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hang\OneDrive\REAL ESTATE\Excel Modeling\Apartment Acquisition\"/>
    </mc:Choice>
  </mc:AlternateContent>
  <xr:revisionPtr revIDLastSave="10" documentId="8_{A9DE7985-8D30-442B-AE9E-BED1A4BE91FC}" xr6:coauthVersionLast="44" xr6:coauthVersionMax="44" xr10:uidLastSave="{15AA8325-151F-4CCD-A292-766F34825A72}"/>
  <bookViews>
    <workbookView xWindow="-108" yWindow="-108" windowWidth="23256" windowHeight="12600" activeTab="3" xr2:uid="{6740E69E-89AB-4AA1-BB7D-A87479925498}"/>
  </bookViews>
  <sheets>
    <sheet name="Welcome" sheetId="16" r:id="rId1"/>
    <sheet name="Property Summary" sheetId="1" r:id="rId2"/>
    <sheet name="Res Rent Roll" sheetId="2" r:id="rId3"/>
    <sheet name="Expenses" sheetId="3" r:id="rId4"/>
    <sheet name="Retail Summary" sheetId="15" r:id="rId5"/>
    <sheet name="Annual Cash Flow" sheetId="4" r:id="rId6"/>
    <sheet name="Property Returns" sheetId="5" r:id="rId7"/>
    <sheet name="Investor Returns" sheetId="14" r:id="rId8"/>
    <sheet name="Rents" sheetId="7" r:id="rId9"/>
    <sheet name="CapEx" sheetId="8" r:id="rId10"/>
    <sheet name="Rollover" sheetId="9" r:id="rId11"/>
    <sheet name="Free Rent" sheetId="10" r:id="rId12"/>
    <sheet name="Vacancy" sheetId="11" r:id="rId13"/>
    <sheet name="Releasing" sheetId="12" r:id="rId14"/>
    <sheet name="Raw Data" sheetId="13" r:id="rId15"/>
  </sheets>
  <definedNames>
    <definedName name="Analysis_Period">'Property Summary'!$D$9</definedName>
    <definedName name="Analysis_Start">'Property Summary'!$D$8</definedName>
    <definedName name="Basis">'Property Summary'!$H$6</definedName>
    <definedName name="Cap_Year">'Property Summary'!$D$10</definedName>
    <definedName name="Debt">'Property Summary'!$H$18</definedName>
    <definedName name="Discount_Rate">'Property Summary'!$D$12</definedName>
    <definedName name="Equity_Share_LP">'Investor Returns'!$C$9</definedName>
    <definedName name="Equity_Share_Sponsor">'Investor Returns'!$C$8</definedName>
    <definedName name="Exit_Cap_Yr_1">'Property Summary'!$D$11</definedName>
    <definedName name="Initial_Equity">'Property Summary'!$H$20</definedName>
    <definedName name="Total_Equity">'Property Summary'!$H$21</definedName>
    <definedName name="Units">'Property Summary'!$H$3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6" l="1"/>
  <c r="U8" i="4" l="1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C24" i="3" l="1"/>
  <c r="F50" i="3"/>
  <c r="F19" i="3" s="1"/>
  <c r="E22" i="4"/>
  <c r="E24" i="4"/>
  <c r="I12" i="2"/>
  <c r="I11" i="2"/>
  <c r="I8" i="2"/>
  <c r="I7" i="2"/>
  <c r="I10" i="2"/>
  <c r="I9" i="2"/>
  <c r="I5" i="2"/>
  <c r="I6" i="2"/>
  <c r="G19" i="3" l="1"/>
  <c r="H19" i="3"/>
  <c r="F9" i="3"/>
  <c r="F8" i="3" l="1"/>
  <c r="F10" i="3"/>
  <c r="F12" i="3"/>
  <c r="F7" i="3"/>
  <c r="F6" i="3"/>
  <c r="F28" i="3"/>
  <c r="E10" i="4"/>
  <c r="E46" i="4"/>
  <c r="E35" i="4"/>
  <c r="E17" i="4" l="1"/>
  <c r="E28" i="3"/>
  <c r="F31" i="3" l="1"/>
  <c r="F33" i="3"/>
  <c r="F34" i="3"/>
  <c r="F35" i="3"/>
  <c r="F36" i="3"/>
  <c r="F38" i="3"/>
  <c r="F40" i="3"/>
  <c r="F29" i="3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E39" i="3"/>
  <c r="F39" i="3" s="1"/>
  <c r="G38" i="3"/>
  <c r="E38" i="3"/>
  <c r="E37" i="3"/>
  <c r="F37" i="3" s="1"/>
  <c r="E36" i="3"/>
  <c r="J34" i="3"/>
  <c r="E34" i="3" s="1"/>
  <c r="J33" i="3"/>
  <c r="E35" i="3" s="1"/>
  <c r="J32" i="3"/>
  <c r="E33" i="3" s="1"/>
  <c r="E31" i="3"/>
  <c r="J29" i="3"/>
  <c r="E30" i="3" s="1"/>
  <c r="E29" i="3"/>
  <c r="G34" i="3" l="1"/>
  <c r="G31" i="3"/>
  <c r="G36" i="3"/>
  <c r="G42" i="3"/>
  <c r="G46" i="3"/>
  <c r="G39" i="3"/>
  <c r="G43" i="3"/>
  <c r="G47" i="3"/>
  <c r="F30" i="3"/>
  <c r="G30" i="3" s="1"/>
  <c r="G33" i="3"/>
  <c r="G37" i="3"/>
  <c r="G40" i="3"/>
  <c r="G44" i="3"/>
  <c r="G35" i="3"/>
  <c r="G41" i="3"/>
  <c r="G45" i="3"/>
  <c r="J31" i="3"/>
  <c r="E32" i="3" s="1"/>
  <c r="G29" i="3"/>
  <c r="F32" i="3" l="1"/>
  <c r="G32" i="3" s="1"/>
  <c r="F48" i="3" l="1"/>
  <c r="G48" i="3" s="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DZ39" i="11"/>
  <c r="DY39" i="11"/>
  <c r="DX39" i="11"/>
  <c r="DW39" i="11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GA38" i="11"/>
  <c r="FZ38" i="11"/>
  <c r="FY38" i="11"/>
  <c r="FX38" i="11"/>
  <c r="FW38" i="11"/>
  <c r="FV38" i="11"/>
  <c r="FU38" i="11"/>
  <c r="FT38" i="11"/>
  <c r="FS38" i="11"/>
  <c r="FR38" i="11"/>
  <c r="FQ38" i="11"/>
  <c r="FP38" i="11"/>
  <c r="FO38" i="11"/>
  <c r="FN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FA38" i="11"/>
  <c r="EZ38" i="11"/>
  <c r="EY38" i="11"/>
  <c r="EX38" i="11"/>
  <c r="EW38" i="11"/>
  <c r="EV38" i="11"/>
  <c r="EU38" i="11"/>
  <c r="ET38" i="11"/>
  <c r="ES38" i="11"/>
  <c r="ER38" i="11"/>
  <c r="EQ38" i="11"/>
  <c r="EP38" i="11"/>
  <c r="EO38" i="11"/>
  <c r="EN38" i="11"/>
  <c r="EM38" i="11"/>
  <c r="EL38" i="11"/>
  <c r="EK38" i="11"/>
  <c r="EJ38" i="11"/>
  <c r="EI38" i="11"/>
  <c r="EH38" i="11"/>
  <c r="EG38" i="11"/>
  <c r="EF38" i="11"/>
  <c r="EE38" i="11"/>
  <c r="ED38" i="11"/>
  <c r="EC38" i="11"/>
  <c r="EB38" i="11"/>
  <c r="EA38" i="11"/>
  <c r="DZ38" i="11"/>
  <c r="DY38" i="11"/>
  <c r="DX38" i="11"/>
  <c r="DW38" i="11"/>
  <c r="DV38" i="11"/>
  <c r="DU38" i="11"/>
  <c r="DT38" i="11"/>
  <c r="DS38" i="11"/>
  <c r="DR38" i="11"/>
  <c r="DQ38" i="11"/>
  <c r="DP38" i="11"/>
  <c r="DO38" i="11"/>
  <c r="DN38" i="11"/>
  <c r="DM38" i="11"/>
  <c r="DL38" i="11"/>
  <c r="DK38" i="11"/>
  <c r="DJ38" i="11"/>
  <c r="DI38" i="11"/>
  <c r="DH38" i="11"/>
  <c r="DG38" i="11"/>
  <c r="DF38" i="11"/>
  <c r="DE38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GA37" i="11"/>
  <c r="FZ37" i="11"/>
  <c r="FY37" i="11"/>
  <c r="FX37" i="11"/>
  <c r="FW37" i="11"/>
  <c r="FV37" i="11"/>
  <c r="FU37" i="11"/>
  <c r="FT37" i="11"/>
  <c r="FS37" i="11"/>
  <c r="FR37" i="11"/>
  <c r="FQ37" i="11"/>
  <c r="FP37" i="11"/>
  <c r="FO37" i="11"/>
  <c r="FN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FA37" i="11"/>
  <c r="EZ37" i="11"/>
  <c r="EY37" i="11"/>
  <c r="EX37" i="11"/>
  <c r="EW37" i="11"/>
  <c r="EV37" i="11"/>
  <c r="EU37" i="11"/>
  <c r="ET37" i="11"/>
  <c r="ES37" i="11"/>
  <c r="ER37" i="11"/>
  <c r="EQ37" i="11"/>
  <c r="EP37" i="11"/>
  <c r="EO37" i="11"/>
  <c r="EN37" i="11"/>
  <c r="EM37" i="11"/>
  <c r="EL37" i="11"/>
  <c r="EK37" i="11"/>
  <c r="EJ37" i="11"/>
  <c r="EI37" i="11"/>
  <c r="EH37" i="11"/>
  <c r="EG37" i="11"/>
  <c r="EF37" i="11"/>
  <c r="EE37" i="11"/>
  <c r="ED37" i="11"/>
  <c r="EC37" i="11"/>
  <c r="EB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O37" i="11"/>
  <c r="DN37" i="11"/>
  <c r="DM37" i="11"/>
  <c r="DL37" i="11"/>
  <c r="DK37" i="11"/>
  <c r="DJ37" i="11"/>
  <c r="DI37" i="11"/>
  <c r="DH37" i="11"/>
  <c r="DG37" i="11"/>
  <c r="DF37" i="11"/>
  <c r="DE37" i="11"/>
  <c r="DD37" i="11"/>
  <c r="DC37" i="11"/>
  <c r="DB37" i="11"/>
  <c r="DA37" i="11"/>
  <c r="CZ37" i="11"/>
  <c r="CY37" i="11"/>
  <c r="CX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K37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GA36" i="11"/>
  <c r="FZ36" i="11"/>
  <c r="FY36" i="11"/>
  <c r="FX36" i="11"/>
  <c r="FW36" i="11"/>
  <c r="FV36" i="11"/>
  <c r="FU36" i="11"/>
  <c r="FT36" i="11"/>
  <c r="FS36" i="11"/>
  <c r="FR36" i="11"/>
  <c r="FQ36" i="11"/>
  <c r="FP36" i="11"/>
  <c r="FO36" i="11"/>
  <c r="FN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FA36" i="11"/>
  <c r="EZ36" i="11"/>
  <c r="EY36" i="11"/>
  <c r="EX36" i="11"/>
  <c r="EW36" i="11"/>
  <c r="EV36" i="11"/>
  <c r="EU36" i="11"/>
  <c r="ET36" i="11"/>
  <c r="ES36" i="11"/>
  <c r="ER36" i="11"/>
  <c r="EQ36" i="11"/>
  <c r="EP36" i="11"/>
  <c r="EO36" i="11"/>
  <c r="EN36" i="11"/>
  <c r="EM36" i="11"/>
  <c r="EL36" i="11"/>
  <c r="EK36" i="11"/>
  <c r="EJ36" i="11"/>
  <c r="EI36" i="11"/>
  <c r="EH36" i="11"/>
  <c r="EG36" i="11"/>
  <c r="EF36" i="11"/>
  <c r="EE36" i="11"/>
  <c r="ED36" i="11"/>
  <c r="EC36" i="11"/>
  <c r="EB36" i="11"/>
  <c r="EA36" i="11"/>
  <c r="DZ36" i="11"/>
  <c r="DY36" i="11"/>
  <c r="DX36" i="11"/>
  <c r="DW36" i="11"/>
  <c r="DV36" i="11"/>
  <c r="DU36" i="11"/>
  <c r="DT36" i="11"/>
  <c r="DS36" i="11"/>
  <c r="DR36" i="11"/>
  <c r="DQ36" i="11"/>
  <c r="DP36" i="11"/>
  <c r="DO36" i="11"/>
  <c r="DN36" i="11"/>
  <c r="DM36" i="11"/>
  <c r="DL36" i="11"/>
  <c r="DK36" i="11"/>
  <c r="DJ36" i="11"/>
  <c r="DI36" i="11"/>
  <c r="DH36" i="11"/>
  <c r="DG36" i="11"/>
  <c r="DF36" i="11"/>
  <c r="DE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GA35" i="11"/>
  <c r="FZ35" i="11"/>
  <c r="FY35" i="11"/>
  <c r="FX35" i="11"/>
  <c r="FW35" i="11"/>
  <c r="FV35" i="11"/>
  <c r="FU35" i="11"/>
  <c r="FT35" i="11"/>
  <c r="FS35" i="11"/>
  <c r="FR35" i="11"/>
  <c r="FQ35" i="11"/>
  <c r="FP35" i="11"/>
  <c r="FO35" i="11"/>
  <c r="FN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FA35" i="11"/>
  <c r="EZ35" i="11"/>
  <c r="EY35" i="11"/>
  <c r="EX35" i="11"/>
  <c r="EW35" i="11"/>
  <c r="EV35" i="11"/>
  <c r="EU35" i="11"/>
  <c r="ET35" i="11"/>
  <c r="ES35" i="11"/>
  <c r="ER35" i="11"/>
  <c r="EQ35" i="11"/>
  <c r="EP35" i="11"/>
  <c r="EO35" i="11"/>
  <c r="EN35" i="11"/>
  <c r="EM35" i="11"/>
  <c r="EL35" i="11"/>
  <c r="EK35" i="11"/>
  <c r="EJ35" i="11"/>
  <c r="EI35" i="11"/>
  <c r="EH35" i="11"/>
  <c r="EG35" i="11"/>
  <c r="EF35" i="11"/>
  <c r="EE35" i="11"/>
  <c r="ED35" i="11"/>
  <c r="EC35" i="11"/>
  <c r="EB35" i="11"/>
  <c r="EA35" i="11"/>
  <c r="DZ35" i="11"/>
  <c r="DY35" i="11"/>
  <c r="DX35" i="11"/>
  <c r="DW35" i="11"/>
  <c r="DV35" i="11"/>
  <c r="DU35" i="11"/>
  <c r="DT35" i="11"/>
  <c r="DS35" i="11"/>
  <c r="DR35" i="11"/>
  <c r="DQ35" i="11"/>
  <c r="DP35" i="11"/>
  <c r="DO35" i="11"/>
  <c r="DN35" i="11"/>
  <c r="DM35" i="11"/>
  <c r="DL35" i="11"/>
  <c r="DK35" i="11"/>
  <c r="DJ35" i="11"/>
  <c r="DI35" i="11"/>
  <c r="DH35" i="11"/>
  <c r="DG35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GA34" i="11"/>
  <c r="FZ34" i="11"/>
  <c r="FY34" i="11"/>
  <c r="FX34" i="11"/>
  <c r="FW34" i="11"/>
  <c r="FV34" i="11"/>
  <c r="FU34" i="11"/>
  <c r="FT34" i="11"/>
  <c r="FS34" i="11"/>
  <c r="FR34" i="11"/>
  <c r="FQ34" i="11"/>
  <c r="FP34" i="11"/>
  <c r="FO34" i="11"/>
  <c r="FN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FA34" i="11"/>
  <c r="EZ34" i="11"/>
  <c r="EY34" i="11"/>
  <c r="EX34" i="11"/>
  <c r="EW34" i="11"/>
  <c r="EV34" i="11"/>
  <c r="EU34" i="11"/>
  <c r="ET34" i="11"/>
  <c r="ES34" i="11"/>
  <c r="ER34" i="11"/>
  <c r="EQ34" i="11"/>
  <c r="EP34" i="11"/>
  <c r="EO34" i="11"/>
  <c r="EN34" i="11"/>
  <c r="EM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GA33" i="11"/>
  <c r="FZ33" i="11"/>
  <c r="FY33" i="11"/>
  <c r="FX33" i="11"/>
  <c r="FW33" i="11"/>
  <c r="FV33" i="11"/>
  <c r="FU33" i="11"/>
  <c r="FT33" i="11"/>
  <c r="FS33" i="11"/>
  <c r="FR33" i="11"/>
  <c r="FQ33" i="11"/>
  <c r="FP33" i="11"/>
  <c r="FO33" i="11"/>
  <c r="FN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FA33" i="11"/>
  <c r="EZ33" i="11"/>
  <c r="EY33" i="11"/>
  <c r="EX33" i="11"/>
  <c r="EW33" i="11"/>
  <c r="EV33" i="11"/>
  <c r="EU33" i="11"/>
  <c r="ET33" i="11"/>
  <c r="ES33" i="11"/>
  <c r="ER33" i="11"/>
  <c r="EQ33" i="11"/>
  <c r="EP33" i="11"/>
  <c r="EO33" i="11"/>
  <c r="EN33" i="11"/>
  <c r="EM33" i="11"/>
  <c r="EL33" i="11"/>
  <c r="EK33" i="11"/>
  <c r="EJ33" i="11"/>
  <c r="EI33" i="11"/>
  <c r="EH33" i="11"/>
  <c r="EG33" i="11"/>
  <c r="EF33" i="11"/>
  <c r="EE33" i="11"/>
  <c r="ED33" i="11"/>
  <c r="EC33" i="11"/>
  <c r="EB33" i="11"/>
  <c r="EA33" i="11"/>
  <c r="DZ33" i="11"/>
  <c r="DY33" i="11"/>
  <c r="DX33" i="11"/>
  <c r="DW33" i="11"/>
  <c r="DV33" i="11"/>
  <c r="DU33" i="11"/>
  <c r="DT33" i="11"/>
  <c r="DS33" i="11"/>
  <c r="DR33" i="11"/>
  <c r="DQ33" i="11"/>
  <c r="DP33" i="11"/>
  <c r="DO33" i="11"/>
  <c r="DN33" i="11"/>
  <c r="DM33" i="11"/>
  <c r="DL33" i="11"/>
  <c r="DK33" i="11"/>
  <c r="DJ33" i="11"/>
  <c r="DI33" i="11"/>
  <c r="DH33" i="11"/>
  <c r="DG33" i="11"/>
  <c r="DF33" i="11"/>
  <c r="DE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GA32" i="11"/>
  <c r="FZ32" i="11"/>
  <c r="FY32" i="11"/>
  <c r="FX32" i="11"/>
  <c r="FW32" i="11"/>
  <c r="FV32" i="11"/>
  <c r="FU32" i="11"/>
  <c r="FT32" i="11"/>
  <c r="FS32" i="11"/>
  <c r="FR32" i="11"/>
  <c r="FQ32" i="11"/>
  <c r="FP32" i="11"/>
  <c r="FO32" i="11"/>
  <c r="FN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GA31" i="11"/>
  <c r="FZ31" i="11"/>
  <c r="FY31" i="11"/>
  <c r="FX31" i="11"/>
  <c r="FW31" i="11"/>
  <c r="FV31" i="11"/>
  <c r="FU31" i="11"/>
  <c r="FT31" i="11"/>
  <c r="FS31" i="11"/>
  <c r="FR31" i="11"/>
  <c r="FQ31" i="11"/>
  <c r="FP31" i="11"/>
  <c r="FO31" i="11"/>
  <c r="FN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FA31" i="11"/>
  <c r="EZ31" i="11"/>
  <c r="EY31" i="11"/>
  <c r="EX31" i="11"/>
  <c r="EW31" i="11"/>
  <c r="EV31" i="11"/>
  <c r="EU31" i="11"/>
  <c r="ET31" i="11"/>
  <c r="ES31" i="11"/>
  <c r="ER31" i="11"/>
  <c r="EQ31" i="11"/>
  <c r="EP31" i="11"/>
  <c r="EO31" i="11"/>
  <c r="EN31" i="11"/>
  <c r="EM31" i="11"/>
  <c r="EL31" i="11"/>
  <c r="EK31" i="11"/>
  <c r="EJ31" i="11"/>
  <c r="EI31" i="11"/>
  <c r="EH31" i="11"/>
  <c r="EG31" i="11"/>
  <c r="EF31" i="11"/>
  <c r="EE31" i="11"/>
  <c r="ED31" i="11"/>
  <c r="EC31" i="11"/>
  <c r="EB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GA30" i="11"/>
  <c r="FZ30" i="11"/>
  <c r="FY30" i="11"/>
  <c r="FX30" i="11"/>
  <c r="FW30" i="11"/>
  <c r="FV30" i="11"/>
  <c r="FU30" i="11"/>
  <c r="FT30" i="11"/>
  <c r="FS30" i="11"/>
  <c r="FR30" i="11"/>
  <c r="FQ30" i="11"/>
  <c r="FP30" i="11"/>
  <c r="FO30" i="11"/>
  <c r="FN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FA30" i="11"/>
  <c r="EZ30" i="11"/>
  <c r="EY30" i="11"/>
  <c r="EX30" i="11"/>
  <c r="EW30" i="11"/>
  <c r="EV30" i="11"/>
  <c r="EU30" i="11"/>
  <c r="ET30" i="11"/>
  <c r="ES30" i="11"/>
  <c r="ER30" i="11"/>
  <c r="EQ30" i="11"/>
  <c r="EP30" i="11"/>
  <c r="EO30" i="11"/>
  <c r="EN30" i="11"/>
  <c r="EM30" i="11"/>
  <c r="EL30" i="11"/>
  <c r="EK30" i="11"/>
  <c r="EJ30" i="11"/>
  <c r="EI30" i="11"/>
  <c r="EH30" i="11"/>
  <c r="EG30" i="11"/>
  <c r="EF30" i="11"/>
  <c r="EE30" i="11"/>
  <c r="ED30" i="11"/>
  <c r="EC30" i="11"/>
  <c r="EB30" i="11"/>
  <c r="EA30" i="11"/>
  <c r="DZ30" i="11"/>
  <c r="DY30" i="11"/>
  <c r="DX30" i="11"/>
  <c r="DW30" i="11"/>
  <c r="DV30" i="11"/>
  <c r="DU30" i="11"/>
  <c r="DT30" i="11"/>
  <c r="DS30" i="11"/>
  <c r="DR30" i="11"/>
  <c r="DQ30" i="11"/>
  <c r="DP30" i="11"/>
  <c r="DO30" i="11"/>
  <c r="DN30" i="11"/>
  <c r="DM30" i="11"/>
  <c r="DL30" i="11"/>
  <c r="DK30" i="11"/>
  <c r="DJ30" i="11"/>
  <c r="DI30" i="11"/>
  <c r="DH30" i="11"/>
  <c r="DG30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DZ29" i="11"/>
  <c r="DY29" i="11"/>
  <c r="DX29" i="11"/>
  <c r="DW29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GA28" i="11"/>
  <c r="FZ28" i="11"/>
  <c r="FY28" i="11"/>
  <c r="FX28" i="11"/>
  <c r="FW28" i="11"/>
  <c r="FV28" i="11"/>
  <c r="FU28" i="11"/>
  <c r="FT28" i="11"/>
  <c r="FS28" i="11"/>
  <c r="FR28" i="11"/>
  <c r="FQ28" i="11"/>
  <c r="FP28" i="11"/>
  <c r="FO28" i="11"/>
  <c r="FN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FA28" i="11"/>
  <c r="EZ28" i="11"/>
  <c r="EY28" i="11"/>
  <c r="EX28" i="11"/>
  <c r="EW28" i="11"/>
  <c r="EV28" i="11"/>
  <c r="EU28" i="11"/>
  <c r="ET28" i="11"/>
  <c r="ES28" i="11"/>
  <c r="ER28" i="11"/>
  <c r="EQ28" i="11"/>
  <c r="EP28" i="11"/>
  <c r="EO28" i="11"/>
  <c r="EN28" i="11"/>
  <c r="EM28" i="11"/>
  <c r="EL28" i="11"/>
  <c r="EK28" i="11"/>
  <c r="EJ28" i="11"/>
  <c r="EI28" i="11"/>
  <c r="EH28" i="11"/>
  <c r="EG28" i="11"/>
  <c r="EF28" i="11"/>
  <c r="EE28" i="11"/>
  <c r="ED28" i="11"/>
  <c r="EC28" i="11"/>
  <c r="EB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GA27" i="11"/>
  <c r="FZ27" i="11"/>
  <c r="FY27" i="11"/>
  <c r="FX27" i="11"/>
  <c r="FW27" i="11"/>
  <c r="FV27" i="11"/>
  <c r="FU27" i="11"/>
  <c r="FT27" i="11"/>
  <c r="FS27" i="11"/>
  <c r="FR27" i="11"/>
  <c r="FQ27" i="11"/>
  <c r="FP27" i="11"/>
  <c r="FO27" i="11"/>
  <c r="FN27" i="11"/>
  <c r="FM27" i="11"/>
  <c r="FL27" i="11"/>
  <c r="FK27" i="11"/>
  <c r="FJ27" i="11"/>
  <c r="FI27" i="11"/>
  <c r="FH27" i="11"/>
  <c r="FG27" i="11"/>
  <c r="FF27" i="11"/>
  <c r="FE27" i="11"/>
  <c r="FD27" i="11"/>
  <c r="FC27" i="11"/>
  <c r="FB27" i="11"/>
  <c r="FA27" i="11"/>
  <c r="EZ27" i="11"/>
  <c r="EY27" i="11"/>
  <c r="EX27" i="11"/>
  <c r="EW27" i="11"/>
  <c r="EV27" i="11"/>
  <c r="EU27" i="11"/>
  <c r="ET27" i="11"/>
  <c r="ES27" i="11"/>
  <c r="ER27" i="11"/>
  <c r="EQ27" i="11"/>
  <c r="EP27" i="11"/>
  <c r="EO27" i="11"/>
  <c r="EN27" i="11"/>
  <c r="EM27" i="11"/>
  <c r="EL27" i="11"/>
  <c r="EK27" i="11"/>
  <c r="EJ27" i="11"/>
  <c r="EI27" i="11"/>
  <c r="EH27" i="11"/>
  <c r="EG27" i="11"/>
  <c r="EF27" i="11"/>
  <c r="EE27" i="11"/>
  <c r="ED27" i="11"/>
  <c r="EC27" i="11"/>
  <c r="EB27" i="11"/>
  <c r="EA27" i="11"/>
  <c r="DZ27" i="11"/>
  <c r="DY27" i="11"/>
  <c r="DX27" i="11"/>
  <c r="DW27" i="11"/>
  <c r="DV27" i="11"/>
  <c r="DU27" i="11"/>
  <c r="DT27" i="11"/>
  <c r="DS27" i="11"/>
  <c r="DR27" i="11"/>
  <c r="DQ27" i="11"/>
  <c r="DP27" i="11"/>
  <c r="DO27" i="11"/>
  <c r="DN27" i="11"/>
  <c r="DM27" i="11"/>
  <c r="DL27" i="11"/>
  <c r="DK27" i="11"/>
  <c r="DJ27" i="11"/>
  <c r="DI27" i="11"/>
  <c r="DH27" i="11"/>
  <c r="DG27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GA26" i="11"/>
  <c r="FZ26" i="11"/>
  <c r="FY26" i="11"/>
  <c r="FX26" i="11"/>
  <c r="FW26" i="11"/>
  <c r="FV26" i="11"/>
  <c r="FU26" i="11"/>
  <c r="FT26" i="11"/>
  <c r="FS26" i="11"/>
  <c r="FR26" i="11"/>
  <c r="FQ26" i="11"/>
  <c r="FP26" i="11"/>
  <c r="FO26" i="11"/>
  <c r="FN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FA26" i="11"/>
  <c r="EZ26" i="11"/>
  <c r="EY26" i="11"/>
  <c r="EX26" i="11"/>
  <c r="EW26" i="11"/>
  <c r="EV26" i="11"/>
  <c r="EU26" i="11"/>
  <c r="ET26" i="11"/>
  <c r="ES26" i="11"/>
  <c r="ER26" i="11"/>
  <c r="EQ26" i="11"/>
  <c r="EP26" i="11"/>
  <c r="EO26" i="11"/>
  <c r="EN26" i="11"/>
  <c r="EM26" i="11"/>
  <c r="EL26" i="11"/>
  <c r="EK26" i="11"/>
  <c r="EJ26" i="11"/>
  <c r="EI26" i="11"/>
  <c r="EH26" i="11"/>
  <c r="EG26" i="11"/>
  <c r="EF26" i="11"/>
  <c r="EE26" i="11"/>
  <c r="ED26" i="11"/>
  <c r="EC26" i="11"/>
  <c r="EB26" i="11"/>
  <c r="EA26" i="11"/>
  <c r="DZ26" i="11"/>
  <c r="DY26" i="11"/>
  <c r="DX26" i="11"/>
  <c r="DW26" i="11"/>
  <c r="DV26" i="11"/>
  <c r="DU26" i="11"/>
  <c r="DT26" i="11"/>
  <c r="DS26" i="11"/>
  <c r="DR26" i="11"/>
  <c r="DQ26" i="11"/>
  <c r="DP26" i="11"/>
  <c r="DO26" i="11"/>
  <c r="DN26" i="11"/>
  <c r="DM26" i="11"/>
  <c r="DL26" i="11"/>
  <c r="DK26" i="11"/>
  <c r="DJ26" i="11"/>
  <c r="DI26" i="11"/>
  <c r="DH26" i="11"/>
  <c r="DG26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GA25" i="11"/>
  <c r="FZ25" i="11"/>
  <c r="FY25" i="11"/>
  <c r="FX25" i="11"/>
  <c r="FW25" i="11"/>
  <c r="FV25" i="11"/>
  <c r="FU25" i="11"/>
  <c r="FT25" i="11"/>
  <c r="FS25" i="11"/>
  <c r="FR25" i="11"/>
  <c r="FQ25" i="11"/>
  <c r="FP25" i="11"/>
  <c r="FO25" i="11"/>
  <c r="FN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FA25" i="11"/>
  <c r="EZ25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GA24" i="11"/>
  <c r="FZ24" i="11"/>
  <c r="FY24" i="11"/>
  <c r="FX24" i="11"/>
  <c r="FW24" i="11"/>
  <c r="FV24" i="11"/>
  <c r="FU24" i="11"/>
  <c r="FT24" i="11"/>
  <c r="FS24" i="11"/>
  <c r="FR24" i="11"/>
  <c r="FQ24" i="11"/>
  <c r="FP24" i="11"/>
  <c r="FO24" i="11"/>
  <c r="FN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FA24" i="11"/>
  <c r="EZ24" i="11"/>
  <c r="EY24" i="11"/>
  <c r="EX24" i="11"/>
  <c r="EW24" i="11"/>
  <c r="EV24" i="11"/>
  <c r="EU24" i="11"/>
  <c r="ET24" i="11"/>
  <c r="ES24" i="11"/>
  <c r="ER24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GA23" i="11"/>
  <c r="FZ23" i="11"/>
  <c r="FY23" i="11"/>
  <c r="FX23" i="11"/>
  <c r="FW23" i="11"/>
  <c r="FV23" i="11"/>
  <c r="FU23" i="11"/>
  <c r="FT23" i="11"/>
  <c r="FS23" i="11"/>
  <c r="FR23" i="11"/>
  <c r="FQ23" i="11"/>
  <c r="FP23" i="11"/>
  <c r="FO23" i="11"/>
  <c r="FN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FA23" i="11"/>
  <c r="EZ23" i="11"/>
  <c r="EY23" i="11"/>
  <c r="EX23" i="11"/>
  <c r="EW23" i="11"/>
  <c r="EV23" i="11"/>
  <c r="EU23" i="11"/>
  <c r="ET23" i="11"/>
  <c r="ES23" i="11"/>
  <c r="ER23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GA22" i="11"/>
  <c r="FZ22" i="11"/>
  <c r="FY22" i="11"/>
  <c r="FX22" i="11"/>
  <c r="FW22" i="11"/>
  <c r="FV22" i="11"/>
  <c r="FU22" i="11"/>
  <c r="FT22" i="11"/>
  <c r="FS22" i="11"/>
  <c r="FR22" i="11"/>
  <c r="FQ22" i="11"/>
  <c r="FP22" i="11"/>
  <c r="FO22" i="11"/>
  <c r="FN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GA21" i="11"/>
  <c r="FZ21" i="11"/>
  <c r="FY21" i="1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GA20" i="11"/>
  <c r="FZ20" i="11"/>
  <c r="FY20" i="11"/>
  <c r="FX20" i="11"/>
  <c r="FW20" i="11"/>
  <c r="FV20" i="11"/>
  <c r="FU20" i="11"/>
  <c r="FT20" i="11"/>
  <c r="FS20" i="11"/>
  <c r="FR20" i="11"/>
  <c r="FQ20" i="11"/>
  <c r="FP20" i="11"/>
  <c r="FO20" i="11"/>
  <c r="FN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N19" i="11"/>
  <c r="M19" i="11"/>
  <c r="L19" i="11"/>
  <c r="K19" i="11"/>
  <c r="J19" i="11"/>
  <c r="I19" i="11"/>
  <c r="H19" i="11"/>
  <c r="G19" i="11"/>
  <c r="F19" i="11"/>
  <c r="E19" i="11"/>
  <c r="D19" i="11"/>
  <c r="GA18" i="11"/>
  <c r="FZ18" i="11"/>
  <c r="FY18" i="11"/>
  <c r="FX18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FA18" i="11"/>
  <c r="EZ18" i="11"/>
  <c r="EY18" i="11"/>
  <c r="EX18" i="11"/>
  <c r="EW18" i="11"/>
  <c r="EV18" i="11"/>
  <c r="EU18" i="11"/>
  <c r="ET18" i="11"/>
  <c r="ES18" i="11"/>
  <c r="ER18" i="11"/>
  <c r="EQ18" i="11"/>
  <c r="EP18" i="11"/>
  <c r="EO18" i="11"/>
  <c r="EN18" i="11"/>
  <c r="EM18" i="11"/>
  <c r="EL18" i="11"/>
  <c r="EK18" i="11"/>
  <c r="EJ18" i="11"/>
  <c r="EI18" i="11"/>
  <c r="EH18" i="11"/>
  <c r="EG18" i="11"/>
  <c r="EF18" i="11"/>
  <c r="EE18" i="11"/>
  <c r="ED18" i="11"/>
  <c r="EC18" i="11"/>
  <c r="EB18" i="11"/>
  <c r="EA18" i="1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GA17" i="11"/>
  <c r="FZ17" i="11"/>
  <c r="FY17" i="11"/>
  <c r="FX17" i="11"/>
  <c r="FW17" i="11"/>
  <c r="FV17" i="11"/>
  <c r="FU17" i="11"/>
  <c r="FT17" i="11"/>
  <c r="FS17" i="11"/>
  <c r="FR17" i="11"/>
  <c r="FQ17" i="11"/>
  <c r="FP17" i="11"/>
  <c r="FO17" i="11"/>
  <c r="FN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FA17" i="11"/>
  <c r="EZ17" i="11"/>
  <c r="EY17" i="11"/>
  <c r="EX17" i="11"/>
  <c r="EW17" i="11"/>
  <c r="EV17" i="11"/>
  <c r="EU17" i="11"/>
  <c r="ET17" i="11"/>
  <c r="ES17" i="11"/>
  <c r="ER17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GA39" i="9"/>
  <c r="FZ39" i="9"/>
  <c r="FY39" i="9"/>
  <c r="FX39" i="9"/>
  <c r="FW39" i="9"/>
  <c r="FV39" i="9"/>
  <c r="FU39" i="9"/>
  <c r="FT39" i="9"/>
  <c r="FS39" i="9"/>
  <c r="FR39" i="9"/>
  <c r="FQ39" i="9"/>
  <c r="FP39" i="9"/>
  <c r="FO39" i="9"/>
  <c r="FN39" i="9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EZ39" i="9"/>
  <c r="EY39" i="9"/>
  <c r="EX39" i="9"/>
  <c r="EW39" i="9"/>
  <c r="EV39" i="9"/>
  <c r="EU39" i="9"/>
  <c r="ET39" i="9"/>
  <c r="ES39" i="9"/>
  <c r="ER39" i="9"/>
  <c r="EQ39" i="9"/>
  <c r="EP39" i="9"/>
  <c r="EO39" i="9"/>
  <c r="EN39" i="9"/>
  <c r="EM39" i="9"/>
  <c r="EL39" i="9"/>
  <c r="EK39" i="9"/>
  <c r="EJ39" i="9"/>
  <c r="EI39" i="9"/>
  <c r="EH39" i="9"/>
  <c r="EG39" i="9"/>
  <c r="EF39" i="9"/>
  <c r="EE39" i="9"/>
  <c r="ED39" i="9"/>
  <c r="EC39" i="9"/>
  <c r="EB39" i="9"/>
  <c r="EA39" i="9"/>
  <c r="DZ39" i="9"/>
  <c r="DY39" i="9"/>
  <c r="DX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J39" i="9"/>
  <c r="DI39" i="9"/>
  <c r="DH39" i="9"/>
  <c r="DG39" i="9"/>
  <c r="DF39" i="9"/>
  <c r="DE39" i="9"/>
  <c r="DD39" i="9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GA38" i="9"/>
  <c r="FZ38" i="9"/>
  <c r="FY38" i="9"/>
  <c r="FX38" i="9"/>
  <c r="FW38" i="9"/>
  <c r="FV38" i="9"/>
  <c r="FU38" i="9"/>
  <c r="FT38" i="9"/>
  <c r="FS38" i="9"/>
  <c r="FR38" i="9"/>
  <c r="FQ38" i="9"/>
  <c r="FP38" i="9"/>
  <c r="FO38" i="9"/>
  <c r="FN38" i="9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EZ38" i="9"/>
  <c r="EY38" i="9"/>
  <c r="EX38" i="9"/>
  <c r="EW38" i="9"/>
  <c r="EV38" i="9"/>
  <c r="EU38" i="9"/>
  <c r="ET38" i="9"/>
  <c r="ES38" i="9"/>
  <c r="ER38" i="9"/>
  <c r="EQ38" i="9"/>
  <c r="EP38" i="9"/>
  <c r="EO38" i="9"/>
  <c r="EN38" i="9"/>
  <c r="EM38" i="9"/>
  <c r="EL38" i="9"/>
  <c r="EK38" i="9"/>
  <c r="EJ38" i="9"/>
  <c r="EI38" i="9"/>
  <c r="EH38" i="9"/>
  <c r="EG38" i="9"/>
  <c r="EF38" i="9"/>
  <c r="EE38" i="9"/>
  <c r="ED38" i="9"/>
  <c r="EC38" i="9"/>
  <c r="EB38" i="9"/>
  <c r="EA38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J38" i="9"/>
  <c r="DI38" i="9"/>
  <c r="DH38" i="9"/>
  <c r="DG38" i="9"/>
  <c r="DF38" i="9"/>
  <c r="DE38" i="9"/>
  <c r="DD38" i="9"/>
  <c r="DC38" i="9"/>
  <c r="DB38" i="9"/>
  <c r="DA38" i="9"/>
  <c r="CZ38" i="9"/>
  <c r="CY38" i="9"/>
  <c r="CX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GA37" i="9"/>
  <c r="FZ37" i="9"/>
  <c r="FY37" i="9"/>
  <c r="FX37" i="9"/>
  <c r="FW37" i="9"/>
  <c r="FV37" i="9"/>
  <c r="FU37" i="9"/>
  <c r="FT37" i="9"/>
  <c r="FS37" i="9"/>
  <c r="FR37" i="9"/>
  <c r="FQ37" i="9"/>
  <c r="FP37" i="9"/>
  <c r="FO37" i="9"/>
  <c r="FN37" i="9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EZ37" i="9"/>
  <c r="EY37" i="9"/>
  <c r="EX37" i="9"/>
  <c r="EW37" i="9"/>
  <c r="EV37" i="9"/>
  <c r="EU37" i="9"/>
  <c r="ET37" i="9"/>
  <c r="ES37" i="9"/>
  <c r="ER37" i="9"/>
  <c r="EQ37" i="9"/>
  <c r="EP37" i="9"/>
  <c r="EO37" i="9"/>
  <c r="EN37" i="9"/>
  <c r="EM37" i="9"/>
  <c r="EL37" i="9"/>
  <c r="EK37" i="9"/>
  <c r="EJ37" i="9"/>
  <c r="EI37" i="9"/>
  <c r="EH37" i="9"/>
  <c r="EG37" i="9"/>
  <c r="EF37" i="9"/>
  <c r="EE37" i="9"/>
  <c r="ED37" i="9"/>
  <c r="EC37" i="9"/>
  <c r="EB37" i="9"/>
  <c r="EA37" i="9"/>
  <c r="DZ37" i="9"/>
  <c r="DY37" i="9"/>
  <c r="DX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J37" i="9"/>
  <c r="DI37" i="9"/>
  <c r="DH37" i="9"/>
  <c r="DG37" i="9"/>
  <c r="DF37" i="9"/>
  <c r="DE37" i="9"/>
  <c r="DD37" i="9"/>
  <c r="DC37" i="9"/>
  <c r="DB37" i="9"/>
  <c r="DA37" i="9"/>
  <c r="CZ37" i="9"/>
  <c r="CY37" i="9"/>
  <c r="CX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O36" i="9"/>
  <c r="FN36" i="9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O35" i="9"/>
  <c r="FN35" i="9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GA34" i="9"/>
  <c r="FZ34" i="9"/>
  <c r="FY34" i="9"/>
  <c r="FX34" i="9"/>
  <c r="FW34" i="9"/>
  <c r="FV34" i="9"/>
  <c r="FU34" i="9"/>
  <c r="FT34" i="9"/>
  <c r="FS34" i="9"/>
  <c r="FR34" i="9"/>
  <c r="FQ34" i="9"/>
  <c r="FP34" i="9"/>
  <c r="FO34" i="9"/>
  <c r="FN34" i="9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GA33" i="9"/>
  <c r="FZ33" i="9"/>
  <c r="FY33" i="9"/>
  <c r="FX33" i="9"/>
  <c r="FW33" i="9"/>
  <c r="FV33" i="9"/>
  <c r="FU33" i="9"/>
  <c r="FT33" i="9"/>
  <c r="FS33" i="9"/>
  <c r="FR33" i="9"/>
  <c r="FQ33" i="9"/>
  <c r="FP33" i="9"/>
  <c r="FO33" i="9"/>
  <c r="FN33" i="9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GA32" i="9"/>
  <c r="FZ32" i="9"/>
  <c r="FY32" i="9"/>
  <c r="FX32" i="9"/>
  <c r="FW32" i="9"/>
  <c r="FV32" i="9"/>
  <c r="FU32" i="9"/>
  <c r="FT32" i="9"/>
  <c r="FS32" i="9"/>
  <c r="FR32" i="9"/>
  <c r="FQ32" i="9"/>
  <c r="FP32" i="9"/>
  <c r="FO32" i="9"/>
  <c r="FN32" i="9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O31" i="9"/>
  <c r="FN31" i="9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GA29" i="9"/>
  <c r="FZ29" i="9"/>
  <c r="FY29" i="9"/>
  <c r="FX29" i="9"/>
  <c r="FW29" i="9"/>
  <c r="FV29" i="9"/>
  <c r="FU29" i="9"/>
  <c r="FT29" i="9"/>
  <c r="FS29" i="9"/>
  <c r="FR29" i="9"/>
  <c r="FQ29" i="9"/>
  <c r="FP29" i="9"/>
  <c r="FO29" i="9"/>
  <c r="FN29" i="9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GA27" i="9"/>
  <c r="FZ27" i="9"/>
  <c r="FY27" i="9"/>
  <c r="FX27" i="9"/>
  <c r="FW27" i="9"/>
  <c r="FV27" i="9"/>
  <c r="FU27" i="9"/>
  <c r="FT27" i="9"/>
  <c r="FS27" i="9"/>
  <c r="FR27" i="9"/>
  <c r="FQ27" i="9"/>
  <c r="FP27" i="9"/>
  <c r="FO27" i="9"/>
  <c r="FN27" i="9"/>
  <c r="FM27" i="9"/>
  <c r="FL27" i="9"/>
  <c r="FK27" i="9"/>
  <c r="FJ27" i="9"/>
  <c r="FI27" i="9"/>
  <c r="FH27" i="9"/>
  <c r="FG27" i="9"/>
  <c r="FF27" i="9"/>
  <c r="FE27" i="9"/>
  <c r="FD27" i="9"/>
  <c r="FC27" i="9"/>
  <c r="FB27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GA26" i="9"/>
  <c r="FZ26" i="9"/>
  <c r="FY26" i="9"/>
  <c r="FX26" i="9"/>
  <c r="FW26" i="9"/>
  <c r="FV26" i="9"/>
  <c r="FU26" i="9"/>
  <c r="FT26" i="9"/>
  <c r="FS26" i="9"/>
  <c r="FR26" i="9"/>
  <c r="FQ26" i="9"/>
  <c r="FP26" i="9"/>
  <c r="FO26" i="9"/>
  <c r="FN26" i="9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O25" i="9"/>
  <c r="FN25" i="9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EZ25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GA24" i="9"/>
  <c r="FZ24" i="9"/>
  <c r="FY24" i="9"/>
  <c r="FX24" i="9"/>
  <c r="FW24" i="9"/>
  <c r="FV24" i="9"/>
  <c r="FU24" i="9"/>
  <c r="FT24" i="9"/>
  <c r="FS24" i="9"/>
  <c r="FR24" i="9"/>
  <c r="FQ24" i="9"/>
  <c r="FP24" i="9"/>
  <c r="FO24" i="9"/>
  <c r="FN24" i="9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EZ24" i="9"/>
  <c r="EY24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GA23" i="9"/>
  <c r="FZ23" i="9"/>
  <c r="FY23" i="9"/>
  <c r="FX23" i="9"/>
  <c r="FW23" i="9"/>
  <c r="FV23" i="9"/>
  <c r="FU23" i="9"/>
  <c r="FT23" i="9"/>
  <c r="FS23" i="9"/>
  <c r="FR23" i="9"/>
  <c r="FQ23" i="9"/>
  <c r="FP23" i="9"/>
  <c r="FO23" i="9"/>
  <c r="FN23" i="9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EZ23" i="9"/>
  <c r="EY23" i="9"/>
  <c r="EX23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GA22" i="9"/>
  <c r="FZ22" i="9"/>
  <c r="FY22" i="9"/>
  <c r="FX22" i="9"/>
  <c r="FW22" i="9"/>
  <c r="FV22" i="9"/>
  <c r="FU22" i="9"/>
  <c r="FT22" i="9"/>
  <c r="FS22" i="9"/>
  <c r="FR22" i="9"/>
  <c r="FQ22" i="9"/>
  <c r="FP22" i="9"/>
  <c r="FO22" i="9"/>
  <c r="FN22" i="9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EZ22" i="9"/>
  <c r="EY22" i="9"/>
  <c r="EX22" i="9"/>
  <c r="EW22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GA21" i="9"/>
  <c r="FZ21" i="9"/>
  <c r="FY21" i="9"/>
  <c r="FX21" i="9"/>
  <c r="FW21" i="9"/>
  <c r="FV21" i="9"/>
  <c r="FU21" i="9"/>
  <c r="FT21" i="9"/>
  <c r="FS21" i="9"/>
  <c r="FR21" i="9"/>
  <c r="FQ21" i="9"/>
  <c r="FP21" i="9"/>
  <c r="FO21" i="9"/>
  <c r="FN21" i="9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EZ21" i="9"/>
  <c r="EY21" i="9"/>
  <c r="EX21" i="9"/>
  <c r="EW21" i="9"/>
  <c r="EV21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GA20" i="9"/>
  <c r="FZ20" i="9"/>
  <c r="FY20" i="9"/>
  <c r="FX20" i="9"/>
  <c r="FW20" i="9"/>
  <c r="FV20" i="9"/>
  <c r="FU20" i="9"/>
  <c r="FT20" i="9"/>
  <c r="FS20" i="9"/>
  <c r="FR20" i="9"/>
  <c r="FQ20" i="9"/>
  <c r="FP20" i="9"/>
  <c r="FO20" i="9"/>
  <c r="FN20" i="9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EZ20" i="9"/>
  <c r="EY20" i="9"/>
  <c r="EX20" i="9"/>
  <c r="EW20" i="9"/>
  <c r="EV20" i="9"/>
  <c r="EU20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EZ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GA16" i="9"/>
  <c r="FZ16" i="9"/>
  <c r="FY16" i="9"/>
  <c r="FX16" i="9"/>
  <c r="FW16" i="9"/>
  <c r="FV16" i="9"/>
  <c r="FU16" i="9"/>
  <c r="FT16" i="9"/>
  <c r="FS16" i="9"/>
  <c r="FR16" i="9"/>
  <c r="FQ16" i="9"/>
  <c r="FP16" i="9"/>
  <c r="FO16" i="9"/>
  <c r="FN16" i="9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EZ16" i="9"/>
  <c r="EY16" i="9"/>
  <c r="EX16" i="9"/>
  <c r="EW16" i="9"/>
  <c r="EV16" i="9"/>
  <c r="EU16" i="9"/>
  <c r="ET16" i="9"/>
  <c r="ES16" i="9"/>
  <c r="ER16" i="9"/>
  <c r="EQ16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GA15" i="9"/>
  <c r="FZ15" i="9"/>
  <c r="FY15" i="9"/>
  <c r="FX15" i="9"/>
  <c r="FW15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O14" i="9"/>
  <c r="FN14" i="9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EZ14" i="9"/>
  <c r="EY14" i="9"/>
  <c r="EX14" i="9"/>
  <c r="EW14" i="9"/>
  <c r="EV14" i="9"/>
  <c r="EU14" i="9"/>
  <c r="ET14" i="9"/>
  <c r="ES14" i="9"/>
  <c r="ER14" i="9"/>
  <c r="EQ14" i="9"/>
  <c r="EP14" i="9"/>
  <c r="EO14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GA13" i="9"/>
  <c r="FZ13" i="9"/>
  <c r="FY13" i="9"/>
  <c r="FX13" i="9"/>
  <c r="FW13" i="9"/>
  <c r="FV13" i="9"/>
  <c r="FU13" i="9"/>
  <c r="FT13" i="9"/>
  <c r="FS13" i="9"/>
  <c r="FR13" i="9"/>
  <c r="FQ13" i="9"/>
  <c r="FP13" i="9"/>
  <c r="FO13" i="9"/>
  <c r="FN13" i="9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EZ13" i="9"/>
  <c r="EY13" i="9"/>
  <c r="EX13" i="9"/>
  <c r="EW13" i="9"/>
  <c r="EV13" i="9"/>
  <c r="EU13" i="9"/>
  <c r="ET13" i="9"/>
  <c r="ES13" i="9"/>
  <c r="ER13" i="9"/>
  <c r="EQ13" i="9"/>
  <c r="EP13" i="9"/>
  <c r="EO13" i="9"/>
  <c r="EN13" i="9"/>
  <c r="EM13" i="9"/>
  <c r="EL13" i="9"/>
  <c r="EK13" i="9"/>
  <c r="EJ13" i="9"/>
  <c r="EI13" i="9"/>
  <c r="EH13" i="9"/>
  <c r="EG13" i="9"/>
  <c r="EF13" i="9"/>
  <c r="EE13" i="9"/>
  <c r="ED13" i="9"/>
  <c r="EC13" i="9"/>
  <c r="EB13" i="9"/>
  <c r="EA13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GA12" i="9"/>
  <c r="FZ12" i="9"/>
  <c r="FY12" i="9"/>
  <c r="FX12" i="9"/>
  <c r="FW12" i="9"/>
  <c r="FV12" i="9"/>
  <c r="FU12" i="9"/>
  <c r="FT12" i="9"/>
  <c r="FS12" i="9"/>
  <c r="FR12" i="9"/>
  <c r="FQ12" i="9"/>
  <c r="FP12" i="9"/>
  <c r="FO12" i="9"/>
  <c r="FN12" i="9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EZ12" i="9"/>
  <c r="EY12" i="9"/>
  <c r="EX12" i="9"/>
  <c r="EW12" i="9"/>
  <c r="EV12" i="9"/>
  <c r="EU12" i="9"/>
  <c r="ET12" i="9"/>
  <c r="ES12" i="9"/>
  <c r="ER12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GA10" i="9"/>
  <c r="FZ10" i="9"/>
  <c r="FY10" i="9"/>
  <c r="FX10" i="9"/>
  <c r="FW10" i="9"/>
  <c r="FV10" i="9"/>
  <c r="FU10" i="9"/>
  <c r="FT10" i="9"/>
  <c r="FS10" i="9"/>
  <c r="FR10" i="9"/>
  <c r="FQ10" i="9"/>
  <c r="FP10" i="9"/>
  <c r="FO10" i="9"/>
  <c r="FN10" i="9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EZ10" i="9"/>
  <c r="EY10" i="9"/>
  <c r="EX10" i="9"/>
  <c r="EW10" i="9"/>
  <c r="EV10" i="9"/>
  <c r="EU10" i="9"/>
  <c r="ET10" i="9"/>
  <c r="ES10" i="9"/>
  <c r="ER10" i="9"/>
  <c r="EQ10" i="9"/>
  <c r="EP10" i="9"/>
  <c r="EO10" i="9"/>
  <c r="EN10" i="9"/>
  <c r="EM10" i="9"/>
  <c r="EL10" i="9"/>
  <c r="EK10" i="9"/>
  <c r="EJ10" i="9"/>
  <c r="EI10" i="9"/>
  <c r="EH10" i="9"/>
  <c r="EG10" i="9"/>
  <c r="EF10" i="9"/>
  <c r="EE10" i="9"/>
  <c r="ED10" i="9"/>
  <c r="EC10" i="9"/>
  <c r="EB10" i="9"/>
  <c r="EA10" i="9"/>
  <c r="DZ10" i="9"/>
  <c r="DY10" i="9"/>
  <c r="DX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D9" i="9"/>
  <c r="D8" i="9"/>
  <c r="D7" i="9"/>
  <c r="D6" i="9"/>
  <c r="D5" i="9"/>
  <c r="D13" i="9"/>
  <c r="E13" i="15"/>
  <c r="S21" i="2" l="1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3" i="2"/>
  <c r="R13" i="2"/>
  <c r="Q13" i="2"/>
  <c r="G28" i="3" l="1"/>
  <c r="B9" i="9"/>
  <c r="B6" i="9"/>
  <c r="B7" i="9"/>
  <c r="B8" i="9"/>
  <c r="B9" i="11"/>
  <c r="B6" i="11"/>
  <c r="B7" i="11"/>
  <c r="B8" i="11"/>
  <c r="E12" i="15"/>
  <c r="D12" i="15" l="1"/>
  <c r="D6" i="15"/>
  <c r="D8" i="15" s="1"/>
  <c r="D10" i="15"/>
  <c r="Q5" i="2" l="1"/>
  <c r="R5" i="2"/>
  <c r="S5" i="2"/>
  <c r="Q6" i="2"/>
  <c r="R6" i="2"/>
  <c r="S6" i="2"/>
  <c r="Q7" i="2"/>
  <c r="R7" i="2"/>
  <c r="S7" i="2"/>
  <c r="GA38" i="7" l="1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B38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B37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B36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B35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B34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B33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B32" i="7"/>
  <c r="GA31" i="7"/>
  <c r="FZ31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B31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30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B29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B28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B27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B26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B25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B24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B23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22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21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B20" i="7"/>
  <c r="GA19" i="7"/>
  <c r="GA19" i="11" s="1"/>
  <c r="FZ19" i="7"/>
  <c r="FZ19" i="11" s="1"/>
  <c r="FY19" i="7"/>
  <c r="FY19" i="11" s="1"/>
  <c r="FX19" i="7"/>
  <c r="FX19" i="11" s="1"/>
  <c r="FW19" i="7"/>
  <c r="FW19" i="11" s="1"/>
  <c r="FV19" i="7"/>
  <c r="FV19" i="11" s="1"/>
  <c r="FU19" i="7"/>
  <c r="FU19" i="11" s="1"/>
  <c r="FT19" i="7"/>
  <c r="FT19" i="11" s="1"/>
  <c r="FS19" i="7"/>
  <c r="FS19" i="11" s="1"/>
  <c r="FR19" i="7"/>
  <c r="FR19" i="11" s="1"/>
  <c r="FQ19" i="7"/>
  <c r="FQ19" i="11" s="1"/>
  <c r="FP19" i="7"/>
  <c r="FP19" i="11" s="1"/>
  <c r="FO19" i="7"/>
  <c r="FO19" i="11" s="1"/>
  <c r="FN19" i="7"/>
  <c r="FN19" i="11" s="1"/>
  <c r="FM19" i="7"/>
  <c r="FM19" i="11" s="1"/>
  <c r="FL19" i="7"/>
  <c r="FL19" i="11" s="1"/>
  <c r="FK19" i="7"/>
  <c r="FK19" i="11" s="1"/>
  <c r="FJ19" i="7"/>
  <c r="FJ19" i="11" s="1"/>
  <c r="FI19" i="7"/>
  <c r="FI19" i="11" s="1"/>
  <c r="FH19" i="7"/>
  <c r="FH19" i="11" s="1"/>
  <c r="FG19" i="7"/>
  <c r="FG19" i="11" s="1"/>
  <c r="FF19" i="7"/>
  <c r="FF19" i="11" s="1"/>
  <c r="FE19" i="7"/>
  <c r="FE19" i="11" s="1"/>
  <c r="FD19" i="7"/>
  <c r="FD19" i="11" s="1"/>
  <c r="FC19" i="7"/>
  <c r="FC19" i="11" s="1"/>
  <c r="FB19" i="7"/>
  <c r="FB19" i="11" s="1"/>
  <c r="FA19" i="7"/>
  <c r="FA19" i="11" s="1"/>
  <c r="EZ19" i="7"/>
  <c r="EZ19" i="11" s="1"/>
  <c r="EY19" i="7"/>
  <c r="EY19" i="11" s="1"/>
  <c r="EX19" i="7"/>
  <c r="EX19" i="11" s="1"/>
  <c r="EW19" i="7"/>
  <c r="EW19" i="11" s="1"/>
  <c r="EV19" i="7"/>
  <c r="EV19" i="11" s="1"/>
  <c r="EU19" i="7"/>
  <c r="EU19" i="11" s="1"/>
  <c r="ET19" i="7"/>
  <c r="ET19" i="11" s="1"/>
  <c r="ES19" i="7"/>
  <c r="ES19" i="11" s="1"/>
  <c r="ER19" i="7"/>
  <c r="ER19" i="11" s="1"/>
  <c r="EQ19" i="7"/>
  <c r="EQ19" i="11" s="1"/>
  <c r="EP19" i="7"/>
  <c r="EP19" i="11" s="1"/>
  <c r="EO19" i="7"/>
  <c r="EO19" i="11" s="1"/>
  <c r="EN19" i="7"/>
  <c r="EN19" i="11" s="1"/>
  <c r="EM19" i="7"/>
  <c r="EM19" i="11" s="1"/>
  <c r="EL19" i="7"/>
  <c r="EL19" i="11" s="1"/>
  <c r="EK19" i="7"/>
  <c r="EK19" i="11" s="1"/>
  <c r="EJ19" i="7"/>
  <c r="EJ19" i="11" s="1"/>
  <c r="EI19" i="7"/>
  <c r="EI19" i="11" s="1"/>
  <c r="EH19" i="7"/>
  <c r="EH19" i="11" s="1"/>
  <c r="EG19" i="7"/>
  <c r="EG19" i="11" s="1"/>
  <c r="EF19" i="7"/>
  <c r="EF19" i="11" s="1"/>
  <c r="EE19" i="7"/>
  <c r="EE19" i="11" s="1"/>
  <c r="ED19" i="7"/>
  <c r="ED19" i="11" s="1"/>
  <c r="EC19" i="7"/>
  <c r="EC19" i="11" s="1"/>
  <c r="EB19" i="7"/>
  <c r="EB19" i="11" s="1"/>
  <c r="EA19" i="7"/>
  <c r="EA19" i="11" s="1"/>
  <c r="DZ19" i="7"/>
  <c r="DZ19" i="11" s="1"/>
  <c r="DY19" i="7"/>
  <c r="DY19" i="11" s="1"/>
  <c r="DX19" i="7"/>
  <c r="DX19" i="11" s="1"/>
  <c r="DW19" i="7"/>
  <c r="DW19" i="11" s="1"/>
  <c r="DV19" i="7"/>
  <c r="DV19" i="11" s="1"/>
  <c r="DU19" i="7"/>
  <c r="DU19" i="11" s="1"/>
  <c r="DT19" i="7"/>
  <c r="DT19" i="11" s="1"/>
  <c r="DS19" i="7"/>
  <c r="DS19" i="11" s="1"/>
  <c r="DR19" i="7"/>
  <c r="DR19" i="11" s="1"/>
  <c r="DQ19" i="7"/>
  <c r="DQ19" i="11" s="1"/>
  <c r="DP19" i="7"/>
  <c r="DP19" i="11" s="1"/>
  <c r="DO19" i="7"/>
  <c r="DO19" i="11" s="1"/>
  <c r="DN19" i="7"/>
  <c r="DN19" i="11" s="1"/>
  <c r="DM19" i="7"/>
  <c r="DM19" i="11" s="1"/>
  <c r="DL19" i="7"/>
  <c r="DL19" i="11" s="1"/>
  <c r="DK19" i="7"/>
  <c r="DK19" i="11" s="1"/>
  <c r="DJ19" i="7"/>
  <c r="DJ19" i="11" s="1"/>
  <c r="DI19" i="7"/>
  <c r="DI19" i="11" s="1"/>
  <c r="DH19" i="7"/>
  <c r="DH19" i="11" s="1"/>
  <c r="DG19" i="7"/>
  <c r="DG19" i="11" s="1"/>
  <c r="DF19" i="7"/>
  <c r="DF19" i="11" s="1"/>
  <c r="DE19" i="7"/>
  <c r="DE19" i="11" s="1"/>
  <c r="DD19" i="7"/>
  <c r="DD19" i="11" s="1"/>
  <c r="DC19" i="7"/>
  <c r="DC19" i="11" s="1"/>
  <c r="DB19" i="7"/>
  <c r="DB19" i="11" s="1"/>
  <c r="DA19" i="7"/>
  <c r="DA19" i="11" s="1"/>
  <c r="CZ19" i="7"/>
  <c r="CZ19" i="11" s="1"/>
  <c r="CY19" i="7"/>
  <c r="CY19" i="11" s="1"/>
  <c r="CX19" i="7"/>
  <c r="CX19" i="11" s="1"/>
  <c r="CW19" i="7"/>
  <c r="CW19" i="11" s="1"/>
  <c r="CV19" i="7"/>
  <c r="CV19" i="11" s="1"/>
  <c r="CU19" i="7"/>
  <c r="CU19" i="11" s="1"/>
  <c r="CT19" i="7"/>
  <c r="CT19" i="11" s="1"/>
  <c r="CS19" i="7"/>
  <c r="CS19" i="11" s="1"/>
  <c r="CR19" i="7"/>
  <c r="CR19" i="11" s="1"/>
  <c r="CQ19" i="7"/>
  <c r="CQ19" i="11" s="1"/>
  <c r="CP19" i="7"/>
  <c r="CP19" i="11" s="1"/>
  <c r="CO19" i="7"/>
  <c r="CO19" i="11" s="1"/>
  <c r="CN19" i="7"/>
  <c r="CN19" i="11" s="1"/>
  <c r="CM19" i="7"/>
  <c r="CM19" i="11" s="1"/>
  <c r="CL19" i="7"/>
  <c r="CL19" i="11" s="1"/>
  <c r="CK19" i="7"/>
  <c r="CK19" i="11" s="1"/>
  <c r="CJ19" i="7"/>
  <c r="CJ19" i="11" s="1"/>
  <c r="CI19" i="7"/>
  <c r="CI19" i="11" s="1"/>
  <c r="CH19" i="7"/>
  <c r="CH19" i="11" s="1"/>
  <c r="CG19" i="7"/>
  <c r="CG19" i="11" s="1"/>
  <c r="CF19" i="7"/>
  <c r="CF19" i="11" s="1"/>
  <c r="CE19" i="7"/>
  <c r="CE19" i="11" s="1"/>
  <c r="CD19" i="7"/>
  <c r="CD19" i="11" s="1"/>
  <c r="CC19" i="7"/>
  <c r="CC19" i="11" s="1"/>
  <c r="CB19" i="7"/>
  <c r="CB19" i="11" s="1"/>
  <c r="CA19" i="7"/>
  <c r="CA19" i="11" s="1"/>
  <c r="BZ19" i="7"/>
  <c r="BZ19" i="11" s="1"/>
  <c r="BY19" i="7"/>
  <c r="BY19" i="11" s="1"/>
  <c r="BX19" i="7"/>
  <c r="BX19" i="11" s="1"/>
  <c r="BW19" i="7"/>
  <c r="BW19" i="11" s="1"/>
  <c r="BV19" i="7"/>
  <c r="BV19" i="11" s="1"/>
  <c r="BU19" i="7"/>
  <c r="BU19" i="11" s="1"/>
  <c r="BT19" i="7"/>
  <c r="BT19" i="11" s="1"/>
  <c r="BS19" i="7"/>
  <c r="BS19" i="11" s="1"/>
  <c r="BR19" i="7"/>
  <c r="BR19" i="11" s="1"/>
  <c r="BQ19" i="7"/>
  <c r="BQ19" i="11" s="1"/>
  <c r="BP19" i="7"/>
  <c r="BP19" i="11" s="1"/>
  <c r="BO19" i="7"/>
  <c r="BO19" i="11" s="1"/>
  <c r="BN19" i="7"/>
  <c r="BN19" i="11" s="1"/>
  <c r="BM19" i="7"/>
  <c r="BM19" i="11" s="1"/>
  <c r="BL19" i="7"/>
  <c r="BL19" i="11" s="1"/>
  <c r="BK19" i="7"/>
  <c r="BK19" i="11" s="1"/>
  <c r="BJ19" i="7"/>
  <c r="BJ19" i="11" s="1"/>
  <c r="BI19" i="7"/>
  <c r="BI19" i="11" s="1"/>
  <c r="BH19" i="7"/>
  <c r="BH19" i="11" s="1"/>
  <c r="BG19" i="7"/>
  <c r="BG19" i="11" s="1"/>
  <c r="BF19" i="7"/>
  <c r="BF19" i="11" s="1"/>
  <c r="BE19" i="7"/>
  <c r="BE19" i="11" s="1"/>
  <c r="BD19" i="7"/>
  <c r="BD19" i="11" s="1"/>
  <c r="BC19" i="7"/>
  <c r="BC19" i="11" s="1"/>
  <c r="BB19" i="7"/>
  <c r="BB19" i="11" s="1"/>
  <c r="BA19" i="7"/>
  <c r="BA19" i="11" s="1"/>
  <c r="AZ19" i="7"/>
  <c r="AZ19" i="11" s="1"/>
  <c r="AY19" i="7"/>
  <c r="AY19" i="11" s="1"/>
  <c r="AX19" i="7"/>
  <c r="AX19" i="11" s="1"/>
  <c r="AW19" i="7"/>
  <c r="AW19" i="11" s="1"/>
  <c r="AV19" i="7"/>
  <c r="AV19" i="11" s="1"/>
  <c r="AU19" i="7"/>
  <c r="AU19" i="11" s="1"/>
  <c r="AT19" i="7"/>
  <c r="AT19" i="11" s="1"/>
  <c r="AS19" i="7"/>
  <c r="AS19" i="11" s="1"/>
  <c r="AR19" i="7"/>
  <c r="AR19" i="11" s="1"/>
  <c r="AQ19" i="7"/>
  <c r="AQ19" i="11" s="1"/>
  <c r="AP19" i="7"/>
  <c r="AP19" i="11" s="1"/>
  <c r="AO19" i="7"/>
  <c r="AO19" i="11" s="1"/>
  <c r="AN19" i="7"/>
  <c r="AN19" i="11" s="1"/>
  <c r="AM19" i="7"/>
  <c r="AM19" i="11" s="1"/>
  <c r="AL19" i="7"/>
  <c r="AL19" i="11" s="1"/>
  <c r="AK19" i="7"/>
  <c r="AK19" i="11" s="1"/>
  <c r="AJ19" i="7"/>
  <c r="AJ19" i="11" s="1"/>
  <c r="AI19" i="7"/>
  <c r="AI19" i="11" s="1"/>
  <c r="AH19" i="7"/>
  <c r="AH19" i="11" s="1"/>
  <c r="AG19" i="7"/>
  <c r="AG19" i="11" s="1"/>
  <c r="AF19" i="7"/>
  <c r="AF19" i="11" s="1"/>
  <c r="AE19" i="7"/>
  <c r="AE19" i="11" s="1"/>
  <c r="AD19" i="7"/>
  <c r="AD19" i="11" s="1"/>
  <c r="AC19" i="7"/>
  <c r="AC19" i="11" s="1"/>
  <c r="AB19" i="7"/>
  <c r="AB19" i="11" s="1"/>
  <c r="AA19" i="7"/>
  <c r="AA19" i="11" s="1"/>
  <c r="Z19" i="7"/>
  <c r="Z19" i="11" s="1"/>
  <c r="Y19" i="7"/>
  <c r="Y19" i="11" s="1"/>
  <c r="X19" i="7"/>
  <c r="X19" i="11" s="1"/>
  <c r="W19" i="7"/>
  <c r="W19" i="11" s="1"/>
  <c r="V19" i="7"/>
  <c r="V19" i="11" s="1"/>
  <c r="U19" i="7"/>
  <c r="U19" i="11" s="1"/>
  <c r="T19" i="7"/>
  <c r="T19" i="11" s="1"/>
  <c r="S19" i="7"/>
  <c r="S19" i="11" s="1"/>
  <c r="R19" i="7"/>
  <c r="R19" i="11" s="1"/>
  <c r="Q19" i="7"/>
  <c r="Q19" i="11" s="1"/>
  <c r="P19" i="7"/>
  <c r="P19" i="11" s="1"/>
  <c r="O19" i="7"/>
  <c r="O19" i="11" s="1"/>
  <c r="N19" i="7"/>
  <c r="M19" i="7"/>
  <c r="L19" i="7"/>
  <c r="K19" i="7"/>
  <c r="J19" i="7"/>
  <c r="I19" i="7"/>
  <c r="H19" i="7"/>
  <c r="G19" i="7"/>
  <c r="F19" i="7"/>
  <c r="E19" i="7"/>
  <c r="D19" i="7"/>
  <c r="B19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B18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17" i="7"/>
  <c r="GA16" i="7"/>
  <c r="GA16" i="11" s="1"/>
  <c r="FZ16" i="7"/>
  <c r="FZ16" i="11" s="1"/>
  <c r="FY16" i="7"/>
  <c r="FY16" i="11" s="1"/>
  <c r="FX16" i="7"/>
  <c r="FX16" i="11" s="1"/>
  <c r="FW16" i="7"/>
  <c r="FW16" i="11" s="1"/>
  <c r="FV16" i="7"/>
  <c r="FV16" i="11" s="1"/>
  <c r="FU16" i="7"/>
  <c r="FU16" i="11" s="1"/>
  <c r="FT16" i="7"/>
  <c r="FT16" i="11" s="1"/>
  <c r="FS16" i="7"/>
  <c r="FS16" i="11" s="1"/>
  <c r="FR16" i="7"/>
  <c r="FR16" i="11" s="1"/>
  <c r="FQ16" i="7"/>
  <c r="FQ16" i="11" s="1"/>
  <c r="FP16" i="7"/>
  <c r="FP16" i="11" s="1"/>
  <c r="FO16" i="7"/>
  <c r="FO16" i="11" s="1"/>
  <c r="FN16" i="7"/>
  <c r="FN16" i="11" s="1"/>
  <c r="FM16" i="7"/>
  <c r="FM16" i="11" s="1"/>
  <c r="FL16" i="7"/>
  <c r="FL16" i="11" s="1"/>
  <c r="FK16" i="7"/>
  <c r="FK16" i="11" s="1"/>
  <c r="FJ16" i="7"/>
  <c r="FJ16" i="11" s="1"/>
  <c r="FI16" i="7"/>
  <c r="FI16" i="11" s="1"/>
  <c r="FH16" i="7"/>
  <c r="FH16" i="11" s="1"/>
  <c r="FG16" i="7"/>
  <c r="FG16" i="11" s="1"/>
  <c r="FF16" i="7"/>
  <c r="FF16" i="11" s="1"/>
  <c r="FE16" i="7"/>
  <c r="FE16" i="11" s="1"/>
  <c r="FD16" i="7"/>
  <c r="FD16" i="11" s="1"/>
  <c r="FC16" i="7"/>
  <c r="FC16" i="11" s="1"/>
  <c r="FB16" i="7"/>
  <c r="FB16" i="11" s="1"/>
  <c r="FA16" i="7"/>
  <c r="FA16" i="11" s="1"/>
  <c r="EZ16" i="7"/>
  <c r="EZ16" i="11" s="1"/>
  <c r="EY16" i="7"/>
  <c r="EY16" i="11" s="1"/>
  <c r="EX16" i="7"/>
  <c r="EX16" i="11" s="1"/>
  <c r="EW16" i="7"/>
  <c r="EW16" i="11" s="1"/>
  <c r="EV16" i="7"/>
  <c r="EV16" i="11" s="1"/>
  <c r="EU16" i="7"/>
  <c r="EU16" i="11" s="1"/>
  <c r="ET16" i="7"/>
  <c r="ET16" i="11" s="1"/>
  <c r="ES16" i="7"/>
  <c r="ES16" i="11" s="1"/>
  <c r="ER16" i="7"/>
  <c r="ER16" i="11" s="1"/>
  <c r="EQ16" i="7"/>
  <c r="EQ16" i="11" s="1"/>
  <c r="EP16" i="7"/>
  <c r="EP16" i="11" s="1"/>
  <c r="EO16" i="7"/>
  <c r="EO16" i="11" s="1"/>
  <c r="EN16" i="7"/>
  <c r="EN16" i="11" s="1"/>
  <c r="EM16" i="7"/>
  <c r="EM16" i="11" s="1"/>
  <c r="EL16" i="7"/>
  <c r="EL16" i="11" s="1"/>
  <c r="EK16" i="7"/>
  <c r="EK16" i="11" s="1"/>
  <c r="EJ16" i="7"/>
  <c r="EJ16" i="11" s="1"/>
  <c r="EI16" i="7"/>
  <c r="EI16" i="11" s="1"/>
  <c r="EH16" i="7"/>
  <c r="EH16" i="11" s="1"/>
  <c r="EG16" i="7"/>
  <c r="EG16" i="11" s="1"/>
  <c r="EF16" i="7"/>
  <c r="EF16" i="11" s="1"/>
  <c r="EE16" i="7"/>
  <c r="EE16" i="11" s="1"/>
  <c r="ED16" i="7"/>
  <c r="ED16" i="11" s="1"/>
  <c r="EC16" i="7"/>
  <c r="EC16" i="11" s="1"/>
  <c r="EB16" i="7"/>
  <c r="EB16" i="11" s="1"/>
  <c r="EA16" i="7"/>
  <c r="EA16" i="11" s="1"/>
  <c r="DZ16" i="7"/>
  <c r="DZ16" i="11" s="1"/>
  <c r="DY16" i="7"/>
  <c r="DY16" i="11" s="1"/>
  <c r="DX16" i="7"/>
  <c r="DX16" i="11" s="1"/>
  <c r="DW16" i="7"/>
  <c r="DW16" i="11" s="1"/>
  <c r="DV16" i="7"/>
  <c r="DV16" i="11" s="1"/>
  <c r="DU16" i="7"/>
  <c r="DU16" i="11" s="1"/>
  <c r="DT16" i="7"/>
  <c r="DT16" i="11" s="1"/>
  <c r="DS16" i="7"/>
  <c r="DS16" i="11" s="1"/>
  <c r="DR16" i="7"/>
  <c r="DR16" i="11" s="1"/>
  <c r="DQ16" i="7"/>
  <c r="DQ16" i="11" s="1"/>
  <c r="DP16" i="7"/>
  <c r="DP16" i="11" s="1"/>
  <c r="DO16" i="7"/>
  <c r="DO16" i="11" s="1"/>
  <c r="DN16" i="7"/>
  <c r="DN16" i="11" s="1"/>
  <c r="DM16" i="7"/>
  <c r="DM16" i="11" s="1"/>
  <c r="DL16" i="7"/>
  <c r="DL16" i="11" s="1"/>
  <c r="DK16" i="7"/>
  <c r="DK16" i="11" s="1"/>
  <c r="DJ16" i="7"/>
  <c r="DJ16" i="11" s="1"/>
  <c r="DI16" i="7"/>
  <c r="DI16" i="11" s="1"/>
  <c r="DH16" i="7"/>
  <c r="DH16" i="11" s="1"/>
  <c r="DG16" i="7"/>
  <c r="DG16" i="11" s="1"/>
  <c r="DF16" i="7"/>
  <c r="DF16" i="11" s="1"/>
  <c r="DE16" i="7"/>
  <c r="DE16" i="11" s="1"/>
  <c r="DD16" i="7"/>
  <c r="DD16" i="11" s="1"/>
  <c r="DC16" i="7"/>
  <c r="DC16" i="11" s="1"/>
  <c r="DB16" i="7"/>
  <c r="DB16" i="11" s="1"/>
  <c r="DA16" i="7"/>
  <c r="DA16" i="11" s="1"/>
  <c r="CZ16" i="7"/>
  <c r="CZ16" i="11" s="1"/>
  <c r="CY16" i="7"/>
  <c r="CY16" i="11" s="1"/>
  <c r="CX16" i="7"/>
  <c r="CX16" i="11" s="1"/>
  <c r="CW16" i="7"/>
  <c r="CW16" i="11" s="1"/>
  <c r="CV16" i="7"/>
  <c r="CV16" i="11" s="1"/>
  <c r="CU16" i="7"/>
  <c r="CU16" i="11" s="1"/>
  <c r="CT16" i="7"/>
  <c r="CT16" i="11" s="1"/>
  <c r="CS16" i="7"/>
  <c r="CS16" i="11" s="1"/>
  <c r="CR16" i="7"/>
  <c r="CR16" i="11" s="1"/>
  <c r="CQ16" i="7"/>
  <c r="CQ16" i="11" s="1"/>
  <c r="CP16" i="7"/>
  <c r="CP16" i="11" s="1"/>
  <c r="CO16" i="7"/>
  <c r="CO16" i="11" s="1"/>
  <c r="CN16" i="7"/>
  <c r="CN16" i="11" s="1"/>
  <c r="CM16" i="7"/>
  <c r="CM16" i="11" s="1"/>
  <c r="CL16" i="7"/>
  <c r="CL16" i="11" s="1"/>
  <c r="CK16" i="7"/>
  <c r="CK16" i="11" s="1"/>
  <c r="CJ16" i="7"/>
  <c r="CJ16" i="11" s="1"/>
  <c r="CI16" i="7"/>
  <c r="CI16" i="11" s="1"/>
  <c r="CH16" i="7"/>
  <c r="CH16" i="11" s="1"/>
  <c r="CG16" i="7"/>
  <c r="CG16" i="11" s="1"/>
  <c r="CF16" i="7"/>
  <c r="CF16" i="11" s="1"/>
  <c r="CE16" i="7"/>
  <c r="CE16" i="11" s="1"/>
  <c r="CD16" i="7"/>
  <c r="CD16" i="11" s="1"/>
  <c r="CC16" i="7"/>
  <c r="CC16" i="11" s="1"/>
  <c r="CB16" i="7"/>
  <c r="CB16" i="11" s="1"/>
  <c r="CA16" i="7"/>
  <c r="CA16" i="11" s="1"/>
  <c r="BZ16" i="7"/>
  <c r="BZ16" i="11" s="1"/>
  <c r="BY16" i="7"/>
  <c r="BY16" i="11" s="1"/>
  <c r="BX16" i="7"/>
  <c r="BX16" i="11" s="1"/>
  <c r="BW16" i="7"/>
  <c r="BW16" i="11" s="1"/>
  <c r="BV16" i="7"/>
  <c r="BV16" i="11" s="1"/>
  <c r="BU16" i="7"/>
  <c r="BU16" i="11" s="1"/>
  <c r="BT16" i="7"/>
  <c r="BT16" i="11" s="1"/>
  <c r="BS16" i="7"/>
  <c r="BS16" i="11" s="1"/>
  <c r="BR16" i="7"/>
  <c r="BR16" i="11" s="1"/>
  <c r="BQ16" i="7"/>
  <c r="BQ16" i="11" s="1"/>
  <c r="BP16" i="7"/>
  <c r="BP16" i="11" s="1"/>
  <c r="BO16" i="7"/>
  <c r="BO16" i="11" s="1"/>
  <c r="BN16" i="7"/>
  <c r="BN16" i="11" s="1"/>
  <c r="BM16" i="7"/>
  <c r="BM16" i="11" s="1"/>
  <c r="BL16" i="7"/>
  <c r="BL16" i="11" s="1"/>
  <c r="BK16" i="7"/>
  <c r="BK16" i="11" s="1"/>
  <c r="BJ16" i="7"/>
  <c r="BJ16" i="11" s="1"/>
  <c r="BI16" i="7"/>
  <c r="BI16" i="11" s="1"/>
  <c r="BH16" i="7"/>
  <c r="BH16" i="11" s="1"/>
  <c r="BG16" i="7"/>
  <c r="BG16" i="11" s="1"/>
  <c r="BF16" i="7"/>
  <c r="BF16" i="11" s="1"/>
  <c r="BE16" i="7"/>
  <c r="BE16" i="11" s="1"/>
  <c r="BD16" i="7"/>
  <c r="BD16" i="11" s="1"/>
  <c r="BC16" i="7"/>
  <c r="BC16" i="11" s="1"/>
  <c r="BB16" i="7"/>
  <c r="BB16" i="11" s="1"/>
  <c r="BA16" i="7"/>
  <c r="BA16" i="11" s="1"/>
  <c r="AZ16" i="7"/>
  <c r="AZ16" i="11" s="1"/>
  <c r="AY16" i="7"/>
  <c r="AY16" i="11" s="1"/>
  <c r="AX16" i="7"/>
  <c r="AX16" i="11" s="1"/>
  <c r="AW16" i="7"/>
  <c r="AW16" i="11" s="1"/>
  <c r="AV16" i="7"/>
  <c r="AV16" i="11" s="1"/>
  <c r="AU16" i="7"/>
  <c r="AU16" i="11" s="1"/>
  <c r="AT16" i="7"/>
  <c r="AT16" i="11" s="1"/>
  <c r="AS16" i="7"/>
  <c r="AS16" i="11" s="1"/>
  <c r="AR16" i="7"/>
  <c r="AR16" i="11" s="1"/>
  <c r="AQ16" i="7"/>
  <c r="AQ16" i="11" s="1"/>
  <c r="AP16" i="7"/>
  <c r="AP16" i="11" s="1"/>
  <c r="AO16" i="7"/>
  <c r="AO16" i="11" s="1"/>
  <c r="AN16" i="7"/>
  <c r="AN16" i="11" s="1"/>
  <c r="AM16" i="7"/>
  <c r="AM16" i="11" s="1"/>
  <c r="AL16" i="7"/>
  <c r="AL16" i="11" s="1"/>
  <c r="AK16" i="7"/>
  <c r="AK16" i="11" s="1"/>
  <c r="AJ16" i="7"/>
  <c r="AJ16" i="11" s="1"/>
  <c r="AI16" i="7"/>
  <c r="AI16" i="11" s="1"/>
  <c r="AH16" i="7"/>
  <c r="AH16" i="11" s="1"/>
  <c r="AG16" i="7"/>
  <c r="AG16" i="11" s="1"/>
  <c r="AF16" i="7"/>
  <c r="AF16" i="11" s="1"/>
  <c r="AE16" i="7"/>
  <c r="AE16" i="11" s="1"/>
  <c r="AD16" i="7"/>
  <c r="AD16" i="11" s="1"/>
  <c r="AC16" i="7"/>
  <c r="AC16" i="11" s="1"/>
  <c r="AB16" i="7"/>
  <c r="AB16" i="11" s="1"/>
  <c r="AA16" i="7"/>
  <c r="AA16" i="11" s="1"/>
  <c r="Z16" i="7"/>
  <c r="Z16" i="11" s="1"/>
  <c r="Y16" i="7"/>
  <c r="Y16" i="11" s="1"/>
  <c r="X16" i="7"/>
  <c r="X16" i="11" s="1"/>
  <c r="W16" i="7"/>
  <c r="W16" i="11" s="1"/>
  <c r="V16" i="7"/>
  <c r="V16" i="11" s="1"/>
  <c r="U16" i="7"/>
  <c r="U16" i="11" s="1"/>
  <c r="T16" i="7"/>
  <c r="T16" i="11" s="1"/>
  <c r="S16" i="7"/>
  <c r="S16" i="11" s="1"/>
  <c r="R16" i="7"/>
  <c r="R16" i="11" s="1"/>
  <c r="Q16" i="7"/>
  <c r="Q16" i="11" s="1"/>
  <c r="P16" i="7"/>
  <c r="P16" i="11" s="1"/>
  <c r="O16" i="7"/>
  <c r="O16" i="11" s="1"/>
  <c r="N16" i="7"/>
  <c r="N16" i="11" s="1"/>
  <c r="M16" i="7"/>
  <c r="M16" i="11" s="1"/>
  <c r="L16" i="7"/>
  <c r="L16" i="11" s="1"/>
  <c r="K16" i="7"/>
  <c r="K16" i="11" s="1"/>
  <c r="J16" i="7"/>
  <c r="J16" i="11" s="1"/>
  <c r="I16" i="7"/>
  <c r="I16" i="11" s="1"/>
  <c r="H16" i="7"/>
  <c r="H16" i="11" s="1"/>
  <c r="G16" i="7"/>
  <c r="G16" i="11" s="1"/>
  <c r="F16" i="7"/>
  <c r="F16" i="11" s="1"/>
  <c r="E16" i="7"/>
  <c r="E16" i="11" s="1"/>
  <c r="D16" i="7"/>
  <c r="D16" i="11" s="1"/>
  <c r="B16" i="7"/>
  <c r="GA15" i="7"/>
  <c r="GA15" i="11" s="1"/>
  <c r="FZ15" i="7"/>
  <c r="FZ15" i="11" s="1"/>
  <c r="FY15" i="7"/>
  <c r="FY15" i="11" s="1"/>
  <c r="FX15" i="7"/>
  <c r="FX15" i="11" s="1"/>
  <c r="FW15" i="7"/>
  <c r="FW15" i="11" s="1"/>
  <c r="FV15" i="7"/>
  <c r="FV15" i="11" s="1"/>
  <c r="FU15" i="7"/>
  <c r="FU15" i="11" s="1"/>
  <c r="FT15" i="7"/>
  <c r="FT15" i="11" s="1"/>
  <c r="FS15" i="7"/>
  <c r="FS15" i="11" s="1"/>
  <c r="FR15" i="7"/>
  <c r="FR15" i="11" s="1"/>
  <c r="FQ15" i="7"/>
  <c r="FQ15" i="11" s="1"/>
  <c r="FP15" i="7"/>
  <c r="FP15" i="11" s="1"/>
  <c r="FO15" i="7"/>
  <c r="FO15" i="11" s="1"/>
  <c r="FN15" i="7"/>
  <c r="FN15" i="11" s="1"/>
  <c r="FM15" i="7"/>
  <c r="FM15" i="11" s="1"/>
  <c r="FL15" i="7"/>
  <c r="FL15" i="11" s="1"/>
  <c r="FK15" i="7"/>
  <c r="FK15" i="11" s="1"/>
  <c r="FJ15" i="7"/>
  <c r="FJ15" i="11" s="1"/>
  <c r="FI15" i="7"/>
  <c r="FI15" i="11" s="1"/>
  <c r="FH15" i="7"/>
  <c r="FH15" i="11" s="1"/>
  <c r="FG15" i="7"/>
  <c r="FG15" i="11" s="1"/>
  <c r="FF15" i="7"/>
  <c r="FF15" i="11" s="1"/>
  <c r="FE15" i="7"/>
  <c r="FE15" i="11" s="1"/>
  <c r="FD15" i="7"/>
  <c r="FD15" i="11" s="1"/>
  <c r="FC15" i="7"/>
  <c r="FC15" i="11" s="1"/>
  <c r="FB15" i="7"/>
  <c r="FB15" i="11" s="1"/>
  <c r="FA15" i="7"/>
  <c r="FA15" i="11" s="1"/>
  <c r="EZ15" i="7"/>
  <c r="EZ15" i="11" s="1"/>
  <c r="EY15" i="7"/>
  <c r="EY15" i="11" s="1"/>
  <c r="EX15" i="7"/>
  <c r="EX15" i="11" s="1"/>
  <c r="EW15" i="7"/>
  <c r="EW15" i="11" s="1"/>
  <c r="EV15" i="7"/>
  <c r="EV15" i="11" s="1"/>
  <c r="EU15" i="7"/>
  <c r="EU15" i="11" s="1"/>
  <c r="ET15" i="7"/>
  <c r="ET15" i="11" s="1"/>
  <c r="ES15" i="7"/>
  <c r="ES15" i="11" s="1"/>
  <c r="ER15" i="7"/>
  <c r="ER15" i="11" s="1"/>
  <c r="EQ15" i="7"/>
  <c r="EQ15" i="11" s="1"/>
  <c r="EP15" i="7"/>
  <c r="EP15" i="11" s="1"/>
  <c r="EO15" i="7"/>
  <c r="EO15" i="11" s="1"/>
  <c r="EN15" i="7"/>
  <c r="EN15" i="11" s="1"/>
  <c r="EM15" i="7"/>
  <c r="EM15" i="11" s="1"/>
  <c r="EL15" i="7"/>
  <c r="EL15" i="11" s="1"/>
  <c r="EK15" i="7"/>
  <c r="EK15" i="11" s="1"/>
  <c r="EJ15" i="7"/>
  <c r="EJ15" i="11" s="1"/>
  <c r="EI15" i="7"/>
  <c r="EI15" i="11" s="1"/>
  <c r="EH15" i="7"/>
  <c r="EH15" i="11" s="1"/>
  <c r="EG15" i="7"/>
  <c r="EG15" i="11" s="1"/>
  <c r="EF15" i="7"/>
  <c r="EF15" i="11" s="1"/>
  <c r="EE15" i="7"/>
  <c r="EE15" i="11" s="1"/>
  <c r="ED15" i="7"/>
  <c r="ED15" i="11" s="1"/>
  <c r="EC15" i="7"/>
  <c r="EC15" i="11" s="1"/>
  <c r="EB15" i="7"/>
  <c r="EB15" i="11" s="1"/>
  <c r="EA15" i="7"/>
  <c r="EA15" i="11" s="1"/>
  <c r="DZ15" i="7"/>
  <c r="DZ15" i="11" s="1"/>
  <c r="DY15" i="7"/>
  <c r="DY15" i="11" s="1"/>
  <c r="DX15" i="7"/>
  <c r="DX15" i="11" s="1"/>
  <c r="DW15" i="7"/>
  <c r="DW15" i="11" s="1"/>
  <c r="DV15" i="7"/>
  <c r="DV15" i="11" s="1"/>
  <c r="DU15" i="7"/>
  <c r="DU15" i="11" s="1"/>
  <c r="DT15" i="7"/>
  <c r="DT15" i="11" s="1"/>
  <c r="DS15" i="7"/>
  <c r="DS15" i="11" s="1"/>
  <c r="DR15" i="7"/>
  <c r="DR15" i="11" s="1"/>
  <c r="DQ15" i="7"/>
  <c r="DQ15" i="11" s="1"/>
  <c r="DP15" i="7"/>
  <c r="DP15" i="11" s="1"/>
  <c r="DO15" i="7"/>
  <c r="DO15" i="11" s="1"/>
  <c r="DN15" i="7"/>
  <c r="DN15" i="11" s="1"/>
  <c r="DM15" i="7"/>
  <c r="DM15" i="11" s="1"/>
  <c r="DL15" i="7"/>
  <c r="DL15" i="11" s="1"/>
  <c r="DK15" i="7"/>
  <c r="DK15" i="11" s="1"/>
  <c r="DJ15" i="7"/>
  <c r="DJ15" i="11" s="1"/>
  <c r="DI15" i="7"/>
  <c r="DI15" i="11" s="1"/>
  <c r="DH15" i="7"/>
  <c r="DH15" i="11" s="1"/>
  <c r="DG15" i="7"/>
  <c r="DG15" i="11" s="1"/>
  <c r="DF15" i="7"/>
  <c r="DF15" i="11" s="1"/>
  <c r="DE15" i="7"/>
  <c r="DE15" i="11" s="1"/>
  <c r="DD15" i="7"/>
  <c r="DD15" i="11" s="1"/>
  <c r="DC15" i="7"/>
  <c r="DC15" i="11" s="1"/>
  <c r="DB15" i="7"/>
  <c r="DB15" i="11" s="1"/>
  <c r="DA15" i="7"/>
  <c r="DA15" i="11" s="1"/>
  <c r="CZ15" i="7"/>
  <c r="CZ15" i="11" s="1"/>
  <c r="CY15" i="7"/>
  <c r="CY15" i="11" s="1"/>
  <c r="CX15" i="7"/>
  <c r="CX15" i="11" s="1"/>
  <c r="CW15" i="7"/>
  <c r="CW15" i="11" s="1"/>
  <c r="CV15" i="7"/>
  <c r="CV15" i="11" s="1"/>
  <c r="CU15" i="7"/>
  <c r="CU15" i="11" s="1"/>
  <c r="CT15" i="7"/>
  <c r="CT15" i="11" s="1"/>
  <c r="CS15" i="7"/>
  <c r="CS15" i="11" s="1"/>
  <c r="CR15" i="7"/>
  <c r="CR15" i="11" s="1"/>
  <c r="CQ15" i="7"/>
  <c r="CQ15" i="11" s="1"/>
  <c r="CP15" i="7"/>
  <c r="CP15" i="11" s="1"/>
  <c r="CO15" i="7"/>
  <c r="CO15" i="11" s="1"/>
  <c r="CN15" i="7"/>
  <c r="CN15" i="11" s="1"/>
  <c r="CM15" i="7"/>
  <c r="CM15" i="11" s="1"/>
  <c r="CL15" i="7"/>
  <c r="CL15" i="11" s="1"/>
  <c r="CK15" i="7"/>
  <c r="CK15" i="11" s="1"/>
  <c r="CJ15" i="7"/>
  <c r="CJ15" i="11" s="1"/>
  <c r="CI15" i="7"/>
  <c r="CI15" i="11" s="1"/>
  <c r="CH15" i="7"/>
  <c r="CH15" i="11" s="1"/>
  <c r="CG15" i="7"/>
  <c r="CG15" i="11" s="1"/>
  <c r="CF15" i="7"/>
  <c r="CF15" i="11" s="1"/>
  <c r="CE15" i="7"/>
  <c r="CE15" i="11" s="1"/>
  <c r="CD15" i="7"/>
  <c r="CD15" i="11" s="1"/>
  <c r="CC15" i="7"/>
  <c r="CC15" i="11" s="1"/>
  <c r="CB15" i="7"/>
  <c r="CB15" i="11" s="1"/>
  <c r="CA15" i="7"/>
  <c r="CA15" i="11" s="1"/>
  <c r="BZ15" i="7"/>
  <c r="BZ15" i="11" s="1"/>
  <c r="BY15" i="7"/>
  <c r="BY15" i="11" s="1"/>
  <c r="BX15" i="7"/>
  <c r="BX15" i="11" s="1"/>
  <c r="BW15" i="7"/>
  <c r="BW15" i="11" s="1"/>
  <c r="BV15" i="7"/>
  <c r="BV15" i="11" s="1"/>
  <c r="BU15" i="7"/>
  <c r="BU15" i="11" s="1"/>
  <c r="BT15" i="7"/>
  <c r="BT15" i="11" s="1"/>
  <c r="BS15" i="7"/>
  <c r="BS15" i="11" s="1"/>
  <c r="BR15" i="7"/>
  <c r="BR15" i="11" s="1"/>
  <c r="BQ15" i="7"/>
  <c r="BQ15" i="11" s="1"/>
  <c r="BP15" i="7"/>
  <c r="BP15" i="11" s="1"/>
  <c r="BO15" i="7"/>
  <c r="BO15" i="11" s="1"/>
  <c r="BN15" i="7"/>
  <c r="BN15" i="11" s="1"/>
  <c r="BM15" i="7"/>
  <c r="BM15" i="11" s="1"/>
  <c r="BL15" i="7"/>
  <c r="BL15" i="11" s="1"/>
  <c r="BK15" i="7"/>
  <c r="BK15" i="11" s="1"/>
  <c r="BJ15" i="7"/>
  <c r="BJ15" i="11" s="1"/>
  <c r="BI15" i="7"/>
  <c r="BI15" i="11" s="1"/>
  <c r="BH15" i="7"/>
  <c r="BH15" i="11" s="1"/>
  <c r="BG15" i="7"/>
  <c r="BG15" i="11" s="1"/>
  <c r="BF15" i="7"/>
  <c r="BF15" i="11" s="1"/>
  <c r="BE15" i="7"/>
  <c r="BE15" i="11" s="1"/>
  <c r="BD15" i="7"/>
  <c r="BD15" i="11" s="1"/>
  <c r="BC15" i="7"/>
  <c r="BC15" i="11" s="1"/>
  <c r="BB15" i="7"/>
  <c r="BB15" i="11" s="1"/>
  <c r="BA15" i="7"/>
  <c r="BA15" i="11" s="1"/>
  <c r="AZ15" i="7"/>
  <c r="AZ15" i="11" s="1"/>
  <c r="AY15" i="7"/>
  <c r="AY15" i="11" s="1"/>
  <c r="AX15" i="7"/>
  <c r="AX15" i="11" s="1"/>
  <c r="AW15" i="7"/>
  <c r="AW15" i="11" s="1"/>
  <c r="AV15" i="7"/>
  <c r="AV15" i="11" s="1"/>
  <c r="AU15" i="7"/>
  <c r="AU15" i="11" s="1"/>
  <c r="AT15" i="7"/>
  <c r="AT15" i="11" s="1"/>
  <c r="AS15" i="7"/>
  <c r="AS15" i="11" s="1"/>
  <c r="AR15" i="7"/>
  <c r="AR15" i="11" s="1"/>
  <c r="AQ15" i="7"/>
  <c r="AQ15" i="11" s="1"/>
  <c r="AP15" i="7"/>
  <c r="AP15" i="11" s="1"/>
  <c r="AO15" i="7"/>
  <c r="AO15" i="11" s="1"/>
  <c r="AN15" i="7"/>
  <c r="AN15" i="11" s="1"/>
  <c r="AM15" i="7"/>
  <c r="AM15" i="11" s="1"/>
  <c r="AL15" i="7"/>
  <c r="AL15" i="11" s="1"/>
  <c r="AK15" i="7"/>
  <c r="AK15" i="11" s="1"/>
  <c r="AJ15" i="7"/>
  <c r="AJ15" i="11" s="1"/>
  <c r="AI15" i="7"/>
  <c r="AI15" i="11" s="1"/>
  <c r="AH15" i="7"/>
  <c r="AH15" i="11" s="1"/>
  <c r="AG15" i="7"/>
  <c r="AG15" i="11" s="1"/>
  <c r="AF15" i="7"/>
  <c r="AF15" i="11" s="1"/>
  <c r="AE15" i="7"/>
  <c r="AE15" i="11" s="1"/>
  <c r="AD15" i="7"/>
  <c r="AD15" i="11" s="1"/>
  <c r="AC15" i="7"/>
  <c r="AC15" i="11" s="1"/>
  <c r="AB15" i="7"/>
  <c r="AB15" i="11" s="1"/>
  <c r="AA15" i="7"/>
  <c r="AA15" i="11" s="1"/>
  <c r="Z15" i="7"/>
  <c r="Z15" i="11" s="1"/>
  <c r="Y15" i="7"/>
  <c r="Y15" i="11" s="1"/>
  <c r="X15" i="7"/>
  <c r="X15" i="11" s="1"/>
  <c r="W15" i="7"/>
  <c r="W15" i="11" s="1"/>
  <c r="V15" i="7"/>
  <c r="V15" i="11" s="1"/>
  <c r="U15" i="7"/>
  <c r="U15" i="11" s="1"/>
  <c r="T15" i="7"/>
  <c r="T15" i="11" s="1"/>
  <c r="S15" i="7"/>
  <c r="S15" i="11" s="1"/>
  <c r="R15" i="7"/>
  <c r="R15" i="11" s="1"/>
  <c r="Q15" i="7"/>
  <c r="Q15" i="11" s="1"/>
  <c r="P15" i="7"/>
  <c r="P15" i="11" s="1"/>
  <c r="O15" i="7"/>
  <c r="O15" i="11" s="1"/>
  <c r="N15" i="7"/>
  <c r="N15" i="11" s="1"/>
  <c r="M15" i="7"/>
  <c r="M15" i="11" s="1"/>
  <c r="L15" i="7"/>
  <c r="L15" i="11" s="1"/>
  <c r="K15" i="7"/>
  <c r="K15" i="11" s="1"/>
  <c r="J15" i="7"/>
  <c r="J15" i="11" s="1"/>
  <c r="I15" i="7"/>
  <c r="I15" i="11" s="1"/>
  <c r="H15" i="7"/>
  <c r="H15" i="11" s="1"/>
  <c r="G15" i="7"/>
  <c r="G15" i="11" s="1"/>
  <c r="F15" i="7"/>
  <c r="F15" i="11" s="1"/>
  <c r="E15" i="7"/>
  <c r="E15" i="11" s="1"/>
  <c r="D15" i="7"/>
  <c r="D15" i="11" s="1"/>
  <c r="B15" i="7"/>
  <c r="GA14" i="7"/>
  <c r="GA14" i="11" s="1"/>
  <c r="FZ14" i="7"/>
  <c r="FZ14" i="11" s="1"/>
  <c r="FY14" i="7"/>
  <c r="FY14" i="11" s="1"/>
  <c r="FX14" i="7"/>
  <c r="FX14" i="11" s="1"/>
  <c r="FW14" i="7"/>
  <c r="FW14" i="11" s="1"/>
  <c r="FV14" i="7"/>
  <c r="FV14" i="11" s="1"/>
  <c r="FU14" i="7"/>
  <c r="FU14" i="11" s="1"/>
  <c r="FT14" i="7"/>
  <c r="FT14" i="11" s="1"/>
  <c r="FS14" i="7"/>
  <c r="FS14" i="11" s="1"/>
  <c r="FR14" i="7"/>
  <c r="FR14" i="11" s="1"/>
  <c r="FQ14" i="7"/>
  <c r="FQ14" i="11" s="1"/>
  <c r="FP14" i="7"/>
  <c r="FP14" i="11" s="1"/>
  <c r="FO14" i="7"/>
  <c r="FO14" i="11" s="1"/>
  <c r="FN14" i="7"/>
  <c r="FN14" i="11" s="1"/>
  <c r="FM14" i="7"/>
  <c r="FM14" i="11" s="1"/>
  <c r="FL14" i="7"/>
  <c r="FL14" i="11" s="1"/>
  <c r="FK14" i="7"/>
  <c r="FK14" i="11" s="1"/>
  <c r="FJ14" i="7"/>
  <c r="FJ14" i="11" s="1"/>
  <c r="FI14" i="7"/>
  <c r="FI14" i="11" s="1"/>
  <c r="FH14" i="7"/>
  <c r="FH14" i="11" s="1"/>
  <c r="FG14" i="7"/>
  <c r="FG14" i="11" s="1"/>
  <c r="FF14" i="7"/>
  <c r="FF14" i="11" s="1"/>
  <c r="FE14" i="7"/>
  <c r="FE14" i="11" s="1"/>
  <c r="FD14" i="7"/>
  <c r="FD14" i="11" s="1"/>
  <c r="FC14" i="7"/>
  <c r="FC14" i="11" s="1"/>
  <c r="FB14" i="7"/>
  <c r="FB14" i="11" s="1"/>
  <c r="FA14" i="7"/>
  <c r="FA14" i="11" s="1"/>
  <c r="EZ14" i="7"/>
  <c r="EZ14" i="11" s="1"/>
  <c r="EY14" i="7"/>
  <c r="EY14" i="11" s="1"/>
  <c r="EX14" i="7"/>
  <c r="EX14" i="11" s="1"/>
  <c r="EW14" i="7"/>
  <c r="EW14" i="11" s="1"/>
  <c r="EV14" i="7"/>
  <c r="EV14" i="11" s="1"/>
  <c r="EU14" i="7"/>
  <c r="EU14" i="11" s="1"/>
  <c r="ET14" i="7"/>
  <c r="ET14" i="11" s="1"/>
  <c r="ES14" i="7"/>
  <c r="ES14" i="11" s="1"/>
  <c r="ER14" i="7"/>
  <c r="ER14" i="11" s="1"/>
  <c r="EQ14" i="7"/>
  <c r="EQ14" i="11" s="1"/>
  <c r="EP14" i="7"/>
  <c r="EP14" i="11" s="1"/>
  <c r="EO14" i="7"/>
  <c r="EO14" i="11" s="1"/>
  <c r="EN14" i="7"/>
  <c r="EN14" i="11" s="1"/>
  <c r="EM14" i="7"/>
  <c r="EM14" i="11" s="1"/>
  <c r="EL14" i="7"/>
  <c r="EL14" i="11" s="1"/>
  <c r="EK14" i="7"/>
  <c r="EK14" i="11" s="1"/>
  <c r="EJ14" i="7"/>
  <c r="EJ14" i="11" s="1"/>
  <c r="EI14" i="7"/>
  <c r="EI14" i="11" s="1"/>
  <c r="EH14" i="7"/>
  <c r="EH14" i="11" s="1"/>
  <c r="EG14" i="7"/>
  <c r="EG14" i="11" s="1"/>
  <c r="EF14" i="7"/>
  <c r="EF14" i="11" s="1"/>
  <c r="EE14" i="7"/>
  <c r="EE14" i="11" s="1"/>
  <c r="ED14" i="7"/>
  <c r="ED14" i="11" s="1"/>
  <c r="EC14" i="7"/>
  <c r="EC14" i="11" s="1"/>
  <c r="EB14" i="7"/>
  <c r="EB14" i="11" s="1"/>
  <c r="EA14" i="7"/>
  <c r="EA14" i="11" s="1"/>
  <c r="DZ14" i="7"/>
  <c r="DZ14" i="11" s="1"/>
  <c r="DY14" i="7"/>
  <c r="DY14" i="11" s="1"/>
  <c r="DX14" i="7"/>
  <c r="DX14" i="11" s="1"/>
  <c r="DW14" i="7"/>
  <c r="DW14" i="11" s="1"/>
  <c r="DV14" i="7"/>
  <c r="DV14" i="11" s="1"/>
  <c r="DU14" i="7"/>
  <c r="DU14" i="11" s="1"/>
  <c r="DT14" i="7"/>
  <c r="DT14" i="11" s="1"/>
  <c r="DS14" i="7"/>
  <c r="DS14" i="11" s="1"/>
  <c r="DR14" i="7"/>
  <c r="DR14" i="11" s="1"/>
  <c r="DQ14" i="7"/>
  <c r="DQ14" i="11" s="1"/>
  <c r="DP14" i="7"/>
  <c r="DP14" i="11" s="1"/>
  <c r="DO14" i="7"/>
  <c r="DO14" i="11" s="1"/>
  <c r="DN14" i="7"/>
  <c r="DN14" i="11" s="1"/>
  <c r="DM14" i="7"/>
  <c r="DM14" i="11" s="1"/>
  <c r="DL14" i="7"/>
  <c r="DL14" i="11" s="1"/>
  <c r="DK14" i="7"/>
  <c r="DK14" i="11" s="1"/>
  <c r="DJ14" i="7"/>
  <c r="DJ14" i="11" s="1"/>
  <c r="DI14" i="7"/>
  <c r="DI14" i="11" s="1"/>
  <c r="DH14" i="7"/>
  <c r="DH14" i="11" s="1"/>
  <c r="DG14" i="7"/>
  <c r="DG14" i="11" s="1"/>
  <c r="DF14" i="7"/>
  <c r="DF14" i="11" s="1"/>
  <c r="DE14" i="7"/>
  <c r="DE14" i="11" s="1"/>
  <c r="DD14" i="7"/>
  <c r="DD14" i="11" s="1"/>
  <c r="DC14" i="7"/>
  <c r="DC14" i="11" s="1"/>
  <c r="DB14" i="7"/>
  <c r="DB14" i="11" s="1"/>
  <c r="DA14" i="7"/>
  <c r="DA14" i="11" s="1"/>
  <c r="CZ14" i="7"/>
  <c r="CZ14" i="11" s="1"/>
  <c r="CY14" i="7"/>
  <c r="CY14" i="11" s="1"/>
  <c r="CX14" i="7"/>
  <c r="CX14" i="11" s="1"/>
  <c r="CW14" i="7"/>
  <c r="CW14" i="11" s="1"/>
  <c r="CV14" i="7"/>
  <c r="CV14" i="11" s="1"/>
  <c r="CU14" i="7"/>
  <c r="CU14" i="11" s="1"/>
  <c r="CT14" i="7"/>
  <c r="CT14" i="11" s="1"/>
  <c r="CS14" i="7"/>
  <c r="CS14" i="11" s="1"/>
  <c r="CR14" i="7"/>
  <c r="CR14" i="11" s="1"/>
  <c r="CQ14" i="7"/>
  <c r="CQ14" i="11" s="1"/>
  <c r="CP14" i="7"/>
  <c r="CP14" i="11" s="1"/>
  <c r="CO14" i="7"/>
  <c r="CO14" i="11" s="1"/>
  <c r="CN14" i="7"/>
  <c r="CN14" i="11" s="1"/>
  <c r="CM14" i="7"/>
  <c r="CM14" i="11" s="1"/>
  <c r="CL14" i="7"/>
  <c r="CL14" i="11" s="1"/>
  <c r="CK14" i="7"/>
  <c r="CK14" i="11" s="1"/>
  <c r="CJ14" i="7"/>
  <c r="CJ14" i="11" s="1"/>
  <c r="CI14" i="7"/>
  <c r="CI14" i="11" s="1"/>
  <c r="CH14" i="7"/>
  <c r="CH14" i="11" s="1"/>
  <c r="CG14" i="7"/>
  <c r="CG14" i="11" s="1"/>
  <c r="CF14" i="7"/>
  <c r="CF14" i="11" s="1"/>
  <c r="CE14" i="7"/>
  <c r="CE14" i="11" s="1"/>
  <c r="CD14" i="7"/>
  <c r="CD14" i="11" s="1"/>
  <c r="CC14" i="7"/>
  <c r="CC14" i="11" s="1"/>
  <c r="CB14" i="7"/>
  <c r="CB14" i="11" s="1"/>
  <c r="CA14" i="7"/>
  <c r="CA14" i="11" s="1"/>
  <c r="BZ14" i="7"/>
  <c r="BZ14" i="11" s="1"/>
  <c r="BY14" i="7"/>
  <c r="BY14" i="11" s="1"/>
  <c r="BX14" i="7"/>
  <c r="BX14" i="11" s="1"/>
  <c r="BW14" i="7"/>
  <c r="BW14" i="11" s="1"/>
  <c r="BV14" i="7"/>
  <c r="BV14" i="11" s="1"/>
  <c r="BU14" i="7"/>
  <c r="BU14" i="11" s="1"/>
  <c r="BT14" i="7"/>
  <c r="BT14" i="11" s="1"/>
  <c r="BS14" i="7"/>
  <c r="BS14" i="11" s="1"/>
  <c r="BR14" i="7"/>
  <c r="BR14" i="11" s="1"/>
  <c r="BQ14" i="7"/>
  <c r="BQ14" i="11" s="1"/>
  <c r="BP14" i="7"/>
  <c r="BP14" i="11" s="1"/>
  <c r="BO14" i="7"/>
  <c r="BO14" i="11" s="1"/>
  <c r="BN14" i="7"/>
  <c r="BN14" i="11" s="1"/>
  <c r="BM14" i="7"/>
  <c r="BM14" i="11" s="1"/>
  <c r="BL14" i="7"/>
  <c r="BL14" i="11" s="1"/>
  <c r="BK14" i="7"/>
  <c r="BK14" i="11" s="1"/>
  <c r="BJ14" i="7"/>
  <c r="BJ14" i="11" s="1"/>
  <c r="BI14" i="7"/>
  <c r="BI14" i="11" s="1"/>
  <c r="BH14" i="7"/>
  <c r="BH14" i="11" s="1"/>
  <c r="BG14" i="7"/>
  <c r="BG14" i="11" s="1"/>
  <c r="BF14" i="7"/>
  <c r="BF14" i="11" s="1"/>
  <c r="BE14" i="7"/>
  <c r="BE14" i="11" s="1"/>
  <c r="BD14" i="7"/>
  <c r="BD14" i="11" s="1"/>
  <c r="BC14" i="7"/>
  <c r="BC14" i="11" s="1"/>
  <c r="BB14" i="7"/>
  <c r="BB14" i="11" s="1"/>
  <c r="BA14" i="7"/>
  <c r="BA14" i="11" s="1"/>
  <c r="AZ14" i="7"/>
  <c r="AZ14" i="11" s="1"/>
  <c r="AY14" i="7"/>
  <c r="AY14" i="11" s="1"/>
  <c r="AX14" i="7"/>
  <c r="AX14" i="11" s="1"/>
  <c r="AW14" i="7"/>
  <c r="AW14" i="11" s="1"/>
  <c r="AV14" i="7"/>
  <c r="AV14" i="11" s="1"/>
  <c r="AU14" i="7"/>
  <c r="AU14" i="11" s="1"/>
  <c r="AT14" i="7"/>
  <c r="AT14" i="11" s="1"/>
  <c r="AS14" i="7"/>
  <c r="AS14" i="11" s="1"/>
  <c r="AR14" i="7"/>
  <c r="AR14" i="11" s="1"/>
  <c r="AQ14" i="7"/>
  <c r="AQ14" i="11" s="1"/>
  <c r="AP14" i="7"/>
  <c r="AP14" i="11" s="1"/>
  <c r="AO14" i="7"/>
  <c r="AO14" i="11" s="1"/>
  <c r="AN14" i="7"/>
  <c r="AN14" i="11" s="1"/>
  <c r="AM14" i="7"/>
  <c r="AM14" i="11" s="1"/>
  <c r="AL14" i="7"/>
  <c r="AL14" i="11" s="1"/>
  <c r="AK14" i="7"/>
  <c r="AK14" i="11" s="1"/>
  <c r="AJ14" i="7"/>
  <c r="AJ14" i="11" s="1"/>
  <c r="AI14" i="7"/>
  <c r="AI14" i="11" s="1"/>
  <c r="AH14" i="7"/>
  <c r="AH14" i="11" s="1"/>
  <c r="AG14" i="7"/>
  <c r="AG14" i="11" s="1"/>
  <c r="AF14" i="7"/>
  <c r="AF14" i="11" s="1"/>
  <c r="AE14" i="7"/>
  <c r="AE14" i="11" s="1"/>
  <c r="AD14" i="7"/>
  <c r="AD14" i="11" s="1"/>
  <c r="AC14" i="7"/>
  <c r="AC14" i="11" s="1"/>
  <c r="AB14" i="7"/>
  <c r="AB14" i="11" s="1"/>
  <c r="AA14" i="7"/>
  <c r="AA14" i="11" s="1"/>
  <c r="Z14" i="7"/>
  <c r="Z14" i="11" s="1"/>
  <c r="Y14" i="7"/>
  <c r="Y14" i="11" s="1"/>
  <c r="X14" i="7"/>
  <c r="X14" i="11" s="1"/>
  <c r="W14" i="7"/>
  <c r="W14" i="11" s="1"/>
  <c r="V14" i="7"/>
  <c r="V14" i="11" s="1"/>
  <c r="U14" i="7"/>
  <c r="U14" i="11" s="1"/>
  <c r="T14" i="7"/>
  <c r="T14" i="11" s="1"/>
  <c r="S14" i="7"/>
  <c r="S14" i="11" s="1"/>
  <c r="R14" i="7"/>
  <c r="R14" i="11" s="1"/>
  <c r="Q14" i="7"/>
  <c r="Q14" i="11" s="1"/>
  <c r="P14" i="7"/>
  <c r="P14" i="11" s="1"/>
  <c r="O14" i="7"/>
  <c r="O14" i="11" s="1"/>
  <c r="N14" i="7"/>
  <c r="N14" i="11" s="1"/>
  <c r="M14" i="7"/>
  <c r="M14" i="11" s="1"/>
  <c r="L14" i="7"/>
  <c r="L14" i="11" s="1"/>
  <c r="K14" i="7"/>
  <c r="K14" i="11" s="1"/>
  <c r="J14" i="7"/>
  <c r="J14" i="11" s="1"/>
  <c r="I14" i="7"/>
  <c r="I14" i="11" s="1"/>
  <c r="H14" i="7"/>
  <c r="H14" i="11" s="1"/>
  <c r="G14" i="7"/>
  <c r="G14" i="11" s="1"/>
  <c r="F14" i="7"/>
  <c r="F14" i="11" s="1"/>
  <c r="E14" i="7"/>
  <c r="E14" i="11" s="1"/>
  <c r="D14" i="7"/>
  <c r="D14" i="11" s="1"/>
  <c r="B14" i="7"/>
  <c r="GA13" i="7"/>
  <c r="GA13" i="11" s="1"/>
  <c r="FZ13" i="7"/>
  <c r="FZ13" i="11" s="1"/>
  <c r="FY13" i="7"/>
  <c r="FY13" i="11" s="1"/>
  <c r="FX13" i="7"/>
  <c r="FX13" i="11" s="1"/>
  <c r="FW13" i="7"/>
  <c r="FW13" i="11" s="1"/>
  <c r="FV13" i="7"/>
  <c r="FV13" i="11" s="1"/>
  <c r="FU13" i="7"/>
  <c r="FU13" i="11" s="1"/>
  <c r="FT13" i="7"/>
  <c r="FT13" i="11" s="1"/>
  <c r="FS13" i="7"/>
  <c r="FS13" i="11" s="1"/>
  <c r="FR13" i="7"/>
  <c r="FR13" i="11" s="1"/>
  <c r="FQ13" i="7"/>
  <c r="FQ13" i="11" s="1"/>
  <c r="FP13" i="7"/>
  <c r="FP13" i="11" s="1"/>
  <c r="FO13" i="7"/>
  <c r="FO13" i="11" s="1"/>
  <c r="FN13" i="7"/>
  <c r="FN13" i="11" s="1"/>
  <c r="FM13" i="7"/>
  <c r="FM13" i="11" s="1"/>
  <c r="FL13" i="7"/>
  <c r="FL13" i="11" s="1"/>
  <c r="FK13" i="7"/>
  <c r="FK13" i="11" s="1"/>
  <c r="FJ13" i="7"/>
  <c r="FJ13" i="11" s="1"/>
  <c r="FI13" i="7"/>
  <c r="FI13" i="11" s="1"/>
  <c r="FH13" i="7"/>
  <c r="FH13" i="11" s="1"/>
  <c r="FG13" i="7"/>
  <c r="FG13" i="11" s="1"/>
  <c r="FF13" i="7"/>
  <c r="FF13" i="11" s="1"/>
  <c r="FE13" i="7"/>
  <c r="FE13" i="11" s="1"/>
  <c r="FD13" i="7"/>
  <c r="FD13" i="11" s="1"/>
  <c r="FC13" i="7"/>
  <c r="FC13" i="11" s="1"/>
  <c r="FB13" i="7"/>
  <c r="FB13" i="11" s="1"/>
  <c r="FA13" i="7"/>
  <c r="FA13" i="11" s="1"/>
  <c r="EZ13" i="7"/>
  <c r="EZ13" i="11" s="1"/>
  <c r="EY13" i="7"/>
  <c r="EY13" i="11" s="1"/>
  <c r="EX13" i="7"/>
  <c r="EX13" i="11" s="1"/>
  <c r="EW13" i="7"/>
  <c r="EW13" i="11" s="1"/>
  <c r="EV13" i="7"/>
  <c r="EV13" i="11" s="1"/>
  <c r="EU13" i="7"/>
  <c r="EU13" i="11" s="1"/>
  <c r="ET13" i="7"/>
  <c r="ET13" i="11" s="1"/>
  <c r="ES13" i="7"/>
  <c r="ES13" i="11" s="1"/>
  <c r="ER13" i="7"/>
  <c r="ER13" i="11" s="1"/>
  <c r="EQ13" i="7"/>
  <c r="EQ13" i="11" s="1"/>
  <c r="EP13" i="7"/>
  <c r="EP13" i="11" s="1"/>
  <c r="EO13" i="7"/>
  <c r="EO13" i="11" s="1"/>
  <c r="EN13" i="7"/>
  <c r="EN13" i="11" s="1"/>
  <c r="EM13" i="7"/>
  <c r="EM13" i="11" s="1"/>
  <c r="EL13" i="7"/>
  <c r="EL13" i="11" s="1"/>
  <c r="EK13" i="7"/>
  <c r="EK13" i="11" s="1"/>
  <c r="EJ13" i="7"/>
  <c r="EJ13" i="11" s="1"/>
  <c r="EI13" i="7"/>
  <c r="EI13" i="11" s="1"/>
  <c r="EH13" i="7"/>
  <c r="EH13" i="11" s="1"/>
  <c r="EG13" i="7"/>
  <c r="EG13" i="11" s="1"/>
  <c r="EF13" i="7"/>
  <c r="EF13" i="11" s="1"/>
  <c r="EE13" i="7"/>
  <c r="EE13" i="11" s="1"/>
  <c r="ED13" i="7"/>
  <c r="ED13" i="11" s="1"/>
  <c r="EC13" i="7"/>
  <c r="EC13" i="11" s="1"/>
  <c r="EB13" i="7"/>
  <c r="EB13" i="11" s="1"/>
  <c r="EA13" i="7"/>
  <c r="EA13" i="11" s="1"/>
  <c r="DZ13" i="7"/>
  <c r="DZ13" i="11" s="1"/>
  <c r="DY13" i="7"/>
  <c r="DY13" i="11" s="1"/>
  <c r="DX13" i="7"/>
  <c r="DX13" i="11" s="1"/>
  <c r="DW13" i="7"/>
  <c r="DW13" i="11" s="1"/>
  <c r="DV13" i="7"/>
  <c r="DV13" i="11" s="1"/>
  <c r="DU13" i="7"/>
  <c r="DU13" i="11" s="1"/>
  <c r="DT13" i="7"/>
  <c r="DT13" i="11" s="1"/>
  <c r="DS13" i="7"/>
  <c r="DS13" i="11" s="1"/>
  <c r="DR13" i="7"/>
  <c r="DR13" i="11" s="1"/>
  <c r="DQ13" i="7"/>
  <c r="DQ13" i="11" s="1"/>
  <c r="DP13" i="7"/>
  <c r="DP13" i="11" s="1"/>
  <c r="DO13" i="7"/>
  <c r="DO13" i="11" s="1"/>
  <c r="DN13" i="7"/>
  <c r="DN13" i="11" s="1"/>
  <c r="DM13" i="7"/>
  <c r="DM13" i="11" s="1"/>
  <c r="DL13" i="7"/>
  <c r="DL13" i="11" s="1"/>
  <c r="DK13" i="7"/>
  <c r="DK13" i="11" s="1"/>
  <c r="DJ13" i="7"/>
  <c r="DJ13" i="11" s="1"/>
  <c r="DI13" i="7"/>
  <c r="DI13" i="11" s="1"/>
  <c r="DH13" i="7"/>
  <c r="DH13" i="11" s="1"/>
  <c r="DG13" i="7"/>
  <c r="DG13" i="11" s="1"/>
  <c r="DF13" i="7"/>
  <c r="DF13" i="11" s="1"/>
  <c r="DE13" i="7"/>
  <c r="DE13" i="11" s="1"/>
  <c r="DD13" i="7"/>
  <c r="DD13" i="11" s="1"/>
  <c r="DC13" i="7"/>
  <c r="DC13" i="11" s="1"/>
  <c r="DB13" i="7"/>
  <c r="DB13" i="11" s="1"/>
  <c r="DA13" i="7"/>
  <c r="DA13" i="11" s="1"/>
  <c r="CZ13" i="7"/>
  <c r="CZ13" i="11" s="1"/>
  <c r="CY13" i="7"/>
  <c r="CY13" i="11" s="1"/>
  <c r="CX13" i="7"/>
  <c r="CX13" i="11" s="1"/>
  <c r="CW13" i="7"/>
  <c r="CW13" i="11" s="1"/>
  <c r="CV13" i="7"/>
  <c r="CV13" i="11" s="1"/>
  <c r="CU13" i="7"/>
  <c r="CU13" i="11" s="1"/>
  <c r="CT13" i="7"/>
  <c r="CT13" i="11" s="1"/>
  <c r="CS13" i="7"/>
  <c r="CS13" i="11" s="1"/>
  <c r="CR13" i="7"/>
  <c r="CR13" i="11" s="1"/>
  <c r="CQ13" i="7"/>
  <c r="CQ13" i="11" s="1"/>
  <c r="CP13" i="7"/>
  <c r="CP13" i="11" s="1"/>
  <c r="CO13" i="7"/>
  <c r="CO13" i="11" s="1"/>
  <c r="CN13" i="7"/>
  <c r="CN13" i="11" s="1"/>
  <c r="CM13" i="7"/>
  <c r="CM13" i="11" s="1"/>
  <c r="CL13" i="7"/>
  <c r="CL13" i="11" s="1"/>
  <c r="CK13" i="7"/>
  <c r="CK13" i="11" s="1"/>
  <c r="CJ13" i="7"/>
  <c r="CJ13" i="11" s="1"/>
  <c r="CI13" i="7"/>
  <c r="CI13" i="11" s="1"/>
  <c r="CH13" i="7"/>
  <c r="CH13" i="11" s="1"/>
  <c r="CG13" i="7"/>
  <c r="CG13" i="11" s="1"/>
  <c r="CF13" i="7"/>
  <c r="CF13" i="11" s="1"/>
  <c r="CE13" i="7"/>
  <c r="CE13" i="11" s="1"/>
  <c r="CD13" i="7"/>
  <c r="CD13" i="11" s="1"/>
  <c r="CC13" i="7"/>
  <c r="CC13" i="11" s="1"/>
  <c r="CB13" i="7"/>
  <c r="CB13" i="11" s="1"/>
  <c r="CA13" i="7"/>
  <c r="CA13" i="11" s="1"/>
  <c r="BZ13" i="7"/>
  <c r="BZ13" i="11" s="1"/>
  <c r="BY13" i="7"/>
  <c r="BY13" i="11" s="1"/>
  <c r="BX13" i="7"/>
  <c r="BX13" i="11" s="1"/>
  <c r="BW13" i="7"/>
  <c r="BW13" i="11" s="1"/>
  <c r="BV13" i="7"/>
  <c r="BV13" i="11" s="1"/>
  <c r="BU13" i="7"/>
  <c r="BU13" i="11" s="1"/>
  <c r="BT13" i="7"/>
  <c r="BT13" i="11" s="1"/>
  <c r="BS13" i="7"/>
  <c r="BS13" i="11" s="1"/>
  <c r="BR13" i="7"/>
  <c r="BR13" i="11" s="1"/>
  <c r="BQ13" i="7"/>
  <c r="BQ13" i="11" s="1"/>
  <c r="BP13" i="7"/>
  <c r="BP13" i="11" s="1"/>
  <c r="BO13" i="7"/>
  <c r="BO13" i="11" s="1"/>
  <c r="BN13" i="7"/>
  <c r="BN13" i="11" s="1"/>
  <c r="BM13" i="7"/>
  <c r="BM13" i="11" s="1"/>
  <c r="BL13" i="7"/>
  <c r="BL13" i="11" s="1"/>
  <c r="BK13" i="7"/>
  <c r="BK13" i="11" s="1"/>
  <c r="BJ13" i="7"/>
  <c r="BJ13" i="11" s="1"/>
  <c r="BI13" i="7"/>
  <c r="BI13" i="11" s="1"/>
  <c r="BH13" i="7"/>
  <c r="BH13" i="11" s="1"/>
  <c r="BG13" i="7"/>
  <c r="BG13" i="11" s="1"/>
  <c r="BF13" i="7"/>
  <c r="BF13" i="11" s="1"/>
  <c r="BE13" i="7"/>
  <c r="BE13" i="11" s="1"/>
  <c r="BD13" i="7"/>
  <c r="BD13" i="11" s="1"/>
  <c r="BC13" i="7"/>
  <c r="BC13" i="11" s="1"/>
  <c r="BB13" i="7"/>
  <c r="BB13" i="11" s="1"/>
  <c r="BA13" i="7"/>
  <c r="BA13" i="11" s="1"/>
  <c r="AZ13" i="7"/>
  <c r="AZ13" i="11" s="1"/>
  <c r="AY13" i="7"/>
  <c r="AY13" i="11" s="1"/>
  <c r="AX13" i="7"/>
  <c r="AX13" i="11" s="1"/>
  <c r="AW13" i="7"/>
  <c r="AW13" i="11" s="1"/>
  <c r="AV13" i="7"/>
  <c r="AV13" i="11" s="1"/>
  <c r="AU13" i="7"/>
  <c r="AU13" i="11" s="1"/>
  <c r="AT13" i="7"/>
  <c r="AT13" i="11" s="1"/>
  <c r="AS13" i="7"/>
  <c r="AS13" i="11" s="1"/>
  <c r="AR13" i="7"/>
  <c r="AR13" i="11" s="1"/>
  <c r="AQ13" i="7"/>
  <c r="AQ13" i="11" s="1"/>
  <c r="AP13" i="7"/>
  <c r="AP13" i="11" s="1"/>
  <c r="AO13" i="7"/>
  <c r="AO13" i="11" s="1"/>
  <c r="AN13" i="7"/>
  <c r="AN13" i="11" s="1"/>
  <c r="AM13" i="7"/>
  <c r="AM13" i="11" s="1"/>
  <c r="AL13" i="7"/>
  <c r="AL13" i="11" s="1"/>
  <c r="AK13" i="7"/>
  <c r="AK13" i="11" s="1"/>
  <c r="AJ13" i="7"/>
  <c r="AJ13" i="11" s="1"/>
  <c r="AI13" i="7"/>
  <c r="AI13" i="11" s="1"/>
  <c r="AH13" i="7"/>
  <c r="AH13" i="11" s="1"/>
  <c r="AG13" i="7"/>
  <c r="AG13" i="11" s="1"/>
  <c r="AF13" i="7"/>
  <c r="AF13" i="11" s="1"/>
  <c r="AE13" i="7"/>
  <c r="AE13" i="11" s="1"/>
  <c r="AD13" i="7"/>
  <c r="AD13" i="11" s="1"/>
  <c r="AC13" i="7"/>
  <c r="AC13" i="11" s="1"/>
  <c r="AB13" i="7"/>
  <c r="AB13" i="11" s="1"/>
  <c r="AA13" i="7"/>
  <c r="AA13" i="11" s="1"/>
  <c r="Z13" i="7"/>
  <c r="Z13" i="11" s="1"/>
  <c r="Y13" i="7"/>
  <c r="Y13" i="11" s="1"/>
  <c r="X13" i="7"/>
  <c r="X13" i="11" s="1"/>
  <c r="W13" i="7"/>
  <c r="W13" i="11" s="1"/>
  <c r="V13" i="7"/>
  <c r="V13" i="11" s="1"/>
  <c r="U13" i="7"/>
  <c r="U13" i="11" s="1"/>
  <c r="T13" i="7"/>
  <c r="T13" i="11" s="1"/>
  <c r="S13" i="7"/>
  <c r="S13" i="11" s="1"/>
  <c r="R13" i="7"/>
  <c r="R13" i="11" s="1"/>
  <c r="Q13" i="7"/>
  <c r="Q13" i="11" s="1"/>
  <c r="P13" i="7"/>
  <c r="P13" i="11" s="1"/>
  <c r="O13" i="7"/>
  <c r="O13" i="11" s="1"/>
  <c r="N13" i="7"/>
  <c r="N13" i="11" s="1"/>
  <c r="M13" i="7"/>
  <c r="M13" i="11" s="1"/>
  <c r="L13" i="7"/>
  <c r="L13" i="11" s="1"/>
  <c r="K13" i="7"/>
  <c r="K13" i="11" s="1"/>
  <c r="J13" i="7"/>
  <c r="J13" i="11" s="1"/>
  <c r="I13" i="7"/>
  <c r="I13" i="11" s="1"/>
  <c r="H13" i="7"/>
  <c r="H13" i="11" s="1"/>
  <c r="G13" i="7"/>
  <c r="G13" i="11" s="1"/>
  <c r="F13" i="7"/>
  <c r="F13" i="11" s="1"/>
  <c r="E13" i="7"/>
  <c r="E13" i="11" s="1"/>
  <c r="D13" i="7"/>
  <c r="D13" i="11" s="1"/>
  <c r="B13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B12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B11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B10" i="7"/>
  <c r="B9" i="7"/>
  <c r="B8" i="7"/>
  <c r="B7" i="7"/>
  <c r="B6" i="7"/>
  <c r="F27" i="4"/>
  <c r="F26" i="4"/>
  <c r="F24" i="4"/>
  <c r="F23" i="4"/>
  <c r="F22" i="4"/>
  <c r="F21" i="4"/>
  <c r="F20" i="4"/>
  <c r="C45" i="14" l="1"/>
  <c r="B52" i="14" s="1"/>
  <c r="F35" i="14" l="1"/>
  <c r="G19" i="14"/>
  <c r="G35" i="14" s="1"/>
  <c r="G17" i="14"/>
  <c r="G16" i="14"/>
  <c r="G15" i="14"/>
  <c r="E15" i="14"/>
  <c r="C61" i="14" s="1"/>
  <c r="B67" i="14" s="1"/>
  <c r="E16" i="14"/>
  <c r="E14" i="14"/>
  <c r="C8" i="14"/>
  <c r="H14" i="14" s="1"/>
  <c r="I14" i="14" s="1"/>
  <c r="D4" i="5"/>
  <c r="C89" i="14" l="1"/>
  <c r="C75" i="14"/>
  <c r="B81" i="14" s="1"/>
  <c r="F76" i="14"/>
  <c r="F46" i="14"/>
  <c r="F62" i="14"/>
  <c r="F63" i="14" s="1"/>
  <c r="F48" i="14"/>
  <c r="G36" i="14"/>
  <c r="F36" i="14" s="1"/>
  <c r="K5" i="1"/>
  <c r="C9" i="14" s="1"/>
  <c r="H15" i="14" s="1"/>
  <c r="I15" i="14" s="1"/>
  <c r="F77" i="14" l="1"/>
  <c r="H16" i="14"/>
  <c r="I16" i="14" s="1"/>
  <c r="H17" i="14"/>
  <c r="I17" i="14" s="1"/>
  <c r="H26" i="1" l="1"/>
  <c r="D11" i="5" l="1"/>
  <c r="B9" i="5"/>
  <c r="B8" i="5"/>
  <c r="B7" i="5"/>
  <c r="B6" i="5"/>
  <c r="B5" i="5"/>
  <c r="F5" i="3" l="1"/>
  <c r="GA38" i="12" l="1"/>
  <c r="FZ38" i="12"/>
  <c r="FY38" i="12"/>
  <c r="FX38" i="12"/>
  <c r="FW38" i="12"/>
  <c r="FV38" i="12"/>
  <c r="FU38" i="12"/>
  <c r="FT38" i="12"/>
  <c r="FS38" i="12"/>
  <c r="FR38" i="12"/>
  <c r="FQ38" i="12"/>
  <c r="FP38" i="12"/>
  <c r="FO38" i="12"/>
  <c r="FN38" i="12"/>
  <c r="FM38" i="12"/>
  <c r="FL38" i="12"/>
  <c r="FK38" i="12"/>
  <c r="FJ38" i="12"/>
  <c r="FI38" i="12"/>
  <c r="FH38" i="12"/>
  <c r="FG38" i="12"/>
  <c r="FF38" i="12"/>
  <c r="FE38" i="12"/>
  <c r="FD38" i="12"/>
  <c r="FC38" i="12"/>
  <c r="FB38" i="12"/>
  <c r="FA38" i="12"/>
  <c r="EZ38" i="12"/>
  <c r="EY38" i="12"/>
  <c r="EX38" i="12"/>
  <c r="EW38" i="12"/>
  <c r="EV38" i="12"/>
  <c r="EU38" i="12"/>
  <c r="ET38" i="12"/>
  <c r="ES38" i="12"/>
  <c r="ER38" i="12"/>
  <c r="EQ38" i="12"/>
  <c r="EP38" i="12"/>
  <c r="EO38" i="12"/>
  <c r="EN38" i="12"/>
  <c r="EM38" i="12"/>
  <c r="EL38" i="12"/>
  <c r="EK38" i="12"/>
  <c r="EJ38" i="12"/>
  <c r="EI38" i="12"/>
  <c r="EH38" i="12"/>
  <c r="EG38" i="12"/>
  <c r="EF38" i="12"/>
  <c r="EE38" i="12"/>
  <c r="ED38" i="12"/>
  <c r="EC38" i="12"/>
  <c r="EB38" i="12"/>
  <c r="EA38" i="12"/>
  <c r="DZ38" i="12"/>
  <c r="DY38" i="12"/>
  <c r="DX38" i="12"/>
  <c r="DW38" i="12"/>
  <c r="DV38" i="12"/>
  <c r="DU38" i="12"/>
  <c r="DT38" i="12"/>
  <c r="DS38" i="12"/>
  <c r="DR38" i="12"/>
  <c r="DQ38" i="12"/>
  <c r="DP38" i="12"/>
  <c r="DO38" i="12"/>
  <c r="DN38" i="12"/>
  <c r="DM38" i="12"/>
  <c r="DL38" i="12"/>
  <c r="DK38" i="12"/>
  <c r="DJ38" i="12"/>
  <c r="DI38" i="12"/>
  <c r="DH38" i="12"/>
  <c r="DG38" i="12"/>
  <c r="DF38" i="12"/>
  <c r="DE38" i="12"/>
  <c r="DD38" i="12"/>
  <c r="DC38" i="12"/>
  <c r="DB38" i="12"/>
  <c r="DA38" i="12"/>
  <c r="CZ38" i="12"/>
  <c r="CY38" i="12"/>
  <c r="CX38" i="12"/>
  <c r="CW38" i="12"/>
  <c r="CV38" i="12"/>
  <c r="CU38" i="12"/>
  <c r="CT38" i="12"/>
  <c r="CS38" i="12"/>
  <c r="CR38" i="12"/>
  <c r="CQ38" i="12"/>
  <c r="CP38" i="12"/>
  <c r="CO38" i="12"/>
  <c r="CN38" i="12"/>
  <c r="CM38" i="12"/>
  <c r="CL38" i="12"/>
  <c r="CK38" i="12"/>
  <c r="CJ38" i="12"/>
  <c r="CI38" i="12"/>
  <c r="CH38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GA37" i="12"/>
  <c r="FZ37" i="12"/>
  <c r="FY37" i="12"/>
  <c r="FX37" i="12"/>
  <c r="FW37" i="12"/>
  <c r="FV37" i="12"/>
  <c r="FU37" i="12"/>
  <c r="FT37" i="12"/>
  <c r="FS37" i="12"/>
  <c r="FR37" i="12"/>
  <c r="FQ37" i="12"/>
  <c r="FP37" i="12"/>
  <c r="FO37" i="12"/>
  <c r="FN37" i="12"/>
  <c r="FM37" i="12"/>
  <c r="FL37" i="12"/>
  <c r="FK37" i="12"/>
  <c r="FJ37" i="12"/>
  <c r="FI37" i="12"/>
  <c r="FH37" i="12"/>
  <c r="FG37" i="12"/>
  <c r="FF37" i="12"/>
  <c r="FE37" i="12"/>
  <c r="FD37" i="12"/>
  <c r="FC37" i="12"/>
  <c r="FB37" i="12"/>
  <c r="FA37" i="12"/>
  <c r="EZ37" i="12"/>
  <c r="EY37" i="12"/>
  <c r="EX37" i="12"/>
  <c r="EW37" i="12"/>
  <c r="EV37" i="12"/>
  <c r="EU37" i="12"/>
  <c r="ET37" i="12"/>
  <c r="ES37" i="12"/>
  <c r="ER37" i="12"/>
  <c r="EQ37" i="12"/>
  <c r="EP37" i="12"/>
  <c r="EO37" i="12"/>
  <c r="EN37" i="12"/>
  <c r="EM37" i="12"/>
  <c r="EL37" i="12"/>
  <c r="EK37" i="12"/>
  <c r="EJ37" i="12"/>
  <c r="EI37" i="12"/>
  <c r="EH37" i="12"/>
  <c r="EG37" i="12"/>
  <c r="EF37" i="12"/>
  <c r="EE37" i="12"/>
  <c r="ED37" i="12"/>
  <c r="EC37" i="12"/>
  <c r="EB37" i="12"/>
  <c r="EA37" i="12"/>
  <c r="DZ37" i="12"/>
  <c r="DY37" i="12"/>
  <c r="DX37" i="12"/>
  <c r="DW37" i="12"/>
  <c r="DV37" i="12"/>
  <c r="DU37" i="12"/>
  <c r="DT37" i="12"/>
  <c r="DS37" i="12"/>
  <c r="DR37" i="12"/>
  <c r="DQ37" i="12"/>
  <c r="DP37" i="12"/>
  <c r="DO37" i="12"/>
  <c r="DN37" i="12"/>
  <c r="DM37" i="12"/>
  <c r="DL37" i="12"/>
  <c r="DK37" i="12"/>
  <c r="DJ37" i="12"/>
  <c r="DI37" i="12"/>
  <c r="DH37" i="12"/>
  <c r="DG37" i="12"/>
  <c r="DF37" i="12"/>
  <c r="DE37" i="12"/>
  <c r="DD37" i="12"/>
  <c r="DC37" i="12"/>
  <c r="DB37" i="12"/>
  <c r="DA37" i="12"/>
  <c r="CZ37" i="12"/>
  <c r="CY37" i="12"/>
  <c r="CX37" i="12"/>
  <c r="CW37" i="12"/>
  <c r="CV37" i="12"/>
  <c r="CU37" i="12"/>
  <c r="CT37" i="12"/>
  <c r="CS37" i="12"/>
  <c r="CR37" i="12"/>
  <c r="CQ37" i="12"/>
  <c r="CP37" i="12"/>
  <c r="CO37" i="12"/>
  <c r="CN37" i="12"/>
  <c r="CM37" i="12"/>
  <c r="CL37" i="12"/>
  <c r="CK37" i="12"/>
  <c r="CJ37" i="12"/>
  <c r="CI37" i="12"/>
  <c r="CH37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GA36" i="12"/>
  <c r="FZ36" i="12"/>
  <c r="FY36" i="12"/>
  <c r="FX36" i="12"/>
  <c r="FW36" i="12"/>
  <c r="FV36" i="12"/>
  <c r="FU36" i="12"/>
  <c r="FT36" i="12"/>
  <c r="FS36" i="12"/>
  <c r="FR36" i="12"/>
  <c r="FQ36" i="12"/>
  <c r="FP36" i="12"/>
  <c r="FO36" i="12"/>
  <c r="FN36" i="12"/>
  <c r="FM36" i="12"/>
  <c r="FL36" i="12"/>
  <c r="FK36" i="12"/>
  <c r="FJ36" i="12"/>
  <c r="FI36" i="12"/>
  <c r="FH36" i="12"/>
  <c r="FG36" i="12"/>
  <c r="FF36" i="12"/>
  <c r="FE36" i="12"/>
  <c r="FD36" i="12"/>
  <c r="FC36" i="12"/>
  <c r="FB36" i="12"/>
  <c r="FA36" i="12"/>
  <c r="EZ36" i="12"/>
  <c r="EY36" i="12"/>
  <c r="EX36" i="12"/>
  <c r="EW36" i="12"/>
  <c r="EV36" i="12"/>
  <c r="EU36" i="12"/>
  <c r="ET36" i="12"/>
  <c r="ES36" i="12"/>
  <c r="ER36" i="12"/>
  <c r="EQ36" i="12"/>
  <c r="EP36" i="12"/>
  <c r="EO36" i="12"/>
  <c r="EN36" i="12"/>
  <c r="EM36" i="12"/>
  <c r="EL36" i="12"/>
  <c r="EK36" i="12"/>
  <c r="EJ36" i="12"/>
  <c r="EI36" i="12"/>
  <c r="EH36" i="12"/>
  <c r="EG36" i="12"/>
  <c r="EF36" i="12"/>
  <c r="EE36" i="12"/>
  <c r="ED36" i="12"/>
  <c r="EC36" i="12"/>
  <c r="EB36" i="12"/>
  <c r="EA36" i="12"/>
  <c r="DZ36" i="12"/>
  <c r="DY36" i="12"/>
  <c r="DX36" i="12"/>
  <c r="DW36" i="12"/>
  <c r="DV36" i="12"/>
  <c r="DU36" i="12"/>
  <c r="DT36" i="12"/>
  <c r="DS36" i="12"/>
  <c r="DR36" i="12"/>
  <c r="DQ36" i="12"/>
  <c r="DP36" i="12"/>
  <c r="DO36" i="12"/>
  <c r="DN36" i="12"/>
  <c r="DM36" i="12"/>
  <c r="DL36" i="12"/>
  <c r="DK36" i="12"/>
  <c r="DJ36" i="12"/>
  <c r="DI36" i="12"/>
  <c r="DH36" i="12"/>
  <c r="DG36" i="12"/>
  <c r="DF36" i="12"/>
  <c r="DE36" i="12"/>
  <c r="DD36" i="12"/>
  <c r="DC36" i="12"/>
  <c r="DB36" i="12"/>
  <c r="DA36" i="12"/>
  <c r="CZ36" i="12"/>
  <c r="CY36" i="12"/>
  <c r="CX36" i="12"/>
  <c r="CW36" i="12"/>
  <c r="CV36" i="12"/>
  <c r="CU36" i="12"/>
  <c r="CT36" i="12"/>
  <c r="CS36" i="12"/>
  <c r="CR36" i="12"/>
  <c r="CQ36" i="12"/>
  <c r="CP36" i="12"/>
  <c r="CO36" i="12"/>
  <c r="CN36" i="12"/>
  <c r="CM36" i="12"/>
  <c r="CL36" i="12"/>
  <c r="CK36" i="12"/>
  <c r="CJ36" i="12"/>
  <c r="CI36" i="12"/>
  <c r="CH36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GA35" i="12"/>
  <c r="FZ35" i="12"/>
  <c r="FY35" i="12"/>
  <c r="FX35" i="12"/>
  <c r="FW35" i="12"/>
  <c r="FV35" i="12"/>
  <c r="FU35" i="12"/>
  <c r="FT35" i="12"/>
  <c r="FS35" i="12"/>
  <c r="FR35" i="12"/>
  <c r="FQ35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5" i="12"/>
  <c r="EE35" i="12"/>
  <c r="ED35" i="12"/>
  <c r="EC35" i="12"/>
  <c r="EB35" i="12"/>
  <c r="EA35" i="12"/>
  <c r="DZ35" i="12"/>
  <c r="DY35" i="12"/>
  <c r="DX35" i="12"/>
  <c r="DW35" i="12"/>
  <c r="DV35" i="12"/>
  <c r="DU35" i="12"/>
  <c r="DT35" i="12"/>
  <c r="DS35" i="12"/>
  <c r="DR35" i="12"/>
  <c r="DQ35" i="12"/>
  <c r="DP35" i="12"/>
  <c r="DO35" i="12"/>
  <c r="DN35" i="12"/>
  <c r="DM35" i="12"/>
  <c r="DL35" i="12"/>
  <c r="DK35" i="12"/>
  <c r="DJ35" i="12"/>
  <c r="DI35" i="12"/>
  <c r="DH35" i="12"/>
  <c r="DG35" i="12"/>
  <c r="DF35" i="12"/>
  <c r="DE35" i="12"/>
  <c r="DD35" i="12"/>
  <c r="DC35" i="12"/>
  <c r="DB35" i="12"/>
  <c r="DA35" i="12"/>
  <c r="CZ35" i="12"/>
  <c r="CY35" i="12"/>
  <c r="CX35" i="12"/>
  <c r="CW35" i="12"/>
  <c r="CV35" i="12"/>
  <c r="CU35" i="12"/>
  <c r="CT35" i="12"/>
  <c r="CS35" i="12"/>
  <c r="CR35" i="12"/>
  <c r="CQ35" i="12"/>
  <c r="CP35" i="12"/>
  <c r="CO35" i="12"/>
  <c r="CN35" i="12"/>
  <c r="CM35" i="12"/>
  <c r="CL35" i="12"/>
  <c r="CK35" i="12"/>
  <c r="CJ35" i="12"/>
  <c r="CI35" i="12"/>
  <c r="CH35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GA34" i="12"/>
  <c r="FZ34" i="12"/>
  <c r="FY34" i="12"/>
  <c r="FX34" i="12"/>
  <c r="FW34" i="12"/>
  <c r="FV34" i="12"/>
  <c r="FU34" i="12"/>
  <c r="FT34" i="12"/>
  <c r="FS34" i="12"/>
  <c r="FR34" i="12"/>
  <c r="FQ34" i="12"/>
  <c r="FP34" i="12"/>
  <c r="FO34" i="12"/>
  <c r="FN34" i="12"/>
  <c r="FM34" i="12"/>
  <c r="FL34" i="12"/>
  <c r="FK34" i="12"/>
  <c r="FJ34" i="12"/>
  <c r="FI34" i="12"/>
  <c r="FH34" i="12"/>
  <c r="FG34" i="12"/>
  <c r="FF34" i="12"/>
  <c r="FE34" i="12"/>
  <c r="FD34" i="12"/>
  <c r="FC34" i="12"/>
  <c r="FB34" i="12"/>
  <c r="FA34" i="12"/>
  <c r="EZ34" i="12"/>
  <c r="EY34" i="12"/>
  <c r="EX34" i="12"/>
  <c r="EW34" i="12"/>
  <c r="EV34" i="12"/>
  <c r="EU34" i="12"/>
  <c r="ET34" i="12"/>
  <c r="ES34" i="12"/>
  <c r="ER34" i="12"/>
  <c r="EQ34" i="12"/>
  <c r="EP34" i="12"/>
  <c r="EO34" i="12"/>
  <c r="EN34" i="12"/>
  <c r="EM34" i="12"/>
  <c r="EL34" i="12"/>
  <c r="EK34" i="12"/>
  <c r="EJ34" i="12"/>
  <c r="EI34" i="12"/>
  <c r="EH34" i="12"/>
  <c r="EG34" i="12"/>
  <c r="EF34" i="12"/>
  <c r="EE34" i="12"/>
  <c r="ED34" i="12"/>
  <c r="EC34" i="12"/>
  <c r="EB34" i="12"/>
  <c r="EA34" i="12"/>
  <c r="DZ34" i="12"/>
  <c r="DY34" i="12"/>
  <c r="DX34" i="12"/>
  <c r="DW34" i="12"/>
  <c r="DV34" i="12"/>
  <c r="DU34" i="12"/>
  <c r="DT34" i="12"/>
  <c r="DS34" i="12"/>
  <c r="DR34" i="12"/>
  <c r="DQ34" i="12"/>
  <c r="DP34" i="12"/>
  <c r="DO34" i="12"/>
  <c r="DN34" i="12"/>
  <c r="DM34" i="12"/>
  <c r="DL34" i="12"/>
  <c r="DK34" i="12"/>
  <c r="DJ34" i="12"/>
  <c r="DI34" i="12"/>
  <c r="DH34" i="12"/>
  <c r="DG34" i="12"/>
  <c r="DF34" i="12"/>
  <c r="DE34" i="12"/>
  <c r="DD34" i="12"/>
  <c r="DC34" i="12"/>
  <c r="DB34" i="12"/>
  <c r="DA34" i="12"/>
  <c r="CZ34" i="12"/>
  <c r="CY34" i="12"/>
  <c r="CX34" i="12"/>
  <c r="CW34" i="12"/>
  <c r="CV34" i="12"/>
  <c r="CU34" i="12"/>
  <c r="CT34" i="12"/>
  <c r="CS34" i="12"/>
  <c r="CR34" i="12"/>
  <c r="CQ34" i="12"/>
  <c r="CP34" i="12"/>
  <c r="CO34" i="12"/>
  <c r="CN34" i="12"/>
  <c r="CM34" i="12"/>
  <c r="CL34" i="12"/>
  <c r="CK34" i="12"/>
  <c r="CJ34" i="12"/>
  <c r="CI34" i="12"/>
  <c r="CH34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GA33" i="12"/>
  <c r="FZ33" i="12"/>
  <c r="FY33" i="12"/>
  <c r="FX33" i="12"/>
  <c r="FW33" i="12"/>
  <c r="FV33" i="12"/>
  <c r="FU33" i="12"/>
  <c r="FT33" i="12"/>
  <c r="FS33" i="12"/>
  <c r="FR33" i="12"/>
  <c r="FQ33" i="12"/>
  <c r="FP33" i="12"/>
  <c r="FO33" i="12"/>
  <c r="FN33" i="12"/>
  <c r="FM33" i="12"/>
  <c r="FL33" i="12"/>
  <c r="FK33" i="12"/>
  <c r="FJ33" i="12"/>
  <c r="FI33" i="12"/>
  <c r="FH33" i="12"/>
  <c r="FG33" i="12"/>
  <c r="FF33" i="12"/>
  <c r="FE33" i="12"/>
  <c r="FD33" i="12"/>
  <c r="FC33" i="12"/>
  <c r="FB33" i="12"/>
  <c r="FA33" i="12"/>
  <c r="EZ33" i="12"/>
  <c r="EY33" i="12"/>
  <c r="EX33" i="12"/>
  <c r="EW33" i="12"/>
  <c r="EV33" i="12"/>
  <c r="EU33" i="12"/>
  <c r="ET33" i="12"/>
  <c r="ES33" i="12"/>
  <c r="ER33" i="12"/>
  <c r="EQ33" i="12"/>
  <c r="EP33" i="12"/>
  <c r="EO33" i="12"/>
  <c r="EN33" i="12"/>
  <c r="EM33" i="12"/>
  <c r="EL33" i="12"/>
  <c r="EK33" i="12"/>
  <c r="EJ33" i="12"/>
  <c r="EI33" i="12"/>
  <c r="EH33" i="12"/>
  <c r="EG33" i="12"/>
  <c r="EF33" i="12"/>
  <c r="EE33" i="12"/>
  <c r="ED33" i="12"/>
  <c r="EC33" i="12"/>
  <c r="EB33" i="12"/>
  <c r="EA33" i="12"/>
  <c r="DZ33" i="12"/>
  <c r="DY33" i="12"/>
  <c r="DX33" i="12"/>
  <c r="DW33" i="12"/>
  <c r="DV33" i="12"/>
  <c r="DU33" i="12"/>
  <c r="DT33" i="12"/>
  <c r="DS33" i="12"/>
  <c r="DR33" i="12"/>
  <c r="DQ33" i="12"/>
  <c r="DP33" i="12"/>
  <c r="DO33" i="12"/>
  <c r="DN33" i="12"/>
  <c r="DM33" i="12"/>
  <c r="DL33" i="12"/>
  <c r="DK33" i="12"/>
  <c r="DJ33" i="12"/>
  <c r="DI33" i="12"/>
  <c r="DH33" i="12"/>
  <c r="DG33" i="12"/>
  <c r="DF33" i="12"/>
  <c r="DE33" i="12"/>
  <c r="DD33" i="12"/>
  <c r="DC33" i="12"/>
  <c r="DB33" i="12"/>
  <c r="DA33" i="12"/>
  <c r="CZ33" i="12"/>
  <c r="CY33" i="12"/>
  <c r="CX33" i="12"/>
  <c r="CW33" i="12"/>
  <c r="CV33" i="12"/>
  <c r="CU33" i="12"/>
  <c r="CT33" i="12"/>
  <c r="CS33" i="12"/>
  <c r="CR33" i="12"/>
  <c r="CQ33" i="12"/>
  <c r="CP33" i="12"/>
  <c r="CO33" i="12"/>
  <c r="CN33" i="12"/>
  <c r="CM33" i="12"/>
  <c r="CL33" i="12"/>
  <c r="CK33" i="12"/>
  <c r="CJ33" i="12"/>
  <c r="CI33" i="12"/>
  <c r="CH33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GA32" i="12"/>
  <c r="FZ32" i="12"/>
  <c r="FY32" i="12"/>
  <c r="FX32" i="12"/>
  <c r="FW32" i="12"/>
  <c r="FV32" i="12"/>
  <c r="FU32" i="12"/>
  <c r="FT32" i="12"/>
  <c r="FS32" i="12"/>
  <c r="FR32" i="12"/>
  <c r="FQ32" i="12"/>
  <c r="FP32" i="12"/>
  <c r="FO32" i="12"/>
  <c r="FN32" i="12"/>
  <c r="FM32" i="12"/>
  <c r="FL32" i="12"/>
  <c r="FK32" i="12"/>
  <c r="FJ32" i="12"/>
  <c r="FI32" i="12"/>
  <c r="FH32" i="12"/>
  <c r="FG32" i="12"/>
  <c r="FF32" i="12"/>
  <c r="FE32" i="12"/>
  <c r="FD32" i="12"/>
  <c r="FC32" i="12"/>
  <c r="FB32" i="12"/>
  <c r="FA32" i="12"/>
  <c r="EZ32" i="12"/>
  <c r="EY32" i="12"/>
  <c r="EX32" i="12"/>
  <c r="EW32" i="12"/>
  <c r="EV32" i="12"/>
  <c r="EU32" i="12"/>
  <c r="ET32" i="12"/>
  <c r="ES32" i="12"/>
  <c r="ER32" i="12"/>
  <c r="EQ32" i="12"/>
  <c r="EP32" i="12"/>
  <c r="EO32" i="12"/>
  <c r="EN32" i="12"/>
  <c r="EM32" i="12"/>
  <c r="EL32" i="12"/>
  <c r="EK32" i="12"/>
  <c r="EJ32" i="12"/>
  <c r="EI32" i="12"/>
  <c r="EH32" i="12"/>
  <c r="EG32" i="12"/>
  <c r="EF32" i="12"/>
  <c r="EE32" i="12"/>
  <c r="ED32" i="12"/>
  <c r="EC32" i="12"/>
  <c r="EB32" i="12"/>
  <c r="EA32" i="12"/>
  <c r="DZ32" i="12"/>
  <c r="DY32" i="12"/>
  <c r="DX32" i="12"/>
  <c r="DW32" i="12"/>
  <c r="DV32" i="12"/>
  <c r="DU32" i="12"/>
  <c r="DT32" i="12"/>
  <c r="DS32" i="12"/>
  <c r="DR32" i="12"/>
  <c r="DQ32" i="12"/>
  <c r="DP32" i="12"/>
  <c r="DO32" i="12"/>
  <c r="DN32" i="12"/>
  <c r="DM32" i="12"/>
  <c r="DL32" i="12"/>
  <c r="DK32" i="12"/>
  <c r="DJ32" i="12"/>
  <c r="DI32" i="12"/>
  <c r="DH32" i="12"/>
  <c r="DG32" i="12"/>
  <c r="DF32" i="12"/>
  <c r="DE32" i="12"/>
  <c r="DD32" i="12"/>
  <c r="DC32" i="12"/>
  <c r="DB32" i="12"/>
  <c r="DA32" i="12"/>
  <c r="CZ32" i="12"/>
  <c r="CY32" i="12"/>
  <c r="CX32" i="12"/>
  <c r="CW32" i="12"/>
  <c r="CV32" i="12"/>
  <c r="CU32" i="12"/>
  <c r="CT32" i="12"/>
  <c r="CS32" i="12"/>
  <c r="CR32" i="12"/>
  <c r="CQ32" i="12"/>
  <c r="CP32" i="12"/>
  <c r="CO32" i="12"/>
  <c r="CN32" i="12"/>
  <c r="CM32" i="12"/>
  <c r="CL32" i="12"/>
  <c r="CK32" i="12"/>
  <c r="CJ32" i="12"/>
  <c r="CI32" i="12"/>
  <c r="CH32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GA31" i="12"/>
  <c r="FZ31" i="12"/>
  <c r="FY31" i="12"/>
  <c r="FX31" i="12"/>
  <c r="FW31" i="12"/>
  <c r="FV31" i="12"/>
  <c r="FU31" i="12"/>
  <c r="FT31" i="12"/>
  <c r="FS31" i="12"/>
  <c r="FR31" i="12"/>
  <c r="FQ31" i="12"/>
  <c r="FP31" i="12"/>
  <c r="FO31" i="12"/>
  <c r="FN31" i="12"/>
  <c r="FM31" i="12"/>
  <c r="FL31" i="12"/>
  <c r="FK31" i="12"/>
  <c r="FJ31" i="12"/>
  <c r="FI31" i="12"/>
  <c r="FH31" i="12"/>
  <c r="FG31" i="12"/>
  <c r="FF31" i="12"/>
  <c r="FE31" i="12"/>
  <c r="FD31" i="12"/>
  <c r="FC31" i="12"/>
  <c r="FB31" i="12"/>
  <c r="FA31" i="12"/>
  <c r="EZ31" i="12"/>
  <c r="EY31" i="12"/>
  <c r="EX31" i="12"/>
  <c r="EW31" i="12"/>
  <c r="EV31" i="12"/>
  <c r="EU31" i="12"/>
  <c r="ET31" i="12"/>
  <c r="ES31" i="12"/>
  <c r="ER31" i="12"/>
  <c r="EQ31" i="12"/>
  <c r="EP31" i="12"/>
  <c r="EO31" i="12"/>
  <c r="EN31" i="12"/>
  <c r="EM31" i="12"/>
  <c r="EL31" i="12"/>
  <c r="EK31" i="12"/>
  <c r="EJ31" i="12"/>
  <c r="EI31" i="12"/>
  <c r="EH31" i="12"/>
  <c r="EG31" i="12"/>
  <c r="EF31" i="12"/>
  <c r="EE31" i="12"/>
  <c r="ED31" i="12"/>
  <c r="EC31" i="12"/>
  <c r="EB31" i="12"/>
  <c r="EA31" i="12"/>
  <c r="DZ31" i="12"/>
  <c r="DY31" i="12"/>
  <c r="DX31" i="12"/>
  <c r="DW31" i="12"/>
  <c r="DV31" i="12"/>
  <c r="DU31" i="12"/>
  <c r="DT31" i="12"/>
  <c r="DS31" i="12"/>
  <c r="DR31" i="12"/>
  <c r="DQ31" i="12"/>
  <c r="DP31" i="12"/>
  <c r="DO31" i="12"/>
  <c r="DN31" i="12"/>
  <c r="DM31" i="12"/>
  <c r="DL31" i="12"/>
  <c r="DK31" i="12"/>
  <c r="DJ31" i="12"/>
  <c r="DI31" i="12"/>
  <c r="DH31" i="12"/>
  <c r="DG31" i="12"/>
  <c r="DF31" i="12"/>
  <c r="DE31" i="12"/>
  <c r="DD31" i="12"/>
  <c r="DC31" i="12"/>
  <c r="DB31" i="12"/>
  <c r="DA31" i="12"/>
  <c r="CZ31" i="12"/>
  <c r="CY31" i="12"/>
  <c r="CX31" i="12"/>
  <c r="CW31" i="12"/>
  <c r="CV31" i="12"/>
  <c r="CU31" i="12"/>
  <c r="CT31" i="12"/>
  <c r="CS31" i="12"/>
  <c r="CR31" i="12"/>
  <c r="CQ31" i="12"/>
  <c r="CP31" i="12"/>
  <c r="CO31" i="12"/>
  <c r="CN31" i="12"/>
  <c r="CM31" i="12"/>
  <c r="CL31" i="12"/>
  <c r="CK31" i="12"/>
  <c r="CJ31" i="12"/>
  <c r="CI31" i="12"/>
  <c r="CH31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GA30" i="12"/>
  <c r="FZ30" i="12"/>
  <c r="FY30" i="12"/>
  <c r="FX30" i="12"/>
  <c r="FW30" i="12"/>
  <c r="FV30" i="12"/>
  <c r="FU30" i="12"/>
  <c r="FT30" i="12"/>
  <c r="FS30" i="12"/>
  <c r="FR30" i="12"/>
  <c r="FQ30" i="12"/>
  <c r="FP30" i="12"/>
  <c r="FO30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B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O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B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O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B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GA29" i="12"/>
  <c r="FZ29" i="12"/>
  <c r="FY29" i="12"/>
  <c r="FX29" i="12"/>
  <c r="FW29" i="12"/>
  <c r="FV29" i="12"/>
  <c r="FU29" i="12"/>
  <c r="FT29" i="12"/>
  <c r="FS29" i="12"/>
  <c r="FR29" i="12"/>
  <c r="FQ29" i="12"/>
  <c r="FP29" i="12"/>
  <c r="FO29" i="12"/>
  <c r="FN29" i="12"/>
  <c r="FM29" i="12"/>
  <c r="FL29" i="12"/>
  <c r="FK29" i="12"/>
  <c r="FJ29" i="12"/>
  <c r="FI29" i="12"/>
  <c r="FH29" i="12"/>
  <c r="FG29" i="12"/>
  <c r="FF29" i="12"/>
  <c r="FE29" i="12"/>
  <c r="FD29" i="12"/>
  <c r="FC29" i="12"/>
  <c r="FB29" i="12"/>
  <c r="FA29" i="12"/>
  <c r="EZ29" i="12"/>
  <c r="EY29" i="12"/>
  <c r="EX29" i="12"/>
  <c r="EW29" i="12"/>
  <c r="EV29" i="12"/>
  <c r="EU29" i="12"/>
  <c r="ET29" i="12"/>
  <c r="ES29" i="12"/>
  <c r="ER29" i="12"/>
  <c r="EQ29" i="12"/>
  <c r="EP29" i="12"/>
  <c r="EO29" i="12"/>
  <c r="EN29" i="12"/>
  <c r="EM29" i="12"/>
  <c r="EL29" i="12"/>
  <c r="EK29" i="12"/>
  <c r="EJ29" i="12"/>
  <c r="EI29" i="12"/>
  <c r="EH29" i="12"/>
  <c r="EG29" i="12"/>
  <c r="EF29" i="12"/>
  <c r="EE29" i="12"/>
  <c r="ED29" i="12"/>
  <c r="EC29" i="12"/>
  <c r="EB29" i="12"/>
  <c r="EA29" i="12"/>
  <c r="DZ29" i="12"/>
  <c r="DY29" i="12"/>
  <c r="DX29" i="12"/>
  <c r="DW29" i="12"/>
  <c r="DV29" i="12"/>
  <c r="DU29" i="12"/>
  <c r="DT29" i="12"/>
  <c r="DS29" i="12"/>
  <c r="DR29" i="12"/>
  <c r="DQ29" i="12"/>
  <c r="DP29" i="12"/>
  <c r="DO29" i="12"/>
  <c r="DN29" i="12"/>
  <c r="DM29" i="12"/>
  <c r="DL29" i="12"/>
  <c r="DK29" i="12"/>
  <c r="DJ29" i="12"/>
  <c r="DI29" i="12"/>
  <c r="DH29" i="12"/>
  <c r="DG29" i="12"/>
  <c r="DF29" i="12"/>
  <c r="DE29" i="12"/>
  <c r="DD29" i="12"/>
  <c r="DC29" i="12"/>
  <c r="DB29" i="12"/>
  <c r="DA29" i="12"/>
  <c r="CZ29" i="12"/>
  <c r="CY29" i="12"/>
  <c r="CX29" i="12"/>
  <c r="CW29" i="12"/>
  <c r="CV29" i="12"/>
  <c r="CU29" i="12"/>
  <c r="CT29" i="12"/>
  <c r="CS29" i="12"/>
  <c r="CR29" i="12"/>
  <c r="CQ29" i="12"/>
  <c r="CP29" i="12"/>
  <c r="CO29" i="12"/>
  <c r="CN29" i="12"/>
  <c r="CM29" i="12"/>
  <c r="CL29" i="12"/>
  <c r="CK29" i="12"/>
  <c r="CJ29" i="12"/>
  <c r="CI29" i="12"/>
  <c r="CH29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GA28" i="12"/>
  <c r="FZ28" i="12"/>
  <c r="FY28" i="12"/>
  <c r="FX28" i="12"/>
  <c r="FW28" i="12"/>
  <c r="FV28" i="12"/>
  <c r="FU28" i="12"/>
  <c r="FT28" i="12"/>
  <c r="FS28" i="12"/>
  <c r="FR28" i="12"/>
  <c r="FQ28" i="12"/>
  <c r="FP28" i="12"/>
  <c r="FO28" i="12"/>
  <c r="FN28" i="12"/>
  <c r="FM28" i="12"/>
  <c r="FL28" i="12"/>
  <c r="FK28" i="12"/>
  <c r="FJ28" i="12"/>
  <c r="FI28" i="12"/>
  <c r="FH28" i="12"/>
  <c r="FG28" i="12"/>
  <c r="FF28" i="12"/>
  <c r="FE28" i="12"/>
  <c r="FD28" i="12"/>
  <c r="FC28" i="12"/>
  <c r="FB28" i="12"/>
  <c r="FA28" i="12"/>
  <c r="EZ28" i="12"/>
  <c r="EY28" i="12"/>
  <c r="EX28" i="12"/>
  <c r="EW28" i="12"/>
  <c r="EV28" i="12"/>
  <c r="EU28" i="12"/>
  <c r="ET28" i="12"/>
  <c r="ES28" i="12"/>
  <c r="ER28" i="12"/>
  <c r="EQ28" i="12"/>
  <c r="EP28" i="12"/>
  <c r="EO28" i="12"/>
  <c r="EN28" i="12"/>
  <c r="EM28" i="12"/>
  <c r="EL28" i="12"/>
  <c r="EK28" i="12"/>
  <c r="EJ28" i="12"/>
  <c r="EI28" i="12"/>
  <c r="EH28" i="12"/>
  <c r="EG28" i="12"/>
  <c r="EF28" i="12"/>
  <c r="EE28" i="12"/>
  <c r="ED28" i="12"/>
  <c r="EC28" i="12"/>
  <c r="EB28" i="12"/>
  <c r="EA28" i="12"/>
  <c r="DZ28" i="12"/>
  <c r="DY28" i="12"/>
  <c r="DX28" i="12"/>
  <c r="DW28" i="12"/>
  <c r="DV28" i="12"/>
  <c r="DU28" i="12"/>
  <c r="DT28" i="12"/>
  <c r="DS28" i="12"/>
  <c r="DR28" i="12"/>
  <c r="DQ28" i="12"/>
  <c r="DP28" i="12"/>
  <c r="DO28" i="12"/>
  <c r="DN28" i="12"/>
  <c r="DM28" i="12"/>
  <c r="DL28" i="12"/>
  <c r="DK28" i="12"/>
  <c r="DJ28" i="12"/>
  <c r="DI28" i="12"/>
  <c r="DH28" i="12"/>
  <c r="DG28" i="12"/>
  <c r="DF28" i="12"/>
  <c r="DE28" i="12"/>
  <c r="DD28" i="12"/>
  <c r="DC28" i="12"/>
  <c r="DB28" i="12"/>
  <c r="DA28" i="12"/>
  <c r="CZ28" i="12"/>
  <c r="CY28" i="12"/>
  <c r="CX28" i="12"/>
  <c r="CW28" i="12"/>
  <c r="CV28" i="12"/>
  <c r="CU28" i="12"/>
  <c r="CT28" i="12"/>
  <c r="CS28" i="12"/>
  <c r="CR28" i="12"/>
  <c r="CQ28" i="12"/>
  <c r="CP28" i="12"/>
  <c r="CO28" i="12"/>
  <c r="CN28" i="12"/>
  <c r="CM28" i="12"/>
  <c r="CL28" i="12"/>
  <c r="CK28" i="12"/>
  <c r="CJ28" i="12"/>
  <c r="CI28" i="12"/>
  <c r="CH28" i="12"/>
  <c r="CG28" i="12"/>
  <c r="CF28" i="12"/>
  <c r="CE28" i="12"/>
  <c r="CD28" i="12"/>
  <c r="CC28" i="12"/>
  <c r="CB28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GA27" i="12"/>
  <c r="FZ27" i="12"/>
  <c r="FY27" i="12"/>
  <c r="FX27" i="12"/>
  <c r="FW27" i="12"/>
  <c r="FV27" i="12"/>
  <c r="FU27" i="12"/>
  <c r="FT27" i="12"/>
  <c r="FS27" i="12"/>
  <c r="FR27" i="12"/>
  <c r="FQ27" i="12"/>
  <c r="FP27" i="12"/>
  <c r="FO27" i="12"/>
  <c r="FN27" i="12"/>
  <c r="FM27" i="12"/>
  <c r="FL27" i="12"/>
  <c r="FK27" i="12"/>
  <c r="FJ27" i="12"/>
  <c r="FI27" i="12"/>
  <c r="FH27" i="12"/>
  <c r="FG27" i="12"/>
  <c r="FF27" i="12"/>
  <c r="FE27" i="12"/>
  <c r="FD27" i="12"/>
  <c r="FC27" i="12"/>
  <c r="FB27" i="12"/>
  <c r="FA27" i="12"/>
  <c r="EZ27" i="12"/>
  <c r="EY27" i="12"/>
  <c r="EX27" i="12"/>
  <c r="EW27" i="12"/>
  <c r="EV27" i="12"/>
  <c r="EU27" i="12"/>
  <c r="ET27" i="12"/>
  <c r="ES27" i="12"/>
  <c r="ER27" i="12"/>
  <c r="EQ27" i="12"/>
  <c r="EP27" i="12"/>
  <c r="EO27" i="12"/>
  <c r="EN27" i="12"/>
  <c r="EM27" i="12"/>
  <c r="EL27" i="12"/>
  <c r="EK27" i="12"/>
  <c r="EJ27" i="12"/>
  <c r="EI27" i="12"/>
  <c r="EH27" i="12"/>
  <c r="EG27" i="12"/>
  <c r="EF27" i="12"/>
  <c r="EE27" i="12"/>
  <c r="ED27" i="12"/>
  <c r="EC27" i="12"/>
  <c r="EB27" i="12"/>
  <c r="EA27" i="12"/>
  <c r="DZ27" i="12"/>
  <c r="DY27" i="12"/>
  <c r="DX27" i="12"/>
  <c r="DW27" i="12"/>
  <c r="DV27" i="12"/>
  <c r="DU27" i="12"/>
  <c r="DT27" i="12"/>
  <c r="DS27" i="12"/>
  <c r="DR27" i="12"/>
  <c r="DQ27" i="12"/>
  <c r="DP27" i="12"/>
  <c r="DO27" i="12"/>
  <c r="DN27" i="12"/>
  <c r="DM27" i="12"/>
  <c r="DL27" i="12"/>
  <c r="DK27" i="12"/>
  <c r="DJ27" i="12"/>
  <c r="DI27" i="12"/>
  <c r="DH27" i="12"/>
  <c r="DG27" i="12"/>
  <c r="DF27" i="12"/>
  <c r="DE27" i="12"/>
  <c r="DD27" i="12"/>
  <c r="DC27" i="12"/>
  <c r="DB27" i="12"/>
  <c r="DA27" i="12"/>
  <c r="CZ27" i="12"/>
  <c r="CY27" i="12"/>
  <c r="CX27" i="12"/>
  <c r="CW27" i="12"/>
  <c r="CV27" i="12"/>
  <c r="CU27" i="12"/>
  <c r="CT27" i="12"/>
  <c r="CS27" i="12"/>
  <c r="CR27" i="12"/>
  <c r="CQ27" i="12"/>
  <c r="CP27" i="12"/>
  <c r="CO27" i="12"/>
  <c r="CN27" i="12"/>
  <c r="CM27" i="12"/>
  <c r="CL27" i="12"/>
  <c r="CK27" i="12"/>
  <c r="CJ27" i="12"/>
  <c r="CI27" i="12"/>
  <c r="CH27" i="12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GA26" i="12"/>
  <c r="FZ26" i="12"/>
  <c r="FY26" i="12"/>
  <c r="FX26" i="12"/>
  <c r="FW26" i="12"/>
  <c r="FV26" i="12"/>
  <c r="FU26" i="12"/>
  <c r="FT26" i="12"/>
  <c r="FS26" i="12"/>
  <c r="FR26" i="12"/>
  <c r="FQ26" i="12"/>
  <c r="FP26" i="12"/>
  <c r="FO26" i="12"/>
  <c r="FN26" i="12"/>
  <c r="FM26" i="12"/>
  <c r="FL26" i="12"/>
  <c r="FK26" i="12"/>
  <c r="FJ26" i="12"/>
  <c r="FI26" i="12"/>
  <c r="FH26" i="12"/>
  <c r="FG26" i="12"/>
  <c r="FF26" i="12"/>
  <c r="FE26" i="12"/>
  <c r="FD26" i="12"/>
  <c r="FC26" i="12"/>
  <c r="FB26" i="12"/>
  <c r="FA26" i="12"/>
  <c r="EZ26" i="12"/>
  <c r="EY26" i="12"/>
  <c r="EX26" i="12"/>
  <c r="EW26" i="12"/>
  <c r="EV26" i="12"/>
  <c r="EU26" i="12"/>
  <c r="ET26" i="12"/>
  <c r="ES26" i="12"/>
  <c r="ER26" i="12"/>
  <c r="EQ26" i="12"/>
  <c r="EP26" i="12"/>
  <c r="EO26" i="12"/>
  <c r="EN26" i="12"/>
  <c r="EM26" i="12"/>
  <c r="EL26" i="12"/>
  <c r="EK26" i="12"/>
  <c r="EJ26" i="12"/>
  <c r="EI26" i="12"/>
  <c r="EH26" i="12"/>
  <c r="EG26" i="12"/>
  <c r="EF26" i="12"/>
  <c r="EE26" i="12"/>
  <c r="ED26" i="12"/>
  <c r="EC26" i="12"/>
  <c r="EB26" i="12"/>
  <c r="EA26" i="12"/>
  <c r="DZ26" i="12"/>
  <c r="DY26" i="12"/>
  <c r="DX26" i="12"/>
  <c r="DW26" i="12"/>
  <c r="DV26" i="12"/>
  <c r="DU26" i="12"/>
  <c r="DT26" i="12"/>
  <c r="DS26" i="12"/>
  <c r="DR26" i="12"/>
  <c r="DQ26" i="12"/>
  <c r="DP26" i="12"/>
  <c r="DO26" i="12"/>
  <c r="DN26" i="12"/>
  <c r="DM26" i="12"/>
  <c r="DL26" i="12"/>
  <c r="DK26" i="12"/>
  <c r="DJ26" i="12"/>
  <c r="DI26" i="12"/>
  <c r="DH26" i="12"/>
  <c r="DG26" i="12"/>
  <c r="DF26" i="12"/>
  <c r="DE26" i="12"/>
  <c r="DD26" i="12"/>
  <c r="DC26" i="12"/>
  <c r="DB26" i="12"/>
  <c r="DA26" i="12"/>
  <c r="CZ26" i="12"/>
  <c r="CY26" i="12"/>
  <c r="CX26" i="12"/>
  <c r="CW26" i="12"/>
  <c r="CV26" i="12"/>
  <c r="CU26" i="12"/>
  <c r="CT26" i="12"/>
  <c r="CS26" i="12"/>
  <c r="CR26" i="12"/>
  <c r="CQ26" i="12"/>
  <c r="CP26" i="12"/>
  <c r="CO26" i="12"/>
  <c r="CN26" i="12"/>
  <c r="CM26" i="12"/>
  <c r="CL26" i="12"/>
  <c r="CK26" i="12"/>
  <c r="CJ26" i="12"/>
  <c r="CI26" i="12"/>
  <c r="CH26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GA25" i="12"/>
  <c r="FZ25" i="12"/>
  <c r="FY25" i="12"/>
  <c r="FX25" i="12"/>
  <c r="FW25" i="12"/>
  <c r="FV25" i="12"/>
  <c r="FU25" i="12"/>
  <c r="FT25" i="12"/>
  <c r="FS25" i="12"/>
  <c r="FR25" i="12"/>
  <c r="FQ25" i="12"/>
  <c r="FP25" i="12"/>
  <c r="FO25" i="12"/>
  <c r="FN25" i="12"/>
  <c r="FM25" i="12"/>
  <c r="FL25" i="12"/>
  <c r="FK25" i="12"/>
  <c r="FJ25" i="12"/>
  <c r="FI25" i="12"/>
  <c r="FH25" i="12"/>
  <c r="FG25" i="12"/>
  <c r="FF25" i="12"/>
  <c r="FE25" i="12"/>
  <c r="FD25" i="12"/>
  <c r="FC25" i="12"/>
  <c r="FB25" i="12"/>
  <c r="FA25" i="12"/>
  <c r="EZ25" i="12"/>
  <c r="EY25" i="12"/>
  <c r="EX25" i="12"/>
  <c r="EW25" i="12"/>
  <c r="EV25" i="12"/>
  <c r="EU25" i="12"/>
  <c r="ET25" i="12"/>
  <c r="ES25" i="12"/>
  <c r="ER25" i="12"/>
  <c r="EQ25" i="12"/>
  <c r="EP25" i="12"/>
  <c r="EO25" i="12"/>
  <c r="EN25" i="12"/>
  <c r="EM25" i="12"/>
  <c r="EL25" i="12"/>
  <c r="EK25" i="12"/>
  <c r="EJ25" i="12"/>
  <c r="EI25" i="12"/>
  <c r="EH25" i="12"/>
  <c r="EG25" i="12"/>
  <c r="EF25" i="12"/>
  <c r="EE25" i="12"/>
  <c r="ED25" i="12"/>
  <c r="EC25" i="12"/>
  <c r="EB25" i="12"/>
  <c r="EA25" i="12"/>
  <c r="DZ25" i="12"/>
  <c r="DY25" i="12"/>
  <c r="DX25" i="12"/>
  <c r="DW25" i="12"/>
  <c r="DV25" i="12"/>
  <c r="DU25" i="12"/>
  <c r="DT25" i="12"/>
  <c r="DS25" i="12"/>
  <c r="DR25" i="12"/>
  <c r="DQ25" i="12"/>
  <c r="DP25" i="12"/>
  <c r="DO25" i="12"/>
  <c r="DN25" i="12"/>
  <c r="DM25" i="12"/>
  <c r="DL25" i="12"/>
  <c r="DK25" i="12"/>
  <c r="DJ25" i="12"/>
  <c r="DI25" i="12"/>
  <c r="DH25" i="12"/>
  <c r="DG25" i="12"/>
  <c r="DF25" i="12"/>
  <c r="DE25" i="12"/>
  <c r="DD25" i="12"/>
  <c r="DC25" i="12"/>
  <c r="DB25" i="12"/>
  <c r="DA25" i="12"/>
  <c r="CZ25" i="12"/>
  <c r="CY25" i="12"/>
  <c r="CX25" i="12"/>
  <c r="CW25" i="12"/>
  <c r="CV25" i="12"/>
  <c r="CU25" i="12"/>
  <c r="CT25" i="12"/>
  <c r="CS25" i="12"/>
  <c r="CR25" i="12"/>
  <c r="CQ25" i="12"/>
  <c r="CP25" i="12"/>
  <c r="CO25" i="12"/>
  <c r="CN25" i="12"/>
  <c r="CM25" i="12"/>
  <c r="CL25" i="12"/>
  <c r="CK25" i="12"/>
  <c r="CJ25" i="12"/>
  <c r="CI25" i="12"/>
  <c r="CH25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GA24" i="12"/>
  <c r="FZ24" i="12"/>
  <c r="FY24" i="12"/>
  <c r="FX24" i="12"/>
  <c r="FW24" i="12"/>
  <c r="FV24" i="12"/>
  <c r="FU24" i="12"/>
  <c r="FT24" i="12"/>
  <c r="FS24" i="12"/>
  <c r="FR24" i="12"/>
  <c r="FQ24" i="12"/>
  <c r="FP24" i="12"/>
  <c r="FO24" i="12"/>
  <c r="FN24" i="12"/>
  <c r="FM24" i="12"/>
  <c r="FL24" i="12"/>
  <c r="FK24" i="12"/>
  <c r="FJ24" i="12"/>
  <c r="FI24" i="12"/>
  <c r="FH24" i="12"/>
  <c r="FG24" i="12"/>
  <c r="FF24" i="12"/>
  <c r="FE24" i="12"/>
  <c r="FD24" i="12"/>
  <c r="FC24" i="12"/>
  <c r="FB24" i="12"/>
  <c r="FA24" i="12"/>
  <c r="EZ24" i="12"/>
  <c r="EY24" i="12"/>
  <c r="EX24" i="12"/>
  <c r="EW24" i="12"/>
  <c r="EV24" i="12"/>
  <c r="EU24" i="12"/>
  <c r="ET24" i="12"/>
  <c r="ES24" i="12"/>
  <c r="ER24" i="12"/>
  <c r="EQ24" i="12"/>
  <c r="EP24" i="12"/>
  <c r="EO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B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O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B24" i="12"/>
  <c r="DA24" i="12"/>
  <c r="CZ24" i="12"/>
  <c r="CY24" i="12"/>
  <c r="CX24" i="12"/>
  <c r="CW24" i="12"/>
  <c r="CV24" i="12"/>
  <c r="CU24" i="12"/>
  <c r="CT24" i="12"/>
  <c r="CS24" i="12"/>
  <c r="CR24" i="12"/>
  <c r="CQ24" i="12"/>
  <c r="CP24" i="12"/>
  <c r="CO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GA23" i="12"/>
  <c r="FZ23" i="12"/>
  <c r="FY23" i="12"/>
  <c r="FX23" i="12"/>
  <c r="FW23" i="12"/>
  <c r="FV23" i="12"/>
  <c r="FU23" i="12"/>
  <c r="FT23" i="12"/>
  <c r="FS23" i="12"/>
  <c r="FR23" i="12"/>
  <c r="FQ23" i="12"/>
  <c r="FP23" i="12"/>
  <c r="FO23" i="12"/>
  <c r="FN23" i="12"/>
  <c r="FM23" i="12"/>
  <c r="FL23" i="12"/>
  <c r="FK23" i="12"/>
  <c r="FJ23" i="12"/>
  <c r="FI23" i="12"/>
  <c r="FH23" i="12"/>
  <c r="FG23" i="12"/>
  <c r="FF23" i="12"/>
  <c r="FE23" i="12"/>
  <c r="FD23" i="12"/>
  <c r="FC23" i="12"/>
  <c r="FB23" i="12"/>
  <c r="FA23" i="12"/>
  <c r="EZ23" i="12"/>
  <c r="EY23" i="12"/>
  <c r="EX23" i="12"/>
  <c r="EW23" i="12"/>
  <c r="EV23" i="12"/>
  <c r="EU23" i="12"/>
  <c r="ET23" i="12"/>
  <c r="ES23" i="12"/>
  <c r="ER23" i="12"/>
  <c r="EQ23" i="12"/>
  <c r="EP23" i="12"/>
  <c r="EO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B23" i="12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DO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B23" i="12"/>
  <c r="DA23" i="12"/>
  <c r="CZ23" i="12"/>
  <c r="CY23" i="12"/>
  <c r="CX23" i="12"/>
  <c r="CW23" i="12"/>
  <c r="CV23" i="12"/>
  <c r="CU23" i="12"/>
  <c r="CT23" i="12"/>
  <c r="CS23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GA22" i="12"/>
  <c r="FZ22" i="12"/>
  <c r="FY22" i="12"/>
  <c r="FX22" i="12"/>
  <c r="FW22" i="12"/>
  <c r="FV22" i="12"/>
  <c r="FU22" i="12"/>
  <c r="FT22" i="12"/>
  <c r="FS22" i="12"/>
  <c r="FR22" i="12"/>
  <c r="FQ22" i="12"/>
  <c r="FP22" i="12"/>
  <c r="FO22" i="12"/>
  <c r="FN22" i="12"/>
  <c r="FM22" i="12"/>
  <c r="FL22" i="12"/>
  <c r="FK22" i="12"/>
  <c r="FJ22" i="12"/>
  <c r="FI22" i="12"/>
  <c r="FH22" i="12"/>
  <c r="FG22" i="12"/>
  <c r="FF22" i="12"/>
  <c r="FE22" i="12"/>
  <c r="FD22" i="12"/>
  <c r="FC22" i="12"/>
  <c r="FB22" i="12"/>
  <c r="FA22" i="12"/>
  <c r="EZ22" i="12"/>
  <c r="EY22" i="12"/>
  <c r="EX22" i="12"/>
  <c r="EW22" i="12"/>
  <c r="EV22" i="12"/>
  <c r="EU22" i="12"/>
  <c r="ET22" i="12"/>
  <c r="ES22" i="12"/>
  <c r="ER22" i="12"/>
  <c r="EQ22" i="12"/>
  <c r="EP22" i="12"/>
  <c r="EO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B22" i="12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DO22" i="12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B22" i="12"/>
  <c r="DA22" i="12"/>
  <c r="CZ22" i="12"/>
  <c r="CY22" i="12"/>
  <c r="CX22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BT4" i="12" s="1"/>
  <c r="BU4" i="12" s="1"/>
  <c r="BV4" i="12" s="1"/>
  <c r="BW4" i="12" s="1"/>
  <c r="BX4" i="12" s="1"/>
  <c r="BY4" i="12" s="1"/>
  <c r="BZ4" i="12" s="1"/>
  <c r="CA4" i="12" s="1"/>
  <c r="CB4" i="12" s="1"/>
  <c r="CC4" i="12" s="1"/>
  <c r="CD4" i="12" s="1"/>
  <c r="CE4" i="12" s="1"/>
  <c r="CF4" i="12" s="1"/>
  <c r="CG4" i="12" s="1"/>
  <c r="CH4" i="12" s="1"/>
  <c r="CI4" i="12" s="1"/>
  <c r="CJ4" i="12" s="1"/>
  <c r="CK4" i="12" s="1"/>
  <c r="CL4" i="12" s="1"/>
  <c r="CM4" i="12" s="1"/>
  <c r="CN4" i="12" s="1"/>
  <c r="CO4" i="12" s="1"/>
  <c r="CP4" i="12" s="1"/>
  <c r="CQ4" i="12" s="1"/>
  <c r="CR4" i="12" s="1"/>
  <c r="CS4" i="12" s="1"/>
  <c r="CT4" i="12" s="1"/>
  <c r="CU4" i="12" s="1"/>
  <c r="CV4" i="12" s="1"/>
  <c r="CW4" i="12" s="1"/>
  <c r="CX4" i="12" s="1"/>
  <c r="CY4" i="12" s="1"/>
  <c r="CZ4" i="12" s="1"/>
  <c r="DA4" i="12" s="1"/>
  <c r="DB4" i="12" s="1"/>
  <c r="DC4" i="12" s="1"/>
  <c r="DD4" i="12" s="1"/>
  <c r="DE4" i="12" s="1"/>
  <c r="DF4" i="12" s="1"/>
  <c r="DG4" i="12" s="1"/>
  <c r="DH4" i="12" s="1"/>
  <c r="DI4" i="12" s="1"/>
  <c r="DJ4" i="12" s="1"/>
  <c r="DK4" i="12" s="1"/>
  <c r="DL4" i="12" s="1"/>
  <c r="DM4" i="12" s="1"/>
  <c r="DN4" i="12" s="1"/>
  <c r="DO4" i="12" s="1"/>
  <c r="DP4" i="12" s="1"/>
  <c r="DQ4" i="12" s="1"/>
  <c r="DR4" i="12" s="1"/>
  <c r="DS4" i="12" s="1"/>
  <c r="DT4" i="12" s="1"/>
  <c r="DU4" i="12" s="1"/>
  <c r="DV4" i="12" s="1"/>
  <c r="DW4" i="12" s="1"/>
  <c r="DX4" i="12" s="1"/>
  <c r="DY4" i="12" s="1"/>
  <c r="DZ4" i="12" s="1"/>
  <c r="EA4" i="12" s="1"/>
  <c r="EB4" i="12" s="1"/>
  <c r="EC4" i="12" s="1"/>
  <c r="ED4" i="12" s="1"/>
  <c r="EE4" i="12" s="1"/>
  <c r="EF4" i="12" s="1"/>
  <c r="EG4" i="12" s="1"/>
  <c r="EH4" i="12" s="1"/>
  <c r="EI4" i="12" s="1"/>
  <c r="EJ4" i="12" s="1"/>
  <c r="EK4" i="12" s="1"/>
  <c r="EL4" i="12" s="1"/>
  <c r="EM4" i="12" s="1"/>
  <c r="EN4" i="12" s="1"/>
  <c r="EO4" i="12" s="1"/>
  <c r="EP4" i="12" s="1"/>
  <c r="EQ4" i="12" s="1"/>
  <c r="ER4" i="12" s="1"/>
  <c r="ES4" i="12" s="1"/>
  <c r="ET4" i="12" s="1"/>
  <c r="EU4" i="12" s="1"/>
  <c r="EV4" i="12" s="1"/>
  <c r="EW4" i="12" s="1"/>
  <c r="EX4" i="12" s="1"/>
  <c r="EY4" i="12" s="1"/>
  <c r="EZ4" i="12" s="1"/>
  <c r="FA4" i="12" s="1"/>
  <c r="FB4" i="12" s="1"/>
  <c r="FC4" i="12" s="1"/>
  <c r="FD4" i="12" s="1"/>
  <c r="FE4" i="12" s="1"/>
  <c r="FF4" i="12" s="1"/>
  <c r="FG4" i="12" s="1"/>
  <c r="FH4" i="12" s="1"/>
  <c r="FI4" i="12" s="1"/>
  <c r="FJ4" i="12" s="1"/>
  <c r="FK4" i="12" s="1"/>
  <c r="FL4" i="12" s="1"/>
  <c r="FM4" i="12" s="1"/>
  <c r="FN4" i="12" s="1"/>
  <c r="FO4" i="12" s="1"/>
  <c r="FP4" i="12" s="1"/>
  <c r="FQ4" i="12" s="1"/>
  <c r="FR4" i="12" s="1"/>
  <c r="FS4" i="12" s="1"/>
  <c r="FT4" i="12" s="1"/>
  <c r="FU4" i="12" s="1"/>
  <c r="FV4" i="12" s="1"/>
  <c r="FW4" i="12" s="1"/>
  <c r="FX4" i="12" s="1"/>
  <c r="FY4" i="12" s="1"/>
  <c r="FZ4" i="12" s="1"/>
  <c r="GA4" i="12" s="1"/>
  <c r="E3" i="12"/>
  <c r="F3" i="12" s="1"/>
  <c r="D2" i="12"/>
  <c r="F2" i="12" l="1"/>
  <c r="G3" i="12"/>
  <c r="H3" i="12" s="1"/>
  <c r="E2" i="12"/>
  <c r="G2" i="12" l="1"/>
  <c r="I3" i="12"/>
  <c r="H2" i="12"/>
  <c r="I2" i="12" l="1"/>
  <c r="J3" i="12"/>
  <c r="K3" i="12" l="1"/>
  <c r="J2" i="12"/>
  <c r="L3" i="12" l="1"/>
  <c r="K2" i="12"/>
  <c r="M3" i="12" l="1"/>
  <c r="L2" i="12"/>
  <c r="N3" i="12" l="1"/>
  <c r="M2" i="12"/>
  <c r="O3" i="12" l="1"/>
  <c r="N2" i="12"/>
  <c r="O2" i="12" l="1"/>
  <c r="P3" i="12"/>
  <c r="P2" i="12" l="1"/>
  <c r="Q3" i="12"/>
  <c r="R3" i="12" l="1"/>
  <c r="Q2" i="12"/>
  <c r="R2" i="12" l="1"/>
  <c r="S3" i="12"/>
  <c r="S2" i="12" l="1"/>
  <c r="T3" i="12"/>
  <c r="U3" i="12" l="1"/>
  <c r="T2" i="12"/>
  <c r="V3" i="12" l="1"/>
  <c r="U2" i="12"/>
  <c r="V2" i="12" l="1"/>
  <c r="W3" i="12"/>
  <c r="W2" i="12" l="1"/>
  <c r="X3" i="12"/>
  <c r="X2" i="12" l="1"/>
  <c r="Y3" i="12"/>
  <c r="Z3" i="12" l="1"/>
  <c r="Y2" i="12"/>
  <c r="Z2" i="12" l="1"/>
  <c r="AA3" i="12"/>
  <c r="AB3" i="12" l="1"/>
  <c r="AA2" i="12"/>
  <c r="AB2" i="12" l="1"/>
  <c r="AC3" i="12"/>
  <c r="AD3" i="12" l="1"/>
  <c r="AC2" i="12"/>
  <c r="AE3" i="12" l="1"/>
  <c r="AD2" i="12"/>
  <c r="AE2" i="12" l="1"/>
  <c r="AF3" i="12"/>
  <c r="AF2" i="12" l="1"/>
  <c r="AG3" i="12"/>
  <c r="AH3" i="12" l="1"/>
  <c r="AG2" i="12"/>
  <c r="AH2" i="12" l="1"/>
  <c r="AI3" i="12"/>
  <c r="AJ3" i="12" l="1"/>
  <c r="AI2" i="12"/>
  <c r="AJ2" i="12" l="1"/>
  <c r="AK3" i="12"/>
  <c r="AL3" i="12" l="1"/>
  <c r="AK2" i="12"/>
  <c r="AL2" i="12" l="1"/>
  <c r="AM3" i="12"/>
  <c r="AN3" i="12" l="1"/>
  <c r="AM2" i="12"/>
  <c r="AN2" i="12" l="1"/>
  <c r="AO3" i="12"/>
  <c r="AP3" i="12" l="1"/>
  <c r="AO2" i="12"/>
  <c r="AP2" i="12" l="1"/>
  <c r="AQ3" i="12"/>
  <c r="AR3" i="12" l="1"/>
  <c r="AQ2" i="12"/>
  <c r="AR2" i="12" l="1"/>
  <c r="AS3" i="12"/>
  <c r="AT3" i="12" l="1"/>
  <c r="AS2" i="12"/>
  <c r="AU3" i="12" l="1"/>
  <c r="AT2" i="12"/>
  <c r="AU2" i="12" l="1"/>
  <c r="AV3" i="12"/>
  <c r="AV2" i="12" l="1"/>
  <c r="AW3" i="12"/>
  <c r="AX3" i="12" l="1"/>
  <c r="AW2" i="12"/>
  <c r="AX2" i="12" l="1"/>
  <c r="AY3" i="12"/>
  <c r="AZ3" i="12" l="1"/>
  <c r="AY2" i="12"/>
  <c r="AZ2" i="12" l="1"/>
  <c r="BA3" i="12"/>
  <c r="BA2" i="12" l="1"/>
  <c r="BB3" i="12"/>
  <c r="BB2" i="12" l="1"/>
  <c r="BC3" i="12"/>
  <c r="BC2" i="12" l="1"/>
  <c r="BD3" i="12"/>
  <c r="BD2" i="12" l="1"/>
  <c r="BE3" i="12"/>
  <c r="BF3" i="12" l="1"/>
  <c r="BE2" i="12"/>
  <c r="BF2" i="12" l="1"/>
  <c r="BG3" i="12"/>
  <c r="BH3" i="12" l="1"/>
  <c r="BG2" i="12"/>
  <c r="BH2" i="12" l="1"/>
  <c r="BI3" i="12"/>
  <c r="BJ3" i="12" l="1"/>
  <c r="BI2" i="12"/>
  <c r="BK3" i="12" l="1"/>
  <c r="BJ2" i="12"/>
  <c r="BK2" i="12" l="1"/>
  <c r="BL3" i="12"/>
  <c r="BL2" i="12" l="1"/>
  <c r="BM3" i="12"/>
  <c r="BN3" i="12" l="1"/>
  <c r="BM2" i="12"/>
  <c r="BN2" i="12" l="1"/>
  <c r="BO3" i="12"/>
  <c r="BP3" i="12" l="1"/>
  <c r="BO2" i="12"/>
  <c r="BP2" i="12" l="1"/>
  <c r="BQ3" i="12"/>
  <c r="BQ2" i="12" l="1"/>
  <c r="BR3" i="12"/>
  <c r="BR2" i="12" l="1"/>
  <c r="BS3" i="12"/>
  <c r="BS2" i="12" l="1"/>
  <c r="BT3" i="12"/>
  <c r="BT2" i="12" l="1"/>
  <c r="BU3" i="12"/>
  <c r="BV3" i="12" l="1"/>
  <c r="BU2" i="12"/>
  <c r="BV2" i="12" l="1"/>
  <c r="BW3" i="12"/>
  <c r="BX3" i="12" l="1"/>
  <c r="BW2" i="12"/>
  <c r="BX2" i="12" l="1"/>
  <c r="BY3" i="12"/>
  <c r="BZ3" i="12" l="1"/>
  <c r="BY2" i="12"/>
  <c r="CA3" i="12" l="1"/>
  <c r="BZ2" i="12"/>
  <c r="CA2" i="12" l="1"/>
  <c r="CB3" i="12"/>
  <c r="CB2" i="12" l="1"/>
  <c r="CC3" i="12"/>
  <c r="CD3" i="12" l="1"/>
  <c r="CC2" i="12"/>
  <c r="CD2" i="12" l="1"/>
  <c r="CE3" i="12"/>
  <c r="CF3" i="12" l="1"/>
  <c r="CE2" i="12"/>
  <c r="CF2" i="12" l="1"/>
  <c r="CG3" i="12"/>
  <c r="CG2" i="12" l="1"/>
  <c r="CH3" i="12"/>
  <c r="CH2" i="12" l="1"/>
  <c r="CI3" i="12"/>
  <c r="CI2" i="12" l="1"/>
  <c r="CJ3" i="12"/>
  <c r="CJ2" i="12" l="1"/>
  <c r="CK3" i="12"/>
  <c r="CL3" i="12" l="1"/>
  <c r="CK2" i="12"/>
  <c r="CL2" i="12" l="1"/>
  <c r="CM3" i="12"/>
  <c r="CN3" i="12" l="1"/>
  <c r="CM2" i="12"/>
  <c r="CN2" i="12" l="1"/>
  <c r="CO3" i="12"/>
  <c r="CP3" i="12" l="1"/>
  <c r="CO2" i="12"/>
  <c r="CQ3" i="12" l="1"/>
  <c r="CP2" i="12"/>
  <c r="CQ2" i="12" l="1"/>
  <c r="CR3" i="12"/>
  <c r="CR2" i="12" l="1"/>
  <c r="CS3" i="12"/>
  <c r="CT3" i="12" l="1"/>
  <c r="CS2" i="12"/>
  <c r="CT2" i="12" l="1"/>
  <c r="CU3" i="12"/>
  <c r="CV3" i="12" l="1"/>
  <c r="CU2" i="12"/>
  <c r="CV2" i="12" l="1"/>
  <c r="CW3" i="12"/>
  <c r="CW2" i="12" l="1"/>
  <c r="CX3" i="12"/>
  <c r="CX2" i="12" l="1"/>
  <c r="CY3" i="12"/>
  <c r="CY2" i="12" l="1"/>
  <c r="CZ3" i="12"/>
  <c r="CZ2" i="12" l="1"/>
  <c r="DA3" i="12"/>
  <c r="DB3" i="12" l="1"/>
  <c r="DA2" i="12"/>
  <c r="DB2" i="12" l="1"/>
  <c r="DC3" i="12"/>
  <c r="DD3" i="12" l="1"/>
  <c r="DC2" i="12"/>
  <c r="DD2" i="12" l="1"/>
  <c r="DE3" i="12"/>
  <c r="DF3" i="12" l="1"/>
  <c r="DE2" i="12"/>
  <c r="DG3" i="12" l="1"/>
  <c r="DF2" i="12"/>
  <c r="DG2" i="12" l="1"/>
  <c r="DH3" i="12"/>
  <c r="DH2" i="12" l="1"/>
  <c r="DI3" i="12"/>
  <c r="DJ3" i="12" l="1"/>
  <c r="DI2" i="12"/>
  <c r="DJ2" i="12" l="1"/>
  <c r="DK3" i="12"/>
  <c r="DL3" i="12" l="1"/>
  <c r="DK2" i="12"/>
  <c r="DL2" i="12" l="1"/>
  <c r="DM3" i="12"/>
  <c r="DM2" i="12" l="1"/>
  <c r="DN3" i="12"/>
  <c r="DN2" i="12" l="1"/>
  <c r="DO3" i="12"/>
  <c r="DO2" i="12" l="1"/>
  <c r="DP3" i="12"/>
  <c r="DP2" i="12" l="1"/>
  <c r="DQ3" i="12"/>
  <c r="DR3" i="12" l="1"/>
  <c r="DQ2" i="12"/>
  <c r="DR2" i="12" l="1"/>
  <c r="DS3" i="12"/>
  <c r="DT3" i="12" l="1"/>
  <c r="DS2" i="12"/>
  <c r="DT2" i="12" l="1"/>
  <c r="DU3" i="12"/>
  <c r="DV3" i="12" l="1"/>
  <c r="DU2" i="12"/>
  <c r="DW3" i="12" l="1"/>
  <c r="DV2" i="12"/>
  <c r="DW2" i="12" l="1"/>
  <c r="DX3" i="12"/>
  <c r="DX2" i="12" l="1"/>
  <c r="DY3" i="12"/>
  <c r="DZ3" i="12" l="1"/>
  <c r="DY2" i="12"/>
  <c r="DZ2" i="12" l="1"/>
  <c r="EA3" i="12"/>
  <c r="EB3" i="12" l="1"/>
  <c r="EA2" i="12"/>
  <c r="EB2" i="12" l="1"/>
  <c r="EC3" i="12"/>
  <c r="EC2" i="12" l="1"/>
  <c r="ED3" i="12"/>
  <c r="ED2" i="12" l="1"/>
  <c r="EE3" i="12"/>
  <c r="EE2" i="12" l="1"/>
  <c r="EF3" i="12"/>
  <c r="EF2" i="12" l="1"/>
  <c r="EG3" i="12"/>
  <c r="EG2" i="12" l="1"/>
  <c r="EH3" i="12"/>
  <c r="EH2" i="12" l="1"/>
  <c r="EI3" i="12"/>
  <c r="EI2" i="12" l="1"/>
  <c r="EJ3" i="12"/>
  <c r="EJ2" i="12" l="1"/>
  <c r="EK3" i="12"/>
  <c r="EK2" i="12" l="1"/>
  <c r="EL3" i="12"/>
  <c r="EL2" i="12" l="1"/>
  <c r="EM3" i="12"/>
  <c r="EM2" i="12" l="1"/>
  <c r="EN3" i="12"/>
  <c r="EN2" i="12" l="1"/>
  <c r="EO3" i="12"/>
  <c r="EO2" i="12" l="1"/>
  <c r="EP3" i="12"/>
  <c r="EP2" i="12" l="1"/>
  <c r="EQ3" i="12"/>
  <c r="EQ2" i="12" l="1"/>
  <c r="ER3" i="12"/>
  <c r="ER2" i="12" l="1"/>
  <c r="ES3" i="12"/>
  <c r="ES2" i="12" l="1"/>
  <c r="ET3" i="12"/>
  <c r="ET2" i="12" l="1"/>
  <c r="EU3" i="12"/>
  <c r="EV3" i="12" l="1"/>
  <c r="EU2" i="12"/>
  <c r="EV2" i="12" l="1"/>
  <c r="EW3" i="12"/>
  <c r="EW2" i="12" l="1"/>
  <c r="EX3" i="12"/>
  <c r="EX2" i="12" l="1"/>
  <c r="EY3" i="12"/>
  <c r="EY2" i="12" l="1"/>
  <c r="EZ3" i="12"/>
  <c r="EZ2" i="12" l="1"/>
  <c r="FA3" i="12"/>
  <c r="FA2" i="12" l="1"/>
  <c r="FB3" i="12"/>
  <c r="FB2" i="12" l="1"/>
  <c r="FC3" i="12"/>
  <c r="FD3" i="12" l="1"/>
  <c r="FC2" i="12"/>
  <c r="FD2" i="12" l="1"/>
  <c r="FE3" i="12"/>
  <c r="FE2" i="12" l="1"/>
  <c r="FF3" i="12"/>
  <c r="FF2" i="12" l="1"/>
  <c r="FG3" i="12"/>
  <c r="FG2" i="12" l="1"/>
  <c r="FH3" i="12"/>
  <c r="FH2" i="12" l="1"/>
  <c r="FI3" i="12"/>
  <c r="FI2" i="12" l="1"/>
  <c r="FJ3" i="12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5" i="1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CC4" i="11" s="1"/>
  <c r="CD4" i="11" s="1"/>
  <c r="CE4" i="11" s="1"/>
  <c r="CF4" i="11" s="1"/>
  <c r="CG4" i="11" s="1"/>
  <c r="CH4" i="11" s="1"/>
  <c r="CI4" i="11" s="1"/>
  <c r="CJ4" i="11" s="1"/>
  <c r="CK4" i="11" s="1"/>
  <c r="CL4" i="11" s="1"/>
  <c r="CM4" i="11" s="1"/>
  <c r="CN4" i="11" s="1"/>
  <c r="CO4" i="11" s="1"/>
  <c r="CP4" i="11" s="1"/>
  <c r="CQ4" i="11" s="1"/>
  <c r="CR4" i="11" s="1"/>
  <c r="CS4" i="11" s="1"/>
  <c r="CT4" i="11" s="1"/>
  <c r="CU4" i="11" s="1"/>
  <c r="CV4" i="11" s="1"/>
  <c r="CW4" i="11" s="1"/>
  <c r="CX4" i="11" s="1"/>
  <c r="CY4" i="11" s="1"/>
  <c r="CZ4" i="11" s="1"/>
  <c r="DA4" i="11" s="1"/>
  <c r="DB4" i="11" s="1"/>
  <c r="DC4" i="11" s="1"/>
  <c r="DD4" i="11" s="1"/>
  <c r="DE4" i="11" s="1"/>
  <c r="DF4" i="11" s="1"/>
  <c r="DG4" i="11" s="1"/>
  <c r="DH4" i="11" s="1"/>
  <c r="DI4" i="11" s="1"/>
  <c r="DJ4" i="11" s="1"/>
  <c r="DK4" i="11" s="1"/>
  <c r="DL4" i="11" s="1"/>
  <c r="DM4" i="11" s="1"/>
  <c r="DN4" i="11" s="1"/>
  <c r="DO4" i="11" s="1"/>
  <c r="DP4" i="11" s="1"/>
  <c r="DQ4" i="11" s="1"/>
  <c r="DR4" i="11" s="1"/>
  <c r="DS4" i="11" s="1"/>
  <c r="DT4" i="11" s="1"/>
  <c r="DU4" i="11" s="1"/>
  <c r="DV4" i="11" s="1"/>
  <c r="DW4" i="11" s="1"/>
  <c r="DX4" i="11" s="1"/>
  <c r="DY4" i="11" s="1"/>
  <c r="DZ4" i="11" s="1"/>
  <c r="EA4" i="11" s="1"/>
  <c r="EB4" i="11" s="1"/>
  <c r="EC4" i="11" s="1"/>
  <c r="ED4" i="11" s="1"/>
  <c r="EE4" i="11" s="1"/>
  <c r="EF4" i="11" s="1"/>
  <c r="EG4" i="11" s="1"/>
  <c r="EH4" i="11" s="1"/>
  <c r="EI4" i="11" s="1"/>
  <c r="EJ4" i="11" s="1"/>
  <c r="EK4" i="11" s="1"/>
  <c r="EL4" i="11" s="1"/>
  <c r="EM4" i="11" s="1"/>
  <c r="EN4" i="11" s="1"/>
  <c r="EO4" i="11" s="1"/>
  <c r="EP4" i="11" s="1"/>
  <c r="EQ4" i="11" s="1"/>
  <c r="ER4" i="11" s="1"/>
  <c r="ES4" i="11" s="1"/>
  <c r="ET4" i="11" s="1"/>
  <c r="EU4" i="11" s="1"/>
  <c r="EV4" i="11" s="1"/>
  <c r="EW4" i="11" s="1"/>
  <c r="EX4" i="11" s="1"/>
  <c r="EY4" i="11" s="1"/>
  <c r="EZ4" i="11" s="1"/>
  <c r="FA4" i="11" s="1"/>
  <c r="FB4" i="11" s="1"/>
  <c r="FC4" i="11" s="1"/>
  <c r="FD4" i="11" s="1"/>
  <c r="FE4" i="11" s="1"/>
  <c r="FF4" i="11" s="1"/>
  <c r="FG4" i="11" s="1"/>
  <c r="FH4" i="11" s="1"/>
  <c r="FI4" i="11" s="1"/>
  <c r="FJ4" i="11" s="1"/>
  <c r="FK4" i="11" s="1"/>
  <c r="FL4" i="11" s="1"/>
  <c r="FM4" i="11" s="1"/>
  <c r="FN4" i="11" s="1"/>
  <c r="FO4" i="11" s="1"/>
  <c r="FP4" i="11" s="1"/>
  <c r="FQ4" i="11" s="1"/>
  <c r="FR4" i="11" s="1"/>
  <c r="FS4" i="11" s="1"/>
  <c r="FT4" i="11" s="1"/>
  <c r="FU4" i="11" s="1"/>
  <c r="FV4" i="11" s="1"/>
  <c r="FW4" i="11" s="1"/>
  <c r="FX4" i="11" s="1"/>
  <c r="FY4" i="11" s="1"/>
  <c r="FZ4" i="11" s="1"/>
  <c r="GA4" i="11" s="1"/>
  <c r="E3" i="11"/>
  <c r="F3" i="11" s="1"/>
  <c r="D2" i="11"/>
  <c r="GA38" i="10"/>
  <c r="FZ38" i="10"/>
  <c r="FY38" i="10"/>
  <c r="FX38" i="10"/>
  <c r="FW38" i="10"/>
  <c r="FV38" i="10"/>
  <c r="FU38" i="10"/>
  <c r="FT38" i="10"/>
  <c r="FS38" i="10"/>
  <c r="FR38" i="10"/>
  <c r="FQ38" i="10"/>
  <c r="FP38" i="10"/>
  <c r="FO38" i="10"/>
  <c r="FN38" i="10"/>
  <c r="FM38" i="10"/>
  <c r="FL38" i="10"/>
  <c r="FK38" i="10"/>
  <c r="FJ38" i="10"/>
  <c r="FI38" i="10"/>
  <c r="FH38" i="10"/>
  <c r="FG38" i="10"/>
  <c r="FF38" i="10"/>
  <c r="FE38" i="10"/>
  <c r="FD38" i="10"/>
  <c r="FC38" i="10"/>
  <c r="FB38" i="10"/>
  <c r="FA38" i="10"/>
  <c r="EZ38" i="10"/>
  <c r="EY38" i="10"/>
  <c r="EX38" i="10"/>
  <c r="EW38" i="10"/>
  <c r="EV38" i="10"/>
  <c r="EU38" i="10"/>
  <c r="ET38" i="10"/>
  <c r="ES38" i="10"/>
  <c r="ER38" i="10"/>
  <c r="EQ38" i="10"/>
  <c r="EP38" i="10"/>
  <c r="EO38" i="10"/>
  <c r="EN38" i="10"/>
  <c r="EM38" i="10"/>
  <c r="EL38" i="10"/>
  <c r="EK38" i="10"/>
  <c r="EJ38" i="10"/>
  <c r="EI38" i="10"/>
  <c r="EH38" i="10"/>
  <c r="EG38" i="10"/>
  <c r="EF38" i="10"/>
  <c r="EE38" i="10"/>
  <c r="ED38" i="10"/>
  <c r="EC38" i="10"/>
  <c r="EB38" i="10"/>
  <c r="EA38" i="10"/>
  <c r="DZ38" i="10"/>
  <c r="DY38" i="10"/>
  <c r="DX38" i="10"/>
  <c r="DW38" i="10"/>
  <c r="DV38" i="10"/>
  <c r="DU38" i="10"/>
  <c r="DT38" i="10"/>
  <c r="DS38" i="10"/>
  <c r="DR38" i="10"/>
  <c r="DQ38" i="10"/>
  <c r="DP38" i="10"/>
  <c r="DO38" i="10"/>
  <c r="DN38" i="10"/>
  <c r="DM38" i="10"/>
  <c r="DL38" i="10"/>
  <c r="DK38" i="10"/>
  <c r="DJ38" i="10"/>
  <c r="DI38" i="10"/>
  <c r="DH38" i="10"/>
  <c r="DG38" i="10"/>
  <c r="DF38" i="10"/>
  <c r="DE38" i="10"/>
  <c r="DD38" i="10"/>
  <c r="DC38" i="10"/>
  <c r="DB38" i="10"/>
  <c r="DA38" i="10"/>
  <c r="CZ38" i="10"/>
  <c r="CY38" i="10"/>
  <c r="CX38" i="10"/>
  <c r="CW38" i="10"/>
  <c r="CV38" i="10"/>
  <c r="CU38" i="10"/>
  <c r="CT38" i="10"/>
  <c r="CS38" i="10"/>
  <c r="CR38" i="10"/>
  <c r="CQ38" i="10"/>
  <c r="CP38" i="10"/>
  <c r="CO38" i="10"/>
  <c r="CN38" i="10"/>
  <c r="CM38" i="10"/>
  <c r="CL38" i="10"/>
  <c r="CK38" i="10"/>
  <c r="CJ38" i="10"/>
  <c r="CI38" i="10"/>
  <c r="CH38" i="10"/>
  <c r="CG38" i="10"/>
  <c r="CF38" i="10"/>
  <c r="CE38" i="10"/>
  <c r="CD38" i="10"/>
  <c r="CC38" i="10"/>
  <c r="CB38" i="10"/>
  <c r="CA38" i="10"/>
  <c r="BZ38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GA37" i="10"/>
  <c r="FZ37" i="10"/>
  <c r="FY37" i="10"/>
  <c r="FX37" i="10"/>
  <c r="FW37" i="10"/>
  <c r="FV37" i="10"/>
  <c r="FU37" i="10"/>
  <c r="FT37" i="10"/>
  <c r="FS37" i="10"/>
  <c r="FR37" i="10"/>
  <c r="FQ37" i="10"/>
  <c r="FP37" i="10"/>
  <c r="FO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GA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GA35" i="10"/>
  <c r="FZ35" i="10"/>
  <c r="FY35" i="10"/>
  <c r="FX35" i="10"/>
  <c r="FW35" i="10"/>
  <c r="FV35" i="10"/>
  <c r="FU35" i="10"/>
  <c r="FT35" i="10"/>
  <c r="FS35" i="10"/>
  <c r="FR35" i="10"/>
  <c r="FQ35" i="10"/>
  <c r="FP35" i="10"/>
  <c r="FO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GA34" i="10"/>
  <c r="FZ34" i="10"/>
  <c r="FY34" i="10"/>
  <c r="FX34" i="10"/>
  <c r="FW34" i="10"/>
  <c r="FV34" i="10"/>
  <c r="FU34" i="10"/>
  <c r="FT34" i="10"/>
  <c r="FS34" i="10"/>
  <c r="FR34" i="10"/>
  <c r="FQ34" i="10"/>
  <c r="FP34" i="10"/>
  <c r="FO34" i="10"/>
  <c r="FN34" i="10"/>
  <c r="FM34" i="10"/>
  <c r="FL34" i="10"/>
  <c r="FK34" i="10"/>
  <c r="FJ34" i="10"/>
  <c r="FI34" i="10"/>
  <c r="FH34" i="10"/>
  <c r="FG34" i="10"/>
  <c r="FF34" i="10"/>
  <c r="FE34" i="10"/>
  <c r="FD34" i="10"/>
  <c r="FC34" i="10"/>
  <c r="FB34" i="10"/>
  <c r="FA34" i="10"/>
  <c r="EZ34" i="10"/>
  <c r="EY34" i="10"/>
  <c r="EX34" i="10"/>
  <c r="EW34" i="10"/>
  <c r="EV34" i="10"/>
  <c r="EU34" i="10"/>
  <c r="ET34" i="10"/>
  <c r="ES34" i="10"/>
  <c r="ER34" i="10"/>
  <c r="EQ34" i="10"/>
  <c r="EP34" i="10"/>
  <c r="EO34" i="10"/>
  <c r="EN34" i="10"/>
  <c r="EM34" i="10"/>
  <c r="EL34" i="10"/>
  <c r="EK34" i="10"/>
  <c r="EJ34" i="10"/>
  <c r="EI34" i="10"/>
  <c r="EH34" i="10"/>
  <c r="EG34" i="10"/>
  <c r="EF34" i="10"/>
  <c r="EE34" i="10"/>
  <c r="ED34" i="10"/>
  <c r="EC34" i="10"/>
  <c r="EB34" i="10"/>
  <c r="EA34" i="10"/>
  <c r="DZ34" i="10"/>
  <c r="DY34" i="10"/>
  <c r="DX34" i="10"/>
  <c r="DW34" i="10"/>
  <c r="DV34" i="10"/>
  <c r="DU34" i="10"/>
  <c r="DT34" i="10"/>
  <c r="DS34" i="10"/>
  <c r="DR34" i="10"/>
  <c r="DQ34" i="10"/>
  <c r="DP34" i="10"/>
  <c r="DO34" i="10"/>
  <c r="DN34" i="10"/>
  <c r="DM34" i="10"/>
  <c r="DL34" i="10"/>
  <c r="DK34" i="10"/>
  <c r="DJ34" i="10"/>
  <c r="DI34" i="10"/>
  <c r="DH34" i="10"/>
  <c r="DG34" i="10"/>
  <c r="DF34" i="10"/>
  <c r="DE34" i="10"/>
  <c r="DD34" i="10"/>
  <c r="DC34" i="10"/>
  <c r="DB34" i="10"/>
  <c r="DA34" i="10"/>
  <c r="CZ34" i="10"/>
  <c r="CY34" i="10"/>
  <c r="CX34" i="10"/>
  <c r="CW34" i="10"/>
  <c r="CV34" i="10"/>
  <c r="CU34" i="10"/>
  <c r="CT34" i="10"/>
  <c r="CS34" i="10"/>
  <c r="CR34" i="10"/>
  <c r="CQ34" i="10"/>
  <c r="CP34" i="10"/>
  <c r="CO34" i="10"/>
  <c r="CN34" i="10"/>
  <c r="CM34" i="10"/>
  <c r="CL34" i="10"/>
  <c r="CK34" i="10"/>
  <c r="CJ34" i="10"/>
  <c r="CI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GA33" i="10"/>
  <c r="FZ33" i="10"/>
  <c r="FY33" i="10"/>
  <c r="FX33" i="10"/>
  <c r="FW33" i="10"/>
  <c r="FV33" i="10"/>
  <c r="FU33" i="10"/>
  <c r="FT33" i="10"/>
  <c r="FS33" i="10"/>
  <c r="FR33" i="10"/>
  <c r="FQ33" i="10"/>
  <c r="FP33" i="10"/>
  <c r="FO33" i="10"/>
  <c r="FN33" i="10"/>
  <c r="FM33" i="10"/>
  <c r="FL33" i="10"/>
  <c r="FK33" i="10"/>
  <c r="FJ33" i="10"/>
  <c r="FI33" i="10"/>
  <c r="FH33" i="10"/>
  <c r="FG33" i="10"/>
  <c r="FF33" i="10"/>
  <c r="FE33" i="10"/>
  <c r="FD33" i="10"/>
  <c r="FC33" i="10"/>
  <c r="FB33" i="10"/>
  <c r="FA33" i="10"/>
  <c r="EZ33" i="10"/>
  <c r="EY33" i="10"/>
  <c r="EX33" i="10"/>
  <c r="EW33" i="10"/>
  <c r="EV33" i="10"/>
  <c r="EU33" i="10"/>
  <c r="ET33" i="10"/>
  <c r="ES33" i="10"/>
  <c r="ER33" i="10"/>
  <c r="EQ33" i="10"/>
  <c r="EP33" i="10"/>
  <c r="EO33" i="10"/>
  <c r="EN33" i="10"/>
  <c r="EM33" i="10"/>
  <c r="EL33" i="10"/>
  <c r="EK33" i="10"/>
  <c r="EJ33" i="10"/>
  <c r="EI33" i="10"/>
  <c r="EH33" i="10"/>
  <c r="EG33" i="10"/>
  <c r="EF33" i="10"/>
  <c r="EE33" i="10"/>
  <c r="ED33" i="10"/>
  <c r="EC33" i="10"/>
  <c r="EB33" i="10"/>
  <c r="EA33" i="10"/>
  <c r="DZ33" i="10"/>
  <c r="DY33" i="10"/>
  <c r="DX33" i="10"/>
  <c r="DW33" i="10"/>
  <c r="DV33" i="10"/>
  <c r="DU33" i="10"/>
  <c r="DT33" i="10"/>
  <c r="DS33" i="10"/>
  <c r="DR33" i="10"/>
  <c r="DQ33" i="10"/>
  <c r="DP33" i="10"/>
  <c r="DO33" i="10"/>
  <c r="DN33" i="10"/>
  <c r="DM33" i="10"/>
  <c r="DL33" i="10"/>
  <c r="DK33" i="10"/>
  <c r="DJ33" i="10"/>
  <c r="DI33" i="10"/>
  <c r="DH33" i="10"/>
  <c r="DG33" i="10"/>
  <c r="DF33" i="10"/>
  <c r="DE33" i="10"/>
  <c r="DD33" i="10"/>
  <c r="DC33" i="10"/>
  <c r="DB33" i="10"/>
  <c r="DA33" i="10"/>
  <c r="CZ33" i="10"/>
  <c r="CY33" i="10"/>
  <c r="CX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GA31" i="10"/>
  <c r="FZ31" i="10"/>
  <c r="FY31" i="10"/>
  <c r="FX31" i="10"/>
  <c r="FW31" i="10"/>
  <c r="FV31" i="10"/>
  <c r="FU31" i="10"/>
  <c r="FT31" i="10"/>
  <c r="FS31" i="10"/>
  <c r="FR31" i="10"/>
  <c r="FQ31" i="10"/>
  <c r="FP31" i="10"/>
  <c r="FO31" i="10"/>
  <c r="FN31" i="10"/>
  <c r="FM31" i="10"/>
  <c r="FL31" i="10"/>
  <c r="FK31" i="10"/>
  <c r="FJ31" i="10"/>
  <c r="FI31" i="10"/>
  <c r="FH31" i="10"/>
  <c r="FG31" i="10"/>
  <c r="FF31" i="10"/>
  <c r="FE31" i="10"/>
  <c r="FD31" i="10"/>
  <c r="FC31" i="10"/>
  <c r="FB31" i="10"/>
  <c r="FA31" i="10"/>
  <c r="EZ31" i="10"/>
  <c r="EY31" i="10"/>
  <c r="EX31" i="10"/>
  <c r="EW31" i="10"/>
  <c r="EV31" i="10"/>
  <c r="EU31" i="10"/>
  <c r="ET31" i="10"/>
  <c r="ES31" i="10"/>
  <c r="ER31" i="10"/>
  <c r="EQ31" i="10"/>
  <c r="EP31" i="10"/>
  <c r="EO31" i="10"/>
  <c r="EN31" i="10"/>
  <c r="EM31" i="10"/>
  <c r="EL31" i="10"/>
  <c r="EK31" i="10"/>
  <c r="EJ31" i="10"/>
  <c r="EI31" i="10"/>
  <c r="EH31" i="10"/>
  <c r="EG31" i="10"/>
  <c r="EF31" i="10"/>
  <c r="EE31" i="10"/>
  <c r="ED31" i="10"/>
  <c r="EC31" i="10"/>
  <c r="EB31" i="10"/>
  <c r="EA31" i="10"/>
  <c r="DZ31" i="10"/>
  <c r="DY31" i="10"/>
  <c r="DX31" i="10"/>
  <c r="DW31" i="10"/>
  <c r="DV31" i="10"/>
  <c r="DU31" i="10"/>
  <c r="DT31" i="10"/>
  <c r="DS31" i="10"/>
  <c r="DR31" i="10"/>
  <c r="DQ31" i="10"/>
  <c r="DP31" i="10"/>
  <c r="DO31" i="10"/>
  <c r="DN31" i="10"/>
  <c r="DM31" i="10"/>
  <c r="DL31" i="10"/>
  <c r="DK31" i="10"/>
  <c r="DJ31" i="10"/>
  <c r="DI31" i="10"/>
  <c r="DH31" i="10"/>
  <c r="DG31" i="10"/>
  <c r="DF31" i="10"/>
  <c r="DE31" i="10"/>
  <c r="DD31" i="10"/>
  <c r="DC31" i="10"/>
  <c r="DB31" i="10"/>
  <c r="DA31" i="10"/>
  <c r="CZ31" i="10"/>
  <c r="CY31" i="10"/>
  <c r="CX31" i="10"/>
  <c r="CW31" i="10"/>
  <c r="CV31" i="10"/>
  <c r="CU31" i="10"/>
  <c r="CT31" i="10"/>
  <c r="CS31" i="10"/>
  <c r="CR31" i="10"/>
  <c r="CQ31" i="10"/>
  <c r="CP31" i="10"/>
  <c r="CO31" i="10"/>
  <c r="CN31" i="10"/>
  <c r="CM31" i="10"/>
  <c r="CL31" i="10"/>
  <c r="CK31" i="10"/>
  <c r="CJ31" i="10"/>
  <c r="CI31" i="10"/>
  <c r="CH31" i="10"/>
  <c r="CG31" i="10"/>
  <c r="CF31" i="10"/>
  <c r="CE31" i="10"/>
  <c r="CD31" i="10"/>
  <c r="CC31" i="10"/>
  <c r="CB31" i="10"/>
  <c r="CA31" i="10"/>
  <c r="BZ31" i="10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GA30" i="10"/>
  <c r="FZ30" i="10"/>
  <c r="FY30" i="10"/>
  <c r="FX30" i="10"/>
  <c r="FW30" i="10"/>
  <c r="FV30" i="10"/>
  <c r="FU30" i="10"/>
  <c r="FT30" i="10"/>
  <c r="FS30" i="10"/>
  <c r="FR30" i="10"/>
  <c r="FQ30" i="10"/>
  <c r="FP30" i="10"/>
  <c r="FO30" i="10"/>
  <c r="FN30" i="10"/>
  <c r="FM30" i="10"/>
  <c r="FL30" i="10"/>
  <c r="FK30" i="10"/>
  <c r="FJ30" i="10"/>
  <c r="FI30" i="10"/>
  <c r="FH30" i="10"/>
  <c r="FG30" i="10"/>
  <c r="FF30" i="10"/>
  <c r="FE30" i="10"/>
  <c r="FD30" i="10"/>
  <c r="FC30" i="10"/>
  <c r="FB30" i="10"/>
  <c r="FA30" i="10"/>
  <c r="EZ30" i="10"/>
  <c r="EY30" i="10"/>
  <c r="EX30" i="10"/>
  <c r="EW30" i="10"/>
  <c r="EV30" i="10"/>
  <c r="EU30" i="10"/>
  <c r="ET30" i="10"/>
  <c r="ES30" i="10"/>
  <c r="ER30" i="10"/>
  <c r="EQ30" i="10"/>
  <c r="EP30" i="10"/>
  <c r="EO30" i="10"/>
  <c r="EN30" i="10"/>
  <c r="EM30" i="10"/>
  <c r="EL30" i="10"/>
  <c r="EK30" i="10"/>
  <c r="EJ30" i="10"/>
  <c r="EI30" i="10"/>
  <c r="EH30" i="10"/>
  <c r="EG30" i="10"/>
  <c r="EF30" i="10"/>
  <c r="EE30" i="10"/>
  <c r="ED30" i="10"/>
  <c r="EC30" i="10"/>
  <c r="EB30" i="10"/>
  <c r="EA30" i="10"/>
  <c r="DZ30" i="10"/>
  <c r="DY30" i="10"/>
  <c r="DX30" i="10"/>
  <c r="DW30" i="10"/>
  <c r="DV30" i="10"/>
  <c r="DU30" i="10"/>
  <c r="DT30" i="10"/>
  <c r="DS30" i="10"/>
  <c r="DR30" i="10"/>
  <c r="DQ30" i="10"/>
  <c r="DP30" i="10"/>
  <c r="DO30" i="10"/>
  <c r="DN30" i="10"/>
  <c r="DM30" i="10"/>
  <c r="DL30" i="10"/>
  <c r="DK30" i="10"/>
  <c r="DJ30" i="10"/>
  <c r="DI30" i="10"/>
  <c r="DH30" i="10"/>
  <c r="DG30" i="10"/>
  <c r="DF30" i="10"/>
  <c r="DE30" i="10"/>
  <c r="DD30" i="10"/>
  <c r="DC30" i="10"/>
  <c r="DB30" i="10"/>
  <c r="DA30" i="10"/>
  <c r="CZ30" i="10"/>
  <c r="CY30" i="10"/>
  <c r="CX30" i="10"/>
  <c r="CW30" i="10"/>
  <c r="CV30" i="10"/>
  <c r="CU30" i="10"/>
  <c r="CT30" i="10"/>
  <c r="CS30" i="10"/>
  <c r="CR30" i="10"/>
  <c r="CQ30" i="10"/>
  <c r="CP30" i="10"/>
  <c r="CO30" i="10"/>
  <c r="CN30" i="10"/>
  <c r="CM30" i="10"/>
  <c r="CL30" i="10"/>
  <c r="CK30" i="10"/>
  <c r="CJ30" i="10"/>
  <c r="CI30" i="10"/>
  <c r="CH30" i="10"/>
  <c r="CG30" i="10"/>
  <c r="CF30" i="10"/>
  <c r="CE30" i="10"/>
  <c r="CD30" i="10"/>
  <c r="CC30" i="10"/>
  <c r="CB30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GA29" i="10"/>
  <c r="FZ29" i="10"/>
  <c r="FY29" i="10"/>
  <c r="FX29" i="10"/>
  <c r="FW29" i="10"/>
  <c r="FV29" i="10"/>
  <c r="FU29" i="10"/>
  <c r="FT29" i="10"/>
  <c r="FS29" i="10"/>
  <c r="FR29" i="10"/>
  <c r="FQ29" i="10"/>
  <c r="FP29" i="10"/>
  <c r="FO29" i="10"/>
  <c r="FN29" i="10"/>
  <c r="FM29" i="10"/>
  <c r="FL29" i="10"/>
  <c r="FK29" i="10"/>
  <c r="FJ29" i="10"/>
  <c r="FI29" i="10"/>
  <c r="FH29" i="10"/>
  <c r="FG29" i="10"/>
  <c r="FF29" i="10"/>
  <c r="FE29" i="10"/>
  <c r="FD29" i="10"/>
  <c r="FC29" i="10"/>
  <c r="FB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O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B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GA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N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FA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EA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N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DA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GA27" i="10"/>
  <c r="FZ27" i="10"/>
  <c r="FY27" i="10"/>
  <c r="FX27" i="10"/>
  <c r="FW27" i="10"/>
  <c r="FV27" i="10"/>
  <c r="FU27" i="10"/>
  <c r="FT27" i="10"/>
  <c r="FS27" i="10"/>
  <c r="FR27" i="10"/>
  <c r="FQ27" i="10"/>
  <c r="FP27" i="10"/>
  <c r="FO27" i="10"/>
  <c r="FN27" i="10"/>
  <c r="FM27" i="10"/>
  <c r="FL27" i="10"/>
  <c r="FK27" i="10"/>
  <c r="FJ27" i="10"/>
  <c r="FI27" i="10"/>
  <c r="FH27" i="10"/>
  <c r="FG27" i="10"/>
  <c r="FF27" i="10"/>
  <c r="FE27" i="10"/>
  <c r="FD27" i="10"/>
  <c r="FC27" i="10"/>
  <c r="FB27" i="10"/>
  <c r="FA27" i="10"/>
  <c r="EZ27" i="10"/>
  <c r="EY27" i="10"/>
  <c r="EX27" i="10"/>
  <c r="EW27" i="10"/>
  <c r="EV27" i="10"/>
  <c r="EU27" i="10"/>
  <c r="ET27" i="10"/>
  <c r="ES27" i="10"/>
  <c r="ER27" i="10"/>
  <c r="EQ27" i="10"/>
  <c r="EP27" i="10"/>
  <c r="EO27" i="10"/>
  <c r="EN27" i="10"/>
  <c r="EM27" i="10"/>
  <c r="EL27" i="10"/>
  <c r="EK27" i="10"/>
  <c r="EJ27" i="10"/>
  <c r="EI27" i="10"/>
  <c r="EH27" i="10"/>
  <c r="EG27" i="10"/>
  <c r="EF27" i="10"/>
  <c r="EE27" i="10"/>
  <c r="ED27" i="10"/>
  <c r="EC27" i="10"/>
  <c r="EB27" i="10"/>
  <c r="EA27" i="10"/>
  <c r="DZ27" i="10"/>
  <c r="DY27" i="10"/>
  <c r="DX27" i="10"/>
  <c r="DW27" i="10"/>
  <c r="DV27" i="10"/>
  <c r="DU27" i="10"/>
  <c r="DT27" i="10"/>
  <c r="DS27" i="10"/>
  <c r="DR27" i="10"/>
  <c r="DQ27" i="10"/>
  <c r="DP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DC27" i="10"/>
  <c r="DB27" i="10"/>
  <c r="DA27" i="10"/>
  <c r="CZ27" i="10"/>
  <c r="CY27" i="10"/>
  <c r="CX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GA26" i="10"/>
  <c r="FZ26" i="10"/>
  <c r="FY26" i="10"/>
  <c r="FX26" i="10"/>
  <c r="FW26" i="10"/>
  <c r="FV26" i="10"/>
  <c r="FU26" i="10"/>
  <c r="FT26" i="10"/>
  <c r="FS26" i="10"/>
  <c r="FR26" i="10"/>
  <c r="FQ26" i="10"/>
  <c r="FP26" i="10"/>
  <c r="FO26" i="10"/>
  <c r="FN26" i="10"/>
  <c r="FM26" i="10"/>
  <c r="FL26" i="10"/>
  <c r="FK26" i="10"/>
  <c r="FJ26" i="10"/>
  <c r="FI26" i="10"/>
  <c r="FH26" i="10"/>
  <c r="FG26" i="10"/>
  <c r="FF26" i="10"/>
  <c r="FE26" i="10"/>
  <c r="FD26" i="10"/>
  <c r="FC26" i="10"/>
  <c r="FB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O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B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O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B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GA25" i="10"/>
  <c r="FZ25" i="10"/>
  <c r="FY25" i="10"/>
  <c r="FX25" i="10"/>
  <c r="FW25" i="10"/>
  <c r="FV25" i="10"/>
  <c r="FU25" i="10"/>
  <c r="FT25" i="10"/>
  <c r="FS25" i="10"/>
  <c r="FR25" i="10"/>
  <c r="FQ25" i="10"/>
  <c r="FP25" i="10"/>
  <c r="FO25" i="10"/>
  <c r="FN25" i="10"/>
  <c r="FM25" i="10"/>
  <c r="FL25" i="10"/>
  <c r="FK25" i="10"/>
  <c r="FJ25" i="10"/>
  <c r="FI25" i="10"/>
  <c r="FH25" i="10"/>
  <c r="FG25" i="10"/>
  <c r="FF25" i="10"/>
  <c r="FE25" i="10"/>
  <c r="FD25" i="10"/>
  <c r="FC25" i="10"/>
  <c r="FB25" i="10"/>
  <c r="FA25" i="10"/>
  <c r="EZ25" i="10"/>
  <c r="EY25" i="10"/>
  <c r="EX25" i="10"/>
  <c r="EW25" i="10"/>
  <c r="EV25" i="10"/>
  <c r="EU25" i="10"/>
  <c r="ET25" i="10"/>
  <c r="ES25" i="10"/>
  <c r="ER25" i="10"/>
  <c r="EQ25" i="10"/>
  <c r="EP25" i="10"/>
  <c r="EO25" i="10"/>
  <c r="EN25" i="10"/>
  <c r="EM25" i="10"/>
  <c r="EL25" i="10"/>
  <c r="EK25" i="10"/>
  <c r="EJ25" i="10"/>
  <c r="EI25" i="10"/>
  <c r="EH25" i="10"/>
  <c r="EG25" i="10"/>
  <c r="EF25" i="10"/>
  <c r="EE25" i="10"/>
  <c r="ED25" i="10"/>
  <c r="EC25" i="10"/>
  <c r="EB25" i="10"/>
  <c r="EA25" i="10"/>
  <c r="DZ25" i="10"/>
  <c r="DY25" i="10"/>
  <c r="DX25" i="10"/>
  <c r="DW25" i="10"/>
  <c r="DV25" i="10"/>
  <c r="DU25" i="10"/>
  <c r="DT25" i="10"/>
  <c r="DS25" i="10"/>
  <c r="DR25" i="10"/>
  <c r="DQ25" i="10"/>
  <c r="DP25" i="10"/>
  <c r="DO25" i="10"/>
  <c r="DN25" i="10"/>
  <c r="DM25" i="10"/>
  <c r="DL25" i="10"/>
  <c r="DK25" i="10"/>
  <c r="DJ25" i="10"/>
  <c r="DI25" i="10"/>
  <c r="DH25" i="10"/>
  <c r="DG25" i="10"/>
  <c r="DF25" i="10"/>
  <c r="DE25" i="10"/>
  <c r="DD25" i="10"/>
  <c r="DC25" i="10"/>
  <c r="DB25" i="10"/>
  <c r="DA25" i="10"/>
  <c r="CZ25" i="10"/>
  <c r="CY25" i="10"/>
  <c r="CX25" i="10"/>
  <c r="CW25" i="10"/>
  <c r="CV25" i="10"/>
  <c r="CU25" i="10"/>
  <c r="CT25" i="10"/>
  <c r="CS25" i="10"/>
  <c r="CR25" i="10"/>
  <c r="CQ25" i="10"/>
  <c r="CP25" i="10"/>
  <c r="CO25" i="10"/>
  <c r="CN25" i="10"/>
  <c r="CM25" i="10"/>
  <c r="CL25" i="10"/>
  <c r="CK25" i="10"/>
  <c r="CJ25" i="10"/>
  <c r="CI25" i="10"/>
  <c r="CH25" i="10"/>
  <c r="CG25" i="10"/>
  <c r="CF25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GA24" i="10"/>
  <c r="FZ24" i="10"/>
  <c r="FY24" i="10"/>
  <c r="FX24" i="10"/>
  <c r="FW24" i="10"/>
  <c r="FV24" i="10"/>
  <c r="FU24" i="10"/>
  <c r="FT24" i="10"/>
  <c r="FS24" i="10"/>
  <c r="FR24" i="10"/>
  <c r="FQ24" i="10"/>
  <c r="FP24" i="10"/>
  <c r="FO24" i="10"/>
  <c r="FN24" i="10"/>
  <c r="FM24" i="10"/>
  <c r="FL24" i="10"/>
  <c r="FK24" i="10"/>
  <c r="FJ24" i="10"/>
  <c r="FI24" i="10"/>
  <c r="FH24" i="10"/>
  <c r="FG24" i="10"/>
  <c r="FF24" i="10"/>
  <c r="FE24" i="10"/>
  <c r="FD24" i="10"/>
  <c r="FC24" i="10"/>
  <c r="FB24" i="10"/>
  <c r="FA24" i="10"/>
  <c r="EZ24" i="10"/>
  <c r="EY24" i="10"/>
  <c r="EX24" i="10"/>
  <c r="EW24" i="10"/>
  <c r="EV24" i="10"/>
  <c r="EU24" i="10"/>
  <c r="ET24" i="10"/>
  <c r="ES24" i="10"/>
  <c r="ER24" i="10"/>
  <c r="EQ24" i="10"/>
  <c r="EP24" i="10"/>
  <c r="EO24" i="10"/>
  <c r="EN24" i="10"/>
  <c r="EM24" i="10"/>
  <c r="EL24" i="10"/>
  <c r="EK24" i="10"/>
  <c r="EJ24" i="10"/>
  <c r="EI24" i="10"/>
  <c r="EH24" i="10"/>
  <c r="EG24" i="10"/>
  <c r="EF24" i="10"/>
  <c r="EE24" i="10"/>
  <c r="ED24" i="10"/>
  <c r="EC24" i="10"/>
  <c r="EB24" i="10"/>
  <c r="EA24" i="10"/>
  <c r="DZ24" i="10"/>
  <c r="DY24" i="10"/>
  <c r="DX24" i="10"/>
  <c r="DW24" i="10"/>
  <c r="DV24" i="10"/>
  <c r="DU24" i="10"/>
  <c r="DT24" i="10"/>
  <c r="DS24" i="10"/>
  <c r="DR24" i="10"/>
  <c r="DQ24" i="10"/>
  <c r="DP24" i="10"/>
  <c r="DO24" i="10"/>
  <c r="DN24" i="10"/>
  <c r="DM24" i="10"/>
  <c r="DL24" i="10"/>
  <c r="DK24" i="10"/>
  <c r="DJ24" i="10"/>
  <c r="DI24" i="10"/>
  <c r="DH24" i="10"/>
  <c r="DG24" i="10"/>
  <c r="DF24" i="10"/>
  <c r="DE24" i="10"/>
  <c r="DD24" i="10"/>
  <c r="DC24" i="10"/>
  <c r="DB24" i="10"/>
  <c r="DA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GA23" i="10"/>
  <c r="FZ23" i="10"/>
  <c r="FY23" i="10"/>
  <c r="FX23" i="10"/>
  <c r="FW23" i="10"/>
  <c r="FV23" i="10"/>
  <c r="FU23" i="10"/>
  <c r="FT23" i="10"/>
  <c r="FS23" i="10"/>
  <c r="FR23" i="10"/>
  <c r="FQ23" i="10"/>
  <c r="FP23" i="10"/>
  <c r="FO23" i="10"/>
  <c r="FN23" i="10"/>
  <c r="FM23" i="10"/>
  <c r="FL23" i="10"/>
  <c r="FK23" i="10"/>
  <c r="FJ23" i="10"/>
  <c r="FI23" i="10"/>
  <c r="FH23" i="10"/>
  <c r="FG23" i="10"/>
  <c r="FF23" i="10"/>
  <c r="FE23" i="10"/>
  <c r="FD23" i="10"/>
  <c r="FC23" i="10"/>
  <c r="FB23" i="10"/>
  <c r="FA23" i="10"/>
  <c r="EZ23" i="10"/>
  <c r="EY23" i="10"/>
  <c r="EX23" i="10"/>
  <c r="EW23" i="10"/>
  <c r="EV23" i="10"/>
  <c r="EU23" i="10"/>
  <c r="ET23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GA22" i="10"/>
  <c r="FZ22" i="10"/>
  <c r="FY22" i="10"/>
  <c r="FX22" i="10"/>
  <c r="FW22" i="10"/>
  <c r="FV22" i="10"/>
  <c r="FU22" i="10"/>
  <c r="FT22" i="10"/>
  <c r="FS22" i="10"/>
  <c r="FR22" i="10"/>
  <c r="FQ22" i="10"/>
  <c r="FP22" i="10"/>
  <c r="FO22" i="10"/>
  <c r="FN22" i="10"/>
  <c r="FM22" i="10"/>
  <c r="FL22" i="10"/>
  <c r="FK22" i="10"/>
  <c r="FJ22" i="10"/>
  <c r="FI22" i="10"/>
  <c r="FH22" i="10"/>
  <c r="FG22" i="10"/>
  <c r="FF22" i="10"/>
  <c r="FE22" i="10"/>
  <c r="FD22" i="10"/>
  <c r="FC22" i="10"/>
  <c r="FB22" i="10"/>
  <c r="FA22" i="10"/>
  <c r="EZ22" i="10"/>
  <c r="EY22" i="10"/>
  <c r="EX22" i="10"/>
  <c r="EW22" i="10"/>
  <c r="EV22" i="10"/>
  <c r="EU22" i="10"/>
  <c r="ET22" i="10"/>
  <c r="ES22" i="10"/>
  <c r="ER22" i="10"/>
  <c r="EQ22" i="10"/>
  <c r="EP22" i="10"/>
  <c r="EO22" i="10"/>
  <c r="EN22" i="10"/>
  <c r="EM22" i="10"/>
  <c r="EL22" i="10"/>
  <c r="EK22" i="10"/>
  <c r="EJ22" i="10"/>
  <c r="EI22" i="10"/>
  <c r="EH22" i="10"/>
  <c r="EG22" i="10"/>
  <c r="EF22" i="10"/>
  <c r="EE22" i="10"/>
  <c r="ED22" i="10"/>
  <c r="EC22" i="10"/>
  <c r="EB22" i="10"/>
  <c r="EA22" i="10"/>
  <c r="DZ22" i="10"/>
  <c r="DY22" i="10"/>
  <c r="DX22" i="10"/>
  <c r="DW22" i="10"/>
  <c r="DV22" i="10"/>
  <c r="DU22" i="10"/>
  <c r="DT22" i="10"/>
  <c r="DS22" i="10"/>
  <c r="DR22" i="10"/>
  <c r="DQ22" i="10"/>
  <c r="DP22" i="10"/>
  <c r="DO22" i="10"/>
  <c r="DN22" i="10"/>
  <c r="DM22" i="10"/>
  <c r="DL22" i="10"/>
  <c r="DK22" i="10"/>
  <c r="DJ22" i="10"/>
  <c r="DI22" i="10"/>
  <c r="DH22" i="10"/>
  <c r="DG22" i="10"/>
  <c r="DF22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CK22" i="10"/>
  <c r="CJ22" i="10"/>
  <c r="CI22" i="10"/>
  <c r="CH22" i="10"/>
  <c r="CG22" i="10"/>
  <c r="CF22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D4" i="10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BI4" i="10" s="1"/>
  <c r="BJ4" i="10" s="1"/>
  <c r="BK4" i="10" s="1"/>
  <c r="BL4" i="10" s="1"/>
  <c r="BM4" i="10" s="1"/>
  <c r="BN4" i="10" s="1"/>
  <c r="BO4" i="10" s="1"/>
  <c r="BP4" i="10" s="1"/>
  <c r="BQ4" i="10" s="1"/>
  <c r="BR4" i="10" s="1"/>
  <c r="BS4" i="10" s="1"/>
  <c r="BT4" i="10" s="1"/>
  <c r="BU4" i="10" s="1"/>
  <c r="BV4" i="10" s="1"/>
  <c r="BW4" i="10" s="1"/>
  <c r="BX4" i="10" s="1"/>
  <c r="BY4" i="10" s="1"/>
  <c r="BZ4" i="10" s="1"/>
  <c r="CA4" i="10" s="1"/>
  <c r="CB4" i="10" s="1"/>
  <c r="CC4" i="10" s="1"/>
  <c r="CD4" i="10" s="1"/>
  <c r="CE4" i="10" s="1"/>
  <c r="CF4" i="10" s="1"/>
  <c r="CG4" i="10" s="1"/>
  <c r="CH4" i="10" s="1"/>
  <c r="CI4" i="10" s="1"/>
  <c r="CJ4" i="10" s="1"/>
  <c r="CK4" i="10" s="1"/>
  <c r="CL4" i="10" s="1"/>
  <c r="CM4" i="10" s="1"/>
  <c r="CN4" i="10" s="1"/>
  <c r="CO4" i="10" s="1"/>
  <c r="CP4" i="10" s="1"/>
  <c r="CQ4" i="10" s="1"/>
  <c r="CR4" i="10" s="1"/>
  <c r="CS4" i="10" s="1"/>
  <c r="CT4" i="10" s="1"/>
  <c r="CU4" i="10" s="1"/>
  <c r="CV4" i="10" s="1"/>
  <c r="CW4" i="10" s="1"/>
  <c r="CX4" i="10" s="1"/>
  <c r="CY4" i="10" s="1"/>
  <c r="CZ4" i="10" s="1"/>
  <c r="DA4" i="10" s="1"/>
  <c r="DB4" i="10" s="1"/>
  <c r="DC4" i="10" s="1"/>
  <c r="DD4" i="10" s="1"/>
  <c r="DE4" i="10" s="1"/>
  <c r="DF4" i="10" s="1"/>
  <c r="DG4" i="10" s="1"/>
  <c r="DH4" i="10" s="1"/>
  <c r="DI4" i="10" s="1"/>
  <c r="DJ4" i="10" s="1"/>
  <c r="DK4" i="10" s="1"/>
  <c r="DL4" i="10" s="1"/>
  <c r="DM4" i="10" s="1"/>
  <c r="DN4" i="10" s="1"/>
  <c r="DO4" i="10" s="1"/>
  <c r="DP4" i="10" s="1"/>
  <c r="DQ4" i="10" s="1"/>
  <c r="DR4" i="10" s="1"/>
  <c r="DS4" i="10" s="1"/>
  <c r="DT4" i="10" s="1"/>
  <c r="DU4" i="10" s="1"/>
  <c r="DV4" i="10" s="1"/>
  <c r="DW4" i="10" s="1"/>
  <c r="DX4" i="10" s="1"/>
  <c r="DY4" i="10" s="1"/>
  <c r="DZ4" i="10" s="1"/>
  <c r="EA4" i="10" s="1"/>
  <c r="EB4" i="10" s="1"/>
  <c r="EC4" i="10" s="1"/>
  <c r="ED4" i="10" s="1"/>
  <c r="EE4" i="10" s="1"/>
  <c r="EF4" i="10" s="1"/>
  <c r="EG4" i="10" s="1"/>
  <c r="EH4" i="10" s="1"/>
  <c r="EI4" i="10" s="1"/>
  <c r="EJ4" i="10" s="1"/>
  <c r="EK4" i="10" s="1"/>
  <c r="EL4" i="10" s="1"/>
  <c r="EM4" i="10" s="1"/>
  <c r="EN4" i="10" s="1"/>
  <c r="EO4" i="10" s="1"/>
  <c r="EP4" i="10" s="1"/>
  <c r="EQ4" i="10" s="1"/>
  <c r="ER4" i="10" s="1"/>
  <c r="ES4" i="10" s="1"/>
  <c r="ET4" i="10" s="1"/>
  <c r="EU4" i="10" s="1"/>
  <c r="EV4" i="10" s="1"/>
  <c r="EW4" i="10" s="1"/>
  <c r="EX4" i="10" s="1"/>
  <c r="EY4" i="10" s="1"/>
  <c r="EZ4" i="10" s="1"/>
  <c r="FA4" i="10" s="1"/>
  <c r="FB4" i="10" s="1"/>
  <c r="FC4" i="10" s="1"/>
  <c r="FD4" i="10" s="1"/>
  <c r="FE4" i="10" s="1"/>
  <c r="FF4" i="10" s="1"/>
  <c r="FG4" i="10" s="1"/>
  <c r="FH4" i="10" s="1"/>
  <c r="FI4" i="10" s="1"/>
  <c r="FJ4" i="10" s="1"/>
  <c r="FK4" i="10" s="1"/>
  <c r="FL4" i="10" s="1"/>
  <c r="FM4" i="10" s="1"/>
  <c r="FN4" i="10" s="1"/>
  <c r="FO4" i="10" s="1"/>
  <c r="FP4" i="10" s="1"/>
  <c r="FQ4" i="10" s="1"/>
  <c r="FR4" i="10" s="1"/>
  <c r="FS4" i="10" s="1"/>
  <c r="FT4" i="10" s="1"/>
  <c r="FU4" i="10" s="1"/>
  <c r="FV4" i="10" s="1"/>
  <c r="FW4" i="10" s="1"/>
  <c r="FX4" i="10" s="1"/>
  <c r="FY4" i="10" s="1"/>
  <c r="FZ4" i="10" s="1"/>
  <c r="GA4" i="10" s="1"/>
  <c r="E3" i="10"/>
  <c r="E2" i="10"/>
  <c r="D2" i="10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5" i="9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CC4" i="9" s="1"/>
  <c r="CD4" i="9" s="1"/>
  <c r="CE4" i="9" s="1"/>
  <c r="CF4" i="9" s="1"/>
  <c r="CG4" i="9" s="1"/>
  <c r="CH4" i="9" s="1"/>
  <c r="CI4" i="9" s="1"/>
  <c r="CJ4" i="9" s="1"/>
  <c r="CK4" i="9" s="1"/>
  <c r="CL4" i="9" s="1"/>
  <c r="CM4" i="9" s="1"/>
  <c r="CN4" i="9" s="1"/>
  <c r="CO4" i="9" s="1"/>
  <c r="CP4" i="9" s="1"/>
  <c r="CQ4" i="9" s="1"/>
  <c r="CR4" i="9" s="1"/>
  <c r="CS4" i="9" s="1"/>
  <c r="CT4" i="9" s="1"/>
  <c r="CU4" i="9" s="1"/>
  <c r="CV4" i="9" s="1"/>
  <c r="CW4" i="9" s="1"/>
  <c r="CX4" i="9" s="1"/>
  <c r="CY4" i="9" s="1"/>
  <c r="CZ4" i="9" s="1"/>
  <c r="DA4" i="9" s="1"/>
  <c r="DB4" i="9" s="1"/>
  <c r="DC4" i="9" s="1"/>
  <c r="DD4" i="9" s="1"/>
  <c r="DE4" i="9" s="1"/>
  <c r="DF4" i="9" s="1"/>
  <c r="DG4" i="9" s="1"/>
  <c r="DH4" i="9" s="1"/>
  <c r="DI4" i="9" s="1"/>
  <c r="DJ4" i="9" s="1"/>
  <c r="DK4" i="9" s="1"/>
  <c r="DL4" i="9" s="1"/>
  <c r="DM4" i="9" s="1"/>
  <c r="DN4" i="9" s="1"/>
  <c r="DO4" i="9" s="1"/>
  <c r="DP4" i="9" s="1"/>
  <c r="DQ4" i="9" s="1"/>
  <c r="DR4" i="9" s="1"/>
  <c r="DS4" i="9" s="1"/>
  <c r="DT4" i="9" s="1"/>
  <c r="DU4" i="9" s="1"/>
  <c r="DV4" i="9" s="1"/>
  <c r="DW4" i="9" s="1"/>
  <c r="DX4" i="9" s="1"/>
  <c r="DY4" i="9" s="1"/>
  <c r="DZ4" i="9" s="1"/>
  <c r="EA4" i="9" s="1"/>
  <c r="EB4" i="9" s="1"/>
  <c r="EC4" i="9" s="1"/>
  <c r="ED4" i="9" s="1"/>
  <c r="EE4" i="9" s="1"/>
  <c r="EF4" i="9" s="1"/>
  <c r="EG4" i="9" s="1"/>
  <c r="EH4" i="9" s="1"/>
  <c r="EI4" i="9" s="1"/>
  <c r="EJ4" i="9" s="1"/>
  <c r="EK4" i="9" s="1"/>
  <c r="EL4" i="9" s="1"/>
  <c r="EM4" i="9" s="1"/>
  <c r="EN4" i="9" s="1"/>
  <c r="EO4" i="9" s="1"/>
  <c r="EP4" i="9" s="1"/>
  <c r="EQ4" i="9" s="1"/>
  <c r="ER4" i="9" s="1"/>
  <c r="ES4" i="9" s="1"/>
  <c r="ET4" i="9" s="1"/>
  <c r="EU4" i="9" s="1"/>
  <c r="EV4" i="9" s="1"/>
  <c r="EW4" i="9" s="1"/>
  <c r="EX4" i="9" s="1"/>
  <c r="EY4" i="9" s="1"/>
  <c r="EZ4" i="9" s="1"/>
  <c r="FA4" i="9" s="1"/>
  <c r="FB4" i="9" s="1"/>
  <c r="FC4" i="9" s="1"/>
  <c r="FD4" i="9" s="1"/>
  <c r="FE4" i="9" s="1"/>
  <c r="FF4" i="9" s="1"/>
  <c r="FG4" i="9" s="1"/>
  <c r="FH4" i="9" s="1"/>
  <c r="FI4" i="9" s="1"/>
  <c r="FJ4" i="9" s="1"/>
  <c r="FK4" i="9" s="1"/>
  <c r="FL4" i="9" s="1"/>
  <c r="FM4" i="9" s="1"/>
  <c r="FN4" i="9" s="1"/>
  <c r="FO4" i="9" s="1"/>
  <c r="FP4" i="9" s="1"/>
  <c r="FQ4" i="9" s="1"/>
  <c r="FR4" i="9" s="1"/>
  <c r="FS4" i="9" s="1"/>
  <c r="FT4" i="9" s="1"/>
  <c r="FU4" i="9" s="1"/>
  <c r="FV4" i="9" s="1"/>
  <c r="FW4" i="9" s="1"/>
  <c r="FX4" i="9" s="1"/>
  <c r="FY4" i="9" s="1"/>
  <c r="FZ4" i="9" s="1"/>
  <c r="GA4" i="9" s="1"/>
  <c r="E3" i="9"/>
  <c r="F3" i="9" s="1"/>
  <c r="E2" i="9"/>
  <c r="D2" i="9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Q38" i="8"/>
  <c r="EP38" i="8"/>
  <c r="EO38" i="8"/>
  <c r="EN38" i="8"/>
  <c r="EM38" i="8"/>
  <c r="EL38" i="8"/>
  <c r="EK38" i="8"/>
  <c r="EJ38" i="8"/>
  <c r="EI38" i="8"/>
  <c r="EH38" i="8"/>
  <c r="EG38" i="8"/>
  <c r="EF38" i="8"/>
  <c r="EE38" i="8"/>
  <c r="ED38" i="8"/>
  <c r="EC38" i="8"/>
  <c r="EB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O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B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GA37" i="8"/>
  <c r="FZ37" i="8"/>
  <c r="FY37" i="8"/>
  <c r="FX37" i="8"/>
  <c r="FW37" i="8"/>
  <c r="FV37" i="8"/>
  <c r="FU37" i="8"/>
  <c r="FT37" i="8"/>
  <c r="FS37" i="8"/>
  <c r="FR37" i="8"/>
  <c r="FQ37" i="8"/>
  <c r="FP37" i="8"/>
  <c r="FO37" i="8"/>
  <c r="FN37" i="8"/>
  <c r="FM37" i="8"/>
  <c r="FL37" i="8"/>
  <c r="FK37" i="8"/>
  <c r="FJ37" i="8"/>
  <c r="FI37" i="8"/>
  <c r="FH37" i="8"/>
  <c r="FG37" i="8"/>
  <c r="FF37" i="8"/>
  <c r="FE37" i="8"/>
  <c r="FD37" i="8"/>
  <c r="FC37" i="8"/>
  <c r="FB37" i="8"/>
  <c r="FA37" i="8"/>
  <c r="EZ37" i="8"/>
  <c r="EY37" i="8"/>
  <c r="EX37" i="8"/>
  <c r="EW37" i="8"/>
  <c r="EV37" i="8"/>
  <c r="EU37" i="8"/>
  <c r="ET37" i="8"/>
  <c r="ES37" i="8"/>
  <c r="ER37" i="8"/>
  <c r="EQ37" i="8"/>
  <c r="EP37" i="8"/>
  <c r="EO37" i="8"/>
  <c r="EN37" i="8"/>
  <c r="EM37" i="8"/>
  <c r="EL37" i="8"/>
  <c r="EK37" i="8"/>
  <c r="EJ37" i="8"/>
  <c r="EI37" i="8"/>
  <c r="EH37" i="8"/>
  <c r="EG37" i="8"/>
  <c r="EF37" i="8"/>
  <c r="EE37" i="8"/>
  <c r="ED37" i="8"/>
  <c r="EC37" i="8"/>
  <c r="EB37" i="8"/>
  <c r="EA37" i="8"/>
  <c r="DZ37" i="8"/>
  <c r="DY37" i="8"/>
  <c r="DX37" i="8"/>
  <c r="DW37" i="8"/>
  <c r="DV37" i="8"/>
  <c r="DU37" i="8"/>
  <c r="DT37" i="8"/>
  <c r="DS37" i="8"/>
  <c r="DR37" i="8"/>
  <c r="DQ37" i="8"/>
  <c r="DP37" i="8"/>
  <c r="DO37" i="8"/>
  <c r="DN37" i="8"/>
  <c r="DM37" i="8"/>
  <c r="DL37" i="8"/>
  <c r="DK37" i="8"/>
  <c r="DJ37" i="8"/>
  <c r="DI37" i="8"/>
  <c r="DH37" i="8"/>
  <c r="DG37" i="8"/>
  <c r="DF37" i="8"/>
  <c r="DE37" i="8"/>
  <c r="DD37" i="8"/>
  <c r="DC37" i="8"/>
  <c r="DB37" i="8"/>
  <c r="DA37" i="8"/>
  <c r="CZ37" i="8"/>
  <c r="CY37" i="8"/>
  <c r="CX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K37" i="8"/>
  <c r="CJ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GA36" i="8"/>
  <c r="FZ36" i="8"/>
  <c r="FY36" i="8"/>
  <c r="FX36" i="8"/>
  <c r="FW36" i="8"/>
  <c r="FV36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36" i="8"/>
  <c r="EX36" i="8"/>
  <c r="EW36" i="8"/>
  <c r="EV36" i="8"/>
  <c r="EU36" i="8"/>
  <c r="ET36" i="8"/>
  <c r="ES36" i="8"/>
  <c r="ER36" i="8"/>
  <c r="EQ36" i="8"/>
  <c r="EP36" i="8"/>
  <c r="EO36" i="8"/>
  <c r="EN36" i="8"/>
  <c r="EM36" i="8"/>
  <c r="EL36" i="8"/>
  <c r="EK36" i="8"/>
  <c r="EJ36" i="8"/>
  <c r="EI36" i="8"/>
  <c r="EH36" i="8"/>
  <c r="EG36" i="8"/>
  <c r="EF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GA35" i="8"/>
  <c r="FZ35" i="8"/>
  <c r="FY35" i="8"/>
  <c r="FX35" i="8"/>
  <c r="FW35" i="8"/>
  <c r="FV35" i="8"/>
  <c r="FU35" i="8"/>
  <c r="FT35" i="8"/>
  <c r="FS35" i="8"/>
  <c r="FR35" i="8"/>
  <c r="FQ35" i="8"/>
  <c r="FP35" i="8"/>
  <c r="FO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R35" i="8"/>
  <c r="EQ35" i="8"/>
  <c r="EP35" i="8"/>
  <c r="EO35" i="8"/>
  <c r="EN35" i="8"/>
  <c r="EM35" i="8"/>
  <c r="EL35" i="8"/>
  <c r="EK35" i="8"/>
  <c r="EJ35" i="8"/>
  <c r="EI35" i="8"/>
  <c r="EH35" i="8"/>
  <c r="EG35" i="8"/>
  <c r="EF35" i="8"/>
  <c r="EE35" i="8"/>
  <c r="ED35" i="8"/>
  <c r="EC35" i="8"/>
  <c r="EB35" i="8"/>
  <c r="EA35" i="8"/>
  <c r="DZ35" i="8"/>
  <c r="DY35" i="8"/>
  <c r="DX35" i="8"/>
  <c r="DW35" i="8"/>
  <c r="DV35" i="8"/>
  <c r="DU35" i="8"/>
  <c r="DT35" i="8"/>
  <c r="DS35" i="8"/>
  <c r="DR35" i="8"/>
  <c r="DQ35" i="8"/>
  <c r="DP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GA34" i="8"/>
  <c r="FZ34" i="8"/>
  <c r="FY34" i="8"/>
  <c r="FX34" i="8"/>
  <c r="FW34" i="8"/>
  <c r="FV34" i="8"/>
  <c r="FU34" i="8"/>
  <c r="FT34" i="8"/>
  <c r="FS34" i="8"/>
  <c r="FR34" i="8"/>
  <c r="FQ34" i="8"/>
  <c r="FP34" i="8"/>
  <c r="FO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R34" i="8"/>
  <c r="EQ34" i="8"/>
  <c r="EP34" i="8"/>
  <c r="EO34" i="8"/>
  <c r="EN34" i="8"/>
  <c r="EM34" i="8"/>
  <c r="EL34" i="8"/>
  <c r="EK34" i="8"/>
  <c r="EJ34" i="8"/>
  <c r="EI34" i="8"/>
  <c r="EH34" i="8"/>
  <c r="EG34" i="8"/>
  <c r="EF34" i="8"/>
  <c r="EE34" i="8"/>
  <c r="ED34" i="8"/>
  <c r="EC34" i="8"/>
  <c r="EB34" i="8"/>
  <c r="EA34" i="8"/>
  <c r="DZ34" i="8"/>
  <c r="DY34" i="8"/>
  <c r="DX34" i="8"/>
  <c r="DW34" i="8"/>
  <c r="DV34" i="8"/>
  <c r="DU34" i="8"/>
  <c r="DT34" i="8"/>
  <c r="DS34" i="8"/>
  <c r="DR34" i="8"/>
  <c r="DQ34" i="8"/>
  <c r="DP34" i="8"/>
  <c r="DO34" i="8"/>
  <c r="DN34" i="8"/>
  <c r="DM34" i="8"/>
  <c r="DL34" i="8"/>
  <c r="DK34" i="8"/>
  <c r="DJ34" i="8"/>
  <c r="DI34" i="8"/>
  <c r="DH34" i="8"/>
  <c r="DG34" i="8"/>
  <c r="DF34" i="8"/>
  <c r="DE34" i="8"/>
  <c r="DD34" i="8"/>
  <c r="DC34" i="8"/>
  <c r="DB34" i="8"/>
  <c r="DA34" i="8"/>
  <c r="CZ34" i="8"/>
  <c r="CY34" i="8"/>
  <c r="CX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GA31" i="8"/>
  <c r="FZ31" i="8"/>
  <c r="FY31" i="8"/>
  <c r="FX31" i="8"/>
  <c r="FW31" i="8"/>
  <c r="FV31" i="8"/>
  <c r="FU31" i="8"/>
  <c r="FT31" i="8"/>
  <c r="FS31" i="8"/>
  <c r="FR31" i="8"/>
  <c r="FQ31" i="8"/>
  <c r="FP31" i="8"/>
  <c r="FO31" i="8"/>
  <c r="FN31" i="8"/>
  <c r="FM31" i="8"/>
  <c r="FL31" i="8"/>
  <c r="FK31" i="8"/>
  <c r="FJ31" i="8"/>
  <c r="FI31" i="8"/>
  <c r="FH31" i="8"/>
  <c r="FG31" i="8"/>
  <c r="FF31" i="8"/>
  <c r="FE31" i="8"/>
  <c r="FD31" i="8"/>
  <c r="FC31" i="8"/>
  <c r="FB31" i="8"/>
  <c r="FA31" i="8"/>
  <c r="EZ31" i="8"/>
  <c r="EY31" i="8"/>
  <c r="EX31" i="8"/>
  <c r="EW31" i="8"/>
  <c r="EV31" i="8"/>
  <c r="EU31" i="8"/>
  <c r="ET31" i="8"/>
  <c r="ES31" i="8"/>
  <c r="ER31" i="8"/>
  <c r="EQ31" i="8"/>
  <c r="EP31" i="8"/>
  <c r="EO31" i="8"/>
  <c r="EN31" i="8"/>
  <c r="EM31" i="8"/>
  <c r="EL31" i="8"/>
  <c r="EK31" i="8"/>
  <c r="EJ31" i="8"/>
  <c r="EI31" i="8"/>
  <c r="EH31" i="8"/>
  <c r="EG31" i="8"/>
  <c r="EF31" i="8"/>
  <c r="EE31" i="8"/>
  <c r="ED31" i="8"/>
  <c r="EC31" i="8"/>
  <c r="EB31" i="8"/>
  <c r="EA31" i="8"/>
  <c r="DZ31" i="8"/>
  <c r="DY31" i="8"/>
  <c r="DX31" i="8"/>
  <c r="DW31" i="8"/>
  <c r="DV31" i="8"/>
  <c r="DU31" i="8"/>
  <c r="DT31" i="8"/>
  <c r="DS31" i="8"/>
  <c r="DR31" i="8"/>
  <c r="DQ31" i="8"/>
  <c r="DP31" i="8"/>
  <c r="DO31" i="8"/>
  <c r="DN31" i="8"/>
  <c r="DM31" i="8"/>
  <c r="DL31" i="8"/>
  <c r="DK31" i="8"/>
  <c r="DJ31" i="8"/>
  <c r="DI31" i="8"/>
  <c r="DH31" i="8"/>
  <c r="DG31" i="8"/>
  <c r="DF31" i="8"/>
  <c r="DE31" i="8"/>
  <c r="DD31" i="8"/>
  <c r="DC31" i="8"/>
  <c r="DB31" i="8"/>
  <c r="DA31" i="8"/>
  <c r="CZ31" i="8"/>
  <c r="CY31" i="8"/>
  <c r="CX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K31" i="8"/>
  <c r="CJ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GA30" i="8"/>
  <c r="FZ30" i="8"/>
  <c r="FY30" i="8"/>
  <c r="FX30" i="8"/>
  <c r="FW30" i="8"/>
  <c r="FV30" i="8"/>
  <c r="FU30" i="8"/>
  <c r="FT30" i="8"/>
  <c r="FS30" i="8"/>
  <c r="FR30" i="8"/>
  <c r="FQ30" i="8"/>
  <c r="FP30" i="8"/>
  <c r="FO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EW30" i="8"/>
  <c r="EV30" i="8"/>
  <c r="EU30" i="8"/>
  <c r="ET30" i="8"/>
  <c r="ES30" i="8"/>
  <c r="ER30" i="8"/>
  <c r="EQ30" i="8"/>
  <c r="EP30" i="8"/>
  <c r="EO30" i="8"/>
  <c r="EN30" i="8"/>
  <c r="EM30" i="8"/>
  <c r="EL30" i="8"/>
  <c r="EK30" i="8"/>
  <c r="EJ30" i="8"/>
  <c r="EI30" i="8"/>
  <c r="EH30" i="8"/>
  <c r="EG30" i="8"/>
  <c r="EF30" i="8"/>
  <c r="EE30" i="8"/>
  <c r="ED30" i="8"/>
  <c r="EC30" i="8"/>
  <c r="EB30" i="8"/>
  <c r="EA30" i="8"/>
  <c r="DZ30" i="8"/>
  <c r="DY30" i="8"/>
  <c r="DX30" i="8"/>
  <c r="DW30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J30" i="8"/>
  <c r="DI30" i="8"/>
  <c r="DH30" i="8"/>
  <c r="DG30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GA28" i="8"/>
  <c r="FZ28" i="8"/>
  <c r="FY28" i="8"/>
  <c r="FX28" i="8"/>
  <c r="FW28" i="8"/>
  <c r="FV28" i="8"/>
  <c r="FU28" i="8"/>
  <c r="FT28" i="8"/>
  <c r="FS28" i="8"/>
  <c r="FR28" i="8"/>
  <c r="FQ28" i="8"/>
  <c r="FP28" i="8"/>
  <c r="FO28" i="8"/>
  <c r="FN28" i="8"/>
  <c r="FM28" i="8"/>
  <c r="FL28" i="8"/>
  <c r="FK28" i="8"/>
  <c r="FJ28" i="8"/>
  <c r="FI28" i="8"/>
  <c r="FH28" i="8"/>
  <c r="FG28" i="8"/>
  <c r="FF28" i="8"/>
  <c r="FE28" i="8"/>
  <c r="FD28" i="8"/>
  <c r="FC28" i="8"/>
  <c r="FB28" i="8"/>
  <c r="FA28" i="8"/>
  <c r="EZ28" i="8"/>
  <c r="EY28" i="8"/>
  <c r="EX28" i="8"/>
  <c r="EW28" i="8"/>
  <c r="EV28" i="8"/>
  <c r="EU28" i="8"/>
  <c r="ET28" i="8"/>
  <c r="ES28" i="8"/>
  <c r="ER28" i="8"/>
  <c r="EQ28" i="8"/>
  <c r="EP28" i="8"/>
  <c r="EO28" i="8"/>
  <c r="EN28" i="8"/>
  <c r="EM28" i="8"/>
  <c r="EL28" i="8"/>
  <c r="EK28" i="8"/>
  <c r="EJ28" i="8"/>
  <c r="EI28" i="8"/>
  <c r="EH28" i="8"/>
  <c r="EG28" i="8"/>
  <c r="EF28" i="8"/>
  <c r="EE28" i="8"/>
  <c r="ED28" i="8"/>
  <c r="EC28" i="8"/>
  <c r="EB28" i="8"/>
  <c r="EA28" i="8"/>
  <c r="DZ28" i="8"/>
  <c r="DY28" i="8"/>
  <c r="DX28" i="8"/>
  <c r="DW28" i="8"/>
  <c r="DV28" i="8"/>
  <c r="DU28" i="8"/>
  <c r="DT28" i="8"/>
  <c r="DS28" i="8"/>
  <c r="DR28" i="8"/>
  <c r="DQ28" i="8"/>
  <c r="DP28" i="8"/>
  <c r="DO28" i="8"/>
  <c r="DN28" i="8"/>
  <c r="DM28" i="8"/>
  <c r="DL28" i="8"/>
  <c r="DK28" i="8"/>
  <c r="DJ28" i="8"/>
  <c r="DI28" i="8"/>
  <c r="DH28" i="8"/>
  <c r="DG28" i="8"/>
  <c r="DF28" i="8"/>
  <c r="DE28" i="8"/>
  <c r="DD28" i="8"/>
  <c r="DC28" i="8"/>
  <c r="DB28" i="8"/>
  <c r="DA28" i="8"/>
  <c r="CZ28" i="8"/>
  <c r="CY28" i="8"/>
  <c r="CX28" i="8"/>
  <c r="CW28" i="8"/>
  <c r="CV28" i="8"/>
  <c r="CU28" i="8"/>
  <c r="CT28" i="8"/>
  <c r="CS28" i="8"/>
  <c r="CR28" i="8"/>
  <c r="CQ28" i="8"/>
  <c r="CP28" i="8"/>
  <c r="CO28" i="8"/>
  <c r="CN28" i="8"/>
  <c r="CM28" i="8"/>
  <c r="CL28" i="8"/>
  <c r="CK28" i="8"/>
  <c r="CJ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GA26" i="8"/>
  <c r="FZ26" i="8"/>
  <c r="FY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R26" i="8"/>
  <c r="EQ26" i="8"/>
  <c r="EP26" i="8"/>
  <c r="EO26" i="8"/>
  <c r="EN26" i="8"/>
  <c r="EM26" i="8"/>
  <c r="EL26" i="8"/>
  <c r="EK26" i="8"/>
  <c r="EJ26" i="8"/>
  <c r="EI26" i="8"/>
  <c r="EH26" i="8"/>
  <c r="EG26" i="8"/>
  <c r="EF26" i="8"/>
  <c r="EE26" i="8"/>
  <c r="ED26" i="8"/>
  <c r="EC26" i="8"/>
  <c r="EB26" i="8"/>
  <c r="EA26" i="8"/>
  <c r="DZ26" i="8"/>
  <c r="DY26" i="8"/>
  <c r="DX26" i="8"/>
  <c r="DW26" i="8"/>
  <c r="DV26" i="8"/>
  <c r="DU26" i="8"/>
  <c r="DT26" i="8"/>
  <c r="DS26" i="8"/>
  <c r="DR26" i="8"/>
  <c r="DQ26" i="8"/>
  <c r="DP26" i="8"/>
  <c r="DO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GA25" i="8"/>
  <c r="FZ25" i="8"/>
  <c r="FY25" i="8"/>
  <c r="FX25" i="8"/>
  <c r="FW25" i="8"/>
  <c r="FV25" i="8"/>
  <c r="FU25" i="8"/>
  <c r="FT25" i="8"/>
  <c r="FS25" i="8"/>
  <c r="FR25" i="8"/>
  <c r="FQ25" i="8"/>
  <c r="FP25" i="8"/>
  <c r="FO25" i="8"/>
  <c r="FN25" i="8"/>
  <c r="FM25" i="8"/>
  <c r="FL25" i="8"/>
  <c r="FK25" i="8"/>
  <c r="FJ25" i="8"/>
  <c r="FI25" i="8"/>
  <c r="FH25" i="8"/>
  <c r="FG25" i="8"/>
  <c r="FF25" i="8"/>
  <c r="FE25" i="8"/>
  <c r="FD25" i="8"/>
  <c r="FC25" i="8"/>
  <c r="FB25" i="8"/>
  <c r="FA25" i="8"/>
  <c r="EZ25" i="8"/>
  <c r="EY25" i="8"/>
  <c r="EX25" i="8"/>
  <c r="EW25" i="8"/>
  <c r="EV25" i="8"/>
  <c r="EU25" i="8"/>
  <c r="ET25" i="8"/>
  <c r="ES25" i="8"/>
  <c r="ER25" i="8"/>
  <c r="EQ25" i="8"/>
  <c r="EP25" i="8"/>
  <c r="EO25" i="8"/>
  <c r="EN25" i="8"/>
  <c r="EM25" i="8"/>
  <c r="EL25" i="8"/>
  <c r="EK25" i="8"/>
  <c r="EJ25" i="8"/>
  <c r="EI25" i="8"/>
  <c r="EH25" i="8"/>
  <c r="EG25" i="8"/>
  <c r="EF25" i="8"/>
  <c r="EE25" i="8"/>
  <c r="ED25" i="8"/>
  <c r="EC25" i="8"/>
  <c r="EB25" i="8"/>
  <c r="EA25" i="8"/>
  <c r="DZ25" i="8"/>
  <c r="DY25" i="8"/>
  <c r="DX25" i="8"/>
  <c r="DW25" i="8"/>
  <c r="DV25" i="8"/>
  <c r="DU25" i="8"/>
  <c r="DT25" i="8"/>
  <c r="DS25" i="8"/>
  <c r="DR25" i="8"/>
  <c r="DQ25" i="8"/>
  <c r="DP25" i="8"/>
  <c r="DO25" i="8"/>
  <c r="DN25" i="8"/>
  <c r="DM25" i="8"/>
  <c r="DL25" i="8"/>
  <c r="DK25" i="8"/>
  <c r="DJ25" i="8"/>
  <c r="DI25" i="8"/>
  <c r="DH25" i="8"/>
  <c r="DG25" i="8"/>
  <c r="DF25" i="8"/>
  <c r="DE25" i="8"/>
  <c r="DD25" i="8"/>
  <c r="DC25" i="8"/>
  <c r="DB25" i="8"/>
  <c r="DA25" i="8"/>
  <c r="CZ25" i="8"/>
  <c r="CY25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GA24" i="8"/>
  <c r="FZ24" i="8"/>
  <c r="FY24" i="8"/>
  <c r="FX24" i="8"/>
  <c r="FW24" i="8"/>
  <c r="FV24" i="8"/>
  <c r="FU24" i="8"/>
  <c r="FT24" i="8"/>
  <c r="FS24" i="8"/>
  <c r="FR24" i="8"/>
  <c r="FQ24" i="8"/>
  <c r="FP24" i="8"/>
  <c r="FO24" i="8"/>
  <c r="FN24" i="8"/>
  <c r="FM24" i="8"/>
  <c r="FL24" i="8"/>
  <c r="FK24" i="8"/>
  <c r="FJ24" i="8"/>
  <c r="FI24" i="8"/>
  <c r="FH24" i="8"/>
  <c r="FG24" i="8"/>
  <c r="FF24" i="8"/>
  <c r="FE24" i="8"/>
  <c r="FD24" i="8"/>
  <c r="FC24" i="8"/>
  <c r="FB24" i="8"/>
  <c r="FA24" i="8"/>
  <c r="EZ24" i="8"/>
  <c r="EY24" i="8"/>
  <c r="EX24" i="8"/>
  <c r="EW24" i="8"/>
  <c r="EV24" i="8"/>
  <c r="EU24" i="8"/>
  <c r="ET24" i="8"/>
  <c r="ES24" i="8"/>
  <c r="ER24" i="8"/>
  <c r="EQ24" i="8"/>
  <c r="EP24" i="8"/>
  <c r="EO24" i="8"/>
  <c r="EN24" i="8"/>
  <c r="EM24" i="8"/>
  <c r="EL24" i="8"/>
  <c r="EK24" i="8"/>
  <c r="EJ24" i="8"/>
  <c r="EI24" i="8"/>
  <c r="EH24" i="8"/>
  <c r="EG24" i="8"/>
  <c r="EF24" i="8"/>
  <c r="EE24" i="8"/>
  <c r="ED24" i="8"/>
  <c r="EC24" i="8"/>
  <c r="EB24" i="8"/>
  <c r="EA24" i="8"/>
  <c r="DZ24" i="8"/>
  <c r="DY24" i="8"/>
  <c r="DX24" i="8"/>
  <c r="DW24" i="8"/>
  <c r="DV24" i="8"/>
  <c r="DU24" i="8"/>
  <c r="DT24" i="8"/>
  <c r="DS24" i="8"/>
  <c r="DR24" i="8"/>
  <c r="DQ24" i="8"/>
  <c r="DP24" i="8"/>
  <c r="DO24" i="8"/>
  <c r="DN24" i="8"/>
  <c r="DM24" i="8"/>
  <c r="DL24" i="8"/>
  <c r="DK24" i="8"/>
  <c r="DJ24" i="8"/>
  <c r="DI24" i="8"/>
  <c r="DH24" i="8"/>
  <c r="DG24" i="8"/>
  <c r="DF24" i="8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GA23" i="8"/>
  <c r="FZ23" i="8"/>
  <c r="FY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R23" i="8"/>
  <c r="EQ23" i="8"/>
  <c r="EP23" i="8"/>
  <c r="EO23" i="8"/>
  <c r="EN23" i="8"/>
  <c r="EM23" i="8"/>
  <c r="EL23" i="8"/>
  <c r="EK23" i="8"/>
  <c r="EJ23" i="8"/>
  <c r="EI23" i="8"/>
  <c r="EH23" i="8"/>
  <c r="EG23" i="8"/>
  <c r="EF23" i="8"/>
  <c r="EE23" i="8"/>
  <c r="ED23" i="8"/>
  <c r="EC23" i="8"/>
  <c r="EB23" i="8"/>
  <c r="EA23" i="8"/>
  <c r="DZ23" i="8"/>
  <c r="DY23" i="8"/>
  <c r="DX23" i="8"/>
  <c r="DW23" i="8"/>
  <c r="DV23" i="8"/>
  <c r="DU23" i="8"/>
  <c r="DT23" i="8"/>
  <c r="DS23" i="8"/>
  <c r="DR23" i="8"/>
  <c r="DQ23" i="8"/>
  <c r="DP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GA21" i="8"/>
  <c r="FZ21" i="8"/>
  <c r="FY21" i="8"/>
  <c r="FX21" i="8"/>
  <c r="FW21" i="8"/>
  <c r="FV21" i="8"/>
  <c r="FU21" i="8"/>
  <c r="FT21" i="8"/>
  <c r="FS21" i="8"/>
  <c r="FR21" i="8"/>
  <c r="FQ21" i="8"/>
  <c r="FP21" i="8"/>
  <c r="FO21" i="8"/>
  <c r="FN21" i="8"/>
  <c r="FM21" i="8"/>
  <c r="FL21" i="8"/>
  <c r="FK21" i="8"/>
  <c r="FJ21" i="8"/>
  <c r="FI21" i="8"/>
  <c r="FH21" i="8"/>
  <c r="FG21" i="8"/>
  <c r="FF21" i="8"/>
  <c r="FE21" i="8"/>
  <c r="FD21" i="8"/>
  <c r="FC21" i="8"/>
  <c r="FB21" i="8"/>
  <c r="FA21" i="8"/>
  <c r="EZ21" i="8"/>
  <c r="EY21" i="8"/>
  <c r="EX21" i="8"/>
  <c r="EW21" i="8"/>
  <c r="EV21" i="8"/>
  <c r="EU21" i="8"/>
  <c r="ET21" i="8"/>
  <c r="ES21" i="8"/>
  <c r="ER21" i="8"/>
  <c r="EQ21" i="8"/>
  <c r="EP21" i="8"/>
  <c r="EO21" i="8"/>
  <c r="EN21" i="8"/>
  <c r="EM21" i="8"/>
  <c r="EL21" i="8"/>
  <c r="EK21" i="8"/>
  <c r="EJ21" i="8"/>
  <c r="EI21" i="8"/>
  <c r="EH21" i="8"/>
  <c r="EG21" i="8"/>
  <c r="EF21" i="8"/>
  <c r="EE21" i="8"/>
  <c r="ED21" i="8"/>
  <c r="EC21" i="8"/>
  <c r="EB21" i="8"/>
  <c r="EA21" i="8"/>
  <c r="DZ21" i="8"/>
  <c r="DY21" i="8"/>
  <c r="DX21" i="8"/>
  <c r="DW21" i="8"/>
  <c r="DV21" i="8"/>
  <c r="DU21" i="8"/>
  <c r="DT21" i="8"/>
  <c r="DS21" i="8"/>
  <c r="DR21" i="8"/>
  <c r="DQ21" i="8"/>
  <c r="DP21" i="8"/>
  <c r="DO21" i="8"/>
  <c r="DN21" i="8"/>
  <c r="DM21" i="8"/>
  <c r="DL21" i="8"/>
  <c r="DK21" i="8"/>
  <c r="DJ21" i="8"/>
  <c r="DI21" i="8"/>
  <c r="DH21" i="8"/>
  <c r="DG21" i="8"/>
  <c r="DF21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GA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N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FA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N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EA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N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GA18" i="8"/>
  <c r="FZ18" i="8"/>
  <c r="FY18" i="8"/>
  <c r="FX18" i="8"/>
  <c r="FW18" i="8"/>
  <c r="FV18" i="8"/>
  <c r="FU18" i="8"/>
  <c r="FT18" i="8"/>
  <c r="FS18" i="8"/>
  <c r="FR18" i="8"/>
  <c r="FQ18" i="8"/>
  <c r="FP18" i="8"/>
  <c r="FO18" i="8"/>
  <c r="FN18" i="8"/>
  <c r="FM18" i="8"/>
  <c r="FL18" i="8"/>
  <c r="FK18" i="8"/>
  <c r="FJ18" i="8"/>
  <c r="FI18" i="8"/>
  <c r="FH18" i="8"/>
  <c r="FG18" i="8"/>
  <c r="FF18" i="8"/>
  <c r="FE18" i="8"/>
  <c r="FD18" i="8"/>
  <c r="FC18" i="8"/>
  <c r="FB18" i="8"/>
  <c r="FA18" i="8"/>
  <c r="EZ18" i="8"/>
  <c r="EY18" i="8"/>
  <c r="EX18" i="8"/>
  <c r="EW18" i="8"/>
  <c r="EV18" i="8"/>
  <c r="EU18" i="8"/>
  <c r="ET18" i="8"/>
  <c r="ES18" i="8"/>
  <c r="ER18" i="8"/>
  <c r="EQ18" i="8"/>
  <c r="EP18" i="8"/>
  <c r="EO18" i="8"/>
  <c r="EN18" i="8"/>
  <c r="EM18" i="8"/>
  <c r="EL18" i="8"/>
  <c r="EK18" i="8"/>
  <c r="EJ18" i="8"/>
  <c r="EI18" i="8"/>
  <c r="EH18" i="8"/>
  <c r="EG18" i="8"/>
  <c r="EF18" i="8"/>
  <c r="EE18" i="8"/>
  <c r="ED18" i="8"/>
  <c r="EC18" i="8"/>
  <c r="EB18" i="8"/>
  <c r="EA18" i="8"/>
  <c r="DZ18" i="8"/>
  <c r="DY18" i="8"/>
  <c r="DX18" i="8"/>
  <c r="DW18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J18" i="8"/>
  <c r="DI18" i="8"/>
  <c r="DH18" i="8"/>
  <c r="DG18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GA17" i="8"/>
  <c r="FZ17" i="8"/>
  <c r="FY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GA16" i="8"/>
  <c r="FZ16" i="8"/>
  <c r="FY16" i="8"/>
  <c r="FX16" i="8"/>
  <c r="FW16" i="8"/>
  <c r="FV16" i="8"/>
  <c r="FU16" i="8"/>
  <c r="FT16" i="8"/>
  <c r="FS16" i="8"/>
  <c r="FR16" i="8"/>
  <c r="FQ16" i="8"/>
  <c r="FP16" i="8"/>
  <c r="FO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R16" i="8"/>
  <c r="EQ16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GA15" i="8"/>
  <c r="FZ15" i="8"/>
  <c r="FY15" i="8"/>
  <c r="FX15" i="8"/>
  <c r="FW15" i="8"/>
  <c r="FV15" i="8"/>
  <c r="FU15" i="8"/>
  <c r="FT15" i="8"/>
  <c r="FS15" i="8"/>
  <c r="FR15" i="8"/>
  <c r="FQ15" i="8"/>
  <c r="FP15" i="8"/>
  <c r="FO15" i="8"/>
  <c r="FN15" i="8"/>
  <c r="FM15" i="8"/>
  <c r="FL15" i="8"/>
  <c r="FK15" i="8"/>
  <c r="FJ15" i="8"/>
  <c r="FI15" i="8"/>
  <c r="FH15" i="8"/>
  <c r="FG15" i="8"/>
  <c r="FF15" i="8"/>
  <c r="FE15" i="8"/>
  <c r="FD15" i="8"/>
  <c r="FC15" i="8"/>
  <c r="FB15" i="8"/>
  <c r="FA15" i="8"/>
  <c r="EZ15" i="8"/>
  <c r="EY15" i="8"/>
  <c r="EX15" i="8"/>
  <c r="EW15" i="8"/>
  <c r="EV15" i="8"/>
  <c r="EU15" i="8"/>
  <c r="ET15" i="8"/>
  <c r="ES15" i="8"/>
  <c r="ER15" i="8"/>
  <c r="EQ15" i="8"/>
  <c r="EP15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GA14" i="8"/>
  <c r="FZ14" i="8"/>
  <c r="FY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R14" i="8"/>
  <c r="EQ14" i="8"/>
  <c r="EP14" i="8"/>
  <c r="EO14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GA13" i="8"/>
  <c r="FZ13" i="8"/>
  <c r="FY13" i="8"/>
  <c r="FX13" i="8"/>
  <c r="FW13" i="8"/>
  <c r="FV13" i="8"/>
  <c r="FU13" i="8"/>
  <c r="FT13" i="8"/>
  <c r="FS13" i="8"/>
  <c r="FR13" i="8"/>
  <c r="FQ13" i="8"/>
  <c r="FP13" i="8"/>
  <c r="FO13" i="8"/>
  <c r="FN13" i="8"/>
  <c r="FM13" i="8"/>
  <c r="FL13" i="8"/>
  <c r="FK13" i="8"/>
  <c r="FJ13" i="8"/>
  <c r="FI13" i="8"/>
  <c r="FH13" i="8"/>
  <c r="FG13" i="8"/>
  <c r="FF13" i="8"/>
  <c r="FE13" i="8"/>
  <c r="FD13" i="8"/>
  <c r="FC13" i="8"/>
  <c r="FB13" i="8"/>
  <c r="FA13" i="8"/>
  <c r="EZ13" i="8"/>
  <c r="EY13" i="8"/>
  <c r="EX13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EK13" i="8"/>
  <c r="EJ13" i="8"/>
  <c r="EI13" i="8"/>
  <c r="EH13" i="8"/>
  <c r="EG13" i="8"/>
  <c r="EF13" i="8"/>
  <c r="EE13" i="8"/>
  <c r="ED13" i="8"/>
  <c r="EC13" i="8"/>
  <c r="EB13" i="8"/>
  <c r="EA13" i="8"/>
  <c r="DZ13" i="8"/>
  <c r="DY13" i="8"/>
  <c r="DX13" i="8"/>
  <c r="DW13" i="8"/>
  <c r="DV13" i="8"/>
  <c r="DU13" i="8"/>
  <c r="DT13" i="8"/>
  <c r="DS13" i="8"/>
  <c r="DR13" i="8"/>
  <c r="DQ13" i="8"/>
  <c r="DP13" i="8"/>
  <c r="DO13" i="8"/>
  <c r="DN13" i="8"/>
  <c r="DM13" i="8"/>
  <c r="DL13" i="8"/>
  <c r="DK13" i="8"/>
  <c r="DJ13" i="8"/>
  <c r="DI13" i="8"/>
  <c r="DH13" i="8"/>
  <c r="DG13" i="8"/>
  <c r="DF13" i="8"/>
  <c r="DE13" i="8"/>
  <c r="DD13" i="8"/>
  <c r="DC13" i="8"/>
  <c r="DB13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CO13" i="8"/>
  <c r="CN13" i="8"/>
  <c r="CM13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GA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GA10" i="8"/>
  <c r="FZ10" i="8"/>
  <c r="FY10" i="8"/>
  <c r="FX10" i="8"/>
  <c r="FW10" i="8"/>
  <c r="FV10" i="8"/>
  <c r="FU10" i="8"/>
  <c r="FT10" i="8"/>
  <c r="FS10" i="8"/>
  <c r="FR10" i="8"/>
  <c r="FQ10" i="8"/>
  <c r="FP10" i="8"/>
  <c r="FO10" i="8"/>
  <c r="FN10" i="8"/>
  <c r="FM10" i="8"/>
  <c r="FL10" i="8"/>
  <c r="FK10" i="8"/>
  <c r="FJ10" i="8"/>
  <c r="FI10" i="8"/>
  <c r="FH10" i="8"/>
  <c r="FG10" i="8"/>
  <c r="FF10" i="8"/>
  <c r="FE10" i="8"/>
  <c r="FD10" i="8"/>
  <c r="FC10" i="8"/>
  <c r="FB10" i="8"/>
  <c r="FA10" i="8"/>
  <c r="EZ10" i="8"/>
  <c r="EY10" i="8"/>
  <c r="EX10" i="8"/>
  <c r="EW10" i="8"/>
  <c r="EV10" i="8"/>
  <c r="EU10" i="8"/>
  <c r="ET10" i="8"/>
  <c r="ES10" i="8"/>
  <c r="ER10" i="8"/>
  <c r="EQ10" i="8"/>
  <c r="EP10" i="8"/>
  <c r="EO10" i="8"/>
  <c r="EN10" i="8"/>
  <c r="EM10" i="8"/>
  <c r="EL10" i="8"/>
  <c r="EK10" i="8"/>
  <c r="EJ10" i="8"/>
  <c r="EI10" i="8"/>
  <c r="EH10" i="8"/>
  <c r="EG10" i="8"/>
  <c r="EF10" i="8"/>
  <c r="EE10" i="8"/>
  <c r="ED10" i="8"/>
  <c r="EC10" i="8"/>
  <c r="EB10" i="8"/>
  <c r="EA10" i="8"/>
  <c r="DZ10" i="8"/>
  <c r="DY10" i="8"/>
  <c r="DX10" i="8"/>
  <c r="DW10" i="8"/>
  <c r="DV10" i="8"/>
  <c r="DU10" i="8"/>
  <c r="DT10" i="8"/>
  <c r="DS10" i="8"/>
  <c r="DR10" i="8"/>
  <c r="DQ10" i="8"/>
  <c r="DP10" i="8"/>
  <c r="DO10" i="8"/>
  <c r="DN10" i="8"/>
  <c r="DM10" i="8"/>
  <c r="DL10" i="8"/>
  <c r="DK10" i="8"/>
  <c r="DJ10" i="8"/>
  <c r="DI10" i="8"/>
  <c r="DH10" i="8"/>
  <c r="DG10" i="8"/>
  <c r="DF10" i="8"/>
  <c r="DE10" i="8"/>
  <c r="DD10" i="8"/>
  <c r="DC10" i="8"/>
  <c r="DB10" i="8"/>
  <c r="DA10" i="8"/>
  <c r="CZ10" i="8"/>
  <c r="CY10" i="8"/>
  <c r="CX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GA9" i="8"/>
  <c r="FZ9" i="8"/>
  <c r="FY9" i="8"/>
  <c r="FX9" i="8"/>
  <c r="FW9" i="8"/>
  <c r="FV9" i="8"/>
  <c r="FU9" i="8"/>
  <c r="FT9" i="8"/>
  <c r="FS9" i="8"/>
  <c r="FR9" i="8"/>
  <c r="FQ9" i="8"/>
  <c r="FP9" i="8"/>
  <c r="FO9" i="8"/>
  <c r="FN9" i="8"/>
  <c r="FM9" i="8"/>
  <c r="FL9" i="8"/>
  <c r="FK9" i="8"/>
  <c r="FJ9" i="8"/>
  <c r="FI9" i="8"/>
  <c r="FH9" i="8"/>
  <c r="FG9" i="8"/>
  <c r="FF9" i="8"/>
  <c r="FE9" i="8"/>
  <c r="FD9" i="8"/>
  <c r="FC9" i="8"/>
  <c r="FB9" i="8"/>
  <c r="FA9" i="8"/>
  <c r="EZ9" i="8"/>
  <c r="EY9" i="8"/>
  <c r="EX9" i="8"/>
  <c r="EW9" i="8"/>
  <c r="EV9" i="8"/>
  <c r="EU9" i="8"/>
  <c r="ET9" i="8"/>
  <c r="ES9" i="8"/>
  <c r="ER9" i="8"/>
  <c r="EQ9" i="8"/>
  <c r="EP9" i="8"/>
  <c r="EO9" i="8"/>
  <c r="EN9" i="8"/>
  <c r="EM9" i="8"/>
  <c r="EL9" i="8"/>
  <c r="EK9" i="8"/>
  <c r="EJ9" i="8"/>
  <c r="EI9" i="8"/>
  <c r="EH9" i="8"/>
  <c r="EG9" i="8"/>
  <c r="EF9" i="8"/>
  <c r="EE9" i="8"/>
  <c r="ED9" i="8"/>
  <c r="EC9" i="8"/>
  <c r="EB9" i="8"/>
  <c r="EA9" i="8"/>
  <c r="DZ9" i="8"/>
  <c r="DY9" i="8"/>
  <c r="DX9" i="8"/>
  <c r="DW9" i="8"/>
  <c r="DV9" i="8"/>
  <c r="DU9" i="8"/>
  <c r="DT9" i="8"/>
  <c r="DS9" i="8"/>
  <c r="DR9" i="8"/>
  <c r="DQ9" i="8"/>
  <c r="DP9" i="8"/>
  <c r="DO9" i="8"/>
  <c r="DN9" i="8"/>
  <c r="DM9" i="8"/>
  <c r="DL9" i="8"/>
  <c r="DK9" i="8"/>
  <c r="DJ9" i="8"/>
  <c r="DI9" i="8"/>
  <c r="DH9" i="8"/>
  <c r="DG9" i="8"/>
  <c r="DF9" i="8"/>
  <c r="DE9" i="8"/>
  <c r="DD9" i="8"/>
  <c r="DC9" i="8"/>
  <c r="DB9" i="8"/>
  <c r="DA9" i="8"/>
  <c r="CZ9" i="8"/>
  <c r="CY9" i="8"/>
  <c r="CX9" i="8"/>
  <c r="CW9" i="8"/>
  <c r="CV9" i="8"/>
  <c r="CU9" i="8"/>
  <c r="CT9" i="8"/>
  <c r="CS9" i="8"/>
  <c r="CR9" i="8"/>
  <c r="CQ9" i="8"/>
  <c r="CP9" i="8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5" i="7"/>
  <c r="D2" i="7"/>
  <c r="D9" i="7" s="1"/>
  <c r="E3" i="7"/>
  <c r="E2" i="7" s="1"/>
  <c r="D4" i="7"/>
  <c r="E4" i="7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CC4" i="8" s="1"/>
  <c r="CD4" i="8" s="1"/>
  <c r="CE4" i="8" s="1"/>
  <c r="CF4" i="8" s="1"/>
  <c r="CG4" i="8" s="1"/>
  <c r="CH4" i="8" s="1"/>
  <c r="CI4" i="8" s="1"/>
  <c r="CJ4" i="8" s="1"/>
  <c r="CK4" i="8" s="1"/>
  <c r="CL4" i="8" s="1"/>
  <c r="CM4" i="8" s="1"/>
  <c r="CN4" i="8" s="1"/>
  <c r="CO4" i="8" s="1"/>
  <c r="CP4" i="8" s="1"/>
  <c r="CQ4" i="8" s="1"/>
  <c r="CR4" i="8" s="1"/>
  <c r="CS4" i="8" s="1"/>
  <c r="CT4" i="8" s="1"/>
  <c r="CU4" i="8" s="1"/>
  <c r="CV4" i="8" s="1"/>
  <c r="CW4" i="8" s="1"/>
  <c r="CX4" i="8" s="1"/>
  <c r="CY4" i="8" s="1"/>
  <c r="CZ4" i="8" s="1"/>
  <c r="DA4" i="8" s="1"/>
  <c r="DB4" i="8" s="1"/>
  <c r="DC4" i="8" s="1"/>
  <c r="DD4" i="8" s="1"/>
  <c r="DE4" i="8" s="1"/>
  <c r="DF4" i="8" s="1"/>
  <c r="DG4" i="8" s="1"/>
  <c r="DH4" i="8" s="1"/>
  <c r="DI4" i="8" s="1"/>
  <c r="DJ4" i="8" s="1"/>
  <c r="DK4" i="8" s="1"/>
  <c r="DL4" i="8" s="1"/>
  <c r="DM4" i="8" s="1"/>
  <c r="DN4" i="8" s="1"/>
  <c r="DO4" i="8" s="1"/>
  <c r="DP4" i="8" s="1"/>
  <c r="DQ4" i="8" s="1"/>
  <c r="DR4" i="8" s="1"/>
  <c r="DS4" i="8" s="1"/>
  <c r="DT4" i="8" s="1"/>
  <c r="DU4" i="8" s="1"/>
  <c r="DV4" i="8" s="1"/>
  <c r="DW4" i="8" s="1"/>
  <c r="DX4" i="8" s="1"/>
  <c r="DY4" i="8" s="1"/>
  <c r="DZ4" i="8" s="1"/>
  <c r="EA4" i="8" s="1"/>
  <c r="EB4" i="8" s="1"/>
  <c r="EC4" i="8" s="1"/>
  <c r="ED4" i="8" s="1"/>
  <c r="EE4" i="8" s="1"/>
  <c r="EF4" i="8" s="1"/>
  <c r="EG4" i="8" s="1"/>
  <c r="EH4" i="8" s="1"/>
  <c r="EI4" i="8" s="1"/>
  <c r="EJ4" i="8" s="1"/>
  <c r="EK4" i="8" s="1"/>
  <c r="EL4" i="8" s="1"/>
  <c r="EM4" i="8" s="1"/>
  <c r="EN4" i="8" s="1"/>
  <c r="EO4" i="8" s="1"/>
  <c r="EP4" i="8" s="1"/>
  <c r="EQ4" i="8" s="1"/>
  <c r="ER4" i="8" s="1"/>
  <c r="ES4" i="8" s="1"/>
  <c r="ET4" i="8" s="1"/>
  <c r="EU4" i="8" s="1"/>
  <c r="EV4" i="8" s="1"/>
  <c r="EW4" i="8" s="1"/>
  <c r="EX4" i="8" s="1"/>
  <c r="EY4" i="8" s="1"/>
  <c r="EZ4" i="8" s="1"/>
  <c r="FA4" i="8" s="1"/>
  <c r="FB4" i="8" s="1"/>
  <c r="FC4" i="8" s="1"/>
  <c r="FD4" i="8" s="1"/>
  <c r="FE4" i="8" s="1"/>
  <c r="FF4" i="8" s="1"/>
  <c r="FG4" i="8" s="1"/>
  <c r="FH4" i="8" s="1"/>
  <c r="FI4" i="8" s="1"/>
  <c r="FJ4" i="8" s="1"/>
  <c r="FK4" i="8" s="1"/>
  <c r="FL4" i="8" s="1"/>
  <c r="FM4" i="8" s="1"/>
  <c r="FN4" i="8" s="1"/>
  <c r="FO4" i="8" s="1"/>
  <c r="FP4" i="8" s="1"/>
  <c r="FQ4" i="8" s="1"/>
  <c r="FR4" i="8" s="1"/>
  <c r="FS4" i="8" s="1"/>
  <c r="FT4" i="8" s="1"/>
  <c r="FU4" i="8" s="1"/>
  <c r="FV4" i="8" s="1"/>
  <c r="FW4" i="8" s="1"/>
  <c r="FX4" i="8" s="1"/>
  <c r="FY4" i="8" s="1"/>
  <c r="FZ4" i="8" s="1"/>
  <c r="GA4" i="8" s="1"/>
  <c r="E3" i="8"/>
  <c r="F3" i="8" s="1"/>
  <c r="G3" i="8" s="1"/>
  <c r="D2" i="8"/>
  <c r="F9" i="9" l="1"/>
  <c r="F7" i="9"/>
  <c r="F5" i="9"/>
  <c r="F6" i="9"/>
  <c r="F8" i="9"/>
  <c r="E2" i="11"/>
  <c r="E9" i="7"/>
  <c r="E9" i="9"/>
  <c r="E8" i="9"/>
  <c r="E7" i="9"/>
  <c r="E6" i="9"/>
  <c r="E5" i="9"/>
  <c r="D7" i="8"/>
  <c r="AJ13" i="12"/>
  <c r="BY13" i="12"/>
  <c r="BV19" i="12"/>
  <c r="FJ13" i="12"/>
  <c r="AA17" i="12"/>
  <c r="BO19" i="12"/>
  <c r="BH17" i="12"/>
  <c r="CN19" i="12"/>
  <c r="BU17" i="12"/>
  <c r="DI19" i="12"/>
  <c r="S12" i="12"/>
  <c r="BO12" i="12"/>
  <c r="CE12" i="12"/>
  <c r="EA12" i="12"/>
  <c r="EQ12" i="12"/>
  <c r="AF12" i="12"/>
  <c r="AV12" i="12"/>
  <c r="CR12" i="12"/>
  <c r="DH12" i="12"/>
  <c r="FD12" i="12"/>
  <c r="FT12" i="12"/>
  <c r="E12" i="12"/>
  <c r="BA12" i="12"/>
  <c r="BQ12" i="12"/>
  <c r="DM12" i="12"/>
  <c r="EC12" i="12"/>
  <c r="FY12" i="12"/>
  <c r="J12" i="12"/>
  <c r="Z12" i="12"/>
  <c r="BV12" i="12"/>
  <c r="CL12" i="12"/>
  <c r="EH12" i="12"/>
  <c r="EX12" i="12"/>
  <c r="D5" i="8"/>
  <c r="D8" i="8"/>
  <c r="E2" i="8"/>
  <c r="E7" i="8" s="1"/>
  <c r="E6" i="7"/>
  <c r="E6" i="11" s="1"/>
  <c r="E8" i="7"/>
  <c r="E7" i="7"/>
  <c r="E7" i="11" s="1"/>
  <c r="D6" i="8"/>
  <c r="G3" i="9"/>
  <c r="F2" i="9"/>
  <c r="D7" i="7"/>
  <c r="D7" i="11" s="1"/>
  <c r="D6" i="7"/>
  <c r="D6" i="11" s="1"/>
  <c r="D8" i="7"/>
  <c r="FJ2" i="12"/>
  <c r="FK3" i="12"/>
  <c r="G3" i="11"/>
  <c r="F2" i="11"/>
  <c r="F3" i="10"/>
  <c r="D40" i="9"/>
  <c r="F2" i="8"/>
  <c r="F7" i="8" s="1"/>
  <c r="H3" i="8"/>
  <c r="G2" i="8"/>
  <c r="G7" i="8" s="1"/>
  <c r="E5" i="7"/>
  <c r="E5" i="11" s="1"/>
  <c r="D5" i="7"/>
  <c r="D5" i="11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C4" i="7" s="1"/>
  <c r="CD4" i="7" s="1"/>
  <c r="CE4" i="7" s="1"/>
  <c r="CF4" i="7" s="1"/>
  <c r="CG4" i="7" s="1"/>
  <c r="CH4" i="7" s="1"/>
  <c r="CI4" i="7" s="1"/>
  <c r="CJ4" i="7" s="1"/>
  <c r="CK4" i="7" s="1"/>
  <c r="CL4" i="7" s="1"/>
  <c r="CM4" i="7" s="1"/>
  <c r="CN4" i="7" s="1"/>
  <c r="CO4" i="7" s="1"/>
  <c r="CP4" i="7" s="1"/>
  <c r="CQ4" i="7" s="1"/>
  <c r="CR4" i="7" s="1"/>
  <c r="CS4" i="7" s="1"/>
  <c r="CT4" i="7" s="1"/>
  <c r="CU4" i="7" s="1"/>
  <c r="CV4" i="7" s="1"/>
  <c r="CW4" i="7" s="1"/>
  <c r="CX4" i="7" s="1"/>
  <c r="CY4" i="7" s="1"/>
  <c r="CZ4" i="7" s="1"/>
  <c r="DA4" i="7" s="1"/>
  <c r="DB4" i="7" s="1"/>
  <c r="DC4" i="7" s="1"/>
  <c r="DD4" i="7" s="1"/>
  <c r="DE4" i="7" s="1"/>
  <c r="DF4" i="7" s="1"/>
  <c r="DG4" i="7" s="1"/>
  <c r="DH4" i="7" s="1"/>
  <c r="DI4" i="7" s="1"/>
  <c r="DJ4" i="7" s="1"/>
  <c r="DK4" i="7" s="1"/>
  <c r="DL4" i="7" s="1"/>
  <c r="DM4" i="7" s="1"/>
  <c r="DN4" i="7" s="1"/>
  <c r="DO4" i="7" s="1"/>
  <c r="DP4" i="7" s="1"/>
  <c r="DQ4" i="7" s="1"/>
  <c r="DR4" i="7" s="1"/>
  <c r="DS4" i="7" s="1"/>
  <c r="DT4" i="7" s="1"/>
  <c r="DU4" i="7" s="1"/>
  <c r="DV4" i="7" s="1"/>
  <c r="DW4" i="7" s="1"/>
  <c r="DX4" i="7" s="1"/>
  <c r="DY4" i="7" s="1"/>
  <c r="DZ4" i="7" s="1"/>
  <c r="EA4" i="7" s="1"/>
  <c r="EB4" i="7" s="1"/>
  <c r="EC4" i="7" s="1"/>
  <c r="ED4" i="7" s="1"/>
  <c r="EE4" i="7" s="1"/>
  <c r="EF4" i="7" s="1"/>
  <c r="EG4" i="7" s="1"/>
  <c r="EH4" i="7" s="1"/>
  <c r="EI4" i="7" s="1"/>
  <c r="EJ4" i="7" s="1"/>
  <c r="EK4" i="7" s="1"/>
  <c r="EL4" i="7" s="1"/>
  <c r="EM4" i="7" s="1"/>
  <c r="EN4" i="7" s="1"/>
  <c r="EO4" i="7" s="1"/>
  <c r="EP4" i="7" s="1"/>
  <c r="EQ4" i="7" s="1"/>
  <c r="ER4" i="7" s="1"/>
  <c r="ES4" i="7" s="1"/>
  <c r="ET4" i="7" s="1"/>
  <c r="EU4" i="7" s="1"/>
  <c r="EV4" i="7" s="1"/>
  <c r="EW4" i="7" s="1"/>
  <c r="EX4" i="7" s="1"/>
  <c r="EY4" i="7" s="1"/>
  <c r="EZ4" i="7" s="1"/>
  <c r="FA4" i="7" s="1"/>
  <c r="FB4" i="7" s="1"/>
  <c r="FC4" i="7" s="1"/>
  <c r="FD4" i="7" s="1"/>
  <c r="FE4" i="7" s="1"/>
  <c r="FF4" i="7" s="1"/>
  <c r="FG4" i="7" s="1"/>
  <c r="FH4" i="7" s="1"/>
  <c r="FI4" i="7" s="1"/>
  <c r="FJ4" i="7" s="1"/>
  <c r="FK4" i="7" s="1"/>
  <c r="FL4" i="7" s="1"/>
  <c r="FM4" i="7" s="1"/>
  <c r="FN4" i="7" s="1"/>
  <c r="FO4" i="7" s="1"/>
  <c r="FP4" i="7" s="1"/>
  <c r="FQ4" i="7" s="1"/>
  <c r="FR4" i="7" s="1"/>
  <c r="FS4" i="7" s="1"/>
  <c r="FT4" i="7" s="1"/>
  <c r="FU4" i="7" s="1"/>
  <c r="FV4" i="7" s="1"/>
  <c r="FW4" i="7" s="1"/>
  <c r="FX4" i="7" s="1"/>
  <c r="FY4" i="7" s="1"/>
  <c r="FZ4" i="7" s="1"/>
  <c r="GA4" i="7" s="1"/>
  <c r="G3" i="7"/>
  <c r="F3" i="7"/>
  <c r="F2" i="7"/>
  <c r="S40" i="2"/>
  <c r="R40" i="2"/>
  <c r="Q40" i="2"/>
  <c r="S39" i="2"/>
  <c r="R39" i="2"/>
  <c r="Q39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D21" i="12" s="1"/>
  <c r="R22" i="2"/>
  <c r="Q22" i="2"/>
  <c r="D20" i="12"/>
  <c r="D19" i="12"/>
  <c r="D18" i="12"/>
  <c r="D17" i="12"/>
  <c r="D16" i="12"/>
  <c r="D15" i="12"/>
  <c r="D14" i="12"/>
  <c r="D13" i="12"/>
  <c r="D12" i="12"/>
  <c r="S12" i="2"/>
  <c r="D11" i="12" s="1"/>
  <c r="R12" i="2"/>
  <c r="Q12" i="2"/>
  <c r="S11" i="2"/>
  <c r="D10" i="12" s="1"/>
  <c r="R11" i="2"/>
  <c r="Q11" i="2"/>
  <c r="S10" i="2"/>
  <c r="FL9" i="12" s="1"/>
  <c r="R10" i="2"/>
  <c r="Q10" i="2"/>
  <c r="S8" i="2"/>
  <c r="R8" i="2"/>
  <c r="Q8" i="2"/>
  <c r="S9" i="2"/>
  <c r="R9" i="2"/>
  <c r="Q9" i="2"/>
  <c r="G6" i="9" l="1"/>
  <c r="G5" i="9"/>
  <c r="H5" i="12" s="1"/>
  <c r="G9" i="9"/>
  <c r="G8" i="9"/>
  <c r="H8" i="12" s="1"/>
  <c r="G7" i="9"/>
  <c r="F9" i="7"/>
  <c r="F9" i="10" s="1"/>
  <c r="L11" i="11"/>
  <c r="G11" i="11"/>
  <c r="W11" i="11"/>
  <c r="AM11" i="11"/>
  <c r="BC11" i="11"/>
  <c r="BS11" i="11"/>
  <c r="CI11" i="11"/>
  <c r="CY11" i="11"/>
  <c r="DO11" i="11"/>
  <c r="EE11" i="11"/>
  <c r="EU11" i="11"/>
  <c r="FK11" i="11"/>
  <c r="GA11" i="11"/>
  <c r="AV11" i="11"/>
  <c r="CN11" i="11"/>
  <c r="DT11" i="11"/>
  <c r="EZ11" i="11"/>
  <c r="FX11" i="11"/>
  <c r="U11" i="11"/>
  <c r="AK11" i="11"/>
  <c r="BA11" i="11"/>
  <c r="BQ11" i="11"/>
  <c r="CG11" i="11"/>
  <c r="CW11" i="11"/>
  <c r="AB11" i="11"/>
  <c r="K11" i="11"/>
  <c r="AA11" i="11"/>
  <c r="AQ11" i="11"/>
  <c r="BG11" i="11"/>
  <c r="BW11" i="11"/>
  <c r="CM11" i="11"/>
  <c r="DC11" i="11"/>
  <c r="DS11" i="11"/>
  <c r="EI11" i="11"/>
  <c r="EY11" i="11"/>
  <c r="FO11" i="11"/>
  <c r="H11" i="11"/>
  <c r="BD11" i="11"/>
  <c r="CV11" i="11"/>
  <c r="EB11" i="11"/>
  <c r="FH11" i="11"/>
  <c r="I11" i="11"/>
  <c r="Y11" i="11"/>
  <c r="AO11" i="11"/>
  <c r="BE11" i="11"/>
  <c r="BU11" i="11"/>
  <c r="CK11" i="11"/>
  <c r="DA11" i="11"/>
  <c r="DQ11" i="11"/>
  <c r="EG11" i="11"/>
  <c r="EW11" i="11"/>
  <c r="FM11" i="11"/>
  <c r="D11" i="11"/>
  <c r="AN11" i="11"/>
  <c r="CB11" i="11"/>
  <c r="CZ11" i="11"/>
  <c r="EF11" i="11"/>
  <c r="FL11" i="11"/>
  <c r="N11" i="11"/>
  <c r="AD11" i="11"/>
  <c r="AT11" i="11"/>
  <c r="BJ11" i="11"/>
  <c r="BZ11" i="11"/>
  <c r="CP11" i="11"/>
  <c r="DF11" i="11"/>
  <c r="DV11" i="11"/>
  <c r="EL11" i="11"/>
  <c r="FB11" i="11"/>
  <c r="FR11" i="11"/>
  <c r="AR11" i="11"/>
  <c r="O11" i="11"/>
  <c r="AE11" i="11"/>
  <c r="AU11" i="11"/>
  <c r="BK11" i="11"/>
  <c r="CA11" i="11"/>
  <c r="CQ11" i="11"/>
  <c r="DG11" i="11"/>
  <c r="DW11" i="11"/>
  <c r="FC11" i="11"/>
  <c r="FS11" i="11"/>
  <c r="T11" i="11"/>
  <c r="BP11" i="11"/>
  <c r="DD11" i="11"/>
  <c r="FP11" i="11"/>
  <c r="M11" i="11"/>
  <c r="AC11" i="11"/>
  <c r="BI11" i="11"/>
  <c r="BY11" i="11"/>
  <c r="DE11" i="11"/>
  <c r="FA11" i="11"/>
  <c r="P11" i="11"/>
  <c r="E11" i="11"/>
  <c r="AX11" i="11"/>
  <c r="BN11" i="11"/>
  <c r="CD11" i="11"/>
  <c r="DJ11" i="11"/>
  <c r="DZ11" i="11"/>
  <c r="FF11" i="11"/>
  <c r="FV11" i="11"/>
  <c r="BT11" i="11"/>
  <c r="S11" i="11"/>
  <c r="AI11" i="11"/>
  <c r="AY11" i="11"/>
  <c r="BO11" i="11"/>
  <c r="CE11" i="11"/>
  <c r="CU11" i="11"/>
  <c r="DK11" i="11"/>
  <c r="EA11" i="11"/>
  <c r="EQ11" i="11"/>
  <c r="FG11" i="11"/>
  <c r="FW11" i="11"/>
  <c r="AJ11" i="11"/>
  <c r="BX11" i="11"/>
  <c r="DL11" i="11"/>
  <c r="ER11" i="11"/>
  <c r="FT11" i="11"/>
  <c r="Q11" i="11"/>
  <c r="AG11" i="11"/>
  <c r="AW11" i="11"/>
  <c r="BM11" i="11"/>
  <c r="CC11" i="11"/>
  <c r="CS11" i="11"/>
  <c r="DI11" i="11"/>
  <c r="DY11" i="11"/>
  <c r="EO11" i="11"/>
  <c r="FE11" i="11"/>
  <c r="FU11" i="11"/>
  <c r="X11" i="11"/>
  <c r="BH11" i="11"/>
  <c r="CJ11" i="11"/>
  <c r="DP11" i="11"/>
  <c r="EV11" i="11"/>
  <c r="F11" i="11"/>
  <c r="V11" i="11"/>
  <c r="AL11" i="11"/>
  <c r="BB11" i="11"/>
  <c r="BR11" i="11"/>
  <c r="CH11" i="11"/>
  <c r="CX11" i="11"/>
  <c r="DN11" i="11"/>
  <c r="ED11" i="11"/>
  <c r="ET11" i="11"/>
  <c r="FJ11" i="11"/>
  <c r="FZ11" i="11"/>
  <c r="DM11" i="11"/>
  <c r="EC11" i="11"/>
  <c r="ES11" i="11"/>
  <c r="FI11" i="11"/>
  <c r="FY11" i="11"/>
  <c r="AF11" i="11"/>
  <c r="BL11" i="11"/>
  <c r="CR11" i="11"/>
  <c r="DX11" i="11"/>
  <c r="FD11" i="11"/>
  <c r="J11" i="11"/>
  <c r="Z11" i="11"/>
  <c r="AP11" i="11"/>
  <c r="BF11" i="11"/>
  <c r="BV11" i="11"/>
  <c r="CL11" i="11"/>
  <c r="DB11" i="11"/>
  <c r="DR11" i="11"/>
  <c r="EH11" i="11"/>
  <c r="EX11" i="11"/>
  <c r="FN11" i="11"/>
  <c r="EM11" i="11"/>
  <c r="EJ11" i="11"/>
  <c r="AS11" i="11"/>
  <c r="CO11" i="11"/>
  <c r="DU11" i="11"/>
  <c r="EK11" i="11"/>
  <c r="FQ11" i="11"/>
  <c r="AZ11" i="11"/>
  <c r="CF11" i="11"/>
  <c r="DH11" i="11"/>
  <c r="EN11" i="11"/>
  <c r="R11" i="11"/>
  <c r="AH11" i="11"/>
  <c r="CT11" i="11"/>
  <c r="EP11" i="11"/>
  <c r="GA12" i="11"/>
  <c r="FW12" i="11"/>
  <c r="FS12" i="11"/>
  <c r="FO12" i="11"/>
  <c r="FK12" i="11"/>
  <c r="FG12" i="11"/>
  <c r="FC12" i="11"/>
  <c r="EY12" i="11"/>
  <c r="EU12" i="11"/>
  <c r="EQ12" i="11"/>
  <c r="EM12" i="11"/>
  <c r="EI12" i="11"/>
  <c r="EE12" i="11"/>
  <c r="EA12" i="11"/>
  <c r="DW12" i="11"/>
  <c r="DS12" i="11"/>
  <c r="DO12" i="11"/>
  <c r="DK12" i="11"/>
  <c r="DG12" i="11"/>
  <c r="DC12" i="11"/>
  <c r="CY12" i="11"/>
  <c r="CU12" i="11"/>
  <c r="CQ12" i="11"/>
  <c r="CM12" i="11"/>
  <c r="CI12" i="11"/>
  <c r="CE12" i="11"/>
  <c r="CA12" i="11"/>
  <c r="BW12" i="11"/>
  <c r="BS12" i="11"/>
  <c r="BO12" i="11"/>
  <c r="BK12" i="11"/>
  <c r="BG12" i="11"/>
  <c r="BC12" i="11"/>
  <c r="AY12" i="11"/>
  <c r="AU12" i="11"/>
  <c r="AQ12" i="11"/>
  <c r="AM12" i="11"/>
  <c r="AI12" i="11"/>
  <c r="AE12" i="11"/>
  <c r="AA12" i="11"/>
  <c r="W12" i="11"/>
  <c r="S12" i="11"/>
  <c r="O12" i="11"/>
  <c r="K12" i="11"/>
  <c r="G12" i="11"/>
  <c r="FY12" i="11"/>
  <c r="FQ12" i="11"/>
  <c r="FI12" i="11"/>
  <c r="FA12" i="11"/>
  <c r="ES12" i="11"/>
  <c r="EK12" i="11"/>
  <c r="EC12" i="11"/>
  <c r="DU12" i="11"/>
  <c r="DM12" i="11"/>
  <c r="DE12" i="11"/>
  <c r="CW12" i="11"/>
  <c r="CO12" i="11"/>
  <c r="CC12" i="11"/>
  <c r="BU12" i="11"/>
  <c r="BM12" i="11"/>
  <c r="BI12" i="11"/>
  <c r="BE12" i="11"/>
  <c r="AS12" i="11"/>
  <c r="AG12" i="11"/>
  <c r="Y12" i="11"/>
  <c r="Q12" i="11"/>
  <c r="E12" i="11"/>
  <c r="FT12" i="11"/>
  <c r="FL12" i="11"/>
  <c r="FD12" i="11"/>
  <c r="EV12" i="11"/>
  <c r="EN12" i="11"/>
  <c r="EF12" i="11"/>
  <c r="DX12" i="11"/>
  <c r="DP12" i="11"/>
  <c r="DH12" i="11"/>
  <c r="CV12" i="11"/>
  <c r="CR12" i="11"/>
  <c r="CF12" i="11"/>
  <c r="BX12" i="11"/>
  <c r="BP12" i="11"/>
  <c r="BH12" i="11"/>
  <c r="AZ12" i="11"/>
  <c r="FZ12" i="11"/>
  <c r="FV12" i="11"/>
  <c r="FR12" i="11"/>
  <c r="FN12" i="11"/>
  <c r="FJ12" i="11"/>
  <c r="FF12" i="11"/>
  <c r="FB12" i="11"/>
  <c r="EX12" i="11"/>
  <c r="ET12" i="11"/>
  <c r="EP12" i="11"/>
  <c r="EL12" i="11"/>
  <c r="EH12" i="11"/>
  <c r="ED12" i="11"/>
  <c r="DZ12" i="11"/>
  <c r="DV12" i="11"/>
  <c r="DR12" i="11"/>
  <c r="DN12" i="11"/>
  <c r="DJ12" i="11"/>
  <c r="DF12" i="11"/>
  <c r="DB12" i="11"/>
  <c r="CX12" i="11"/>
  <c r="CT12" i="11"/>
  <c r="CP12" i="11"/>
  <c r="CL12" i="11"/>
  <c r="CH12" i="11"/>
  <c r="CD12" i="11"/>
  <c r="BZ12" i="11"/>
  <c r="BV12" i="11"/>
  <c r="BR12" i="11"/>
  <c r="BN12" i="11"/>
  <c r="BJ12" i="11"/>
  <c r="BF12" i="11"/>
  <c r="BB12" i="11"/>
  <c r="AX12" i="11"/>
  <c r="AT12" i="11"/>
  <c r="AP12" i="11"/>
  <c r="AL12" i="11"/>
  <c r="AH12" i="11"/>
  <c r="AD12" i="11"/>
  <c r="Z12" i="11"/>
  <c r="V12" i="11"/>
  <c r="R12" i="11"/>
  <c r="N12" i="11"/>
  <c r="J12" i="11"/>
  <c r="F12" i="11"/>
  <c r="FU12" i="11"/>
  <c r="FM12" i="11"/>
  <c r="FE12" i="11"/>
  <c r="EW12" i="11"/>
  <c r="EO12" i="11"/>
  <c r="EG12" i="11"/>
  <c r="DY12" i="11"/>
  <c r="DQ12" i="11"/>
  <c r="DI12" i="11"/>
  <c r="DA12" i="11"/>
  <c r="CS12" i="11"/>
  <c r="CK12" i="11"/>
  <c r="CG12" i="11"/>
  <c r="BY12" i="11"/>
  <c r="BQ12" i="11"/>
  <c r="BA12" i="11"/>
  <c r="AW12" i="11"/>
  <c r="AO12" i="11"/>
  <c r="AK12" i="11"/>
  <c r="AC12" i="11"/>
  <c r="U12" i="11"/>
  <c r="M12" i="11"/>
  <c r="I12" i="11"/>
  <c r="FX12" i="11"/>
  <c r="FP12" i="11"/>
  <c r="FH12" i="11"/>
  <c r="EZ12" i="11"/>
  <c r="ER12" i="11"/>
  <c r="EJ12" i="11"/>
  <c r="EB12" i="11"/>
  <c r="DT12" i="11"/>
  <c r="DL12" i="11"/>
  <c r="DD12" i="11"/>
  <c r="CZ12" i="11"/>
  <c r="CN12" i="11"/>
  <c r="CJ12" i="11"/>
  <c r="CB12" i="11"/>
  <c r="BT12" i="11"/>
  <c r="BL12" i="11"/>
  <c r="BD12" i="11"/>
  <c r="AV12" i="11"/>
  <c r="AF12" i="11"/>
  <c r="P12" i="11"/>
  <c r="AR12" i="11"/>
  <c r="AB12" i="11"/>
  <c r="L12" i="11"/>
  <c r="AN12" i="11"/>
  <c r="X12" i="11"/>
  <c r="H12" i="11"/>
  <c r="AJ12" i="11"/>
  <c r="T12" i="11"/>
  <c r="D12" i="11"/>
  <c r="D8" i="11"/>
  <c r="E8" i="11"/>
  <c r="E9" i="11"/>
  <c r="F9" i="11"/>
  <c r="D9" i="11"/>
  <c r="GA10" i="11"/>
  <c r="FW10" i="11"/>
  <c r="FS10" i="11"/>
  <c r="FO10" i="11"/>
  <c r="FK10" i="11"/>
  <c r="FG10" i="11"/>
  <c r="FC10" i="11"/>
  <c r="EY10" i="11"/>
  <c r="EU10" i="11"/>
  <c r="EQ10" i="11"/>
  <c r="EM10" i="11"/>
  <c r="EI10" i="11"/>
  <c r="EE10" i="11"/>
  <c r="EA10" i="11"/>
  <c r="DW10" i="11"/>
  <c r="DS10" i="11"/>
  <c r="DO10" i="11"/>
  <c r="DK10" i="11"/>
  <c r="DG10" i="11"/>
  <c r="DC10" i="11"/>
  <c r="CY10" i="11"/>
  <c r="CU10" i="11"/>
  <c r="CQ10" i="11"/>
  <c r="CM10" i="11"/>
  <c r="CI10" i="11"/>
  <c r="CE10" i="11"/>
  <c r="CA10" i="11"/>
  <c r="BW10" i="11"/>
  <c r="BS10" i="11"/>
  <c r="BO10" i="11"/>
  <c r="BK10" i="11"/>
  <c r="BG10" i="11"/>
  <c r="BC10" i="11"/>
  <c r="AY10" i="11"/>
  <c r="AU10" i="11"/>
  <c r="AQ10" i="11"/>
  <c r="AM10" i="11"/>
  <c r="AI10" i="11"/>
  <c r="AE10" i="11"/>
  <c r="AA10" i="11"/>
  <c r="W10" i="11"/>
  <c r="S10" i="11"/>
  <c r="O10" i="11"/>
  <c r="K10" i="11"/>
  <c r="G10" i="11"/>
  <c r="FZ10" i="11"/>
  <c r="FV10" i="11"/>
  <c r="FR10" i="11"/>
  <c r="FN10" i="11"/>
  <c r="FJ10" i="11"/>
  <c r="FF10" i="11"/>
  <c r="FB10" i="11"/>
  <c r="EX10" i="11"/>
  <c r="ET10" i="11"/>
  <c r="EP10" i="11"/>
  <c r="EL10" i="11"/>
  <c r="EH10" i="11"/>
  <c r="ED10" i="11"/>
  <c r="DZ10" i="11"/>
  <c r="DV10" i="11"/>
  <c r="DR10" i="11"/>
  <c r="DN10" i="11"/>
  <c r="DJ10" i="11"/>
  <c r="DF10" i="11"/>
  <c r="DB10" i="11"/>
  <c r="CX10" i="11"/>
  <c r="CT10" i="11"/>
  <c r="CP10" i="11"/>
  <c r="CL10" i="11"/>
  <c r="CH10" i="11"/>
  <c r="CD10" i="11"/>
  <c r="BZ10" i="11"/>
  <c r="BV10" i="11"/>
  <c r="BR10" i="11"/>
  <c r="BN10" i="11"/>
  <c r="BJ10" i="11"/>
  <c r="BF10" i="11"/>
  <c r="BB10" i="11"/>
  <c r="AX10" i="11"/>
  <c r="AT10" i="11"/>
  <c r="AP10" i="11"/>
  <c r="AL10" i="11"/>
  <c r="AH10" i="11"/>
  <c r="AD10" i="11"/>
  <c r="Z10" i="11"/>
  <c r="V10" i="11"/>
  <c r="R10" i="11"/>
  <c r="N10" i="11"/>
  <c r="J10" i="11"/>
  <c r="F10" i="11"/>
  <c r="FY10" i="11"/>
  <c r="FQ10" i="11"/>
  <c r="FI10" i="11"/>
  <c r="FA10" i="11"/>
  <c r="ES10" i="11"/>
  <c r="EK10" i="11"/>
  <c r="EC10" i="11"/>
  <c r="DU10" i="11"/>
  <c r="DM10" i="11"/>
  <c r="DE10" i="11"/>
  <c r="CW10" i="11"/>
  <c r="CO10" i="11"/>
  <c r="CG10" i="11"/>
  <c r="BY10" i="11"/>
  <c r="BQ10" i="11"/>
  <c r="BI10" i="11"/>
  <c r="BA10" i="11"/>
  <c r="AS10" i="11"/>
  <c r="AK10" i="11"/>
  <c r="AC10" i="11"/>
  <c r="U10" i="11"/>
  <c r="M10" i="11"/>
  <c r="E10" i="11"/>
  <c r="FT10" i="11"/>
  <c r="FL10" i="11"/>
  <c r="FD10" i="11"/>
  <c r="EV10" i="11"/>
  <c r="EN10" i="11"/>
  <c r="EF10" i="11"/>
  <c r="DX10" i="11"/>
  <c r="DP10" i="11"/>
  <c r="DH10" i="11"/>
  <c r="CZ10" i="11"/>
  <c r="CR10" i="11"/>
  <c r="CJ10" i="11"/>
  <c r="CB10" i="11"/>
  <c r="BT10" i="11"/>
  <c r="BL10" i="11"/>
  <c r="BD10" i="11"/>
  <c r="AV10" i="11"/>
  <c r="AN10" i="11"/>
  <c r="AF10" i="11"/>
  <c r="X10" i="11"/>
  <c r="P10" i="11"/>
  <c r="H10" i="11"/>
  <c r="FX10" i="11"/>
  <c r="FH10" i="11"/>
  <c r="ER10" i="11"/>
  <c r="EB10" i="11"/>
  <c r="DL10" i="11"/>
  <c r="CV10" i="11"/>
  <c r="CF10" i="11"/>
  <c r="BP10" i="11"/>
  <c r="AZ10" i="11"/>
  <c r="AJ10" i="11"/>
  <c r="T10" i="11"/>
  <c r="D10" i="11"/>
  <c r="FP10" i="11"/>
  <c r="DT10" i="11"/>
  <c r="CN10" i="11"/>
  <c r="BH10" i="11"/>
  <c r="AB10" i="11"/>
  <c r="FM10" i="11"/>
  <c r="EG10" i="11"/>
  <c r="CK10" i="11"/>
  <c r="BE10" i="11"/>
  <c r="Y10" i="11"/>
  <c r="FU10" i="11"/>
  <c r="FE10" i="11"/>
  <c r="EO10" i="11"/>
  <c r="DY10" i="11"/>
  <c r="DI10" i="11"/>
  <c r="CS10" i="11"/>
  <c r="CC10" i="11"/>
  <c r="BM10" i="11"/>
  <c r="AW10" i="11"/>
  <c r="AG10" i="11"/>
  <c r="Q10" i="11"/>
  <c r="EZ10" i="11"/>
  <c r="EJ10" i="11"/>
  <c r="DD10" i="11"/>
  <c r="BX10" i="11"/>
  <c r="AR10" i="11"/>
  <c r="L10" i="11"/>
  <c r="EW10" i="11"/>
  <c r="DQ10" i="11"/>
  <c r="DA10" i="11"/>
  <c r="BU10" i="11"/>
  <c r="AO10" i="11"/>
  <c r="I10" i="11"/>
  <c r="AW19" i="12"/>
  <c r="AB19" i="12"/>
  <c r="J19" i="12"/>
  <c r="FU19" i="12"/>
  <c r="EZ19" i="12"/>
  <c r="EA19" i="12"/>
  <c r="EH19" i="12"/>
  <c r="BN17" i="12"/>
  <c r="EY17" i="12"/>
  <c r="FO13" i="12"/>
  <c r="BN13" i="12"/>
  <c r="M13" i="12"/>
  <c r="DC13" i="12"/>
  <c r="CD13" i="12"/>
  <c r="FH13" i="12"/>
  <c r="AQ13" i="12"/>
  <c r="EK13" i="12"/>
  <c r="CV13" i="12"/>
  <c r="DU20" i="12"/>
  <c r="FQ16" i="12"/>
  <c r="EJ20" i="12"/>
  <c r="L20" i="12"/>
  <c r="EM20" i="12"/>
  <c r="O20" i="12"/>
  <c r="V20" i="12"/>
  <c r="BY20" i="12"/>
  <c r="DY19" i="12"/>
  <c r="EG17" i="12"/>
  <c r="DE16" i="12"/>
  <c r="CN20" i="12"/>
  <c r="FP19" i="12"/>
  <c r="AR19" i="12"/>
  <c r="EZ16" i="12"/>
  <c r="CQ20" i="12"/>
  <c r="FW19" i="12"/>
  <c r="AY19" i="12"/>
  <c r="FC16" i="12"/>
  <c r="EI13" i="12"/>
  <c r="K13" i="12"/>
  <c r="R13" i="12"/>
  <c r="EX19" i="12"/>
  <c r="Z19" i="12"/>
  <c r="ED16" i="12"/>
  <c r="FQ13" i="12"/>
  <c r="AS13" i="12"/>
  <c r="EB13" i="12"/>
  <c r="BI20" i="12"/>
  <c r="AS16" i="12"/>
  <c r="BX20" i="12"/>
  <c r="CN16" i="12"/>
  <c r="CA20" i="12"/>
  <c r="CQ16" i="12"/>
  <c r="ET20" i="12"/>
  <c r="BR16" i="12"/>
  <c r="EK20" i="12"/>
  <c r="M20" i="12"/>
  <c r="BM19" i="12"/>
  <c r="I17" i="12"/>
  <c r="EZ20" i="12"/>
  <c r="AB20" i="12"/>
  <c r="DD19" i="12"/>
  <c r="DT17" i="12"/>
  <c r="FC20" i="12"/>
  <c r="AE20" i="12"/>
  <c r="DK19" i="12"/>
  <c r="CM17" i="12"/>
  <c r="AE16" i="12"/>
  <c r="BW13" i="12"/>
  <c r="DN13" i="12"/>
  <c r="CH20" i="12"/>
  <c r="CL19" i="12"/>
  <c r="DZ17" i="12"/>
  <c r="FN13" i="12"/>
  <c r="DE13" i="12"/>
  <c r="AZ16" i="12"/>
  <c r="BP13" i="12"/>
  <c r="FU21" i="12"/>
  <c r="EG21" i="12"/>
  <c r="BU21" i="12"/>
  <c r="AW21" i="12"/>
  <c r="DT21" i="12"/>
  <c r="BH21" i="12"/>
  <c r="AQ21" i="12"/>
  <c r="EP21" i="12"/>
  <c r="CD21" i="12"/>
  <c r="R21" i="12"/>
  <c r="FQ21" i="12"/>
  <c r="EW21" i="12"/>
  <c r="DY21" i="12"/>
  <c r="DE21" i="12"/>
  <c r="CK21" i="12"/>
  <c r="BM21" i="12"/>
  <c r="AS21" i="12"/>
  <c r="Y21" i="12"/>
  <c r="FP21" i="12"/>
  <c r="DD21" i="12"/>
  <c r="AR21" i="12"/>
  <c r="EY21" i="12"/>
  <c r="CM21" i="12"/>
  <c r="AA21" i="12"/>
  <c r="DZ21" i="12"/>
  <c r="BN21" i="12"/>
  <c r="DI21" i="12"/>
  <c r="AC21" i="12"/>
  <c r="DC21" i="12"/>
  <c r="FM21" i="12"/>
  <c r="EO21" i="12"/>
  <c r="DU21" i="12"/>
  <c r="DA21" i="12"/>
  <c r="CC21" i="12"/>
  <c r="BI21" i="12"/>
  <c r="AO21" i="12"/>
  <c r="Q21" i="12"/>
  <c r="EZ21" i="12"/>
  <c r="CN21" i="12"/>
  <c r="AB21" i="12"/>
  <c r="EI21" i="12"/>
  <c r="BW21" i="12"/>
  <c r="K21" i="12"/>
  <c r="FV21" i="12"/>
  <c r="DJ21" i="12"/>
  <c r="AX21" i="12"/>
  <c r="FA21" i="12"/>
  <c r="CO21" i="12"/>
  <c r="I21" i="12"/>
  <c r="FO21" i="12"/>
  <c r="FE21" i="12"/>
  <c r="EK21" i="12"/>
  <c r="DQ21" i="12"/>
  <c r="CS21" i="12"/>
  <c r="BY21" i="12"/>
  <c r="BE21" i="12"/>
  <c r="AG21" i="12"/>
  <c r="M21" i="12"/>
  <c r="EJ21" i="12"/>
  <c r="BX21" i="12"/>
  <c r="L21" i="12"/>
  <c r="DS21" i="12"/>
  <c r="BG21" i="12"/>
  <c r="FF21" i="12"/>
  <c r="CT21" i="12"/>
  <c r="AH21" i="12"/>
  <c r="FQ20" i="12"/>
  <c r="DE20" i="12"/>
  <c r="AS20" i="12"/>
  <c r="DT20" i="12"/>
  <c r="BH20" i="12"/>
  <c r="DW20" i="12"/>
  <c r="BK20" i="12"/>
  <c r="FZ20" i="12"/>
  <c r="DN20" i="12"/>
  <c r="BB20" i="12"/>
  <c r="FA20" i="12"/>
  <c r="CO20" i="12"/>
  <c r="AC20" i="12"/>
  <c r="FP20" i="12"/>
  <c r="DD20" i="12"/>
  <c r="AR20" i="12"/>
  <c r="FS20" i="12"/>
  <c r="DG20" i="12"/>
  <c r="AU20" i="12"/>
  <c r="FJ20" i="12"/>
  <c r="CX20" i="12"/>
  <c r="AL20" i="12"/>
  <c r="ED20" i="12"/>
  <c r="BR20" i="12"/>
  <c r="F20" i="12"/>
  <c r="FE19" i="12"/>
  <c r="CS19" i="12"/>
  <c r="AG19" i="12"/>
  <c r="EJ19" i="12"/>
  <c r="BX19" i="12"/>
  <c r="L19" i="12"/>
  <c r="FG19" i="12"/>
  <c r="CU19" i="12"/>
  <c r="AI19" i="12"/>
  <c r="DR19" i="12"/>
  <c r="BF19" i="12"/>
  <c r="EO19" i="12"/>
  <c r="CC19" i="12"/>
  <c r="Q19" i="12"/>
  <c r="DT19" i="12"/>
  <c r="BH19" i="12"/>
  <c r="EQ19" i="12"/>
  <c r="CE19" i="12"/>
  <c r="S19" i="12"/>
  <c r="FN19" i="12"/>
  <c r="DB19" i="12"/>
  <c r="AP19" i="12"/>
  <c r="DQ17" i="12"/>
  <c r="BE17" i="12"/>
  <c r="FP17" i="12"/>
  <c r="DD17" i="12"/>
  <c r="AR17" i="12"/>
  <c r="EI17" i="12"/>
  <c r="BW17" i="12"/>
  <c r="K17" i="12"/>
  <c r="FV17" i="12"/>
  <c r="DJ17" i="12"/>
  <c r="AX17" i="12"/>
  <c r="FM17" i="12"/>
  <c r="DA17" i="12"/>
  <c r="AO17" i="12"/>
  <c r="EZ17" i="12"/>
  <c r="CN17" i="12"/>
  <c r="AB17" i="12"/>
  <c r="DS17" i="12"/>
  <c r="BG17" i="12"/>
  <c r="FF17" i="12"/>
  <c r="CT17" i="12"/>
  <c r="AH17" i="12"/>
  <c r="EW17" i="12"/>
  <c r="CK17" i="12"/>
  <c r="Y17" i="12"/>
  <c r="EJ17" i="12"/>
  <c r="BX17" i="12"/>
  <c r="L17" i="12"/>
  <c r="FO17" i="12"/>
  <c r="DC17" i="12"/>
  <c r="AQ17" i="12"/>
  <c r="EP17" i="12"/>
  <c r="CD17" i="12"/>
  <c r="R17" i="12"/>
  <c r="FA16" i="12"/>
  <c r="CO16" i="12"/>
  <c r="AC16" i="12"/>
  <c r="EJ16" i="12"/>
  <c r="BX16" i="12"/>
  <c r="EM16" i="12"/>
  <c r="CA16" i="12"/>
  <c r="O16" i="12"/>
  <c r="FZ16" i="12"/>
  <c r="DN16" i="12"/>
  <c r="BB16" i="12"/>
  <c r="AJ16" i="12"/>
  <c r="EK16" i="12"/>
  <c r="BY16" i="12"/>
  <c r="M16" i="12"/>
  <c r="DT16" i="12"/>
  <c r="BH16" i="12"/>
  <c r="DW16" i="12"/>
  <c r="BK16" i="12"/>
  <c r="FJ16" i="12"/>
  <c r="CX16" i="12"/>
  <c r="AL16" i="12"/>
  <c r="T16" i="12"/>
  <c r="DU16" i="12"/>
  <c r="BI16" i="12"/>
  <c r="FP16" i="12"/>
  <c r="DD16" i="12"/>
  <c r="FS16" i="12"/>
  <c r="DG16" i="12"/>
  <c r="AU16" i="12"/>
  <c r="ET16" i="12"/>
  <c r="CH16" i="12"/>
  <c r="R16" i="12"/>
  <c r="DY15" i="12"/>
  <c r="BM15" i="12"/>
  <c r="EQ15" i="12"/>
  <c r="CE15" i="12"/>
  <c r="S15" i="12"/>
  <c r="CD15" i="12"/>
  <c r="FZ15" i="12"/>
  <c r="DN15" i="12"/>
  <c r="FX15" i="12"/>
  <c r="DL15" i="12"/>
  <c r="AZ15" i="12"/>
  <c r="FU15" i="12"/>
  <c r="DI15" i="12"/>
  <c r="AW15" i="12"/>
  <c r="EA15" i="12"/>
  <c r="BO15" i="12"/>
  <c r="BF15" i="12"/>
  <c r="FJ15" i="12"/>
  <c r="BZ15" i="12"/>
  <c r="U15" i="12"/>
  <c r="FH15" i="12"/>
  <c r="CV15" i="12"/>
  <c r="AJ15" i="12"/>
  <c r="FE15" i="12"/>
  <c r="CS15" i="12"/>
  <c r="AG15" i="12"/>
  <c r="FW15" i="12"/>
  <c r="DK15" i="12"/>
  <c r="AY15" i="12"/>
  <c r="AD15" i="12"/>
  <c r="ET15" i="12"/>
  <c r="AH15" i="12"/>
  <c r="E15" i="12"/>
  <c r="ER15" i="12"/>
  <c r="CF15" i="12"/>
  <c r="T15" i="12"/>
  <c r="EO15" i="12"/>
  <c r="CC15" i="12"/>
  <c r="FG15" i="12"/>
  <c r="CU15" i="12"/>
  <c r="AI15" i="12"/>
  <c r="DB15" i="12"/>
  <c r="F15" i="12"/>
  <c r="ED15" i="12"/>
  <c r="EB15" i="12"/>
  <c r="BP15" i="12"/>
  <c r="EY13" i="12"/>
  <c r="CM13" i="12"/>
  <c r="AA13" i="12"/>
  <c r="EL13" i="12"/>
  <c r="AP13" i="12"/>
  <c r="AL13" i="12"/>
  <c r="FA13" i="12"/>
  <c r="CO13" i="12"/>
  <c r="AC13" i="12"/>
  <c r="FX13" i="12"/>
  <c r="DL13" i="12"/>
  <c r="AZ13" i="12"/>
  <c r="DS13" i="12"/>
  <c r="BG13" i="12"/>
  <c r="CL13" i="12"/>
  <c r="DV13" i="12"/>
  <c r="DU13" i="12"/>
  <c r="BI13" i="12"/>
  <c r="ER13" i="12"/>
  <c r="CF13" i="12"/>
  <c r="T13" i="12"/>
  <c r="FX20" i="10"/>
  <c r="FT20" i="10"/>
  <c r="FP20" i="10"/>
  <c r="FL20" i="10"/>
  <c r="FH20" i="10"/>
  <c r="FD20" i="10"/>
  <c r="EZ20" i="10"/>
  <c r="EV20" i="10"/>
  <c r="ER20" i="10"/>
  <c r="EN20" i="10"/>
  <c r="EJ20" i="10"/>
  <c r="EF20" i="10"/>
  <c r="EB20" i="10"/>
  <c r="DX20" i="10"/>
  <c r="DT20" i="10"/>
  <c r="DP20" i="10"/>
  <c r="DL20" i="10"/>
  <c r="DH20" i="10"/>
  <c r="DD20" i="10"/>
  <c r="CZ20" i="10"/>
  <c r="CV20" i="10"/>
  <c r="CR20" i="10"/>
  <c r="CN20" i="10"/>
  <c r="CJ20" i="10"/>
  <c r="CF20" i="10"/>
  <c r="CB20" i="10"/>
  <c r="BX20" i="10"/>
  <c r="BT20" i="10"/>
  <c r="BP20" i="10"/>
  <c r="BL20" i="10"/>
  <c r="BH20" i="10"/>
  <c r="BD20" i="10"/>
  <c r="AZ20" i="10"/>
  <c r="AV20" i="10"/>
  <c r="AR20" i="10"/>
  <c r="AN20" i="10"/>
  <c r="AJ20" i="10"/>
  <c r="AF20" i="10"/>
  <c r="AB20" i="10"/>
  <c r="X20" i="10"/>
  <c r="T20" i="10"/>
  <c r="P20" i="10"/>
  <c r="L20" i="10"/>
  <c r="H20" i="10"/>
  <c r="D20" i="10"/>
  <c r="GA20" i="10"/>
  <c r="FW20" i="10"/>
  <c r="FS20" i="10"/>
  <c r="FO20" i="10"/>
  <c r="FK20" i="10"/>
  <c r="FG20" i="10"/>
  <c r="FC20" i="10"/>
  <c r="EY20" i="10"/>
  <c r="EU20" i="10"/>
  <c r="EQ20" i="10"/>
  <c r="EM20" i="10"/>
  <c r="EI20" i="10"/>
  <c r="EE20" i="10"/>
  <c r="EA20" i="10"/>
  <c r="DW20" i="10"/>
  <c r="DS20" i="10"/>
  <c r="DO20" i="10"/>
  <c r="DK20" i="10"/>
  <c r="DG20" i="10"/>
  <c r="DC20" i="10"/>
  <c r="CY20" i="10"/>
  <c r="CU20" i="10"/>
  <c r="CQ20" i="10"/>
  <c r="CM20" i="10"/>
  <c r="CI20" i="10"/>
  <c r="CE20" i="10"/>
  <c r="CA20" i="10"/>
  <c r="BW20" i="10"/>
  <c r="BS20" i="10"/>
  <c r="BO20" i="10"/>
  <c r="BK20" i="10"/>
  <c r="BG20" i="10"/>
  <c r="BC20" i="10"/>
  <c r="AY20" i="10"/>
  <c r="AU20" i="10"/>
  <c r="AQ20" i="10"/>
  <c r="AM20" i="10"/>
  <c r="AI20" i="10"/>
  <c r="AE20" i="10"/>
  <c r="AA20" i="10"/>
  <c r="W20" i="10"/>
  <c r="S20" i="10"/>
  <c r="O20" i="10"/>
  <c r="K20" i="10"/>
  <c r="G20" i="10"/>
  <c r="FU20" i="10"/>
  <c r="FM20" i="10"/>
  <c r="FE20" i="10"/>
  <c r="EW20" i="10"/>
  <c r="EO20" i="10"/>
  <c r="EG20" i="10"/>
  <c r="DY20" i="10"/>
  <c r="DQ20" i="10"/>
  <c r="DI20" i="10"/>
  <c r="DA20" i="10"/>
  <c r="CS20" i="10"/>
  <c r="CK20" i="10"/>
  <c r="CC20" i="10"/>
  <c r="BU20" i="10"/>
  <c r="BM20" i="10"/>
  <c r="BE20" i="10"/>
  <c r="AW20" i="10"/>
  <c r="AO20" i="10"/>
  <c r="AG20" i="10"/>
  <c r="Y20" i="10"/>
  <c r="Q20" i="10"/>
  <c r="I20" i="10"/>
  <c r="FZ20" i="10"/>
  <c r="FR20" i="10"/>
  <c r="FJ20" i="10"/>
  <c r="FB20" i="10"/>
  <c r="ET20" i="10"/>
  <c r="EL20" i="10"/>
  <c r="ED20" i="10"/>
  <c r="DV20" i="10"/>
  <c r="DN20" i="10"/>
  <c r="DF20" i="10"/>
  <c r="CX20" i="10"/>
  <c r="CP20" i="10"/>
  <c r="CH20" i="10"/>
  <c r="BZ20" i="10"/>
  <c r="BR20" i="10"/>
  <c r="BJ20" i="10"/>
  <c r="BB20" i="10"/>
  <c r="AT20" i="10"/>
  <c r="AL20" i="10"/>
  <c r="AD20" i="10"/>
  <c r="V20" i="10"/>
  <c r="N20" i="10"/>
  <c r="F20" i="10"/>
  <c r="FQ20" i="10"/>
  <c r="FA20" i="10"/>
  <c r="EK20" i="10"/>
  <c r="DU20" i="10"/>
  <c r="DE20" i="10"/>
  <c r="CO20" i="10"/>
  <c r="BY20" i="10"/>
  <c r="BI20" i="10"/>
  <c r="AS20" i="10"/>
  <c r="AC20" i="10"/>
  <c r="M20" i="10"/>
  <c r="FN20" i="10"/>
  <c r="EX20" i="10"/>
  <c r="EH20" i="10"/>
  <c r="DR20" i="10"/>
  <c r="DB20" i="10"/>
  <c r="CL20" i="10"/>
  <c r="BV20" i="10"/>
  <c r="BF20" i="10"/>
  <c r="AP20" i="10"/>
  <c r="Z20" i="10"/>
  <c r="J20" i="10"/>
  <c r="FY20" i="10"/>
  <c r="FI20" i="10"/>
  <c r="ES20" i="10"/>
  <c r="EC20" i="10"/>
  <c r="DM20" i="10"/>
  <c r="CW20" i="10"/>
  <c r="CG20" i="10"/>
  <c r="BQ20" i="10"/>
  <c r="BA20" i="10"/>
  <c r="AK20" i="10"/>
  <c r="U20" i="10"/>
  <c r="E20" i="10"/>
  <c r="FV20" i="10"/>
  <c r="FF20" i="10"/>
  <c r="EP20" i="10"/>
  <c r="DZ20" i="10"/>
  <c r="DJ20" i="10"/>
  <c r="CT20" i="10"/>
  <c r="CD20" i="10"/>
  <c r="BN20" i="10"/>
  <c r="AX20" i="10"/>
  <c r="AH20" i="10"/>
  <c r="R20" i="10"/>
  <c r="FY18" i="12"/>
  <c r="ES18" i="12"/>
  <c r="CW18" i="12"/>
  <c r="BQ18" i="12"/>
  <c r="AK18" i="12"/>
  <c r="EJ18" i="12"/>
  <c r="DD18" i="12"/>
  <c r="BH18" i="12"/>
  <c r="AB18" i="12"/>
  <c r="GA18" i="12"/>
  <c r="EE18" i="12"/>
  <c r="CY18" i="12"/>
  <c r="BC18" i="12"/>
  <c r="AM18" i="12"/>
  <c r="EU14" i="12"/>
  <c r="DO14" i="12"/>
  <c r="BS14" i="12"/>
  <c r="BC14" i="12"/>
  <c r="G14" i="12"/>
  <c r="FF14" i="12"/>
  <c r="EH14" i="12"/>
  <c r="CH14" i="12"/>
  <c r="AL14" i="12"/>
  <c r="FR18" i="12"/>
  <c r="EL18" i="12"/>
  <c r="CP18" i="12"/>
  <c r="AT18" i="12"/>
  <c r="N18" i="12"/>
  <c r="FM14" i="12"/>
  <c r="EG14" i="12"/>
  <c r="BU14" i="12"/>
  <c r="I14" i="12"/>
  <c r="FX14" i="12"/>
  <c r="FH14" i="12"/>
  <c r="ER14" i="12"/>
  <c r="EB14" i="12"/>
  <c r="DL14" i="12"/>
  <c r="CV14" i="12"/>
  <c r="CF14" i="12"/>
  <c r="BP14" i="12"/>
  <c r="AZ14" i="12"/>
  <c r="AJ14" i="12"/>
  <c r="T14" i="12"/>
  <c r="FZ15" i="10"/>
  <c r="FV15" i="10"/>
  <c r="FR15" i="10"/>
  <c r="FN15" i="10"/>
  <c r="FJ15" i="10"/>
  <c r="FF15" i="10"/>
  <c r="FB15" i="10"/>
  <c r="EX15" i="10"/>
  <c r="ET15" i="10"/>
  <c r="EP15" i="10"/>
  <c r="EL15" i="10"/>
  <c r="EH15" i="10"/>
  <c r="ED15" i="10"/>
  <c r="DZ15" i="10"/>
  <c r="DV15" i="10"/>
  <c r="DR15" i="10"/>
  <c r="DN15" i="10"/>
  <c r="DJ15" i="10"/>
  <c r="DF15" i="10"/>
  <c r="DB15" i="10"/>
  <c r="CX15" i="10"/>
  <c r="CT15" i="10"/>
  <c r="CP15" i="10"/>
  <c r="CL15" i="10"/>
  <c r="CH15" i="10"/>
  <c r="CD15" i="10"/>
  <c r="BZ15" i="10"/>
  <c r="BV15" i="10"/>
  <c r="BR15" i="10"/>
  <c r="BN15" i="10"/>
  <c r="BJ15" i="10"/>
  <c r="BF15" i="10"/>
  <c r="BB15" i="10"/>
  <c r="AX15" i="10"/>
  <c r="AT15" i="10"/>
  <c r="AP15" i="10"/>
  <c r="AL15" i="10"/>
  <c r="AH15" i="10"/>
  <c r="AD15" i="10"/>
  <c r="Z15" i="10"/>
  <c r="V15" i="10"/>
  <c r="R15" i="10"/>
  <c r="N15" i="10"/>
  <c r="J15" i="10"/>
  <c r="F15" i="10"/>
  <c r="FY15" i="10"/>
  <c r="FU15" i="10"/>
  <c r="FQ15" i="10"/>
  <c r="FM15" i="10"/>
  <c r="FI15" i="10"/>
  <c r="FE15" i="10"/>
  <c r="FA15" i="10"/>
  <c r="EW15" i="10"/>
  <c r="ES15" i="10"/>
  <c r="EO15" i="10"/>
  <c r="EK15" i="10"/>
  <c r="EG15" i="10"/>
  <c r="EC15" i="10"/>
  <c r="DY15" i="10"/>
  <c r="DU15" i="10"/>
  <c r="DQ15" i="10"/>
  <c r="DM15" i="10"/>
  <c r="DI15" i="10"/>
  <c r="DE15" i="10"/>
  <c r="DA15" i="10"/>
  <c r="CW15" i="10"/>
  <c r="CS15" i="10"/>
  <c r="CO15" i="10"/>
  <c r="CK15" i="10"/>
  <c r="CG15" i="10"/>
  <c r="CC15" i="10"/>
  <c r="BY15" i="10"/>
  <c r="BU15" i="10"/>
  <c r="BQ15" i="10"/>
  <c r="BM15" i="10"/>
  <c r="BI15" i="10"/>
  <c r="BE15" i="10"/>
  <c r="BA15" i="10"/>
  <c r="AW15" i="10"/>
  <c r="AS15" i="10"/>
  <c r="AO15" i="10"/>
  <c r="AK15" i="10"/>
  <c r="AG15" i="10"/>
  <c r="AC15" i="10"/>
  <c r="Y15" i="10"/>
  <c r="U15" i="10"/>
  <c r="Q15" i="10"/>
  <c r="M15" i="10"/>
  <c r="I15" i="10"/>
  <c r="E15" i="10"/>
  <c r="FX15" i="10"/>
  <c r="FP15" i="10"/>
  <c r="FH15" i="10"/>
  <c r="EZ15" i="10"/>
  <c r="ER15" i="10"/>
  <c r="EJ15" i="10"/>
  <c r="EB15" i="10"/>
  <c r="DT15" i="10"/>
  <c r="DL15" i="10"/>
  <c r="DD15" i="10"/>
  <c r="CV15" i="10"/>
  <c r="CN15" i="10"/>
  <c r="CF15" i="10"/>
  <c r="BX15" i="10"/>
  <c r="BP15" i="10"/>
  <c r="BH15" i="10"/>
  <c r="AZ15" i="10"/>
  <c r="AR15" i="10"/>
  <c r="AJ15" i="10"/>
  <c r="AB15" i="10"/>
  <c r="T15" i="10"/>
  <c r="L15" i="10"/>
  <c r="D15" i="10"/>
  <c r="FW15" i="10"/>
  <c r="FO15" i="10"/>
  <c r="FG15" i="10"/>
  <c r="EY15" i="10"/>
  <c r="EQ15" i="10"/>
  <c r="EI15" i="10"/>
  <c r="EA15" i="10"/>
  <c r="DS15" i="10"/>
  <c r="DK15" i="10"/>
  <c r="DC15" i="10"/>
  <c r="CU15" i="10"/>
  <c r="CM15" i="10"/>
  <c r="CE15" i="10"/>
  <c r="BW15" i="10"/>
  <c r="BO15" i="10"/>
  <c r="BG15" i="10"/>
  <c r="AY15" i="10"/>
  <c r="AQ15" i="10"/>
  <c r="AI15" i="10"/>
  <c r="AA15" i="10"/>
  <c r="S15" i="10"/>
  <c r="K15" i="10"/>
  <c r="FT15" i="10"/>
  <c r="FL15" i="10"/>
  <c r="FD15" i="10"/>
  <c r="EV15" i="10"/>
  <c r="EN15" i="10"/>
  <c r="EF15" i="10"/>
  <c r="DX15" i="10"/>
  <c r="DP15" i="10"/>
  <c r="DH15" i="10"/>
  <c r="CZ15" i="10"/>
  <c r="CR15" i="10"/>
  <c r="CJ15" i="10"/>
  <c r="CB15" i="10"/>
  <c r="BT15" i="10"/>
  <c r="BL15" i="10"/>
  <c r="BD15" i="10"/>
  <c r="AV15" i="10"/>
  <c r="AN15" i="10"/>
  <c r="AF15" i="10"/>
  <c r="X15" i="10"/>
  <c r="P15" i="10"/>
  <c r="H15" i="10"/>
  <c r="FK15" i="10"/>
  <c r="EE15" i="10"/>
  <c r="CY15" i="10"/>
  <c r="BS15" i="10"/>
  <c r="AM15" i="10"/>
  <c r="G15" i="10"/>
  <c r="FC15" i="10"/>
  <c r="DW15" i="10"/>
  <c r="CQ15" i="10"/>
  <c r="BK15" i="10"/>
  <c r="AE15" i="10"/>
  <c r="GA15" i="10"/>
  <c r="EU15" i="10"/>
  <c r="DO15" i="10"/>
  <c r="CI15" i="10"/>
  <c r="BC15" i="10"/>
  <c r="W15" i="10"/>
  <c r="FS15" i="10"/>
  <c r="EM15" i="10"/>
  <c r="DG15" i="10"/>
  <c r="CA15" i="10"/>
  <c r="AU15" i="10"/>
  <c r="O15" i="10"/>
  <c r="FX19" i="10"/>
  <c r="FT19" i="10"/>
  <c r="FP19" i="10"/>
  <c r="FL19" i="10"/>
  <c r="FH19" i="10"/>
  <c r="FD19" i="10"/>
  <c r="EZ19" i="10"/>
  <c r="EV19" i="10"/>
  <c r="ER19" i="10"/>
  <c r="EN19" i="10"/>
  <c r="EJ19" i="10"/>
  <c r="EF19" i="10"/>
  <c r="EB19" i="10"/>
  <c r="DX19" i="10"/>
  <c r="DT19" i="10"/>
  <c r="DP19" i="10"/>
  <c r="DL19" i="10"/>
  <c r="DH19" i="10"/>
  <c r="DD19" i="10"/>
  <c r="CZ19" i="10"/>
  <c r="CV19" i="10"/>
  <c r="CR19" i="10"/>
  <c r="CN19" i="10"/>
  <c r="CJ19" i="10"/>
  <c r="CF19" i="10"/>
  <c r="CB19" i="10"/>
  <c r="BX19" i="10"/>
  <c r="BT19" i="10"/>
  <c r="BP19" i="10"/>
  <c r="BL19" i="10"/>
  <c r="BH19" i="10"/>
  <c r="BD19" i="10"/>
  <c r="AZ19" i="10"/>
  <c r="AV19" i="10"/>
  <c r="AR19" i="10"/>
  <c r="AN19" i="10"/>
  <c r="AJ19" i="10"/>
  <c r="AF19" i="10"/>
  <c r="AB19" i="10"/>
  <c r="X19" i="10"/>
  <c r="T19" i="10"/>
  <c r="P19" i="10"/>
  <c r="L19" i="10"/>
  <c r="H19" i="10"/>
  <c r="D19" i="10"/>
  <c r="GA19" i="10"/>
  <c r="FW19" i="10"/>
  <c r="FS19" i="10"/>
  <c r="FO19" i="10"/>
  <c r="FK19" i="10"/>
  <c r="FG19" i="10"/>
  <c r="FC19" i="10"/>
  <c r="EY19" i="10"/>
  <c r="EU19" i="10"/>
  <c r="EQ19" i="10"/>
  <c r="EM19" i="10"/>
  <c r="EI19" i="10"/>
  <c r="EE19" i="10"/>
  <c r="EA19" i="10"/>
  <c r="DW19" i="10"/>
  <c r="DS19" i="10"/>
  <c r="DO19" i="10"/>
  <c r="DK19" i="10"/>
  <c r="DG19" i="10"/>
  <c r="DC19" i="10"/>
  <c r="CY19" i="10"/>
  <c r="CU19" i="10"/>
  <c r="CQ19" i="10"/>
  <c r="CM19" i="10"/>
  <c r="CI19" i="10"/>
  <c r="CE19" i="10"/>
  <c r="CA19" i="10"/>
  <c r="BW19" i="10"/>
  <c r="BS19" i="10"/>
  <c r="BO19" i="10"/>
  <c r="BK19" i="10"/>
  <c r="BG19" i="10"/>
  <c r="BC19" i="10"/>
  <c r="AY19" i="10"/>
  <c r="AU19" i="10"/>
  <c r="AQ19" i="10"/>
  <c r="AM19" i="10"/>
  <c r="AI19" i="10"/>
  <c r="AE19" i="10"/>
  <c r="AA19" i="10"/>
  <c r="W19" i="10"/>
  <c r="S19" i="10"/>
  <c r="O19" i="10"/>
  <c r="K19" i="10"/>
  <c r="G19" i="10"/>
  <c r="FY19" i="10"/>
  <c r="FQ19" i="10"/>
  <c r="FI19" i="10"/>
  <c r="FA19" i="10"/>
  <c r="ES19" i="10"/>
  <c r="EK19" i="10"/>
  <c r="EC19" i="10"/>
  <c r="DU19" i="10"/>
  <c r="DM19" i="10"/>
  <c r="DE19" i="10"/>
  <c r="CW19" i="10"/>
  <c r="CO19" i="10"/>
  <c r="CG19" i="10"/>
  <c r="BY19" i="10"/>
  <c r="BQ19" i="10"/>
  <c r="BI19" i="10"/>
  <c r="BA19" i="10"/>
  <c r="AS19" i="10"/>
  <c r="AK19" i="10"/>
  <c r="AC19" i="10"/>
  <c r="U19" i="10"/>
  <c r="M19" i="10"/>
  <c r="E19" i="10"/>
  <c r="FV19" i="10"/>
  <c r="FN19" i="10"/>
  <c r="FF19" i="10"/>
  <c r="EX19" i="10"/>
  <c r="EP19" i="10"/>
  <c r="EH19" i="10"/>
  <c r="DZ19" i="10"/>
  <c r="DR19" i="10"/>
  <c r="DJ19" i="10"/>
  <c r="DB19" i="10"/>
  <c r="CT19" i="10"/>
  <c r="CL19" i="10"/>
  <c r="CD19" i="10"/>
  <c r="BV19" i="10"/>
  <c r="BN19" i="10"/>
  <c r="BF19" i="10"/>
  <c r="AX19" i="10"/>
  <c r="AP19" i="10"/>
  <c r="AH19" i="10"/>
  <c r="Z19" i="10"/>
  <c r="R19" i="10"/>
  <c r="J19" i="10"/>
  <c r="FU19" i="10"/>
  <c r="FE19" i="10"/>
  <c r="EO19" i="10"/>
  <c r="DY19" i="10"/>
  <c r="DI19" i="10"/>
  <c r="CS19" i="10"/>
  <c r="CC19" i="10"/>
  <c r="BM19" i="10"/>
  <c r="AW19" i="10"/>
  <c r="AG19" i="10"/>
  <c r="Q19" i="10"/>
  <c r="FR19" i="10"/>
  <c r="FB19" i="10"/>
  <c r="EL19" i="10"/>
  <c r="DV19" i="10"/>
  <c r="DF19" i="10"/>
  <c r="CP19" i="10"/>
  <c r="BZ19" i="10"/>
  <c r="BJ19" i="10"/>
  <c r="AT19" i="10"/>
  <c r="AD19" i="10"/>
  <c r="N19" i="10"/>
  <c r="FM19" i="10"/>
  <c r="EW19" i="10"/>
  <c r="EG19" i="10"/>
  <c r="DQ19" i="10"/>
  <c r="DA19" i="10"/>
  <c r="CK19" i="10"/>
  <c r="BU19" i="10"/>
  <c r="BE19" i="10"/>
  <c r="AO19" i="10"/>
  <c r="Y19" i="10"/>
  <c r="I19" i="10"/>
  <c r="FZ19" i="10"/>
  <c r="FJ19" i="10"/>
  <c r="ET19" i="10"/>
  <c r="DN19" i="10"/>
  <c r="BB19" i="10"/>
  <c r="CX19" i="10"/>
  <c r="AL19" i="10"/>
  <c r="CH19" i="10"/>
  <c r="V19" i="10"/>
  <c r="ED19" i="10"/>
  <c r="BR19" i="10"/>
  <c r="F19" i="10"/>
  <c r="FY21" i="12"/>
  <c r="FI21" i="12"/>
  <c r="ES21" i="12"/>
  <c r="EC21" i="12"/>
  <c r="DM21" i="12"/>
  <c r="CW21" i="12"/>
  <c r="CG21" i="12"/>
  <c r="BQ21" i="12"/>
  <c r="BA21" i="12"/>
  <c r="AK21" i="12"/>
  <c r="U21" i="12"/>
  <c r="E21" i="12"/>
  <c r="FM20" i="12"/>
  <c r="EW20" i="12"/>
  <c r="EG20" i="12"/>
  <c r="DQ20" i="12"/>
  <c r="DA20" i="12"/>
  <c r="CK20" i="12"/>
  <c r="BU20" i="12"/>
  <c r="BE20" i="12"/>
  <c r="AO20" i="12"/>
  <c r="Y20" i="12"/>
  <c r="I20" i="12"/>
  <c r="FQ19" i="12"/>
  <c r="FA19" i="12"/>
  <c r="EK19" i="12"/>
  <c r="DU19" i="12"/>
  <c r="DE19" i="12"/>
  <c r="CO19" i="12"/>
  <c r="BY19" i="12"/>
  <c r="BI19" i="12"/>
  <c r="AS19" i="12"/>
  <c r="AC19" i="12"/>
  <c r="M19" i="12"/>
  <c r="FU18" i="12"/>
  <c r="FE18" i="12"/>
  <c r="EO18" i="12"/>
  <c r="DY18" i="12"/>
  <c r="DI18" i="12"/>
  <c r="CS18" i="12"/>
  <c r="CC18" i="12"/>
  <c r="BM18" i="12"/>
  <c r="AW18" i="12"/>
  <c r="AG18" i="12"/>
  <c r="Q18" i="12"/>
  <c r="FY17" i="12"/>
  <c r="FI17" i="12"/>
  <c r="ES17" i="12"/>
  <c r="EC17" i="12"/>
  <c r="DM17" i="12"/>
  <c r="CW17" i="12"/>
  <c r="CG17" i="12"/>
  <c r="BQ17" i="12"/>
  <c r="BA17" i="12"/>
  <c r="AK17" i="12"/>
  <c r="U17" i="12"/>
  <c r="E17" i="12"/>
  <c r="FM16" i="12"/>
  <c r="EW16" i="12"/>
  <c r="EG16" i="12"/>
  <c r="DQ16" i="12"/>
  <c r="DA16" i="12"/>
  <c r="CK16" i="12"/>
  <c r="BU16" i="12"/>
  <c r="BE16" i="12"/>
  <c r="AO16" i="12"/>
  <c r="Y16" i="12"/>
  <c r="I16" i="12"/>
  <c r="FQ15" i="12"/>
  <c r="FA15" i="12"/>
  <c r="EK15" i="12"/>
  <c r="DU15" i="12"/>
  <c r="DE15" i="12"/>
  <c r="CO15" i="12"/>
  <c r="BY15" i="12"/>
  <c r="BI15" i="12"/>
  <c r="AS15" i="12"/>
  <c r="AC15" i="12"/>
  <c r="FL21" i="12"/>
  <c r="EV21" i="12"/>
  <c r="EF21" i="12"/>
  <c r="DP21" i="12"/>
  <c r="CZ21" i="12"/>
  <c r="CJ21" i="12"/>
  <c r="BT21" i="12"/>
  <c r="BD21" i="12"/>
  <c r="AN21" i="12"/>
  <c r="X21" i="12"/>
  <c r="H21" i="12"/>
  <c r="FL20" i="12"/>
  <c r="EV20" i="12"/>
  <c r="EF20" i="12"/>
  <c r="DP20" i="12"/>
  <c r="CZ20" i="12"/>
  <c r="CJ20" i="12"/>
  <c r="BT20" i="12"/>
  <c r="BD20" i="12"/>
  <c r="AN20" i="12"/>
  <c r="X20" i="12"/>
  <c r="H20" i="12"/>
  <c r="FL19" i="12"/>
  <c r="EV19" i="12"/>
  <c r="EF19" i="12"/>
  <c r="DP19" i="12"/>
  <c r="CZ19" i="12"/>
  <c r="CJ19" i="12"/>
  <c r="BT19" i="12"/>
  <c r="BD19" i="12"/>
  <c r="AN19" i="12"/>
  <c r="X19" i="12"/>
  <c r="H19" i="12"/>
  <c r="FL18" i="12"/>
  <c r="EV18" i="12"/>
  <c r="EF18" i="12"/>
  <c r="DP18" i="12"/>
  <c r="CZ18" i="12"/>
  <c r="CJ18" i="12"/>
  <c r="BT18" i="12"/>
  <c r="BD18" i="12"/>
  <c r="AN18" i="12"/>
  <c r="X18" i="12"/>
  <c r="H18" i="12"/>
  <c r="FL17" i="12"/>
  <c r="EV17" i="12"/>
  <c r="EF17" i="12"/>
  <c r="DP17" i="12"/>
  <c r="CZ17" i="12"/>
  <c r="CJ17" i="12"/>
  <c r="BT17" i="12"/>
  <c r="BD17" i="12"/>
  <c r="AN17" i="12"/>
  <c r="X17" i="12"/>
  <c r="H17" i="12"/>
  <c r="FL16" i="12"/>
  <c r="EV16" i="12"/>
  <c r="EF16" i="12"/>
  <c r="DP16" i="12"/>
  <c r="CZ16" i="12"/>
  <c r="CJ16" i="12"/>
  <c r="BT16" i="12"/>
  <c r="GA21" i="12"/>
  <c r="FK21" i="12"/>
  <c r="EU21" i="12"/>
  <c r="EE21" i="12"/>
  <c r="DO21" i="12"/>
  <c r="CY21" i="12"/>
  <c r="CI21" i="12"/>
  <c r="BS21" i="12"/>
  <c r="BC21" i="12"/>
  <c r="AM21" i="12"/>
  <c r="W21" i="12"/>
  <c r="G21" i="12"/>
  <c r="FO20" i="12"/>
  <c r="EY20" i="12"/>
  <c r="EI20" i="12"/>
  <c r="DS20" i="12"/>
  <c r="DC20" i="12"/>
  <c r="CM20" i="12"/>
  <c r="BW20" i="12"/>
  <c r="BG20" i="12"/>
  <c r="AQ20" i="12"/>
  <c r="AA20" i="12"/>
  <c r="K20" i="12"/>
  <c r="FS19" i="12"/>
  <c r="FC19" i="12"/>
  <c r="EM19" i="12"/>
  <c r="DW19" i="12"/>
  <c r="DG19" i="12"/>
  <c r="CQ19" i="12"/>
  <c r="CA19" i="12"/>
  <c r="BK19" i="12"/>
  <c r="AU19" i="12"/>
  <c r="AE19" i="12"/>
  <c r="O19" i="12"/>
  <c r="FW18" i="12"/>
  <c r="FG18" i="12"/>
  <c r="EQ18" i="12"/>
  <c r="EA18" i="12"/>
  <c r="DK18" i="12"/>
  <c r="CU18" i="12"/>
  <c r="CE18" i="12"/>
  <c r="BO18" i="12"/>
  <c r="AY18" i="12"/>
  <c r="AI18" i="12"/>
  <c r="S18" i="12"/>
  <c r="GA17" i="12"/>
  <c r="FK17" i="12"/>
  <c r="EU17" i="12"/>
  <c r="EE17" i="12"/>
  <c r="DO17" i="12"/>
  <c r="CY17" i="12"/>
  <c r="CI17" i="12"/>
  <c r="BS17" i="12"/>
  <c r="BC17" i="12"/>
  <c r="AM17" i="12"/>
  <c r="W17" i="12"/>
  <c r="G17" i="12"/>
  <c r="FO16" i="12"/>
  <c r="EY16" i="12"/>
  <c r="EI16" i="12"/>
  <c r="DS16" i="12"/>
  <c r="DC16" i="12"/>
  <c r="CM16" i="12"/>
  <c r="BW16" i="12"/>
  <c r="BG16" i="12"/>
  <c r="AQ16" i="12"/>
  <c r="AA16" i="12"/>
  <c r="K16" i="12"/>
  <c r="FS15" i="12"/>
  <c r="FC15" i="12"/>
  <c r="EM15" i="12"/>
  <c r="DW15" i="12"/>
  <c r="DG15" i="12"/>
  <c r="CQ15" i="12"/>
  <c r="CA15" i="12"/>
  <c r="BK15" i="12"/>
  <c r="AU15" i="12"/>
  <c r="AE15" i="12"/>
  <c r="O15" i="12"/>
  <c r="FW14" i="12"/>
  <c r="FG14" i="12"/>
  <c r="EQ14" i="12"/>
  <c r="EA14" i="12"/>
  <c r="DK14" i="12"/>
  <c r="CU14" i="12"/>
  <c r="CE14" i="12"/>
  <c r="BO14" i="12"/>
  <c r="AY14" i="12"/>
  <c r="AI14" i="12"/>
  <c r="S14" i="12"/>
  <c r="GA13" i="12"/>
  <c r="FK13" i="12"/>
  <c r="EU13" i="12"/>
  <c r="EE13" i="12"/>
  <c r="DO13" i="12"/>
  <c r="CY13" i="12"/>
  <c r="CI13" i="12"/>
  <c r="BS13" i="12"/>
  <c r="BC13" i="12"/>
  <c r="AM13" i="12"/>
  <c r="W13" i="12"/>
  <c r="G13" i="12"/>
  <c r="CX15" i="12"/>
  <c r="BV15" i="12"/>
  <c r="AX15" i="12"/>
  <c r="Z15" i="12"/>
  <c r="FZ14" i="12"/>
  <c r="EX14" i="12"/>
  <c r="DZ14" i="12"/>
  <c r="DB14" i="12"/>
  <c r="CD14" i="12"/>
  <c r="BF14" i="12"/>
  <c r="AD14" i="12"/>
  <c r="F14" i="12"/>
  <c r="FF13" i="12"/>
  <c r="ED13" i="12"/>
  <c r="DF13" i="12"/>
  <c r="CH13" i="12"/>
  <c r="BF13" i="12"/>
  <c r="AH13" i="12"/>
  <c r="J13" i="12"/>
  <c r="FR21" i="12"/>
  <c r="FB21" i="12"/>
  <c r="EL21" i="12"/>
  <c r="DV21" i="12"/>
  <c r="DF21" i="12"/>
  <c r="CP21" i="12"/>
  <c r="BZ21" i="12"/>
  <c r="BJ21" i="12"/>
  <c r="AT21" i="12"/>
  <c r="AD21" i="12"/>
  <c r="N21" i="12"/>
  <c r="FV20" i="12"/>
  <c r="FF20" i="12"/>
  <c r="EP20" i="12"/>
  <c r="DZ20" i="12"/>
  <c r="DJ20" i="12"/>
  <c r="CT20" i="12"/>
  <c r="CD20" i="12"/>
  <c r="BN20" i="12"/>
  <c r="AX20" i="12"/>
  <c r="AH20" i="12"/>
  <c r="R20" i="12"/>
  <c r="FZ19" i="12"/>
  <c r="FJ19" i="12"/>
  <c r="ET19" i="12"/>
  <c r="ED19" i="12"/>
  <c r="DN19" i="12"/>
  <c r="CX19" i="12"/>
  <c r="CH19" i="12"/>
  <c r="BR19" i="12"/>
  <c r="BB19" i="12"/>
  <c r="AL19" i="12"/>
  <c r="V19" i="12"/>
  <c r="F19" i="12"/>
  <c r="FN18" i="12"/>
  <c r="EX18" i="12"/>
  <c r="EH18" i="12"/>
  <c r="DR18" i="12"/>
  <c r="DB18" i="12"/>
  <c r="CL18" i="12"/>
  <c r="BV18" i="12"/>
  <c r="BF18" i="12"/>
  <c r="AP18" i="12"/>
  <c r="Z18" i="12"/>
  <c r="J18" i="12"/>
  <c r="FR17" i="12"/>
  <c r="FB17" i="12"/>
  <c r="EL17" i="12"/>
  <c r="DV17" i="12"/>
  <c r="DF17" i="12"/>
  <c r="CP17" i="12"/>
  <c r="BZ17" i="12"/>
  <c r="BJ17" i="12"/>
  <c r="AT17" i="12"/>
  <c r="AD17" i="12"/>
  <c r="N17" i="12"/>
  <c r="FV16" i="12"/>
  <c r="FF16" i="12"/>
  <c r="EP16" i="12"/>
  <c r="DZ16" i="12"/>
  <c r="DJ16" i="12"/>
  <c r="CT16" i="12"/>
  <c r="CD16" i="12"/>
  <c r="BN16" i="12"/>
  <c r="AX16" i="12"/>
  <c r="AH16" i="12"/>
  <c r="N16" i="12"/>
  <c r="FV15" i="12"/>
  <c r="FF15" i="12"/>
  <c r="EP15" i="12"/>
  <c r="DZ15" i="12"/>
  <c r="DF15" i="12"/>
  <c r="BN15" i="12"/>
  <c r="V15" i="12"/>
  <c r="FB14" i="12"/>
  <c r="DF14" i="12"/>
  <c r="BN14" i="12"/>
  <c r="V14" i="12"/>
  <c r="FB13" i="12"/>
  <c r="DJ13" i="12"/>
  <c r="BR13" i="12"/>
  <c r="Z13" i="12"/>
  <c r="Q15" i="12"/>
  <c r="FY14" i="12"/>
  <c r="FI14" i="12"/>
  <c r="ES14" i="12"/>
  <c r="EC14" i="12"/>
  <c r="DM14" i="12"/>
  <c r="CW14" i="12"/>
  <c r="CG14" i="12"/>
  <c r="BQ14" i="12"/>
  <c r="BA14" i="12"/>
  <c r="AK14" i="12"/>
  <c r="U14" i="12"/>
  <c r="E14" i="12"/>
  <c r="FM13" i="12"/>
  <c r="EW13" i="12"/>
  <c r="EG13" i="12"/>
  <c r="DQ13" i="12"/>
  <c r="DA13" i="12"/>
  <c r="CK13" i="12"/>
  <c r="BU13" i="12"/>
  <c r="BE13" i="12"/>
  <c r="AO13" i="12"/>
  <c r="Y13" i="12"/>
  <c r="I13" i="12"/>
  <c r="AV16" i="12"/>
  <c r="AF16" i="12"/>
  <c r="P16" i="12"/>
  <c r="FT15" i="12"/>
  <c r="FD15" i="12"/>
  <c r="EN15" i="12"/>
  <c r="DX15" i="12"/>
  <c r="DH15" i="12"/>
  <c r="CR15" i="12"/>
  <c r="CB15" i="12"/>
  <c r="BL15" i="12"/>
  <c r="AV15" i="12"/>
  <c r="AF15" i="12"/>
  <c r="P15" i="12"/>
  <c r="FT14" i="12"/>
  <c r="FD14" i="12"/>
  <c r="EN14" i="12"/>
  <c r="DX14" i="12"/>
  <c r="DH14" i="12"/>
  <c r="CR14" i="12"/>
  <c r="CB14" i="12"/>
  <c r="BL14" i="12"/>
  <c r="AV14" i="12"/>
  <c r="AF14" i="12"/>
  <c r="P14" i="12"/>
  <c r="FT13" i="12"/>
  <c r="FD13" i="12"/>
  <c r="EN13" i="12"/>
  <c r="DX13" i="12"/>
  <c r="DH13" i="12"/>
  <c r="CR13" i="12"/>
  <c r="CB13" i="12"/>
  <c r="BL13" i="12"/>
  <c r="AV13" i="12"/>
  <c r="AF13" i="12"/>
  <c r="P13" i="12"/>
  <c r="DM18" i="12"/>
  <c r="CG18" i="12"/>
  <c r="E18" i="12"/>
  <c r="EZ18" i="12"/>
  <c r="CN18" i="12"/>
  <c r="AR18" i="12"/>
  <c r="FK18" i="12"/>
  <c r="DO18" i="12"/>
  <c r="BS18" i="12"/>
  <c r="W18" i="12"/>
  <c r="FK14" i="12"/>
  <c r="CY14" i="12"/>
  <c r="W14" i="12"/>
  <c r="BJ14" i="12"/>
  <c r="DV18" i="12"/>
  <c r="BJ18" i="12"/>
  <c r="AD18" i="12"/>
  <c r="FN14" i="12"/>
  <c r="AH14" i="12"/>
  <c r="DQ14" i="12"/>
  <c r="BE14" i="12"/>
  <c r="AO14" i="12"/>
  <c r="FZ14" i="10"/>
  <c r="FV14" i="10"/>
  <c r="FR14" i="10"/>
  <c r="FN14" i="10"/>
  <c r="FJ14" i="10"/>
  <c r="FF14" i="10"/>
  <c r="FB14" i="10"/>
  <c r="EX14" i="10"/>
  <c r="ET14" i="10"/>
  <c r="EP14" i="10"/>
  <c r="EL14" i="10"/>
  <c r="EH14" i="10"/>
  <c r="ED14" i="10"/>
  <c r="DZ14" i="10"/>
  <c r="DV14" i="10"/>
  <c r="DR14" i="10"/>
  <c r="DN14" i="10"/>
  <c r="DJ14" i="10"/>
  <c r="DF14" i="10"/>
  <c r="DB14" i="10"/>
  <c r="CX14" i="10"/>
  <c r="CT14" i="10"/>
  <c r="CP14" i="10"/>
  <c r="CL14" i="10"/>
  <c r="CH14" i="10"/>
  <c r="CD14" i="10"/>
  <c r="BZ14" i="10"/>
  <c r="BV14" i="10"/>
  <c r="BR14" i="10"/>
  <c r="BN14" i="10"/>
  <c r="BJ14" i="10"/>
  <c r="BF14" i="10"/>
  <c r="BB14" i="10"/>
  <c r="AX14" i="10"/>
  <c r="AT14" i="10"/>
  <c r="AP14" i="10"/>
  <c r="AL14" i="10"/>
  <c r="AH14" i="10"/>
  <c r="AD14" i="10"/>
  <c r="Z14" i="10"/>
  <c r="V14" i="10"/>
  <c r="R14" i="10"/>
  <c r="N14" i="10"/>
  <c r="J14" i="10"/>
  <c r="F14" i="10"/>
  <c r="FY14" i="10"/>
  <c r="FU14" i="10"/>
  <c r="FQ14" i="10"/>
  <c r="FM14" i="10"/>
  <c r="FI14" i="10"/>
  <c r="FE14" i="10"/>
  <c r="FA14" i="10"/>
  <c r="EW14" i="10"/>
  <c r="ES14" i="10"/>
  <c r="EO14" i="10"/>
  <c r="EK14" i="10"/>
  <c r="EG14" i="10"/>
  <c r="EC14" i="10"/>
  <c r="DY14" i="10"/>
  <c r="DU14" i="10"/>
  <c r="DQ14" i="10"/>
  <c r="DM14" i="10"/>
  <c r="DI14" i="10"/>
  <c r="DE14" i="10"/>
  <c r="DA14" i="10"/>
  <c r="CW14" i="10"/>
  <c r="CS14" i="10"/>
  <c r="CO14" i="10"/>
  <c r="CK14" i="10"/>
  <c r="CG14" i="10"/>
  <c r="CC14" i="10"/>
  <c r="BY14" i="10"/>
  <c r="BU14" i="10"/>
  <c r="BQ14" i="10"/>
  <c r="BM14" i="10"/>
  <c r="BI14" i="10"/>
  <c r="BE14" i="10"/>
  <c r="BA14" i="10"/>
  <c r="AW14" i="10"/>
  <c r="AS14" i="10"/>
  <c r="AO14" i="10"/>
  <c r="AK14" i="10"/>
  <c r="AG14" i="10"/>
  <c r="AC14" i="10"/>
  <c r="Y14" i="10"/>
  <c r="U14" i="10"/>
  <c r="Q14" i="10"/>
  <c r="M14" i="10"/>
  <c r="I14" i="10"/>
  <c r="E14" i="10"/>
  <c r="FT14" i="10"/>
  <c r="FL14" i="10"/>
  <c r="FD14" i="10"/>
  <c r="EV14" i="10"/>
  <c r="EN14" i="10"/>
  <c r="EF14" i="10"/>
  <c r="DX14" i="10"/>
  <c r="DP14" i="10"/>
  <c r="DH14" i="10"/>
  <c r="CZ14" i="10"/>
  <c r="CR14" i="10"/>
  <c r="CJ14" i="10"/>
  <c r="CB14" i="10"/>
  <c r="BT14" i="10"/>
  <c r="BL14" i="10"/>
  <c r="BD14" i="10"/>
  <c r="AV14" i="10"/>
  <c r="AN14" i="10"/>
  <c r="AF14" i="10"/>
  <c r="X14" i="10"/>
  <c r="P14" i="10"/>
  <c r="H14" i="10"/>
  <c r="GA14" i="10"/>
  <c r="FS14" i="10"/>
  <c r="FK14" i="10"/>
  <c r="FC14" i="10"/>
  <c r="EU14" i="10"/>
  <c r="EM14" i="10"/>
  <c r="EE14" i="10"/>
  <c r="DW14" i="10"/>
  <c r="DO14" i="10"/>
  <c r="DG14" i="10"/>
  <c r="CY14" i="10"/>
  <c r="CQ14" i="10"/>
  <c r="CI14" i="10"/>
  <c r="CA14" i="10"/>
  <c r="BS14" i="10"/>
  <c r="BK14" i="10"/>
  <c r="BC14" i="10"/>
  <c r="AU14" i="10"/>
  <c r="AM14" i="10"/>
  <c r="AE14" i="10"/>
  <c r="W14" i="10"/>
  <c r="O14" i="10"/>
  <c r="G14" i="10"/>
  <c r="FX14" i="10"/>
  <c r="FP14" i="10"/>
  <c r="FH14" i="10"/>
  <c r="EZ14" i="10"/>
  <c r="ER14" i="10"/>
  <c r="EJ14" i="10"/>
  <c r="EB14" i="10"/>
  <c r="DT14" i="10"/>
  <c r="DL14" i="10"/>
  <c r="DD14" i="10"/>
  <c r="CV14" i="10"/>
  <c r="CN14" i="10"/>
  <c r="CF14" i="10"/>
  <c r="BX14" i="10"/>
  <c r="BP14" i="10"/>
  <c r="BH14" i="10"/>
  <c r="AZ14" i="10"/>
  <c r="AR14" i="10"/>
  <c r="AJ14" i="10"/>
  <c r="AB14" i="10"/>
  <c r="T14" i="10"/>
  <c r="L14" i="10"/>
  <c r="D14" i="10"/>
  <c r="EY14" i="10"/>
  <c r="DS14" i="10"/>
  <c r="CM14" i="10"/>
  <c r="BG14" i="10"/>
  <c r="AA14" i="10"/>
  <c r="FW14" i="10"/>
  <c r="EQ14" i="10"/>
  <c r="DK14" i="10"/>
  <c r="CE14" i="10"/>
  <c r="AY14" i="10"/>
  <c r="S14" i="10"/>
  <c r="FO14" i="10"/>
  <c r="EI14" i="10"/>
  <c r="DC14" i="10"/>
  <c r="BW14" i="10"/>
  <c r="AQ14" i="10"/>
  <c r="K14" i="10"/>
  <c r="FG14" i="10"/>
  <c r="EA14" i="10"/>
  <c r="CU14" i="10"/>
  <c r="BO14" i="10"/>
  <c r="AI14" i="10"/>
  <c r="FX18" i="10"/>
  <c r="FT18" i="10"/>
  <c r="FP18" i="10"/>
  <c r="FL18" i="10"/>
  <c r="FH18" i="10"/>
  <c r="FD18" i="10"/>
  <c r="EZ18" i="10"/>
  <c r="EV18" i="10"/>
  <c r="ER18" i="10"/>
  <c r="EN18" i="10"/>
  <c r="EJ18" i="10"/>
  <c r="EF18" i="10"/>
  <c r="EB18" i="10"/>
  <c r="DX18" i="10"/>
  <c r="DT18" i="10"/>
  <c r="DP18" i="10"/>
  <c r="DL18" i="10"/>
  <c r="DH18" i="10"/>
  <c r="DD18" i="10"/>
  <c r="CZ18" i="10"/>
  <c r="CV18" i="10"/>
  <c r="CR18" i="10"/>
  <c r="CN18" i="10"/>
  <c r="CJ18" i="10"/>
  <c r="CF18" i="10"/>
  <c r="CB18" i="10"/>
  <c r="BX18" i="10"/>
  <c r="BT18" i="10"/>
  <c r="BP18" i="10"/>
  <c r="BL18" i="10"/>
  <c r="BH18" i="10"/>
  <c r="BD18" i="10"/>
  <c r="AZ18" i="10"/>
  <c r="AV18" i="10"/>
  <c r="AR18" i="10"/>
  <c r="AN18" i="10"/>
  <c r="AJ18" i="10"/>
  <c r="AF18" i="10"/>
  <c r="AB18" i="10"/>
  <c r="X18" i="10"/>
  <c r="T18" i="10"/>
  <c r="P18" i="10"/>
  <c r="L18" i="10"/>
  <c r="H18" i="10"/>
  <c r="D18" i="10"/>
  <c r="GA18" i="10"/>
  <c r="FW18" i="10"/>
  <c r="FS18" i="10"/>
  <c r="FO18" i="10"/>
  <c r="FK18" i="10"/>
  <c r="FG18" i="10"/>
  <c r="FC18" i="10"/>
  <c r="EY18" i="10"/>
  <c r="EU18" i="10"/>
  <c r="EQ18" i="10"/>
  <c r="EM18" i="10"/>
  <c r="EI18" i="10"/>
  <c r="EE18" i="10"/>
  <c r="EA18" i="10"/>
  <c r="DW18" i="10"/>
  <c r="DS18" i="10"/>
  <c r="DO18" i="10"/>
  <c r="DK18" i="10"/>
  <c r="DG18" i="10"/>
  <c r="DC18" i="10"/>
  <c r="CY18" i="10"/>
  <c r="CU18" i="10"/>
  <c r="CQ18" i="10"/>
  <c r="CM18" i="10"/>
  <c r="CI18" i="10"/>
  <c r="CE18" i="10"/>
  <c r="CA18" i="10"/>
  <c r="BW18" i="10"/>
  <c r="BS18" i="10"/>
  <c r="BO18" i="10"/>
  <c r="BK18" i="10"/>
  <c r="BG18" i="10"/>
  <c r="BC18" i="10"/>
  <c r="AY18" i="10"/>
  <c r="AU18" i="10"/>
  <c r="AQ18" i="10"/>
  <c r="AM18" i="10"/>
  <c r="AI18" i="10"/>
  <c r="AE18" i="10"/>
  <c r="AA18" i="10"/>
  <c r="W18" i="10"/>
  <c r="S18" i="10"/>
  <c r="O18" i="10"/>
  <c r="K18" i="10"/>
  <c r="G18" i="10"/>
  <c r="FU18" i="10"/>
  <c r="FM18" i="10"/>
  <c r="FE18" i="10"/>
  <c r="EW18" i="10"/>
  <c r="EO18" i="10"/>
  <c r="EG18" i="10"/>
  <c r="DY18" i="10"/>
  <c r="DQ18" i="10"/>
  <c r="DI18" i="10"/>
  <c r="DA18" i="10"/>
  <c r="CS18" i="10"/>
  <c r="CK18" i="10"/>
  <c r="CC18" i="10"/>
  <c r="BU18" i="10"/>
  <c r="BM18" i="10"/>
  <c r="BE18" i="10"/>
  <c r="AW18" i="10"/>
  <c r="AO18" i="10"/>
  <c r="AG18" i="10"/>
  <c r="Y18" i="10"/>
  <c r="Q18" i="10"/>
  <c r="I18" i="10"/>
  <c r="FZ18" i="10"/>
  <c r="FR18" i="10"/>
  <c r="FJ18" i="10"/>
  <c r="FB18" i="10"/>
  <c r="ET18" i="10"/>
  <c r="EL18" i="10"/>
  <c r="ED18" i="10"/>
  <c r="DV18" i="10"/>
  <c r="DN18" i="10"/>
  <c r="DF18" i="10"/>
  <c r="CX18" i="10"/>
  <c r="CP18" i="10"/>
  <c r="CH18" i="10"/>
  <c r="BZ18" i="10"/>
  <c r="BR18" i="10"/>
  <c r="BJ18" i="10"/>
  <c r="BB18" i="10"/>
  <c r="AT18" i="10"/>
  <c r="AL18" i="10"/>
  <c r="AD18" i="10"/>
  <c r="V18" i="10"/>
  <c r="N18" i="10"/>
  <c r="F18" i="10"/>
  <c r="FY18" i="10"/>
  <c r="FI18" i="10"/>
  <c r="ES18" i="10"/>
  <c r="EC18" i="10"/>
  <c r="DM18" i="10"/>
  <c r="CW18" i="10"/>
  <c r="CG18" i="10"/>
  <c r="BQ18" i="10"/>
  <c r="BA18" i="10"/>
  <c r="AK18" i="10"/>
  <c r="U18" i="10"/>
  <c r="E18" i="10"/>
  <c r="FV18" i="10"/>
  <c r="FF18" i="10"/>
  <c r="EP18" i="10"/>
  <c r="DZ18" i="10"/>
  <c r="DJ18" i="10"/>
  <c r="CT18" i="10"/>
  <c r="CD18" i="10"/>
  <c r="BN18" i="10"/>
  <c r="AX18" i="10"/>
  <c r="AH18" i="10"/>
  <c r="R18" i="10"/>
  <c r="FQ18" i="10"/>
  <c r="FA18" i="10"/>
  <c r="EK18" i="10"/>
  <c r="DU18" i="10"/>
  <c r="DE18" i="10"/>
  <c r="CO18" i="10"/>
  <c r="BY18" i="10"/>
  <c r="BI18" i="10"/>
  <c r="AS18" i="10"/>
  <c r="AC18" i="10"/>
  <c r="M18" i="10"/>
  <c r="FN18" i="10"/>
  <c r="DB18" i="10"/>
  <c r="AP18" i="10"/>
  <c r="EX18" i="10"/>
  <c r="CL18" i="10"/>
  <c r="Z18" i="10"/>
  <c r="EH18" i="10"/>
  <c r="BV18" i="10"/>
  <c r="J18" i="10"/>
  <c r="DR18" i="10"/>
  <c r="BF18" i="10"/>
  <c r="FY20" i="12"/>
  <c r="FI20" i="12"/>
  <c r="ES20" i="12"/>
  <c r="EC20" i="12"/>
  <c r="DM20" i="12"/>
  <c r="CW20" i="12"/>
  <c r="CG20" i="12"/>
  <c r="BQ20" i="12"/>
  <c r="BA20" i="12"/>
  <c r="AK20" i="12"/>
  <c r="U20" i="12"/>
  <c r="E20" i="12"/>
  <c r="FM19" i="12"/>
  <c r="EW19" i="12"/>
  <c r="EG19" i="12"/>
  <c r="DQ19" i="12"/>
  <c r="DA19" i="12"/>
  <c r="CK19" i="12"/>
  <c r="BU19" i="12"/>
  <c r="BE19" i="12"/>
  <c r="AO19" i="12"/>
  <c r="Y19" i="12"/>
  <c r="I19" i="12"/>
  <c r="FQ18" i="12"/>
  <c r="FA18" i="12"/>
  <c r="EK18" i="12"/>
  <c r="DU18" i="12"/>
  <c r="DE18" i="12"/>
  <c r="CO18" i="12"/>
  <c r="BY18" i="12"/>
  <c r="BI18" i="12"/>
  <c r="AS18" i="12"/>
  <c r="AC18" i="12"/>
  <c r="M18" i="12"/>
  <c r="FU17" i="12"/>
  <c r="FE17" i="12"/>
  <c r="EO17" i="12"/>
  <c r="DY17" i="12"/>
  <c r="DI17" i="12"/>
  <c r="CS17" i="12"/>
  <c r="CC17" i="12"/>
  <c r="BM17" i="12"/>
  <c r="AW17" i="12"/>
  <c r="AG17" i="12"/>
  <c r="Q17" i="12"/>
  <c r="FY16" i="12"/>
  <c r="FI16" i="12"/>
  <c r="ES16" i="12"/>
  <c r="EC16" i="12"/>
  <c r="DM16" i="12"/>
  <c r="CW16" i="12"/>
  <c r="CG16" i="12"/>
  <c r="BQ16" i="12"/>
  <c r="BA16" i="12"/>
  <c r="AK16" i="12"/>
  <c r="U16" i="12"/>
  <c r="E16" i="12"/>
  <c r="FM15" i="12"/>
  <c r="EW15" i="12"/>
  <c r="EG15" i="12"/>
  <c r="DQ15" i="12"/>
  <c r="DA15" i="12"/>
  <c r="CK15" i="12"/>
  <c r="BU15" i="12"/>
  <c r="BE15" i="12"/>
  <c r="AO15" i="12"/>
  <c r="FX21" i="12"/>
  <c r="FH21" i="12"/>
  <c r="ER21" i="12"/>
  <c r="EB21" i="12"/>
  <c r="DL21" i="12"/>
  <c r="CV21" i="12"/>
  <c r="CF21" i="12"/>
  <c r="BP21" i="12"/>
  <c r="AZ21" i="12"/>
  <c r="AJ21" i="12"/>
  <c r="T21" i="12"/>
  <c r="FX20" i="12"/>
  <c r="FH20" i="12"/>
  <c r="ER20" i="12"/>
  <c r="EB20" i="12"/>
  <c r="DL20" i="12"/>
  <c r="CV20" i="12"/>
  <c r="CF20" i="12"/>
  <c r="BP20" i="12"/>
  <c r="AZ20" i="12"/>
  <c r="AJ20" i="12"/>
  <c r="T20" i="12"/>
  <c r="FX19" i="12"/>
  <c r="FH19" i="12"/>
  <c r="ER19" i="12"/>
  <c r="EB19" i="12"/>
  <c r="DL19" i="12"/>
  <c r="CV19" i="12"/>
  <c r="CF19" i="12"/>
  <c r="BP19" i="12"/>
  <c r="AZ19" i="12"/>
  <c r="AJ19" i="12"/>
  <c r="T19" i="12"/>
  <c r="FX18" i="12"/>
  <c r="FH18" i="12"/>
  <c r="ER18" i="12"/>
  <c r="EB18" i="12"/>
  <c r="DL18" i="12"/>
  <c r="CV18" i="12"/>
  <c r="CF18" i="12"/>
  <c r="BP18" i="12"/>
  <c r="AZ18" i="12"/>
  <c r="AJ18" i="12"/>
  <c r="T18" i="12"/>
  <c r="FX17" i="12"/>
  <c r="FH17" i="12"/>
  <c r="ER17" i="12"/>
  <c r="EB17" i="12"/>
  <c r="DL17" i="12"/>
  <c r="CV17" i="12"/>
  <c r="CF17" i="12"/>
  <c r="BP17" i="12"/>
  <c r="AZ17" i="12"/>
  <c r="AJ17" i="12"/>
  <c r="T17" i="12"/>
  <c r="FX16" i="12"/>
  <c r="FH16" i="12"/>
  <c r="ER16" i="12"/>
  <c r="EB16" i="12"/>
  <c r="DL16" i="12"/>
  <c r="CV16" i="12"/>
  <c r="CF16" i="12"/>
  <c r="BP16" i="12"/>
  <c r="FW21" i="12"/>
  <c r="FG21" i="12"/>
  <c r="EQ21" i="12"/>
  <c r="EA21" i="12"/>
  <c r="DK21" i="12"/>
  <c r="CU21" i="12"/>
  <c r="CE21" i="12"/>
  <c r="BO21" i="12"/>
  <c r="AY21" i="12"/>
  <c r="AI21" i="12"/>
  <c r="S21" i="12"/>
  <c r="GA20" i="12"/>
  <c r="FK20" i="12"/>
  <c r="EU20" i="12"/>
  <c r="EE20" i="12"/>
  <c r="DO20" i="12"/>
  <c r="CY20" i="12"/>
  <c r="CI20" i="12"/>
  <c r="BS20" i="12"/>
  <c r="BC20" i="12"/>
  <c r="AM20" i="12"/>
  <c r="W20" i="12"/>
  <c r="G20" i="12"/>
  <c r="FO19" i="12"/>
  <c r="EY19" i="12"/>
  <c r="EI19" i="12"/>
  <c r="DS19" i="12"/>
  <c r="DC19" i="12"/>
  <c r="CM19" i="12"/>
  <c r="BW19" i="12"/>
  <c r="BG19" i="12"/>
  <c r="AQ19" i="12"/>
  <c r="AA19" i="12"/>
  <c r="K19" i="12"/>
  <c r="FS18" i="12"/>
  <c r="FC18" i="12"/>
  <c r="EM18" i="12"/>
  <c r="DW18" i="12"/>
  <c r="DG18" i="12"/>
  <c r="CQ18" i="12"/>
  <c r="CA18" i="12"/>
  <c r="BK18" i="12"/>
  <c r="AU18" i="12"/>
  <c r="AE18" i="12"/>
  <c r="O18" i="12"/>
  <c r="FW17" i="12"/>
  <c r="FG17" i="12"/>
  <c r="EQ17" i="12"/>
  <c r="EA17" i="12"/>
  <c r="DK17" i="12"/>
  <c r="CU17" i="12"/>
  <c r="CE17" i="12"/>
  <c r="BO17" i="12"/>
  <c r="AY17" i="12"/>
  <c r="AI17" i="12"/>
  <c r="S17" i="12"/>
  <c r="GA16" i="12"/>
  <c r="FK16" i="12"/>
  <c r="EU16" i="12"/>
  <c r="EE16" i="12"/>
  <c r="DO16" i="12"/>
  <c r="CY16" i="12"/>
  <c r="CI16" i="12"/>
  <c r="BS16" i="12"/>
  <c r="BC16" i="12"/>
  <c r="AM16" i="12"/>
  <c r="W16" i="12"/>
  <c r="G16" i="12"/>
  <c r="FO15" i="12"/>
  <c r="EY15" i="12"/>
  <c r="EI15" i="12"/>
  <c r="DS15" i="12"/>
  <c r="DC15" i="12"/>
  <c r="CM15" i="12"/>
  <c r="BW15" i="12"/>
  <c r="BG15" i="12"/>
  <c r="AQ15" i="12"/>
  <c r="AA15" i="12"/>
  <c r="K15" i="12"/>
  <c r="FS14" i="12"/>
  <c r="FC14" i="12"/>
  <c r="EM14" i="12"/>
  <c r="DW14" i="12"/>
  <c r="DG14" i="12"/>
  <c r="CQ14" i="12"/>
  <c r="CA14" i="12"/>
  <c r="BK14" i="12"/>
  <c r="AU14" i="12"/>
  <c r="AE14" i="12"/>
  <c r="O14" i="12"/>
  <c r="FW13" i="12"/>
  <c r="FG13" i="12"/>
  <c r="EQ13" i="12"/>
  <c r="EA13" i="12"/>
  <c r="DK13" i="12"/>
  <c r="CU13" i="12"/>
  <c r="CE13" i="12"/>
  <c r="BO13" i="12"/>
  <c r="AY13" i="12"/>
  <c r="AI13" i="12"/>
  <c r="S13" i="12"/>
  <c r="AD16" i="12"/>
  <c r="CP15" i="12"/>
  <c r="BR15" i="12"/>
  <c r="AP15" i="12"/>
  <c r="R15" i="12"/>
  <c r="FR14" i="12"/>
  <c r="ET14" i="12"/>
  <c r="DV14" i="12"/>
  <c r="CX14" i="12"/>
  <c r="BV14" i="12"/>
  <c r="AX14" i="12"/>
  <c r="Z14" i="12"/>
  <c r="FZ13" i="12"/>
  <c r="EX13" i="12"/>
  <c r="DZ13" i="12"/>
  <c r="DB13" i="12"/>
  <c r="BZ13" i="12"/>
  <c r="BB13" i="12"/>
  <c r="AD13" i="12"/>
  <c r="F13" i="12"/>
  <c r="FN21" i="12"/>
  <c r="EX21" i="12"/>
  <c r="EH21" i="12"/>
  <c r="DR21" i="12"/>
  <c r="DB21" i="12"/>
  <c r="CL21" i="12"/>
  <c r="BV21" i="12"/>
  <c r="BF21" i="12"/>
  <c r="AP21" i="12"/>
  <c r="Z21" i="12"/>
  <c r="J21" i="12"/>
  <c r="FR20" i="12"/>
  <c r="FB20" i="12"/>
  <c r="EL20" i="12"/>
  <c r="DV20" i="12"/>
  <c r="DF20" i="12"/>
  <c r="CP20" i="12"/>
  <c r="BZ20" i="12"/>
  <c r="BJ20" i="12"/>
  <c r="AT20" i="12"/>
  <c r="AD20" i="12"/>
  <c r="N20" i="12"/>
  <c r="FV19" i="12"/>
  <c r="FF19" i="12"/>
  <c r="EP19" i="12"/>
  <c r="DZ19" i="12"/>
  <c r="DJ19" i="12"/>
  <c r="CT19" i="12"/>
  <c r="CD19" i="12"/>
  <c r="BN19" i="12"/>
  <c r="AX19" i="12"/>
  <c r="AH19" i="12"/>
  <c r="R19" i="12"/>
  <c r="FZ18" i="12"/>
  <c r="FJ18" i="12"/>
  <c r="ET18" i="12"/>
  <c r="ED18" i="12"/>
  <c r="DN18" i="12"/>
  <c r="CX18" i="12"/>
  <c r="CH18" i="12"/>
  <c r="BR18" i="12"/>
  <c r="BB18" i="12"/>
  <c r="AL18" i="12"/>
  <c r="V18" i="12"/>
  <c r="F18" i="12"/>
  <c r="FN17" i="12"/>
  <c r="EX17" i="12"/>
  <c r="EH17" i="12"/>
  <c r="DR17" i="12"/>
  <c r="DB17" i="12"/>
  <c r="CL17" i="12"/>
  <c r="BV17" i="12"/>
  <c r="BF17" i="12"/>
  <c r="AP17" i="12"/>
  <c r="Z17" i="12"/>
  <c r="J17" i="12"/>
  <c r="FR16" i="12"/>
  <c r="FB16" i="12"/>
  <c r="EL16" i="12"/>
  <c r="DV16" i="12"/>
  <c r="DF16" i="12"/>
  <c r="CP16" i="12"/>
  <c r="BZ16" i="12"/>
  <c r="BJ16" i="12"/>
  <c r="AT16" i="12"/>
  <c r="Z16" i="12"/>
  <c r="J16" i="12"/>
  <c r="FR15" i="12"/>
  <c r="FB15" i="12"/>
  <c r="EL15" i="12"/>
  <c r="DV15" i="12"/>
  <c r="CT15" i="12"/>
  <c r="BB15" i="12"/>
  <c r="J15" i="12"/>
  <c r="EP14" i="12"/>
  <c r="CT14" i="12"/>
  <c r="BB14" i="12"/>
  <c r="J14" i="12"/>
  <c r="EP13" i="12"/>
  <c r="CX13" i="12"/>
  <c r="BJ13" i="12"/>
  <c r="N13" i="12"/>
  <c r="M15" i="12"/>
  <c r="FU14" i="12"/>
  <c r="FE14" i="12"/>
  <c r="EO14" i="12"/>
  <c r="DY14" i="12"/>
  <c r="DI14" i="12"/>
  <c r="CS14" i="12"/>
  <c r="CC14" i="12"/>
  <c r="BM14" i="12"/>
  <c r="AW14" i="12"/>
  <c r="AG14" i="12"/>
  <c r="Q14" i="12"/>
  <c r="FY13" i="12"/>
  <c r="FI13" i="12"/>
  <c r="ES13" i="12"/>
  <c r="EC13" i="12"/>
  <c r="DM13" i="12"/>
  <c r="CW13" i="12"/>
  <c r="CG13" i="12"/>
  <c r="BQ13" i="12"/>
  <c r="BA13" i="12"/>
  <c r="AK13" i="12"/>
  <c r="U13" i="12"/>
  <c r="E13" i="12"/>
  <c r="AR16" i="12"/>
  <c r="AB16" i="12"/>
  <c r="L16" i="12"/>
  <c r="FP15" i="12"/>
  <c r="EZ15" i="12"/>
  <c r="EJ15" i="12"/>
  <c r="DT15" i="12"/>
  <c r="DD15" i="12"/>
  <c r="CN15" i="12"/>
  <c r="BX15" i="12"/>
  <c r="BH15" i="12"/>
  <c r="AR15" i="12"/>
  <c r="AB15" i="12"/>
  <c r="L15" i="12"/>
  <c r="FP14" i="12"/>
  <c r="EZ14" i="12"/>
  <c r="EJ14" i="12"/>
  <c r="DT14" i="12"/>
  <c r="DD14" i="12"/>
  <c r="CN14" i="12"/>
  <c r="BX14" i="12"/>
  <c r="BH14" i="12"/>
  <c r="AR14" i="12"/>
  <c r="AB14" i="12"/>
  <c r="L14" i="12"/>
  <c r="FP13" i="12"/>
  <c r="EZ13" i="12"/>
  <c r="EJ13" i="12"/>
  <c r="DT13" i="12"/>
  <c r="DD13" i="12"/>
  <c r="CN13" i="12"/>
  <c r="BX13" i="12"/>
  <c r="BH13" i="12"/>
  <c r="AR13" i="12"/>
  <c r="AB13" i="12"/>
  <c r="L13" i="12"/>
  <c r="FZ16" i="10"/>
  <c r="FV16" i="10"/>
  <c r="FR16" i="10"/>
  <c r="FN16" i="10"/>
  <c r="FJ16" i="10"/>
  <c r="FF16" i="10"/>
  <c r="FB16" i="10"/>
  <c r="EX16" i="10"/>
  <c r="ET16" i="10"/>
  <c r="EP16" i="10"/>
  <c r="EL16" i="10"/>
  <c r="EH16" i="10"/>
  <c r="ED16" i="10"/>
  <c r="DZ16" i="10"/>
  <c r="DV16" i="10"/>
  <c r="DR16" i="10"/>
  <c r="DN16" i="10"/>
  <c r="DJ16" i="10"/>
  <c r="DF16" i="10"/>
  <c r="DB16" i="10"/>
  <c r="CX16" i="10"/>
  <c r="CT16" i="10"/>
  <c r="CP16" i="10"/>
  <c r="CL16" i="10"/>
  <c r="CH16" i="10"/>
  <c r="CD16" i="10"/>
  <c r="BZ16" i="10"/>
  <c r="BV16" i="10"/>
  <c r="BR16" i="10"/>
  <c r="BN16" i="10"/>
  <c r="BJ16" i="10"/>
  <c r="BF16" i="10"/>
  <c r="BB16" i="10"/>
  <c r="AX16" i="10"/>
  <c r="AT16" i="10"/>
  <c r="AP16" i="10"/>
  <c r="AL16" i="10"/>
  <c r="AH16" i="10"/>
  <c r="AD16" i="10"/>
  <c r="Z16" i="10"/>
  <c r="V16" i="10"/>
  <c r="R16" i="10"/>
  <c r="N16" i="10"/>
  <c r="J16" i="10"/>
  <c r="F16" i="10"/>
  <c r="FY16" i="10"/>
  <c r="FU16" i="10"/>
  <c r="FQ16" i="10"/>
  <c r="FM16" i="10"/>
  <c r="FI16" i="10"/>
  <c r="FE16" i="10"/>
  <c r="FA16" i="10"/>
  <c r="EW16" i="10"/>
  <c r="ES16" i="10"/>
  <c r="EO16" i="10"/>
  <c r="EK16" i="10"/>
  <c r="EG16" i="10"/>
  <c r="EC16" i="10"/>
  <c r="DY16" i="10"/>
  <c r="DU16" i="10"/>
  <c r="DQ16" i="10"/>
  <c r="DM16" i="10"/>
  <c r="DI16" i="10"/>
  <c r="DE16" i="10"/>
  <c r="DA16" i="10"/>
  <c r="CW16" i="10"/>
  <c r="CS16" i="10"/>
  <c r="CO16" i="10"/>
  <c r="CK16" i="10"/>
  <c r="CG16" i="10"/>
  <c r="CC16" i="10"/>
  <c r="BY16" i="10"/>
  <c r="BU16" i="10"/>
  <c r="BQ16" i="10"/>
  <c r="BM16" i="10"/>
  <c r="BI16" i="10"/>
  <c r="BE16" i="10"/>
  <c r="BA16" i="10"/>
  <c r="AW16" i="10"/>
  <c r="AS16" i="10"/>
  <c r="AO16" i="10"/>
  <c r="AK16" i="10"/>
  <c r="AG16" i="10"/>
  <c r="AC16" i="10"/>
  <c r="Y16" i="10"/>
  <c r="U16" i="10"/>
  <c r="Q16" i="10"/>
  <c r="M16" i="10"/>
  <c r="I16" i="10"/>
  <c r="E16" i="10"/>
  <c r="FT16" i="10"/>
  <c r="FL16" i="10"/>
  <c r="FD16" i="10"/>
  <c r="EV16" i="10"/>
  <c r="EN16" i="10"/>
  <c r="EF16" i="10"/>
  <c r="DX16" i="10"/>
  <c r="DP16" i="10"/>
  <c r="DH16" i="10"/>
  <c r="CZ16" i="10"/>
  <c r="CR16" i="10"/>
  <c r="CJ16" i="10"/>
  <c r="CB16" i="10"/>
  <c r="BT16" i="10"/>
  <c r="BL16" i="10"/>
  <c r="BD16" i="10"/>
  <c r="AV16" i="10"/>
  <c r="AN16" i="10"/>
  <c r="AF16" i="10"/>
  <c r="X16" i="10"/>
  <c r="P16" i="10"/>
  <c r="H16" i="10"/>
  <c r="GA16" i="10"/>
  <c r="FS16" i="10"/>
  <c r="FK16" i="10"/>
  <c r="FC16" i="10"/>
  <c r="EU16" i="10"/>
  <c r="EM16" i="10"/>
  <c r="EE16" i="10"/>
  <c r="DW16" i="10"/>
  <c r="DO16" i="10"/>
  <c r="DG16" i="10"/>
  <c r="CY16" i="10"/>
  <c r="CQ16" i="10"/>
  <c r="CI16" i="10"/>
  <c r="CA16" i="10"/>
  <c r="BS16" i="10"/>
  <c r="BK16" i="10"/>
  <c r="BC16" i="10"/>
  <c r="AU16" i="10"/>
  <c r="AM16" i="10"/>
  <c r="AE16" i="10"/>
  <c r="W16" i="10"/>
  <c r="O16" i="10"/>
  <c r="G16" i="10"/>
  <c r="FX16" i="10"/>
  <c r="FP16" i="10"/>
  <c r="FH16" i="10"/>
  <c r="EZ16" i="10"/>
  <c r="ER16" i="10"/>
  <c r="EJ16" i="10"/>
  <c r="EB16" i="10"/>
  <c r="DT16" i="10"/>
  <c r="DL16" i="10"/>
  <c r="DD16" i="10"/>
  <c r="CV16" i="10"/>
  <c r="CN16" i="10"/>
  <c r="CF16" i="10"/>
  <c r="BX16" i="10"/>
  <c r="BP16" i="10"/>
  <c r="BH16" i="10"/>
  <c r="AZ16" i="10"/>
  <c r="AR16" i="10"/>
  <c r="AJ16" i="10"/>
  <c r="AB16" i="10"/>
  <c r="T16" i="10"/>
  <c r="L16" i="10"/>
  <c r="D16" i="10"/>
  <c r="FW16" i="10"/>
  <c r="EQ16" i="10"/>
  <c r="DK16" i="10"/>
  <c r="CE16" i="10"/>
  <c r="AY16" i="10"/>
  <c r="S16" i="10"/>
  <c r="FO16" i="10"/>
  <c r="EI16" i="10"/>
  <c r="DC16" i="10"/>
  <c r="BW16" i="10"/>
  <c r="AQ16" i="10"/>
  <c r="K16" i="10"/>
  <c r="FG16" i="10"/>
  <c r="EA16" i="10"/>
  <c r="CU16" i="10"/>
  <c r="BO16" i="10"/>
  <c r="AI16" i="10"/>
  <c r="EY16" i="10"/>
  <c r="DS16" i="10"/>
  <c r="CM16" i="10"/>
  <c r="BG16" i="10"/>
  <c r="AA16" i="10"/>
  <c r="FI18" i="12"/>
  <c r="EC18" i="12"/>
  <c r="BA18" i="12"/>
  <c r="U18" i="12"/>
  <c r="FP18" i="12"/>
  <c r="DT18" i="12"/>
  <c r="BX18" i="12"/>
  <c r="L18" i="12"/>
  <c r="EU18" i="12"/>
  <c r="CI18" i="12"/>
  <c r="G18" i="12"/>
  <c r="GA14" i="12"/>
  <c r="EE14" i="12"/>
  <c r="CI14" i="12"/>
  <c r="AM14" i="12"/>
  <c r="DJ14" i="12"/>
  <c r="N14" i="12"/>
  <c r="FB18" i="12"/>
  <c r="DF18" i="12"/>
  <c r="BZ18" i="12"/>
  <c r="DR14" i="12"/>
  <c r="BZ14" i="12"/>
  <c r="EW14" i="12"/>
  <c r="DA14" i="12"/>
  <c r="CK14" i="12"/>
  <c r="Y14" i="12"/>
  <c r="FZ13" i="10"/>
  <c r="FV13" i="10"/>
  <c r="FR13" i="10"/>
  <c r="FN13" i="10"/>
  <c r="FJ13" i="10"/>
  <c r="FF13" i="10"/>
  <c r="FB13" i="10"/>
  <c r="EX13" i="10"/>
  <c r="ET13" i="10"/>
  <c r="EP13" i="10"/>
  <c r="EL13" i="10"/>
  <c r="EH13" i="10"/>
  <c r="ED13" i="10"/>
  <c r="DZ13" i="10"/>
  <c r="DV13" i="10"/>
  <c r="DR13" i="10"/>
  <c r="DN13" i="10"/>
  <c r="DJ13" i="10"/>
  <c r="DF13" i="10"/>
  <c r="DB13" i="10"/>
  <c r="CX13" i="10"/>
  <c r="CT13" i="10"/>
  <c r="CP13" i="10"/>
  <c r="CL13" i="10"/>
  <c r="CH13" i="10"/>
  <c r="CD13" i="10"/>
  <c r="BZ13" i="10"/>
  <c r="BV13" i="10"/>
  <c r="BR13" i="10"/>
  <c r="BN13" i="10"/>
  <c r="BJ13" i="10"/>
  <c r="BF13" i="10"/>
  <c r="BB13" i="10"/>
  <c r="AX13" i="10"/>
  <c r="AT13" i="10"/>
  <c r="AP13" i="10"/>
  <c r="AL13" i="10"/>
  <c r="AH13" i="10"/>
  <c r="AD13" i="10"/>
  <c r="Z13" i="10"/>
  <c r="V13" i="10"/>
  <c r="R13" i="10"/>
  <c r="N13" i="10"/>
  <c r="J13" i="10"/>
  <c r="F13" i="10"/>
  <c r="FY13" i="10"/>
  <c r="FU13" i="10"/>
  <c r="FQ13" i="10"/>
  <c r="FM13" i="10"/>
  <c r="FI13" i="10"/>
  <c r="FE13" i="10"/>
  <c r="FA13" i="10"/>
  <c r="EW13" i="10"/>
  <c r="ES13" i="10"/>
  <c r="EO13" i="10"/>
  <c r="EK13" i="10"/>
  <c r="EG13" i="10"/>
  <c r="EC13" i="10"/>
  <c r="DY13" i="10"/>
  <c r="DU13" i="10"/>
  <c r="DQ13" i="10"/>
  <c r="DM13" i="10"/>
  <c r="DI13" i="10"/>
  <c r="DE13" i="10"/>
  <c r="DA13" i="10"/>
  <c r="CW13" i="10"/>
  <c r="CS13" i="10"/>
  <c r="CO13" i="10"/>
  <c r="CK13" i="10"/>
  <c r="CG13" i="10"/>
  <c r="CC13" i="10"/>
  <c r="BY13" i="10"/>
  <c r="BU13" i="10"/>
  <c r="BQ13" i="10"/>
  <c r="BM13" i="10"/>
  <c r="BI13" i="10"/>
  <c r="BE13" i="10"/>
  <c r="BA13" i="10"/>
  <c r="AW13" i="10"/>
  <c r="AS13" i="10"/>
  <c r="AO13" i="10"/>
  <c r="AK13" i="10"/>
  <c r="AG13" i="10"/>
  <c r="AC13" i="10"/>
  <c r="Y13" i="10"/>
  <c r="U13" i="10"/>
  <c r="Q13" i="10"/>
  <c r="M13" i="10"/>
  <c r="I13" i="10"/>
  <c r="E13" i="10"/>
  <c r="FX13" i="10"/>
  <c r="FP13" i="10"/>
  <c r="FH13" i="10"/>
  <c r="EZ13" i="10"/>
  <c r="ER13" i="10"/>
  <c r="EJ13" i="10"/>
  <c r="EB13" i="10"/>
  <c r="DT13" i="10"/>
  <c r="DL13" i="10"/>
  <c r="DD13" i="10"/>
  <c r="CV13" i="10"/>
  <c r="CN13" i="10"/>
  <c r="CF13" i="10"/>
  <c r="BX13" i="10"/>
  <c r="BP13" i="10"/>
  <c r="BH13" i="10"/>
  <c r="AZ13" i="10"/>
  <c r="AR13" i="10"/>
  <c r="AJ13" i="10"/>
  <c r="AB13" i="10"/>
  <c r="T13" i="10"/>
  <c r="L13" i="10"/>
  <c r="D13" i="10"/>
  <c r="FW13" i="10"/>
  <c r="FO13" i="10"/>
  <c r="FG13" i="10"/>
  <c r="EY13" i="10"/>
  <c r="EQ13" i="10"/>
  <c r="EI13" i="10"/>
  <c r="EA13" i="10"/>
  <c r="DS13" i="10"/>
  <c r="DK13" i="10"/>
  <c r="DC13" i="10"/>
  <c r="CU13" i="10"/>
  <c r="CM13" i="10"/>
  <c r="CE13" i="10"/>
  <c r="BW13" i="10"/>
  <c r="BO13" i="10"/>
  <c r="BG13" i="10"/>
  <c r="AY13" i="10"/>
  <c r="AQ13" i="10"/>
  <c r="AI13" i="10"/>
  <c r="AA13" i="10"/>
  <c r="S13" i="10"/>
  <c r="K13" i="10"/>
  <c r="FT13" i="10"/>
  <c r="FL13" i="10"/>
  <c r="FD13" i="10"/>
  <c r="EV13" i="10"/>
  <c r="EN13" i="10"/>
  <c r="EF13" i="10"/>
  <c r="DX13" i="10"/>
  <c r="DP13" i="10"/>
  <c r="DH13" i="10"/>
  <c r="CZ13" i="10"/>
  <c r="CR13" i="10"/>
  <c r="CJ13" i="10"/>
  <c r="CB13" i="10"/>
  <c r="BT13" i="10"/>
  <c r="BL13" i="10"/>
  <c r="BD13" i="10"/>
  <c r="AV13" i="10"/>
  <c r="AN13" i="10"/>
  <c r="AF13" i="10"/>
  <c r="X13" i="10"/>
  <c r="P13" i="10"/>
  <c r="H13" i="10"/>
  <c r="FS13" i="10"/>
  <c r="EM13" i="10"/>
  <c r="DG13" i="10"/>
  <c r="CA13" i="10"/>
  <c r="AU13" i="10"/>
  <c r="O13" i="10"/>
  <c r="FK13" i="10"/>
  <c r="EE13" i="10"/>
  <c r="CY13" i="10"/>
  <c r="BS13" i="10"/>
  <c r="AM13" i="10"/>
  <c r="G13" i="10"/>
  <c r="FC13" i="10"/>
  <c r="DW13" i="10"/>
  <c r="CQ13" i="10"/>
  <c r="BK13" i="10"/>
  <c r="AE13" i="10"/>
  <c r="GA13" i="10"/>
  <c r="EU13" i="10"/>
  <c r="DO13" i="10"/>
  <c r="CI13" i="10"/>
  <c r="BC13" i="10"/>
  <c r="W13" i="10"/>
  <c r="FX17" i="10"/>
  <c r="FT17" i="10"/>
  <c r="FP17" i="10"/>
  <c r="FL17" i="10"/>
  <c r="FH17" i="10"/>
  <c r="FD17" i="10"/>
  <c r="EZ17" i="10"/>
  <c r="EV17" i="10"/>
  <c r="ER17" i="10"/>
  <c r="EN17" i="10"/>
  <c r="EJ17" i="10"/>
  <c r="EF17" i="10"/>
  <c r="EB17" i="10"/>
  <c r="DX17" i="10"/>
  <c r="DT17" i="10"/>
  <c r="DP17" i="10"/>
  <c r="DL17" i="10"/>
  <c r="DH17" i="10"/>
  <c r="DD17" i="10"/>
  <c r="CZ17" i="10"/>
  <c r="CV17" i="10"/>
  <c r="CR17" i="10"/>
  <c r="GA17" i="10"/>
  <c r="FW17" i="10"/>
  <c r="FS17" i="10"/>
  <c r="FO17" i="10"/>
  <c r="FK17" i="10"/>
  <c r="FG17" i="10"/>
  <c r="FC17" i="10"/>
  <c r="EY17" i="10"/>
  <c r="EU17" i="10"/>
  <c r="EQ17" i="10"/>
  <c r="EM17" i="10"/>
  <c r="EI17" i="10"/>
  <c r="EE17" i="10"/>
  <c r="EA17" i="10"/>
  <c r="DW17" i="10"/>
  <c r="DS17" i="10"/>
  <c r="DO17" i="10"/>
  <c r="DK17" i="10"/>
  <c r="DG17" i="10"/>
  <c r="DC17" i="10"/>
  <c r="CY17" i="10"/>
  <c r="CU17" i="10"/>
  <c r="FY17" i="10"/>
  <c r="FQ17" i="10"/>
  <c r="FI17" i="10"/>
  <c r="FA17" i="10"/>
  <c r="ES17" i="10"/>
  <c r="EK17" i="10"/>
  <c r="EC17" i="10"/>
  <c r="DU17" i="10"/>
  <c r="DM17" i="10"/>
  <c r="DE17" i="10"/>
  <c r="CW17" i="10"/>
  <c r="CP17" i="10"/>
  <c r="CL17" i="10"/>
  <c r="CH17" i="10"/>
  <c r="CD17" i="10"/>
  <c r="BZ17" i="10"/>
  <c r="BV17" i="10"/>
  <c r="BR17" i="10"/>
  <c r="BN17" i="10"/>
  <c r="BJ17" i="10"/>
  <c r="BF17" i="10"/>
  <c r="BB17" i="10"/>
  <c r="AX17" i="10"/>
  <c r="AT17" i="10"/>
  <c r="AP17" i="10"/>
  <c r="AL17" i="10"/>
  <c r="AH17" i="10"/>
  <c r="AD17" i="10"/>
  <c r="Z17" i="10"/>
  <c r="V17" i="10"/>
  <c r="R17" i="10"/>
  <c r="N17" i="10"/>
  <c r="J17" i="10"/>
  <c r="F17" i="10"/>
  <c r="FV17" i="10"/>
  <c r="FN17" i="10"/>
  <c r="FF17" i="10"/>
  <c r="EX17" i="10"/>
  <c r="EP17" i="10"/>
  <c r="EH17" i="10"/>
  <c r="DZ17" i="10"/>
  <c r="DR17" i="10"/>
  <c r="DJ17" i="10"/>
  <c r="DB17" i="10"/>
  <c r="CT17" i="10"/>
  <c r="CO17" i="10"/>
  <c r="CK17" i="10"/>
  <c r="CG17" i="10"/>
  <c r="CC17" i="10"/>
  <c r="BY17" i="10"/>
  <c r="BU17" i="10"/>
  <c r="BQ17" i="10"/>
  <c r="BM17" i="10"/>
  <c r="BI17" i="10"/>
  <c r="BE17" i="10"/>
  <c r="BA17" i="10"/>
  <c r="AW17" i="10"/>
  <c r="AS17" i="10"/>
  <c r="AO17" i="10"/>
  <c r="AK17" i="10"/>
  <c r="AG17" i="10"/>
  <c r="AC17" i="10"/>
  <c r="Y17" i="10"/>
  <c r="U17" i="10"/>
  <c r="Q17" i="10"/>
  <c r="M17" i="10"/>
  <c r="I17" i="10"/>
  <c r="E17" i="10"/>
  <c r="FM17" i="10"/>
  <c r="EW17" i="10"/>
  <c r="EG17" i="10"/>
  <c r="DQ17" i="10"/>
  <c r="DA17" i="10"/>
  <c r="CN17" i="10"/>
  <c r="CF17" i="10"/>
  <c r="BX17" i="10"/>
  <c r="BP17" i="10"/>
  <c r="BH17" i="10"/>
  <c r="AZ17" i="10"/>
  <c r="AR17" i="10"/>
  <c r="AJ17" i="10"/>
  <c r="AB17" i="10"/>
  <c r="T17" i="10"/>
  <c r="L17" i="10"/>
  <c r="D17" i="10"/>
  <c r="FZ17" i="10"/>
  <c r="FJ17" i="10"/>
  <c r="ET17" i="10"/>
  <c r="ED17" i="10"/>
  <c r="DN17" i="10"/>
  <c r="CX17" i="10"/>
  <c r="CM17" i="10"/>
  <c r="CE17" i="10"/>
  <c r="BW17" i="10"/>
  <c r="BO17" i="10"/>
  <c r="BG17" i="10"/>
  <c r="AY17" i="10"/>
  <c r="AQ17" i="10"/>
  <c r="AI17" i="10"/>
  <c r="AA17" i="10"/>
  <c r="S17" i="10"/>
  <c r="K17" i="10"/>
  <c r="FU17" i="10"/>
  <c r="FE17" i="10"/>
  <c r="EO17" i="10"/>
  <c r="DY17" i="10"/>
  <c r="DI17" i="10"/>
  <c r="CS17" i="10"/>
  <c r="CJ17" i="10"/>
  <c r="CB17" i="10"/>
  <c r="BT17" i="10"/>
  <c r="BL17" i="10"/>
  <c r="BD17" i="10"/>
  <c r="AV17" i="10"/>
  <c r="AN17" i="10"/>
  <c r="AF17" i="10"/>
  <c r="X17" i="10"/>
  <c r="P17" i="10"/>
  <c r="H17" i="10"/>
  <c r="FB17" i="10"/>
  <c r="CQ17" i="10"/>
  <c r="BK17" i="10"/>
  <c r="AE17" i="10"/>
  <c r="EL17" i="10"/>
  <c r="CI17" i="10"/>
  <c r="BC17" i="10"/>
  <c r="W17" i="10"/>
  <c r="DV17" i="10"/>
  <c r="CA17" i="10"/>
  <c r="AU17" i="10"/>
  <c r="O17" i="10"/>
  <c r="FR17" i="10"/>
  <c r="DF17" i="10"/>
  <c r="BS17" i="10"/>
  <c r="AM17" i="10"/>
  <c r="G17" i="10"/>
  <c r="FX21" i="10"/>
  <c r="FT21" i="10"/>
  <c r="FP21" i="10"/>
  <c r="FL21" i="10"/>
  <c r="FH21" i="10"/>
  <c r="FD21" i="10"/>
  <c r="EZ21" i="10"/>
  <c r="EV21" i="10"/>
  <c r="ER21" i="10"/>
  <c r="EN21" i="10"/>
  <c r="EJ21" i="10"/>
  <c r="EF21" i="10"/>
  <c r="EB21" i="10"/>
  <c r="DX21" i="10"/>
  <c r="DT21" i="10"/>
  <c r="DP21" i="10"/>
  <c r="DL21" i="10"/>
  <c r="DH21" i="10"/>
  <c r="DD21" i="10"/>
  <c r="CZ21" i="10"/>
  <c r="CV21" i="10"/>
  <c r="CR21" i="10"/>
  <c r="CN21" i="10"/>
  <c r="CJ21" i="10"/>
  <c r="CF21" i="10"/>
  <c r="CB21" i="10"/>
  <c r="BX21" i="10"/>
  <c r="BT21" i="10"/>
  <c r="BP21" i="10"/>
  <c r="BL21" i="10"/>
  <c r="BH21" i="10"/>
  <c r="BD21" i="10"/>
  <c r="AZ21" i="10"/>
  <c r="AV21" i="10"/>
  <c r="AR21" i="10"/>
  <c r="AN21" i="10"/>
  <c r="AJ21" i="10"/>
  <c r="AF21" i="10"/>
  <c r="AB21" i="10"/>
  <c r="X21" i="10"/>
  <c r="T21" i="10"/>
  <c r="P21" i="10"/>
  <c r="L21" i="10"/>
  <c r="H21" i="10"/>
  <c r="D21" i="10"/>
  <c r="GA21" i="10"/>
  <c r="FW21" i="10"/>
  <c r="FS21" i="10"/>
  <c r="FO21" i="10"/>
  <c r="FK21" i="10"/>
  <c r="FG21" i="10"/>
  <c r="FC21" i="10"/>
  <c r="EY21" i="10"/>
  <c r="EU21" i="10"/>
  <c r="EQ21" i="10"/>
  <c r="EM21" i="10"/>
  <c r="EI21" i="10"/>
  <c r="EE21" i="10"/>
  <c r="EA21" i="10"/>
  <c r="DW21" i="10"/>
  <c r="DS21" i="10"/>
  <c r="DO21" i="10"/>
  <c r="DK21" i="10"/>
  <c r="DG21" i="10"/>
  <c r="DC21" i="10"/>
  <c r="CY21" i="10"/>
  <c r="CU21" i="10"/>
  <c r="CQ21" i="10"/>
  <c r="CM21" i="10"/>
  <c r="CI21" i="10"/>
  <c r="CE21" i="10"/>
  <c r="CA21" i="10"/>
  <c r="BW21" i="10"/>
  <c r="BS21" i="10"/>
  <c r="BO21" i="10"/>
  <c r="BK21" i="10"/>
  <c r="BG21" i="10"/>
  <c r="BC21" i="10"/>
  <c r="AY21" i="10"/>
  <c r="AU21" i="10"/>
  <c r="AQ21" i="10"/>
  <c r="AM21" i="10"/>
  <c r="AI21" i="10"/>
  <c r="AE21" i="10"/>
  <c r="AA21" i="10"/>
  <c r="W21" i="10"/>
  <c r="S21" i="10"/>
  <c r="O21" i="10"/>
  <c r="K21" i="10"/>
  <c r="G21" i="10"/>
  <c r="FY21" i="10"/>
  <c r="FQ21" i="10"/>
  <c r="FI21" i="10"/>
  <c r="FA21" i="10"/>
  <c r="ES21" i="10"/>
  <c r="EK21" i="10"/>
  <c r="EC21" i="10"/>
  <c r="DU21" i="10"/>
  <c r="DM21" i="10"/>
  <c r="DE21" i="10"/>
  <c r="CW21" i="10"/>
  <c r="CO21" i="10"/>
  <c r="CG21" i="10"/>
  <c r="BY21" i="10"/>
  <c r="BQ21" i="10"/>
  <c r="BI21" i="10"/>
  <c r="BA21" i="10"/>
  <c r="AS21" i="10"/>
  <c r="AK21" i="10"/>
  <c r="AC21" i="10"/>
  <c r="U21" i="10"/>
  <c r="M21" i="10"/>
  <c r="E21" i="10"/>
  <c r="FV21" i="10"/>
  <c r="FN21" i="10"/>
  <c r="FF21" i="10"/>
  <c r="EX21" i="10"/>
  <c r="EP21" i="10"/>
  <c r="EH21" i="10"/>
  <c r="DZ21" i="10"/>
  <c r="DR21" i="10"/>
  <c r="DJ21" i="10"/>
  <c r="DB21" i="10"/>
  <c r="CT21" i="10"/>
  <c r="CL21" i="10"/>
  <c r="CD21" i="10"/>
  <c r="BV21" i="10"/>
  <c r="BN21" i="10"/>
  <c r="BF21" i="10"/>
  <c r="AX21" i="10"/>
  <c r="AP21" i="10"/>
  <c r="AH21" i="10"/>
  <c r="Z21" i="10"/>
  <c r="R21" i="10"/>
  <c r="J21" i="10"/>
  <c r="FM21" i="10"/>
  <c r="EW21" i="10"/>
  <c r="EG21" i="10"/>
  <c r="DQ21" i="10"/>
  <c r="DA21" i="10"/>
  <c r="CK21" i="10"/>
  <c r="BU21" i="10"/>
  <c r="BE21" i="10"/>
  <c r="AO21" i="10"/>
  <c r="Y21" i="10"/>
  <c r="I21" i="10"/>
  <c r="FZ21" i="10"/>
  <c r="FJ21" i="10"/>
  <c r="ET21" i="10"/>
  <c r="ED21" i="10"/>
  <c r="DN21" i="10"/>
  <c r="CX21" i="10"/>
  <c r="CH21" i="10"/>
  <c r="BR21" i="10"/>
  <c r="BB21" i="10"/>
  <c r="AL21" i="10"/>
  <c r="V21" i="10"/>
  <c r="F21" i="10"/>
  <c r="FU21" i="10"/>
  <c r="FE21" i="10"/>
  <c r="EO21" i="10"/>
  <c r="DY21" i="10"/>
  <c r="DI21" i="10"/>
  <c r="CS21" i="10"/>
  <c r="CC21" i="10"/>
  <c r="BM21" i="10"/>
  <c r="AW21" i="10"/>
  <c r="AG21" i="10"/>
  <c r="Q21" i="10"/>
  <c r="FR21" i="10"/>
  <c r="FB21" i="10"/>
  <c r="EL21" i="10"/>
  <c r="DV21" i="10"/>
  <c r="DF21" i="10"/>
  <c r="CP21" i="10"/>
  <c r="BZ21" i="10"/>
  <c r="BJ21" i="10"/>
  <c r="AT21" i="10"/>
  <c r="AD21" i="10"/>
  <c r="N21" i="10"/>
  <c r="FU20" i="12"/>
  <c r="FE20" i="12"/>
  <c r="EO20" i="12"/>
  <c r="DY20" i="12"/>
  <c r="DI20" i="12"/>
  <c r="CS20" i="12"/>
  <c r="CC20" i="12"/>
  <c r="BM20" i="12"/>
  <c r="AW20" i="12"/>
  <c r="AG20" i="12"/>
  <c r="Q20" i="12"/>
  <c r="FY19" i="12"/>
  <c r="FI19" i="12"/>
  <c r="ES19" i="12"/>
  <c r="EC19" i="12"/>
  <c r="DM19" i="12"/>
  <c r="CW19" i="12"/>
  <c r="CG19" i="12"/>
  <c r="BQ19" i="12"/>
  <c r="BA19" i="12"/>
  <c r="AK19" i="12"/>
  <c r="U19" i="12"/>
  <c r="E19" i="12"/>
  <c r="FM18" i="12"/>
  <c r="EW18" i="12"/>
  <c r="EG18" i="12"/>
  <c r="DQ18" i="12"/>
  <c r="DA18" i="12"/>
  <c r="CK18" i="12"/>
  <c r="BU18" i="12"/>
  <c r="BE18" i="12"/>
  <c r="AO18" i="12"/>
  <c r="Y18" i="12"/>
  <c r="I18" i="12"/>
  <c r="FQ17" i="12"/>
  <c r="FA17" i="12"/>
  <c r="EK17" i="12"/>
  <c r="DU17" i="12"/>
  <c r="DE17" i="12"/>
  <c r="CO17" i="12"/>
  <c r="BY17" i="12"/>
  <c r="BI17" i="12"/>
  <c r="AS17" i="12"/>
  <c r="AC17" i="12"/>
  <c r="M17" i="12"/>
  <c r="FU16" i="12"/>
  <c r="FE16" i="12"/>
  <c r="EO16" i="12"/>
  <c r="DY16" i="12"/>
  <c r="DI16" i="12"/>
  <c r="CS16" i="12"/>
  <c r="CC16" i="12"/>
  <c r="BM16" i="12"/>
  <c r="AW16" i="12"/>
  <c r="AG16" i="12"/>
  <c r="Q16" i="12"/>
  <c r="FY15" i="12"/>
  <c r="FI15" i="12"/>
  <c r="ES15" i="12"/>
  <c r="EC15" i="12"/>
  <c r="DM15" i="12"/>
  <c r="CW15" i="12"/>
  <c r="CG15" i="12"/>
  <c r="BQ15" i="12"/>
  <c r="BA15" i="12"/>
  <c r="AK15" i="12"/>
  <c r="FT21" i="12"/>
  <c r="FD21" i="12"/>
  <c r="EN21" i="12"/>
  <c r="DX21" i="12"/>
  <c r="DH21" i="12"/>
  <c r="CR21" i="12"/>
  <c r="CB21" i="12"/>
  <c r="BL21" i="12"/>
  <c r="AV21" i="12"/>
  <c r="AF21" i="12"/>
  <c r="P21" i="12"/>
  <c r="FT20" i="12"/>
  <c r="FD20" i="12"/>
  <c r="EN20" i="12"/>
  <c r="DX20" i="12"/>
  <c r="DH20" i="12"/>
  <c r="CR20" i="12"/>
  <c r="CB20" i="12"/>
  <c r="BL20" i="12"/>
  <c r="AV20" i="12"/>
  <c r="AF20" i="12"/>
  <c r="P20" i="12"/>
  <c r="FT19" i="12"/>
  <c r="FD19" i="12"/>
  <c r="EN19" i="12"/>
  <c r="DX19" i="12"/>
  <c r="DH19" i="12"/>
  <c r="CR19" i="12"/>
  <c r="CB19" i="12"/>
  <c r="BL19" i="12"/>
  <c r="AV19" i="12"/>
  <c r="AF19" i="12"/>
  <c r="P19" i="12"/>
  <c r="FT18" i="12"/>
  <c r="FD18" i="12"/>
  <c r="EN18" i="12"/>
  <c r="DX18" i="12"/>
  <c r="DH18" i="12"/>
  <c r="CR18" i="12"/>
  <c r="CB18" i="12"/>
  <c r="BL18" i="12"/>
  <c r="AV18" i="12"/>
  <c r="AF18" i="12"/>
  <c r="P18" i="12"/>
  <c r="FT17" i="12"/>
  <c r="FD17" i="12"/>
  <c r="EN17" i="12"/>
  <c r="DX17" i="12"/>
  <c r="DH17" i="12"/>
  <c r="CR17" i="12"/>
  <c r="CB17" i="12"/>
  <c r="BL17" i="12"/>
  <c r="AV17" i="12"/>
  <c r="AF17" i="12"/>
  <c r="P17" i="12"/>
  <c r="FT16" i="12"/>
  <c r="FD16" i="12"/>
  <c r="EN16" i="12"/>
  <c r="DX16" i="12"/>
  <c r="DH16" i="12"/>
  <c r="CR16" i="12"/>
  <c r="CB16" i="12"/>
  <c r="BL16" i="12"/>
  <c r="FS21" i="12"/>
  <c r="FC21" i="12"/>
  <c r="EM21" i="12"/>
  <c r="DW21" i="12"/>
  <c r="DG21" i="12"/>
  <c r="CQ21" i="12"/>
  <c r="CA21" i="12"/>
  <c r="BK21" i="12"/>
  <c r="AU21" i="12"/>
  <c r="AE21" i="12"/>
  <c r="O21" i="12"/>
  <c r="FW20" i="12"/>
  <c r="FG20" i="12"/>
  <c r="EQ20" i="12"/>
  <c r="EA20" i="12"/>
  <c r="DK20" i="12"/>
  <c r="CU20" i="12"/>
  <c r="CE20" i="12"/>
  <c r="BO20" i="12"/>
  <c r="AY20" i="12"/>
  <c r="AI20" i="12"/>
  <c r="S20" i="12"/>
  <c r="GA19" i="12"/>
  <c r="FK19" i="12"/>
  <c r="EU19" i="12"/>
  <c r="EE19" i="12"/>
  <c r="DO19" i="12"/>
  <c r="CY19" i="12"/>
  <c r="CI19" i="12"/>
  <c r="BS19" i="12"/>
  <c r="BC19" i="12"/>
  <c r="AM19" i="12"/>
  <c r="W19" i="12"/>
  <c r="G19" i="12"/>
  <c r="FO18" i="12"/>
  <c r="EY18" i="12"/>
  <c r="EI18" i="12"/>
  <c r="DS18" i="12"/>
  <c r="DC18" i="12"/>
  <c r="CM18" i="12"/>
  <c r="BW18" i="12"/>
  <c r="BG18" i="12"/>
  <c r="AQ18" i="12"/>
  <c r="AA18" i="12"/>
  <c r="K18" i="12"/>
  <c r="FS17" i="12"/>
  <c r="FC17" i="12"/>
  <c r="EM17" i="12"/>
  <c r="DW17" i="12"/>
  <c r="DG17" i="12"/>
  <c r="CQ17" i="12"/>
  <c r="CA17" i="12"/>
  <c r="BK17" i="12"/>
  <c r="AU17" i="12"/>
  <c r="AE17" i="12"/>
  <c r="O17" i="12"/>
  <c r="FW16" i="12"/>
  <c r="FG16" i="12"/>
  <c r="EQ16" i="12"/>
  <c r="EA16" i="12"/>
  <c r="DK16" i="12"/>
  <c r="CU16" i="12"/>
  <c r="CE16" i="12"/>
  <c r="BO16" i="12"/>
  <c r="AY16" i="12"/>
  <c r="AI16" i="12"/>
  <c r="S16" i="12"/>
  <c r="GA15" i="12"/>
  <c r="FK15" i="12"/>
  <c r="EU15" i="12"/>
  <c r="EE15" i="12"/>
  <c r="DO15" i="12"/>
  <c r="CY15" i="12"/>
  <c r="CI15" i="12"/>
  <c r="BS15" i="12"/>
  <c r="BC15" i="12"/>
  <c r="AM15" i="12"/>
  <c r="W15" i="12"/>
  <c r="G15" i="12"/>
  <c r="FO14" i="12"/>
  <c r="EY14" i="12"/>
  <c r="EI14" i="12"/>
  <c r="DS14" i="12"/>
  <c r="DC14" i="12"/>
  <c r="CM14" i="12"/>
  <c r="BW14" i="12"/>
  <c r="BG14" i="12"/>
  <c r="AQ14" i="12"/>
  <c r="AA14" i="12"/>
  <c r="K14" i="12"/>
  <c r="FS13" i="12"/>
  <c r="FC13" i="12"/>
  <c r="EM13" i="12"/>
  <c r="DW13" i="12"/>
  <c r="DG13" i="12"/>
  <c r="CQ13" i="12"/>
  <c r="CA13" i="12"/>
  <c r="BK13" i="12"/>
  <c r="AU13" i="12"/>
  <c r="AE13" i="12"/>
  <c r="O13" i="12"/>
  <c r="DJ15" i="12"/>
  <c r="CH15" i="12"/>
  <c r="BJ15" i="12"/>
  <c r="AL15" i="12"/>
  <c r="N15" i="12"/>
  <c r="FJ14" i="12"/>
  <c r="EL14" i="12"/>
  <c r="DN14" i="12"/>
  <c r="CP14" i="12"/>
  <c r="BR14" i="12"/>
  <c r="AT14" i="12"/>
  <c r="R14" i="12"/>
  <c r="FR13" i="12"/>
  <c r="ET13" i="12"/>
  <c r="DR13" i="12"/>
  <c r="CT13" i="12"/>
  <c r="BV13" i="12"/>
  <c r="AT13" i="12"/>
  <c r="V13" i="12"/>
  <c r="FZ21" i="12"/>
  <c r="FJ21" i="12"/>
  <c r="ET21" i="12"/>
  <c r="ED21" i="12"/>
  <c r="DN21" i="12"/>
  <c r="CX21" i="12"/>
  <c r="CH21" i="12"/>
  <c r="BR21" i="12"/>
  <c r="BB21" i="12"/>
  <c r="AL21" i="12"/>
  <c r="V21" i="12"/>
  <c r="F21" i="12"/>
  <c r="FN20" i="12"/>
  <c r="EX20" i="12"/>
  <c r="EH20" i="12"/>
  <c r="DR20" i="12"/>
  <c r="DB20" i="12"/>
  <c r="CL20" i="12"/>
  <c r="BV20" i="12"/>
  <c r="BF20" i="12"/>
  <c r="AP20" i="12"/>
  <c r="Z20" i="12"/>
  <c r="J20" i="12"/>
  <c r="FR19" i="12"/>
  <c r="FB19" i="12"/>
  <c r="EL19" i="12"/>
  <c r="DV19" i="12"/>
  <c r="DF19" i="12"/>
  <c r="CP19" i="12"/>
  <c r="BZ19" i="12"/>
  <c r="BJ19" i="12"/>
  <c r="AT19" i="12"/>
  <c r="AD19" i="12"/>
  <c r="N19" i="12"/>
  <c r="FV18" i="12"/>
  <c r="FF18" i="12"/>
  <c r="EP18" i="12"/>
  <c r="DZ18" i="12"/>
  <c r="DJ18" i="12"/>
  <c r="CT18" i="12"/>
  <c r="CD18" i="12"/>
  <c r="BN18" i="12"/>
  <c r="AX18" i="12"/>
  <c r="AH18" i="12"/>
  <c r="R18" i="12"/>
  <c r="FZ17" i="12"/>
  <c r="FJ17" i="12"/>
  <c r="ET17" i="12"/>
  <c r="ED17" i="12"/>
  <c r="DN17" i="12"/>
  <c r="CX17" i="12"/>
  <c r="CH17" i="12"/>
  <c r="BR17" i="12"/>
  <c r="BB17" i="12"/>
  <c r="AL17" i="12"/>
  <c r="V17" i="12"/>
  <c r="F17" i="12"/>
  <c r="FN16" i="12"/>
  <c r="EX16" i="12"/>
  <c r="EH16" i="12"/>
  <c r="DR16" i="12"/>
  <c r="DB16" i="12"/>
  <c r="CL16" i="12"/>
  <c r="BV16" i="12"/>
  <c r="BF16" i="12"/>
  <c r="AP16" i="12"/>
  <c r="V16" i="12"/>
  <c r="F16" i="12"/>
  <c r="FN15" i="12"/>
  <c r="EX15" i="12"/>
  <c r="EH15" i="12"/>
  <c r="DR15" i="12"/>
  <c r="CL15" i="12"/>
  <c r="AT15" i="12"/>
  <c r="FV14" i="12"/>
  <c r="ED14" i="12"/>
  <c r="CL14" i="12"/>
  <c r="AP14" i="12"/>
  <c r="FV13" i="12"/>
  <c r="EH13" i="12"/>
  <c r="CP13" i="12"/>
  <c r="AX13" i="12"/>
  <c r="Y15" i="12"/>
  <c r="I15" i="12"/>
  <c r="FQ14" i="12"/>
  <c r="FA14" i="12"/>
  <c r="EK14" i="12"/>
  <c r="DU14" i="12"/>
  <c r="DE14" i="12"/>
  <c r="CO14" i="12"/>
  <c r="BY14" i="12"/>
  <c r="BI14" i="12"/>
  <c r="AS14" i="12"/>
  <c r="AC14" i="12"/>
  <c r="M14" i="12"/>
  <c r="FU13" i="12"/>
  <c r="FE13" i="12"/>
  <c r="EO13" i="12"/>
  <c r="DY13" i="12"/>
  <c r="DI13" i="12"/>
  <c r="CS13" i="12"/>
  <c r="CC13" i="12"/>
  <c r="BM13" i="12"/>
  <c r="AW13" i="12"/>
  <c r="AG13" i="12"/>
  <c r="Q13" i="12"/>
  <c r="BD16" i="12"/>
  <c r="AN16" i="12"/>
  <c r="X16" i="12"/>
  <c r="H16" i="12"/>
  <c r="FL15" i="12"/>
  <c r="EV15" i="12"/>
  <c r="EF15" i="12"/>
  <c r="DP15" i="12"/>
  <c r="CZ15" i="12"/>
  <c r="CJ15" i="12"/>
  <c r="BT15" i="12"/>
  <c r="BD15" i="12"/>
  <c r="AN15" i="12"/>
  <c r="X15" i="12"/>
  <c r="H15" i="12"/>
  <c r="FL14" i="12"/>
  <c r="EV14" i="12"/>
  <c r="EF14" i="12"/>
  <c r="DP14" i="12"/>
  <c r="CZ14" i="12"/>
  <c r="CJ14" i="12"/>
  <c r="BT14" i="12"/>
  <c r="BD14" i="12"/>
  <c r="AN14" i="12"/>
  <c r="X14" i="12"/>
  <c r="H14" i="12"/>
  <c r="FL13" i="12"/>
  <c r="EV13" i="12"/>
  <c r="EF13" i="12"/>
  <c r="DP13" i="12"/>
  <c r="CZ13" i="12"/>
  <c r="CJ13" i="12"/>
  <c r="BT13" i="12"/>
  <c r="BD13" i="12"/>
  <c r="AN13" i="12"/>
  <c r="X13" i="12"/>
  <c r="H13" i="12"/>
  <c r="EL11" i="12"/>
  <c r="FD11" i="12"/>
  <c r="G11" i="12"/>
  <c r="DA11" i="12"/>
  <c r="AO11" i="12"/>
  <c r="EN11" i="12"/>
  <c r="P11" i="12"/>
  <c r="BC11" i="12"/>
  <c r="DR12" i="12"/>
  <c r="BF12" i="12"/>
  <c r="FR11" i="12"/>
  <c r="DF11" i="12"/>
  <c r="AT11" i="12"/>
  <c r="FI12" i="12"/>
  <c r="CW12" i="12"/>
  <c r="AK12" i="12"/>
  <c r="EW11" i="12"/>
  <c r="CK11" i="12"/>
  <c r="Y11" i="12"/>
  <c r="EN12" i="12"/>
  <c r="CB12" i="12"/>
  <c r="P12" i="12"/>
  <c r="DX11" i="12"/>
  <c r="BL11" i="12"/>
  <c r="FW12" i="12"/>
  <c r="DK12" i="12"/>
  <c r="AY12" i="12"/>
  <c r="FK11" i="12"/>
  <c r="CY11" i="12"/>
  <c r="AM11" i="12"/>
  <c r="BZ11" i="12"/>
  <c r="N11" i="12"/>
  <c r="DQ11" i="12"/>
  <c r="BE11" i="12"/>
  <c r="CR11" i="12"/>
  <c r="AF11" i="12"/>
  <c r="EE11" i="12"/>
  <c r="BS11" i="12"/>
  <c r="DV11" i="12"/>
  <c r="BJ11" i="12"/>
  <c r="FM11" i="12"/>
  <c r="CB11" i="12"/>
  <c r="GA11" i="12"/>
  <c r="DO11" i="12"/>
  <c r="FN12" i="12"/>
  <c r="DB12" i="12"/>
  <c r="AP12" i="12"/>
  <c r="FB11" i="12"/>
  <c r="CP11" i="12"/>
  <c r="AD11" i="12"/>
  <c r="ES12" i="12"/>
  <c r="CG12" i="12"/>
  <c r="U12" i="12"/>
  <c r="EG11" i="12"/>
  <c r="BU11" i="12"/>
  <c r="I11" i="12"/>
  <c r="DX12" i="12"/>
  <c r="BL12" i="12"/>
  <c r="FT11" i="12"/>
  <c r="DH11" i="12"/>
  <c r="AV11" i="12"/>
  <c r="FG12" i="12"/>
  <c r="CU12" i="12"/>
  <c r="AI12" i="12"/>
  <c r="EU11" i="12"/>
  <c r="CI11" i="12"/>
  <c r="W11" i="12"/>
  <c r="FV10" i="12"/>
  <c r="DZ10" i="12"/>
  <c r="CD10" i="12"/>
  <c r="R10" i="12"/>
  <c r="CO10" i="12"/>
  <c r="BY10" i="12"/>
  <c r="AS10" i="12"/>
  <c r="M10" i="12"/>
  <c r="FD10" i="12"/>
  <c r="DH10" i="12"/>
  <c r="BL10" i="12"/>
  <c r="P10" i="12"/>
  <c r="EY10" i="12"/>
  <c r="DC10" i="12"/>
  <c r="CM10" i="12"/>
  <c r="AQ10" i="12"/>
  <c r="FV12" i="12"/>
  <c r="FF12" i="12"/>
  <c r="EP12" i="12"/>
  <c r="DZ12" i="12"/>
  <c r="DJ12" i="12"/>
  <c r="CT12" i="12"/>
  <c r="CD12" i="12"/>
  <c r="BN12" i="12"/>
  <c r="AX12" i="12"/>
  <c r="AH12" i="12"/>
  <c r="R12" i="12"/>
  <c r="FZ11" i="12"/>
  <c r="FJ11" i="12"/>
  <c r="ET11" i="12"/>
  <c r="ED11" i="12"/>
  <c r="DN11" i="12"/>
  <c r="CX11" i="12"/>
  <c r="CH11" i="12"/>
  <c r="BR11" i="12"/>
  <c r="BB11" i="12"/>
  <c r="AL11" i="12"/>
  <c r="V11" i="12"/>
  <c r="F11" i="12"/>
  <c r="FN10" i="12"/>
  <c r="EX10" i="12"/>
  <c r="EH10" i="12"/>
  <c r="DR10" i="12"/>
  <c r="DB10" i="12"/>
  <c r="CL10" i="12"/>
  <c r="BV10" i="12"/>
  <c r="BF10" i="12"/>
  <c r="AP10" i="12"/>
  <c r="Z10" i="12"/>
  <c r="J10" i="12"/>
  <c r="FQ12" i="12"/>
  <c r="FA12" i="12"/>
  <c r="EK12" i="12"/>
  <c r="DU12" i="12"/>
  <c r="DE12" i="12"/>
  <c r="CO12" i="12"/>
  <c r="BY12" i="12"/>
  <c r="BI12" i="12"/>
  <c r="AS12" i="12"/>
  <c r="AC12" i="12"/>
  <c r="M12" i="12"/>
  <c r="FU11" i="12"/>
  <c r="FE11" i="12"/>
  <c r="EO11" i="12"/>
  <c r="DY11" i="12"/>
  <c r="DI11" i="12"/>
  <c r="CS11" i="12"/>
  <c r="CC11" i="12"/>
  <c r="BM11" i="12"/>
  <c r="AW11" i="12"/>
  <c r="AG11" i="12"/>
  <c r="Q11" i="12"/>
  <c r="FY10" i="12"/>
  <c r="FI10" i="12"/>
  <c r="ES10" i="12"/>
  <c r="EC10" i="12"/>
  <c r="DM10" i="12"/>
  <c r="CW10" i="12"/>
  <c r="CG10" i="12"/>
  <c r="BQ10" i="12"/>
  <c r="BA10" i="12"/>
  <c r="AK10" i="12"/>
  <c r="U10" i="12"/>
  <c r="E10" i="12"/>
  <c r="FL12" i="12"/>
  <c r="EV12" i="12"/>
  <c r="EF12" i="12"/>
  <c r="DP12" i="12"/>
  <c r="CZ12" i="12"/>
  <c r="CJ12" i="12"/>
  <c r="BT12" i="12"/>
  <c r="BD12" i="12"/>
  <c r="AN12" i="12"/>
  <c r="X12" i="12"/>
  <c r="H12" i="12"/>
  <c r="FL11" i="12"/>
  <c r="EV11" i="12"/>
  <c r="EF11" i="12"/>
  <c r="DP11" i="12"/>
  <c r="CZ11" i="12"/>
  <c r="CJ11" i="12"/>
  <c r="BT11" i="12"/>
  <c r="BD11" i="12"/>
  <c r="AN11" i="12"/>
  <c r="X11" i="12"/>
  <c r="H11" i="12"/>
  <c r="FL10" i="12"/>
  <c r="EV10" i="12"/>
  <c r="EF10" i="12"/>
  <c r="DP10" i="12"/>
  <c r="CZ10" i="12"/>
  <c r="CJ10" i="12"/>
  <c r="BT10" i="12"/>
  <c r="BD10" i="12"/>
  <c r="AN10" i="12"/>
  <c r="X10" i="12"/>
  <c r="H10" i="12"/>
  <c r="FO12" i="12"/>
  <c r="EY12" i="12"/>
  <c r="EI12" i="12"/>
  <c r="DS12" i="12"/>
  <c r="DC12" i="12"/>
  <c r="CM12" i="12"/>
  <c r="BW12" i="12"/>
  <c r="BG12" i="12"/>
  <c r="AQ12" i="12"/>
  <c r="AA12" i="12"/>
  <c r="K12" i="12"/>
  <c r="FS11" i="12"/>
  <c r="FC11" i="12"/>
  <c r="EM11" i="12"/>
  <c r="DW11" i="12"/>
  <c r="DG11" i="12"/>
  <c r="CQ11" i="12"/>
  <c r="CA11" i="12"/>
  <c r="BK11" i="12"/>
  <c r="AU11" i="12"/>
  <c r="AE11" i="12"/>
  <c r="O11" i="12"/>
  <c r="FW10" i="12"/>
  <c r="FG10" i="12"/>
  <c r="EQ10" i="12"/>
  <c r="EA10" i="12"/>
  <c r="DK10" i="12"/>
  <c r="CU10" i="12"/>
  <c r="CE10" i="12"/>
  <c r="BO10" i="12"/>
  <c r="AY10" i="12"/>
  <c r="AI10" i="12"/>
  <c r="S10" i="12"/>
  <c r="FY12" i="10"/>
  <c r="FU12" i="10"/>
  <c r="FQ12" i="10"/>
  <c r="FM12" i="10"/>
  <c r="FI12" i="10"/>
  <c r="FE12" i="10"/>
  <c r="FA12" i="10"/>
  <c r="EW12" i="10"/>
  <c r="ES12" i="10"/>
  <c r="EO12" i="10"/>
  <c r="EK12" i="10"/>
  <c r="EG12" i="10"/>
  <c r="EC12" i="10"/>
  <c r="DY12" i="10"/>
  <c r="DU12" i="10"/>
  <c r="DQ12" i="10"/>
  <c r="DM12" i="10"/>
  <c r="DI12" i="10"/>
  <c r="DE12" i="10"/>
  <c r="DA12" i="10"/>
  <c r="CW12" i="10"/>
  <c r="CS12" i="10"/>
  <c r="CO12" i="10"/>
  <c r="CK12" i="10"/>
  <c r="CG12" i="10"/>
  <c r="CC12" i="10"/>
  <c r="BY12" i="10"/>
  <c r="BU12" i="10"/>
  <c r="BQ12" i="10"/>
  <c r="BM12" i="10"/>
  <c r="BI12" i="10"/>
  <c r="BE12" i="10"/>
  <c r="BA12" i="10"/>
  <c r="AW12" i="10"/>
  <c r="AS12" i="10"/>
  <c r="AO12" i="10"/>
  <c r="AK12" i="10"/>
  <c r="AG12" i="10"/>
  <c r="AC12" i="10"/>
  <c r="Y12" i="10"/>
  <c r="U12" i="10"/>
  <c r="Q12" i="10"/>
  <c r="M12" i="10"/>
  <c r="I12" i="10"/>
  <c r="E12" i="10"/>
  <c r="FX12" i="10"/>
  <c r="FT12" i="10"/>
  <c r="FP12" i="10"/>
  <c r="FL12" i="10"/>
  <c r="FH12" i="10"/>
  <c r="FD12" i="10"/>
  <c r="EZ12" i="10"/>
  <c r="EV12" i="10"/>
  <c r="ER12" i="10"/>
  <c r="EN12" i="10"/>
  <c r="EJ12" i="10"/>
  <c r="EF12" i="10"/>
  <c r="EB12" i="10"/>
  <c r="DX12" i="10"/>
  <c r="DT12" i="10"/>
  <c r="DP12" i="10"/>
  <c r="DL12" i="10"/>
  <c r="DH12" i="10"/>
  <c r="DD12" i="10"/>
  <c r="CZ12" i="10"/>
  <c r="CV12" i="10"/>
  <c r="CR12" i="10"/>
  <c r="CN12" i="10"/>
  <c r="CJ12" i="10"/>
  <c r="CF12" i="10"/>
  <c r="CB12" i="10"/>
  <c r="BX12" i="10"/>
  <c r="BT12" i="10"/>
  <c r="BP12" i="10"/>
  <c r="BL12" i="10"/>
  <c r="BH12" i="10"/>
  <c r="BD12" i="10"/>
  <c r="AZ12" i="10"/>
  <c r="GA12" i="10"/>
  <c r="FW12" i="10"/>
  <c r="FS12" i="10"/>
  <c r="FO12" i="10"/>
  <c r="FK12" i="10"/>
  <c r="FG12" i="10"/>
  <c r="FC12" i="10"/>
  <c r="EY12" i="10"/>
  <c r="EU12" i="10"/>
  <c r="EQ12" i="10"/>
  <c r="EM12" i="10"/>
  <c r="EI12" i="10"/>
  <c r="EE12" i="10"/>
  <c r="EA12" i="10"/>
  <c r="DW12" i="10"/>
  <c r="DS12" i="10"/>
  <c r="DO12" i="10"/>
  <c r="DK12" i="10"/>
  <c r="DG12" i="10"/>
  <c r="DC12" i="10"/>
  <c r="CY12" i="10"/>
  <c r="CU12" i="10"/>
  <c r="CQ12" i="10"/>
  <c r="CM12" i="10"/>
  <c r="CI12" i="10"/>
  <c r="CE12" i="10"/>
  <c r="CA12" i="10"/>
  <c r="BW12" i="10"/>
  <c r="BS12" i="10"/>
  <c r="BO12" i="10"/>
  <c r="BK12" i="10"/>
  <c r="BG12" i="10"/>
  <c r="BC12" i="10"/>
  <c r="AY12" i="10"/>
  <c r="AU12" i="10"/>
  <c r="AQ12" i="10"/>
  <c r="AM12" i="10"/>
  <c r="AI12" i="10"/>
  <c r="AE12" i="10"/>
  <c r="AA12" i="10"/>
  <c r="W12" i="10"/>
  <c r="S12" i="10"/>
  <c r="O12" i="10"/>
  <c r="K12" i="10"/>
  <c r="FN12" i="10"/>
  <c r="EX12" i="10"/>
  <c r="EH12" i="10"/>
  <c r="DR12" i="10"/>
  <c r="DB12" i="10"/>
  <c r="CL12" i="10"/>
  <c r="BV12" i="10"/>
  <c r="BF12" i="10"/>
  <c r="AT12" i="10"/>
  <c r="AL12" i="10"/>
  <c r="AD12" i="10"/>
  <c r="V12" i="10"/>
  <c r="N12" i="10"/>
  <c r="G12" i="10"/>
  <c r="FZ12" i="10"/>
  <c r="FJ12" i="10"/>
  <c r="ET12" i="10"/>
  <c r="ED12" i="10"/>
  <c r="DN12" i="10"/>
  <c r="CX12" i="10"/>
  <c r="CH12" i="10"/>
  <c r="BR12" i="10"/>
  <c r="BB12" i="10"/>
  <c r="AR12" i="10"/>
  <c r="AJ12" i="10"/>
  <c r="AB12" i="10"/>
  <c r="T12" i="10"/>
  <c r="L12" i="10"/>
  <c r="F12" i="10"/>
  <c r="FV12" i="10"/>
  <c r="FF12" i="10"/>
  <c r="EP12" i="10"/>
  <c r="DZ12" i="10"/>
  <c r="DJ12" i="10"/>
  <c r="CT12" i="10"/>
  <c r="CD12" i="10"/>
  <c r="BN12" i="10"/>
  <c r="AX12" i="10"/>
  <c r="AP12" i="10"/>
  <c r="AH12" i="10"/>
  <c r="Z12" i="10"/>
  <c r="R12" i="10"/>
  <c r="J12" i="10"/>
  <c r="D12" i="10"/>
  <c r="FR12" i="10"/>
  <c r="FB12" i="10"/>
  <c r="EL12" i="10"/>
  <c r="DV12" i="10"/>
  <c r="DF12" i="10"/>
  <c r="CP12" i="10"/>
  <c r="BZ12" i="10"/>
  <c r="BJ12" i="10"/>
  <c r="AV12" i="10"/>
  <c r="AN12" i="10"/>
  <c r="AF12" i="10"/>
  <c r="X12" i="10"/>
  <c r="P12" i="10"/>
  <c r="H12" i="10"/>
  <c r="EP10" i="12"/>
  <c r="CT10" i="12"/>
  <c r="AX10" i="12"/>
  <c r="FQ10" i="12"/>
  <c r="EK10" i="12"/>
  <c r="DE10" i="12"/>
  <c r="BI10" i="12"/>
  <c r="EN10" i="12"/>
  <c r="CR10" i="12"/>
  <c r="AV10" i="12"/>
  <c r="AF10" i="12"/>
  <c r="FO10" i="12"/>
  <c r="DS10" i="12"/>
  <c r="BW10" i="12"/>
  <c r="AA10" i="12"/>
  <c r="FX10" i="10"/>
  <c r="FT10" i="10"/>
  <c r="FP10" i="10"/>
  <c r="FL10" i="10"/>
  <c r="FH10" i="10"/>
  <c r="FD10" i="10"/>
  <c r="EZ10" i="10"/>
  <c r="EV10" i="10"/>
  <c r="ER10" i="10"/>
  <c r="EN10" i="10"/>
  <c r="EJ10" i="10"/>
  <c r="EF10" i="10"/>
  <c r="EB10" i="10"/>
  <c r="DX10" i="10"/>
  <c r="DT10" i="10"/>
  <c r="DP10" i="10"/>
  <c r="DL10" i="10"/>
  <c r="DH10" i="10"/>
  <c r="DD10" i="10"/>
  <c r="CZ10" i="10"/>
  <c r="CV10" i="10"/>
  <c r="CR10" i="10"/>
  <c r="CN10" i="10"/>
  <c r="CJ10" i="10"/>
  <c r="CF10" i="10"/>
  <c r="CB10" i="10"/>
  <c r="BX10" i="10"/>
  <c r="BT10" i="10"/>
  <c r="BP10" i="10"/>
  <c r="BL10" i="10"/>
  <c r="BH10" i="10"/>
  <c r="GA10" i="10"/>
  <c r="FW10" i="10"/>
  <c r="FS10" i="10"/>
  <c r="FO10" i="10"/>
  <c r="FK10" i="10"/>
  <c r="FG10" i="10"/>
  <c r="FC10" i="10"/>
  <c r="EY10" i="10"/>
  <c r="EU10" i="10"/>
  <c r="EQ10" i="10"/>
  <c r="EM10" i="10"/>
  <c r="EI10" i="10"/>
  <c r="EE10" i="10"/>
  <c r="EA10" i="10"/>
  <c r="DW10" i="10"/>
  <c r="DS10" i="10"/>
  <c r="DO10" i="10"/>
  <c r="DK10" i="10"/>
  <c r="DG10" i="10"/>
  <c r="DC10" i="10"/>
  <c r="CY10" i="10"/>
  <c r="CU10" i="10"/>
  <c r="CQ10" i="10"/>
  <c r="CM10" i="10"/>
  <c r="CI10" i="10"/>
  <c r="CE10" i="10"/>
  <c r="CA10" i="10"/>
  <c r="BW10" i="10"/>
  <c r="BS10" i="10"/>
  <c r="BO10" i="10"/>
  <c r="BK10" i="10"/>
  <c r="FZ10" i="10"/>
  <c r="FV10" i="10"/>
  <c r="FR10" i="10"/>
  <c r="FN10" i="10"/>
  <c r="FY10" i="10"/>
  <c r="FU10" i="10"/>
  <c r="FQ10" i="10"/>
  <c r="FM10" i="10"/>
  <c r="FI10" i="10"/>
  <c r="FE10" i="10"/>
  <c r="FA10" i="10"/>
  <c r="EW10" i="10"/>
  <c r="ES10" i="10"/>
  <c r="EO10" i="10"/>
  <c r="EK10" i="10"/>
  <c r="EG10" i="10"/>
  <c r="EC10" i="10"/>
  <c r="DY10" i="10"/>
  <c r="DU10" i="10"/>
  <c r="DQ10" i="10"/>
  <c r="DM10" i="10"/>
  <c r="DI10" i="10"/>
  <c r="DE10" i="10"/>
  <c r="DA10" i="10"/>
  <c r="CW10" i="10"/>
  <c r="CS10" i="10"/>
  <c r="CO10" i="10"/>
  <c r="CK10" i="10"/>
  <c r="CG10" i="10"/>
  <c r="CC10" i="10"/>
  <c r="BY10" i="10"/>
  <c r="BU10" i="10"/>
  <c r="BQ10" i="10"/>
  <c r="BM10" i="10"/>
  <c r="BI10" i="10"/>
  <c r="EX10" i="10"/>
  <c r="EH10" i="10"/>
  <c r="DR10" i="10"/>
  <c r="DB10" i="10"/>
  <c r="CL10" i="10"/>
  <c r="BV10" i="10"/>
  <c r="BG10" i="10"/>
  <c r="BC10" i="10"/>
  <c r="AY10" i="10"/>
  <c r="AU10" i="10"/>
  <c r="AQ10" i="10"/>
  <c r="AM10" i="10"/>
  <c r="AI10" i="10"/>
  <c r="AE10" i="10"/>
  <c r="AA10" i="10"/>
  <c r="W10" i="10"/>
  <c r="S10" i="10"/>
  <c r="O10" i="10"/>
  <c r="K10" i="10"/>
  <c r="G10" i="10"/>
  <c r="FJ10" i="10"/>
  <c r="ET10" i="10"/>
  <c r="ED10" i="10"/>
  <c r="DN10" i="10"/>
  <c r="CX10" i="10"/>
  <c r="CH10" i="10"/>
  <c r="BR10" i="10"/>
  <c r="BF10" i="10"/>
  <c r="BB10" i="10"/>
  <c r="AX10" i="10"/>
  <c r="AT10" i="10"/>
  <c r="AP10" i="10"/>
  <c r="AL10" i="10"/>
  <c r="AH10" i="10"/>
  <c r="AD10" i="10"/>
  <c r="Z10" i="10"/>
  <c r="V10" i="10"/>
  <c r="R10" i="10"/>
  <c r="N10" i="10"/>
  <c r="J10" i="10"/>
  <c r="F10" i="10"/>
  <c r="FF10" i="10"/>
  <c r="EP10" i="10"/>
  <c r="DZ10" i="10"/>
  <c r="DJ10" i="10"/>
  <c r="CT10" i="10"/>
  <c r="CD10" i="10"/>
  <c r="BN10" i="10"/>
  <c r="BE10" i="10"/>
  <c r="BA10" i="10"/>
  <c r="AW10" i="10"/>
  <c r="AS10" i="10"/>
  <c r="AO10" i="10"/>
  <c r="AK10" i="10"/>
  <c r="AG10" i="10"/>
  <c r="AC10" i="10"/>
  <c r="Y10" i="10"/>
  <c r="U10" i="10"/>
  <c r="Q10" i="10"/>
  <c r="M10" i="10"/>
  <c r="I10" i="10"/>
  <c r="E10" i="10"/>
  <c r="FB10" i="10"/>
  <c r="EL10" i="10"/>
  <c r="DV10" i="10"/>
  <c r="DF10" i="10"/>
  <c r="CP10" i="10"/>
  <c r="BZ10" i="10"/>
  <c r="BJ10" i="10"/>
  <c r="BD10" i="10"/>
  <c r="AZ10" i="10"/>
  <c r="AV10" i="10"/>
  <c r="AR10" i="10"/>
  <c r="AN10" i="10"/>
  <c r="AJ10" i="10"/>
  <c r="AF10" i="10"/>
  <c r="AB10" i="10"/>
  <c r="X10" i="10"/>
  <c r="T10" i="10"/>
  <c r="P10" i="10"/>
  <c r="L10" i="10"/>
  <c r="H10" i="10"/>
  <c r="D10" i="10"/>
  <c r="F40" i="9"/>
  <c r="FR12" i="12"/>
  <c r="FB12" i="12"/>
  <c r="EL12" i="12"/>
  <c r="DV12" i="12"/>
  <c r="DF12" i="12"/>
  <c r="CP12" i="12"/>
  <c r="BZ12" i="12"/>
  <c r="BJ12" i="12"/>
  <c r="AT12" i="12"/>
  <c r="AD12" i="12"/>
  <c r="N12" i="12"/>
  <c r="FV11" i="12"/>
  <c r="FF11" i="12"/>
  <c r="EP11" i="12"/>
  <c r="DZ11" i="12"/>
  <c r="DJ11" i="12"/>
  <c r="CT11" i="12"/>
  <c r="CD11" i="12"/>
  <c r="BN11" i="12"/>
  <c r="AX11" i="12"/>
  <c r="AH11" i="12"/>
  <c r="R11" i="12"/>
  <c r="FZ10" i="12"/>
  <c r="FJ10" i="12"/>
  <c r="ET10" i="12"/>
  <c r="ED10" i="12"/>
  <c r="DN10" i="12"/>
  <c r="CX10" i="12"/>
  <c r="CH10" i="12"/>
  <c r="BR10" i="12"/>
  <c r="BB10" i="12"/>
  <c r="AL10" i="12"/>
  <c r="V10" i="12"/>
  <c r="F10" i="12"/>
  <c r="FM12" i="12"/>
  <c r="EW12" i="12"/>
  <c r="EG12" i="12"/>
  <c r="DQ12" i="12"/>
  <c r="DA12" i="12"/>
  <c r="CK12" i="12"/>
  <c r="BU12" i="12"/>
  <c r="BE12" i="12"/>
  <c r="AO12" i="12"/>
  <c r="Y12" i="12"/>
  <c r="I12" i="12"/>
  <c r="FQ11" i="12"/>
  <c r="FA11" i="12"/>
  <c r="EK11" i="12"/>
  <c r="DU11" i="12"/>
  <c r="DE11" i="12"/>
  <c r="CO11" i="12"/>
  <c r="BY11" i="12"/>
  <c r="BI11" i="12"/>
  <c r="AS11" i="12"/>
  <c r="AC11" i="12"/>
  <c r="M11" i="12"/>
  <c r="FU10" i="12"/>
  <c r="FE10" i="12"/>
  <c r="EO10" i="12"/>
  <c r="DY10" i="12"/>
  <c r="DI10" i="12"/>
  <c r="CS10" i="12"/>
  <c r="CC10" i="12"/>
  <c r="BM10" i="12"/>
  <c r="AW10" i="12"/>
  <c r="AG10" i="12"/>
  <c r="Q10" i="12"/>
  <c r="FX12" i="12"/>
  <c r="FH12" i="12"/>
  <c r="ER12" i="12"/>
  <c r="EB12" i="12"/>
  <c r="DL12" i="12"/>
  <c r="CV12" i="12"/>
  <c r="CF12" i="12"/>
  <c r="BP12" i="12"/>
  <c r="AZ12" i="12"/>
  <c r="AJ12" i="12"/>
  <c r="T12" i="12"/>
  <c r="FX11" i="12"/>
  <c r="FH11" i="12"/>
  <c r="ER11" i="12"/>
  <c r="EB11" i="12"/>
  <c r="DL11" i="12"/>
  <c r="CV11" i="12"/>
  <c r="CF11" i="12"/>
  <c r="BP11" i="12"/>
  <c r="AZ11" i="12"/>
  <c r="AJ11" i="12"/>
  <c r="T11" i="12"/>
  <c r="FX10" i="12"/>
  <c r="FH10" i="12"/>
  <c r="ER10" i="12"/>
  <c r="EB10" i="12"/>
  <c r="DL10" i="12"/>
  <c r="CV10" i="12"/>
  <c r="CF10" i="12"/>
  <c r="BP10" i="12"/>
  <c r="AZ10" i="12"/>
  <c r="AJ10" i="12"/>
  <c r="T10" i="12"/>
  <c r="GA12" i="12"/>
  <c r="FK12" i="12"/>
  <c r="EU12" i="12"/>
  <c r="EE12" i="12"/>
  <c r="DO12" i="12"/>
  <c r="CY12" i="12"/>
  <c r="CI12" i="12"/>
  <c r="BS12" i="12"/>
  <c r="BC12" i="12"/>
  <c r="AM12" i="12"/>
  <c r="W12" i="12"/>
  <c r="G12" i="12"/>
  <c r="FO11" i="12"/>
  <c r="EY11" i="12"/>
  <c r="EI11" i="12"/>
  <c r="DS11" i="12"/>
  <c r="DC11" i="12"/>
  <c r="CM11" i="12"/>
  <c r="BW11" i="12"/>
  <c r="BG11" i="12"/>
  <c r="AQ11" i="12"/>
  <c r="AA11" i="12"/>
  <c r="K11" i="12"/>
  <c r="FS10" i="12"/>
  <c r="FC10" i="12"/>
  <c r="EM10" i="12"/>
  <c r="DW10" i="12"/>
  <c r="DG10" i="12"/>
  <c r="CQ10" i="12"/>
  <c r="CA10" i="12"/>
  <c r="BK10" i="12"/>
  <c r="AU10" i="12"/>
  <c r="AE10" i="12"/>
  <c r="O10" i="12"/>
  <c r="FF10" i="12"/>
  <c r="DJ10" i="12"/>
  <c r="BN10" i="12"/>
  <c r="AH10" i="12"/>
  <c r="FA10" i="12"/>
  <c r="DU10" i="12"/>
  <c r="AC10" i="12"/>
  <c r="FT10" i="12"/>
  <c r="DX10" i="12"/>
  <c r="CB10" i="12"/>
  <c r="EI10" i="12"/>
  <c r="BG10" i="12"/>
  <c r="K10" i="12"/>
  <c r="FY11" i="10"/>
  <c r="FU11" i="10"/>
  <c r="FQ11" i="10"/>
  <c r="FM11" i="10"/>
  <c r="FI11" i="10"/>
  <c r="FE11" i="10"/>
  <c r="FA11" i="10"/>
  <c r="EW11" i="10"/>
  <c r="ES11" i="10"/>
  <c r="EO11" i="10"/>
  <c r="EK11" i="10"/>
  <c r="EG11" i="10"/>
  <c r="EC11" i="10"/>
  <c r="DY11" i="10"/>
  <c r="DU11" i="10"/>
  <c r="DQ11" i="10"/>
  <c r="DM11" i="10"/>
  <c r="DI11" i="10"/>
  <c r="DE11" i="10"/>
  <c r="DA11" i="10"/>
  <c r="CW11" i="10"/>
  <c r="CS11" i="10"/>
  <c r="FZ11" i="10"/>
  <c r="FT11" i="10"/>
  <c r="FO11" i="10"/>
  <c r="FJ11" i="10"/>
  <c r="FD11" i="10"/>
  <c r="EY11" i="10"/>
  <c r="ET11" i="10"/>
  <c r="EN11" i="10"/>
  <c r="EI11" i="10"/>
  <c r="ED11" i="10"/>
  <c r="DX11" i="10"/>
  <c r="DS11" i="10"/>
  <c r="DN11" i="10"/>
  <c r="DH11" i="10"/>
  <c r="DC11" i="10"/>
  <c r="CX11" i="10"/>
  <c r="CR11" i="10"/>
  <c r="CN11" i="10"/>
  <c r="CJ11" i="10"/>
  <c r="CF11" i="10"/>
  <c r="CB11" i="10"/>
  <c r="BX11" i="10"/>
  <c r="BT11" i="10"/>
  <c r="BP11" i="10"/>
  <c r="BL11" i="10"/>
  <c r="BH11" i="10"/>
  <c r="BD11" i="10"/>
  <c r="AZ11" i="10"/>
  <c r="AV11" i="10"/>
  <c r="AR11" i="10"/>
  <c r="AN11" i="10"/>
  <c r="AJ11" i="10"/>
  <c r="AF11" i="10"/>
  <c r="AB11" i="10"/>
  <c r="X11" i="10"/>
  <c r="T11" i="10"/>
  <c r="P11" i="10"/>
  <c r="L11" i="10"/>
  <c r="H11" i="10"/>
  <c r="D11" i="10"/>
  <c r="FX11" i="10"/>
  <c r="FS11" i="10"/>
  <c r="FN11" i="10"/>
  <c r="FH11" i="10"/>
  <c r="FC11" i="10"/>
  <c r="EX11" i="10"/>
  <c r="ER11" i="10"/>
  <c r="EM11" i="10"/>
  <c r="EH11" i="10"/>
  <c r="EB11" i="10"/>
  <c r="DW11" i="10"/>
  <c r="DR11" i="10"/>
  <c r="DL11" i="10"/>
  <c r="DG11" i="10"/>
  <c r="DB11" i="10"/>
  <c r="CV11" i="10"/>
  <c r="CQ11" i="10"/>
  <c r="CM11" i="10"/>
  <c r="CI11" i="10"/>
  <c r="CE11" i="10"/>
  <c r="CA11" i="10"/>
  <c r="BW11" i="10"/>
  <c r="BS11" i="10"/>
  <c r="BO11" i="10"/>
  <c r="BK11" i="10"/>
  <c r="BG11" i="10"/>
  <c r="BC11" i="10"/>
  <c r="AY11" i="10"/>
  <c r="AU11" i="10"/>
  <c r="AQ11" i="10"/>
  <c r="AM11" i="10"/>
  <c r="AI11" i="10"/>
  <c r="AE11" i="10"/>
  <c r="AA11" i="10"/>
  <c r="W11" i="10"/>
  <c r="S11" i="10"/>
  <c r="O11" i="10"/>
  <c r="K11" i="10"/>
  <c r="G11" i="10"/>
  <c r="FW11" i="10"/>
  <c r="FR11" i="10"/>
  <c r="FL11" i="10"/>
  <c r="FG11" i="10"/>
  <c r="FB11" i="10"/>
  <c r="EV11" i="10"/>
  <c r="EQ11" i="10"/>
  <c r="EL11" i="10"/>
  <c r="EF11" i="10"/>
  <c r="EA11" i="10"/>
  <c r="DV11" i="10"/>
  <c r="DP11" i="10"/>
  <c r="DK11" i="10"/>
  <c r="DF11" i="10"/>
  <c r="CZ11" i="10"/>
  <c r="CU11" i="10"/>
  <c r="CP11" i="10"/>
  <c r="CL11" i="10"/>
  <c r="CH11" i="10"/>
  <c r="CD11" i="10"/>
  <c r="BZ11" i="10"/>
  <c r="BV11" i="10"/>
  <c r="BR11" i="10"/>
  <c r="BN11" i="10"/>
  <c r="BJ11" i="10"/>
  <c r="BF11" i="10"/>
  <c r="BB11" i="10"/>
  <c r="AX11" i="10"/>
  <c r="AT11" i="10"/>
  <c r="AP11" i="10"/>
  <c r="AL11" i="10"/>
  <c r="AH11" i="10"/>
  <c r="AD11" i="10"/>
  <c r="Z11" i="10"/>
  <c r="V11" i="10"/>
  <c r="R11" i="10"/>
  <c r="N11" i="10"/>
  <c r="J11" i="10"/>
  <c r="F11" i="10"/>
  <c r="GA11" i="10"/>
  <c r="FV11" i="10"/>
  <c r="FP11" i="10"/>
  <c r="FK11" i="10"/>
  <c r="FF11" i="10"/>
  <c r="EZ11" i="10"/>
  <c r="EU11" i="10"/>
  <c r="EP11" i="10"/>
  <c r="EJ11" i="10"/>
  <c r="EE11" i="10"/>
  <c r="DZ11" i="10"/>
  <c r="DT11" i="10"/>
  <c r="DO11" i="10"/>
  <c r="DJ11" i="10"/>
  <c r="DD11" i="10"/>
  <c r="CY11" i="10"/>
  <c r="CT11" i="10"/>
  <c r="CO11" i="10"/>
  <c r="CK11" i="10"/>
  <c r="CG11" i="10"/>
  <c r="CC11" i="10"/>
  <c r="BY11" i="10"/>
  <c r="BU11" i="10"/>
  <c r="BQ11" i="10"/>
  <c r="BM11" i="10"/>
  <c r="BI11" i="10"/>
  <c r="BE11" i="10"/>
  <c r="BA11" i="10"/>
  <c r="AW11" i="10"/>
  <c r="AS11" i="10"/>
  <c r="AO11" i="10"/>
  <c r="AK11" i="10"/>
  <c r="AG11" i="10"/>
  <c r="AC11" i="10"/>
  <c r="Y11" i="10"/>
  <c r="U11" i="10"/>
  <c r="Q11" i="10"/>
  <c r="M11" i="10"/>
  <c r="I11" i="10"/>
  <c r="E11" i="10"/>
  <c r="FZ12" i="12"/>
  <c r="FJ12" i="12"/>
  <c r="ET12" i="12"/>
  <c r="ED12" i="12"/>
  <c r="DN12" i="12"/>
  <c r="CX12" i="12"/>
  <c r="CH12" i="12"/>
  <c r="BR12" i="12"/>
  <c r="BB12" i="12"/>
  <c r="AL12" i="12"/>
  <c r="V12" i="12"/>
  <c r="F12" i="12"/>
  <c r="FN11" i="12"/>
  <c r="EX11" i="12"/>
  <c r="EH11" i="12"/>
  <c r="DR11" i="12"/>
  <c r="DB11" i="12"/>
  <c r="CL11" i="12"/>
  <c r="BV11" i="12"/>
  <c r="BF11" i="12"/>
  <c r="AP11" i="12"/>
  <c r="Z11" i="12"/>
  <c r="J11" i="12"/>
  <c r="FR10" i="12"/>
  <c r="FB10" i="12"/>
  <c r="EL10" i="12"/>
  <c r="DV10" i="12"/>
  <c r="DF10" i="12"/>
  <c r="CP10" i="12"/>
  <c r="BZ10" i="12"/>
  <c r="BJ10" i="12"/>
  <c r="AT10" i="12"/>
  <c r="AD10" i="12"/>
  <c r="N10" i="12"/>
  <c r="FU12" i="12"/>
  <c r="FE12" i="12"/>
  <c r="EO12" i="12"/>
  <c r="DY12" i="12"/>
  <c r="DI12" i="12"/>
  <c r="CS12" i="12"/>
  <c r="CC12" i="12"/>
  <c r="BM12" i="12"/>
  <c r="AW12" i="12"/>
  <c r="AG12" i="12"/>
  <c r="Q12" i="12"/>
  <c r="FY11" i="12"/>
  <c r="FI11" i="12"/>
  <c r="ES11" i="12"/>
  <c r="EC11" i="12"/>
  <c r="DM11" i="12"/>
  <c r="CW11" i="12"/>
  <c r="CG11" i="12"/>
  <c r="BQ11" i="12"/>
  <c r="BA11" i="12"/>
  <c r="AK11" i="12"/>
  <c r="U11" i="12"/>
  <c r="E11" i="12"/>
  <c r="FM10" i="12"/>
  <c r="EW10" i="12"/>
  <c r="EG10" i="12"/>
  <c r="DQ10" i="12"/>
  <c r="DA10" i="12"/>
  <c r="CK10" i="12"/>
  <c r="BU10" i="12"/>
  <c r="BE10" i="12"/>
  <c r="AO10" i="12"/>
  <c r="Y10" i="12"/>
  <c r="I10" i="12"/>
  <c r="FP12" i="12"/>
  <c r="EZ12" i="12"/>
  <c r="EJ12" i="12"/>
  <c r="DT12" i="12"/>
  <c r="DD12" i="12"/>
  <c r="CN12" i="12"/>
  <c r="BX12" i="12"/>
  <c r="BH12" i="12"/>
  <c r="AR12" i="12"/>
  <c r="AB12" i="12"/>
  <c r="L12" i="12"/>
  <c r="FP11" i="12"/>
  <c r="EZ11" i="12"/>
  <c r="EJ11" i="12"/>
  <c r="DT11" i="12"/>
  <c r="DD11" i="12"/>
  <c r="CN11" i="12"/>
  <c r="BX11" i="12"/>
  <c r="BH11" i="12"/>
  <c r="AR11" i="12"/>
  <c r="AB11" i="12"/>
  <c r="L11" i="12"/>
  <c r="FP10" i="12"/>
  <c r="EZ10" i="12"/>
  <c r="EJ10" i="12"/>
  <c r="DT10" i="12"/>
  <c r="DD10" i="12"/>
  <c r="CN10" i="12"/>
  <c r="BX10" i="12"/>
  <c r="BH10" i="12"/>
  <c r="AR10" i="12"/>
  <c r="AB10" i="12"/>
  <c r="L10" i="12"/>
  <c r="FS12" i="12"/>
  <c r="FC12" i="12"/>
  <c r="EM12" i="12"/>
  <c r="DW12" i="12"/>
  <c r="DG12" i="12"/>
  <c r="CQ12" i="12"/>
  <c r="CA12" i="12"/>
  <c r="BK12" i="12"/>
  <c r="AU12" i="12"/>
  <c r="AE12" i="12"/>
  <c r="O12" i="12"/>
  <c r="FW11" i="12"/>
  <c r="FG11" i="12"/>
  <c r="EQ11" i="12"/>
  <c r="EA11" i="12"/>
  <c r="DK11" i="12"/>
  <c r="CU11" i="12"/>
  <c r="CE11" i="12"/>
  <c r="BO11" i="12"/>
  <c r="AY11" i="12"/>
  <c r="AI11" i="12"/>
  <c r="S11" i="12"/>
  <c r="GA10" i="12"/>
  <c r="FK10" i="12"/>
  <c r="EU10" i="12"/>
  <c r="EE10" i="12"/>
  <c r="DO10" i="12"/>
  <c r="CY10" i="12"/>
  <c r="CI10" i="12"/>
  <c r="BS10" i="12"/>
  <c r="BC10" i="12"/>
  <c r="AM10" i="12"/>
  <c r="W10" i="12"/>
  <c r="G10" i="12"/>
  <c r="E40" i="9"/>
  <c r="H3" i="7"/>
  <c r="G2" i="7"/>
  <c r="H3" i="9"/>
  <c r="G2" i="9"/>
  <c r="F8" i="7"/>
  <c r="F8" i="11" s="1"/>
  <c r="F7" i="7"/>
  <c r="F7" i="11" s="1"/>
  <c r="F6" i="7"/>
  <c r="G8" i="8"/>
  <c r="G6" i="8"/>
  <c r="G5" i="8"/>
  <c r="E6" i="8"/>
  <c r="E5" i="8"/>
  <c r="E8" i="8"/>
  <c r="F5" i="7"/>
  <c r="F5" i="11" s="1"/>
  <c r="F8" i="8"/>
  <c r="F6" i="8"/>
  <c r="F5" i="8"/>
  <c r="D39" i="8"/>
  <c r="G8" i="12"/>
  <c r="F5" i="12"/>
  <c r="EI9" i="12"/>
  <c r="BW9" i="12"/>
  <c r="AQ9" i="12"/>
  <c r="DI9" i="12"/>
  <c r="Q9" i="12"/>
  <c r="EX9" i="12"/>
  <c r="D8" i="12"/>
  <c r="E8" i="12"/>
  <c r="F8" i="12"/>
  <c r="D7" i="12"/>
  <c r="H7" i="12"/>
  <c r="G7" i="12"/>
  <c r="E7" i="12"/>
  <c r="D6" i="12"/>
  <c r="E6" i="12"/>
  <c r="F6" i="12"/>
  <c r="FS9" i="12"/>
  <c r="EQ9" i="12"/>
  <c r="DK9" i="12"/>
  <c r="CE9" i="12"/>
  <c r="AY9" i="12"/>
  <c r="S9" i="12"/>
  <c r="FJ9" i="12"/>
  <c r="EW9" i="12"/>
  <c r="DQ9" i="12"/>
  <c r="CK9" i="12"/>
  <c r="BE9" i="12"/>
  <c r="Y9" i="12"/>
  <c r="CL9" i="12"/>
  <c r="F9" i="12"/>
  <c r="F7" i="12"/>
  <c r="AF9" i="12"/>
  <c r="L9" i="12"/>
  <c r="FO9" i="12"/>
  <c r="EO9" i="12"/>
  <c r="AW9" i="12"/>
  <c r="BR9" i="12"/>
  <c r="GA9" i="12"/>
  <c r="FG9" i="12"/>
  <c r="EA9" i="12"/>
  <c r="CU9" i="12"/>
  <c r="BO9" i="12"/>
  <c r="AI9" i="12"/>
  <c r="FZ9" i="12"/>
  <c r="FM9" i="12"/>
  <c r="EG9" i="12"/>
  <c r="DA9" i="12"/>
  <c r="BU9" i="12"/>
  <c r="AO9" i="12"/>
  <c r="I9" i="12"/>
  <c r="G6" i="12"/>
  <c r="ED9" i="12"/>
  <c r="AX9" i="12"/>
  <c r="DX9" i="12"/>
  <c r="EJ9" i="12"/>
  <c r="D9" i="12"/>
  <c r="AN9" i="12"/>
  <c r="CR9" i="12"/>
  <c r="EV9" i="12"/>
  <c r="AZ9" i="12"/>
  <c r="DD9" i="12"/>
  <c r="FD9" i="12"/>
  <c r="T9" i="12"/>
  <c r="BH9" i="12"/>
  <c r="CV9" i="12"/>
  <c r="EB9" i="12"/>
  <c r="FT9" i="12"/>
  <c r="N9" i="12"/>
  <c r="AD9" i="12"/>
  <c r="AT9" i="12"/>
  <c r="BJ9" i="12"/>
  <c r="BZ9" i="12"/>
  <c r="CP9" i="12"/>
  <c r="DF9" i="12"/>
  <c r="DV9" i="12"/>
  <c r="EL9" i="12"/>
  <c r="FB9" i="12"/>
  <c r="BD9" i="12"/>
  <c r="DT9" i="12"/>
  <c r="X9" i="12"/>
  <c r="CN9" i="12"/>
  <c r="FP9" i="12"/>
  <c r="AV9" i="12"/>
  <c r="CZ9" i="12"/>
  <c r="EZ9" i="12"/>
  <c r="R9" i="12"/>
  <c r="AL9" i="12"/>
  <c r="BF9" i="12"/>
  <c r="CD9" i="12"/>
  <c r="CX9" i="12"/>
  <c r="DR9" i="12"/>
  <c r="EP9" i="12"/>
  <c r="BP9" i="12"/>
  <c r="EF9" i="12"/>
  <c r="AJ9" i="12"/>
  <c r="DP9" i="12"/>
  <c r="P9" i="12"/>
  <c r="BT9" i="12"/>
  <c r="DL9" i="12"/>
  <c r="FH9" i="12"/>
  <c r="V9" i="12"/>
  <c r="AP9" i="12"/>
  <c r="BN9" i="12"/>
  <c r="CH9" i="12"/>
  <c r="DB9" i="12"/>
  <c r="DZ9" i="12"/>
  <c r="ET9" i="12"/>
  <c r="E9" i="12"/>
  <c r="U9" i="12"/>
  <c r="AK9" i="12"/>
  <c r="BA9" i="12"/>
  <c r="BQ9" i="12"/>
  <c r="CG9" i="12"/>
  <c r="CW9" i="12"/>
  <c r="DM9" i="12"/>
  <c r="EC9" i="12"/>
  <c r="ES9" i="12"/>
  <c r="FI9" i="12"/>
  <c r="FY9" i="12"/>
  <c r="FV9" i="12"/>
  <c r="O9" i="12"/>
  <c r="AE9" i="12"/>
  <c r="AU9" i="12"/>
  <c r="BK9" i="12"/>
  <c r="CA9" i="12"/>
  <c r="CQ9" i="12"/>
  <c r="DG9" i="12"/>
  <c r="DW9" i="12"/>
  <c r="EM9" i="12"/>
  <c r="FC9" i="12"/>
  <c r="AB9" i="12"/>
  <c r="DH9" i="12"/>
  <c r="FX9" i="12"/>
  <c r="H9" i="12"/>
  <c r="CB9" i="12"/>
  <c r="ER9" i="12"/>
  <c r="AR9" i="12"/>
  <c r="CJ9" i="12"/>
  <c r="EN9" i="12"/>
  <c r="J9" i="12"/>
  <c r="AH9" i="12"/>
  <c r="BB9" i="12"/>
  <c r="BV9" i="12"/>
  <c r="CT9" i="12"/>
  <c r="DN9" i="12"/>
  <c r="EH9" i="12"/>
  <c r="FF9" i="12"/>
  <c r="M9" i="12"/>
  <c r="AC9" i="12"/>
  <c r="AS9" i="12"/>
  <c r="BI9" i="12"/>
  <c r="BY9" i="12"/>
  <c r="CO9" i="12"/>
  <c r="DE9" i="12"/>
  <c r="DU9" i="12"/>
  <c r="EK9" i="12"/>
  <c r="FA9" i="12"/>
  <c r="FQ9" i="12"/>
  <c r="FN9" i="12"/>
  <c r="G9" i="12"/>
  <c r="W9" i="12"/>
  <c r="AM9" i="12"/>
  <c r="BC9" i="12"/>
  <c r="BS9" i="12"/>
  <c r="CI9" i="12"/>
  <c r="CY9" i="12"/>
  <c r="DO9" i="12"/>
  <c r="EE9" i="12"/>
  <c r="EU9" i="12"/>
  <c r="FK9" i="12"/>
  <c r="DC9" i="12"/>
  <c r="K9" i="12"/>
  <c r="FU9" i="12"/>
  <c r="CC9" i="12"/>
  <c r="D5" i="12"/>
  <c r="G5" i="12"/>
  <c r="E5" i="12"/>
  <c r="FW9" i="12"/>
  <c r="EY9" i="12"/>
  <c r="DS9" i="12"/>
  <c r="CM9" i="12"/>
  <c r="BG9" i="12"/>
  <c r="AA9" i="12"/>
  <c r="FR9" i="12"/>
  <c r="FE9" i="12"/>
  <c r="DY9" i="12"/>
  <c r="CS9" i="12"/>
  <c r="BM9" i="12"/>
  <c r="AG9" i="12"/>
  <c r="DJ9" i="12"/>
  <c r="Z9" i="12"/>
  <c r="BX9" i="12"/>
  <c r="BL9" i="12"/>
  <c r="CF9" i="12"/>
  <c r="D6" i="10"/>
  <c r="D8" i="10"/>
  <c r="D9" i="10"/>
  <c r="E39" i="7"/>
  <c r="E7" i="10"/>
  <c r="E8" i="10"/>
  <c r="D39" i="7"/>
  <c r="D7" i="10"/>
  <c r="E6" i="10"/>
  <c r="E9" i="10"/>
  <c r="FL3" i="12"/>
  <c r="FK2" i="12"/>
  <c r="G2" i="11"/>
  <c r="H3" i="11"/>
  <c r="E5" i="10"/>
  <c r="D5" i="10"/>
  <c r="G3" i="10"/>
  <c r="F2" i="10"/>
  <c r="H2" i="8"/>
  <c r="H7" i="8" s="1"/>
  <c r="I3" i="8"/>
  <c r="H7" i="9" l="1"/>
  <c r="H5" i="9"/>
  <c r="H9" i="9"/>
  <c r="H8" i="9"/>
  <c r="H6" i="9"/>
  <c r="I3" i="7"/>
  <c r="H2" i="7"/>
  <c r="H9" i="7" s="1"/>
  <c r="G7" i="7"/>
  <c r="G7" i="11" s="1"/>
  <c r="G9" i="7"/>
  <c r="F6" i="10"/>
  <c r="F6" i="11"/>
  <c r="F40" i="11" s="1"/>
  <c r="F5" i="10"/>
  <c r="F7" i="10"/>
  <c r="F39" i="7"/>
  <c r="E39" i="8"/>
  <c r="H6" i="12"/>
  <c r="H39" i="12" s="1"/>
  <c r="H5" i="8"/>
  <c r="H8" i="8"/>
  <c r="H6" i="8"/>
  <c r="F8" i="10"/>
  <c r="G5" i="7"/>
  <c r="G5" i="11" s="1"/>
  <c r="G6" i="7"/>
  <c r="G6" i="11" s="1"/>
  <c r="G8" i="7"/>
  <c r="G8" i="11" s="1"/>
  <c r="H7" i="7"/>
  <c r="H7" i="11" s="1"/>
  <c r="H6" i="7"/>
  <c r="H8" i="7"/>
  <c r="H8" i="11" s="1"/>
  <c r="H5" i="7"/>
  <c r="H5" i="11" s="1"/>
  <c r="I7" i="12"/>
  <c r="I3" i="9"/>
  <c r="H2" i="9"/>
  <c r="F39" i="8"/>
  <c r="G39" i="8"/>
  <c r="G40" i="9"/>
  <c r="G39" i="12"/>
  <c r="F39" i="12"/>
  <c r="E39" i="12"/>
  <c r="D39" i="12"/>
  <c r="D39" i="10"/>
  <c r="D40" i="11"/>
  <c r="E40" i="11"/>
  <c r="E39" i="10"/>
  <c r="FL2" i="12"/>
  <c r="FM3" i="12"/>
  <c r="H2" i="11"/>
  <c r="I3" i="11"/>
  <c r="H3" i="10"/>
  <c r="G2" i="10"/>
  <c r="J3" i="8"/>
  <c r="I2" i="8"/>
  <c r="I7" i="8" s="1"/>
  <c r="I2" i="7"/>
  <c r="J3" i="7"/>
  <c r="H9" i="11" l="1"/>
  <c r="H9" i="10"/>
  <c r="G9" i="11"/>
  <c r="G9" i="10"/>
  <c r="G7" i="10"/>
  <c r="I8" i="9"/>
  <c r="I7" i="9"/>
  <c r="J7" i="12" s="1"/>
  <c r="I6" i="9"/>
  <c r="I9" i="9"/>
  <c r="I5" i="9"/>
  <c r="I5" i="7"/>
  <c r="I5" i="11" s="1"/>
  <c r="I9" i="7"/>
  <c r="I9" i="10" s="1"/>
  <c r="H6" i="10"/>
  <c r="H6" i="11"/>
  <c r="F39" i="10"/>
  <c r="H7" i="10"/>
  <c r="H39" i="8"/>
  <c r="J3" i="9"/>
  <c r="I2" i="9"/>
  <c r="I6" i="12"/>
  <c r="I7" i="7"/>
  <c r="I7" i="11" s="1"/>
  <c r="I5" i="12"/>
  <c r="H40" i="9"/>
  <c r="H5" i="10"/>
  <c r="H39" i="7"/>
  <c r="G8" i="10"/>
  <c r="I8" i="7"/>
  <c r="I8" i="12"/>
  <c r="H8" i="10"/>
  <c r="G6" i="10"/>
  <c r="I6" i="7"/>
  <c r="I8" i="8"/>
  <c r="I5" i="8"/>
  <c r="I6" i="8"/>
  <c r="G39" i="7"/>
  <c r="G5" i="10"/>
  <c r="D41" i="11"/>
  <c r="D42" i="11" s="1"/>
  <c r="E41" i="11"/>
  <c r="E42" i="11" s="1"/>
  <c r="F41" i="11"/>
  <c r="F42" i="11" s="1"/>
  <c r="FM2" i="12"/>
  <c r="FN3" i="12"/>
  <c r="I2" i="11"/>
  <c r="J3" i="11"/>
  <c r="I3" i="10"/>
  <c r="H2" i="10"/>
  <c r="K3" i="8"/>
  <c r="J2" i="8"/>
  <c r="J2" i="7"/>
  <c r="J7" i="7" s="1"/>
  <c r="J7" i="11" s="1"/>
  <c r="K3" i="7"/>
  <c r="I5" i="10" l="1"/>
  <c r="I9" i="11"/>
  <c r="J7" i="8"/>
  <c r="J9" i="9"/>
  <c r="J8" i="9"/>
  <c r="J7" i="9"/>
  <c r="J6" i="9"/>
  <c r="J5" i="9"/>
  <c r="J9" i="7"/>
  <c r="I8" i="10"/>
  <c r="I8" i="11"/>
  <c r="I6" i="10"/>
  <c r="I6" i="11"/>
  <c r="J7" i="10"/>
  <c r="G40" i="11"/>
  <c r="G41" i="11" s="1"/>
  <c r="G42" i="11" s="1"/>
  <c r="I7" i="10"/>
  <c r="I39" i="12"/>
  <c r="G39" i="10"/>
  <c r="J8" i="7"/>
  <c r="H40" i="11"/>
  <c r="H41" i="11" s="1"/>
  <c r="H42" i="11" s="1"/>
  <c r="J5" i="7"/>
  <c r="J5" i="11" s="1"/>
  <c r="K7" i="12"/>
  <c r="K3" i="9"/>
  <c r="J2" i="9"/>
  <c r="J6" i="12"/>
  <c r="J6" i="7"/>
  <c r="I40" i="9"/>
  <c r="J5" i="12"/>
  <c r="I39" i="7"/>
  <c r="J8" i="8"/>
  <c r="J6" i="8"/>
  <c r="J5" i="8"/>
  <c r="I39" i="8"/>
  <c r="J8" i="12"/>
  <c r="FN2" i="12"/>
  <c r="FO3" i="12"/>
  <c r="K3" i="11"/>
  <c r="J2" i="11"/>
  <c r="J3" i="10"/>
  <c r="I2" i="10"/>
  <c r="H39" i="10"/>
  <c r="L3" i="8"/>
  <c r="K2" i="8"/>
  <c r="K7" i="8" s="1"/>
  <c r="L3" i="7"/>
  <c r="K2" i="7"/>
  <c r="K6" i="7" s="1"/>
  <c r="K6" i="11" s="1"/>
  <c r="J9" i="11" l="1"/>
  <c r="J9" i="10"/>
  <c r="K9" i="9"/>
  <c r="K5" i="9"/>
  <c r="K7" i="9"/>
  <c r="K8" i="9"/>
  <c r="K6" i="9"/>
  <c r="K7" i="7"/>
  <c r="K7" i="11" s="1"/>
  <c r="K9" i="7"/>
  <c r="J8" i="10"/>
  <c r="J8" i="11"/>
  <c r="J6" i="10"/>
  <c r="J6" i="11"/>
  <c r="J39" i="8"/>
  <c r="I40" i="11"/>
  <c r="I41" i="11" s="1"/>
  <c r="I42" i="11" s="1"/>
  <c r="K6" i="10"/>
  <c r="J40" i="9"/>
  <c r="K5" i="12"/>
  <c r="J39" i="7"/>
  <c r="J5" i="10"/>
  <c r="J39" i="12"/>
  <c r="K6" i="12"/>
  <c r="K8" i="7"/>
  <c r="L8" i="7"/>
  <c r="L8" i="11" s="1"/>
  <c r="K8" i="12"/>
  <c r="K5" i="7"/>
  <c r="K5" i="11" s="1"/>
  <c r="K6" i="8"/>
  <c r="K8" i="8"/>
  <c r="K5" i="8"/>
  <c r="L7" i="12"/>
  <c r="K2" i="9"/>
  <c r="L3" i="9"/>
  <c r="FO2" i="12"/>
  <c r="FP3" i="12"/>
  <c r="L3" i="11"/>
  <c r="K2" i="11"/>
  <c r="J2" i="10"/>
  <c r="K3" i="10"/>
  <c r="I39" i="10"/>
  <c r="M3" i="8"/>
  <c r="L2" i="8"/>
  <c r="L7" i="8" s="1"/>
  <c r="M3" i="7"/>
  <c r="L2" i="7"/>
  <c r="L5" i="7" s="1"/>
  <c r="K9" i="11" l="1"/>
  <c r="K9" i="10"/>
  <c r="K7" i="10"/>
  <c r="L6" i="9"/>
  <c r="L8" i="9"/>
  <c r="L9" i="9"/>
  <c r="L5" i="9"/>
  <c r="L7" i="9"/>
  <c r="L5" i="11"/>
  <c r="L7" i="7"/>
  <c r="L7" i="11" s="1"/>
  <c r="L9" i="7"/>
  <c r="K8" i="10"/>
  <c r="K8" i="11"/>
  <c r="J40" i="11"/>
  <c r="J41" i="11" s="1"/>
  <c r="J42" i="11" s="1"/>
  <c r="L8" i="10"/>
  <c r="L5" i="10"/>
  <c r="K40" i="9"/>
  <c r="L5" i="12"/>
  <c r="K39" i="8"/>
  <c r="L6" i="7"/>
  <c r="L6" i="12"/>
  <c r="K39" i="7"/>
  <c r="K5" i="10"/>
  <c r="L8" i="12"/>
  <c r="K39" i="12"/>
  <c r="L8" i="8"/>
  <c r="L5" i="8"/>
  <c r="L6" i="8"/>
  <c r="M7" i="12"/>
  <c r="M3" i="9"/>
  <c r="L2" i="9"/>
  <c r="FP2" i="12"/>
  <c r="FQ3" i="12"/>
  <c r="L2" i="11"/>
  <c r="M3" i="11"/>
  <c r="L3" i="10"/>
  <c r="K2" i="10"/>
  <c r="J39" i="10"/>
  <c r="M2" i="8"/>
  <c r="M7" i="8" s="1"/>
  <c r="N3" i="8"/>
  <c r="N3" i="7"/>
  <c r="M2" i="7"/>
  <c r="M5" i="7" s="1"/>
  <c r="L9" i="11" l="1"/>
  <c r="L9" i="10"/>
  <c r="M5" i="11"/>
  <c r="M8" i="9"/>
  <c r="M7" i="9"/>
  <c r="N7" i="12" s="1"/>
  <c r="M6" i="9"/>
  <c r="M9" i="9"/>
  <c r="M5" i="9"/>
  <c r="L7" i="10"/>
  <c r="M7" i="7"/>
  <c r="M7" i="11" s="1"/>
  <c r="M9" i="7"/>
  <c r="L6" i="10"/>
  <c r="L6" i="11"/>
  <c r="L40" i="11" s="1"/>
  <c r="L39" i="8"/>
  <c r="K40" i="11"/>
  <c r="K41" i="11" s="1"/>
  <c r="K42" i="11" s="1"/>
  <c r="M5" i="10"/>
  <c r="N3" i="9"/>
  <c r="M2" i="9"/>
  <c r="L40" i="9"/>
  <c r="M5" i="12"/>
  <c r="M8" i="7"/>
  <c r="M6" i="8"/>
  <c r="M8" i="8"/>
  <c r="M5" i="8"/>
  <c r="M8" i="12"/>
  <c r="M6" i="12"/>
  <c r="M6" i="7"/>
  <c r="L39" i="12"/>
  <c r="L39" i="7"/>
  <c r="FQ2" i="12"/>
  <c r="FR3" i="12"/>
  <c r="N3" i="11"/>
  <c r="M2" i="11"/>
  <c r="M3" i="10"/>
  <c r="L2" i="10"/>
  <c r="K39" i="10"/>
  <c r="O3" i="8"/>
  <c r="N2" i="8"/>
  <c r="N7" i="8" s="1"/>
  <c r="O3" i="7"/>
  <c r="N2" i="7"/>
  <c r="N7" i="7" s="1"/>
  <c r="N7" i="11" s="1"/>
  <c r="M9" i="11" l="1"/>
  <c r="M9" i="10"/>
  <c r="N6" i="7"/>
  <c r="N6" i="10" s="1"/>
  <c r="N8" i="7"/>
  <c r="N8" i="11" s="1"/>
  <c r="N9" i="9"/>
  <c r="N7" i="9"/>
  <c r="O7" i="12" s="1"/>
  <c r="N8" i="9"/>
  <c r="N6" i="9"/>
  <c r="N5" i="9"/>
  <c r="N9" i="7"/>
  <c r="M7" i="10"/>
  <c r="M8" i="10"/>
  <c r="M8" i="11"/>
  <c r="M6" i="10"/>
  <c r="M6" i="11"/>
  <c r="N7" i="10"/>
  <c r="L41" i="11"/>
  <c r="L42" i="11" s="1"/>
  <c r="M39" i="12"/>
  <c r="N2" i="9"/>
  <c r="O3" i="9"/>
  <c r="N6" i="12"/>
  <c r="N5" i="7"/>
  <c r="N5" i="11" s="1"/>
  <c r="M40" i="9"/>
  <c r="N5" i="12"/>
  <c r="O6" i="7"/>
  <c r="O6" i="11" s="1"/>
  <c r="N8" i="12"/>
  <c r="M39" i="7"/>
  <c r="N8" i="8"/>
  <c r="N6" i="8"/>
  <c r="N5" i="8"/>
  <c r="M39" i="8"/>
  <c r="FR2" i="12"/>
  <c r="FS3" i="12"/>
  <c r="O3" i="11"/>
  <c r="N2" i="11"/>
  <c r="N3" i="10"/>
  <c r="M2" i="10"/>
  <c r="L39" i="10"/>
  <c r="O2" i="8"/>
  <c r="O7" i="8" s="1"/>
  <c r="P3" i="8"/>
  <c r="P3" i="7"/>
  <c r="O2" i="7"/>
  <c r="O5" i="7" s="1"/>
  <c r="N8" i="10" l="1"/>
  <c r="N9" i="11"/>
  <c r="N9" i="10"/>
  <c r="N6" i="11"/>
  <c r="O8" i="9"/>
  <c r="O5" i="9"/>
  <c r="O9" i="9"/>
  <c r="O7" i="9"/>
  <c r="P7" i="12" s="1"/>
  <c r="O6" i="9"/>
  <c r="O9" i="7"/>
  <c r="O9" i="10" s="1"/>
  <c r="O5" i="11"/>
  <c r="M40" i="11"/>
  <c r="M41" i="11" s="1"/>
  <c r="M42" i="11" s="1"/>
  <c r="O6" i="10"/>
  <c r="O5" i="10"/>
  <c r="O8" i="8"/>
  <c r="O6" i="8"/>
  <c r="O5" i="8"/>
  <c r="O6" i="12"/>
  <c r="N39" i="8"/>
  <c r="O7" i="7"/>
  <c r="O7" i="11" s="1"/>
  <c r="P3" i="9"/>
  <c r="O2" i="9"/>
  <c r="O8" i="12"/>
  <c r="O8" i="7"/>
  <c r="N39" i="7"/>
  <c r="N5" i="10"/>
  <c r="N39" i="12"/>
  <c r="N40" i="9"/>
  <c r="O5" i="12"/>
  <c r="FT3" i="12"/>
  <c r="FS2" i="12"/>
  <c r="P3" i="11"/>
  <c r="O2" i="11"/>
  <c r="M39" i="10"/>
  <c r="O3" i="10"/>
  <c r="N2" i="10"/>
  <c r="P2" i="8"/>
  <c r="P7" i="8" s="1"/>
  <c r="Q3" i="8"/>
  <c r="Q3" i="7"/>
  <c r="P2" i="7"/>
  <c r="P6" i="7" s="1"/>
  <c r="N40" i="11" l="1"/>
  <c r="N41" i="11" s="1"/>
  <c r="N42" i="11" s="1"/>
  <c r="O9" i="11"/>
  <c r="P9" i="7"/>
  <c r="P9" i="10" s="1"/>
  <c r="P9" i="9"/>
  <c r="P7" i="9"/>
  <c r="P6" i="9"/>
  <c r="P8" i="9"/>
  <c r="P5" i="9"/>
  <c r="O8" i="10"/>
  <c r="O8" i="11"/>
  <c r="O40" i="11" s="1"/>
  <c r="P6" i="10"/>
  <c r="P6" i="11"/>
  <c r="O7" i="10"/>
  <c r="O39" i="7"/>
  <c r="O39" i="12"/>
  <c r="P7" i="7"/>
  <c r="P7" i="11" s="1"/>
  <c r="Q7" i="12"/>
  <c r="Q3" i="9"/>
  <c r="P2" i="9"/>
  <c r="P6" i="12"/>
  <c r="Q7" i="7"/>
  <c r="Q7" i="11" s="1"/>
  <c r="P5" i="7"/>
  <c r="P5" i="11" s="1"/>
  <c r="O40" i="9"/>
  <c r="P5" i="12"/>
  <c r="P8" i="7"/>
  <c r="O39" i="8"/>
  <c r="P6" i="8"/>
  <c r="P5" i="8"/>
  <c r="P8" i="8"/>
  <c r="P8" i="12"/>
  <c r="FT2" i="12"/>
  <c r="FU3" i="12"/>
  <c r="Q3" i="11"/>
  <c r="P2" i="11"/>
  <c r="N39" i="10"/>
  <c r="P3" i="10"/>
  <c r="O2" i="10"/>
  <c r="R3" i="8"/>
  <c r="Q2" i="8"/>
  <c r="Q7" i="8" s="1"/>
  <c r="Q2" i="7"/>
  <c r="Q5" i="7" s="1"/>
  <c r="R3" i="7"/>
  <c r="P9" i="11" l="1"/>
  <c r="R9" i="7"/>
  <c r="R9" i="10" s="1"/>
  <c r="Q8" i="9"/>
  <c r="Q7" i="9"/>
  <c r="Q6" i="9"/>
  <c r="Q9" i="9"/>
  <c r="R9" i="11" s="1"/>
  <c r="Q5" i="9"/>
  <c r="Q9" i="7"/>
  <c r="Q9" i="10" s="1"/>
  <c r="Q5" i="11"/>
  <c r="O39" i="10"/>
  <c r="P8" i="10"/>
  <c r="P8" i="11"/>
  <c r="O41" i="11"/>
  <c r="O42" i="11" s="1"/>
  <c r="P7" i="10"/>
  <c r="Q7" i="10"/>
  <c r="P39" i="8"/>
  <c r="Q5" i="10"/>
  <c r="Q8" i="7"/>
  <c r="Q8" i="12"/>
  <c r="Q8" i="8"/>
  <c r="Q5" i="8"/>
  <c r="Q6" i="8"/>
  <c r="P39" i="7"/>
  <c r="P5" i="10"/>
  <c r="Q6" i="7"/>
  <c r="R7" i="12"/>
  <c r="Q2" i="9"/>
  <c r="R3" i="9"/>
  <c r="Q6" i="12"/>
  <c r="P39" i="12"/>
  <c r="P40" i="9"/>
  <c r="Q5" i="12"/>
  <c r="FU2" i="12"/>
  <c r="FV3" i="12"/>
  <c r="R3" i="11"/>
  <c r="Q2" i="11"/>
  <c r="Q3" i="10"/>
  <c r="P2" i="10"/>
  <c r="S3" i="8"/>
  <c r="R2" i="8"/>
  <c r="R7" i="8" s="1"/>
  <c r="S3" i="7"/>
  <c r="R2" i="7"/>
  <c r="R7" i="7" s="1"/>
  <c r="R7" i="11" s="1"/>
  <c r="Q9" i="11" l="1"/>
  <c r="R6" i="7"/>
  <c r="R6" i="10" s="1"/>
  <c r="R9" i="9"/>
  <c r="R6" i="9"/>
  <c r="R8" i="9"/>
  <c r="R5" i="9"/>
  <c r="R7" i="9"/>
  <c r="S7" i="12" s="1"/>
  <c r="R8" i="7"/>
  <c r="R8" i="11" s="1"/>
  <c r="Q8" i="10"/>
  <c r="Q8" i="11"/>
  <c r="Q6" i="10"/>
  <c r="Q6" i="11"/>
  <c r="P40" i="11"/>
  <c r="P41" i="11" s="1"/>
  <c r="P42" i="11" s="1"/>
  <c r="R7" i="10"/>
  <c r="Q39" i="8"/>
  <c r="R8" i="8"/>
  <c r="R6" i="8"/>
  <c r="R5" i="8"/>
  <c r="R5" i="7"/>
  <c r="R5" i="11" s="1"/>
  <c r="R2" i="9"/>
  <c r="S3" i="9"/>
  <c r="R8" i="12"/>
  <c r="Q40" i="9"/>
  <c r="R5" i="12"/>
  <c r="Q39" i="7"/>
  <c r="Q39" i="12"/>
  <c r="R6" i="12"/>
  <c r="FV2" i="12"/>
  <c r="FW3" i="12"/>
  <c r="S3" i="11"/>
  <c r="R2" i="11"/>
  <c r="R3" i="10"/>
  <c r="Q2" i="10"/>
  <c r="P39" i="10"/>
  <c r="S2" i="8"/>
  <c r="S7" i="8" s="1"/>
  <c r="T3" i="8"/>
  <c r="T3" i="7"/>
  <c r="S2" i="7"/>
  <c r="S6" i="7" s="1"/>
  <c r="R8" i="10" l="1"/>
  <c r="R6" i="11"/>
  <c r="R40" i="11" s="1"/>
  <c r="S7" i="9"/>
  <c r="S5" i="9"/>
  <c r="S8" i="9"/>
  <c r="S6" i="9"/>
  <c r="S9" i="9"/>
  <c r="S9" i="7"/>
  <c r="S6" i="10"/>
  <c r="S6" i="11"/>
  <c r="Q40" i="11"/>
  <c r="Q41" i="11" s="1"/>
  <c r="Q42" i="11" s="1"/>
  <c r="R39" i="8"/>
  <c r="R39" i="12"/>
  <c r="S8" i="7"/>
  <c r="T7" i="12"/>
  <c r="S2" i="9"/>
  <c r="T3" i="9"/>
  <c r="S6" i="12"/>
  <c r="S7" i="7"/>
  <c r="S7" i="11" s="1"/>
  <c r="R40" i="9"/>
  <c r="S5" i="12"/>
  <c r="S5" i="7"/>
  <c r="S5" i="11" s="1"/>
  <c r="R39" i="7"/>
  <c r="R5" i="10"/>
  <c r="S8" i="8"/>
  <c r="S5" i="8"/>
  <c r="S6" i="8"/>
  <c r="S8" i="12"/>
  <c r="FW2" i="12"/>
  <c r="FX3" i="12"/>
  <c r="S2" i="11"/>
  <c r="T3" i="11"/>
  <c r="Q39" i="10"/>
  <c r="S3" i="10"/>
  <c r="R2" i="10"/>
  <c r="T2" i="8"/>
  <c r="T7" i="8" s="1"/>
  <c r="U3" i="8"/>
  <c r="U3" i="7"/>
  <c r="T2" i="7"/>
  <c r="T6" i="7" s="1"/>
  <c r="S9" i="11" l="1"/>
  <c r="S9" i="10"/>
  <c r="R39" i="10"/>
  <c r="T9" i="7"/>
  <c r="T9" i="10" s="1"/>
  <c r="T8" i="9"/>
  <c r="T9" i="9"/>
  <c r="T7" i="9"/>
  <c r="U7" i="12" s="1"/>
  <c r="T6" i="9"/>
  <c r="T5" i="9"/>
  <c r="S8" i="10"/>
  <c r="S8" i="11"/>
  <c r="T6" i="10"/>
  <c r="T6" i="11"/>
  <c r="S7" i="10"/>
  <c r="R41" i="11"/>
  <c r="R42" i="11" s="1"/>
  <c r="T7" i="7"/>
  <c r="T7" i="11" s="1"/>
  <c r="U3" i="9"/>
  <c r="T2" i="9"/>
  <c r="T5" i="7"/>
  <c r="T5" i="11" s="1"/>
  <c r="T6" i="12"/>
  <c r="S39" i="8"/>
  <c r="S39" i="7"/>
  <c r="S5" i="10"/>
  <c r="T8" i="7"/>
  <c r="S40" i="9"/>
  <c r="T5" i="12"/>
  <c r="T5" i="8"/>
  <c r="T8" i="8"/>
  <c r="T6" i="8"/>
  <c r="S39" i="12"/>
  <c r="T8" i="12"/>
  <c r="FX2" i="12"/>
  <c r="FY3" i="12"/>
  <c r="T2" i="11"/>
  <c r="U3" i="11"/>
  <c r="T3" i="10"/>
  <c r="S2" i="10"/>
  <c r="V3" i="8"/>
  <c r="U2" i="8"/>
  <c r="U7" i="8" s="1"/>
  <c r="V3" i="7"/>
  <c r="U2" i="7"/>
  <c r="U6" i="7" s="1"/>
  <c r="T9" i="11" l="1"/>
  <c r="U5" i="7"/>
  <c r="U5" i="11" s="1"/>
  <c r="V9" i="7"/>
  <c r="V9" i="10" s="1"/>
  <c r="U7" i="7"/>
  <c r="U7" i="11" s="1"/>
  <c r="U9" i="9"/>
  <c r="U8" i="9"/>
  <c r="U7" i="9"/>
  <c r="V7" i="12" s="1"/>
  <c r="U6" i="9"/>
  <c r="U5" i="9"/>
  <c r="U9" i="7"/>
  <c r="T8" i="10"/>
  <c r="T8" i="11"/>
  <c r="U6" i="10"/>
  <c r="U6" i="11"/>
  <c r="T7" i="10"/>
  <c r="T39" i="8"/>
  <c r="U6" i="8"/>
  <c r="U5" i="8"/>
  <c r="U8" i="8"/>
  <c r="U8" i="12"/>
  <c r="U6" i="12"/>
  <c r="T39" i="12"/>
  <c r="U8" i="7"/>
  <c r="V3" i="9"/>
  <c r="U2" i="9"/>
  <c r="S40" i="11"/>
  <c r="S41" i="11" s="1"/>
  <c r="S42" i="11" s="1"/>
  <c r="T39" i="7"/>
  <c r="T5" i="10"/>
  <c r="T40" i="9"/>
  <c r="U5" i="12"/>
  <c r="FY2" i="12"/>
  <c r="FZ3" i="12"/>
  <c r="V3" i="11"/>
  <c r="U2" i="11"/>
  <c r="U3" i="10"/>
  <c r="T2" i="10"/>
  <c r="S39" i="10"/>
  <c r="W3" i="8"/>
  <c r="V2" i="8"/>
  <c r="V7" i="8" s="1"/>
  <c r="W3" i="7"/>
  <c r="V2" i="7"/>
  <c r="V8" i="7" s="1"/>
  <c r="U7" i="10" l="1"/>
  <c r="U9" i="11"/>
  <c r="U9" i="10"/>
  <c r="U5" i="10"/>
  <c r="V9" i="11"/>
  <c r="V9" i="9"/>
  <c r="V7" i="9"/>
  <c r="W7" i="12" s="1"/>
  <c r="V5" i="9"/>
  <c r="V8" i="9"/>
  <c r="V6" i="9"/>
  <c r="V5" i="7"/>
  <c r="V5" i="11" s="1"/>
  <c r="V8" i="10"/>
  <c r="V8" i="11"/>
  <c r="U8" i="10"/>
  <c r="U8" i="11"/>
  <c r="T40" i="11"/>
  <c r="T41" i="11" s="1"/>
  <c r="T42" i="11" s="1"/>
  <c r="V8" i="12"/>
  <c r="V6" i="7"/>
  <c r="U39" i="12"/>
  <c r="V7" i="7"/>
  <c r="V7" i="11" s="1"/>
  <c r="V2" i="9"/>
  <c r="W3" i="9"/>
  <c r="V6" i="12"/>
  <c r="U39" i="8"/>
  <c r="V8" i="8"/>
  <c r="V6" i="8"/>
  <c r="V5" i="8"/>
  <c r="U40" i="9"/>
  <c r="V5" i="12"/>
  <c r="U39" i="7"/>
  <c r="FZ2" i="12"/>
  <c r="GA3" i="12"/>
  <c r="GA2" i="12" s="1"/>
  <c r="E41" i="4" s="1"/>
  <c r="W3" i="11"/>
  <c r="V2" i="11"/>
  <c r="V3" i="10"/>
  <c r="U2" i="10"/>
  <c r="T39" i="10"/>
  <c r="X3" i="8"/>
  <c r="W2" i="8"/>
  <c r="W7" i="8" s="1"/>
  <c r="X3" i="7"/>
  <c r="W2" i="7"/>
  <c r="W6" i="7" s="1"/>
  <c r="U40" i="11" l="1"/>
  <c r="U41" i="11" s="1"/>
  <c r="U42" i="11" s="1"/>
  <c r="V5" i="10"/>
  <c r="X9" i="7"/>
  <c r="X9" i="10" s="1"/>
  <c r="W7" i="7"/>
  <c r="W7" i="11" s="1"/>
  <c r="W9" i="7"/>
  <c r="W9" i="10" s="1"/>
  <c r="W6" i="9"/>
  <c r="W5" i="9"/>
  <c r="W8" i="9"/>
  <c r="W7" i="9"/>
  <c r="X7" i="12" s="1"/>
  <c r="W9" i="9"/>
  <c r="W8" i="7"/>
  <c r="W8" i="11" s="1"/>
  <c r="W6" i="10"/>
  <c r="W6" i="11"/>
  <c r="V6" i="10"/>
  <c r="V6" i="11"/>
  <c r="V7" i="10"/>
  <c r="V39" i="8"/>
  <c r="W8" i="8"/>
  <c r="W6" i="8"/>
  <c r="W5" i="8"/>
  <c r="V40" i="9"/>
  <c r="W5" i="12"/>
  <c r="V39" i="12"/>
  <c r="W6" i="12"/>
  <c r="X3" i="9"/>
  <c r="W2" i="9"/>
  <c r="W8" i="12"/>
  <c r="W5" i="7"/>
  <c r="W5" i="11" s="1"/>
  <c r="V39" i="7"/>
  <c r="X3" i="11"/>
  <c r="W2" i="11"/>
  <c r="U39" i="10"/>
  <c r="W3" i="10"/>
  <c r="V2" i="10"/>
  <c r="X2" i="8"/>
  <c r="X7" i="8" s="1"/>
  <c r="Y3" i="8"/>
  <c r="Y3" i="7"/>
  <c r="X2" i="7"/>
  <c r="X8" i="7" s="1"/>
  <c r="X8" i="11" l="1"/>
  <c r="W7" i="10"/>
  <c r="W9" i="11"/>
  <c r="W40" i="11" s="1"/>
  <c r="W8" i="10"/>
  <c r="X9" i="9"/>
  <c r="X7" i="9"/>
  <c r="Y7" i="12" s="1"/>
  <c r="X5" i="9"/>
  <c r="X6" i="9"/>
  <c r="X8" i="9"/>
  <c r="X9" i="11"/>
  <c r="V40" i="11"/>
  <c r="V41" i="11" s="1"/>
  <c r="V42" i="11" s="1"/>
  <c r="W39" i="8"/>
  <c r="X8" i="10"/>
  <c r="X6" i="7"/>
  <c r="X7" i="7"/>
  <c r="X7" i="11" s="1"/>
  <c r="X8" i="12"/>
  <c r="X5" i="7"/>
  <c r="X5" i="11" s="1"/>
  <c r="W5" i="10"/>
  <c r="W39" i="7"/>
  <c r="Y3" i="9"/>
  <c r="X2" i="9"/>
  <c r="X6" i="12"/>
  <c r="W39" i="12"/>
  <c r="X5" i="8"/>
  <c r="X6" i="8"/>
  <c r="X8" i="8"/>
  <c r="W40" i="9"/>
  <c r="X5" i="12"/>
  <c r="X2" i="11"/>
  <c r="Y3" i="11"/>
  <c r="V39" i="10"/>
  <c r="X3" i="10"/>
  <c r="W2" i="10"/>
  <c r="Z3" i="8"/>
  <c r="Y2" i="8"/>
  <c r="Y7" i="8" s="1"/>
  <c r="Y2" i="7"/>
  <c r="Y7" i="7" s="1"/>
  <c r="Z3" i="7"/>
  <c r="W39" i="10" l="1"/>
  <c r="Y6" i="7"/>
  <c r="Y6" i="11" s="1"/>
  <c r="Y9" i="7"/>
  <c r="Y7" i="11"/>
  <c r="Y8" i="9"/>
  <c r="Y7" i="9"/>
  <c r="Z7" i="12" s="1"/>
  <c r="Y6" i="9"/>
  <c r="Y5" i="9"/>
  <c r="Y9" i="9"/>
  <c r="Y8" i="7"/>
  <c r="Y8" i="11" s="1"/>
  <c r="X6" i="10"/>
  <c r="X6" i="11"/>
  <c r="Y7" i="10"/>
  <c r="X7" i="10"/>
  <c r="Y6" i="10"/>
  <c r="X39" i="12"/>
  <c r="W41" i="11"/>
  <c r="W42" i="11" s="1"/>
  <c r="Y8" i="12"/>
  <c r="Z6" i="7"/>
  <c r="Z6" i="11" s="1"/>
  <c r="X39" i="8"/>
  <c r="Y2" i="9"/>
  <c r="Z3" i="9"/>
  <c r="Y6" i="12"/>
  <c r="X5" i="10"/>
  <c r="X39" i="7"/>
  <c r="Y5" i="7"/>
  <c r="Y5" i="11" s="1"/>
  <c r="Y8" i="8"/>
  <c r="Y5" i="8"/>
  <c r="Y6" i="8"/>
  <c r="X40" i="9"/>
  <c r="Y5" i="12"/>
  <c r="Z3" i="11"/>
  <c r="Y2" i="11"/>
  <c r="Y3" i="10"/>
  <c r="X2" i="10"/>
  <c r="AA3" i="8"/>
  <c r="Z2" i="8"/>
  <c r="Z7" i="8" s="1"/>
  <c r="AA3" i="7"/>
  <c r="Z2" i="7"/>
  <c r="Z7" i="7" s="1"/>
  <c r="Z7" i="11" l="1"/>
  <c r="Y9" i="11"/>
  <c r="Y40" i="11" s="1"/>
  <c r="Y9" i="10"/>
  <c r="Y8" i="10"/>
  <c r="Z9" i="9"/>
  <c r="Z8" i="9"/>
  <c r="Z6" i="9"/>
  <c r="Z7" i="9"/>
  <c r="AA7" i="12" s="1"/>
  <c r="Z5" i="9"/>
  <c r="Z5" i="7"/>
  <c r="Z5" i="11" s="1"/>
  <c r="Z9" i="7"/>
  <c r="Z9" i="10" s="1"/>
  <c r="Z8" i="7"/>
  <c r="Z8" i="11" s="1"/>
  <c r="Z7" i="10"/>
  <c r="X40" i="11"/>
  <c r="X41" i="11" s="1"/>
  <c r="X42" i="11" s="1"/>
  <c r="Y39" i="12"/>
  <c r="Z8" i="12"/>
  <c r="Z8" i="8"/>
  <c r="Z6" i="8"/>
  <c r="Z5" i="8"/>
  <c r="Y39" i="8"/>
  <c r="AA3" i="9"/>
  <c r="Z2" i="9"/>
  <c r="Z6" i="12"/>
  <c r="Z6" i="10"/>
  <c r="Y5" i="10"/>
  <c r="Y39" i="7"/>
  <c r="Y40" i="9"/>
  <c r="Z5" i="12"/>
  <c r="AA3" i="11"/>
  <c r="Z2" i="11"/>
  <c r="Z3" i="10"/>
  <c r="Y2" i="10"/>
  <c r="X39" i="10"/>
  <c r="AB3" i="8"/>
  <c r="AA2" i="8"/>
  <c r="AA7" i="8" s="1"/>
  <c r="AB3" i="7"/>
  <c r="AA2" i="7"/>
  <c r="AA8" i="7" s="1"/>
  <c r="Z5" i="10" l="1"/>
  <c r="Z9" i="11"/>
  <c r="AA6" i="7"/>
  <c r="AA6" i="11" s="1"/>
  <c r="AB9" i="7"/>
  <c r="AB9" i="10" s="1"/>
  <c r="Z8" i="10"/>
  <c r="AA7" i="7"/>
  <c r="AA7" i="11" s="1"/>
  <c r="AA9" i="9"/>
  <c r="AA8" i="9"/>
  <c r="AA5" i="9"/>
  <c r="AA7" i="9"/>
  <c r="AA6" i="9"/>
  <c r="AA9" i="7"/>
  <c r="Z39" i="7"/>
  <c r="AA5" i="7"/>
  <c r="AA5" i="11" s="1"/>
  <c r="AA8" i="10"/>
  <c r="AA8" i="11"/>
  <c r="Z40" i="9"/>
  <c r="AA5" i="12"/>
  <c r="AA6" i="8"/>
  <c r="AA8" i="8"/>
  <c r="AA5" i="8"/>
  <c r="AA6" i="12"/>
  <c r="Y41" i="11"/>
  <c r="Y42" i="11" s="1"/>
  <c r="Z40" i="11"/>
  <c r="AA8" i="12"/>
  <c r="Z39" i="8"/>
  <c r="Z39" i="12"/>
  <c r="AB7" i="12"/>
  <c r="AA2" i="9"/>
  <c r="AB3" i="9"/>
  <c r="AB3" i="11"/>
  <c r="AA2" i="11"/>
  <c r="AA3" i="10"/>
  <c r="Z2" i="10"/>
  <c r="Y39" i="10"/>
  <c r="AC3" i="8"/>
  <c r="AB2" i="8"/>
  <c r="AB7" i="8" s="1"/>
  <c r="AC3" i="7"/>
  <c r="AB2" i="7"/>
  <c r="AB7" i="7" s="1"/>
  <c r="AB7" i="11" s="1"/>
  <c r="AA7" i="10" l="1"/>
  <c r="AA6" i="10"/>
  <c r="AA9" i="11"/>
  <c r="AA40" i="11" s="1"/>
  <c r="AA9" i="10"/>
  <c r="AB9" i="11"/>
  <c r="Z41" i="11"/>
  <c r="Z42" i="11" s="1"/>
  <c r="AA5" i="10"/>
  <c r="AA39" i="7"/>
  <c r="AB6" i="9"/>
  <c r="AB9" i="9"/>
  <c r="AB5" i="9"/>
  <c r="AB8" i="9"/>
  <c r="AB7" i="9"/>
  <c r="AC7" i="12" s="1"/>
  <c r="AC9" i="7"/>
  <c r="AC9" i="10" s="1"/>
  <c r="AB5" i="7"/>
  <c r="AB5" i="11" s="1"/>
  <c r="AB7" i="10"/>
  <c r="AA39" i="8"/>
  <c r="AB8" i="12"/>
  <c r="AB2" i="9"/>
  <c r="AC3" i="9"/>
  <c r="AB8" i="7"/>
  <c r="AC7" i="7"/>
  <c r="AC7" i="11" s="1"/>
  <c r="AB6" i="12"/>
  <c r="AA39" i="12"/>
  <c r="AB6" i="7"/>
  <c r="AB8" i="8"/>
  <c r="AB5" i="8"/>
  <c r="AB6" i="8"/>
  <c r="AA40" i="9"/>
  <c r="AB5" i="12"/>
  <c r="AB2" i="11"/>
  <c r="AC3" i="11"/>
  <c r="AB3" i="10"/>
  <c r="AA2" i="10"/>
  <c r="Z39" i="10"/>
  <c r="AD3" i="8"/>
  <c r="AC2" i="8"/>
  <c r="AC7" i="8" s="1"/>
  <c r="AD3" i="7"/>
  <c r="AC2" i="7"/>
  <c r="AC5" i="7" s="1"/>
  <c r="AC5" i="11" s="1"/>
  <c r="AB5" i="10" l="1"/>
  <c r="AA41" i="11"/>
  <c r="AA42" i="11" s="1"/>
  <c r="AC9" i="11"/>
  <c r="AC7" i="9"/>
  <c r="AD7" i="12" s="1"/>
  <c r="AC6" i="9"/>
  <c r="AC8" i="9"/>
  <c r="AC9" i="9"/>
  <c r="AC5" i="9"/>
  <c r="AC8" i="7"/>
  <c r="AC8" i="11" s="1"/>
  <c r="AB8" i="10"/>
  <c r="AB8" i="11"/>
  <c r="AB6" i="10"/>
  <c r="AB6" i="11"/>
  <c r="AC7" i="10"/>
  <c r="AB39" i="12"/>
  <c r="AB39" i="7"/>
  <c r="AC5" i="10"/>
  <c r="AC8" i="8"/>
  <c r="AC6" i="8"/>
  <c r="AC5" i="8"/>
  <c r="AB40" i="9"/>
  <c r="AC5" i="12"/>
  <c r="AB39" i="8"/>
  <c r="AC6" i="7"/>
  <c r="AC2" i="9"/>
  <c r="AD3" i="9"/>
  <c r="AC6" i="12"/>
  <c r="AD6" i="7"/>
  <c r="AC8" i="12"/>
  <c r="AD3" i="11"/>
  <c r="AC2" i="11"/>
  <c r="AC3" i="10"/>
  <c r="AB2" i="10"/>
  <c r="AA39" i="10"/>
  <c r="AE3" i="8"/>
  <c r="AD2" i="8"/>
  <c r="AD7" i="8" s="1"/>
  <c r="AE3" i="7"/>
  <c r="AD2" i="7"/>
  <c r="AD8" i="7" s="1"/>
  <c r="AD8" i="11" s="1"/>
  <c r="AC8" i="10" l="1"/>
  <c r="AD9" i="9"/>
  <c r="AD8" i="9"/>
  <c r="AD7" i="9"/>
  <c r="AD5" i="9"/>
  <c r="AD6" i="9"/>
  <c r="AD5" i="7"/>
  <c r="AD5" i="11" s="1"/>
  <c r="AD9" i="7"/>
  <c r="AD9" i="10" s="1"/>
  <c r="AD6" i="10"/>
  <c r="AD6" i="11"/>
  <c r="AC6" i="10"/>
  <c r="AC6" i="11"/>
  <c r="AC40" i="11" s="1"/>
  <c r="AD8" i="10"/>
  <c r="AB40" i="11"/>
  <c r="AB41" i="11" s="1"/>
  <c r="AB42" i="11" s="1"/>
  <c r="AD8" i="8"/>
  <c r="AD6" i="8"/>
  <c r="AD5" i="8"/>
  <c r="AC40" i="9"/>
  <c r="AD5" i="12"/>
  <c r="AC39" i="12"/>
  <c r="AD8" i="12"/>
  <c r="AD7" i="7"/>
  <c r="AD7" i="11" s="1"/>
  <c r="AE7" i="12"/>
  <c r="AE3" i="9"/>
  <c r="AD2" i="9"/>
  <c r="AC39" i="8"/>
  <c r="AC39" i="7"/>
  <c r="AD6" i="12"/>
  <c r="AE3" i="11"/>
  <c r="AD2" i="11"/>
  <c r="AD3" i="10"/>
  <c r="AC2" i="10"/>
  <c r="AB39" i="10"/>
  <c r="AE2" i="8"/>
  <c r="AE7" i="8" s="1"/>
  <c r="AF3" i="8"/>
  <c r="AF3" i="7"/>
  <c r="AE2" i="7"/>
  <c r="AE6" i="7" s="1"/>
  <c r="AD5" i="10" l="1"/>
  <c r="AD9" i="11"/>
  <c r="AD40" i="11" s="1"/>
  <c r="AE8" i="9"/>
  <c r="AE9" i="9"/>
  <c r="AE5" i="9"/>
  <c r="AE7" i="9"/>
  <c r="AE6" i="9"/>
  <c r="AE9" i="7"/>
  <c r="AE6" i="10"/>
  <c r="AE6" i="11"/>
  <c r="AD39" i="7"/>
  <c r="AD7" i="10"/>
  <c r="AD39" i="8"/>
  <c r="AC41" i="11"/>
  <c r="AC42" i="11" s="1"/>
  <c r="AE8" i="7"/>
  <c r="AE7" i="7"/>
  <c r="AE7" i="11" s="1"/>
  <c r="AE6" i="12"/>
  <c r="AE8" i="12"/>
  <c r="AD39" i="12"/>
  <c r="AE5" i="7"/>
  <c r="AE5" i="11" s="1"/>
  <c r="AF7" i="12"/>
  <c r="AF3" i="9"/>
  <c r="AE2" i="9"/>
  <c r="AE8" i="8"/>
  <c r="AE5" i="8"/>
  <c r="AE6" i="8"/>
  <c r="AD40" i="9"/>
  <c r="AE5" i="12"/>
  <c r="AF3" i="11"/>
  <c r="AE2" i="11"/>
  <c r="AC39" i="10"/>
  <c r="AD2" i="10"/>
  <c r="AE3" i="10"/>
  <c r="AF2" i="8"/>
  <c r="AF7" i="8" s="1"/>
  <c r="AG3" i="8"/>
  <c r="AG3" i="7"/>
  <c r="AF2" i="7"/>
  <c r="AF5" i="7" s="1"/>
  <c r="AE9" i="11" l="1"/>
  <c r="AE9" i="10"/>
  <c r="AF5" i="11"/>
  <c r="AG9" i="7"/>
  <c r="AG9" i="10" s="1"/>
  <c r="AF9" i="9"/>
  <c r="AF7" i="9"/>
  <c r="AF8" i="9"/>
  <c r="AF6" i="9"/>
  <c r="AF5" i="9"/>
  <c r="AF9" i="7"/>
  <c r="AF9" i="10" s="1"/>
  <c r="AE8" i="10"/>
  <c r="AE8" i="11"/>
  <c r="AE7" i="10"/>
  <c r="AD41" i="11"/>
  <c r="AD42" i="11" s="1"/>
  <c r="AE39" i="8"/>
  <c r="AF5" i="10"/>
  <c r="AF8" i="12"/>
  <c r="AF8" i="7"/>
  <c r="AG6" i="7"/>
  <c r="AF6" i="7"/>
  <c r="AG7" i="12"/>
  <c r="AF2" i="9"/>
  <c r="AG3" i="9"/>
  <c r="AF6" i="12"/>
  <c r="AF7" i="7"/>
  <c r="AF7" i="11" s="1"/>
  <c r="AF6" i="8"/>
  <c r="AF5" i="8"/>
  <c r="AF8" i="8"/>
  <c r="AE39" i="12"/>
  <c r="AE40" i="9"/>
  <c r="AF5" i="12"/>
  <c r="AE39" i="7"/>
  <c r="AE5" i="10"/>
  <c r="AG3" i="11"/>
  <c r="AF2" i="11"/>
  <c r="AF3" i="10"/>
  <c r="AE2" i="10"/>
  <c r="AD39" i="10"/>
  <c r="AH3" i="8"/>
  <c r="AG2" i="8"/>
  <c r="AG7" i="8" s="1"/>
  <c r="AG2" i="7"/>
  <c r="AG5" i="7" s="1"/>
  <c r="AH3" i="7"/>
  <c r="AF9" i="11" l="1"/>
  <c r="AG5" i="11"/>
  <c r="AG7" i="9"/>
  <c r="AH7" i="12" s="1"/>
  <c r="AG6" i="9"/>
  <c r="AG8" i="9"/>
  <c r="AG5" i="9"/>
  <c r="AG9" i="9"/>
  <c r="AG7" i="7"/>
  <c r="AG7" i="11" s="1"/>
  <c r="AG9" i="11"/>
  <c r="AF8" i="10"/>
  <c r="AF8" i="11"/>
  <c r="AG6" i="10"/>
  <c r="AG6" i="11"/>
  <c r="AF6" i="10"/>
  <c r="AF6" i="11"/>
  <c r="AE39" i="10"/>
  <c r="AF7" i="10"/>
  <c r="AE40" i="11"/>
  <c r="AE41" i="11" s="1"/>
  <c r="AE42" i="11" s="1"/>
  <c r="AF39" i="8"/>
  <c r="AF39" i="12"/>
  <c r="AF39" i="7"/>
  <c r="AG5" i="10"/>
  <c r="AF40" i="9"/>
  <c r="AG5" i="12"/>
  <c r="AG8" i="7"/>
  <c r="AG8" i="8"/>
  <c r="AG6" i="8"/>
  <c r="AG5" i="8"/>
  <c r="AH5" i="7"/>
  <c r="AH5" i="11" s="1"/>
  <c r="AG8" i="12"/>
  <c r="AH3" i="9"/>
  <c r="AG2" i="9"/>
  <c r="AG6" i="12"/>
  <c r="AH3" i="11"/>
  <c r="AG2" i="11"/>
  <c r="AG3" i="10"/>
  <c r="AF2" i="10"/>
  <c r="AI3" i="8"/>
  <c r="AH2" i="8"/>
  <c r="AH7" i="8" s="1"/>
  <c r="AI3" i="7"/>
  <c r="AH2" i="7"/>
  <c r="AH6" i="7" s="1"/>
  <c r="AG7" i="10" l="1"/>
  <c r="AH9" i="9"/>
  <c r="AH8" i="9"/>
  <c r="AH6" i="9"/>
  <c r="AH7" i="9"/>
  <c r="AI7" i="12" s="1"/>
  <c r="AH5" i="9"/>
  <c r="AH7" i="7"/>
  <c r="AH7" i="11" s="1"/>
  <c r="AH9" i="7"/>
  <c r="AH9" i="10" s="1"/>
  <c r="AG8" i="10"/>
  <c r="AG8" i="11"/>
  <c r="AG40" i="11" s="1"/>
  <c r="AH6" i="10"/>
  <c r="AH6" i="11"/>
  <c r="AF40" i="11"/>
  <c r="AF41" i="11" s="1"/>
  <c r="AF42" i="11" s="1"/>
  <c r="AG39" i="7"/>
  <c r="AH6" i="12"/>
  <c r="AH8" i="7"/>
  <c r="AI3" i="9"/>
  <c r="AH2" i="9"/>
  <c r="AH8" i="12"/>
  <c r="AH5" i="10"/>
  <c r="AG39" i="8"/>
  <c r="AG39" i="12"/>
  <c r="AH8" i="8"/>
  <c r="AH6" i="8"/>
  <c r="AH5" i="8"/>
  <c r="AG40" i="9"/>
  <c r="AH5" i="12"/>
  <c r="AI3" i="11"/>
  <c r="AH2" i="11"/>
  <c r="AH3" i="10"/>
  <c r="AG2" i="10"/>
  <c r="AF39" i="10"/>
  <c r="AI2" i="8"/>
  <c r="AI7" i="8" s="1"/>
  <c r="AJ3" i="8"/>
  <c r="AJ3" i="7"/>
  <c r="AI2" i="7"/>
  <c r="AI8" i="7" s="1"/>
  <c r="AH9" i="11" l="1"/>
  <c r="AH7" i="10"/>
  <c r="AI7" i="9"/>
  <c r="AI5" i="9"/>
  <c r="AI9" i="9"/>
  <c r="AI8" i="9"/>
  <c r="AI6" i="9"/>
  <c r="AI5" i="7"/>
  <c r="AI5" i="11" s="1"/>
  <c r="AI6" i="7"/>
  <c r="AI6" i="10" s="1"/>
  <c r="AI9" i="7"/>
  <c r="AH8" i="10"/>
  <c r="AH8" i="11"/>
  <c r="AI8" i="10"/>
  <c r="AI8" i="11"/>
  <c r="AG41" i="11"/>
  <c r="AG42" i="11" s="1"/>
  <c r="AH39" i="8"/>
  <c r="AH40" i="9"/>
  <c r="AI5" i="12"/>
  <c r="AI6" i="8"/>
  <c r="AI5" i="8"/>
  <c r="AI8" i="8"/>
  <c r="AI8" i="12"/>
  <c r="AI6" i="12"/>
  <c r="AI7" i="7"/>
  <c r="AI7" i="11" s="1"/>
  <c r="AH39" i="12"/>
  <c r="AH39" i="7"/>
  <c r="AJ7" i="12"/>
  <c r="AI2" i="9"/>
  <c r="AJ3" i="9"/>
  <c r="AI2" i="11"/>
  <c r="AJ3" i="11"/>
  <c r="AG39" i="10"/>
  <c r="AH2" i="10"/>
  <c r="AI3" i="10"/>
  <c r="AJ2" i="8"/>
  <c r="AJ7" i="8" s="1"/>
  <c r="AK3" i="8"/>
  <c r="AK3" i="7"/>
  <c r="AJ2" i="7"/>
  <c r="AJ6" i="7" s="1"/>
  <c r="AI5" i="10" l="1"/>
  <c r="AH40" i="11"/>
  <c r="AH41" i="11" s="1"/>
  <c r="AH42" i="11" s="1"/>
  <c r="AI9" i="11"/>
  <c r="AI9" i="10"/>
  <c r="AI6" i="11"/>
  <c r="AJ7" i="7"/>
  <c r="AJ7" i="11" s="1"/>
  <c r="AJ9" i="7"/>
  <c r="AJ9" i="10" s="1"/>
  <c r="AJ8" i="9"/>
  <c r="AJ9" i="9"/>
  <c r="AJ7" i="9"/>
  <c r="AK7" i="12" s="1"/>
  <c r="AJ5" i="9"/>
  <c r="AJ6" i="9"/>
  <c r="AJ6" i="10"/>
  <c r="AJ6" i="11"/>
  <c r="AI39" i="7"/>
  <c r="AI7" i="10"/>
  <c r="AJ8" i="12"/>
  <c r="AK3" i="9"/>
  <c r="AJ2" i="9"/>
  <c r="AJ5" i="7"/>
  <c r="AJ5" i="11" s="1"/>
  <c r="AI39" i="8"/>
  <c r="AJ5" i="8"/>
  <c r="AJ8" i="8"/>
  <c r="AJ6" i="8"/>
  <c r="AJ6" i="12"/>
  <c r="AJ8" i="7"/>
  <c r="AI39" i="12"/>
  <c r="AI40" i="9"/>
  <c r="AJ5" i="12"/>
  <c r="AJ2" i="11"/>
  <c r="AK3" i="11"/>
  <c r="AH39" i="10"/>
  <c r="AJ3" i="10"/>
  <c r="AI2" i="10"/>
  <c r="AL3" i="8"/>
  <c r="AK2" i="8"/>
  <c r="AK7" i="8" s="1"/>
  <c r="AL3" i="7"/>
  <c r="AK2" i="7"/>
  <c r="AK8" i="7" s="1"/>
  <c r="AI40" i="11" l="1"/>
  <c r="AI41" i="11" s="1"/>
  <c r="AI42" i="11" s="1"/>
  <c r="AJ9" i="11"/>
  <c r="AJ7" i="10"/>
  <c r="AK5" i="7"/>
  <c r="AK5" i="11" s="1"/>
  <c r="AK9" i="7"/>
  <c r="AK9" i="10" s="1"/>
  <c r="AK7" i="7"/>
  <c r="AK7" i="11" s="1"/>
  <c r="AK9" i="9"/>
  <c r="AK7" i="9"/>
  <c r="AL7" i="12" s="1"/>
  <c r="AK6" i="9"/>
  <c r="AK8" i="9"/>
  <c r="AK5" i="9"/>
  <c r="AK6" i="7"/>
  <c r="AK6" i="11" s="1"/>
  <c r="AK8" i="10"/>
  <c r="AK8" i="11"/>
  <c r="AJ8" i="10"/>
  <c r="AJ8" i="11"/>
  <c r="AJ39" i="12"/>
  <c r="AK6" i="8"/>
  <c r="AK5" i="8"/>
  <c r="AK8" i="8"/>
  <c r="AL3" i="9"/>
  <c r="AK2" i="9"/>
  <c r="AK8" i="12"/>
  <c r="AL6" i="7"/>
  <c r="AK6" i="12"/>
  <c r="AJ5" i="10"/>
  <c r="AJ39" i="7"/>
  <c r="AJ40" i="9"/>
  <c r="AK5" i="12"/>
  <c r="AJ39" i="8"/>
  <c r="AL3" i="11"/>
  <c r="AK2" i="11"/>
  <c r="AK3" i="10"/>
  <c r="AJ2" i="10"/>
  <c r="AI39" i="10"/>
  <c r="AM3" i="8"/>
  <c r="AL2" i="8"/>
  <c r="AL7" i="8" s="1"/>
  <c r="AM3" i="7"/>
  <c r="AL2" i="7"/>
  <c r="AL5" i="7" s="1"/>
  <c r="AK7" i="10" l="1"/>
  <c r="AK6" i="10"/>
  <c r="AK9" i="11"/>
  <c r="AK40" i="11" s="1"/>
  <c r="AK5" i="10"/>
  <c r="AK39" i="7"/>
  <c r="AL9" i="9"/>
  <c r="AL8" i="9"/>
  <c r="AL7" i="9"/>
  <c r="AL6" i="9"/>
  <c r="AL5" i="9"/>
  <c r="AL9" i="7"/>
  <c r="AM9" i="7"/>
  <c r="AM9" i="10" s="1"/>
  <c r="AL5" i="11"/>
  <c r="AL6" i="10"/>
  <c r="AL6" i="11"/>
  <c r="AJ40" i="11"/>
  <c r="AJ41" i="11" s="1"/>
  <c r="AJ42" i="11" s="1"/>
  <c r="AK39" i="12"/>
  <c r="AK39" i="8"/>
  <c r="AL5" i="10"/>
  <c r="AL8" i="12"/>
  <c r="AL7" i="7"/>
  <c r="AL7" i="11" s="1"/>
  <c r="AM6" i="7"/>
  <c r="AL8" i="7"/>
  <c r="AM7" i="12"/>
  <c r="AL2" i="9"/>
  <c r="AM3" i="9"/>
  <c r="AL6" i="12"/>
  <c r="AL8" i="8"/>
  <c r="AL6" i="8"/>
  <c r="AL5" i="8"/>
  <c r="AK40" i="9"/>
  <c r="AL5" i="12"/>
  <c r="AM3" i="11"/>
  <c r="AL2" i="11"/>
  <c r="AL3" i="10"/>
  <c r="AK2" i="10"/>
  <c r="AJ39" i="10"/>
  <c r="AN3" i="8"/>
  <c r="AM2" i="8"/>
  <c r="AM7" i="8" s="1"/>
  <c r="AN3" i="7"/>
  <c r="AM2" i="7"/>
  <c r="AM7" i="7" s="1"/>
  <c r="AK41" i="11" l="1"/>
  <c r="AK42" i="11" s="1"/>
  <c r="AL9" i="11"/>
  <c r="AL9" i="10"/>
  <c r="AM6" i="11"/>
  <c r="AM9" i="9"/>
  <c r="AM6" i="9"/>
  <c r="AM5" i="9"/>
  <c r="AM8" i="9"/>
  <c r="AM7" i="9"/>
  <c r="AM7" i="11"/>
  <c r="AM8" i="7"/>
  <c r="AM8" i="11" s="1"/>
  <c r="AM9" i="11"/>
  <c r="AL8" i="10"/>
  <c r="AL8" i="11"/>
  <c r="AL7" i="10"/>
  <c r="AM7" i="10"/>
  <c r="AM6" i="10"/>
  <c r="AL39" i="7"/>
  <c r="AM8" i="8"/>
  <c r="AM6" i="8"/>
  <c r="AM5" i="8"/>
  <c r="AL39" i="8"/>
  <c r="AM6" i="12"/>
  <c r="AM5" i="7"/>
  <c r="AM5" i="11" s="1"/>
  <c r="AL40" i="9"/>
  <c r="AM5" i="12"/>
  <c r="AN7" i="12"/>
  <c r="AM2" i="9"/>
  <c r="AN3" i="9"/>
  <c r="AM8" i="12"/>
  <c r="AL39" i="12"/>
  <c r="AM2" i="11"/>
  <c r="AN3" i="11"/>
  <c r="AK39" i="10"/>
  <c r="AM3" i="10"/>
  <c r="AL2" i="10"/>
  <c r="AN2" i="8"/>
  <c r="AN7" i="8" s="1"/>
  <c r="AO3" i="8"/>
  <c r="AO3" i="7"/>
  <c r="AN2" i="7"/>
  <c r="AN5" i="7" s="1"/>
  <c r="AM8" i="10" l="1"/>
  <c r="AN5" i="11"/>
  <c r="AN8" i="7"/>
  <c r="AN8" i="11" s="1"/>
  <c r="AN9" i="7"/>
  <c r="AN9" i="10" s="1"/>
  <c r="AN7" i="7"/>
  <c r="AN7" i="11" s="1"/>
  <c r="AN8" i="9"/>
  <c r="AN7" i="9"/>
  <c r="AO7" i="12" s="1"/>
  <c r="AN5" i="9"/>
  <c r="AN9" i="9"/>
  <c r="AN6" i="9"/>
  <c r="AL40" i="11"/>
  <c r="AL41" i="11" s="1"/>
  <c r="AL42" i="11" s="1"/>
  <c r="AN5" i="10"/>
  <c r="AN8" i="12"/>
  <c r="AM39" i="12"/>
  <c r="AN6" i="7"/>
  <c r="AM40" i="11"/>
  <c r="AM39" i="7"/>
  <c r="AM5" i="10"/>
  <c r="AM39" i="8"/>
  <c r="AM40" i="9"/>
  <c r="AN5" i="12"/>
  <c r="AN5" i="8"/>
  <c r="AN6" i="8"/>
  <c r="AN8" i="8"/>
  <c r="AN2" i="9"/>
  <c r="AO3" i="9"/>
  <c r="AN6" i="12"/>
  <c r="AN2" i="11"/>
  <c r="AO3" i="11"/>
  <c r="AN3" i="10"/>
  <c r="AM2" i="10"/>
  <c r="AL39" i="10"/>
  <c r="AP3" i="8"/>
  <c r="AO2" i="8"/>
  <c r="AO7" i="8" s="1"/>
  <c r="AO2" i="7"/>
  <c r="AO8" i="7" s="1"/>
  <c r="AP3" i="7"/>
  <c r="AN9" i="11" l="1"/>
  <c r="AN8" i="10"/>
  <c r="AP9" i="7"/>
  <c r="AP9" i="10" s="1"/>
  <c r="AO9" i="7"/>
  <c r="AO8" i="9"/>
  <c r="AO7" i="9"/>
  <c r="AO6" i="9"/>
  <c r="AO9" i="9"/>
  <c r="AO5" i="9"/>
  <c r="AN7" i="10"/>
  <c r="AO8" i="10"/>
  <c r="AO8" i="11"/>
  <c r="AN6" i="10"/>
  <c r="AN6" i="11"/>
  <c r="AM41" i="11"/>
  <c r="AM42" i="11" s="1"/>
  <c r="AN39" i="7"/>
  <c r="AO5" i="12"/>
  <c r="AN40" i="9"/>
  <c r="AO6" i="7"/>
  <c r="AP5" i="7"/>
  <c r="AO8" i="12"/>
  <c r="AO5" i="7"/>
  <c r="AO5" i="11" s="1"/>
  <c r="AP3" i="9"/>
  <c r="AO2" i="9"/>
  <c r="AN39" i="8"/>
  <c r="AO7" i="7"/>
  <c r="AO7" i="11" s="1"/>
  <c r="AO8" i="8"/>
  <c r="AO5" i="8"/>
  <c r="AO6" i="8"/>
  <c r="AO6" i="12"/>
  <c r="AN39" i="12"/>
  <c r="AP3" i="11"/>
  <c r="AO2" i="11"/>
  <c r="AO3" i="10"/>
  <c r="AN2" i="10"/>
  <c r="AM39" i="10"/>
  <c r="AQ3" i="8"/>
  <c r="AP2" i="8"/>
  <c r="AP7" i="8" s="1"/>
  <c r="AP2" i="7"/>
  <c r="AP8" i="7" s="1"/>
  <c r="AQ3" i="7"/>
  <c r="AN40" i="11" l="1"/>
  <c r="AN41" i="11" s="1"/>
  <c r="AN42" i="11" s="1"/>
  <c r="AO9" i="11"/>
  <c r="AO9" i="10"/>
  <c r="AP5" i="11"/>
  <c r="AP9" i="9"/>
  <c r="AP8" i="9"/>
  <c r="AP7" i="9"/>
  <c r="AQ7" i="12" s="1"/>
  <c r="AP6" i="9"/>
  <c r="AP5" i="9"/>
  <c r="AP7" i="7"/>
  <c r="AP7" i="11" s="1"/>
  <c r="AP9" i="11"/>
  <c r="AQ9" i="7"/>
  <c r="AQ9" i="10" s="1"/>
  <c r="AP8" i="10"/>
  <c r="AP8" i="11"/>
  <c r="AO6" i="10"/>
  <c r="AO6" i="11"/>
  <c r="AP7" i="12"/>
  <c r="AO7" i="10"/>
  <c r="AO39" i="8"/>
  <c r="AQ3" i="9"/>
  <c r="AP2" i="9"/>
  <c r="AP5" i="10"/>
  <c r="AO40" i="9"/>
  <c r="AP5" i="12"/>
  <c r="AO39" i="7"/>
  <c r="AO5" i="10"/>
  <c r="AP6" i="7"/>
  <c r="AP8" i="8"/>
  <c r="AP6" i="8"/>
  <c r="AP5" i="8"/>
  <c r="AP8" i="12"/>
  <c r="AO39" i="12"/>
  <c r="AP6" i="12"/>
  <c r="AQ3" i="11"/>
  <c r="AP2" i="11"/>
  <c r="AP3" i="10"/>
  <c r="AO2" i="10"/>
  <c r="AN39" i="10"/>
  <c r="AR3" i="8"/>
  <c r="AQ2" i="8"/>
  <c r="AQ7" i="8" s="1"/>
  <c r="AR3" i="7"/>
  <c r="AQ2" i="7"/>
  <c r="AQ5" i="7" s="1"/>
  <c r="AQ5" i="11" l="1"/>
  <c r="AQ9" i="9"/>
  <c r="AQ5" i="9"/>
  <c r="AQ7" i="9"/>
  <c r="AQ8" i="9"/>
  <c r="AQ6" i="9"/>
  <c r="AQ6" i="7"/>
  <c r="AQ6" i="10" s="1"/>
  <c r="AP7" i="10"/>
  <c r="AQ9" i="11"/>
  <c r="AP6" i="10"/>
  <c r="AP6" i="11"/>
  <c r="AP40" i="11" s="1"/>
  <c r="AO40" i="11"/>
  <c r="AO41" i="11" s="1"/>
  <c r="AO42" i="11" s="1"/>
  <c r="AQ5" i="10"/>
  <c r="AQ6" i="8"/>
  <c r="AQ8" i="8"/>
  <c r="AQ5" i="8"/>
  <c r="AQ7" i="7"/>
  <c r="AQ7" i="11" s="1"/>
  <c r="AP39" i="7"/>
  <c r="AQ6" i="12"/>
  <c r="AP40" i="9"/>
  <c r="AQ5" i="12"/>
  <c r="AQ8" i="7"/>
  <c r="AP39" i="12"/>
  <c r="AQ8" i="12"/>
  <c r="AR6" i="7"/>
  <c r="AP39" i="8"/>
  <c r="AR7" i="12"/>
  <c r="AQ2" i="9"/>
  <c r="AR3" i="9"/>
  <c r="AR3" i="11"/>
  <c r="AQ2" i="11"/>
  <c r="AQ3" i="10"/>
  <c r="AP2" i="10"/>
  <c r="AO39" i="10"/>
  <c r="AS3" i="8"/>
  <c r="AR2" i="8"/>
  <c r="AR7" i="8" s="1"/>
  <c r="AS3" i="7"/>
  <c r="AR2" i="7"/>
  <c r="AR8" i="7" s="1"/>
  <c r="AR6" i="11" l="1"/>
  <c r="AQ6" i="11"/>
  <c r="AR6" i="9"/>
  <c r="AR8" i="9"/>
  <c r="AR5" i="9"/>
  <c r="AR9" i="9"/>
  <c r="AR7" i="9"/>
  <c r="AS7" i="12" s="1"/>
  <c r="AR7" i="7"/>
  <c r="AR7" i="11" s="1"/>
  <c r="AR9" i="7"/>
  <c r="AR9" i="10" s="1"/>
  <c r="AR8" i="10"/>
  <c r="AR8" i="11"/>
  <c r="AQ8" i="10"/>
  <c r="AQ8" i="11"/>
  <c r="AQ39" i="7"/>
  <c r="AQ7" i="10"/>
  <c r="AR6" i="10"/>
  <c r="AP41" i="11"/>
  <c r="AP42" i="11" s="1"/>
  <c r="AR8" i="8"/>
  <c r="AR5" i="8"/>
  <c r="AR6" i="8"/>
  <c r="AQ40" i="9"/>
  <c r="AR5" i="12"/>
  <c r="AR8" i="12"/>
  <c r="AS3" i="9"/>
  <c r="AR2" i="9"/>
  <c r="AR5" i="7"/>
  <c r="AR5" i="11" s="1"/>
  <c r="AQ39" i="12"/>
  <c r="AQ39" i="8"/>
  <c r="AS5" i="7"/>
  <c r="AR6" i="12"/>
  <c r="AR2" i="11"/>
  <c r="AS3" i="11"/>
  <c r="AR3" i="10"/>
  <c r="AQ2" i="10"/>
  <c r="AP39" i="10"/>
  <c r="AT3" i="8"/>
  <c r="AS2" i="8"/>
  <c r="AS7" i="8" s="1"/>
  <c r="AT3" i="7"/>
  <c r="AS2" i="7"/>
  <c r="AS8" i="7" s="1"/>
  <c r="AR9" i="11" l="1"/>
  <c r="AR40" i="11" s="1"/>
  <c r="AR7" i="10"/>
  <c r="AS5" i="11"/>
  <c r="AS6" i="7"/>
  <c r="AS6" i="10" s="1"/>
  <c r="AS7" i="9"/>
  <c r="AT7" i="12" s="1"/>
  <c r="AS6" i="9"/>
  <c r="AS9" i="9"/>
  <c r="AS8" i="9"/>
  <c r="AS5" i="9"/>
  <c r="AT9" i="7"/>
  <c r="AT9" i="10" s="1"/>
  <c r="AS9" i="7"/>
  <c r="AS9" i="10" s="1"/>
  <c r="AS8" i="10"/>
  <c r="AS8" i="11"/>
  <c r="AQ40" i="11"/>
  <c r="AQ41" i="11" s="1"/>
  <c r="AQ42" i="11" s="1"/>
  <c r="AS6" i="8"/>
  <c r="AS8" i="8"/>
  <c r="AS5" i="8"/>
  <c r="AS5" i="10"/>
  <c r="AS8" i="12"/>
  <c r="AS7" i="7"/>
  <c r="AS7" i="11" s="1"/>
  <c r="AS2" i="9"/>
  <c r="AT3" i="9"/>
  <c r="AS6" i="12"/>
  <c r="AR39" i="8"/>
  <c r="AT7" i="7"/>
  <c r="AT7" i="11" s="1"/>
  <c r="AR5" i="10"/>
  <c r="AR39" i="7"/>
  <c r="AR40" i="9"/>
  <c r="AS5" i="12"/>
  <c r="AR39" i="12"/>
  <c r="AT3" i="11"/>
  <c r="AS2" i="11"/>
  <c r="AS3" i="10"/>
  <c r="AR2" i="10"/>
  <c r="AQ39" i="10"/>
  <c r="AU3" i="8"/>
  <c r="AT2" i="8"/>
  <c r="AT7" i="8" s="1"/>
  <c r="AU3" i="7"/>
  <c r="AT2" i="7"/>
  <c r="AT8" i="7" s="1"/>
  <c r="AT8" i="11" l="1"/>
  <c r="AS9" i="11"/>
  <c r="AS6" i="11"/>
  <c r="AT9" i="9"/>
  <c r="AT8" i="9"/>
  <c r="AT7" i="9"/>
  <c r="AU7" i="12" s="1"/>
  <c r="AT6" i="9"/>
  <c r="AT5" i="9"/>
  <c r="AU9" i="7"/>
  <c r="AU9" i="10" s="1"/>
  <c r="AT9" i="11"/>
  <c r="AT7" i="10"/>
  <c r="AT8" i="10"/>
  <c r="AS39" i="7"/>
  <c r="AS7" i="10"/>
  <c r="AS39" i="10" s="1"/>
  <c r="AT8" i="8"/>
  <c r="AT6" i="8"/>
  <c r="AT5" i="8"/>
  <c r="AS39" i="12"/>
  <c r="AT5" i="7"/>
  <c r="AT5" i="11" s="1"/>
  <c r="AT2" i="9"/>
  <c r="AU3" i="9"/>
  <c r="AT6" i="7"/>
  <c r="AR41" i="11"/>
  <c r="AR42" i="11" s="1"/>
  <c r="AT6" i="12"/>
  <c r="AS39" i="8"/>
  <c r="AS40" i="9"/>
  <c r="AT5" i="12"/>
  <c r="AT8" i="12"/>
  <c r="AU3" i="11"/>
  <c r="AT2" i="11"/>
  <c r="AT3" i="10"/>
  <c r="AS2" i="10"/>
  <c r="AR39" i="10"/>
  <c r="AU2" i="8"/>
  <c r="AU7" i="8" s="1"/>
  <c r="AV3" i="8"/>
  <c r="AV3" i="7"/>
  <c r="AU2" i="7"/>
  <c r="AU5" i="7" s="1"/>
  <c r="AU5" i="11" s="1"/>
  <c r="AS40" i="11" l="1"/>
  <c r="AS41" i="11" s="1"/>
  <c r="AS42" i="11" s="1"/>
  <c r="AU8" i="9"/>
  <c r="AU5" i="9"/>
  <c r="AU6" i="9"/>
  <c r="AU7" i="9"/>
  <c r="AV7" i="12" s="1"/>
  <c r="AU9" i="9"/>
  <c r="AU9" i="11"/>
  <c r="AT6" i="10"/>
  <c r="AT6" i="11"/>
  <c r="AT40" i="11" s="1"/>
  <c r="AT39" i="12"/>
  <c r="AU5" i="10"/>
  <c r="AU6" i="7"/>
  <c r="AU6" i="12"/>
  <c r="AU7" i="7"/>
  <c r="AU7" i="11" s="1"/>
  <c r="AV3" i="9"/>
  <c r="AU2" i="9"/>
  <c r="AU8" i="12"/>
  <c r="AT39" i="8"/>
  <c r="AU8" i="7"/>
  <c r="AU8" i="8"/>
  <c r="AU5" i="8"/>
  <c r="AU6" i="8"/>
  <c r="AT40" i="9"/>
  <c r="AU5" i="12"/>
  <c r="AT39" i="7"/>
  <c r="AT5" i="10"/>
  <c r="AV3" i="11"/>
  <c r="AU2" i="11"/>
  <c r="AU3" i="10"/>
  <c r="AT2" i="10"/>
  <c r="AV2" i="8"/>
  <c r="AV7" i="8" s="1"/>
  <c r="AW3" i="8"/>
  <c r="AW3" i="7"/>
  <c r="AV2" i="7"/>
  <c r="AV6" i="7" s="1"/>
  <c r="AV9" i="9" l="1"/>
  <c r="AV8" i="9"/>
  <c r="AV7" i="9"/>
  <c r="AV6" i="9"/>
  <c r="AV5" i="9"/>
  <c r="AV8" i="7"/>
  <c r="AV8" i="11" s="1"/>
  <c r="AV9" i="7"/>
  <c r="AU8" i="10"/>
  <c r="AU8" i="11"/>
  <c r="AV6" i="10"/>
  <c r="AV6" i="11"/>
  <c r="AU6" i="10"/>
  <c r="AU6" i="11"/>
  <c r="AU7" i="10"/>
  <c r="AT41" i="11"/>
  <c r="AT42" i="11" s="1"/>
  <c r="AV6" i="8"/>
  <c r="AV5" i="8"/>
  <c r="AV8" i="8"/>
  <c r="AU40" i="9"/>
  <c r="AV5" i="12"/>
  <c r="AV7" i="7"/>
  <c r="AV7" i="11" s="1"/>
  <c r="AV8" i="12"/>
  <c r="AV5" i="7"/>
  <c r="AV5" i="11" s="1"/>
  <c r="AU39" i="7"/>
  <c r="AU39" i="12"/>
  <c r="AU39" i="8"/>
  <c r="AW7" i="12"/>
  <c r="AW3" i="9"/>
  <c r="AV2" i="9"/>
  <c r="AV6" i="12"/>
  <c r="AW3" i="11"/>
  <c r="AV2" i="11"/>
  <c r="AT39" i="10"/>
  <c r="AV3" i="10"/>
  <c r="AU2" i="10"/>
  <c r="AX3" i="8"/>
  <c r="AW2" i="8"/>
  <c r="AW7" i="8" s="1"/>
  <c r="AW2" i="7"/>
  <c r="AW8" i="7" s="1"/>
  <c r="AW8" i="11" s="1"/>
  <c r="AX3" i="7"/>
  <c r="AV8" i="10" l="1"/>
  <c r="AV9" i="11"/>
  <c r="AV9" i="10"/>
  <c r="AW7" i="9"/>
  <c r="AW6" i="9"/>
  <c r="AW9" i="9"/>
  <c r="AW5" i="9"/>
  <c r="AW8" i="9"/>
  <c r="AW9" i="7"/>
  <c r="AW9" i="10" s="1"/>
  <c r="AW6" i="7"/>
  <c r="AW6" i="10" s="1"/>
  <c r="AW8" i="10"/>
  <c r="AU40" i="11"/>
  <c r="AU41" i="11" s="1"/>
  <c r="AU42" i="11" s="1"/>
  <c r="AV40" i="11"/>
  <c r="AV7" i="10"/>
  <c r="AV39" i="8"/>
  <c r="AX7" i="12"/>
  <c r="AX3" i="9"/>
  <c r="AW2" i="9"/>
  <c r="AV40" i="9"/>
  <c r="AW5" i="12"/>
  <c r="AV39" i="7"/>
  <c r="AV5" i="10"/>
  <c r="AW5" i="7"/>
  <c r="AW5" i="11" s="1"/>
  <c r="AX7" i="7"/>
  <c r="AX7" i="11" s="1"/>
  <c r="AW6" i="12"/>
  <c r="AW7" i="7"/>
  <c r="AW7" i="11" s="1"/>
  <c r="AW8" i="8"/>
  <c r="AW6" i="8"/>
  <c r="AW5" i="8"/>
  <c r="AW8" i="12"/>
  <c r="AV39" i="12"/>
  <c r="AW2" i="11"/>
  <c r="AX3" i="11"/>
  <c r="AW3" i="10"/>
  <c r="AV2" i="10"/>
  <c r="AU39" i="10"/>
  <c r="AY3" i="8"/>
  <c r="AX2" i="8"/>
  <c r="AX7" i="8" s="1"/>
  <c r="AY3" i="7"/>
  <c r="AX2" i="7"/>
  <c r="AX8" i="7" s="1"/>
  <c r="AW9" i="11" l="1"/>
  <c r="AW6" i="11"/>
  <c r="AX9" i="7"/>
  <c r="AX5" i="7"/>
  <c r="AX5" i="11" s="1"/>
  <c r="AX9" i="9"/>
  <c r="AX8" i="9"/>
  <c r="AX6" i="9"/>
  <c r="AX5" i="9"/>
  <c r="AX7" i="9"/>
  <c r="AX8" i="10"/>
  <c r="AX8" i="11"/>
  <c r="AX7" i="10"/>
  <c r="AW7" i="10"/>
  <c r="AV41" i="11"/>
  <c r="AV42" i="11" s="1"/>
  <c r="AW39" i="12"/>
  <c r="AW40" i="9"/>
  <c r="AX5" i="12"/>
  <c r="AW39" i="8"/>
  <c r="AX6" i="7"/>
  <c r="AW39" i="7"/>
  <c r="AW5" i="10"/>
  <c r="AX8" i="8"/>
  <c r="AX6" i="8"/>
  <c r="AX5" i="8"/>
  <c r="AX6" i="12"/>
  <c r="AY7" i="12"/>
  <c r="AY3" i="9"/>
  <c r="AX2" i="9"/>
  <c r="AX8" i="12"/>
  <c r="AY3" i="11"/>
  <c r="AX2" i="11"/>
  <c r="AX3" i="10"/>
  <c r="AW2" i="10"/>
  <c r="AV39" i="10"/>
  <c r="AY2" i="8"/>
  <c r="AY7" i="8" s="1"/>
  <c r="AZ3" i="8"/>
  <c r="AZ3" i="7"/>
  <c r="AY2" i="7"/>
  <c r="AY8" i="7" s="1"/>
  <c r="AX5" i="10" l="1"/>
  <c r="AX9" i="11"/>
  <c r="AX9" i="10"/>
  <c r="AY7" i="9"/>
  <c r="AY5" i="9"/>
  <c r="AY8" i="9"/>
  <c r="AY9" i="9"/>
  <c r="AY6" i="9"/>
  <c r="AY9" i="7"/>
  <c r="AY9" i="10" s="1"/>
  <c r="AY8" i="10"/>
  <c r="AY8" i="11"/>
  <c r="AX6" i="10"/>
  <c r="AX6" i="11"/>
  <c r="AW40" i="11"/>
  <c r="AW41" i="11" s="1"/>
  <c r="AW42" i="11" s="1"/>
  <c r="AW39" i="10"/>
  <c r="AX39" i="12"/>
  <c r="AY5" i="7"/>
  <c r="AY5" i="11" s="1"/>
  <c r="AZ5" i="7"/>
  <c r="AY8" i="12"/>
  <c r="AY6" i="7"/>
  <c r="AX40" i="9"/>
  <c r="AY5" i="12"/>
  <c r="AY6" i="12"/>
  <c r="AX39" i="8"/>
  <c r="AY7" i="7"/>
  <c r="AY7" i="11" s="1"/>
  <c r="AY6" i="8"/>
  <c r="AY8" i="8"/>
  <c r="AY5" i="8"/>
  <c r="AZ7" i="12"/>
  <c r="AY2" i="9"/>
  <c r="AZ3" i="9"/>
  <c r="AX39" i="7"/>
  <c r="AY2" i="11"/>
  <c r="AZ3" i="11"/>
  <c r="AX2" i="10"/>
  <c r="AY3" i="10"/>
  <c r="AZ2" i="8"/>
  <c r="AZ7" i="8" s="1"/>
  <c r="BA3" i="8"/>
  <c r="BA3" i="7"/>
  <c r="AZ2" i="7"/>
  <c r="AZ8" i="7" s="1"/>
  <c r="AX40" i="11" l="1"/>
  <c r="AX41" i="11" s="1"/>
  <c r="AX42" i="11" s="1"/>
  <c r="AY9" i="11"/>
  <c r="AZ5" i="11"/>
  <c r="AZ8" i="9"/>
  <c r="AZ9" i="9"/>
  <c r="AZ7" i="9"/>
  <c r="BA7" i="12" s="1"/>
  <c r="AZ6" i="9"/>
  <c r="AZ5" i="9"/>
  <c r="AZ6" i="7"/>
  <c r="AZ6" i="11" s="1"/>
  <c r="AZ9" i="7"/>
  <c r="AZ8" i="10"/>
  <c r="AZ8" i="11"/>
  <c r="AY6" i="10"/>
  <c r="AY6" i="11"/>
  <c r="AY7" i="10"/>
  <c r="AY39" i="12"/>
  <c r="BA3" i="9"/>
  <c r="AZ2" i="9"/>
  <c r="AZ6" i="12"/>
  <c r="AZ7" i="7"/>
  <c r="AZ7" i="11" s="1"/>
  <c r="AZ5" i="8"/>
  <c r="AZ8" i="8"/>
  <c r="AZ6" i="8"/>
  <c r="AY40" i="9"/>
  <c r="AZ5" i="12"/>
  <c r="AY39" i="8"/>
  <c r="AZ5" i="10"/>
  <c r="AY39" i="7"/>
  <c r="AY5" i="10"/>
  <c r="AZ8" i="12"/>
  <c r="AZ2" i="11"/>
  <c r="BA3" i="11"/>
  <c r="AX39" i="10"/>
  <c r="AZ3" i="10"/>
  <c r="AY2" i="10"/>
  <c r="BB3" i="8"/>
  <c r="BA2" i="8"/>
  <c r="BA7" i="8" s="1"/>
  <c r="BB3" i="7"/>
  <c r="BA2" i="7"/>
  <c r="BA5" i="7" s="1"/>
  <c r="AZ6" i="10" l="1"/>
  <c r="AZ9" i="11"/>
  <c r="AZ40" i="11" s="1"/>
  <c r="AZ41" i="11" s="1"/>
  <c r="AZ42" i="11" s="1"/>
  <c r="AZ9" i="10"/>
  <c r="BA5" i="11"/>
  <c r="BA9" i="9"/>
  <c r="BA7" i="9"/>
  <c r="BB7" i="12" s="1"/>
  <c r="BA6" i="9"/>
  <c r="BA8" i="9"/>
  <c r="BA5" i="9"/>
  <c r="BA9" i="7"/>
  <c r="AY39" i="10"/>
  <c r="AZ7" i="10"/>
  <c r="AY40" i="11"/>
  <c r="AY41" i="11" s="1"/>
  <c r="AY42" i="11" s="1"/>
  <c r="AZ39" i="12"/>
  <c r="AZ39" i="7"/>
  <c r="BA5" i="10"/>
  <c r="BA7" i="7"/>
  <c r="BA7" i="11" s="1"/>
  <c r="AZ40" i="9"/>
  <c r="BA5" i="12"/>
  <c r="AZ39" i="8"/>
  <c r="BA8" i="7"/>
  <c r="BA8" i="12"/>
  <c r="BA6" i="8"/>
  <c r="BA5" i="8"/>
  <c r="BA8" i="8"/>
  <c r="BA6" i="7"/>
  <c r="BA2" i="9"/>
  <c r="BB3" i="9"/>
  <c r="BA6" i="12"/>
  <c r="BB3" i="11"/>
  <c r="BA2" i="11"/>
  <c r="BA3" i="10"/>
  <c r="AZ2" i="10"/>
  <c r="BC3" i="8"/>
  <c r="BB2" i="8"/>
  <c r="BB7" i="8" s="1"/>
  <c r="BC3" i="7"/>
  <c r="BB2" i="7"/>
  <c r="BB6" i="7" s="1"/>
  <c r="BA9" i="11" l="1"/>
  <c r="BA9" i="10"/>
  <c r="BB9" i="7"/>
  <c r="BB9" i="10" s="1"/>
  <c r="BB9" i="9"/>
  <c r="BB8" i="9"/>
  <c r="BB7" i="9"/>
  <c r="BC7" i="12" s="1"/>
  <c r="BB5" i="9"/>
  <c r="BB6" i="9"/>
  <c r="BA8" i="10"/>
  <c r="BA8" i="11"/>
  <c r="BB6" i="10"/>
  <c r="BB6" i="11"/>
  <c r="BA6" i="10"/>
  <c r="BA6" i="11"/>
  <c r="BA7" i="10"/>
  <c r="BB7" i="7"/>
  <c r="BB7" i="11" s="1"/>
  <c r="BB8" i="12"/>
  <c r="BB8" i="7"/>
  <c r="BB8" i="8"/>
  <c r="BB6" i="8"/>
  <c r="BB5" i="8"/>
  <c r="BA40" i="9"/>
  <c r="BB5" i="12"/>
  <c r="BB2" i="9"/>
  <c r="BC3" i="9"/>
  <c r="BB6" i="12"/>
  <c r="BB5" i="7"/>
  <c r="BB5" i="11" s="1"/>
  <c r="BA39" i="8"/>
  <c r="BA39" i="12"/>
  <c r="BA39" i="7"/>
  <c r="BC3" i="11"/>
  <c r="BB2" i="11"/>
  <c r="BB3" i="10"/>
  <c r="BA2" i="10"/>
  <c r="AZ39" i="10"/>
  <c r="BD3" i="8"/>
  <c r="BC2" i="8"/>
  <c r="BC7" i="8" s="1"/>
  <c r="BD3" i="7"/>
  <c r="BC2" i="7"/>
  <c r="BC8" i="7" s="1"/>
  <c r="BB9" i="11" l="1"/>
  <c r="BC8" i="11"/>
  <c r="BC9" i="7"/>
  <c r="BC8" i="9"/>
  <c r="BC6" i="9"/>
  <c r="BC5" i="9"/>
  <c r="BC9" i="9"/>
  <c r="BC7" i="9"/>
  <c r="BD7" i="12" s="1"/>
  <c r="BB8" i="10"/>
  <c r="BB8" i="11"/>
  <c r="BA39" i="10"/>
  <c r="BC8" i="10"/>
  <c r="BB39" i="8"/>
  <c r="BB7" i="10"/>
  <c r="BA40" i="11"/>
  <c r="BA41" i="11" s="1"/>
  <c r="BA42" i="11" s="1"/>
  <c r="BC5" i="7"/>
  <c r="BC5" i="11" s="1"/>
  <c r="BD3" i="9"/>
  <c r="BC2" i="9"/>
  <c r="BC8" i="12"/>
  <c r="BC6" i="7"/>
  <c r="BB39" i="7"/>
  <c r="BB5" i="10"/>
  <c r="BC8" i="8"/>
  <c r="BC5" i="8"/>
  <c r="BC6" i="8"/>
  <c r="BC7" i="7"/>
  <c r="BC7" i="11" s="1"/>
  <c r="BB40" i="9"/>
  <c r="BC5" i="12"/>
  <c r="BC6" i="12"/>
  <c r="BB39" i="12"/>
  <c r="BC2" i="11"/>
  <c r="BD3" i="11"/>
  <c r="BB2" i="10"/>
  <c r="BC3" i="10"/>
  <c r="BD2" i="8"/>
  <c r="BD7" i="8" s="1"/>
  <c r="BE3" i="8"/>
  <c r="BE3" i="7"/>
  <c r="BD2" i="7"/>
  <c r="BD8" i="7" s="1"/>
  <c r="BC9" i="11" l="1"/>
  <c r="BC9" i="10"/>
  <c r="BD6" i="7"/>
  <c r="BD6" i="11" s="1"/>
  <c r="BD5" i="7"/>
  <c r="BD5" i="11" s="1"/>
  <c r="BD7" i="9"/>
  <c r="BE7" i="12" s="1"/>
  <c r="BD9" i="9"/>
  <c r="BD6" i="9"/>
  <c r="BD5" i="9"/>
  <c r="BD8" i="9"/>
  <c r="BD9" i="7"/>
  <c r="BD9" i="10" s="1"/>
  <c r="BE9" i="7"/>
  <c r="BE9" i="10" s="1"/>
  <c r="BD8" i="10"/>
  <c r="BD8" i="11"/>
  <c r="BC6" i="10"/>
  <c r="BC6" i="11"/>
  <c r="BC7" i="10"/>
  <c r="BC39" i="8"/>
  <c r="BD6" i="8"/>
  <c r="BD8" i="8"/>
  <c r="BD5" i="8"/>
  <c r="BC39" i="12"/>
  <c r="BD8" i="12"/>
  <c r="BD7" i="7"/>
  <c r="BD7" i="11" s="1"/>
  <c r="BE3" i="9"/>
  <c r="BD2" i="9"/>
  <c r="BD6" i="12"/>
  <c r="BC40" i="9"/>
  <c r="BD5" i="12"/>
  <c r="BB40" i="11"/>
  <c r="BB41" i="11" s="1"/>
  <c r="BB42" i="11" s="1"/>
  <c r="BC39" i="7"/>
  <c r="BC5" i="10"/>
  <c r="BD2" i="11"/>
  <c r="BE3" i="11"/>
  <c r="BB39" i="10"/>
  <c r="BD3" i="10"/>
  <c r="BC2" i="10"/>
  <c r="BF3" i="8"/>
  <c r="BE2" i="8"/>
  <c r="BE7" i="8" s="1"/>
  <c r="BE2" i="7"/>
  <c r="BE8" i="7" s="1"/>
  <c r="BF3" i="7"/>
  <c r="BD6" i="10" l="1"/>
  <c r="BD9" i="11"/>
  <c r="BD40" i="11" s="1"/>
  <c r="BD5" i="10"/>
  <c r="BE8" i="9"/>
  <c r="BE7" i="9"/>
  <c r="BE6" i="9"/>
  <c r="BE9" i="9"/>
  <c r="BE5" i="9"/>
  <c r="BE6" i="7"/>
  <c r="BE6" i="11" s="1"/>
  <c r="BE9" i="11"/>
  <c r="BE8" i="10"/>
  <c r="BE8" i="11"/>
  <c r="BD39" i="7"/>
  <c r="BD7" i="10"/>
  <c r="BC40" i="11"/>
  <c r="BC41" i="11" s="1"/>
  <c r="BC42" i="11" s="1"/>
  <c r="BD39" i="12"/>
  <c r="BF7" i="12"/>
  <c r="BE2" i="9"/>
  <c r="BF3" i="9"/>
  <c r="BE5" i="7"/>
  <c r="BE5" i="11" s="1"/>
  <c r="BD40" i="9"/>
  <c r="BE5" i="12"/>
  <c r="BD39" i="8"/>
  <c r="BF5" i="7"/>
  <c r="BE6" i="12"/>
  <c r="BE5" i="8"/>
  <c r="BE8" i="8"/>
  <c r="BE6" i="8"/>
  <c r="BE7" i="7"/>
  <c r="BE7" i="11" s="1"/>
  <c r="BE8" i="12"/>
  <c r="BF3" i="11"/>
  <c r="BE2" i="11"/>
  <c r="BE3" i="10"/>
  <c r="BD2" i="10"/>
  <c r="BC39" i="10"/>
  <c r="BG3" i="8"/>
  <c r="BF2" i="8"/>
  <c r="BF7" i="8" s="1"/>
  <c r="BF2" i="7"/>
  <c r="BF8" i="7" s="1"/>
  <c r="BG3" i="7"/>
  <c r="BE6" i="10" l="1"/>
  <c r="BF5" i="11"/>
  <c r="BF9" i="9"/>
  <c r="BF8" i="9"/>
  <c r="BF7" i="9"/>
  <c r="BF6" i="9"/>
  <c r="BF5" i="9"/>
  <c r="BF8" i="11"/>
  <c r="BF9" i="7"/>
  <c r="BD41" i="11"/>
  <c r="BD42" i="11" s="1"/>
  <c r="BE7" i="10"/>
  <c r="BF8" i="10"/>
  <c r="BF5" i="10"/>
  <c r="BE39" i="7"/>
  <c r="BE5" i="10"/>
  <c r="BE40" i="9"/>
  <c r="BF5" i="12"/>
  <c r="BE39" i="8"/>
  <c r="BF6" i="7"/>
  <c r="BF8" i="8"/>
  <c r="BF6" i="8"/>
  <c r="BF5" i="8"/>
  <c r="BF7" i="7"/>
  <c r="BF7" i="11" s="1"/>
  <c r="BE39" i="12"/>
  <c r="BG7" i="12"/>
  <c r="BF2" i="9"/>
  <c r="BG3" i="9"/>
  <c r="BF6" i="12"/>
  <c r="BF8" i="12"/>
  <c r="BG3" i="11"/>
  <c r="BF2" i="11"/>
  <c r="BF3" i="10"/>
  <c r="BE2" i="10"/>
  <c r="BD39" i="10"/>
  <c r="BH3" i="8"/>
  <c r="BG2" i="8"/>
  <c r="BG7" i="8" s="1"/>
  <c r="BH3" i="7"/>
  <c r="BG2" i="7"/>
  <c r="BG7" i="7" s="1"/>
  <c r="BG7" i="11" s="1"/>
  <c r="BF9" i="11" l="1"/>
  <c r="BF9" i="10"/>
  <c r="BG8" i="7"/>
  <c r="BG8" i="11" s="1"/>
  <c r="BG9" i="9"/>
  <c r="BG5" i="9"/>
  <c r="BG8" i="9"/>
  <c r="BG7" i="9"/>
  <c r="BG6" i="9"/>
  <c r="BG6" i="7"/>
  <c r="BG6" i="11" s="1"/>
  <c r="BG9" i="7"/>
  <c r="BF6" i="10"/>
  <c r="BF6" i="11"/>
  <c r="BG7" i="10"/>
  <c r="BE40" i="11"/>
  <c r="BE41" i="11" s="1"/>
  <c r="BE42" i="11" s="1"/>
  <c r="BF7" i="10"/>
  <c r="BG6" i="10"/>
  <c r="BF40" i="9"/>
  <c r="BG5" i="12"/>
  <c r="BG6" i="8"/>
  <c r="BG8" i="8"/>
  <c r="BG5" i="8"/>
  <c r="BG6" i="12"/>
  <c r="BG5" i="7"/>
  <c r="BG5" i="11" s="1"/>
  <c r="BH7" i="12"/>
  <c r="BH3" i="9"/>
  <c r="BG2" i="9"/>
  <c r="BG8" i="12"/>
  <c r="BF39" i="8"/>
  <c r="BF39" i="12"/>
  <c r="BF39" i="7"/>
  <c r="BH3" i="11"/>
  <c r="BG2" i="11"/>
  <c r="BG3" i="10"/>
  <c r="BF2" i="10"/>
  <c r="BE39" i="10"/>
  <c r="BI3" i="8"/>
  <c r="BH2" i="8"/>
  <c r="BH7" i="8" s="1"/>
  <c r="BI3" i="7"/>
  <c r="BH2" i="7"/>
  <c r="BH5" i="7" s="1"/>
  <c r="BG8" i="10" l="1"/>
  <c r="BG9" i="11"/>
  <c r="BG40" i="11" s="1"/>
  <c r="BG9" i="10"/>
  <c r="BH5" i="11"/>
  <c r="BH9" i="9"/>
  <c r="BH6" i="9"/>
  <c r="BH8" i="9"/>
  <c r="BH5" i="9"/>
  <c r="BH7" i="9"/>
  <c r="BI7" i="12" s="1"/>
  <c r="BH9" i="7"/>
  <c r="BF40" i="11"/>
  <c r="BF41" i="11" s="1"/>
  <c r="BF42" i="11" s="1"/>
  <c r="BH5" i="10"/>
  <c r="BH8" i="7"/>
  <c r="BG5" i="10"/>
  <c r="BG39" i="7"/>
  <c r="BH8" i="12"/>
  <c r="BH6" i="7"/>
  <c r="BH8" i="8"/>
  <c r="BH6" i="8"/>
  <c r="BH5" i="8"/>
  <c r="BH2" i="9"/>
  <c r="BI3" i="9"/>
  <c r="BH6" i="12"/>
  <c r="BH7" i="7"/>
  <c r="BH7" i="11" s="1"/>
  <c r="BG39" i="12"/>
  <c r="BG40" i="9"/>
  <c r="BH5" i="12"/>
  <c r="BG39" i="8"/>
  <c r="BH2" i="11"/>
  <c r="BI3" i="11"/>
  <c r="BH3" i="10"/>
  <c r="BG2" i="10"/>
  <c r="BF39" i="10"/>
  <c r="BI2" i="8"/>
  <c r="BI7" i="8" s="1"/>
  <c r="BJ3" i="8"/>
  <c r="BJ3" i="7"/>
  <c r="BI2" i="7"/>
  <c r="BI8" i="7" s="1"/>
  <c r="BH9" i="11" l="1"/>
  <c r="BH9" i="10"/>
  <c r="BI7" i="9"/>
  <c r="BJ7" i="12" s="1"/>
  <c r="BI6" i="9"/>
  <c r="BI8" i="9"/>
  <c r="BI9" i="9"/>
  <c r="BI5" i="9"/>
  <c r="BI6" i="7"/>
  <c r="BI6" i="11" s="1"/>
  <c r="BI9" i="7"/>
  <c r="BI9" i="10" s="1"/>
  <c r="BH8" i="10"/>
  <c r="BH8" i="11"/>
  <c r="BI8" i="10"/>
  <c r="BI8" i="11"/>
  <c r="BH6" i="10"/>
  <c r="BH6" i="11"/>
  <c r="BH7" i="10"/>
  <c r="BH39" i="12"/>
  <c r="BI6" i="12"/>
  <c r="BI2" i="9"/>
  <c r="BJ3" i="9"/>
  <c r="BI8" i="12"/>
  <c r="BI5" i="7"/>
  <c r="BI5" i="11" s="1"/>
  <c r="BI6" i="8"/>
  <c r="BI8" i="8"/>
  <c r="BI5" i="8"/>
  <c r="BI7" i="7"/>
  <c r="BI7" i="11" s="1"/>
  <c r="BH40" i="9"/>
  <c r="BI5" i="12"/>
  <c r="BH39" i="8"/>
  <c r="BG41" i="11"/>
  <c r="BG42" i="11" s="1"/>
  <c r="BH39" i="7"/>
  <c r="BJ3" i="11"/>
  <c r="BI2" i="11"/>
  <c r="BI3" i="10"/>
  <c r="BH2" i="10"/>
  <c r="BG39" i="10"/>
  <c r="BK3" i="8"/>
  <c r="BJ2" i="8"/>
  <c r="BJ7" i="8" s="1"/>
  <c r="BK3" i="7"/>
  <c r="BJ2" i="7"/>
  <c r="BJ7" i="7" s="1"/>
  <c r="BI6" i="10" l="1"/>
  <c r="BI9" i="11"/>
  <c r="BJ8" i="7"/>
  <c r="BJ8" i="11" s="1"/>
  <c r="BJ9" i="9"/>
  <c r="BJ8" i="9"/>
  <c r="BJ7" i="9"/>
  <c r="BK7" i="12" s="1"/>
  <c r="BJ6" i="9"/>
  <c r="BJ5" i="9"/>
  <c r="BJ7" i="11"/>
  <c r="BJ9" i="7"/>
  <c r="BJ7" i="10"/>
  <c r="BH40" i="11"/>
  <c r="BH41" i="11" s="1"/>
  <c r="BH42" i="11" s="1"/>
  <c r="BI7" i="10"/>
  <c r="BI39" i="12"/>
  <c r="BI39" i="7"/>
  <c r="BI5" i="10"/>
  <c r="BJ6" i="12"/>
  <c r="BJ5" i="7"/>
  <c r="BJ5" i="11" s="1"/>
  <c r="BI39" i="8"/>
  <c r="BI40" i="9"/>
  <c r="BJ5" i="12"/>
  <c r="BJ8" i="8"/>
  <c r="BJ6" i="8"/>
  <c r="BJ5" i="8"/>
  <c r="BJ6" i="7"/>
  <c r="BJ8" i="12"/>
  <c r="BK7" i="7"/>
  <c r="BK7" i="11" s="1"/>
  <c r="BJ2" i="9"/>
  <c r="BK3" i="9"/>
  <c r="BK3" i="11"/>
  <c r="BJ2" i="11"/>
  <c r="BJ3" i="10"/>
  <c r="BI2" i="10"/>
  <c r="BH39" i="10"/>
  <c r="BK2" i="8"/>
  <c r="BK7" i="8" s="1"/>
  <c r="BL3" i="8"/>
  <c r="BL3" i="7"/>
  <c r="BK2" i="7"/>
  <c r="BK8" i="7" s="1"/>
  <c r="BJ9" i="11" l="1"/>
  <c r="BJ9" i="10"/>
  <c r="BJ8" i="10"/>
  <c r="BK9" i="7"/>
  <c r="BK9" i="10" s="1"/>
  <c r="BL9" i="7"/>
  <c r="BL9" i="10" s="1"/>
  <c r="BK8" i="9"/>
  <c r="BK5" i="9"/>
  <c r="BK9" i="9"/>
  <c r="BK7" i="9"/>
  <c r="BK6" i="9"/>
  <c r="BK5" i="7"/>
  <c r="BK5" i="11" s="1"/>
  <c r="BK8" i="10"/>
  <c r="BK8" i="11"/>
  <c r="BJ6" i="10"/>
  <c r="BJ6" i="11"/>
  <c r="BK7" i="10"/>
  <c r="BI40" i="11"/>
  <c r="BI41" i="11" s="1"/>
  <c r="BI42" i="11" s="1"/>
  <c r="BI39" i="10"/>
  <c r="BJ40" i="9"/>
  <c r="BK5" i="12"/>
  <c r="BK6" i="12"/>
  <c r="BK6" i="7"/>
  <c r="BK5" i="8"/>
  <c r="BK8" i="8"/>
  <c r="BK6" i="8"/>
  <c r="BL8" i="7"/>
  <c r="BL8" i="11" s="1"/>
  <c r="BL7" i="12"/>
  <c r="BL3" i="9"/>
  <c r="BK2" i="9"/>
  <c r="BK8" i="12"/>
  <c r="BJ39" i="7"/>
  <c r="BJ5" i="10"/>
  <c r="BJ39" i="8"/>
  <c r="BJ39" i="12"/>
  <c r="BL3" i="11"/>
  <c r="BK2" i="11"/>
  <c r="BJ2" i="10"/>
  <c r="BK3" i="10"/>
  <c r="BL2" i="8"/>
  <c r="BL7" i="8" s="1"/>
  <c r="BM3" i="8"/>
  <c r="BM3" i="7"/>
  <c r="BL2" i="7"/>
  <c r="BL7" i="7" s="1"/>
  <c r="BJ40" i="11" l="1"/>
  <c r="BJ41" i="11" s="1"/>
  <c r="BJ42" i="11" s="1"/>
  <c r="BK5" i="10"/>
  <c r="BK9" i="11"/>
  <c r="BL7" i="11"/>
  <c r="BL5" i="7"/>
  <c r="BL5" i="11" s="1"/>
  <c r="BL9" i="9"/>
  <c r="BL7" i="9"/>
  <c r="BM7" i="12" s="1"/>
  <c r="BL8" i="9"/>
  <c r="BL5" i="9"/>
  <c r="BL6" i="9"/>
  <c r="BL6" i="7"/>
  <c r="BL6" i="10" s="1"/>
  <c r="BL9" i="11"/>
  <c r="BK6" i="10"/>
  <c r="BK6" i="11"/>
  <c r="BL7" i="10"/>
  <c r="BK39" i="7"/>
  <c r="BM8" i="7"/>
  <c r="BK40" i="9"/>
  <c r="BL5" i="12"/>
  <c r="BL8" i="12"/>
  <c r="BL8" i="10"/>
  <c r="BL6" i="8"/>
  <c r="BL8" i="8"/>
  <c r="BL5" i="8"/>
  <c r="BK39" i="8"/>
  <c r="BK39" i="12"/>
  <c r="BM3" i="9"/>
  <c r="BL2" i="9"/>
  <c r="BL6" i="12"/>
  <c r="BM3" i="11"/>
  <c r="BL2" i="11"/>
  <c r="BL3" i="10"/>
  <c r="BK2" i="10"/>
  <c r="BJ39" i="10"/>
  <c r="BN3" i="8"/>
  <c r="BM2" i="8"/>
  <c r="BM7" i="8" s="1"/>
  <c r="BM2" i="7"/>
  <c r="BM6" i="7" s="1"/>
  <c r="BM6" i="11" s="1"/>
  <c r="BN3" i="7"/>
  <c r="BM8" i="11" l="1"/>
  <c r="BK40" i="11"/>
  <c r="BK41" i="11" s="1"/>
  <c r="BK42" i="11" s="1"/>
  <c r="BM7" i="9"/>
  <c r="BN7" i="12" s="1"/>
  <c r="BM6" i="9"/>
  <c r="BM8" i="9"/>
  <c r="BM9" i="9"/>
  <c r="BM5" i="9"/>
  <c r="BL5" i="10"/>
  <c r="BM5" i="7"/>
  <c r="BM5" i="11" s="1"/>
  <c r="BL6" i="11"/>
  <c r="BL40" i="11" s="1"/>
  <c r="BL41" i="11" s="1"/>
  <c r="BL42" i="11" s="1"/>
  <c r="BN9" i="7"/>
  <c r="BN9" i="10" s="1"/>
  <c r="BL39" i="7"/>
  <c r="BM7" i="7"/>
  <c r="BM7" i="11" s="1"/>
  <c r="BM9" i="7"/>
  <c r="BM6" i="10"/>
  <c r="BL39" i="8"/>
  <c r="BM8" i="8"/>
  <c r="BM5" i="8"/>
  <c r="BM6" i="8"/>
  <c r="BN3" i="9"/>
  <c r="BM2" i="9"/>
  <c r="BM6" i="12"/>
  <c r="BL40" i="9"/>
  <c r="BM5" i="12"/>
  <c r="BM8" i="12"/>
  <c r="BL39" i="12"/>
  <c r="BM8" i="10"/>
  <c r="BM2" i="11"/>
  <c r="BN3" i="11"/>
  <c r="BM3" i="10"/>
  <c r="BL2" i="10"/>
  <c r="BK39" i="10"/>
  <c r="BO3" i="8"/>
  <c r="BN2" i="8"/>
  <c r="BN7" i="8" s="1"/>
  <c r="BO3" i="7"/>
  <c r="BN2" i="7"/>
  <c r="BN8" i="7" s="1"/>
  <c r="BM7" i="10" l="1"/>
  <c r="BM9" i="11"/>
  <c r="BM40" i="11" s="1"/>
  <c r="BM9" i="10"/>
  <c r="BM5" i="10"/>
  <c r="BN9" i="11"/>
  <c r="BM39" i="7"/>
  <c r="BN9" i="9"/>
  <c r="BN8" i="9"/>
  <c r="BN6" i="9"/>
  <c r="BN5" i="9"/>
  <c r="BN7" i="9"/>
  <c r="BO7" i="12" s="1"/>
  <c r="BN8" i="10"/>
  <c r="BN8" i="11"/>
  <c r="BM39" i="12"/>
  <c r="BM39" i="8"/>
  <c r="BO3" i="9"/>
  <c r="BN2" i="9"/>
  <c r="BN6" i="12"/>
  <c r="BN6" i="7"/>
  <c r="BM40" i="9"/>
  <c r="BN5" i="12"/>
  <c r="BN5" i="7"/>
  <c r="BN5" i="11" s="1"/>
  <c r="BN8" i="8"/>
  <c r="BN6" i="8"/>
  <c r="BN5" i="8"/>
  <c r="BN7" i="7"/>
  <c r="BN7" i="11" s="1"/>
  <c r="BN8" i="12"/>
  <c r="BO3" i="11"/>
  <c r="BN2" i="11"/>
  <c r="BN3" i="10"/>
  <c r="BM2" i="10"/>
  <c r="BL39" i="10"/>
  <c r="BO2" i="8"/>
  <c r="BO7" i="8" s="1"/>
  <c r="BP3" i="8"/>
  <c r="BP3" i="7"/>
  <c r="BO2" i="7"/>
  <c r="BO8" i="7" s="1"/>
  <c r="BM41" i="11" l="1"/>
  <c r="BM42" i="11" s="1"/>
  <c r="BO9" i="9"/>
  <c r="BO7" i="9"/>
  <c r="BP7" i="12" s="1"/>
  <c r="BO5" i="9"/>
  <c r="BO6" i="9"/>
  <c r="BO8" i="9"/>
  <c r="BO5" i="7"/>
  <c r="BO5" i="11" s="1"/>
  <c r="BO9" i="7"/>
  <c r="BO8" i="10"/>
  <c r="BO8" i="11"/>
  <c r="BN6" i="10"/>
  <c r="BN6" i="11"/>
  <c r="BN7" i="10"/>
  <c r="BN39" i="8"/>
  <c r="BN40" i="9"/>
  <c r="BO5" i="12"/>
  <c r="BN39" i="12"/>
  <c r="BO6" i="7"/>
  <c r="BO8" i="12"/>
  <c r="BO6" i="8"/>
  <c r="BO5" i="8"/>
  <c r="BO8" i="8"/>
  <c r="BO7" i="7"/>
  <c r="BO7" i="11" s="1"/>
  <c r="BO6" i="12"/>
  <c r="BN39" i="7"/>
  <c r="BN5" i="10"/>
  <c r="BP3" i="9"/>
  <c r="BO2" i="9"/>
  <c r="BP3" i="11"/>
  <c r="BO2" i="11"/>
  <c r="BM39" i="10"/>
  <c r="BO3" i="10"/>
  <c r="BN2" i="10"/>
  <c r="BP2" i="8"/>
  <c r="BP7" i="8" s="1"/>
  <c r="BQ3" i="8"/>
  <c r="BQ3" i="7"/>
  <c r="BP2" i="7"/>
  <c r="BP8" i="7" s="1"/>
  <c r="BO5" i="10" l="1"/>
  <c r="BO9" i="11"/>
  <c r="BO9" i="10"/>
  <c r="BP8" i="9"/>
  <c r="BP7" i="9"/>
  <c r="BQ7" i="12" s="1"/>
  <c r="BP5" i="9"/>
  <c r="BP9" i="9"/>
  <c r="BP6" i="9"/>
  <c r="BP5" i="7"/>
  <c r="BP5" i="11" s="1"/>
  <c r="BP9" i="7"/>
  <c r="BP9" i="10" s="1"/>
  <c r="BP6" i="7"/>
  <c r="BP6" i="11" s="1"/>
  <c r="BP8" i="10"/>
  <c r="BP8" i="11"/>
  <c r="BO6" i="10"/>
  <c r="BO6" i="11"/>
  <c r="BN40" i="11"/>
  <c r="BN41" i="11" s="1"/>
  <c r="BN42" i="11" s="1"/>
  <c r="BO7" i="10"/>
  <c r="BO39" i="7"/>
  <c r="BO39" i="8"/>
  <c r="BP6" i="12"/>
  <c r="BO40" i="9"/>
  <c r="BP5" i="12"/>
  <c r="BP7" i="7"/>
  <c r="BP7" i="11" s="1"/>
  <c r="BO39" i="12"/>
  <c r="BQ3" i="9"/>
  <c r="BP2" i="9"/>
  <c r="BP5" i="8"/>
  <c r="BP8" i="8"/>
  <c r="BP6" i="8"/>
  <c r="BP8" i="12"/>
  <c r="BP2" i="11"/>
  <c r="BQ3" i="11"/>
  <c r="BN39" i="10"/>
  <c r="BP3" i="10"/>
  <c r="BO2" i="10"/>
  <c r="BR3" i="8"/>
  <c r="BQ2" i="8"/>
  <c r="BQ7" i="8" s="1"/>
  <c r="BR3" i="7"/>
  <c r="BQ2" i="7"/>
  <c r="BQ5" i="7" s="1"/>
  <c r="BP9" i="11" l="1"/>
  <c r="BP40" i="11" s="1"/>
  <c r="BQ5" i="11"/>
  <c r="BP5" i="10"/>
  <c r="BP6" i="10"/>
  <c r="BQ9" i="9"/>
  <c r="BQ7" i="9"/>
  <c r="BQ6" i="9"/>
  <c r="BQ8" i="9"/>
  <c r="BQ5" i="9"/>
  <c r="BQ7" i="7"/>
  <c r="BQ7" i="11" s="1"/>
  <c r="BQ9" i="7"/>
  <c r="BO40" i="11"/>
  <c r="BO41" i="11" s="1"/>
  <c r="BO42" i="11" s="1"/>
  <c r="BP39" i="7"/>
  <c r="BP7" i="10"/>
  <c r="BP39" i="8"/>
  <c r="BQ5" i="10"/>
  <c r="BQ6" i="12"/>
  <c r="BQ8" i="7"/>
  <c r="BP39" i="12"/>
  <c r="BQ6" i="8"/>
  <c r="BQ8" i="8"/>
  <c r="BQ5" i="8"/>
  <c r="BQ8" i="12"/>
  <c r="BR7" i="12"/>
  <c r="BQ2" i="9"/>
  <c r="BR3" i="9"/>
  <c r="BQ6" i="7"/>
  <c r="BP40" i="9"/>
  <c r="BQ5" i="12"/>
  <c r="BR3" i="11"/>
  <c r="BQ2" i="11"/>
  <c r="BQ3" i="10"/>
  <c r="BP2" i="10"/>
  <c r="BO39" i="10"/>
  <c r="BS3" i="8"/>
  <c r="BR2" i="8"/>
  <c r="BR7" i="8" s="1"/>
  <c r="BS3" i="7"/>
  <c r="BR2" i="7"/>
  <c r="BR5" i="7" s="1"/>
  <c r="BR5" i="11" s="1"/>
  <c r="BQ9" i="11" l="1"/>
  <c r="BQ9" i="10"/>
  <c r="BQ7" i="10"/>
  <c r="BR9" i="7"/>
  <c r="BR8" i="7"/>
  <c r="BR8" i="10" s="1"/>
  <c r="BR6" i="7"/>
  <c r="BR6" i="11" s="1"/>
  <c r="BR9" i="9"/>
  <c r="BR8" i="9"/>
  <c r="BR7" i="9"/>
  <c r="BS7" i="12" s="1"/>
  <c r="BR5" i="9"/>
  <c r="BR6" i="9"/>
  <c r="BQ8" i="10"/>
  <c r="BQ8" i="11"/>
  <c r="BQ6" i="10"/>
  <c r="BQ6" i="11"/>
  <c r="BP41" i="11"/>
  <c r="BP42" i="11" s="1"/>
  <c r="BR5" i="10"/>
  <c r="BQ40" i="9"/>
  <c r="BR5" i="12"/>
  <c r="BQ39" i="12"/>
  <c r="BR7" i="7"/>
  <c r="BR7" i="11" s="1"/>
  <c r="BR8" i="12"/>
  <c r="BS3" i="9"/>
  <c r="BR2" i="9"/>
  <c r="BR6" i="12"/>
  <c r="BQ39" i="8"/>
  <c r="BQ39" i="7"/>
  <c r="BR8" i="8"/>
  <c r="BR6" i="8"/>
  <c r="BR5" i="8"/>
  <c r="BS3" i="11"/>
  <c r="BR2" i="11"/>
  <c r="BR3" i="10"/>
  <c r="BQ2" i="10"/>
  <c r="BP39" i="10"/>
  <c r="BT3" i="8"/>
  <c r="BS2" i="8"/>
  <c r="BS7" i="8" s="1"/>
  <c r="BT3" i="7"/>
  <c r="BS2" i="7"/>
  <c r="BS8" i="7" s="1"/>
  <c r="BR6" i="10" l="1"/>
  <c r="BR9" i="11"/>
  <c r="BR9" i="10"/>
  <c r="BR8" i="11"/>
  <c r="BS9" i="7"/>
  <c r="BS9" i="10" s="1"/>
  <c r="BS6" i="9"/>
  <c r="BS5" i="9"/>
  <c r="BS9" i="9"/>
  <c r="BS7" i="9"/>
  <c r="BS8" i="9"/>
  <c r="BS5" i="7"/>
  <c r="BS5" i="11" s="1"/>
  <c r="BQ39" i="10"/>
  <c r="BS8" i="10"/>
  <c r="BS8" i="11"/>
  <c r="BR39" i="7"/>
  <c r="BR7" i="10"/>
  <c r="BQ40" i="11"/>
  <c r="BQ41" i="11" s="1"/>
  <c r="BQ42" i="11" s="1"/>
  <c r="BR39" i="12"/>
  <c r="BS6" i="12"/>
  <c r="BS6" i="7"/>
  <c r="BS8" i="8"/>
  <c r="BS6" i="8"/>
  <c r="BS5" i="8"/>
  <c r="BR40" i="9"/>
  <c r="BS5" i="12"/>
  <c r="BS8" i="12"/>
  <c r="BS7" i="7"/>
  <c r="BS7" i="11" s="1"/>
  <c r="BR39" i="8"/>
  <c r="BT7" i="12"/>
  <c r="BS2" i="9"/>
  <c r="BT3" i="9"/>
  <c r="BT3" i="11"/>
  <c r="BS2" i="11"/>
  <c r="BR2" i="10"/>
  <c r="BS3" i="10"/>
  <c r="BT2" i="8"/>
  <c r="BT7" i="8" s="1"/>
  <c r="BU3" i="8"/>
  <c r="BU3" i="7"/>
  <c r="BT2" i="7"/>
  <c r="BT7" i="7" s="1"/>
  <c r="BT7" i="11" s="1"/>
  <c r="BR40" i="11" l="1"/>
  <c r="BR41" i="11" s="1"/>
  <c r="BR42" i="11" s="1"/>
  <c r="BS5" i="10"/>
  <c r="BS9" i="11"/>
  <c r="BT6" i="7"/>
  <c r="BT6" i="11" s="1"/>
  <c r="BT7" i="9"/>
  <c r="BU7" i="12" s="1"/>
  <c r="BT8" i="9"/>
  <c r="BT9" i="9"/>
  <c r="BT5" i="9"/>
  <c r="BT6" i="9"/>
  <c r="BT5" i="7"/>
  <c r="BT5" i="11" s="1"/>
  <c r="BT9" i="7"/>
  <c r="BT9" i="10" s="1"/>
  <c r="BS6" i="10"/>
  <c r="BS6" i="11"/>
  <c r="BT7" i="10"/>
  <c r="BS7" i="10"/>
  <c r="BT6" i="8"/>
  <c r="BT8" i="8"/>
  <c r="BT5" i="8"/>
  <c r="BU3" i="9"/>
  <c r="BT2" i="9"/>
  <c r="BT8" i="12"/>
  <c r="BT8" i="7"/>
  <c r="BS39" i="7"/>
  <c r="BS39" i="8"/>
  <c r="BT6" i="12"/>
  <c r="BS40" i="9"/>
  <c r="BT5" i="12"/>
  <c r="BS39" i="12"/>
  <c r="BT2" i="11"/>
  <c r="BU3" i="11"/>
  <c r="BT3" i="10"/>
  <c r="BS2" i="10"/>
  <c r="BR39" i="10"/>
  <c r="BV3" i="8"/>
  <c r="BU2" i="8"/>
  <c r="BU7" i="8" s="1"/>
  <c r="BU2" i="7"/>
  <c r="BU7" i="7" s="1"/>
  <c r="BU7" i="11" s="1"/>
  <c r="BV3" i="7"/>
  <c r="BT6" i="10" l="1"/>
  <c r="BT9" i="11"/>
  <c r="BV9" i="7"/>
  <c r="BV9" i="10" s="1"/>
  <c r="BU8" i="9"/>
  <c r="BU7" i="9"/>
  <c r="BV7" i="12" s="1"/>
  <c r="BU6" i="9"/>
  <c r="BU9" i="9"/>
  <c r="BU5" i="9"/>
  <c r="BT5" i="10"/>
  <c r="BU9" i="7"/>
  <c r="BT8" i="10"/>
  <c r="BT8" i="11"/>
  <c r="BU7" i="10"/>
  <c r="BS40" i="11"/>
  <c r="BS41" i="11" s="1"/>
  <c r="BS42" i="11" s="1"/>
  <c r="BU5" i="8"/>
  <c r="BU8" i="8"/>
  <c r="BU6" i="8"/>
  <c r="BU6" i="7"/>
  <c r="BU2" i="9"/>
  <c r="BV3" i="9"/>
  <c r="BU6" i="12"/>
  <c r="BT39" i="8"/>
  <c r="BU8" i="7"/>
  <c r="BU5" i="7"/>
  <c r="BU5" i="11" s="1"/>
  <c r="BT40" i="9"/>
  <c r="BU5" i="12"/>
  <c r="BV6" i="7"/>
  <c r="BT39" i="12"/>
  <c r="BU8" i="12"/>
  <c r="BT39" i="7"/>
  <c r="BV3" i="11"/>
  <c r="BU2" i="11"/>
  <c r="BU3" i="10"/>
  <c r="BT2" i="10"/>
  <c r="BS39" i="10"/>
  <c r="BW3" i="8"/>
  <c r="BV2" i="8"/>
  <c r="BV7" i="8" s="1"/>
  <c r="BV2" i="7"/>
  <c r="BV5" i="7" s="1"/>
  <c r="BW3" i="7"/>
  <c r="BV9" i="11" l="1"/>
  <c r="BT40" i="11"/>
  <c r="BT41" i="11" s="1"/>
  <c r="BT42" i="11" s="1"/>
  <c r="BU9" i="11"/>
  <c r="BU9" i="10"/>
  <c r="BV6" i="11"/>
  <c r="BV5" i="11"/>
  <c r="BV9" i="9"/>
  <c r="BV8" i="9"/>
  <c r="BV7" i="9"/>
  <c r="BV6" i="9"/>
  <c r="BV5" i="9"/>
  <c r="BU8" i="10"/>
  <c r="BU8" i="11"/>
  <c r="BU6" i="10"/>
  <c r="BU6" i="11"/>
  <c r="BV6" i="10"/>
  <c r="BV5" i="10"/>
  <c r="BV8" i="12"/>
  <c r="BV7" i="7"/>
  <c r="BV7" i="11" s="1"/>
  <c r="BW7" i="12"/>
  <c r="BV2" i="9"/>
  <c r="BW3" i="9"/>
  <c r="BV8" i="8"/>
  <c r="BV6" i="8"/>
  <c r="BV5" i="8"/>
  <c r="BV8" i="7"/>
  <c r="BU39" i="7"/>
  <c r="BU5" i="10"/>
  <c r="BV6" i="12"/>
  <c r="BU39" i="8"/>
  <c r="BU39" i="12"/>
  <c r="BU40" i="9"/>
  <c r="BV5" i="12"/>
  <c r="BW3" i="11"/>
  <c r="BV2" i="11"/>
  <c r="BV3" i="10"/>
  <c r="BU2" i="10"/>
  <c r="BT39" i="10"/>
  <c r="BX3" i="8"/>
  <c r="BW2" i="8"/>
  <c r="BW7" i="8" s="1"/>
  <c r="BX3" i="7"/>
  <c r="BW2" i="7"/>
  <c r="BW6" i="7" s="1"/>
  <c r="BW9" i="9" l="1"/>
  <c r="BW5" i="9"/>
  <c r="BW7" i="9"/>
  <c r="BX7" i="12" s="1"/>
  <c r="BW8" i="9"/>
  <c r="BW6" i="9"/>
  <c r="BW7" i="7"/>
  <c r="BW7" i="11" s="1"/>
  <c r="BW8" i="7"/>
  <c r="BW8" i="11" s="1"/>
  <c r="BW9" i="7"/>
  <c r="BV8" i="10"/>
  <c r="BV8" i="11"/>
  <c r="BU39" i="10"/>
  <c r="BW6" i="10"/>
  <c r="BW6" i="11"/>
  <c r="BV7" i="10"/>
  <c r="BU40" i="11"/>
  <c r="BU41" i="11" s="1"/>
  <c r="BU42" i="11" s="1"/>
  <c r="BV39" i="8"/>
  <c r="BV39" i="7"/>
  <c r="BW6" i="8"/>
  <c r="BW5" i="8"/>
  <c r="BW8" i="8"/>
  <c r="BW2" i="9"/>
  <c r="BX3" i="9"/>
  <c r="BW8" i="12"/>
  <c r="BV40" i="9"/>
  <c r="BW5" i="12"/>
  <c r="BW5" i="7"/>
  <c r="BW5" i="11" s="1"/>
  <c r="BV39" i="12"/>
  <c r="BW6" i="12"/>
  <c r="BX3" i="11"/>
  <c r="BW2" i="11"/>
  <c r="BW3" i="10"/>
  <c r="BV2" i="10"/>
  <c r="BY3" i="8"/>
  <c r="BX2" i="8"/>
  <c r="BX7" i="8" s="1"/>
  <c r="BY3" i="7"/>
  <c r="BX2" i="7"/>
  <c r="BX5" i="7" s="1"/>
  <c r="BX5" i="11" s="1"/>
  <c r="BW7" i="10" l="1"/>
  <c r="BW9" i="11"/>
  <c r="BW40" i="11" s="1"/>
  <c r="BW9" i="10"/>
  <c r="BW8" i="10"/>
  <c r="BX8" i="9"/>
  <c r="BX6" i="9"/>
  <c r="BX5" i="9"/>
  <c r="BX7" i="9"/>
  <c r="BY7" i="12" s="1"/>
  <c r="BX9" i="9"/>
  <c r="BX9" i="7"/>
  <c r="BV40" i="11"/>
  <c r="BV41" i="11" s="1"/>
  <c r="BV42" i="11" s="1"/>
  <c r="BW39" i="12"/>
  <c r="BW39" i="8"/>
  <c r="BX5" i="10"/>
  <c r="BX8" i="7"/>
  <c r="BX6" i="12"/>
  <c r="BX6" i="7"/>
  <c r="BW40" i="9"/>
  <c r="BX5" i="12"/>
  <c r="BX8" i="8"/>
  <c r="BX6" i="8"/>
  <c r="BX5" i="8"/>
  <c r="BX7" i="7"/>
  <c r="BX7" i="11" s="1"/>
  <c r="BX8" i="12"/>
  <c r="BW39" i="7"/>
  <c r="BW5" i="10"/>
  <c r="BY3" i="9"/>
  <c r="BX2" i="9"/>
  <c r="BX2" i="11"/>
  <c r="BY3" i="11"/>
  <c r="BX3" i="10"/>
  <c r="BW2" i="10"/>
  <c r="BV39" i="10"/>
  <c r="BY2" i="8"/>
  <c r="BY7" i="8" s="1"/>
  <c r="BZ3" i="8"/>
  <c r="BZ3" i="7"/>
  <c r="BY2" i="7"/>
  <c r="BY5" i="7" s="1"/>
  <c r="BY5" i="11" s="1"/>
  <c r="BX9" i="11" l="1"/>
  <c r="BX9" i="10"/>
  <c r="BY7" i="9"/>
  <c r="BZ7" i="12" s="1"/>
  <c r="BY6" i="9"/>
  <c r="BY9" i="9"/>
  <c r="BY8" i="9"/>
  <c r="BY5" i="9"/>
  <c r="BY9" i="7"/>
  <c r="BX8" i="10"/>
  <c r="BX8" i="11"/>
  <c r="BX6" i="10"/>
  <c r="BX6" i="11"/>
  <c r="BX7" i="10"/>
  <c r="BW41" i="11"/>
  <c r="BW42" i="11" s="1"/>
  <c r="BX39" i="8"/>
  <c r="BY5" i="10"/>
  <c r="BY7" i="7"/>
  <c r="BY7" i="11" s="1"/>
  <c r="BY2" i="9"/>
  <c r="BZ3" i="9"/>
  <c r="BY8" i="12"/>
  <c r="BY8" i="7"/>
  <c r="BX40" i="9"/>
  <c r="BY5" i="12"/>
  <c r="BY6" i="7"/>
  <c r="BY6" i="8"/>
  <c r="BY8" i="8"/>
  <c r="BY5" i="8"/>
  <c r="BY6" i="12"/>
  <c r="BX39" i="12"/>
  <c r="BX39" i="7"/>
  <c r="BY2" i="11"/>
  <c r="BZ3" i="11"/>
  <c r="BY3" i="10"/>
  <c r="BX2" i="10"/>
  <c r="BW39" i="10"/>
  <c r="CA3" i="8"/>
  <c r="BZ2" i="8"/>
  <c r="BZ7" i="8" s="1"/>
  <c r="CA3" i="7"/>
  <c r="BZ2" i="7"/>
  <c r="BZ8" i="7" s="1"/>
  <c r="BZ8" i="11" s="1"/>
  <c r="BY9" i="11" l="1"/>
  <c r="BY9" i="10"/>
  <c r="BZ9" i="9"/>
  <c r="BZ8" i="9"/>
  <c r="BZ7" i="9"/>
  <c r="CA7" i="12" s="1"/>
  <c r="BZ6" i="9"/>
  <c r="BZ5" i="9"/>
  <c r="BZ9" i="7"/>
  <c r="BY8" i="10"/>
  <c r="BY8" i="11"/>
  <c r="BX39" i="10"/>
  <c r="BY6" i="10"/>
  <c r="BY6" i="11"/>
  <c r="BY7" i="10"/>
  <c r="BZ8" i="10"/>
  <c r="BX40" i="11"/>
  <c r="BX41" i="11" s="1"/>
  <c r="BX42" i="11" s="1"/>
  <c r="BY39" i="8"/>
  <c r="BY39" i="7"/>
  <c r="BY39" i="12"/>
  <c r="BY40" i="9"/>
  <c r="BZ5" i="12"/>
  <c r="BZ8" i="12"/>
  <c r="BZ6" i="7"/>
  <c r="BZ5" i="7"/>
  <c r="BZ5" i="11" s="1"/>
  <c r="BZ8" i="8"/>
  <c r="BZ6" i="8"/>
  <c r="BZ5" i="8"/>
  <c r="BZ2" i="9"/>
  <c r="CA3" i="9"/>
  <c r="BZ7" i="7"/>
  <c r="BZ7" i="11" s="1"/>
  <c r="BZ6" i="12"/>
  <c r="CA3" i="11"/>
  <c r="BZ2" i="11"/>
  <c r="BZ3" i="10"/>
  <c r="BY2" i="10"/>
  <c r="CA2" i="8"/>
  <c r="CA7" i="8" s="1"/>
  <c r="CB3" i="8"/>
  <c r="CB3" i="7"/>
  <c r="CA2" i="7"/>
  <c r="CA7" i="7" s="1"/>
  <c r="BZ9" i="11" l="1"/>
  <c r="BZ9" i="10"/>
  <c r="CA7" i="11"/>
  <c r="CA8" i="9"/>
  <c r="CA5" i="9"/>
  <c r="CA9" i="9"/>
  <c r="CA7" i="9"/>
  <c r="CA6" i="9"/>
  <c r="CA9" i="7"/>
  <c r="CA9" i="10" s="1"/>
  <c r="BZ6" i="10"/>
  <c r="BZ6" i="11"/>
  <c r="BY40" i="11"/>
  <c r="BY41" i="11" s="1"/>
  <c r="BY42" i="11" s="1"/>
  <c r="CA7" i="10"/>
  <c r="BZ7" i="10"/>
  <c r="BZ39" i="12"/>
  <c r="BZ39" i="8"/>
  <c r="CA8" i="7"/>
  <c r="BZ40" i="9"/>
  <c r="CA5" i="12"/>
  <c r="BZ39" i="7"/>
  <c r="BZ5" i="10"/>
  <c r="CA5" i="7"/>
  <c r="CA5" i="11" s="1"/>
  <c r="CA6" i="12"/>
  <c r="CA6" i="7"/>
  <c r="CA5" i="8"/>
  <c r="CA8" i="8"/>
  <c r="CA6" i="8"/>
  <c r="CB7" i="12"/>
  <c r="CA2" i="9"/>
  <c r="CB3" i="9"/>
  <c r="CA8" i="12"/>
  <c r="CB3" i="11"/>
  <c r="CA2" i="11"/>
  <c r="BY39" i="10"/>
  <c r="BZ2" i="10"/>
  <c r="CA3" i="10"/>
  <c r="CB2" i="8"/>
  <c r="CB7" i="8" s="1"/>
  <c r="CC3" i="8"/>
  <c r="CC3" i="7"/>
  <c r="CB2" i="7"/>
  <c r="CB8" i="7" s="1"/>
  <c r="CA9" i="11" l="1"/>
  <c r="CB6" i="7"/>
  <c r="CB6" i="11" s="1"/>
  <c r="CB9" i="9"/>
  <c r="CB8" i="9"/>
  <c r="CB7" i="9"/>
  <c r="CB6" i="9"/>
  <c r="CB5" i="9"/>
  <c r="CB5" i="7"/>
  <c r="CB5" i="11" s="1"/>
  <c r="CB9" i="7"/>
  <c r="CB9" i="10" s="1"/>
  <c r="CA8" i="10"/>
  <c r="CA8" i="11"/>
  <c r="CB8" i="10"/>
  <c r="CB8" i="11"/>
  <c r="CA6" i="10"/>
  <c r="CA6" i="11"/>
  <c r="BZ40" i="11"/>
  <c r="BZ41" i="11" s="1"/>
  <c r="BZ42" i="11" s="1"/>
  <c r="CA39" i="12"/>
  <c r="CA39" i="8"/>
  <c r="CC7" i="12"/>
  <c r="CC3" i="9"/>
  <c r="CB2" i="9"/>
  <c r="CB6" i="12"/>
  <c r="CA39" i="7"/>
  <c r="CA5" i="10"/>
  <c r="CB7" i="7"/>
  <c r="CB7" i="11" s="1"/>
  <c r="CB8" i="12"/>
  <c r="CB6" i="8"/>
  <c r="CB8" i="8"/>
  <c r="CB5" i="8"/>
  <c r="CA40" i="9"/>
  <c r="CB5" i="12"/>
  <c r="CC3" i="11"/>
  <c r="CB2" i="11"/>
  <c r="CB3" i="10"/>
  <c r="CA2" i="10"/>
  <c r="BZ39" i="10"/>
  <c r="CD3" i="8"/>
  <c r="CC2" i="8"/>
  <c r="CC7" i="8" s="1"/>
  <c r="CC2" i="7"/>
  <c r="CC6" i="7" s="1"/>
  <c r="CD3" i="7"/>
  <c r="CB6" i="10" l="1"/>
  <c r="CB9" i="11"/>
  <c r="CB40" i="11" s="1"/>
  <c r="CB5" i="10"/>
  <c r="CC7" i="9"/>
  <c r="CD7" i="12" s="1"/>
  <c r="CC6" i="9"/>
  <c r="CC9" i="9"/>
  <c r="CC5" i="9"/>
  <c r="CC8" i="9"/>
  <c r="CC9" i="7"/>
  <c r="CA39" i="10"/>
  <c r="CC6" i="10"/>
  <c r="CC6" i="11"/>
  <c r="CB39" i="7"/>
  <c r="CB7" i="10"/>
  <c r="CB39" i="12"/>
  <c r="CC5" i="7"/>
  <c r="CC5" i="11" s="1"/>
  <c r="CB40" i="9"/>
  <c r="CC5" i="12"/>
  <c r="CC8" i="8"/>
  <c r="CC6" i="8"/>
  <c r="CC5" i="8"/>
  <c r="CC7" i="7"/>
  <c r="CC7" i="11" s="1"/>
  <c r="CC8" i="12"/>
  <c r="CC8" i="7"/>
  <c r="CB39" i="8"/>
  <c r="CA40" i="11"/>
  <c r="CA41" i="11" s="1"/>
  <c r="CA42" i="11" s="1"/>
  <c r="CC2" i="9"/>
  <c r="CD3" i="9"/>
  <c r="CC6" i="12"/>
  <c r="CD3" i="11"/>
  <c r="CC2" i="11"/>
  <c r="CC3" i="10"/>
  <c r="CB2" i="10"/>
  <c r="CE3" i="8"/>
  <c r="CD2" i="8"/>
  <c r="CD7" i="8" s="1"/>
  <c r="CE3" i="7"/>
  <c r="CD2" i="7"/>
  <c r="CD8" i="7" s="1"/>
  <c r="CC9" i="11" l="1"/>
  <c r="CC9" i="10"/>
  <c r="CE9" i="7"/>
  <c r="CE9" i="10" s="1"/>
  <c r="CD9" i="9"/>
  <c r="CD8" i="9"/>
  <c r="CD6" i="9"/>
  <c r="CD5" i="9"/>
  <c r="CD7" i="9"/>
  <c r="CE7" i="12" s="1"/>
  <c r="CD9" i="7"/>
  <c r="CC8" i="10"/>
  <c r="CC8" i="11"/>
  <c r="CD8" i="10"/>
  <c r="CD8" i="11"/>
  <c r="CB41" i="11"/>
  <c r="CB42" i="11" s="1"/>
  <c r="CC7" i="10"/>
  <c r="CD5" i="7"/>
  <c r="CD5" i="11" s="1"/>
  <c r="CE6" i="7"/>
  <c r="CD6" i="7"/>
  <c r="CC39" i="12"/>
  <c r="CD2" i="9"/>
  <c r="CE3" i="9"/>
  <c r="CD8" i="12"/>
  <c r="CD8" i="8"/>
  <c r="CD6" i="8"/>
  <c r="CD5" i="8"/>
  <c r="CC40" i="9"/>
  <c r="CD5" i="12"/>
  <c r="CD7" i="7"/>
  <c r="CD7" i="11" s="1"/>
  <c r="CC39" i="8"/>
  <c r="CD6" i="12"/>
  <c r="CC39" i="7"/>
  <c r="CC5" i="10"/>
  <c r="CE3" i="11"/>
  <c r="CD2" i="11"/>
  <c r="CD3" i="10"/>
  <c r="CC2" i="10"/>
  <c r="CB39" i="10"/>
  <c r="CE2" i="8"/>
  <c r="CE7" i="8" s="1"/>
  <c r="CF3" i="8"/>
  <c r="CF3" i="7"/>
  <c r="CE2" i="7"/>
  <c r="CE5" i="7" s="1"/>
  <c r="CE5" i="11" l="1"/>
  <c r="CD9" i="11"/>
  <c r="CD9" i="10"/>
  <c r="CE6" i="11"/>
  <c r="CE7" i="7"/>
  <c r="CE7" i="11" s="1"/>
  <c r="CE8" i="9"/>
  <c r="CE7" i="9"/>
  <c r="CE5" i="9"/>
  <c r="CE9" i="9"/>
  <c r="CE6" i="9"/>
  <c r="CE9" i="11"/>
  <c r="CD6" i="10"/>
  <c r="CD6" i="11"/>
  <c r="CC39" i="10"/>
  <c r="CC40" i="11"/>
  <c r="CC41" i="11" s="1"/>
  <c r="CC42" i="11" s="1"/>
  <c r="CD7" i="10"/>
  <c r="CD39" i="8"/>
  <c r="CE6" i="10"/>
  <c r="CE5" i="10"/>
  <c r="CD40" i="9"/>
  <c r="CE5" i="12"/>
  <c r="CE6" i="8"/>
  <c r="CE8" i="8"/>
  <c r="CE5" i="8"/>
  <c r="CE8" i="12"/>
  <c r="CF7" i="12"/>
  <c r="CF3" i="9"/>
  <c r="CE2" i="9"/>
  <c r="CE6" i="12"/>
  <c r="CE8" i="7"/>
  <c r="CD39" i="12"/>
  <c r="CD39" i="7"/>
  <c r="CD5" i="10"/>
  <c r="CE2" i="11"/>
  <c r="CF3" i="11"/>
  <c r="CD2" i="10"/>
  <c r="CE3" i="10"/>
  <c r="CF2" i="8"/>
  <c r="CF7" i="8" s="1"/>
  <c r="CG3" i="8"/>
  <c r="CG3" i="7"/>
  <c r="CF2" i="7"/>
  <c r="CF7" i="7" s="1"/>
  <c r="CE7" i="10" l="1"/>
  <c r="CF7" i="11"/>
  <c r="CF6" i="7"/>
  <c r="CF6" i="11" s="1"/>
  <c r="CF8" i="9"/>
  <c r="CF9" i="9"/>
  <c r="CF7" i="9"/>
  <c r="CG7" i="12" s="1"/>
  <c r="CF6" i="9"/>
  <c r="CF5" i="9"/>
  <c r="CF5" i="7"/>
  <c r="CF5" i="11" s="1"/>
  <c r="CF9" i="7"/>
  <c r="CF9" i="10" s="1"/>
  <c r="CE8" i="10"/>
  <c r="CE8" i="11"/>
  <c r="CE40" i="11" s="1"/>
  <c r="CF7" i="10"/>
  <c r="CD40" i="11"/>
  <c r="CD41" i="11" s="1"/>
  <c r="CD42" i="11" s="1"/>
  <c r="CE39" i="8"/>
  <c r="CG3" i="9"/>
  <c r="CF2" i="9"/>
  <c r="CF8" i="7"/>
  <c r="CE40" i="9"/>
  <c r="CF5" i="12"/>
  <c r="CF5" i="8"/>
  <c r="CF8" i="8"/>
  <c r="CF6" i="8"/>
  <c r="CF6" i="12"/>
  <c r="CF8" i="12"/>
  <c r="CE39" i="7"/>
  <c r="CE39" i="12"/>
  <c r="CF2" i="11"/>
  <c r="CG3" i="11"/>
  <c r="CF3" i="10"/>
  <c r="CE2" i="10"/>
  <c r="CD39" i="10"/>
  <c r="CH3" i="8"/>
  <c r="CG2" i="8"/>
  <c r="CG7" i="8" s="1"/>
  <c r="CH3" i="7"/>
  <c r="CG2" i="7"/>
  <c r="CG5" i="7" s="1"/>
  <c r="CG5" i="11" l="1"/>
  <c r="CE39" i="10"/>
  <c r="CF5" i="10"/>
  <c r="CF9" i="11"/>
  <c r="CF6" i="10"/>
  <c r="CG9" i="9"/>
  <c r="CG7" i="9"/>
  <c r="CG6" i="9"/>
  <c r="CG8" i="9"/>
  <c r="CG5" i="9"/>
  <c r="CG7" i="7"/>
  <c r="CG7" i="11" s="1"/>
  <c r="CG6" i="7"/>
  <c r="CG6" i="11" s="1"/>
  <c r="CG9" i="7"/>
  <c r="CF8" i="10"/>
  <c r="CF8" i="11"/>
  <c r="CF39" i="7"/>
  <c r="CG5" i="10"/>
  <c r="CF40" i="9"/>
  <c r="CG5" i="12"/>
  <c r="CG6" i="8"/>
  <c r="CG8" i="8"/>
  <c r="CG5" i="8"/>
  <c r="CG8" i="7"/>
  <c r="CF39" i="8"/>
  <c r="CG8" i="12"/>
  <c r="CH5" i="7"/>
  <c r="CH5" i="11" s="1"/>
  <c r="CG6" i="12"/>
  <c r="CE41" i="11"/>
  <c r="CE42" i="11" s="1"/>
  <c r="CF39" i="12"/>
  <c r="CH7" i="12"/>
  <c r="CG2" i="9"/>
  <c r="CH3" i="9"/>
  <c r="CH3" i="11"/>
  <c r="CG2" i="11"/>
  <c r="CG3" i="10"/>
  <c r="CF2" i="10"/>
  <c r="CI3" i="8"/>
  <c r="CH2" i="8"/>
  <c r="CH7" i="8" s="1"/>
  <c r="CI3" i="7"/>
  <c r="CH2" i="7"/>
  <c r="CH8" i="7" s="1"/>
  <c r="CH8" i="11" s="1"/>
  <c r="CF39" i="10" l="1"/>
  <c r="CF40" i="11"/>
  <c r="CF41" i="11" s="1"/>
  <c r="CF42" i="11" s="1"/>
  <c r="CG7" i="10"/>
  <c r="CG6" i="10"/>
  <c r="CG9" i="11"/>
  <c r="CG9" i="10"/>
  <c r="CH9" i="9"/>
  <c r="CH8" i="9"/>
  <c r="CH7" i="9"/>
  <c r="CI7" i="12" s="1"/>
  <c r="CH5" i="9"/>
  <c r="CH6" i="9"/>
  <c r="CH9" i="7"/>
  <c r="CG8" i="10"/>
  <c r="CG8" i="11"/>
  <c r="CH8" i="10"/>
  <c r="CG39" i="8"/>
  <c r="CG39" i="12"/>
  <c r="CH2" i="9"/>
  <c r="CI3" i="9"/>
  <c r="CH6" i="7"/>
  <c r="CH8" i="12"/>
  <c r="CH5" i="10"/>
  <c r="CH6" i="12"/>
  <c r="CH7" i="7"/>
  <c r="CH7" i="11" s="1"/>
  <c r="CH8" i="8"/>
  <c r="CH6" i="8"/>
  <c r="CH5" i="8"/>
  <c r="CG40" i="9"/>
  <c r="CH5" i="12"/>
  <c r="CG39" i="7"/>
  <c r="CI3" i="11"/>
  <c r="CH2" i="11"/>
  <c r="CH3" i="10"/>
  <c r="CG2" i="10"/>
  <c r="CJ3" i="8"/>
  <c r="CI2" i="8"/>
  <c r="CI7" i="8" s="1"/>
  <c r="CJ3" i="7"/>
  <c r="CI2" i="7"/>
  <c r="CI8" i="7" s="1"/>
  <c r="CG40" i="11" l="1"/>
  <c r="CG41" i="11" s="1"/>
  <c r="CG42" i="11" s="1"/>
  <c r="CG39" i="10"/>
  <c r="CH9" i="11"/>
  <c r="CH9" i="10"/>
  <c r="CI5" i="7"/>
  <c r="CI5" i="11" s="1"/>
  <c r="CI6" i="9"/>
  <c r="CI5" i="9"/>
  <c r="CI8" i="9"/>
  <c r="CI7" i="9"/>
  <c r="CJ7" i="12" s="1"/>
  <c r="CI9" i="9"/>
  <c r="CI9" i="7"/>
  <c r="CI8" i="10"/>
  <c r="CI8" i="11"/>
  <c r="CH6" i="10"/>
  <c r="CH6" i="11"/>
  <c r="CH7" i="10"/>
  <c r="CH39" i="12"/>
  <c r="CH40" i="9"/>
  <c r="CI5" i="12"/>
  <c r="CI6" i="7"/>
  <c r="CH39" i="7"/>
  <c r="CI6" i="12"/>
  <c r="CI8" i="8"/>
  <c r="CI5" i="8"/>
  <c r="CI6" i="8"/>
  <c r="CH39" i="8"/>
  <c r="CI7" i="7"/>
  <c r="CI7" i="11" s="1"/>
  <c r="CJ3" i="9"/>
  <c r="CI2" i="9"/>
  <c r="CI8" i="12"/>
  <c r="CI2" i="11"/>
  <c r="CJ3" i="11"/>
  <c r="CI3" i="10"/>
  <c r="CH2" i="10"/>
  <c r="CJ2" i="8"/>
  <c r="CJ7" i="8" s="1"/>
  <c r="CK3" i="8"/>
  <c r="CK3" i="7"/>
  <c r="CJ2" i="7"/>
  <c r="CJ8" i="7" s="1"/>
  <c r="CI5" i="10" l="1"/>
  <c r="CI9" i="11"/>
  <c r="CI9" i="10"/>
  <c r="CJ9" i="9"/>
  <c r="CJ7" i="9"/>
  <c r="CK7" i="12" s="1"/>
  <c r="CJ8" i="9"/>
  <c r="CJ6" i="9"/>
  <c r="CJ5" i="9"/>
  <c r="CJ9" i="7"/>
  <c r="CJ8" i="10"/>
  <c r="CJ8" i="11"/>
  <c r="CI6" i="10"/>
  <c r="CI6" i="11"/>
  <c r="CH39" i="10"/>
  <c r="CH40" i="11"/>
  <c r="CH41" i="11" s="1"/>
  <c r="CH42" i="11" s="1"/>
  <c r="CI7" i="10"/>
  <c r="CJ6" i="7"/>
  <c r="CJ8" i="12"/>
  <c r="CJ7" i="7"/>
  <c r="CJ7" i="11" s="1"/>
  <c r="CK3" i="9"/>
  <c r="CJ2" i="9"/>
  <c r="CJ6" i="12"/>
  <c r="CI39" i="8"/>
  <c r="CI39" i="7"/>
  <c r="CJ5" i="7"/>
  <c r="CJ5" i="11" s="1"/>
  <c r="CI40" i="9"/>
  <c r="CJ5" i="12"/>
  <c r="CJ6" i="8"/>
  <c r="CJ5" i="8"/>
  <c r="CJ8" i="8"/>
  <c r="CI39" i="12"/>
  <c r="CJ2" i="11"/>
  <c r="CK3" i="11"/>
  <c r="CJ3" i="10"/>
  <c r="CI2" i="10"/>
  <c r="CL3" i="8"/>
  <c r="CK2" i="8"/>
  <c r="CK7" i="8" s="1"/>
  <c r="CK2" i="7"/>
  <c r="CK8" i="7" s="1"/>
  <c r="CL3" i="7"/>
  <c r="CJ9" i="11" l="1"/>
  <c r="CJ9" i="10"/>
  <c r="CK8" i="9"/>
  <c r="CK7" i="9"/>
  <c r="CK6" i="9"/>
  <c r="CK9" i="9"/>
  <c r="CK5" i="9"/>
  <c r="CK9" i="7"/>
  <c r="CK8" i="10"/>
  <c r="CK8" i="11"/>
  <c r="CJ6" i="10"/>
  <c r="CJ6" i="11"/>
  <c r="CI40" i="11"/>
  <c r="CI41" i="11" s="1"/>
  <c r="CI42" i="11" s="1"/>
  <c r="CJ7" i="10"/>
  <c r="CK6" i="7"/>
  <c r="CK5" i="8"/>
  <c r="CK8" i="8"/>
  <c r="CK6" i="8"/>
  <c r="CJ39" i="8"/>
  <c r="CJ39" i="7"/>
  <c r="CJ5" i="10"/>
  <c r="CK8" i="12"/>
  <c r="CK5" i="7"/>
  <c r="CK5" i="11" s="1"/>
  <c r="CJ40" i="9"/>
  <c r="CK5" i="12"/>
  <c r="CK7" i="7"/>
  <c r="CK7" i="11" s="1"/>
  <c r="CJ39" i="12"/>
  <c r="CL7" i="12"/>
  <c r="CL3" i="9"/>
  <c r="CK2" i="9"/>
  <c r="CK6" i="12"/>
  <c r="CK2" i="11"/>
  <c r="CL3" i="11"/>
  <c r="CK3" i="10"/>
  <c r="CJ2" i="10"/>
  <c r="CI39" i="10"/>
  <c r="CM3" i="8"/>
  <c r="CL2" i="8"/>
  <c r="CL7" i="8" s="1"/>
  <c r="CL2" i="7"/>
  <c r="CL5" i="7" s="1"/>
  <c r="CL5" i="11" s="1"/>
  <c r="CM3" i="7"/>
  <c r="CK9" i="11" l="1"/>
  <c r="CK9" i="10"/>
  <c r="CL9" i="9"/>
  <c r="CL8" i="9"/>
  <c r="CL7" i="9"/>
  <c r="CL6" i="9"/>
  <c r="CL5" i="9"/>
  <c r="CL7" i="7"/>
  <c r="CL7" i="11" s="1"/>
  <c r="CL8" i="7"/>
  <c r="CL8" i="11" s="1"/>
  <c r="CL9" i="7"/>
  <c r="CL9" i="10" s="1"/>
  <c r="CL6" i="7"/>
  <c r="CL6" i="11" s="1"/>
  <c r="CK6" i="10"/>
  <c r="CK6" i="11"/>
  <c r="CJ40" i="11"/>
  <c r="CJ41" i="11" s="1"/>
  <c r="CJ42" i="11" s="1"/>
  <c r="CJ39" i="10"/>
  <c r="CK7" i="10"/>
  <c r="CL5" i="10"/>
  <c r="CL8" i="8"/>
  <c r="CL6" i="8"/>
  <c r="CL5" i="8"/>
  <c r="CK5" i="10"/>
  <c r="CK39" i="7"/>
  <c r="CM7" i="12"/>
  <c r="CL2" i="9"/>
  <c r="CM3" i="9"/>
  <c r="CK39" i="12"/>
  <c r="CL6" i="12"/>
  <c r="CK40" i="9"/>
  <c r="CL5" i="12"/>
  <c r="CK39" i="8"/>
  <c r="CL8" i="12"/>
  <c r="CM3" i="11"/>
  <c r="CL2" i="11"/>
  <c r="CL3" i="10"/>
  <c r="CK2" i="10"/>
  <c r="CN3" i="8"/>
  <c r="CM2" i="8"/>
  <c r="CM7" i="8" s="1"/>
  <c r="CN3" i="7"/>
  <c r="CM2" i="7"/>
  <c r="CM8" i="7" s="1"/>
  <c r="CL7" i="10" l="1"/>
  <c r="CL6" i="10"/>
  <c r="CL39" i="7"/>
  <c r="CL9" i="11"/>
  <c r="CL40" i="11" s="1"/>
  <c r="CL8" i="10"/>
  <c r="CM5" i="7"/>
  <c r="CM5" i="11" s="1"/>
  <c r="CM9" i="9"/>
  <c r="CM8" i="9"/>
  <c r="CM5" i="9"/>
  <c r="CM7" i="9"/>
  <c r="CM6" i="9"/>
  <c r="CM9" i="7"/>
  <c r="CM8" i="10"/>
  <c r="CM8" i="11"/>
  <c r="CK39" i="10"/>
  <c r="CK40" i="11"/>
  <c r="CK41" i="11" s="1"/>
  <c r="CK42" i="11" s="1"/>
  <c r="CM6" i="7"/>
  <c r="CL40" i="9"/>
  <c r="CM5" i="12"/>
  <c r="CM6" i="8"/>
  <c r="CM8" i="8"/>
  <c r="CM5" i="8"/>
  <c r="CL39" i="12"/>
  <c r="CM7" i="7"/>
  <c r="CM7" i="11" s="1"/>
  <c r="CM6" i="12"/>
  <c r="CN7" i="12"/>
  <c r="CN3" i="9"/>
  <c r="CM2" i="9"/>
  <c r="CM8" i="12"/>
  <c r="CL39" i="8"/>
  <c r="CN3" i="11"/>
  <c r="CM2" i="11"/>
  <c r="CL2" i="10"/>
  <c r="CM3" i="10"/>
  <c r="CO3" i="8"/>
  <c r="CN2" i="8"/>
  <c r="CN7" i="8" s="1"/>
  <c r="CO3" i="7"/>
  <c r="CN2" i="7"/>
  <c r="CN6" i="7" s="1"/>
  <c r="CL41" i="11" l="1"/>
  <c r="CL42" i="11" s="1"/>
  <c r="CM9" i="11"/>
  <c r="CM9" i="10"/>
  <c r="CM5" i="10"/>
  <c r="CN6" i="9"/>
  <c r="CN9" i="9"/>
  <c r="CN5" i="9"/>
  <c r="CN8" i="9"/>
  <c r="CN7" i="9"/>
  <c r="CN9" i="7"/>
  <c r="CN7" i="7"/>
  <c r="CN7" i="11" s="1"/>
  <c r="CM6" i="10"/>
  <c r="CM6" i="11"/>
  <c r="CN6" i="10"/>
  <c r="CN6" i="11"/>
  <c r="CM7" i="10"/>
  <c r="CM39" i="7"/>
  <c r="CM39" i="8"/>
  <c r="CN6" i="12"/>
  <c r="CM40" i="9"/>
  <c r="CN5" i="12"/>
  <c r="CN5" i="7"/>
  <c r="CN5" i="11" s="1"/>
  <c r="CN8" i="8"/>
  <c r="CN6" i="8"/>
  <c r="CN5" i="8"/>
  <c r="CO7" i="12"/>
  <c r="CO3" i="9"/>
  <c r="CN2" i="9"/>
  <c r="CN8" i="12"/>
  <c r="CN8" i="7"/>
  <c r="CO5" i="7"/>
  <c r="CO5" i="11" s="1"/>
  <c r="CM39" i="12"/>
  <c r="CN2" i="11"/>
  <c r="CO3" i="11"/>
  <c r="CL39" i="10"/>
  <c r="CN3" i="10"/>
  <c r="CM2" i="10"/>
  <c r="CP3" i="8"/>
  <c r="CO2" i="8"/>
  <c r="CO7" i="8" s="1"/>
  <c r="CO2" i="7"/>
  <c r="CO7" i="7" s="1"/>
  <c r="CO7" i="11" s="1"/>
  <c r="CP3" i="7"/>
  <c r="CN9" i="11" l="1"/>
  <c r="CN9" i="10"/>
  <c r="CN7" i="10"/>
  <c r="CO9" i="7"/>
  <c r="CO9" i="10" s="1"/>
  <c r="CO8" i="7"/>
  <c r="CO8" i="10" s="1"/>
  <c r="CO7" i="9"/>
  <c r="CP7" i="12" s="1"/>
  <c r="CO6" i="9"/>
  <c r="CO8" i="9"/>
  <c r="CO9" i="9"/>
  <c r="CO5" i="9"/>
  <c r="CO8" i="11"/>
  <c r="CN8" i="10"/>
  <c r="CN8" i="11"/>
  <c r="CN40" i="11" s="1"/>
  <c r="CO7" i="10"/>
  <c r="CM40" i="11"/>
  <c r="CM41" i="11" s="1"/>
  <c r="CM42" i="11" s="1"/>
  <c r="CO6" i="7"/>
  <c r="CO6" i="12"/>
  <c r="CO6" i="8"/>
  <c r="CO8" i="8"/>
  <c r="CO5" i="8"/>
  <c r="CO5" i="10"/>
  <c r="CO2" i="9"/>
  <c r="CP3" i="9"/>
  <c r="CO8" i="12"/>
  <c r="CN5" i="10"/>
  <c r="CN39" i="7"/>
  <c r="CN40" i="9"/>
  <c r="CO5" i="12"/>
  <c r="CN39" i="8"/>
  <c r="CN39" i="12"/>
  <c r="CP3" i="11"/>
  <c r="CO2" i="11"/>
  <c r="CM39" i="10"/>
  <c r="CO3" i="10"/>
  <c r="CN2" i="10"/>
  <c r="CQ3" i="8"/>
  <c r="CP2" i="8"/>
  <c r="CP7" i="8" s="1"/>
  <c r="CQ3" i="7"/>
  <c r="CP2" i="7"/>
  <c r="CP5" i="7" s="1"/>
  <c r="CO9" i="11" l="1"/>
  <c r="CP5" i="11"/>
  <c r="CP9" i="9"/>
  <c r="CP8" i="9"/>
  <c r="CP7" i="9"/>
  <c r="CQ7" i="12" s="1"/>
  <c r="CP5" i="9"/>
  <c r="CP6" i="9"/>
  <c r="CP9" i="7"/>
  <c r="CP9" i="10" s="1"/>
  <c r="CO6" i="10"/>
  <c r="CO39" i="10" s="1"/>
  <c r="CO6" i="11"/>
  <c r="CN41" i="11"/>
  <c r="CN42" i="11" s="1"/>
  <c r="CO39" i="8"/>
  <c r="CO39" i="12"/>
  <c r="CO39" i="7"/>
  <c r="CP5" i="10"/>
  <c r="CP6" i="12"/>
  <c r="CP6" i="7"/>
  <c r="CO40" i="9"/>
  <c r="CP5" i="12"/>
  <c r="CP7" i="7"/>
  <c r="CP7" i="11" s="1"/>
  <c r="CP8" i="8"/>
  <c r="CP6" i="8"/>
  <c r="CP5" i="8"/>
  <c r="CP8" i="12"/>
  <c r="CP8" i="7"/>
  <c r="CP2" i="9"/>
  <c r="CQ3" i="9"/>
  <c r="CQ3" i="11"/>
  <c r="CP2" i="11"/>
  <c r="CP3" i="10"/>
  <c r="CO2" i="10"/>
  <c r="CN39" i="10"/>
  <c r="CQ2" i="8"/>
  <c r="CQ7" i="8" s="1"/>
  <c r="CR3" i="8"/>
  <c r="CR3" i="7"/>
  <c r="CQ2" i="7"/>
  <c r="CQ5" i="7" s="1"/>
  <c r="CQ5" i="11" s="1"/>
  <c r="CO40" i="11" l="1"/>
  <c r="CO41" i="11" s="1"/>
  <c r="CO42" i="11" s="1"/>
  <c r="CP9" i="11"/>
  <c r="CQ9" i="7"/>
  <c r="CQ9" i="10" s="1"/>
  <c r="CQ8" i="9"/>
  <c r="CQ9" i="9"/>
  <c r="CQ5" i="9"/>
  <c r="CQ7" i="9"/>
  <c r="CQ6" i="9"/>
  <c r="CQ6" i="7"/>
  <c r="CQ6" i="11" s="1"/>
  <c r="CP8" i="10"/>
  <c r="CP8" i="11"/>
  <c r="CP6" i="10"/>
  <c r="CP6" i="11"/>
  <c r="CP7" i="10"/>
  <c r="CP39" i="8"/>
  <c r="CP39" i="12"/>
  <c r="CQ5" i="10"/>
  <c r="CQ5" i="8"/>
  <c r="CQ8" i="8"/>
  <c r="CQ6" i="8"/>
  <c r="CP40" i="9"/>
  <c r="CQ5" i="12"/>
  <c r="CQ7" i="7"/>
  <c r="CQ7" i="11" s="1"/>
  <c r="CR8" i="7"/>
  <c r="CR8" i="11" s="1"/>
  <c r="CQ6" i="12"/>
  <c r="CQ8" i="7"/>
  <c r="CR7" i="12"/>
  <c r="CQ2" i="9"/>
  <c r="CR3" i="9"/>
  <c r="CQ8" i="12"/>
  <c r="CP39" i="7"/>
  <c r="CR3" i="11"/>
  <c r="CQ2" i="11"/>
  <c r="CQ3" i="10"/>
  <c r="CP2" i="10"/>
  <c r="CR2" i="8"/>
  <c r="CR7" i="8" s="1"/>
  <c r="CS3" i="8"/>
  <c r="CS3" i="7"/>
  <c r="CR2" i="7"/>
  <c r="CR6" i="7" s="1"/>
  <c r="CQ9" i="11" l="1"/>
  <c r="CR9" i="9"/>
  <c r="CR7" i="9"/>
  <c r="CR6" i="9"/>
  <c r="CR8" i="9"/>
  <c r="CR5" i="9"/>
  <c r="CQ6" i="10"/>
  <c r="CR7" i="7"/>
  <c r="CR7" i="11" s="1"/>
  <c r="CR9" i="7"/>
  <c r="CQ8" i="10"/>
  <c r="CQ8" i="11"/>
  <c r="CP39" i="10"/>
  <c r="CR6" i="10"/>
  <c r="CR6" i="11"/>
  <c r="CR8" i="10"/>
  <c r="CQ7" i="10"/>
  <c r="CP40" i="11"/>
  <c r="CP41" i="11" s="1"/>
  <c r="CP42" i="11" s="1"/>
  <c r="CQ39" i="8"/>
  <c r="CR6" i="12"/>
  <c r="CR5" i="7"/>
  <c r="CR5" i="11" s="1"/>
  <c r="CR6" i="8"/>
  <c r="CR5" i="8"/>
  <c r="CR8" i="8"/>
  <c r="CS7" i="12"/>
  <c r="CS3" i="9"/>
  <c r="CR2" i="9"/>
  <c r="CQ40" i="9"/>
  <c r="CR5" i="12"/>
  <c r="CQ39" i="7"/>
  <c r="CR8" i="12"/>
  <c r="CQ39" i="12"/>
  <c r="CS3" i="11"/>
  <c r="CR2" i="11"/>
  <c r="CR3" i="10"/>
  <c r="CQ2" i="10"/>
  <c r="CT3" i="8"/>
  <c r="CS2" i="8"/>
  <c r="CS7" i="8" s="1"/>
  <c r="CS2" i="7"/>
  <c r="CS6" i="7" s="1"/>
  <c r="CT3" i="7"/>
  <c r="CR9" i="11" l="1"/>
  <c r="CR40" i="11" s="1"/>
  <c r="CR9" i="10"/>
  <c r="CR7" i="10"/>
  <c r="CS5" i="7"/>
  <c r="CS5" i="11" s="1"/>
  <c r="CS7" i="9"/>
  <c r="CT7" i="12" s="1"/>
  <c r="CS6" i="9"/>
  <c r="CS8" i="9"/>
  <c r="CS5" i="9"/>
  <c r="CS9" i="9"/>
  <c r="CS7" i="7"/>
  <c r="CS7" i="11" s="1"/>
  <c r="CS9" i="7"/>
  <c r="CS6" i="10"/>
  <c r="CS6" i="11"/>
  <c r="CQ40" i="11"/>
  <c r="CQ41" i="11" s="1"/>
  <c r="CQ42" i="11" s="1"/>
  <c r="CR39" i="12"/>
  <c r="CS6" i="12"/>
  <c r="CT6" i="7"/>
  <c r="CT3" i="9"/>
  <c r="CS2" i="9"/>
  <c r="CR39" i="7"/>
  <c r="CR5" i="10"/>
  <c r="CS8" i="7"/>
  <c r="CR40" i="9"/>
  <c r="CS5" i="12"/>
  <c r="CS8" i="8"/>
  <c r="CS6" i="8"/>
  <c r="CS5" i="8"/>
  <c r="CS8" i="12"/>
  <c r="CR39" i="8"/>
  <c r="CS2" i="11"/>
  <c r="CT3" i="11"/>
  <c r="CS3" i="10"/>
  <c r="CR2" i="10"/>
  <c r="CQ39" i="10"/>
  <c r="CU3" i="8"/>
  <c r="CT2" i="8"/>
  <c r="CT7" i="8" s="1"/>
  <c r="CU3" i="7"/>
  <c r="CT2" i="7"/>
  <c r="CT5" i="7" s="1"/>
  <c r="CT6" i="11" l="1"/>
  <c r="CS7" i="10"/>
  <c r="CS5" i="10"/>
  <c r="CS9" i="11"/>
  <c r="CS9" i="10"/>
  <c r="CT5" i="11"/>
  <c r="CT9" i="9"/>
  <c r="CT8" i="9"/>
  <c r="CT6" i="9"/>
  <c r="CT5" i="9"/>
  <c r="CT7" i="9"/>
  <c r="CU7" i="12" s="1"/>
  <c r="CT9" i="7"/>
  <c r="CS8" i="10"/>
  <c r="CS8" i="11"/>
  <c r="CR41" i="11"/>
  <c r="CR42" i="11" s="1"/>
  <c r="CS39" i="12"/>
  <c r="CT5" i="10"/>
  <c r="CT6" i="12"/>
  <c r="CT6" i="10"/>
  <c r="CT7" i="7"/>
  <c r="CT7" i="11" s="1"/>
  <c r="CU3" i="9"/>
  <c r="CT2" i="9"/>
  <c r="CT8" i="12"/>
  <c r="CT8" i="7"/>
  <c r="CS39" i="7"/>
  <c r="CT8" i="8"/>
  <c r="CT6" i="8"/>
  <c r="CT5" i="8"/>
  <c r="CS39" i="8"/>
  <c r="CS40" i="9"/>
  <c r="CT5" i="12"/>
  <c r="CU3" i="11"/>
  <c r="CT2" i="11"/>
  <c r="CT3" i="10"/>
  <c r="CS2" i="10"/>
  <c r="CR39" i="10"/>
  <c r="CU2" i="8"/>
  <c r="CU7" i="8" s="1"/>
  <c r="CV3" i="8"/>
  <c r="CV3" i="7"/>
  <c r="CU2" i="7"/>
  <c r="CU7" i="7" s="1"/>
  <c r="CU7" i="11" s="1"/>
  <c r="CS40" i="11" l="1"/>
  <c r="CS41" i="11" s="1"/>
  <c r="CS42" i="11" s="1"/>
  <c r="CS39" i="10"/>
  <c r="CT9" i="11"/>
  <c r="CT9" i="10"/>
  <c r="CU9" i="7"/>
  <c r="CU9" i="10" s="1"/>
  <c r="CU7" i="9"/>
  <c r="CU5" i="9"/>
  <c r="CU9" i="9"/>
  <c r="CU6" i="9"/>
  <c r="CU8" i="9"/>
  <c r="CT8" i="10"/>
  <c r="CT8" i="11"/>
  <c r="CT7" i="10"/>
  <c r="CU7" i="10"/>
  <c r="CT39" i="7"/>
  <c r="CT40" i="9"/>
  <c r="CU5" i="12"/>
  <c r="CU8" i="7"/>
  <c r="CU6" i="8"/>
  <c r="CU8" i="8"/>
  <c r="CU5" i="8"/>
  <c r="CU8" i="12"/>
  <c r="CU5" i="7"/>
  <c r="CU5" i="11" s="1"/>
  <c r="CU6" i="12"/>
  <c r="CU6" i="7"/>
  <c r="CT39" i="12"/>
  <c r="CT39" i="8"/>
  <c r="CV7" i="12"/>
  <c r="CU2" i="9"/>
  <c r="CV3" i="9"/>
  <c r="CU2" i="11"/>
  <c r="CV3" i="11"/>
  <c r="CT2" i="10"/>
  <c r="CU3" i="10"/>
  <c r="CV2" i="8"/>
  <c r="CV7" i="8" s="1"/>
  <c r="CW3" i="8"/>
  <c r="CW3" i="7"/>
  <c r="CV2" i="7"/>
  <c r="CV5" i="7" s="1"/>
  <c r="CU9" i="11" l="1"/>
  <c r="CV5" i="11"/>
  <c r="CV8" i="9"/>
  <c r="CV9" i="9"/>
  <c r="CV7" i="9"/>
  <c r="CW7" i="12" s="1"/>
  <c r="CV5" i="9"/>
  <c r="CV6" i="9"/>
  <c r="CV9" i="7"/>
  <c r="CU8" i="10"/>
  <c r="CU8" i="11"/>
  <c r="CU6" i="10"/>
  <c r="CU6" i="11"/>
  <c r="CT40" i="11"/>
  <c r="CT41" i="11" s="1"/>
  <c r="CT42" i="11" s="1"/>
  <c r="CV5" i="10"/>
  <c r="CV6" i="12"/>
  <c r="CU40" i="9"/>
  <c r="CV5" i="12"/>
  <c r="CV6" i="7"/>
  <c r="CV8" i="7"/>
  <c r="CV8" i="12"/>
  <c r="CV7" i="7"/>
  <c r="CV7" i="11" s="1"/>
  <c r="CU39" i="8"/>
  <c r="CU39" i="12"/>
  <c r="CV5" i="8"/>
  <c r="CV8" i="8"/>
  <c r="CV6" i="8"/>
  <c r="CW3" i="9"/>
  <c r="CV2" i="9"/>
  <c r="CU39" i="7"/>
  <c r="CU5" i="10"/>
  <c r="CV2" i="11"/>
  <c r="CW3" i="11"/>
  <c r="CV3" i="10"/>
  <c r="CU2" i="10"/>
  <c r="CT39" i="10"/>
  <c r="CX3" i="8"/>
  <c r="CW2" i="8"/>
  <c r="CW7" i="8" s="1"/>
  <c r="CW2" i="7"/>
  <c r="CW6" i="7" s="1"/>
  <c r="CX3" i="7"/>
  <c r="CV9" i="11" l="1"/>
  <c r="CV9" i="10"/>
  <c r="CW8" i="7"/>
  <c r="CW8" i="11" s="1"/>
  <c r="CW9" i="9"/>
  <c r="CW7" i="9"/>
  <c r="CW6" i="9"/>
  <c r="CW8" i="9"/>
  <c r="CW5" i="9"/>
  <c r="CW5" i="7"/>
  <c r="CW5" i="11" s="1"/>
  <c r="CW9" i="7"/>
  <c r="CV8" i="10"/>
  <c r="CV8" i="11"/>
  <c r="CW6" i="10"/>
  <c r="CW6" i="11"/>
  <c r="CV6" i="10"/>
  <c r="CV6" i="11"/>
  <c r="CV7" i="10"/>
  <c r="CU40" i="11"/>
  <c r="CU41" i="11" s="1"/>
  <c r="CU42" i="11" s="1"/>
  <c r="CW6" i="8"/>
  <c r="CW8" i="8"/>
  <c r="CW5" i="8"/>
  <c r="CW6" i="12"/>
  <c r="CV39" i="8"/>
  <c r="CW7" i="7"/>
  <c r="CW7" i="11" s="1"/>
  <c r="CX5" i="7"/>
  <c r="CX7" i="12"/>
  <c r="CX3" i="9"/>
  <c r="CW2" i="9"/>
  <c r="CW8" i="12"/>
  <c r="CV39" i="12"/>
  <c r="CW8" i="10"/>
  <c r="CV39" i="7"/>
  <c r="CV40" i="9"/>
  <c r="CW5" i="12"/>
  <c r="CX3" i="11"/>
  <c r="CW2" i="11"/>
  <c r="CW3" i="10"/>
  <c r="CV2" i="10"/>
  <c r="CU39" i="10"/>
  <c r="CY3" i="8"/>
  <c r="CX2" i="8"/>
  <c r="CX7" i="8" s="1"/>
  <c r="CY3" i="7"/>
  <c r="CX2" i="7"/>
  <c r="CX8" i="7" s="1"/>
  <c r="CW5" i="10" l="1"/>
  <c r="CW9" i="11"/>
  <c r="CW40" i="11" s="1"/>
  <c r="CW9" i="10"/>
  <c r="CX5" i="11"/>
  <c r="CX9" i="9"/>
  <c r="CX8" i="9"/>
  <c r="CX7" i="9"/>
  <c r="CY7" i="12" s="1"/>
  <c r="CX6" i="9"/>
  <c r="CX5" i="9"/>
  <c r="CX9" i="7"/>
  <c r="CX8" i="10"/>
  <c r="CX8" i="11"/>
  <c r="CV40" i="11"/>
  <c r="CV41" i="11" s="1"/>
  <c r="CV42" i="11" s="1"/>
  <c r="CW39" i="7"/>
  <c r="CW7" i="10"/>
  <c r="CX8" i="8"/>
  <c r="CX6" i="8"/>
  <c r="CX5" i="8"/>
  <c r="CW40" i="9"/>
  <c r="CX5" i="12"/>
  <c r="CX6" i="7"/>
  <c r="CW39" i="8"/>
  <c r="CX5" i="10"/>
  <c r="CW39" i="12"/>
  <c r="CX8" i="12"/>
  <c r="CX7" i="7"/>
  <c r="CX7" i="11" s="1"/>
  <c r="CY3" i="9"/>
  <c r="CX2" i="9"/>
  <c r="CX6" i="12"/>
  <c r="CY3" i="11"/>
  <c r="CX2" i="11"/>
  <c r="CX3" i="10"/>
  <c r="CW2" i="10"/>
  <c r="CV39" i="10"/>
  <c r="CZ3" i="8"/>
  <c r="CY2" i="8"/>
  <c r="CY7" i="8" s="1"/>
  <c r="CZ3" i="7"/>
  <c r="CY2" i="7"/>
  <c r="CY8" i="7" s="1"/>
  <c r="CY8" i="11" s="1"/>
  <c r="CX9" i="11" l="1"/>
  <c r="CX9" i="10"/>
  <c r="CZ9" i="7"/>
  <c r="CZ9" i="10" s="1"/>
  <c r="CY5" i="7"/>
  <c r="CY5" i="11" s="1"/>
  <c r="CY9" i="7"/>
  <c r="CY7" i="7"/>
  <c r="CY7" i="11" s="1"/>
  <c r="CY9" i="9"/>
  <c r="CZ9" i="11" s="1"/>
  <c r="CY6" i="9"/>
  <c r="CY5" i="9"/>
  <c r="CY8" i="9"/>
  <c r="CY7" i="9"/>
  <c r="CZ7" i="12" s="1"/>
  <c r="CX6" i="10"/>
  <c r="CX6" i="11"/>
  <c r="CX7" i="10"/>
  <c r="CW41" i="11"/>
  <c r="CW42" i="11" s="1"/>
  <c r="CY8" i="10"/>
  <c r="CX39" i="7"/>
  <c r="CY6" i="12"/>
  <c r="CY6" i="7"/>
  <c r="CX39" i="8"/>
  <c r="CX40" i="9"/>
  <c r="CY5" i="12"/>
  <c r="CY8" i="12"/>
  <c r="CX39" i="12"/>
  <c r="CY8" i="8"/>
  <c r="CY6" i="8"/>
  <c r="CY5" i="8"/>
  <c r="CZ3" i="9"/>
  <c r="CY2" i="9"/>
  <c r="CZ3" i="11"/>
  <c r="CY2" i="11"/>
  <c r="CW39" i="10"/>
  <c r="CX2" i="10"/>
  <c r="CY3" i="10"/>
  <c r="CZ2" i="8"/>
  <c r="CZ7" i="8" s="1"/>
  <c r="DA3" i="8"/>
  <c r="DA3" i="7"/>
  <c r="CZ2" i="7"/>
  <c r="CZ8" i="7" s="1"/>
  <c r="CY5" i="10" l="1"/>
  <c r="CY9" i="11"/>
  <c r="CY9" i="10"/>
  <c r="CY7" i="10"/>
  <c r="CZ8" i="9"/>
  <c r="CZ7" i="9"/>
  <c r="DA7" i="12" s="1"/>
  <c r="CZ9" i="9"/>
  <c r="CZ6" i="9"/>
  <c r="CZ5" i="9"/>
  <c r="DA9" i="7"/>
  <c r="DA9" i="10" s="1"/>
  <c r="CZ8" i="10"/>
  <c r="CZ8" i="11"/>
  <c r="CY6" i="10"/>
  <c r="CY6" i="11"/>
  <c r="CX39" i="10"/>
  <c r="CX40" i="11"/>
  <c r="CX41" i="11" s="1"/>
  <c r="CX42" i="11" s="1"/>
  <c r="CY39" i="8"/>
  <c r="CZ6" i="7"/>
  <c r="CZ8" i="12"/>
  <c r="CZ7" i="7"/>
  <c r="CZ7" i="11" s="1"/>
  <c r="CY39" i="12"/>
  <c r="CY40" i="9"/>
  <c r="CZ5" i="12"/>
  <c r="CZ5" i="7"/>
  <c r="CZ5" i="11" s="1"/>
  <c r="CZ6" i="8"/>
  <c r="CZ8" i="8"/>
  <c r="CZ5" i="8"/>
  <c r="CZ2" i="9"/>
  <c r="DA3" i="9"/>
  <c r="CZ6" i="12"/>
  <c r="CY39" i="7"/>
  <c r="CZ2" i="11"/>
  <c r="DA3" i="11"/>
  <c r="CZ3" i="10"/>
  <c r="CY2" i="10"/>
  <c r="DB3" i="8"/>
  <c r="DA2" i="8"/>
  <c r="DA7" i="8" s="1"/>
  <c r="DA2" i="7"/>
  <c r="DA5" i="7" s="1"/>
  <c r="DB3" i="7"/>
  <c r="CY40" i="11" l="1"/>
  <c r="CY41" i="11" s="1"/>
  <c r="CY42" i="11" s="1"/>
  <c r="DA5" i="11"/>
  <c r="DA8" i="9"/>
  <c r="DA7" i="9"/>
  <c r="DA6" i="9"/>
  <c r="DA9" i="9"/>
  <c r="DA5" i="9"/>
  <c r="DA9" i="11"/>
  <c r="CZ6" i="10"/>
  <c r="CZ6" i="11"/>
  <c r="CZ7" i="10"/>
  <c r="DA5" i="10"/>
  <c r="DA7" i="7"/>
  <c r="DA7" i="11" s="1"/>
  <c r="DA5" i="8"/>
  <c r="DA8" i="8"/>
  <c r="DA6" i="8"/>
  <c r="DA6" i="12"/>
  <c r="CZ39" i="12"/>
  <c r="DA8" i="7"/>
  <c r="DB7" i="12"/>
  <c r="DA2" i="9"/>
  <c r="DB3" i="9"/>
  <c r="CZ40" i="9"/>
  <c r="DA5" i="12"/>
  <c r="CZ39" i="8"/>
  <c r="CZ39" i="7"/>
  <c r="CZ5" i="10"/>
  <c r="DA6" i="7"/>
  <c r="DA8" i="12"/>
  <c r="DB3" i="11"/>
  <c r="DA2" i="11"/>
  <c r="DA3" i="10"/>
  <c r="CZ2" i="10"/>
  <c r="CY39" i="10"/>
  <c r="DC3" i="8"/>
  <c r="DB2" i="8"/>
  <c r="DB7" i="8" s="1"/>
  <c r="DB2" i="7"/>
  <c r="DB5" i="7" s="1"/>
  <c r="DC3" i="7"/>
  <c r="DB5" i="11" l="1"/>
  <c r="DB8" i="7"/>
  <c r="DB8" i="10" s="1"/>
  <c r="DB6" i="7"/>
  <c r="DB6" i="10" s="1"/>
  <c r="DB7" i="7"/>
  <c r="DB7" i="11" s="1"/>
  <c r="DB9" i="9"/>
  <c r="DB8" i="9"/>
  <c r="DB7" i="9"/>
  <c r="DC7" i="12" s="1"/>
  <c r="DB6" i="9"/>
  <c r="DB5" i="9"/>
  <c r="DB9" i="7"/>
  <c r="DB9" i="10" s="1"/>
  <c r="DA8" i="10"/>
  <c r="DA8" i="11"/>
  <c r="DA6" i="10"/>
  <c r="DA6" i="11"/>
  <c r="CZ40" i="11"/>
  <c r="CZ41" i="11" s="1"/>
  <c r="CZ42" i="11" s="1"/>
  <c r="DA7" i="10"/>
  <c r="DA39" i="8"/>
  <c r="DA39" i="12"/>
  <c r="DB5" i="10"/>
  <c r="DB2" i="9"/>
  <c r="DC3" i="9"/>
  <c r="DB8" i="8"/>
  <c r="DB6" i="8"/>
  <c r="DB5" i="8"/>
  <c r="DB6" i="12"/>
  <c r="DA40" i="9"/>
  <c r="DB5" i="12"/>
  <c r="DB8" i="12"/>
  <c r="DA39" i="7"/>
  <c r="DC3" i="11"/>
  <c r="DB2" i="11"/>
  <c r="DB3" i="10"/>
  <c r="DA2" i="10"/>
  <c r="CZ39" i="10"/>
  <c r="DD3" i="8"/>
  <c r="DC2" i="8"/>
  <c r="DC7" i="8" s="1"/>
  <c r="DD3" i="7"/>
  <c r="DC2" i="7"/>
  <c r="DC8" i="7" s="1"/>
  <c r="DB6" i="11" l="1"/>
  <c r="DB9" i="11"/>
  <c r="DB8" i="11"/>
  <c r="DB39" i="7"/>
  <c r="DB7" i="10"/>
  <c r="DB39" i="10" s="1"/>
  <c r="DC9" i="9"/>
  <c r="DC5" i="9"/>
  <c r="DC7" i="9"/>
  <c r="DD7" i="12" s="1"/>
  <c r="DC8" i="9"/>
  <c r="DC6" i="9"/>
  <c r="DC5" i="7"/>
  <c r="DC5" i="11" s="1"/>
  <c r="DC7" i="7"/>
  <c r="DC7" i="11" s="1"/>
  <c r="DC9" i="7"/>
  <c r="DC9" i="10" s="1"/>
  <c r="DC8" i="10"/>
  <c r="DC8" i="11"/>
  <c r="DA40" i="11"/>
  <c r="DA41" i="11" s="1"/>
  <c r="DA42" i="11" s="1"/>
  <c r="DC2" i="9"/>
  <c r="DD3" i="9"/>
  <c r="DC8" i="12"/>
  <c r="DC6" i="8"/>
  <c r="DC8" i="8"/>
  <c r="DC5" i="8"/>
  <c r="DC6" i="7"/>
  <c r="DB39" i="12"/>
  <c r="DB39" i="8"/>
  <c r="DB40" i="9"/>
  <c r="DC5" i="12"/>
  <c r="DC6" i="12"/>
  <c r="DD3" i="11"/>
  <c r="DC2" i="11"/>
  <c r="DA39" i="10"/>
  <c r="DC3" i="10"/>
  <c r="DB2" i="10"/>
  <c r="DE3" i="8"/>
  <c r="DD2" i="8"/>
  <c r="DD7" i="8" s="1"/>
  <c r="DE3" i="7"/>
  <c r="DD2" i="7"/>
  <c r="DD7" i="7" s="1"/>
  <c r="DB40" i="11" l="1"/>
  <c r="DB41" i="11" s="1"/>
  <c r="DB42" i="11" s="1"/>
  <c r="DC9" i="11"/>
  <c r="DD7" i="11"/>
  <c r="DC7" i="10"/>
  <c r="DC5" i="10"/>
  <c r="DD5" i="7"/>
  <c r="DD5" i="11" s="1"/>
  <c r="DD6" i="9"/>
  <c r="DD8" i="9"/>
  <c r="DD9" i="9"/>
  <c r="DD5" i="9"/>
  <c r="DD7" i="9"/>
  <c r="DE7" i="12" s="1"/>
  <c r="DD9" i="7"/>
  <c r="DC6" i="10"/>
  <c r="DC6" i="11"/>
  <c r="DD7" i="10"/>
  <c r="DC39" i="7"/>
  <c r="DC40" i="9"/>
  <c r="DD5" i="12"/>
  <c r="DC39" i="8"/>
  <c r="DD8" i="12"/>
  <c r="DD8" i="7"/>
  <c r="DD2" i="9"/>
  <c r="DE3" i="9"/>
  <c r="DD6" i="7"/>
  <c r="DD8" i="8"/>
  <c r="DD5" i="8"/>
  <c r="DD6" i="8"/>
  <c r="DC39" i="12"/>
  <c r="DD6" i="12"/>
  <c r="DD2" i="11"/>
  <c r="DE3" i="11"/>
  <c r="DD3" i="10"/>
  <c r="DC2" i="10"/>
  <c r="DF3" i="8"/>
  <c r="DE2" i="8"/>
  <c r="DE7" i="8" s="1"/>
  <c r="DE2" i="7"/>
  <c r="DE7" i="7" s="1"/>
  <c r="DF3" i="7"/>
  <c r="DC40" i="11" l="1"/>
  <c r="DC41" i="11" s="1"/>
  <c r="DC42" i="11" s="1"/>
  <c r="DD5" i="10"/>
  <c r="DD9" i="11"/>
  <c r="DD9" i="10"/>
  <c r="DE7" i="9"/>
  <c r="DE6" i="9"/>
  <c r="DE9" i="9"/>
  <c r="DE8" i="9"/>
  <c r="DE5" i="9"/>
  <c r="DE8" i="7"/>
  <c r="DE8" i="11" s="1"/>
  <c r="DE7" i="11"/>
  <c r="DE5" i="7"/>
  <c r="DE5" i="11" s="1"/>
  <c r="DE9" i="7"/>
  <c r="DE9" i="10" s="1"/>
  <c r="DD8" i="10"/>
  <c r="DD8" i="11"/>
  <c r="DD6" i="10"/>
  <c r="DD6" i="11"/>
  <c r="DE7" i="10"/>
  <c r="DD39" i="8"/>
  <c r="DE6" i="8"/>
  <c r="DE5" i="8"/>
  <c r="DE8" i="8"/>
  <c r="DF7" i="12"/>
  <c r="DF3" i="9"/>
  <c r="DE2" i="9"/>
  <c r="DE8" i="12"/>
  <c r="DD39" i="7"/>
  <c r="DE6" i="12"/>
  <c r="DE6" i="7"/>
  <c r="DD40" i="9"/>
  <c r="DE5" i="12"/>
  <c r="DD39" i="12"/>
  <c r="DE2" i="11"/>
  <c r="DF3" i="11"/>
  <c r="DE3" i="10"/>
  <c r="DD2" i="10"/>
  <c r="DC39" i="10"/>
  <c r="DG3" i="8"/>
  <c r="DF2" i="8"/>
  <c r="DF7" i="8" s="1"/>
  <c r="DG3" i="7"/>
  <c r="DF2" i="7"/>
  <c r="DF6" i="7" s="1"/>
  <c r="DF6" i="11" l="1"/>
  <c r="DE8" i="10"/>
  <c r="DE9" i="11"/>
  <c r="DE5" i="10"/>
  <c r="DF5" i="7"/>
  <c r="DF5" i="11" s="1"/>
  <c r="DF9" i="9"/>
  <c r="DF8" i="9"/>
  <c r="DF7" i="9"/>
  <c r="DG7" i="12" s="1"/>
  <c r="DF6" i="9"/>
  <c r="DF5" i="9"/>
  <c r="DF9" i="7"/>
  <c r="DF7" i="7"/>
  <c r="DF7" i="11" s="1"/>
  <c r="DD39" i="10"/>
  <c r="DE6" i="10"/>
  <c r="DE6" i="11"/>
  <c r="DE40" i="11" s="1"/>
  <c r="DD40" i="11"/>
  <c r="DD41" i="11" s="1"/>
  <c r="DD42" i="11" s="1"/>
  <c r="DE39" i="8"/>
  <c r="DE39" i="7"/>
  <c r="DF6" i="10"/>
  <c r="DE39" i="12"/>
  <c r="DG7" i="7"/>
  <c r="DG3" i="9"/>
  <c r="DF2" i="9"/>
  <c r="DF6" i="12"/>
  <c r="DF8" i="8"/>
  <c r="DF6" i="8"/>
  <c r="DF5" i="8"/>
  <c r="DF8" i="7"/>
  <c r="DE40" i="9"/>
  <c r="DF5" i="12"/>
  <c r="DF8" i="12"/>
  <c r="DG3" i="11"/>
  <c r="DF2" i="11"/>
  <c r="DF3" i="10"/>
  <c r="DE2" i="10"/>
  <c r="DG2" i="8"/>
  <c r="DG7" i="8" s="1"/>
  <c r="DH3" i="8"/>
  <c r="DH3" i="7"/>
  <c r="DG2" i="7"/>
  <c r="DG8" i="7" s="1"/>
  <c r="DG8" i="11" s="1"/>
  <c r="DG7" i="11" l="1"/>
  <c r="DF5" i="10"/>
  <c r="DF7" i="10"/>
  <c r="DF9" i="11"/>
  <c r="DF9" i="10"/>
  <c r="DE39" i="10"/>
  <c r="DG8" i="9"/>
  <c r="DG5" i="9"/>
  <c r="DG9" i="9"/>
  <c r="DG7" i="9"/>
  <c r="DG6" i="9"/>
  <c r="DG5" i="7"/>
  <c r="DG5" i="11" s="1"/>
  <c r="DG9" i="7"/>
  <c r="DF8" i="10"/>
  <c r="DF8" i="11"/>
  <c r="DE41" i="11"/>
  <c r="DE42" i="11" s="1"/>
  <c r="DG8" i="10"/>
  <c r="DG7" i="10"/>
  <c r="DF40" i="9"/>
  <c r="DG5" i="12"/>
  <c r="DF39" i="8"/>
  <c r="DG6" i="12"/>
  <c r="DG6" i="7"/>
  <c r="DF39" i="12"/>
  <c r="DG5" i="8"/>
  <c r="DG8" i="8"/>
  <c r="DG6" i="8"/>
  <c r="DG8" i="12"/>
  <c r="DF39" i="7"/>
  <c r="DH7" i="12"/>
  <c r="DG2" i="9"/>
  <c r="DH3" i="9"/>
  <c r="DH3" i="11"/>
  <c r="DG2" i="11"/>
  <c r="DF2" i="10"/>
  <c r="DG3" i="10"/>
  <c r="DH2" i="8"/>
  <c r="DH7" i="8" s="1"/>
  <c r="DI3" i="8"/>
  <c r="DI3" i="7"/>
  <c r="DH2" i="7"/>
  <c r="DH6" i="7" s="1"/>
  <c r="DH6" i="11" s="1"/>
  <c r="DF39" i="10" l="1"/>
  <c r="DF40" i="11"/>
  <c r="DF41" i="11" s="1"/>
  <c r="DF42" i="11" s="1"/>
  <c r="DG9" i="11"/>
  <c r="DG9" i="10"/>
  <c r="DH9" i="9"/>
  <c r="DH8" i="9"/>
  <c r="DH7" i="9"/>
  <c r="DH6" i="9"/>
  <c r="DH5" i="9"/>
  <c r="DG5" i="10"/>
  <c r="DH9" i="7"/>
  <c r="DH9" i="10" s="1"/>
  <c r="DG6" i="10"/>
  <c r="DG6" i="11"/>
  <c r="DH6" i="10"/>
  <c r="DG39" i="7"/>
  <c r="DI7" i="12"/>
  <c r="DI3" i="9"/>
  <c r="DH2" i="9"/>
  <c r="DH7" i="7"/>
  <c r="DH7" i="11" s="1"/>
  <c r="DH6" i="12"/>
  <c r="DH5" i="7"/>
  <c r="DH5" i="11" s="1"/>
  <c r="DG40" i="9"/>
  <c r="DH5" i="12"/>
  <c r="DH8" i="7"/>
  <c r="DG39" i="12"/>
  <c r="DH6" i="8"/>
  <c r="DH8" i="8"/>
  <c r="DH5" i="8"/>
  <c r="DH8" i="12"/>
  <c r="DG39" i="8"/>
  <c r="DI3" i="11"/>
  <c r="DH2" i="11"/>
  <c r="DH3" i="10"/>
  <c r="DG2" i="10"/>
  <c r="DJ3" i="8"/>
  <c r="DI2" i="8"/>
  <c r="DI7" i="8" s="1"/>
  <c r="DI2" i="7"/>
  <c r="DI8" i="7" s="1"/>
  <c r="DJ3" i="7"/>
  <c r="DG40" i="11" l="1"/>
  <c r="DG41" i="11" s="1"/>
  <c r="DG42" i="11" s="1"/>
  <c r="DH9" i="11"/>
  <c r="DI7" i="7"/>
  <c r="DI7" i="11" s="1"/>
  <c r="DI7" i="9"/>
  <c r="DJ7" i="12" s="1"/>
  <c r="DI6" i="9"/>
  <c r="DI9" i="9"/>
  <c r="DI5" i="9"/>
  <c r="DI8" i="9"/>
  <c r="DI6" i="7"/>
  <c r="DI6" i="11" s="1"/>
  <c r="DI9" i="7"/>
  <c r="DH8" i="10"/>
  <c r="DH8" i="11"/>
  <c r="DI8" i="10"/>
  <c r="DI8" i="11"/>
  <c r="DH39" i="8"/>
  <c r="DH7" i="10"/>
  <c r="DH39" i="12"/>
  <c r="DH40" i="9"/>
  <c r="DI5" i="12"/>
  <c r="DI5" i="7"/>
  <c r="DI5" i="11" s="1"/>
  <c r="DI8" i="12"/>
  <c r="DI8" i="8"/>
  <c r="DI6" i="8"/>
  <c r="DI5" i="8"/>
  <c r="DH5" i="10"/>
  <c r="DH39" i="7"/>
  <c r="DI6" i="12"/>
  <c r="DJ3" i="9"/>
  <c r="DI2" i="9"/>
  <c r="DJ3" i="11"/>
  <c r="DI2" i="11"/>
  <c r="DI3" i="10"/>
  <c r="DH2" i="10"/>
  <c r="DG39" i="10"/>
  <c r="DK3" i="8"/>
  <c r="DJ2" i="8"/>
  <c r="DJ7" i="8" s="1"/>
  <c r="DJ2" i="7"/>
  <c r="DJ5" i="7" s="1"/>
  <c r="DJ5" i="11" s="1"/>
  <c r="DK3" i="7"/>
  <c r="DI7" i="10" l="1"/>
  <c r="DI9" i="11"/>
  <c r="DI40" i="11" s="1"/>
  <c r="DI9" i="10"/>
  <c r="DJ6" i="7"/>
  <c r="DJ6" i="11" s="1"/>
  <c r="DI6" i="10"/>
  <c r="DJ9" i="7"/>
  <c r="DJ9" i="9"/>
  <c r="DJ8" i="9"/>
  <c r="DJ6" i="9"/>
  <c r="DJ5" i="9"/>
  <c r="DJ7" i="9"/>
  <c r="DH40" i="11"/>
  <c r="DH41" i="11" s="1"/>
  <c r="DH42" i="11" s="1"/>
  <c r="DJ5" i="10"/>
  <c r="DJ6" i="12"/>
  <c r="DI39" i="7"/>
  <c r="DI5" i="10"/>
  <c r="DK7" i="12"/>
  <c r="DK3" i="9"/>
  <c r="DJ2" i="9"/>
  <c r="DJ8" i="12"/>
  <c r="DJ7" i="7"/>
  <c r="DJ7" i="11" s="1"/>
  <c r="DI39" i="12"/>
  <c r="DJ8" i="8"/>
  <c r="DJ6" i="8"/>
  <c r="DJ5" i="8"/>
  <c r="DI40" i="9"/>
  <c r="DJ5" i="12"/>
  <c r="DJ8" i="7"/>
  <c r="DI39" i="8"/>
  <c r="DK3" i="11"/>
  <c r="DJ2" i="11"/>
  <c r="DJ3" i="10"/>
  <c r="DI2" i="10"/>
  <c r="DH39" i="10"/>
  <c r="DK2" i="8"/>
  <c r="DK7" i="8" s="1"/>
  <c r="DL3" i="8"/>
  <c r="DL3" i="7"/>
  <c r="DK2" i="7"/>
  <c r="DK6" i="7" s="1"/>
  <c r="DI39" i="10" l="1"/>
  <c r="DJ6" i="10"/>
  <c r="DJ9" i="11"/>
  <c r="DJ9" i="10"/>
  <c r="DK7" i="7"/>
  <c r="DK7" i="11" s="1"/>
  <c r="DK7" i="9"/>
  <c r="DK5" i="9"/>
  <c r="DK8" i="9"/>
  <c r="DK9" i="9"/>
  <c r="DK6" i="9"/>
  <c r="DK9" i="7"/>
  <c r="DK9" i="10" s="1"/>
  <c r="DK5" i="7"/>
  <c r="DK5" i="11" s="1"/>
  <c r="DJ8" i="10"/>
  <c r="DJ8" i="11"/>
  <c r="DK6" i="10"/>
  <c r="DK6" i="11"/>
  <c r="DJ7" i="10"/>
  <c r="DI41" i="11"/>
  <c r="DI42" i="11" s="1"/>
  <c r="DJ39" i="7"/>
  <c r="DJ40" i="9"/>
  <c r="DK5" i="12"/>
  <c r="DJ39" i="12"/>
  <c r="DK8" i="7"/>
  <c r="DK8" i="12"/>
  <c r="DK6" i="8"/>
  <c r="DK8" i="8"/>
  <c r="DK5" i="8"/>
  <c r="DK6" i="12"/>
  <c r="DJ39" i="8"/>
  <c r="DL7" i="12"/>
  <c r="DL3" i="9"/>
  <c r="DK2" i="9"/>
  <c r="DK2" i="11"/>
  <c r="DL3" i="11"/>
  <c r="DK3" i="10"/>
  <c r="DJ2" i="10"/>
  <c r="DL2" i="8"/>
  <c r="DL7" i="8" s="1"/>
  <c r="DM3" i="8"/>
  <c r="DM3" i="7"/>
  <c r="DL2" i="7"/>
  <c r="DL8" i="7" s="1"/>
  <c r="DK9" i="11" l="1"/>
  <c r="DL5" i="7"/>
  <c r="DL5" i="11" s="1"/>
  <c r="DK7" i="10"/>
  <c r="DL6" i="7"/>
  <c r="DL6" i="11" s="1"/>
  <c r="DL8" i="9"/>
  <c r="DL9" i="9"/>
  <c r="DL7" i="9"/>
  <c r="DM7" i="12" s="1"/>
  <c r="DL6" i="9"/>
  <c r="DL5" i="9"/>
  <c r="DK5" i="10"/>
  <c r="DL9" i="7"/>
  <c r="DL8" i="10"/>
  <c r="DL8" i="11"/>
  <c r="DK8" i="10"/>
  <c r="DK8" i="11"/>
  <c r="DJ40" i="11"/>
  <c r="DJ41" i="11" s="1"/>
  <c r="DJ42" i="11" s="1"/>
  <c r="DK39" i="7"/>
  <c r="DK40" i="9"/>
  <c r="DL5" i="12"/>
  <c r="DL8" i="12"/>
  <c r="DL7" i="7"/>
  <c r="DL7" i="11" s="1"/>
  <c r="DL5" i="8"/>
  <c r="DL8" i="8"/>
  <c r="DL6" i="8"/>
  <c r="DK39" i="12"/>
  <c r="DM3" i="9"/>
  <c r="DL2" i="9"/>
  <c r="DL6" i="12"/>
  <c r="DK39" i="8"/>
  <c r="DL2" i="11"/>
  <c r="DM3" i="11"/>
  <c r="DL3" i="10"/>
  <c r="DK2" i="10"/>
  <c r="DJ39" i="10"/>
  <c r="DN3" i="8"/>
  <c r="DM2" i="8"/>
  <c r="DM7" i="8" s="1"/>
  <c r="DM2" i="7"/>
  <c r="DM8" i="7" s="1"/>
  <c r="DN3" i="7"/>
  <c r="DK40" i="11" l="1"/>
  <c r="DK41" i="11" s="1"/>
  <c r="DK42" i="11" s="1"/>
  <c r="DL6" i="10"/>
  <c r="DL9" i="11"/>
  <c r="DL9" i="10"/>
  <c r="DL5" i="10"/>
  <c r="DM9" i="9"/>
  <c r="DM7" i="9"/>
  <c r="DN7" i="12" s="1"/>
  <c r="DM6" i="9"/>
  <c r="DM8" i="9"/>
  <c r="DM5" i="9"/>
  <c r="DM9" i="7"/>
  <c r="DM9" i="10" s="1"/>
  <c r="DM8" i="10"/>
  <c r="DM8" i="11"/>
  <c r="DL7" i="10"/>
  <c r="DL40" i="11"/>
  <c r="DL39" i="7"/>
  <c r="DL39" i="8"/>
  <c r="DM6" i="12"/>
  <c r="DM6" i="7"/>
  <c r="DN8" i="7"/>
  <c r="DN8" i="11" s="1"/>
  <c r="DL40" i="9"/>
  <c r="DM5" i="12"/>
  <c r="DM5" i="7"/>
  <c r="DM5" i="11" s="1"/>
  <c r="DL39" i="12"/>
  <c r="DN3" i="9"/>
  <c r="DM2" i="9"/>
  <c r="DM8" i="12"/>
  <c r="DM7" i="7"/>
  <c r="DM7" i="11" s="1"/>
  <c r="DM6" i="8"/>
  <c r="DM5" i="8"/>
  <c r="DM8" i="8"/>
  <c r="DN3" i="11"/>
  <c r="DM2" i="11"/>
  <c r="DM3" i="10"/>
  <c r="DL2" i="10"/>
  <c r="DK39" i="10"/>
  <c r="DO3" i="8"/>
  <c r="DN2" i="8"/>
  <c r="DN7" i="8" s="1"/>
  <c r="DO3" i="7"/>
  <c r="DN2" i="7"/>
  <c r="DN7" i="7" s="1"/>
  <c r="DN7" i="11" s="1"/>
  <c r="DM9" i="11" l="1"/>
  <c r="DN6" i="7"/>
  <c r="DN6" i="11" s="1"/>
  <c r="DN9" i="7"/>
  <c r="DN9" i="9"/>
  <c r="DN8" i="9"/>
  <c r="DN7" i="9"/>
  <c r="DN6" i="9"/>
  <c r="DN5" i="9"/>
  <c r="DM6" i="10"/>
  <c r="DM6" i="11"/>
  <c r="DN7" i="10"/>
  <c r="DN8" i="10"/>
  <c r="DL41" i="11"/>
  <c r="DL42" i="11" s="1"/>
  <c r="DM7" i="10"/>
  <c r="DM39" i="8"/>
  <c r="DN8" i="8"/>
  <c r="DN6" i="8"/>
  <c r="DN5" i="8"/>
  <c r="DN8" i="12"/>
  <c r="DM5" i="10"/>
  <c r="DM39" i="7"/>
  <c r="DN5" i="7"/>
  <c r="DN5" i="11" s="1"/>
  <c r="DM40" i="9"/>
  <c r="DN5" i="12"/>
  <c r="DN6" i="12"/>
  <c r="DN6" i="10"/>
  <c r="DO7" i="12"/>
  <c r="DO3" i="9"/>
  <c r="DN2" i="9"/>
  <c r="DM39" i="12"/>
  <c r="DO3" i="11"/>
  <c r="DN2" i="11"/>
  <c r="DN3" i="10"/>
  <c r="DM2" i="10"/>
  <c r="DL39" i="10"/>
  <c r="DP3" i="8"/>
  <c r="DO2" i="8"/>
  <c r="DO7" i="8" s="1"/>
  <c r="DP3" i="7"/>
  <c r="DO2" i="7"/>
  <c r="DO8" i="7" s="1"/>
  <c r="DM40" i="11" l="1"/>
  <c r="DM41" i="11" s="1"/>
  <c r="DM42" i="11" s="1"/>
  <c r="DN9" i="11"/>
  <c r="DN9" i="10"/>
  <c r="DP9" i="7"/>
  <c r="DP9" i="10" s="1"/>
  <c r="DO8" i="9"/>
  <c r="DO6" i="9"/>
  <c r="DO5" i="9"/>
  <c r="DO7" i="9"/>
  <c r="DP7" i="12" s="1"/>
  <c r="DO9" i="9"/>
  <c r="DO9" i="7"/>
  <c r="DO8" i="10"/>
  <c r="DO8" i="11"/>
  <c r="DM39" i="10"/>
  <c r="DN39" i="12"/>
  <c r="DO2" i="9"/>
  <c r="DP3" i="9"/>
  <c r="DN39" i="7"/>
  <c r="DN5" i="10"/>
  <c r="DN40" i="9"/>
  <c r="DO5" i="12"/>
  <c r="DN40" i="11"/>
  <c r="DO6" i="7"/>
  <c r="DN39" i="8"/>
  <c r="DO5" i="7"/>
  <c r="DO5" i="11" s="1"/>
  <c r="DO8" i="8"/>
  <c r="DO6" i="8"/>
  <c r="DO5" i="8"/>
  <c r="DO6" i="12"/>
  <c r="DO7" i="7"/>
  <c r="DO7" i="11" s="1"/>
  <c r="DO8" i="12"/>
  <c r="DO2" i="11"/>
  <c r="DP3" i="11"/>
  <c r="DN2" i="10"/>
  <c r="DO3" i="10"/>
  <c r="DP2" i="8"/>
  <c r="DP7" i="8" s="1"/>
  <c r="DQ3" i="8"/>
  <c r="DQ3" i="7"/>
  <c r="DP2" i="7"/>
  <c r="DP7" i="7" s="1"/>
  <c r="DO9" i="11" l="1"/>
  <c r="DO9" i="10"/>
  <c r="DP7" i="11"/>
  <c r="DP5" i="7"/>
  <c r="DP5" i="11" s="1"/>
  <c r="DP7" i="9"/>
  <c r="DQ7" i="12" s="1"/>
  <c r="DP9" i="9"/>
  <c r="DP8" i="9"/>
  <c r="DP5" i="9"/>
  <c r="DP6" i="9"/>
  <c r="DP6" i="7"/>
  <c r="DP6" i="10" s="1"/>
  <c r="DP9" i="11"/>
  <c r="DO6" i="10"/>
  <c r="DO6" i="11"/>
  <c r="DP6" i="11"/>
  <c r="DP7" i="10"/>
  <c r="DO7" i="10"/>
  <c r="DN41" i="11"/>
  <c r="DN42" i="11" s="1"/>
  <c r="DO40" i="9"/>
  <c r="DP5" i="12"/>
  <c r="DO39" i="7"/>
  <c r="DO5" i="10"/>
  <c r="DP8" i="7"/>
  <c r="DP6" i="8"/>
  <c r="DP8" i="8"/>
  <c r="DP5" i="8"/>
  <c r="DO39" i="8"/>
  <c r="DO39" i="12"/>
  <c r="DP2" i="9"/>
  <c r="DQ3" i="9"/>
  <c r="DP8" i="12"/>
  <c r="DP6" i="12"/>
  <c r="DP2" i="11"/>
  <c r="DQ3" i="11"/>
  <c r="DP3" i="10"/>
  <c r="DO2" i="10"/>
  <c r="DN39" i="10"/>
  <c r="DR3" i="8"/>
  <c r="DQ2" i="8"/>
  <c r="DQ7" i="8" s="1"/>
  <c r="DQ2" i="7"/>
  <c r="DQ8" i="7" s="1"/>
  <c r="DQ8" i="11" s="1"/>
  <c r="DR3" i="7"/>
  <c r="DP5" i="10" l="1"/>
  <c r="DQ9" i="7"/>
  <c r="DQ9" i="10" s="1"/>
  <c r="DQ8" i="9"/>
  <c r="DQ7" i="9"/>
  <c r="DR7" i="12" s="1"/>
  <c r="DQ6" i="9"/>
  <c r="DQ9" i="9"/>
  <c r="DQ5" i="9"/>
  <c r="DP8" i="10"/>
  <c r="DP8" i="11"/>
  <c r="DP40" i="11" s="1"/>
  <c r="DQ8" i="10"/>
  <c r="DP40" i="9"/>
  <c r="DQ5" i="12"/>
  <c r="DQ6" i="7"/>
  <c r="DQ5" i="8"/>
  <c r="DQ8" i="8"/>
  <c r="DQ6" i="8"/>
  <c r="DQ8" i="12"/>
  <c r="DQ5" i="7"/>
  <c r="DQ5" i="11" s="1"/>
  <c r="DO40" i="11"/>
  <c r="DO41" i="11" s="1"/>
  <c r="DO42" i="11" s="1"/>
  <c r="DR3" i="9"/>
  <c r="DQ2" i="9"/>
  <c r="DP39" i="8"/>
  <c r="DQ7" i="7"/>
  <c r="DQ7" i="11" s="1"/>
  <c r="DP39" i="7"/>
  <c r="DQ6" i="12"/>
  <c r="DP39" i="12"/>
  <c r="DR3" i="11"/>
  <c r="DQ2" i="11"/>
  <c r="DQ3" i="10"/>
  <c r="DP2" i="10"/>
  <c r="DO39" i="10"/>
  <c r="DS3" i="8"/>
  <c r="DR2" i="8"/>
  <c r="DR7" i="8" s="1"/>
  <c r="DR2" i="7"/>
  <c r="DR6" i="7" s="1"/>
  <c r="DS3" i="7"/>
  <c r="DQ9" i="11" l="1"/>
  <c r="DR9" i="9"/>
  <c r="DR8" i="9"/>
  <c r="DR7" i="9"/>
  <c r="DS7" i="12" s="1"/>
  <c r="DR6" i="9"/>
  <c r="DR5" i="9"/>
  <c r="DR9" i="7"/>
  <c r="DR9" i="10" s="1"/>
  <c r="DQ6" i="10"/>
  <c r="DQ6" i="11"/>
  <c r="DR6" i="10"/>
  <c r="DR6" i="11"/>
  <c r="DQ7" i="10"/>
  <c r="DP41" i="11"/>
  <c r="DP42" i="11" s="1"/>
  <c r="DR8" i="8"/>
  <c r="DR6" i="8"/>
  <c r="DR5" i="8"/>
  <c r="DR8" i="7"/>
  <c r="DQ39" i="7"/>
  <c r="DQ5" i="10"/>
  <c r="DQ39" i="12"/>
  <c r="DR7" i="7"/>
  <c r="DR7" i="11" s="1"/>
  <c r="DQ40" i="9"/>
  <c r="DR5" i="12"/>
  <c r="DR5" i="7"/>
  <c r="DR5" i="11" s="1"/>
  <c r="DR6" i="12"/>
  <c r="DS6" i="7"/>
  <c r="DR2" i="9"/>
  <c r="DS3" i="9"/>
  <c r="DR8" i="12"/>
  <c r="DQ39" i="8"/>
  <c r="DS3" i="11"/>
  <c r="DR2" i="11"/>
  <c r="DR3" i="10"/>
  <c r="DQ2" i="10"/>
  <c r="DP39" i="10"/>
  <c r="DT3" i="8"/>
  <c r="DS2" i="8"/>
  <c r="DS7" i="8" s="1"/>
  <c r="DT3" i="7"/>
  <c r="DS2" i="7"/>
  <c r="DS5" i="7" s="1"/>
  <c r="DR9" i="11" l="1"/>
  <c r="DS6" i="11"/>
  <c r="DS5" i="11"/>
  <c r="DS9" i="7"/>
  <c r="DS9" i="10" s="1"/>
  <c r="DS9" i="9"/>
  <c r="DS5" i="9"/>
  <c r="DS8" i="9"/>
  <c r="DS7" i="9"/>
  <c r="DT7" i="12" s="1"/>
  <c r="DS6" i="9"/>
  <c r="DR8" i="10"/>
  <c r="DR8" i="11"/>
  <c r="DQ39" i="10"/>
  <c r="DQ40" i="11"/>
  <c r="DQ41" i="11" s="1"/>
  <c r="DQ42" i="11" s="1"/>
  <c r="DR7" i="10"/>
  <c r="DR39" i="12"/>
  <c r="DS5" i="10"/>
  <c r="DS2" i="9"/>
  <c r="DT3" i="9"/>
  <c r="DS8" i="12"/>
  <c r="DS7" i="7"/>
  <c r="DS7" i="11" s="1"/>
  <c r="DR39" i="8"/>
  <c r="DS6" i="8"/>
  <c r="DS8" i="8"/>
  <c r="DS5" i="8"/>
  <c r="DS6" i="12"/>
  <c r="DS6" i="10"/>
  <c r="DS8" i="7"/>
  <c r="DR39" i="7"/>
  <c r="DR5" i="10"/>
  <c r="DR40" i="9"/>
  <c r="DS5" i="12"/>
  <c r="DT3" i="11"/>
  <c r="DS2" i="11"/>
  <c r="DS3" i="10"/>
  <c r="DR2" i="10"/>
  <c r="DU3" i="8"/>
  <c r="DT2" i="8"/>
  <c r="DT7" i="8" s="1"/>
  <c r="DU3" i="7"/>
  <c r="DT2" i="7"/>
  <c r="DT6" i="7" s="1"/>
  <c r="DS9" i="11" l="1"/>
  <c r="DT8" i="7"/>
  <c r="DT7" i="7"/>
  <c r="DT7" i="11" s="1"/>
  <c r="DT9" i="9"/>
  <c r="DT6" i="9"/>
  <c r="DT5" i="9"/>
  <c r="DT8" i="9"/>
  <c r="DT7" i="9"/>
  <c r="DU7" i="12" s="1"/>
  <c r="DT9" i="7"/>
  <c r="DT8" i="10"/>
  <c r="DT8" i="11"/>
  <c r="DS8" i="10"/>
  <c r="DS8" i="11"/>
  <c r="DS40" i="11" s="1"/>
  <c r="DT6" i="10"/>
  <c r="DT6" i="11"/>
  <c r="DR39" i="10"/>
  <c r="DR40" i="11"/>
  <c r="DR41" i="11" s="1"/>
  <c r="DR42" i="11" s="1"/>
  <c r="DS39" i="8"/>
  <c r="DS39" i="7"/>
  <c r="DS7" i="10"/>
  <c r="DT6" i="12"/>
  <c r="DT8" i="8"/>
  <c r="DT6" i="8"/>
  <c r="DT5" i="8"/>
  <c r="DT5" i="7"/>
  <c r="DT5" i="11" s="1"/>
  <c r="DS40" i="9"/>
  <c r="DT5" i="12"/>
  <c r="DT8" i="12"/>
  <c r="DS39" i="12"/>
  <c r="DU3" i="9"/>
  <c r="DT2" i="9"/>
  <c r="DT2" i="11"/>
  <c r="DU3" i="11"/>
  <c r="DT3" i="10"/>
  <c r="DS2" i="10"/>
  <c r="DU2" i="8"/>
  <c r="DU7" i="8" s="1"/>
  <c r="DV3" i="8"/>
  <c r="DU2" i="7"/>
  <c r="DU6" i="7" s="1"/>
  <c r="DV3" i="7"/>
  <c r="DT9" i="11" l="1"/>
  <c r="DT9" i="10"/>
  <c r="DT7" i="10"/>
  <c r="DV9" i="7"/>
  <c r="DV9" i="10" s="1"/>
  <c r="DU9" i="7"/>
  <c r="DU9" i="10" s="1"/>
  <c r="DU7" i="9"/>
  <c r="DV7" i="12" s="1"/>
  <c r="DU6" i="9"/>
  <c r="DU8" i="9"/>
  <c r="DU9" i="9"/>
  <c r="DU5" i="9"/>
  <c r="DU6" i="10"/>
  <c r="DU6" i="11"/>
  <c r="DS41" i="11"/>
  <c r="DS42" i="11" s="1"/>
  <c r="DT39" i="12"/>
  <c r="DU6" i="8"/>
  <c r="DU8" i="8"/>
  <c r="DU5" i="8"/>
  <c r="DU6" i="12"/>
  <c r="DU5" i="7"/>
  <c r="DU5" i="11" s="1"/>
  <c r="DU8" i="12"/>
  <c r="DU7" i="7"/>
  <c r="DU7" i="11" s="1"/>
  <c r="DU2" i="9"/>
  <c r="DV3" i="9"/>
  <c r="DT39" i="7"/>
  <c r="DT5" i="10"/>
  <c r="DU8" i="7"/>
  <c r="DT40" i="9"/>
  <c r="DU5" i="12"/>
  <c r="DT40" i="11"/>
  <c r="DT41" i="11" s="1"/>
  <c r="DT42" i="11" s="1"/>
  <c r="DT39" i="8"/>
  <c r="DU2" i="11"/>
  <c r="DV3" i="11"/>
  <c r="DT2" i="10"/>
  <c r="DU3" i="10"/>
  <c r="DS39" i="10"/>
  <c r="DW3" i="8"/>
  <c r="DV2" i="8"/>
  <c r="DV7" i="8" s="1"/>
  <c r="DW3" i="7"/>
  <c r="DV2" i="7"/>
  <c r="DV6" i="7" s="1"/>
  <c r="DT39" i="10" l="1"/>
  <c r="DU9" i="11"/>
  <c r="DV9" i="9"/>
  <c r="DV8" i="9"/>
  <c r="DV7" i="9"/>
  <c r="DV5" i="9"/>
  <c r="DV6" i="9"/>
  <c r="DV7" i="7"/>
  <c r="DV7" i="11" s="1"/>
  <c r="DV9" i="11"/>
  <c r="DU8" i="10"/>
  <c r="DU8" i="11"/>
  <c r="DV6" i="10"/>
  <c r="DV6" i="11"/>
  <c r="DU7" i="10"/>
  <c r="DU39" i="12"/>
  <c r="DV8" i="12"/>
  <c r="DW7" i="12"/>
  <c r="DW3" i="9"/>
  <c r="DV2" i="9"/>
  <c r="DV8" i="7"/>
  <c r="DU39" i="8"/>
  <c r="DV6" i="12"/>
  <c r="DV5" i="7"/>
  <c r="DV5" i="11" s="1"/>
  <c r="DU39" i="7"/>
  <c r="DU5" i="10"/>
  <c r="DV8" i="8"/>
  <c r="DV6" i="8"/>
  <c r="DV5" i="8"/>
  <c r="DU40" i="9"/>
  <c r="DV5" i="12"/>
  <c r="DW3" i="11"/>
  <c r="DV2" i="11"/>
  <c r="DV3" i="10"/>
  <c r="DU2" i="10"/>
  <c r="DW2" i="8"/>
  <c r="DW7" i="8" s="1"/>
  <c r="DX3" i="8"/>
  <c r="DX3" i="7"/>
  <c r="DW2" i="7"/>
  <c r="DW7" i="7" s="1"/>
  <c r="DW7" i="11" s="1"/>
  <c r="DV7" i="10" l="1"/>
  <c r="DW6" i="7"/>
  <c r="DW6" i="11" s="1"/>
  <c r="DW8" i="7"/>
  <c r="DW8" i="10" s="1"/>
  <c r="DW8" i="9"/>
  <c r="DW5" i="9"/>
  <c r="DW9" i="9"/>
  <c r="DW7" i="9"/>
  <c r="DX7" i="12" s="1"/>
  <c r="DW6" i="9"/>
  <c r="DW9" i="7"/>
  <c r="DW9" i="10" s="1"/>
  <c r="DV8" i="10"/>
  <c r="DV8" i="11"/>
  <c r="DV40" i="11" s="1"/>
  <c r="DW7" i="10"/>
  <c r="DU40" i="11"/>
  <c r="DU41" i="11" s="1"/>
  <c r="DU42" i="11" s="1"/>
  <c r="DV39" i="8"/>
  <c r="DV39" i="12"/>
  <c r="DW5" i="7"/>
  <c r="DW5" i="11" s="1"/>
  <c r="DW2" i="9"/>
  <c r="DX3" i="9"/>
  <c r="DW8" i="12"/>
  <c r="DW5" i="8"/>
  <c r="DW8" i="8"/>
  <c r="DW6" i="8"/>
  <c r="DV39" i="7"/>
  <c r="DV5" i="10"/>
  <c r="DV40" i="9"/>
  <c r="DW5" i="12"/>
  <c r="DW6" i="12"/>
  <c r="DX3" i="11"/>
  <c r="DW2" i="11"/>
  <c r="DU39" i="10"/>
  <c r="DW3" i="10"/>
  <c r="DV2" i="10"/>
  <c r="DX2" i="8"/>
  <c r="DX7" i="8" s="1"/>
  <c r="DY3" i="8"/>
  <c r="DY3" i="7"/>
  <c r="DX2" i="7"/>
  <c r="DX5" i="7" s="1"/>
  <c r="DX5" i="11" s="1"/>
  <c r="DW6" i="10" l="1"/>
  <c r="DW8" i="11"/>
  <c r="DW9" i="11"/>
  <c r="DX9" i="9"/>
  <c r="DX7" i="9"/>
  <c r="DX5" i="9"/>
  <c r="DX8" i="9"/>
  <c r="DX6" i="9"/>
  <c r="DX8" i="7"/>
  <c r="DX8" i="11" s="1"/>
  <c r="DX7" i="7"/>
  <c r="DX7" i="11" s="1"/>
  <c r="DX9" i="7"/>
  <c r="DX9" i="10" s="1"/>
  <c r="DV41" i="11"/>
  <c r="DV42" i="11" s="1"/>
  <c r="DW39" i="8"/>
  <c r="DX5" i="10"/>
  <c r="DY7" i="12"/>
  <c r="DY3" i="9"/>
  <c r="DX2" i="9"/>
  <c r="DW39" i="12"/>
  <c r="DX6" i="7"/>
  <c r="DX6" i="12"/>
  <c r="DX6" i="8"/>
  <c r="DX8" i="8"/>
  <c r="DX5" i="8"/>
  <c r="DW40" i="9"/>
  <c r="DX5" i="12"/>
  <c r="DW39" i="7"/>
  <c r="DW5" i="10"/>
  <c r="DW39" i="10" s="1"/>
  <c r="DX8" i="12"/>
  <c r="DY3" i="11"/>
  <c r="DX2" i="11"/>
  <c r="DX3" i="10"/>
  <c r="DW2" i="10"/>
  <c r="DV39" i="10"/>
  <c r="DZ3" i="8"/>
  <c r="DY2" i="8"/>
  <c r="DY7" i="8" s="1"/>
  <c r="DY2" i="7"/>
  <c r="DY6" i="7" s="1"/>
  <c r="DZ3" i="7"/>
  <c r="DW40" i="11" l="1"/>
  <c r="DW41" i="11" s="1"/>
  <c r="DW42" i="11" s="1"/>
  <c r="DX8" i="10"/>
  <c r="DX9" i="11"/>
  <c r="DX7" i="10"/>
  <c r="DY5" i="7"/>
  <c r="DY5" i="11" s="1"/>
  <c r="DY9" i="7"/>
  <c r="DY9" i="10" s="1"/>
  <c r="DY7" i="9"/>
  <c r="DY6" i="9"/>
  <c r="DY8" i="9"/>
  <c r="DY5" i="9"/>
  <c r="DY9" i="9"/>
  <c r="DX6" i="10"/>
  <c r="DX6" i="11"/>
  <c r="DY6" i="10"/>
  <c r="DY6" i="11"/>
  <c r="DX39" i="8"/>
  <c r="DY7" i="7"/>
  <c r="DY7" i="11" s="1"/>
  <c r="DZ7" i="12"/>
  <c r="DY2" i="9"/>
  <c r="DZ3" i="9"/>
  <c r="DY6" i="12"/>
  <c r="DX39" i="12"/>
  <c r="DY8" i="7"/>
  <c r="DX40" i="9"/>
  <c r="DY5" i="12"/>
  <c r="DX39" i="7"/>
  <c r="DY8" i="8"/>
  <c r="DY5" i="8"/>
  <c r="DY6" i="8"/>
  <c r="DY8" i="12"/>
  <c r="DZ3" i="11"/>
  <c r="DY2" i="11"/>
  <c r="DY3" i="10"/>
  <c r="DX2" i="10"/>
  <c r="EA3" i="8"/>
  <c r="DZ2" i="8"/>
  <c r="DZ7" i="8" s="1"/>
  <c r="DZ2" i="7"/>
  <c r="DZ8" i="7" s="1"/>
  <c r="DZ8" i="11" s="1"/>
  <c r="EA3" i="7"/>
  <c r="DX40" i="11" l="1"/>
  <c r="DX41" i="11" s="1"/>
  <c r="DX42" i="11" s="1"/>
  <c r="DY5" i="10"/>
  <c r="DY9" i="11"/>
  <c r="DZ9" i="9"/>
  <c r="DZ8" i="9"/>
  <c r="DZ6" i="9"/>
  <c r="DZ7" i="9"/>
  <c r="EA7" i="12" s="1"/>
  <c r="DZ5" i="9"/>
  <c r="DZ9" i="7"/>
  <c r="DZ9" i="10" s="1"/>
  <c r="DY8" i="10"/>
  <c r="DY8" i="11"/>
  <c r="DY7" i="10"/>
  <c r="DZ8" i="10"/>
  <c r="DY39" i="12"/>
  <c r="DY39" i="7"/>
  <c r="DZ8" i="8"/>
  <c r="DZ6" i="8"/>
  <c r="DZ5" i="8"/>
  <c r="DY39" i="8"/>
  <c r="DZ6" i="7"/>
  <c r="DY40" i="9"/>
  <c r="DZ5" i="12"/>
  <c r="DZ5" i="7"/>
  <c r="DZ5" i="11" s="1"/>
  <c r="EA3" i="9"/>
  <c r="DZ2" i="9"/>
  <c r="DZ8" i="12"/>
  <c r="DZ7" i="7"/>
  <c r="DZ7" i="11" s="1"/>
  <c r="DZ6" i="12"/>
  <c r="EA3" i="11"/>
  <c r="DZ2" i="11"/>
  <c r="DZ3" i="10"/>
  <c r="DY2" i="10"/>
  <c r="DX39" i="10"/>
  <c r="EA2" i="8"/>
  <c r="EA7" i="8" s="1"/>
  <c r="EB3" i="8"/>
  <c r="EB3" i="7"/>
  <c r="EA2" i="7"/>
  <c r="EA7" i="7" s="1"/>
  <c r="EA7" i="11" s="1"/>
  <c r="DZ9" i="11" l="1"/>
  <c r="EA8" i="7"/>
  <c r="EA8" i="11" s="1"/>
  <c r="EA9" i="9"/>
  <c r="EA7" i="9"/>
  <c r="EA5" i="9"/>
  <c r="EA8" i="9"/>
  <c r="EA6" i="9"/>
  <c r="EA9" i="7"/>
  <c r="DY39" i="10"/>
  <c r="DZ6" i="10"/>
  <c r="DZ6" i="11"/>
  <c r="EA7" i="10"/>
  <c r="DY40" i="11"/>
  <c r="DY41" i="11" s="1"/>
  <c r="DY42" i="11" s="1"/>
  <c r="DZ7" i="10"/>
  <c r="EA6" i="12"/>
  <c r="EA6" i="8"/>
  <c r="EA5" i="8"/>
  <c r="EA8" i="8"/>
  <c r="EA5" i="7"/>
  <c r="EA5" i="11" s="1"/>
  <c r="EB7" i="12"/>
  <c r="EA2" i="9"/>
  <c r="EB3" i="9"/>
  <c r="DZ39" i="8"/>
  <c r="EA6" i="7"/>
  <c r="DZ40" i="9"/>
  <c r="EA5" i="12"/>
  <c r="DZ39" i="7"/>
  <c r="DZ5" i="10"/>
  <c r="EA8" i="12"/>
  <c r="DZ39" i="12"/>
  <c r="EA2" i="11"/>
  <c r="EB3" i="11"/>
  <c r="DZ2" i="10"/>
  <c r="EA3" i="10"/>
  <c r="EB2" i="8"/>
  <c r="EB7" i="8" s="1"/>
  <c r="EC3" i="8"/>
  <c r="EC3" i="7"/>
  <c r="EB2" i="7"/>
  <c r="EB7" i="7" s="1"/>
  <c r="EB7" i="11" s="1"/>
  <c r="EA8" i="10" l="1"/>
  <c r="EA9" i="11"/>
  <c r="EA9" i="10"/>
  <c r="EB5" i="7"/>
  <c r="EB5" i="11" s="1"/>
  <c r="EB8" i="9"/>
  <c r="EB7" i="9"/>
  <c r="EC7" i="12" s="1"/>
  <c r="EB5" i="9"/>
  <c r="EB6" i="9"/>
  <c r="EB9" i="9"/>
  <c r="EB9" i="7"/>
  <c r="EA6" i="10"/>
  <c r="EA6" i="11"/>
  <c r="EB7" i="10"/>
  <c r="DZ40" i="11"/>
  <c r="DZ41" i="11" s="1"/>
  <c r="DZ42" i="11" s="1"/>
  <c r="DZ39" i="10"/>
  <c r="EB8" i="7"/>
  <c r="EA40" i="9"/>
  <c r="EB5" i="12"/>
  <c r="EA39" i="7"/>
  <c r="EA5" i="10"/>
  <c r="EB6" i="12"/>
  <c r="EB5" i="8"/>
  <c r="EB8" i="8"/>
  <c r="EB6" i="8"/>
  <c r="EB6" i="7"/>
  <c r="EA39" i="12"/>
  <c r="EB8" i="12"/>
  <c r="EB2" i="9"/>
  <c r="EC3" i="9"/>
  <c r="EA39" i="8"/>
  <c r="EB2" i="11"/>
  <c r="EC3" i="11"/>
  <c r="EB3" i="10"/>
  <c r="EA2" i="10"/>
  <c r="ED3" i="8"/>
  <c r="EC2" i="8"/>
  <c r="EC7" i="8" s="1"/>
  <c r="EC2" i="7"/>
  <c r="EC8" i="7" s="1"/>
  <c r="EC8" i="11" s="1"/>
  <c r="ED3" i="7"/>
  <c r="EB9" i="11" l="1"/>
  <c r="EB9" i="10"/>
  <c r="EB5" i="10"/>
  <c r="EC6" i="7"/>
  <c r="EC6" i="11" s="1"/>
  <c r="EC9" i="7"/>
  <c r="EC9" i="9"/>
  <c r="EC7" i="9"/>
  <c r="ED7" i="12" s="1"/>
  <c r="EC6" i="9"/>
  <c r="EC8" i="9"/>
  <c r="EC5" i="9"/>
  <c r="EB8" i="10"/>
  <c r="EB8" i="11"/>
  <c r="EA39" i="10"/>
  <c r="EB6" i="10"/>
  <c r="EB6" i="11"/>
  <c r="EC8" i="10"/>
  <c r="EB40" i="9"/>
  <c r="EC5" i="12"/>
  <c r="EC5" i="7"/>
  <c r="EC5" i="11" s="1"/>
  <c r="EB39" i="12"/>
  <c r="EC8" i="12"/>
  <c r="EC7" i="7"/>
  <c r="EC7" i="11" s="1"/>
  <c r="EB39" i="7"/>
  <c r="EC6" i="8"/>
  <c r="EC8" i="8"/>
  <c r="EC5" i="8"/>
  <c r="EC2" i="9"/>
  <c r="ED3" i="9"/>
  <c r="EC6" i="12"/>
  <c r="EB39" i="8"/>
  <c r="EA40" i="11"/>
  <c r="EA41" i="11" s="1"/>
  <c r="EA42" i="11" s="1"/>
  <c r="ED3" i="11"/>
  <c r="EC2" i="11"/>
  <c r="EC3" i="10"/>
  <c r="EB2" i="10"/>
  <c r="EE3" i="8"/>
  <c r="ED2" i="8"/>
  <c r="ED7" i="8" s="1"/>
  <c r="EE3" i="7"/>
  <c r="ED2" i="7"/>
  <c r="ED5" i="7" s="1"/>
  <c r="ED5" i="11" s="1"/>
  <c r="EC9" i="11" l="1"/>
  <c r="EC40" i="11" s="1"/>
  <c r="EC9" i="10"/>
  <c r="EC6" i="10"/>
  <c r="ED9" i="9"/>
  <c r="ED8" i="9"/>
  <c r="ED7" i="9"/>
  <c r="EE7" i="12" s="1"/>
  <c r="ED5" i="9"/>
  <c r="ED6" i="9"/>
  <c r="ED6" i="7"/>
  <c r="ED6" i="11" s="1"/>
  <c r="ED9" i="7"/>
  <c r="EB40" i="11"/>
  <c r="EB41" i="11" s="1"/>
  <c r="EB42" i="11" s="1"/>
  <c r="EC7" i="10"/>
  <c r="EC39" i="12"/>
  <c r="ED5" i="10"/>
  <c r="EC40" i="9"/>
  <c r="ED5" i="12"/>
  <c r="EC39" i="8"/>
  <c r="ED7" i="7"/>
  <c r="ED7" i="11" s="1"/>
  <c r="ED6" i="12"/>
  <c r="ED8" i="7"/>
  <c r="ED8" i="8"/>
  <c r="ED6" i="8"/>
  <c r="ED5" i="8"/>
  <c r="EE3" i="9"/>
  <c r="ED2" i="9"/>
  <c r="ED8" i="12"/>
  <c r="EC5" i="10"/>
  <c r="EC39" i="7"/>
  <c r="EE3" i="11"/>
  <c r="ED2" i="11"/>
  <c r="ED3" i="10"/>
  <c r="EC2" i="10"/>
  <c r="EB39" i="10"/>
  <c r="EF3" i="8"/>
  <c r="EE2" i="8"/>
  <c r="EE7" i="8" s="1"/>
  <c r="EF3" i="7"/>
  <c r="EE2" i="7"/>
  <c r="EE5" i="7" s="1"/>
  <c r="EE5" i="11" s="1"/>
  <c r="ED9" i="11" l="1"/>
  <c r="ED9" i="10"/>
  <c r="ED6" i="10"/>
  <c r="EE6" i="9"/>
  <c r="EE5" i="9"/>
  <c r="EE9" i="9"/>
  <c r="EE8" i="9"/>
  <c r="EE7" i="9"/>
  <c r="EF7" i="12" s="1"/>
  <c r="EE9" i="7"/>
  <c r="ED8" i="10"/>
  <c r="ED8" i="11"/>
  <c r="ED7" i="10"/>
  <c r="ED39" i="7"/>
  <c r="ED39" i="12"/>
  <c r="EE5" i="10"/>
  <c r="ED40" i="9"/>
  <c r="EE5" i="12"/>
  <c r="ED39" i="8"/>
  <c r="EE7" i="7"/>
  <c r="EE7" i="11" s="1"/>
  <c r="EC41" i="11"/>
  <c r="EC42" i="11" s="1"/>
  <c r="EF3" i="9"/>
  <c r="EE2" i="9"/>
  <c r="EE6" i="7"/>
  <c r="EE8" i="8"/>
  <c r="EE6" i="8"/>
  <c r="EE5" i="8"/>
  <c r="EE6" i="12"/>
  <c r="EE8" i="7"/>
  <c r="EE8" i="12"/>
  <c r="EF3" i="11"/>
  <c r="EE2" i="11"/>
  <c r="EC39" i="10"/>
  <c r="EE3" i="10"/>
  <c r="ED2" i="10"/>
  <c r="EF2" i="8"/>
  <c r="EF7" i="8" s="1"/>
  <c r="EG3" i="8"/>
  <c r="EG3" i="7"/>
  <c r="EF2" i="7"/>
  <c r="EF7" i="7" s="1"/>
  <c r="EF7" i="11" l="1"/>
  <c r="EE9" i="11"/>
  <c r="EE9" i="10"/>
  <c r="EF5" i="7"/>
  <c r="EF5" i="11" s="1"/>
  <c r="EF7" i="9"/>
  <c r="EG7" i="12" s="1"/>
  <c r="EF8" i="9"/>
  <c r="EF9" i="9"/>
  <c r="EF5" i="9"/>
  <c r="EF6" i="9"/>
  <c r="EF6" i="7"/>
  <c r="EF6" i="11" s="1"/>
  <c r="EF9" i="7"/>
  <c r="ED39" i="10"/>
  <c r="EE8" i="10"/>
  <c r="EE8" i="11"/>
  <c r="EE6" i="10"/>
  <c r="EE6" i="11"/>
  <c r="EF7" i="10"/>
  <c r="ED40" i="11"/>
  <c r="ED41" i="11" s="1"/>
  <c r="ED42" i="11" s="1"/>
  <c r="EE7" i="10"/>
  <c r="EE39" i="7"/>
  <c r="EG5" i="7"/>
  <c r="EE40" i="9"/>
  <c r="EF5" i="12"/>
  <c r="EF6" i="8"/>
  <c r="EF8" i="8"/>
  <c r="EF5" i="8"/>
  <c r="EE39" i="8"/>
  <c r="EF8" i="12"/>
  <c r="EG3" i="9"/>
  <c r="EF2" i="9"/>
  <c r="EF6" i="12"/>
  <c r="EE39" i="12"/>
  <c r="EF8" i="7"/>
  <c r="EF2" i="11"/>
  <c r="EG3" i="11"/>
  <c r="EF3" i="10"/>
  <c r="EE2" i="10"/>
  <c r="EH3" i="8"/>
  <c r="EG2" i="8"/>
  <c r="EG7" i="8" s="1"/>
  <c r="EG2" i="7"/>
  <c r="EG6" i="7" s="1"/>
  <c r="EH3" i="7"/>
  <c r="EF6" i="10" l="1"/>
  <c r="EF5" i="10"/>
  <c r="EF9" i="11"/>
  <c r="EF9" i="10"/>
  <c r="EG5" i="11"/>
  <c r="EG8" i="9"/>
  <c r="EG7" i="9"/>
  <c r="EG6" i="9"/>
  <c r="EG9" i="9"/>
  <c r="EG5" i="9"/>
  <c r="EG9" i="7"/>
  <c r="EG8" i="7"/>
  <c r="EG8" i="11" s="1"/>
  <c r="EE39" i="10"/>
  <c r="EF8" i="10"/>
  <c r="EF8" i="11"/>
  <c r="EF40" i="11" s="1"/>
  <c r="EF41" i="11" s="1"/>
  <c r="EF42" i="11" s="1"/>
  <c r="EG6" i="10"/>
  <c r="EG6" i="11"/>
  <c r="EE40" i="11"/>
  <c r="EE41" i="11" s="1"/>
  <c r="EE42" i="11" s="1"/>
  <c r="EF39" i="7"/>
  <c r="EG5" i="8"/>
  <c r="EG8" i="8"/>
  <c r="EG6" i="8"/>
  <c r="EH7" i="12"/>
  <c r="EG2" i="9"/>
  <c r="EH3" i="9"/>
  <c r="EG6" i="12"/>
  <c r="EG5" i="10"/>
  <c r="EF40" i="9"/>
  <c r="EG5" i="12"/>
  <c r="EG7" i="7"/>
  <c r="EG7" i="11" s="1"/>
  <c r="EG8" i="12"/>
  <c r="EF39" i="12"/>
  <c r="EF39" i="8"/>
  <c r="EH3" i="11"/>
  <c r="EG2" i="11"/>
  <c r="EG3" i="10"/>
  <c r="EF2" i="10"/>
  <c r="EI3" i="8"/>
  <c r="EH2" i="8"/>
  <c r="EH7" i="8" s="1"/>
  <c r="EH2" i="7"/>
  <c r="EH6" i="7" s="1"/>
  <c r="EI3" i="7"/>
  <c r="EG9" i="11" l="1"/>
  <c r="EG40" i="11" s="1"/>
  <c r="EG9" i="10"/>
  <c r="EG8" i="10"/>
  <c r="EH8" i="7"/>
  <c r="EH8" i="11" s="1"/>
  <c r="EH9" i="9"/>
  <c r="EH8" i="9"/>
  <c r="EH7" i="9"/>
  <c r="EI7" i="12" s="1"/>
  <c r="EH6" i="9"/>
  <c r="EH5" i="9"/>
  <c r="EH7" i="7"/>
  <c r="EH7" i="11" s="1"/>
  <c r="EH9" i="7"/>
  <c r="EH6" i="10"/>
  <c r="EH6" i="11"/>
  <c r="EG39" i="7"/>
  <c r="EG7" i="10"/>
  <c r="EG39" i="12"/>
  <c r="EH6" i="12"/>
  <c r="EG40" i="9"/>
  <c r="EH5" i="12"/>
  <c r="EH5" i="7"/>
  <c r="EH5" i="11" s="1"/>
  <c r="EH8" i="12"/>
  <c r="EH8" i="8"/>
  <c r="EH6" i="8"/>
  <c r="EH5" i="8"/>
  <c r="EI3" i="9"/>
  <c r="EH2" i="9"/>
  <c r="EG39" i="8"/>
  <c r="EI3" i="11"/>
  <c r="EH2" i="11"/>
  <c r="EH3" i="10"/>
  <c r="EG2" i="10"/>
  <c r="EF39" i="10"/>
  <c r="EJ3" i="8"/>
  <c r="EI2" i="8"/>
  <c r="EI7" i="8" s="1"/>
  <c r="EJ3" i="7"/>
  <c r="EI2" i="7"/>
  <c r="EI6" i="7" s="1"/>
  <c r="EI6" i="11" s="1"/>
  <c r="EH8" i="10" l="1"/>
  <c r="EG39" i="10"/>
  <c r="EH9" i="11"/>
  <c r="EH40" i="11" s="1"/>
  <c r="EH9" i="10"/>
  <c r="EH7" i="10"/>
  <c r="EI9" i="7"/>
  <c r="EI9" i="9"/>
  <c r="EI5" i="9"/>
  <c r="EI7" i="9"/>
  <c r="EJ7" i="12" s="1"/>
  <c r="EI6" i="9"/>
  <c r="EI8" i="9"/>
  <c r="EG41" i="11"/>
  <c r="EG42" i="11" s="1"/>
  <c r="EH39" i="8"/>
  <c r="EI6" i="10"/>
  <c r="EH40" i="9"/>
  <c r="EI5" i="12"/>
  <c r="EI7" i="7"/>
  <c r="EI7" i="11" s="1"/>
  <c r="EI6" i="12"/>
  <c r="EH39" i="7"/>
  <c r="EH5" i="10"/>
  <c r="EI8" i="7"/>
  <c r="EI6" i="8"/>
  <c r="EI5" i="8"/>
  <c r="EI8" i="8"/>
  <c r="EI8" i="12"/>
  <c r="EI5" i="7"/>
  <c r="EI5" i="11" s="1"/>
  <c r="EJ3" i="9"/>
  <c r="EI2" i="9"/>
  <c r="EH39" i="12"/>
  <c r="EJ3" i="11"/>
  <c r="EI2" i="11"/>
  <c r="EI3" i="10"/>
  <c r="EH2" i="10"/>
  <c r="EK3" i="8"/>
  <c r="EJ2" i="8"/>
  <c r="EJ7" i="8" s="1"/>
  <c r="EK3" i="7"/>
  <c r="EJ2" i="7"/>
  <c r="EJ6" i="7" s="1"/>
  <c r="EI9" i="11" l="1"/>
  <c r="EI9" i="10"/>
  <c r="EJ7" i="7"/>
  <c r="EJ7" i="11" s="1"/>
  <c r="EJ8" i="9"/>
  <c r="EJ6" i="9"/>
  <c r="EJ9" i="9"/>
  <c r="EJ5" i="9"/>
  <c r="EJ7" i="9"/>
  <c r="EJ8" i="7"/>
  <c r="EJ8" i="11" s="1"/>
  <c r="EJ9" i="7"/>
  <c r="EJ9" i="10" s="1"/>
  <c r="EI8" i="10"/>
  <c r="EI8" i="11"/>
  <c r="EJ6" i="10"/>
  <c r="EJ6" i="11"/>
  <c r="EH41" i="11"/>
  <c r="EH42" i="11" s="1"/>
  <c r="EI7" i="10"/>
  <c r="EI39" i="8"/>
  <c r="EI39" i="12"/>
  <c r="EK8" i="7"/>
  <c r="EK7" i="12"/>
  <c r="EJ2" i="9"/>
  <c r="EK3" i="9"/>
  <c r="EJ6" i="12"/>
  <c r="EJ8" i="8"/>
  <c r="EJ6" i="8"/>
  <c r="EJ5" i="8"/>
  <c r="EI40" i="9"/>
  <c r="EJ5" i="12"/>
  <c r="EI5" i="10"/>
  <c r="EI39" i="7"/>
  <c r="EJ5" i="7"/>
  <c r="EJ5" i="11" s="1"/>
  <c r="EJ8" i="12"/>
  <c r="EJ2" i="11"/>
  <c r="EK3" i="11"/>
  <c r="EJ3" i="10"/>
  <c r="EI2" i="10"/>
  <c r="EH39" i="10"/>
  <c r="EK2" i="8"/>
  <c r="EK7" i="8" s="1"/>
  <c r="EL3" i="8"/>
  <c r="EK2" i="7"/>
  <c r="EK6" i="7" s="1"/>
  <c r="EL3" i="7"/>
  <c r="EK8" i="11" l="1"/>
  <c r="EJ7" i="10"/>
  <c r="EJ9" i="11"/>
  <c r="EJ40" i="11" s="1"/>
  <c r="EJ8" i="10"/>
  <c r="EK7" i="9"/>
  <c r="EK6" i="9"/>
  <c r="EK5" i="9"/>
  <c r="EK9" i="9"/>
  <c r="EK8" i="9"/>
  <c r="EK9" i="7"/>
  <c r="EK5" i="7"/>
  <c r="EK5" i="11" s="1"/>
  <c r="EK6" i="10"/>
  <c r="EK6" i="11"/>
  <c r="EI40" i="11"/>
  <c r="EI41" i="11" s="1"/>
  <c r="EI42" i="11" s="1"/>
  <c r="EI39" i="10"/>
  <c r="EK8" i="10"/>
  <c r="EK6" i="8"/>
  <c r="EK8" i="8"/>
  <c r="EK5" i="8"/>
  <c r="EJ39" i="8"/>
  <c r="EK6" i="12"/>
  <c r="EK7" i="7"/>
  <c r="EK7" i="11" s="1"/>
  <c r="EJ40" i="9"/>
  <c r="EK5" i="12"/>
  <c r="EJ39" i="7"/>
  <c r="EJ5" i="10"/>
  <c r="EJ39" i="12"/>
  <c r="EL7" i="12"/>
  <c r="EL3" i="9"/>
  <c r="EK2" i="9"/>
  <c r="EK8" i="12"/>
  <c r="EK2" i="11"/>
  <c r="EL3" i="11"/>
  <c r="EK3" i="10"/>
  <c r="EJ2" i="10"/>
  <c r="EM3" i="8"/>
  <c r="EL2" i="8"/>
  <c r="EL7" i="8" s="1"/>
  <c r="EM3" i="7"/>
  <c r="EL2" i="7"/>
  <c r="EL8" i="7" s="1"/>
  <c r="EL8" i="11" s="1"/>
  <c r="EJ39" i="10" l="1"/>
  <c r="EK9" i="11"/>
  <c r="EK40" i="11" s="1"/>
  <c r="EK9" i="10"/>
  <c r="EK5" i="10"/>
  <c r="EL9" i="7"/>
  <c r="EL9" i="9"/>
  <c r="EL8" i="9"/>
  <c r="EL7" i="9"/>
  <c r="EL6" i="9"/>
  <c r="EL5" i="9"/>
  <c r="EL8" i="10"/>
  <c r="EK39" i="7"/>
  <c r="EK7" i="10"/>
  <c r="EJ41" i="11"/>
  <c r="EJ42" i="11" s="1"/>
  <c r="EL6" i="12"/>
  <c r="EK39" i="12"/>
  <c r="EK40" i="9"/>
  <c r="EL5" i="12"/>
  <c r="EL6" i="7"/>
  <c r="EM7" i="12"/>
  <c r="EM3" i="9"/>
  <c r="EL2" i="9"/>
  <c r="EL5" i="7"/>
  <c r="EL5" i="11" s="1"/>
  <c r="EL8" i="8"/>
  <c r="EL6" i="8"/>
  <c r="EL5" i="8"/>
  <c r="EL8" i="12"/>
  <c r="EL7" i="7"/>
  <c r="EL7" i="11" s="1"/>
  <c r="EK39" i="8"/>
  <c r="EM3" i="11"/>
  <c r="EL2" i="11"/>
  <c r="EL3" i="10"/>
  <c r="EK2" i="10"/>
  <c r="EM2" i="8"/>
  <c r="EM7" i="8" s="1"/>
  <c r="EN3" i="8"/>
  <c r="EN3" i="7"/>
  <c r="EM2" i="7"/>
  <c r="EM7" i="7" s="1"/>
  <c r="EL9" i="11" l="1"/>
  <c r="EL9" i="10"/>
  <c r="EM7" i="11"/>
  <c r="EK39" i="10"/>
  <c r="EM8" i="9"/>
  <c r="EM9" i="9"/>
  <c r="EM7" i="9"/>
  <c r="EM5" i="9"/>
  <c r="EM6" i="9"/>
  <c r="EM9" i="7"/>
  <c r="EM9" i="10" s="1"/>
  <c r="EL6" i="10"/>
  <c r="EL6" i="11"/>
  <c r="EM7" i="10"/>
  <c r="EK41" i="11"/>
  <c r="EK42" i="11" s="1"/>
  <c r="EL7" i="10"/>
  <c r="EN7" i="12"/>
  <c r="EN3" i="9"/>
  <c r="EM2" i="9"/>
  <c r="EM8" i="7"/>
  <c r="EM5" i="8"/>
  <c r="EM8" i="8"/>
  <c r="EM6" i="8"/>
  <c r="EL40" i="9"/>
  <c r="EM5" i="12"/>
  <c r="EM5" i="7"/>
  <c r="EM5" i="11" s="1"/>
  <c r="EL39" i="7"/>
  <c r="EL5" i="10"/>
  <c r="EM6" i="12"/>
  <c r="EM6" i="7"/>
  <c r="EL39" i="8"/>
  <c r="EM8" i="12"/>
  <c r="EL39" i="12"/>
  <c r="EN3" i="11"/>
  <c r="EM2" i="11"/>
  <c r="EL2" i="10"/>
  <c r="EM3" i="10"/>
  <c r="EN2" i="8"/>
  <c r="EN7" i="8" s="1"/>
  <c r="EO3" i="8"/>
  <c r="EO3" i="7"/>
  <c r="EN2" i="7"/>
  <c r="EN7" i="7" s="1"/>
  <c r="EN7" i="11" s="1"/>
  <c r="EM9" i="11" l="1"/>
  <c r="EN5" i="7"/>
  <c r="EN5" i="11" s="1"/>
  <c r="EN9" i="9"/>
  <c r="EN5" i="9"/>
  <c r="EN8" i="9"/>
  <c r="EN7" i="9"/>
  <c r="EO7" i="12" s="1"/>
  <c r="EN6" i="9"/>
  <c r="EN9" i="7"/>
  <c r="EN9" i="10" s="1"/>
  <c r="EM8" i="10"/>
  <c r="EM8" i="11"/>
  <c r="EM6" i="10"/>
  <c r="EM6" i="11"/>
  <c r="EN7" i="10"/>
  <c r="EL40" i="11"/>
  <c r="EL41" i="11" s="1"/>
  <c r="EL42" i="11" s="1"/>
  <c r="EM39" i="12"/>
  <c r="EM39" i="8"/>
  <c r="EN8" i="7"/>
  <c r="EN6" i="8"/>
  <c r="EN8" i="8"/>
  <c r="EN5" i="8"/>
  <c r="EM40" i="9"/>
  <c r="EN5" i="12"/>
  <c r="EN6" i="7"/>
  <c r="EN8" i="12"/>
  <c r="EM39" i="7"/>
  <c r="EM5" i="10"/>
  <c r="EN2" i="9"/>
  <c r="EO3" i="9"/>
  <c r="EN6" i="12"/>
  <c r="EO3" i="11"/>
  <c r="EN2" i="11"/>
  <c r="EN3" i="10"/>
  <c r="EM2" i="10"/>
  <c r="EL39" i="10"/>
  <c r="EP3" i="8"/>
  <c r="EO2" i="8"/>
  <c r="EO7" i="8" s="1"/>
  <c r="EO2" i="7"/>
  <c r="EO7" i="7" s="1"/>
  <c r="EP3" i="7"/>
  <c r="EN5" i="10" l="1"/>
  <c r="EN9" i="11"/>
  <c r="EO7" i="11"/>
  <c r="EO9" i="7"/>
  <c r="EO5" i="7"/>
  <c r="EO5" i="11" s="1"/>
  <c r="EO7" i="9"/>
  <c r="EO6" i="9"/>
  <c r="EO5" i="9"/>
  <c r="EO9" i="9"/>
  <c r="EO8" i="9"/>
  <c r="EO8" i="7"/>
  <c r="EO8" i="11" s="1"/>
  <c r="EN8" i="10"/>
  <c r="EN8" i="11"/>
  <c r="EN6" i="10"/>
  <c r="EN6" i="11"/>
  <c r="EO7" i="10"/>
  <c r="EN39" i="7"/>
  <c r="EP7" i="12"/>
  <c r="EP3" i="9"/>
  <c r="EO2" i="9"/>
  <c r="EO8" i="12"/>
  <c r="EM40" i="11"/>
  <c r="EM41" i="11" s="1"/>
  <c r="EM42" i="11" s="1"/>
  <c r="EO6" i="7"/>
  <c r="EO8" i="8"/>
  <c r="EO6" i="8"/>
  <c r="EO5" i="8"/>
  <c r="EO6" i="12"/>
  <c r="EN39" i="12"/>
  <c r="EN40" i="9"/>
  <c r="EO5" i="12"/>
  <c r="EN39" i="8"/>
  <c r="EP3" i="11"/>
  <c r="EO2" i="11"/>
  <c r="EO3" i="10"/>
  <c r="EN2" i="10"/>
  <c r="EM39" i="10"/>
  <c r="EQ3" i="8"/>
  <c r="EP2" i="8"/>
  <c r="EP7" i="8" s="1"/>
  <c r="EP2" i="7"/>
  <c r="EP6" i="7" s="1"/>
  <c r="EQ3" i="7"/>
  <c r="EO9" i="11" l="1"/>
  <c r="EO9" i="10"/>
  <c r="EO5" i="10"/>
  <c r="EO8" i="10"/>
  <c r="EP9" i="9"/>
  <c r="EP8" i="9"/>
  <c r="EP6" i="9"/>
  <c r="EP7" i="9"/>
  <c r="EQ7" i="12" s="1"/>
  <c r="EP5" i="9"/>
  <c r="EP9" i="7"/>
  <c r="EO6" i="10"/>
  <c r="EO6" i="11"/>
  <c r="EP6" i="10"/>
  <c r="EP6" i="11"/>
  <c r="EO39" i="7"/>
  <c r="EN40" i="11"/>
  <c r="EN41" i="11" s="1"/>
  <c r="EN42" i="11" s="1"/>
  <c r="EO39" i="12"/>
  <c r="EP7" i="7"/>
  <c r="EP7" i="11" s="1"/>
  <c r="EO40" i="9"/>
  <c r="EP5" i="12"/>
  <c r="EP8" i="7"/>
  <c r="EP6" i="12"/>
  <c r="EO39" i="8"/>
  <c r="EP5" i="7"/>
  <c r="EP5" i="11" s="1"/>
  <c r="EP8" i="12"/>
  <c r="EP8" i="8"/>
  <c r="EP6" i="8"/>
  <c r="EP5" i="8"/>
  <c r="EP2" i="9"/>
  <c r="EQ3" i="9"/>
  <c r="EQ3" i="11"/>
  <c r="EP2" i="11"/>
  <c r="EP3" i="10"/>
  <c r="EO2" i="10"/>
  <c r="EN39" i="10"/>
  <c r="EQ2" i="8"/>
  <c r="EQ7" i="8" s="1"/>
  <c r="ER3" i="8"/>
  <c r="ER3" i="7"/>
  <c r="EQ2" i="7"/>
  <c r="EQ8" i="7" s="1"/>
  <c r="EO40" i="11" l="1"/>
  <c r="EO41" i="11" s="1"/>
  <c r="EO42" i="11" s="1"/>
  <c r="EP9" i="11"/>
  <c r="EP9" i="10"/>
  <c r="EQ5" i="7"/>
  <c r="EQ5" i="11" s="1"/>
  <c r="EQ9" i="7"/>
  <c r="EQ8" i="9"/>
  <c r="EQ7" i="9"/>
  <c r="EQ9" i="9"/>
  <c r="EQ5" i="9"/>
  <c r="EQ6" i="9"/>
  <c r="EQ8" i="10"/>
  <c r="EQ8" i="11"/>
  <c r="EP8" i="10"/>
  <c r="EP8" i="11"/>
  <c r="EP7" i="10"/>
  <c r="EP40" i="9"/>
  <c r="EQ5" i="12"/>
  <c r="EQ8" i="12"/>
  <c r="EP39" i="8"/>
  <c r="EQ6" i="7"/>
  <c r="EP39" i="12"/>
  <c r="EQ6" i="8"/>
  <c r="EQ8" i="8"/>
  <c r="EQ5" i="8"/>
  <c r="ER3" i="9"/>
  <c r="EQ2" i="9"/>
  <c r="EQ6" i="12"/>
  <c r="EP39" i="7"/>
  <c r="EP5" i="10"/>
  <c r="EQ7" i="7"/>
  <c r="EQ7" i="11" s="1"/>
  <c r="EQ2" i="11"/>
  <c r="ER3" i="11"/>
  <c r="EO39" i="10"/>
  <c r="EQ3" i="10"/>
  <c r="EP2" i="10"/>
  <c r="ER2" i="8"/>
  <c r="ER7" i="8" s="1"/>
  <c r="ES3" i="8"/>
  <c r="ES3" i="7"/>
  <c r="ER2" i="7"/>
  <c r="ER5" i="7" s="1"/>
  <c r="ER5" i="11" s="1"/>
  <c r="EQ5" i="10" l="1"/>
  <c r="EQ9" i="11"/>
  <c r="EQ9" i="10"/>
  <c r="ER6" i="7"/>
  <c r="ER6" i="11" s="1"/>
  <c r="ER7" i="7"/>
  <c r="ER7" i="11" s="1"/>
  <c r="ER9" i="7"/>
  <c r="ER9" i="10" s="1"/>
  <c r="ER8" i="7"/>
  <c r="ER8" i="11" s="1"/>
  <c r="ER8" i="9"/>
  <c r="ER9" i="9"/>
  <c r="ER7" i="9"/>
  <c r="ES7" i="12" s="1"/>
  <c r="ER6" i="9"/>
  <c r="ER5" i="9"/>
  <c r="EQ6" i="10"/>
  <c r="EQ6" i="11"/>
  <c r="EQ7" i="10"/>
  <c r="EP40" i="11"/>
  <c r="EP41" i="11" s="1"/>
  <c r="EP42" i="11" s="1"/>
  <c r="ER7" i="12"/>
  <c r="ER5" i="10"/>
  <c r="ER2" i="9"/>
  <c r="ES3" i="9"/>
  <c r="ER6" i="12"/>
  <c r="ER5" i="8"/>
  <c r="ER8" i="8"/>
  <c r="ER6" i="8"/>
  <c r="EQ40" i="9"/>
  <c r="ER5" i="12"/>
  <c r="EQ39" i="8"/>
  <c r="EQ39" i="12"/>
  <c r="ER8" i="12"/>
  <c r="EQ39" i="7"/>
  <c r="ER2" i="11"/>
  <c r="ES3" i="11"/>
  <c r="EQ2" i="10"/>
  <c r="ER3" i="10"/>
  <c r="EP39" i="10"/>
  <c r="ET3" i="8"/>
  <c r="ES2" i="8"/>
  <c r="ES7" i="8" s="1"/>
  <c r="ES2" i="7"/>
  <c r="ES6" i="7" s="1"/>
  <c r="ET3" i="7"/>
  <c r="ER8" i="10" l="1"/>
  <c r="ER39" i="7"/>
  <c r="ER6" i="10"/>
  <c r="ER9" i="11"/>
  <c r="ER40" i="11" s="1"/>
  <c r="ER41" i="11" s="1"/>
  <c r="ER42" i="11" s="1"/>
  <c r="ER7" i="10"/>
  <c r="ES9" i="9"/>
  <c r="ES7" i="9"/>
  <c r="ET7" i="12" s="1"/>
  <c r="ES6" i="9"/>
  <c r="ES5" i="9"/>
  <c r="ES8" i="9"/>
  <c r="ES5" i="7"/>
  <c r="ES5" i="11" s="1"/>
  <c r="ES9" i="7"/>
  <c r="ES9" i="10" s="1"/>
  <c r="ES6" i="10"/>
  <c r="ES6" i="11"/>
  <c r="EQ40" i="11"/>
  <c r="EQ41" i="11" s="1"/>
  <c r="EQ42" i="11" s="1"/>
  <c r="ES7" i="7"/>
  <c r="ES7" i="11" s="1"/>
  <c r="ER40" i="9"/>
  <c r="ES5" i="12"/>
  <c r="ES8" i="7"/>
  <c r="ES8" i="12"/>
  <c r="ES6" i="8"/>
  <c r="ES5" i="8"/>
  <c r="ES8" i="8"/>
  <c r="ER39" i="12"/>
  <c r="ER39" i="8"/>
  <c r="ET3" i="9"/>
  <c r="ES2" i="9"/>
  <c r="ES6" i="12"/>
  <c r="ET3" i="11"/>
  <c r="ES2" i="11"/>
  <c r="ES3" i="10"/>
  <c r="ER2" i="10"/>
  <c r="EQ39" i="10"/>
  <c r="EU3" i="8"/>
  <c r="ET2" i="8"/>
  <c r="ET7" i="8" s="1"/>
  <c r="EU3" i="7"/>
  <c r="ET2" i="7"/>
  <c r="ET7" i="7" s="1"/>
  <c r="ET7" i="11" s="1"/>
  <c r="ES9" i="11" l="1"/>
  <c r="ES5" i="10"/>
  <c r="ET8" i="7"/>
  <c r="ET8" i="11" s="1"/>
  <c r="ET9" i="9"/>
  <c r="ET8" i="9"/>
  <c r="ET5" i="9"/>
  <c r="ET7" i="9"/>
  <c r="EU7" i="12" s="1"/>
  <c r="ET6" i="9"/>
  <c r="ET6" i="7"/>
  <c r="ET6" i="11" s="1"/>
  <c r="ET9" i="7"/>
  <c r="ES8" i="10"/>
  <c r="ES8" i="11"/>
  <c r="ET7" i="10"/>
  <c r="ES7" i="10"/>
  <c r="ES39" i="7"/>
  <c r="ET8" i="12"/>
  <c r="ET5" i="7"/>
  <c r="ET5" i="11" s="1"/>
  <c r="ES40" i="9"/>
  <c r="ET5" i="12"/>
  <c r="EU5" i="7"/>
  <c r="EU5" i="11" s="1"/>
  <c r="ES39" i="12"/>
  <c r="ET8" i="8"/>
  <c r="ET6" i="8"/>
  <c r="ET5" i="8"/>
  <c r="EU3" i="9"/>
  <c r="ET2" i="9"/>
  <c r="ET6" i="12"/>
  <c r="ES39" i="8"/>
  <c r="EU3" i="11"/>
  <c r="ET2" i="11"/>
  <c r="ET3" i="10"/>
  <c r="ES2" i="10"/>
  <c r="ER39" i="10"/>
  <c r="EV3" i="8"/>
  <c r="EU2" i="8"/>
  <c r="EU7" i="8" s="1"/>
  <c r="EV3" i="7"/>
  <c r="EU2" i="7"/>
  <c r="EU8" i="7" s="1"/>
  <c r="ET8" i="10" l="1"/>
  <c r="ET9" i="11"/>
  <c r="ET9" i="10"/>
  <c r="EU8" i="11"/>
  <c r="ET6" i="10"/>
  <c r="EU6" i="9"/>
  <c r="EU8" i="9"/>
  <c r="EU7" i="9"/>
  <c r="EV7" i="12" s="1"/>
  <c r="EU9" i="9"/>
  <c r="EU5" i="9"/>
  <c r="EU9" i="7"/>
  <c r="EU9" i="10" s="1"/>
  <c r="EV9" i="7"/>
  <c r="EV9" i="10" s="1"/>
  <c r="ES39" i="10"/>
  <c r="EU8" i="10"/>
  <c r="ES40" i="11"/>
  <c r="ES41" i="11" s="1"/>
  <c r="ES42" i="11" s="1"/>
  <c r="EU6" i="12"/>
  <c r="EU5" i="10"/>
  <c r="ET40" i="11"/>
  <c r="ET39" i="7"/>
  <c r="ET5" i="10"/>
  <c r="EU8" i="12"/>
  <c r="EU6" i="7"/>
  <c r="ET39" i="12"/>
  <c r="EU8" i="8"/>
  <c r="EU5" i="8"/>
  <c r="EU6" i="8"/>
  <c r="EV3" i="9"/>
  <c r="EU2" i="9"/>
  <c r="EU7" i="7"/>
  <c r="EU7" i="11" s="1"/>
  <c r="EV7" i="7"/>
  <c r="ET40" i="9"/>
  <c r="EU5" i="12"/>
  <c r="ET39" i="8"/>
  <c r="EU2" i="11"/>
  <c r="EV3" i="11"/>
  <c r="ET2" i="10"/>
  <c r="EU3" i="10"/>
  <c r="EV2" i="8"/>
  <c r="EV7" i="8" s="1"/>
  <c r="EW3" i="8"/>
  <c r="EW3" i="7"/>
  <c r="EV2" i="7"/>
  <c r="EV6" i="7" s="1"/>
  <c r="EV7" i="11" l="1"/>
  <c r="EU9" i="11"/>
  <c r="ET39" i="10"/>
  <c r="EV8" i="7"/>
  <c r="EV8" i="11" s="1"/>
  <c r="EV9" i="9"/>
  <c r="EV7" i="9"/>
  <c r="EV6" i="9"/>
  <c r="EV8" i="9"/>
  <c r="EV5" i="9"/>
  <c r="EV9" i="11"/>
  <c r="EV5" i="7"/>
  <c r="EV5" i="11" s="1"/>
  <c r="EV6" i="10"/>
  <c r="EV6" i="11"/>
  <c r="EU6" i="10"/>
  <c r="EU6" i="11"/>
  <c r="EV7" i="10"/>
  <c r="EU7" i="10"/>
  <c r="EU39" i="7"/>
  <c r="EU39" i="8"/>
  <c r="ET41" i="11"/>
  <c r="ET42" i="11" s="1"/>
  <c r="EW7" i="12"/>
  <c r="EV2" i="9"/>
  <c r="EW3" i="9"/>
  <c r="EV6" i="12"/>
  <c r="EU40" i="9"/>
  <c r="EV5" i="12"/>
  <c r="EV6" i="8"/>
  <c r="EV5" i="8"/>
  <c r="EV8" i="8"/>
  <c r="EU39" i="12"/>
  <c r="EV8" i="12"/>
  <c r="EV2" i="11"/>
  <c r="EW3" i="11"/>
  <c r="EV3" i="10"/>
  <c r="EU2" i="10"/>
  <c r="EX3" i="8"/>
  <c r="EW2" i="8"/>
  <c r="EW7" i="8" s="1"/>
  <c r="EW2" i="7"/>
  <c r="EW7" i="7" s="1"/>
  <c r="EW7" i="11" s="1"/>
  <c r="EX3" i="7"/>
  <c r="EV5" i="10" l="1"/>
  <c r="EV8" i="10"/>
  <c r="EV39" i="7"/>
  <c r="EW8" i="7"/>
  <c r="EW8" i="10" s="1"/>
  <c r="EW9" i="7"/>
  <c r="EW9" i="10" s="1"/>
  <c r="EW8" i="9"/>
  <c r="EW7" i="9"/>
  <c r="EX7" i="12" s="1"/>
  <c r="EW6" i="9"/>
  <c r="EW5" i="9"/>
  <c r="EW9" i="9"/>
  <c r="EW7" i="10"/>
  <c r="EU40" i="11"/>
  <c r="EU41" i="11" s="1"/>
  <c r="EU42" i="11" s="1"/>
  <c r="EV39" i="8"/>
  <c r="EV40" i="9"/>
  <c r="EW5" i="12"/>
  <c r="EW6" i="7"/>
  <c r="EW8" i="12"/>
  <c r="EW5" i="8"/>
  <c r="EW8" i="8"/>
  <c r="EW6" i="8"/>
  <c r="EW5" i="7"/>
  <c r="EW5" i="11" s="1"/>
  <c r="EW2" i="9"/>
  <c r="EX3" i="9"/>
  <c r="EV39" i="12"/>
  <c r="EV40" i="11"/>
  <c r="EW6" i="12"/>
  <c r="EW2" i="11"/>
  <c r="EX3" i="11"/>
  <c r="EW3" i="10"/>
  <c r="EV2" i="10"/>
  <c r="EU39" i="10"/>
  <c r="EY3" i="8"/>
  <c r="EX2" i="8"/>
  <c r="EX7" i="8" s="1"/>
  <c r="EY3" i="7"/>
  <c r="EX2" i="7"/>
  <c r="EX6" i="7" s="1"/>
  <c r="EW8" i="11" l="1"/>
  <c r="EV41" i="11"/>
  <c r="EV42" i="11" s="1"/>
  <c r="EW9" i="11"/>
  <c r="EX6" i="11"/>
  <c r="EX9" i="7"/>
  <c r="EX9" i="9"/>
  <c r="EX8" i="9"/>
  <c r="EX5" i="9"/>
  <c r="EX7" i="9"/>
  <c r="EY7" i="12" s="1"/>
  <c r="EX6" i="9"/>
  <c r="EW6" i="10"/>
  <c r="EW6" i="11"/>
  <c r="EX6" i="10"/>
  <c r="EX2" i="9"/>
  <c r="EY3" i="9"/>
  <c r="EX6" i="12"/>
  <c r="EX7" i="7"/>
  <c r="EX7" i="11" s="1"/>
  <c r="EW39" i="8"/>
  <c r="EX8" i="7"/>
  <c r="EX8" i="8"/>
  <c r="EX6" i="8"/>
  <c r="EX5" i="8"/>
  <c r="EW40" i="9"/>
  <c r="EX5" i="12"/>
  <c r="EW5" i="10"/>
  <c r="EW39" i="7"/>
  <c r="EX5" i="7"/>
  <c r="EX5" i="11" s="1"/>
  <c r="EW39" i="12"/>
  <c r="EX8" i="12"/>
  <c r="EY3" i="11"/>
  <c r="EX2" i="11"/>
  <c r="EX3" i="10"/>
  <c r="EW2" i="10"/>
  <c r="EV39" i="10"/>
  <c r="EZ3" i="8"/>
  <c r="EY2" i="8"/>
  <c r="EY7" i="8" s="1"/>
  <c r="EZ3" i="7"/>
  <c r="EY2" i="7"/>
  <c r="EY6" i="7" s="1"/>
  <c r="EX9" i="11" l="1"/>
  <c r="EX9" i="10"/>
  <c r="EW40" i="11"/>
  <c r="EW41" i="11" s="1"/>
  <c r="EW42" i="11" s="1"/>
  <c r="EY6" i="11"/>
  <c r="EY9" i="9"/>
  <c r="EY8" i="9"/>
  <c r="EY5" i="9"/>
  <c r="EY7" i="9"/>
  <c r="EY6" i="9"/>
  <c r="EY9" i="7"/>
  <c r="EX8" i="10"/>
  <c r="EX8" i="11"/>
  <c r="EX7" i="10"/>
  <c r="EY6" i="10"/>
  <c r="EX39" i="8"/>
  <c r="EX39" i="12"/>
  <c r="EY7" i="7"/>
  <c r="EY7" i="11" s="1"/>
  <c r="EY6" i="12"/>
  <c r="EY8" i="7"/>
  <c r="EZ7" i="12"/>
  <c r="EY2" i="9"/>
  <c r="EZ3" i="9"/>
  <c r="EY8" i="12"/>
  <c r="EY6" i="8"/>
  <c r="EY8" i="8"/>
  <c r="EY5" i="8"/>
  <c r="EX39" i="7"/>
  <c r="EX5" i="10"/>
  <c r="EY5" i="7"/>
  <c r="EY5" i="11" s="1"/>
  <c r="EX40" i="9"/>
  <c r="EY5" i="12"/>
  <c r="EZ3" i="11"/>
  <c r="EY2" i="11"/>
  <c r="EW39" i="10"/>
  <c r="EY3" i="10"/>
  <c r="EX2" i="10"/>
  <c r="FA3" i="8"/>
  <c r="EZ2" i="8"/>
  <c r="EZ7" i="8" s="1"/>
  <c r="FA3" i="7"/>
  <c r="EZ2" i="7"/>
  <c r="EZ7" i="7" s="1"/>
  <c r="EZ7" i="11" s="1"/>
  <c r="EY9" i="11" l="1"/>
  <c r="EY9" i="10"/>
  <c r="EZ9" i="7"/>
  <c r="EZ6" i="9"/>
  <c r="EZ9" i="9"/>
  <c r="EZ5" i="9"/>
  <c r="EZ8" i="9"/>
  <c r="EZ7" i="9"/>
  <c r="EY8" i="10"/>
  <c r="EY8" i="11"/>
  <c r="EY7" i="10"/>
  <c r="EZ7" i="10"/>
  <c r="EX39" i="10"/>
  <c r="EX40" i="11"/>
  <c r="EX41" i="11" s="1"/>
  <c r="EX42" i="11" s="1"/>
  <c r="EY39" i="8"/>
  <c r="EZ8" i="12"/>
  <c r="EZ5" i="7"/>
  <c r="EZ5" i="11" s="1"/>
  <c r="EY5" i="10"/>
  <c r="EY39" i="7"/>
  <c r="FA7" i="12"/>
  <c r="EZ2" i="9"/>
  <c r="FA3" i="9"/>
  <c r="EZ8" i="7"/>
  <c r="EZ8" i="8"/>
  <c r="EZ6" i="8"/>
  <c r="EZ5" i="8"/>
  <c r="EY39" i="12"/>
  <c r="EZ6" i="12"/>
  <c r="EZ6" i="7"/>
  <c r="EY40" i="9"/>
  <c r="EZ5" i="12"/>
  <c r="EZ2" i="11"/>
  <c r="FA3" i="11"/>
  <c r="EZ3" i="10"/>
  <c r="EY2" i="10"/>
  <c r="FB3" i="8"/>
  <c r="FA2" i="8"/>
  <c r="FA7" i="8" s="1"/>
  <c r="FA2" i="7"/>
  <c r="FA5" i="7" s="1"/>
  <c r="FA5" i="11" s="1"/>
  <c r="FB3" i="7"/>
  <c r="EZ9" i="11" l="1"/>
  <c r="EZ9" i="10"/>
  <c r="FA7" i="7"/>
  <c r="FA7" i="11" s="1"/>
  <c r="FA6" i="7"/>
  <c r="FA6" i="11" s="1"/>
  <c r="FA7" i="9"/>
  <c r="FB7" i="12" s="1"/>
  <c r="FA6" i="9"/>
  <c r="FA5" i="9"/>
  <c r="FA8" i="9"/>
  <c r="FA9" i="9"/>
  <c r="FA9" i="7"/>
  <c r="FA9" i="10" s="1"/>
  <c r="EZ8" i="10"/>
  <c r="EZ8" i="11"/>
  <c r="EZ6" i="10"/>
  <c r="EZ6" i="11"/>
  <c r="EY40" i="11"/>
  <c r="EY41" i="11" s="1"/>
  <c r="EY42" i="11" s="1"/>
  <c r="FA5" i="10"/>
  <c r="FA6" i="8"/>
  <c r="FA8" i="8"/>
  <c r="FA5" i="8"/>
  <c r="FB3" i="9"/>
  <c r="FA2" i="9"/>
  <c r="FA6" i="12"/>
  <c r="EZ39" i="12"/>
  <c r="FA8" i="7"/>
  <c r="FA8" i="12"/>
  <c r="EZ5" i="10"/>
  <c r="EZ39" i="7"/>
  <c r="EZ40" i="9"/>
  <c r="FA5" i="12"/>
  <c r="EZ39" i="8"/>
  <c r="FB3" i="11"/>
  <c r="FA2" i="11"/>
  <c r="FA3" i="10"/>
  <c r="EZ2" i="10"/>
  <c r="EY39" i="10"/>
  <c r="FC3" i="8"/>
  <c r="FB2" i="8"/>
  <c r="FB7" i="8" s="1"/>
  <c r="FC3" i="7"/>
  <c r="FB2" i="7"/>
  <c r="FB5" i="7" s="1"/>
  <c r="FB5" i="11" s="1"/>
  <c r="FA9" i="11" l="1"/>
  <c r="FA7" i="10"/>
  <c r="FA6" i="10"/>
  <c r="FB6" i="7"/>
  <c r="FB6" i="11" s="1"/>
  <c r="FB9" i="9"/>
  <c r="FB8" i="9"/>
  <c r="FB7" i="9"/>
  <c r="FC7" i="12" s="1"/>
  <c r="FB5" i="9"/>
  <c r="FB6" i="9"/>
  <c r="FB9" i="7"/>
  <c r="FA8" i="10"/>
  <c r="FA8" i="11"/>
  <c r="EZ40" i="11"/>
  <c r="EZ41" i="11" s="1"/>
  <c r="EZ42" i="11" s="1"/>
  <c r="FA39" i="12"/>
  <c r="FB5" i="10"/>
  <c r="FB7" i="7"/>
  <c r="FB7" i="11" s="1"/>
  <c r="FC3" i="9"/>
  <c r="FB2" i="9"/>
  <c r="FB6" i="12"/>
  <c r="FB8" i="8"/>
  <c r="FB6" i="8"/>
  <c r="FB5" i="8"/>
  <c r="FB8" i="7"/>
  <c r="FA40" i="9"/>
  <c r="FB5" i="12"/>
  <c r="FA39" i="8"/>
  <c r="FA39" i="7"/>
  <c r="FB8" i="12"/>
  <c r="FC3" i="11"/>
  <c r="FB2" i="11"/>
  <c r="FB3" i="10"/>
  <c r="FA2" i="10"/>
  <c r="EZ39" i="10"/>
  <c r="FC2" i="8"/>
  <c r="FC7" i="8" s="1"/>
  <c r="FD3" i="8"/>
  <c r="FD3" i="7"/>
  <c r="FC2" i="7"/>
  <c r="FC6" i="7" s="1"/>
  <c r="FA40" i="11" l="1"/>
  <c r="FA41" i="11" s="1"/>
  <c r="FA42" i="11" s="1"/>
  <c r="FB6" i="10"/>
  <c r="FB9" i="11"/>
  <c r="FB9" i="10"/>
  <c r="FC6" i="11"/>
  <c r="FC8" i="9"/>
  <c r="FC9" i="9"/>
  <c r="FC7" i="9"/>
  <c r="FC6" i="9"/>
  <c r="FC5" i="9"/>
  <c r="FC9" i="7"/>
  <c r="FC9" i="10" s="1"/>
  <c r="FB8" i="10"/>
  <c r="FB8" i="11"/>
  <c r="FB7" i="10"/>
  <c r="FC6" i="10"/>
  <c r="FB39" i="7"/>
  <c r="FB40" i="9"/>
  <c r="FC5" i="12"/>
  <c r="FC8" i="7"/>
  <c r="FB39" i="12"/>
  <c r="FB39" i="8"/>
  <c r="FC6" i="12"/>
  <c r="FC7" i="7"/>
  <c r="FC7" i="11" s="1"/>
  <c r="FC5" i="7"/>
  <c r="FC5" i="11" s="1"/>
  <c r="FC8" i="12"/>
  <c r="FC5" i="8"/>
  <c r="FC8" i="8"/>
  <c r="FC6" i="8"/>
  <c r="FD7" i="12"/>
  <c r="FD3" i="9"/>
  <c r="FC2" i="9"/>
  <c r="FD3" i="11"/>
  <c r="FC2" i="11"/>
  <c r="FA39" i="10"/>
  <c r="FB2" i="10"/>
  <c r="FC3" i="10"/>
  <c r="FD2" i="8"/>
  <c r="FD7" i="8" s="1"/>
  <c r="FE3" i="8"/>
  <c r="FE3" i="7"/>
  <c r="FD2" i="7"/>
  <c r="FD8" i="7" s="1"/>
  <c r="FC9" i="11" l="1"/>
  <c r="FD8" i="11"/>
  <c r="FD6" i="7"/>
  <c r="FD6" i="11" s="1"/>
  <c r="FD9" i="9"/>
  <c r="FD5" i="9"/>
  <c r="FD7" i="9"/>
  <c r="FE7" i="12" s="1"/>
  <c r="FD6" i="9"/>
  <c r="FD8" i="9"/>
  <c r="FD9" i="7"/>
  <c r="FC8" i="10"/>
  <c r="FC8" i="11"/>
  <c r="FC7" i="10"/>
  <c r="FB40" i="11"/>
  <c r="FB41" i="11" s="1"/>
  <c r="FB42" i="11" s="1"/>
  <c r="FD8" i="10"/>
  <c r="FC39" i="12"/>
  <c r="FC39" i="7"/>
  <c r="FC5" i="10"/>
  <c r="FD7" i="7"/>
  <c r="FD7" i="11" s="1"/>
  <c r="FD6" i="8"/>
  <c r="FD5" i="8"/>
  <c r="FD8" i="8"/>
  <c r="FD8" i="12"/>
  <c r="FE8" i="7"/>
  <c r="FD2" i="9"/>
  <c r="FE3" i="9"/>
  <c r="FD6" i="12"/>
  <c r="FC39" i="8"/>
  <c r="FD5" i="7"/>
  <c r="FD5" i="11" s="1"/>
  <c r="FC40" i="9"/>
  <c r="FD5" i="12"/>
  <c r="FE3" i="11"/>
  <c r="FD2" i="11"/>
  <c r="FB39" i="10"/>
  <c r="FD3" i="10"/>
  <c r="FC2" i="10"/>
  <c r="FF3" i="8"/>
  <c r="FE2" i="8"/>
  <c r="FE7" i="8" s="1"/>
  <c r="FE2" i="7"/>
  <c r="FE7" i="7" s="1"/>
  <c r="FF3" i="7"/>
  <c r="FD9" i="11" l="1"/>
  <c r="FD9" i="10"/>
  <c r="FE8" i="11"/>
  <c r="FE7" i="9"/>
  <c r="FF7" i="12" s="1"/>
  <c r="FE6" i="9"/>
  <c r="FE5" i="9"/>
  <c r="FE8" i="9"/>
  <c r="FE9" i="9"/>
  <c r="FF9" i="7"/>
  <c r="FF9" i="10" s="1"/>
  <c r="FD6" i="10"/>
  <c r="FE7" i="11"/>
  <c r="FE5" i="7"/>
  <c r="FE5" i="11" s="1"/>
  <c r="FE6" i="7"/>
  <c r="FE6" i="11" s="1"/>
  <c r="FE9" i="7"/>
  <c r="FC40" i="11"/>
  <c r="FC41" i="11" s="1"/>
  <c r="FC42" i="11" s="1"/>
  <c r="FE7" i="10"/>
  <c r="FD7" i="10"/>
  <c r="FE8" i="10"/>
  <c r="FD39" i="12"/>
  <c r="FD39" i="8"/>
  <c r="FE8" i="8"/>
  <c r="FE5" i="8"/>
  <c r="FE6" i="8"/>
  <c r="FD39" i="7"/>
  <c r="FD5" i="10"/>
  <c r="FF3" i="9"/>
  <c r="FE2" i="9"/>
  <c r="FE6" i="12"/>
  <c r="FF6" i="7"/>
  <c r="FD40" i="9"/>
  <c r="FE5" i="12"/>
  <c r="FE8" i="12"/>
  <c r="FE2" i="11"/>
  <c r="FF3" i="11"/>
  <c r="FE3" i="10"/>
  <c r="FD2" i="10"/>
  <c r="FC39" i="10"/>
  <c r="FG3" i="8"/>
  <c r="FF2" i="8"/>
  <c r="FF7" i="8" s="1"/>
  <c r="FF2" i="7"/>
  <c r="FF8" i="7" s="1"/>
  <c r="FG3" i="7"/>
  <c r="FE39" i="7" l="1"/>
  <c r="FE9" i="11"/>
  <c r="FE9" i="10"/>
  <c r="FE6" i="10"/>
  <c r="FE5" i="10"/>
  <c r="FF5" i="7"/>
  <c r="FF5" i="11" s="1"/>
  <c r="FF9" i="9"/>
  <c r="FF8" i="9"/>
  <c r="FF6" i="9"/>
  <c r="FF5" i="9"/>
  <c r="FF7" i="9"/>
  <c r="FF7" i="7"/>
  <c r="FF7" i="11" s="1"/>
  <c r="FF9" i="11"/>
  <c r="FF8" i="10"/>
  <c r="FF8" i="11"/>
  <c r="FF6" i="10"/>
  <c r="FF6" i="11"/>
  <c r="FD40" i="11"/>
  <c r="FD41" i="11" s="1"/>
  <c r="FD42" i="11" s="1"/>
  <c r="FF8" i="8"/>
  <c r="FF6" i="8"/>
  <c r="FF5" i="8"/>
  <c r="FE40" i="11"/>
  <c r="FG7" i="12"/>
  <c r="FG3" i="9"/>
  <c r="FF2" i="9"/>
  <c r="FF8" i="12"/>
  <c r="FE39" i="8"/>
  <c r="FG5" i="7"/>
  <c r="FG5" i="11" s="1"/>
  <c r="FE39" i="12"/>
  <c r="FE40" i="9"/>
  <c r="FF5" i="12"/>
  <c r="FF6" i="12"/>
  <c r="FG3" i="11"/>
  <c r="FF2" i="11"/>
  <c r="FF3" i="10"/>
  <c r="FE2" i="10"/>
  <c r="FD39" i="10"/>
  <c r="FG2" i="8"/>
  <c r="FG7" i="8" s="1"/>
  <c r="FH3" i="8"/>
  <c r="FH3" i="7"/>
  <c r="FG2" i="7"/>
  <c r="FG7" i="7" s="1"/>
  <c r="FG7" i="11" s="1"/>
  <c r="FE41" i="11" l="1"/>
  <c r="FE42" i="11" s="1"/>
  <c r="FE39" i="10"/>
  <c r="FF7" i="10"/>
  <c r="FG8" i="7"/>
  <c r="FG8" i="10" s="1"/>
  <c r="FG7" i="9"/>
  <c r="FH7" i="12" s="1"/>
  <c r="FG9" i="9"/>
  <c r="FG6" i="9"/>
  <c r="FG8" i="9"/>
  <c r="FG5" i="9"/>
  <c r="FF39" i="7"/>
  <c r="FG9" i="7"/>
  <c r="FG9" i="10" s="1"/>
  <c r="FG6" i="7"/>
  <c r="FG6" i="11" s="1"/>
  <c r="FF5" i="10"/>
  <c r="FG7" i="10"/>
  <c r="FF39" i="8"/>
  <c r="FF39" i="12"/>
  <c r="FH5" i="7"/>
  <c r="FG6" i="12"/>
  <c r="FF40" i="11"/>
  <c r="FG5" i="10"/>
  <c r="FG2" i="9"/>
  <c r="FH3" i="9"/>
  <c r="FG6" i="8"/>
  <c r="FG8" i="8"/>
  <c r="FG5" i="8"/>
  <c r="FF40" i="9"/>
  <c r="FG5" i="12"/>
  <c r="FG8" i="12"/>
  <c r="FG2" i="11"/>
  <c r="FH3" i="11"/>
  <c r="FG3" i="10"/>
  <c r="FF2" i="10"/>
  <c r="FH2" i="8"/>
  <c r="FH7" i="8" s="1"/>
  <c r="FI3" i="8"/>
  <c r="FI3" i="7"/>
  <c r="FH2" i="7"/>
  <c r="FH7" i="7" s="1"/>
  <c r="FH7" i="11" l="1"/>
  <c r="FF41" i="11"/>
  <c r="FF42" i="11" s="1"/>
  <c r="FG8" i="11"/>
  <c r="FG6" i="10"/>
  <c r="FG9" i="11"/>
  <c r="FG39" i="7"/>
  <c r="FH5" i="11"/>
  <c r="FH8" i="9"/>
  <c r="FH9" i="9"/>
  <c r="FH7" i="9"/>
  <c r="FI7" i="12" s="1"/>
  <c r="FH5" i="9"/>
  <c r="FH6" i="9"/>
  <c r="FH9" i="7"/>
  <c r="FH9" i="10" s="1"/>
  <c r="FH7" i="10"/>
  <c r="FG39" i="12"/>
  <c r="FG39" i="8"/>
  <c r="FH5" i="8"/>
  <c r="FH8" i="8"/>
  <c r="FH6" i="8"/>
  <c r="FI3" i="9"/>
  <c r="FH2" i="9"/>
  <c r="FH5" i="10"/>
  <c r="FH6" i="12"/>
  <c r="FH8" i="7"/>
  <c r="FG40" i="9"/>
  <c r="FH5" i="12"/>
  <c r="FH6" i="7"/>
  <c r="FH8" i="12"/>
  <c r="FH2" i="11"/>
  <c r="FI3" i="11"/>
  <c r="FG2" i="10"/>
  <c r="FH3" i="10"/>
  <c r="FF39" i="10"/>
  <c r="FI2" i="8"/>
  <c r="FI7" i="8" s="1"/>
  <c r="FJ3" i="8"/>
  <c r="FI2" i="7"/>
  <c r="FI6" i="7" s="1"/>
  <c r="FJ3" i="7"/>
  <c r="FG40" i="11" l="1"/>
  <c r="FG41" i="11" s="1"/>
  <c r="FG42" i="11" s="1"/>
  <c r="FH9" i="11"/>
  <c r="FI9" i="9"/>
  <c r="FI7" i="9"/>
  <c r="FJ7" i="12" s="1"/>
  <c r="FI6" i="9"/>
  <c r="FI5" i="9"/>
  <c r="FI8" i="9"/>
  <c r="FI9" i="7"/>
  <c r="FI9" i="10" s="1"/>
  <c r="FH8" i="10"/>
  <c r="FH8" i="11"/>
  <c r="FI6" i="10"/>
  <c r="FI6" i="11"/>
  <c r="FH6" i="10"/>
  <c r="FH6" i="11"/>
  <c r="FH39" i="12"/>
  <c r="FI5" i="7"/>
  <c r="FI5" i="11" s="1"/>
  <c r="FJ3" i="9"/>
  <c r="FI2" i="9"/>
  <c r="FI8" i="12"/>
  <c r="FI7" i="7"/>
  <c r="FI7" i="11" s="1"/>
  <c r="FH40" i="9"/>
  <c r="FI5" i="12"/>
  <c r="FI6" i="8"/>
  <c r="FI8" i="8"/>
  <c r="FI5" i="8"/>
  <c r="FI8" i="7"/>
  <c r="FH39" i="7"/>
  <c r="FI6" i="12"/>
  <c r="FH39" i="8"/>
  <c r="FJ3" i="11"/>
  <c r="FI2" i="11"/>
  <c r="FI3" i="10"/>
  <c r="FH2" i="10"/>
  <c r="FG39" i="10"/>
  <c r="FK3" i="8"/>
  <c r="FJ2" i="8"/>
  <c r="FJ7" i="8" s="1"/>
  <c r="FK3" i="7"/>
  <c r="FJ2" i="7"/>
  <c r="FJ8" i="7" s="1"/>
  <c r="FJ8" i="11" l="1"/>
  <c r="FI9" i="11"/>
  <c r="FJ9" i="9"/>
  <c r="FJ8" i="9"/>
  <c r="FJ5" i="9"/>
  <c r="FJ7" i="9"/>
  <c r="FJ6" i="9"/>
  <c r="FJ9" i="7"/>
  <c r="FI8" i="10"/>
  <c r="FI8" i="11"/>
  <c r="FI7" i="10"/>
  <c r="FJ8" i="10"/>
  <c r="FI39" i="8"/>
  <c r="FH40" i="11"/>
  <c r="FH41" i="11" s="1"/>
  <c r="FH42" i="11" s="1"/>
  <c r="FJ5" i="7"/>
  <c r="FJ5" i="11" s="1"/>
  <c r="FJ8" i="12"/>
  <c r="FK6" i="7"/>
  <c r="FJ6" i="7"/>
  <c r="FJ8" i="8"/>
  <c r="FJ6" i="8"/>
  <c r="FJ5" i="8"/>
  <c r="FJ7" i="7"/>
  <c r="FJ7" i="11" s="1"/>
  <c r="FJ2" i="9"/>
  <c r="FK3" i="9"/>
  <c r="FJ6" i="12"/>
  <c r="FI39" i="12"/>
  <c r="FI40" i="9"/>
  <c r="FJ5" i="12"/>
  <c r="FI39" i="7"/>
  <c r="FI5" i="10"/>
  <c r="FK3" i="11"/>
  <c r="FJ2" i="11"/>
  <c r="FJ3" i="10"/>
  <c r="FI2" i="10"/>
  <c r="FH39" i="10"/>
  <c r="FL3" i="8"/>
  <c r="FK2" i="8"/>
  <c r="FK7" i="8" s="1"/>
  <c r="FL3" i="7"/>
  <c r="FK2" i="7"/>
  <c r="FK8" i="7" s="1"/>
  <c r="FK8" i="11" l="1"/>
  <c r="FJ9" i="11"/>
  <c r="FJ9" i="10"/>
  <c r="FK5" i="7"/>
  <c r="FK5" i="11" s="1"/>
  <c r="FK9" i="7"/>
  <c r="FK9" i="10" s="1"/>
  <c r="FK9" i="9"/>
  <c r="FK6" i="9"/>
  <c r="FK8" i="9"/>
  <c r="FK5" i="9"/>
  <c r="FK7" i="9"/>
  <c r="FL7" i="12" s="1"/>
  <c r="FK7" i="7"/>
  <c r="FK7" i="11" s="1"/>
  <c r="FK6" i="10"/>
  <c r="FK6" i="11"/>
  <c r="FJ6" i="10"/>
  <c r="FJ6" i="11"/>
  <c r="FI39" i="10"/>
  <c r="FI40" i="11"/>
  <c r="FI41" i="11" s="1"/>
  <c r="FI42" i="11" s="1"/>
  <c r="FK8" i="10"/>
  <c r="FK7" i="12"/>
  <c r="FJ7" i="10"/>
  <c r="FL8" i="7"/>
  <c r="FL3" i="9"/>
  <c r="FK2" i="9"/>
  <c r="FK8" i="8"/>
  <c r="FK6" i="8"/>
  <c r="FK5" i="8"/>
  <c r="FK8" i="12"/>
  <c r="FJ39" i="12"/>
  <c r="FJ40" i="9"/>
  <c r="FK5" i="12"/>
  <c r="FK6" i="12"/>
  <c r="FJ39" i="8"/>
  <c r="FJ39" i="7"/>
  <c r="FJ5" i="10"/>
  <c r="FL3" i="11"/>
  <c r="FK2" i="11"/>
  <c r="FJ2" i="10"/>
  <c r="FK3" i="10"/>
  <c r="FL2" i="8"/>
  <c r="FL7" i="8" s="1"/>
  <c r="FM3" i="8"/>
  <c r="FM3" i="7"/>
  <c r="FL2" i="7"/>
  <c r="FL7" i="7" s="1"/>
  <c r="FK9" i="11" l="1"/>
  <c r="FK40" i="11" s="1"/>
  <c r="FL8" i="11"/>
  <c r="FL7" i="11"/>
  <c r="FK7" i="10"/>
  <c r="FK39" i="7"/>
  <c r="FK5" i="10"/>
  <c r="FL5" i="7"/>
  <c r="FL5" i="11" s="1"/>
  <c r="FL8" i="9"/>
  <c r="FL7" i="9"/>
  <c r="FL5" i="9"/>
  <c r="FL9" i="9"/>
  <c r="FL6" i="9"/>
  <c r="FL6" i="7"/>
  <c r="FL6" i="11" s="1"/>
  <c r="FL9" i="7"/>
  <c r="FJ40" i="11"/>
  <c r="FJ41" i="11" s="1"/>
  <c r="FJ42" i="11" s="1"/>
  <c r="FL7" i="10"/>
  <c r="FK39" i="8"/>
  <c r="FK40" i="9"/>
  <c r="FL5" i="12"/>
  <c r="FL8" i="12"/>
  <c r="FL8" i="10"/>
  <c r="FL6" i="8"/>
  <c r="FL8" i="8"/>
  <c r="FL5" i="8"/>
  <c r="FK39" i="12"/>
  <c r="FM7" i="12"/>
  <c r="FM3" i="9"/>
  <c r="FL2" i="9"/>
  <c r="FL6" i="12"/>
  <c r="FL2" i="11"/>
  <c r="FM3" i="11"/>
  <c r="FL3" i="10"/>
  <c r="FK2" i="10"/>
  <c r="FJ39" i="10"/>
  <c r="FM2" i="8"/>
  <c r="FM7" i="8" s="1"/>
  <c r="FN3" i="8"/>
  <c r="FM2" i="7"/>
  <c r="FM6" i="7" s="1"/>
  <c r="FN3" i="7"/>
  <c r="FK41" i="11" l="1"/>
  <c r="FK42" i="11" s="1"/>
  <c r="FL6" i="10"/>
  <c r="FL9" i="11"/>
  <c r="FL40" i="11" s="1"/>
  <c r="FL9" i="10"/>
  <c r="FM8" i="9"/>
  <c r="FM7" i="9"/>
  <c r="FM6" i="9"/>
  <c r="FM5" i="9"/>
  <c r="FM9" i="9"/>
  <c r="FL5" i="10"/>
  <c r="FM5" i="7"/>
  <c r="FM5" i="11" s="1"/>
  <c r="FL39" i="7"/>
  <c r="FM7" i="7"/>
  <c r="FM7" i="11" s="1"/>
  <c r="FM8" i="7"/>
  <c r="FM8" i="11" s="1"/>
  <c r="FM9" i="7"/>
  <c r="FM6" i="10"/>
  <c r="FM6" i="11"/>
  <c r="FL39" i="8"/>
  <c r="FN7" i="12"/>
  <c r="FN3" i="9"/>
  <c r="FM2" i="9"/>
  <c r="FM6" i="12"/>
  <c r="FM5" i="8"/>
  <c r="FM8" i="8"/>
  <c r="FM6" i="8"/>
  <c r="FL40" i="9"/>
  <c r="FM5" i="12"/>
  <c r="FM8" i="12"/>
  <c r="FL39" i="12"/>
  <c r="FM2" i="11"/>
  <c r="FN3" i="11"/>
  <c r="FM3" i="10"/>
  <c r="FL2" i="10"/>
  <c r="FK39" i="10"/>
  <c r="FO3" i="8"/>
  <c r="FN2" i="8"/>
  <c r="FN7" i="8" s="1"/>
  <c r="FN2" i="7"/>
  <c r="FN5" i="7" s="1"/>
  <c r="FO3" i="7"/>
  <c r="FM8" i="10" l="1"/>
  <c r="FM39" i="7"/>
  <c r="FM5" i="10"/>
  <c r="FM9" i="11"/>
  <c r="FM40" i="11" s="1"/>
  <c r="FM9" i="10"/>
  <c r="FL41" i="11"/>
  <c r="FL42" i="11" s="1"/>
  <c r="FN5" i="11"/>
  <c r="FM7" i="10"/>
  <c r="FN9" i="7"/>
  <c r="FN9" i="10" s="1"/>
  <c r="FN9" i="9"/>
  <c r="FN8" i="9"/>
  <c r="FN7" i="9"/>
  <c r="FO7" i="12" s="1"/>
  <c r="FN6" i="9"/>
  <c r="FN5" i="9"/>
  <c r="FM39" i="12"/>
  <c r="FN5" i="10"/>
  <c r="FN6" i="7"/>
  <c r="FM40" i="9"/>
  <c r="FN5" i="12"/>
  <c r="FN8" i="8"/>
  <c r="FN6" i="8"/>
  <c r="FN5" i="8"/>
  <c r="FN7" i="7"/>
  <c r="FN7" i="11" s="1"/>
  <c r="FM39" i="8"/>
  <c r="FN8" i="12"/>
  <c r="FN8" i="7"/>
  <c r="FO8" i="7"/>
  <c r="FO8" i="11" s="1"/>
  <c r="FO3" i="9"/>
  <c r="FN2" i="9"/>
  <c r="FN6" i="12"/>
  <c r="FO3" i="11"/>
  <c r="FN2" i="11"/>
  <c r="FN3" i="10"/>
  <c r="FM2" i="10"/>
  <c r="FL39" i="10"/>
  <c r="FO2" i="8"/>
  <c r="FO7" i="8" s="1"/>
  <c r="FP3" i="8"/>
  <c r="FP3" i="7"/>
  <c r="FO2" i="7"/>
  <c r="FO7" i="7" s="1"/>
  <c r="FM41" i="11" l="1"/>
  <c r="FM42" i="11" s="1"/>
  <c r="FM39" i="10"/>
  <c r="FN9" i="11"/>
  <c r="FO7" i="11"/>
  <c r="FO9" i="7"/>
  <c r="FO9" i="10" s="1"/>
  <c r="FO9" i="9"/>
  <c r="FO5" i="9"/>
  <c r="FO7" i="9"/>
  <c r="FO8" i="9"/>
  <c r="FO6" i="9"/>
  <c r="FN8" i="10"/>
  <c r="FN8" i="11"/>
  <c r="FN6" i="10"/>
  <c r="FN6" i="11"/>
  <c r="FO7" i="10"/>
  <c r="FN7" i="10"/>
  <c r="FO6" i="8"/>
  <c r="FO8" i="8"/>
  <c r="FO5" i="8"/>
  <c r="FP7" i="12"/>
  <c r="FP3" i="9"/>
  <c r="FO2" i="9"/>
  <c r="FO8" i="12"/>
  <c r="FO8" i="10"/>
  <c r="FN40" i="9"/>
  <c r="FO5" i="12"/>
  <c r="FO5" i="7"/>
  <c r="FO5" i="11" s="1"/>
  <c r="FO6" i="7"/>
  <c r="FO6" i="12"/>
  <c r="FN39" i="8"/>
  <c r="FN39" i="12"/>
  <c r="FN39" i="7"/>
  <c r="FP3" i="11"/>
  <c r="FO2" i="11"/>
  <c r="FO3" i="10"/>
  <c r="FN2" i="10"/>
  <c r="FQ3" i="8"/>
  <c r="FP2" i="8"/>
  <c r="FP7" i="8" s="1"/>
  <c r="FQ3" i="7"/>
  <c r="FP2" i="7"/>
  <c r="FP6" i="7" s="1"/>
  <c r="FO9" i="11" l="1"/>
  <c r="FP6" i="9"/>
  <c r="FP8" i="9"/>
  <c r="FP9" i="9"/>
  <c r="FP5" i="9"/>
  <c r="FP7" i="9"/>
  <c r="FQ9" i="7"/>
  <c r="FQ9" i="10" s="1"/>
  <c r="FP9" i="7"/>
  <c r="FP6" i="10"/>
  <c r="FP6" i="11"/>
  <c r="FO6" i="10"/>
  <c r="FO6" i="11"/>
  <c r="FN39" i="10"/>
  <c r="FO39" i="12"/>
  <c r="FN40" i="11"/>
  <c r="FN41" i="11" s="1"/>
  <c r="FN42" i="11" s="1"/>
  <c r="FP7" i="7"/>
  <c r="FP7" i="11" s="1"/>
  <c r="FQ7" i="12"/>
  <c r="FQ3" i="9"/>
  <c r="FP2" i="9"/>
  <c r="FP6" i="12"/>
  <c r="FP5" i="7"/>
  <c r="FP5" i="11" s="1"/>
  <c r="FO5" i="10"/>
  <c r="FO39" i="7"/>
  <c r="FO40" i="9"/>
  <c r="FP5" i="12"/>
  <c r="FO39" i="8"/>
  <c r="FP8" i="8"/>
  <c r="FP5" i="8"/>
  <c r="FP6" i="8"/>
  <c r="FP8" i="7"/>
  <c r="FP8" i="12"/>
  <c r="FP2" i="11"/>
  <c r="FQ3" i="11"/>
  <c r="FP3" i="10"/>
  <c r="FO2" i="10"/>
  <c r="FQ2" i="8"/>
  <c r="FQ7" i="8" s="1"/>
  <c r="FR3" i="8"/>
  <c r="FQ2" i="7"/>
  <c r="FQ5" i="7" s="1"/>
  <c r="FR3" i="7"/>
  <c r="FP9" i="11" l="1"/>
  <c r="FP9" i="10"/>
  <c r="FQ5" i="11"/>
  <c r="FQ9" i="11"/>
  <c r="FQ7" i="7"/>
  <c r="FQ7" i="11" s="1"/>
  <c r="FQ7" i="9"/>
  <c r="FR7" i="12" s="1"/>
  <c r="FQ6" i="9"/>
  <c r="FQ5" i="9"/>
  <c r="FQ9" i="9"/>
  <c r="FQ8" i="9"/>
  <c r="FQ6" i="7"/>
  <c r="FQ6" i="10" s="1"/>
  <c r="FP8" i="10"/>
  <c r="FP8" i="11"/>
  <c r="FP7" i="10"/>
  <c r="FP39" i="12"/>
  <c r="FO40" i="11"/>
  <c r="FO41" i="11" s="1"/>
  <c r="FO42" i="11" s="1"/>
  <c r="FQ5" i="10"/>
  <c r="FQ8" i="12"/>
  <c r="FQ6" i="8"/>
  <c r="FQ5" i="8"/>
  <c r="FQ8" i="8"/>
  <c r="FP39" i="8"/>
  <c r="FQ8" i="7"/>
  <c r="FP39" i="7"/>
  <c r="FP5" i="10"/>
  <c r="FQ2" i="9"/>
  <c r="FR3" i="9"/>
  <c r="FQ6" i="12"/>
  <c r="FP40" i="9"/>
  <c r="FQ5" i="12"/>
  <c r="FQ2" i="11"/>
  <c r="FR3" i="11"/>
  <c r="FO39" i="10"/>
  <c r="FQ3" i="10"/>
  <c r="FP2" i="10"/>
  <c r="FS3" i="8"/>
  <c r="FR2" i="8"/>
  <c r="FR7" i="8" s="1"/>
  <c r="FS3" i="7"/>
  <c r="FR2" i="7"/>
  <c r="FR7" i="7" s="1"/>
  <c r="FR7" i="11" l="1"/>
  <c r="FQ6" i="11"/>
  <c r="FR9" i="7"/>
  <c r="FQ7" i="10"/>
  <c r="FR9" i="9"/>
  <c r="FR8" i="9"/>
  <c r="FR7" i="9"/>
  <c r="FS7" i="12" s="1"/>
  <c r="FR6" i="9"/>
  <c r="FR5" i="9"/>
  <c r="FQ8" i="10"/>
  <c r="FQ8" i="11"/>
  <c r="FR7" i="10"/>
  <c r="FP40" i="11"/>
  <c r="FP41" i="11" s="1"/>
  <c r="FP42" i="11" s="1"/>
  <c r="FR8" i="7"/>
  <c r="FQ39" i="12"/>
  <c r="FS3" i="9"/>
  <c r="FR2" i="9"/>
  <c r="FR5" i="7"/>
  <c r="FR5" i="11" s="1"/>
  <c r="FQ39" i="8"/>
  <c r="FR8" i="8"/>
  <c r="FR6" i="8"/>
  <c r="FR5" i="8"/>
  <c r="FR8" i="12"/>
  <c r="FR6" i="12"/>
  <c r="FR6" i="7"/>
  <c r="FQ39" i="7"/>
  <c r="FQ40" i="9"/>
  <c r="FR5" i="12"/>
  <c r="FS3" i="11"/>
  <c r="FR2" i="11"/>
  <c r="FR3" i="10"/>
  <c r="FQ2" i="10"/>
  <c r="FP39" i="10"/>
  <c r="FS2" i="8"/>
  <c r="FS7" i="8" s="1"/>
  <c r="FT3" i="8"/>
  <c r="FT3" i="7"/>
  <c r="FS2" i="7"/>
  <c r="FS8" i="7" s="1"/>
  <c r="FQ40" i="11" l="1"/>
  <c r="FQ41" i="11" s="1"/>
  <c r="FQ42" i="11" s="1"/>
  <c r="FR9" i="11"/>
  <c r="FR9" i="10"/>
  <c r="FS8" i="9"/>
  <c r="FS5" i="9"/>
  <c r="FS7" i="9"/>
  <c r="FT7" i="12" s="1"/>
  <c r="FS6" i="9"/>
  <c r="FS9" i="9"/>
  <c r="FS9" i="7"/>
  <c r="FS9" i="10" s="1"/>
  <c r="FS8" i="10"/>
  <c r="FS8" i="11"/>
  <c r="FR8" i="10"/>
  <c r="FR8" i="11"/>
  <c r="FR6" i="10"/>
  <c r="FR6" i="11"/>
  <c r="FS6" i="12"/>
  <c r="FS6" i="7"/>
  <c r="FS2" i="9"/>
  <c r="FT3" i="9"/>
  <c r="FS8" i="12"/>
  <c r="FS5" i="7"/>
  <c r="FS5" i="11" s="1"/>
  <c r="FR39" i="12"/>
  <c r="FS7" i="7"/>
  <c r="FS7" i="11" s="1"/>
  <c r="FR39" i="8"/>
  <c r="FR39" i="7"/>
  <c r="FR5" i="10"/>
  <c r="FR40" i="9"/>
  <c r="FS5" i="12"/>
  <c r="FS5" i="8"/>
  <c r="FS8" i="8"/>
  <c r="FS6" i="8"/>
  <c r="FS2" i="11"/>
  <c r="FT3" i="11"/>
  <c r="FQ39" i="10"/>
  <c r="FR2" i="10"/>
  <c r="FS3" i="10"/>
  <c r="FT2" i="8"/>
  <c r="FT7" i="8" s="1"/>
  <c r="FU3" i="8"/>
  <c r="FU3" i="7"/>
  <c r="FT2" i="7"/>
  <c r="FT6" i="7" s="1"/>
  <c r="FS9" i="11" l="1"/>
  <c r="FT9" i="9"/>
  <c r="FT8" i="9"/>
  <c r="FT5" i="9"/>
  <c r="FT7" i="9"/>
  <c r="FT6" i="9"/>
  <c r="FT9" i="7"/>
  <c r="FT6" i="10"/>
  <c r="FT6" i="11"/>
  <c r="FS6" i="10"/>
  <c r="FS6" i="11"/>
  <c r="FR40" i="11"/>
  <c r="FR41" i="11" s="1"/>
  <c r="FR42" i="11" s="1"/>
  <c r="FS7" i="10"/>
  <c r="FS39" i="12"/>
  <c r="FS40" i="9"/>
  <c r="FT5" i="12"/>
  <c r="FT7" i="7"/>
  <c r="FT7" i="11" s="1"/>
  <c r="FU5" i="7"/>
  <c r="FT8" i="12"/>
  <c r="FT5" i="7"/>
  <c r="FT5" i="11" s="1"/>
  <c r="FU7" i="12"/>
  <c r="FU3" i="9"/>
  <c r="FT2" i="9"/>
  <c r="FT8" i="7"/>
  <c r="FT6" i="8"/>
  <c r="FT8" i="8"/>
  <c r="FT5" i="8"/>
  <c r="FS39" i="8"/>
  <c r="FS39" i="7"/>
  <c r="FS5" i="10"/>
  <c r="FT6" i="12"/>
  <c r="FU3" i="11"/>
  <c r="FT2" i="11"/>
  <c r="FT3" i="10"/>
  <c r="FS2" i="10"/>
  <c r="FR39" i="10"/>
  <c r="FV3" i="8"/>
  <c r="FU2" i="8"/>
  <c r="FU7" i="8" s="1"/>
  <c r="FU2" i="7"/>
  <c r="FU6" i="7" s="1"/>
  <c r="FV3" i="7"/>
  <c r="FU5" i="11" l="1"/>
  <c r="FT9" i="11"/>
  <c r="FT9" i="10"/>
  <c r="FU9" i="7"/>
  <c r="FU9" i="10" s="1"/>
  <c r="FU7" i="9"/>
  <c r="FV7" i="12" s="1"/>
  <c r="FU6" i="9"/>
  <c r="FU5" i="9"/>
  <c r="FU9" i="9"/>
  <c r="FU8" i="9"/>
  <c r="FT8" i="10"/>
  <c r="FT8" i="11"/>
  <c r="FU6" i="10"/>
  <c r="FU6" i="11"/>
  <c r="FT7" i="10"/>
  <c r="FU5" i="10"/>
  <c r="FT39" i="8"/>
  <c r="FT40" i="9"/>
  <c r="FU5" i="12"/>
  <c r="FT5" i="10"/>
  <c r="FT39" i="7"/>
  <c r="FU7" i="7"/>
  <c r="FU7" i="11" s="1"/>
  <c r="FT39" i="12"/>
  <c r="FV3" i="9"/>
  <c r="FU2" i="9"/>
  <c r="FU8" i="8"/>
  <c r="FU6" i="8"/>
  <c r="FU5" i="8"/>
  <c r="FU6" i="12"/>
  <c r="FU8" i="7"/>
  <c r="FS40" i="11"/>
  <c r="FS41" i="11" s="1"/>
  <c r="FS42" i="11" s="1"/>
  <c r="FU8" i="12"/>
  <c r="FU2" i="11"/>
  <c r="FV3" i="11"/>
  <c r="FU3" i="10"/>
  <c r="FT2" i="10"/>
  <c r="FS39" i="10"/>
  <c r="FW3" i="8"/>
  <c r="FV2" i="8"/>
  <c r="FV7" i="8" s="1"/>
  <c r="FV2" i="7"/>
  <c r="FV7" i="7" s="1"/>
  <c r="FV7" i="11" s="1"/>
  <c r="FW3" i="7"/>
  <c r="FU9" i="11" l="1"/>
  <c r="FV9" i="9"/>
  <c r="FV8" i="9"/>
  <c r="FV6" i="9"/>
  <c r="FV5" i="9"/>
  <c r="FV7" i="9"/>
  <c r="FW7" i="12" s="1"/>
  <c r="FV9" i="7"/>
  <c r="FU8" i="10"/>
  <c r="FU8" i="11"/>
  <c r="FV7" i="10"/>
  <c r="FT39" i="10"/>
  <c r="FT40" i="11"/>
  <c r="FT41" i="11" s="1"/>
  <c r="FT42" i="11" s="1"/>
  <c r="FU7" i="10"/>
  <c r="FU39" i="8"/>
  <c r="FV2" i="9"/>
  <c r="FW3" i="9"/>
  <c r="FV8" i="7"/>
  <c r="FU40" i="9"/>
  <c r="FV5" i="12"/>
  <c r="FV5" i="7"/>
  <c r="FV5" i="11" s="1"/>
  <c r="FU39" i="12"/>
  <c r="FU39" i="7"/>
  <c r="FV6" i="12"/>
  <c r="FV6" i="7"/>
  <c r="FV8" i="8"/>
  <c r="FV6" i="8"/>
  <c r="FV5" i="8"/>
  <c r="FV8" i="12"/>
  <c r="FW3" i="11"/>
  <c r="FV2" i="11"/>
  <c r="FV3" i="10"/>
  <c r="FU2" i="10"/>
  <c r="FX3" i="8"/>
  <c r="FW2" i="8"/>
  <c r="FW7" i="8" s="1"/>
  <c r="FX3" i="7"/>
  <c r="FW2" i="7"/>
  <c r="FW8" i="7" s="1"/>
  <c r="FV9" i="11" l="1"/>
  <c r="FV9" i="10"/>
  <c r="FW7" i="9"/>
  <c r="FW8" i="9"/>
  <c r="FW9" i="9"/>
  <c r="FW5" i="9"/>
  <c r="FW6" i="9"/>
  <c r="FW9" i="7"/>
  <c r="FW9" i="10" s="1"/>
  <c r="FU39" i="10"/>
  <c r="FV8" i="10"/>
  <c r="FV8" i="11"/>
  <c r="FW8" i="10"/>
  <c r="FW8" i="11"/>
  <c r="FV6" i="10"/>
  <c r="FV6" i="11"/>
  <c r="FU40" i="11"/>
  <c r="FU41" i="11" s="1"/>
  <c r="FU42" i="11" s="1"/>
  <c r="FV39" i="7"/>
  <c r="FV5" i="10"/>
  <c r="FW5" i="7"/>
  <c r="FW5" i="11" s="1"/>
  <c r="FV40" i="9"/>
  <c r="FW5" i="12"/>
  <c r="FW6" i="7"/>
  <c r="FW6" i="8"/>
  <c r="FW8" i="8"/>
  <c r="FW5" i="8"/>
  <c r="FV39" i="12"/>
  <c r="FW7" i="7"/>
  <c r="FW7" i="11" s="1"/>
  <c r="FX7" i="12"/>
  <c r="FW2" i="9"/>
  <c r="FX3" i="9"/>
  <c r="FW8" i="12"/>
  <c r="FV39" i="8"/>
  <c r="FW6" i="12"/>
  <c r="FW2" i="11"/>
  <c r="FX3" i="11"/>
  <c r="FW3" i="10"/>
  <c r="FV2" i="10"/>
  <c r="FX2" i="8"/>
  <c r="FX7" i="8" s="1"/>
  <c r="FY3" i="8"/>
  <c r="FY3" i="7"/>
  <c r="FX2" i="7"/>
  <c r="FX8" i="7" s="1"/>
  <c r="FW9" i="11" l="1"/>
  <c r="FX6" i="7"/>
  <c r="FX6" i="11" s="1"/>
  <c r="FY9" i="7"/>
  <c r="FY9" i="10" s="1"/>
  <c r="FX8" i="9"/>
  <c r="FX9" i="9"/>
  <c r="FX7" i="9"/>
  <c r="FX6" i="9"/>
  <c r="FX5" i="9"/>
  <c r="FX9" i="7"/>
  <c r="FX5" i="7"/>
  <c r="FX5" i="11" s="1"/>
  <c r="FX8" i="10"/>
  <c r="FX8" i="11"/>
  <c r="FW6" i="10"/>
  <c r="FW6" i="11"/>
  <c r="FW7" i="10"/>
  <c r="FW39" i="8"/>
  <c r="FX5" i="8"/>
  <c r="FX8" i="8"/>
  <c r="FX6" i="8"/>
  <c r="FY7" i="12"/>
  <c r="FX2" i="9"/>
  <c r="FY3" i="9"/>
  <c r="FX7" i="7"/>
  <c r="FX7" i="11" s="1"/>
  <c r="FX6" i="12"/>
  <c r="FV40" i="11"/>
  <c r="FV41" i="11" s="1"/>
  <c r="FV42" i="11" s="1"/>
  <c r="FW39" i="7"/>
  <c r="FW5" i="10"/>
  <c r="FW40" i="9"/>
  <c r="FX5" i="12"/>
  <c r="FX8" i="12"/>
  <c r="FW39" i="12"/>
  <c r="FX2" i="11"/>
  <c r="FY3" i="11"/>
  <c r="FX3" i="10"/>
  <c r="FW2" i="10"/>
  <c r="FV39" i="10"/>
  <c r="FY2" i="8"/>
  <c r="FY7" i="8" s="1"/>
  <c r="FZ3" i="8"/>
  <c r="FY2" i="7"/>
  <c r="FY5" i="7" s="1"/>
  <c r="FZ3" i="7"/>
  <c r="FY5" i="11" l="1"/>
  <c r="FX5" i="10"/>
  <c r="FX6" i="10"/>
  <c r="FX9" i="11"/>
  <c r="FX40" i="11" s="1"/>
  <c r="FX9" i="10"/>
  <c r="FY9" i="9"/>
  <c r="FY7" i="9"/>
  <c r="FY6" i="9"/>
  <c r="FY5" i="9"/>
  <c r="FY8" i="9"/>
  <c r="FY9" i="11"/>
  <c r="FX39" i="7"/>
  <c r="FW39" i="10"/>
  <c r="FX7" i="10"/>
  <c r="FW40" i="11"/>
  <c r="FW41" i="11" s="1"/>
  <c r="FW42" i="11" s="1"/>
  <c r="FY5" i="10"/>
  <c r="FY7" i="7"/>
  <c r="FY7" i="11" s="1"/>
  <c r="FY6" i="12"/>
  <c r="FY8" i="7"/>
  <c r="FX40" i="9"/>
  <c r="FY5" i="12"/>
  <c r="FY6" i="8"/>
  <c r="FY5" i="8"/>
  <c r="FY8" i="8"/>
  <c r="FX39" i="12"/>
  <c r="FY6" i="7"/>
  <c r="FY8" i="12"/>
  <c r="FZ7" i="12"/>
  <c r="FY2" i="9"/>
  <c r="FZ3" i="9"/>
  <c r="FX39" i="8"/>
  <c r="FZ3" i="11"/>
  <c r="FY2" i="11"/>
  <c r="FY3" i="10"/>
  <c r="FX2" i="10"/>
  <c r="GA3" i="8"/>
  <c r="GA2" i="8" s="1"/>
  <c r="FZ2" i="8"/>
  <c r="FZ7" i="8" s="1"/>
  <c r="GA3" i="7"/>
  <c r="FZ2" i="7"/>
  <c r="FZ5" i="7" s="1"/>
  <c r="FZ5" i="11" s="1"/>
  <c r="FX39" i="10" l="1"/>
  <c r="GA7" i="8"/>
  <c r="E42" i="4"/>
  <c r="E43" i="4" s="1"/>
  <c r="FZ6" i="7"/>
  <c r="FZ6" i="10" s="1"/>
  <c r="FZ9" i="9"/>
  <c r="FZ8" i="9"/>
  <c r="FZ5" i="9"/>
  <c r="FZ7" i="9"/>
  <c r="GA7" i="12" s="1"/>
  <c r="FZ6" i="9"/>
  <c r="FZ8" i="7"/>
  <c r="FZ8" i="11" s="1"/>
  <c r="FZ9" i="7"/>
  <c r="FY8" i="10"/>
  <c r="FY8" i="11"/>
  <c r="FY6" i="10"/>
  <c r="FY6" i="11"/>
  <c r="FX41" i="11"/>
  <c r="FX42" i="11" s="1"/>
  <c r="FY7" i="10"/>
  <c r="FZ5" i="10"/>
  <c r="FZ2" i="9"/>
  <c r="GA3" i="9"/>
  <c r="FZ6" i="12"/>
  <c r="FZ7" i="7"/>
  <c r="FZ7" i="11" s="1"/>
  <c r="FY39" i="8"/>
  <c r="GA8" i="8"/>
  <c r="GA6" i="8"/>
  <c r="GA5" i="8"/>
  <c r="GA2" i="7"/>
  <c r="GA7" i="7" s="1"/>
  <c r="GA7" i="11" s="1"/>
  <c r="FY40" i="9"/>
  <c r="FZ5" i="12"/>
  <c r="FZ8" i="8"/>
  <c r="FZ6" i="8"/>
  <c r="FZ5" i="8"/>
  <c r="FZ8" i="12"/>
  <c r="FY39" i="12"/>
  <c r="FY39" i="7"/>
  <c r="GA3" i="11"/>
  <c r="GA2" i="11" s="1"/>
  <c r="FZ2" i="11"/>
  <c r="FZ3" i="10"/>
  <c r="FY2" i="10"/>
  <c r="F5" i="4"/>
  <c r="F18" i="3"/>
  <c r="F20" i="3" s="1"/>
  <c r="B14" i="3"/>
  <c r="B13" i="3"/>
  <c r="B12" i="3"/>
  <c r="B11" i="3"/>
  <c r="B10" i="3"/>
  <c r="B9" i="3"/>
  <c r="B8" i="3"/>
  <c r="B7" i="3"/>
  <c r="E13" i="3"/>
  <c r="E12" i="3"/>
  <c r="E10" i="3"/>
  <c r="E9" i="3"/>
  <c r="E8" i="3"/>
  <c r="E7" i="3"/>
  <c r="E6" i="3"/>
  <c r="B6" i="3"/>
  <c r="FZ6" i="11" l="1"/>
  <c r="FZ8" i="10"/>
  <c r="FZ9" i="11"/>
  <c r="FZ40" i="11" s="1"/>
  <c r="FZ9" i="10"/>
  <c r="GA5" i="7"/>
  <c r="GA5" i="11" s="1"/>
  <c r="GA6" i="7"/>
  <c r="GA6" i="11" s="1"/>
  <c r="GA8" i="7"/>
  <c r="GA8" i="11" s="1"/>
  <c r="GA8" i="9"/>
  <c r="GA6" i="9"/>
  <c r="GA9" i="9"/>
  <c r="GA7" i="9"/>
  <c r="GA5" i="9"/>
  <c r="GA9" i="7"/>
  <c r="FY39" i="10"/>
  <c r="GA7" i="10"/>
  <c r="FZ39" i="7"/>
  <c r="FZ7" i="10"/>
  <c r="FY40" i="11"/>
  <c r="FY41" i="11" s="1"/>
  <c r="FY42" i="11" s="1"/>
  <c r="FZ39" i="12"/>
  <c r="GA2" i="9"/>
  <c r="GA8" i="12"/>
  <c r="GA39" i="8"/>
  <c r="FZ40" i="9"/>
  <c r="GA5" i="12"/>
  <c r="FZ39" i="8"/>
  <c r="GA6" i="12"/>
  <c r="F30" i="4"/>
  <c r="F32" i="4"/>
  <c r="F33" i="4"/>
  <c r="F7" i="4"/>
  <c r="F46" i="4"/>
  <c r="F42" i="4"/>
  <c r="F41" i="4"/>
  <c r="F6" i="4"/>
  <c r="F15" i="4"/>
  <c r="F10" i="4"/>
  <c r="GA3" i="10"/>
  <c r="FZ2" i="10"/>
  <c r="GA6" i="10" l="1"/>
  <c r="GA9" i="11"/>
  <c r="GA9" i="10"/>
  <c r="FZ39" i="10"/>
  <c r="GA39" i="7"/>
  <c r="GA5" i="10"/>
  <c r="GA8" i="10"/>
  <c r="FZ41" i="11"/>
  <c r="FZ42" i="11" s="1"/>
  <c r="GA39" i="12"/>
  <c r="GA40" i="11"/>
  <c r="GA40" i="9"/>
  <c r="F17" i="4"/>
  <c r="F35" i="4"/>
  <c r="F43" i="4"/>
  <c r="D8" i="5" s="1"/>
  <c r="GA2" i="10"/>
  <c r="GA39" i="10" l="1"/>
  <c r="GA41" i="11"/>
  <c r="GA42" i="11" s="1"/>
  <c r="F14" i="4"/>
  <c r="J2" i="2" l="1"/>
  <c r="K2" i="2" s="1"/>
  <c r="D20" i="1"/>
  <c r="B20" i="1"/>
  <c r="B19" i="1"/>
  <c r="D10" i="1"/>
  <c r="E3" i="5" s="1"/>
  <c r="H19" i="14" s="1"/>
  <c r="H35" i="14" s="1"/>
  <c r="E11" i="5" l="1"/>
  <c r="F3" i="5"/>
  <c r="I19" i="14" s="1"/>
  <c r="I35" i="14" s="1"/>
  <c r="E4" i="5"/>
  <c r="H36" i="14" s="1"/>
  <c r="G5" i="3"/>
  <c r="G5" i="4"/>
  <c r="G30" i="4" s="1"/>
  <c r="G7" i="4" l="1"/>
  <c r="G35" i="4" s="1"/>
  <c r="G18" i="3"/>
  <c r="G20" i="3" s="1"/>
  <c r="G46" i="4" s="1"/>
  <c r="G12" i="3"/>
  <c r="G26" i="4" s="1"/>
  <c r="G10" i="3"/>
  <c r="G24" i="4" s="1"/>
  <c r="G7" i="3"/>
  <c r="G21" i="4" s="1"/>
  <c r="G8" i="3"/>
  <c r="G22" i="4" s="1"/>
  <c r="G6" i="3"/>
  <c r="G20" i="4" s="1"/>
  <c r="G13" i="3"/>
  <c r="G27" i="4" s="1"/>
  <c r="G9" i="3"/>
  <c r="G23" i="4" s="1"/>
  <c r="G3" i="5"/>
  <c r="J19" i="14" s="1"/>
  <c r="J35" i="14" s="1"/>
  <c r="F11" i="5"/>
  <c r="F4" i="5"/>
  <c r="I36" i="14" s="1"/>
  <c r="H5" i="3"/>
  <c r="G42" i="4"/>
  <c r="G41" i="4"/>
  <c r="G15" i="4"/>
  <c r="G10" i="4"/>
  <c r="G6" i="4"/>
  <c r="G14" i="4"/>
  <c r="H5" i="4"/>
  <c r="H30" i="4" s="1"/>
  <c r="G17" i="4" l="1"/>
  <c r="G32" i="4"/>
  <c r="H7" i="4"/>
  <c r="H35" i="4" s="1"/>
  <c r="G43" i="4"/>
  <c r="E8" i="5" s="1"/>
  <c r="H18" i="3"/>
  <c r="H20" i="3" s="1"/>
  <c r="H46" i="4" s="1"/>
  <c r="H12" i="3"/>
  <c r="H26" i="4" s="1"/>
  <c r="H8" i="3"/>
  <c r="H22" i="4" s="1"/>
  <c r="H7" i="3"/>
  <c r="H21" i="4" s="1"/>
  <c r="H9" i="3"/>
  <c r="H23" i="4" s="1"/>
  <c r="H13" i="3"/>
  <c r="H27" i="4" s="1"/>
  <c r="H10" i="3"/>
  <c r="H24" i="4" s="1"/>
  <c r="H6" i="3"/>
  <c r="H20" i="4" s="1"/>
  <c r="G4" i="5"/>
  <c r="J36" i="14" s="1"/>
  <c r="H3" i="5"/>
  <c r="K19" i="14" s="1"/>
  <c r="K35" i="14" s="1"/>
  <c r="G11" i="5"/>
  <c r="I5" i="3"/>
  <c r="H42" i="4"/>
  <c r="H41" i="4"/>
  <c r="H15" i="4"/>
  <c r="H10" i="4"/>
  <c r="H6" i="4"/>
  <c r="H14" i="4"/>
  <c r="I5" i="4"/>
  <c r="I30" i="4" s="1"/>
  <c r="H17" i="4" l="1"/>
  <c r="H32" i="4"/>
  <c r="I7" i="4"/>
  <c r="I35" i="4" s="1"/>
  <c r="I18" i="3"/>
  <c r="I20" i="3" s="1"/>
  <c r="I46" i="4" s="1"/>
  <c r="I12" i="3"/>
  <c r="I26" i="4" s="1"/>
  <c r="I13" i="3"/>
  <c r="I27" i="4" s="1"/>
  <c r="I8" i="3"/>
  <c r="I22" i="4" s="1"/>
  <c r="I10" i="3"/>
  <c r="I24" i="4" s="1"/>
  <c r="I9" i="3"/>
  <c r="I23" i="4" s="1"/>
  <c r="I7" i="3"/>
  <c r="I21" i="4" s="1"/>
  <c r="I6" i="3"/>
  <c r="I20" i="4" s="1"/>
  <c r="H11" i="5"/>
  <c r="H4" i="5"/>
  <c r="K36" i="14" s="1"/>
  <c r="I3" i="5"/>
  <c r="I30" i="5" s="1"/>
  <c r="J5" i="3"/>
  <c r="H43" i="4"/>
  <c r="F8" i="5" s="1"/>
  <c r="I42" i="4"/>
  <c r="I41" i="4"/>
  <c r="I6" i="4"/>
  <c r="I15" i="4"/>
  <c r="I10" i="4"/>
  <c r="I14" i="4"/>
  <c r="J5" i="4"/>
  <c r="J30" i="4" s="1"/>
  <c r="L19" i="14" l="1"/>
  <c r="L35" i="14" s="1"/>
  <c r="I17" i="4"/>
  <c r="I32" i="4"/>
  <c r="J7" i="4"/>
  <c r="J35" i="4" s="1"/>
  <c r="I11" i="5"/>
  <c r="I4" i="5"/>
  <c r="J3" i="5"/>
  <c r="J30" i="5" s="1"/>
  <c r="K5" i="3"/>
  <c r="J18" i="3"/>
  <c r="J20" i="3" s="1"/>
  <c r="J46" i="4" s="1"/>
  <c r="J12" i="3"/>
  <c r="J26" i="4" s="1"/>
  <c r="J6" i="3"/>
  <c r="J20" i="4" s="1"/>
  <c r="J10" i="3"/>
  <c r="J24" i="4" s="1"/>
  <c r="J9" i="3"/>
  <c r="J23" i="4" s="1"/>
  <c r="J13" i="3"/>
  <c r="J27" i="4" s="1"/>
  <c r="J8" i="3"/>
  <c r="J22" i="4" s="1"/>
  <c r="J7" i="3"/>
  <c r="J21" i="4" s="1"/>
  <c r="I43" i="4"/>
  <c r="G8" i="5" s="1"/>
  <c r="J42" i="4"/>
  <c r="J41" i="4"/>
  <c r="J10" i="4"/>
  <c r="J6" i="4"/>
  <c r="J15" i="4"/>
  <c r="J14" i="4"/>
  <c r="K5" i="4"/>
  <c r="K30" i="4" s="1"/>
  <c r="L95" i="14" l="1"/>
  <c r="L96" i="14"/>
  <c r="L36" i="14"/>
  <c r="M19" i="14"/>
  <c r="M35" i="14" s="1"/>
  <c r="J17" i="4"/>
  <c r="J32" i="4"/>
  <c r="K7" i="4"/>
  <c r="K35" i="4" s="1"/>
  <c r="J43" i="4"/>
  <c r="H8" i="5" s="1"/>
  <c r="K18" i="3"/>
  <c r="K20" i="3" s="1"/>
  <c r="K46" i="4" s="1"/>
  <c r="K12" i="3"/>
  <c r="K26" i="4" s="1"/>
  <c r="K8" i="3"/>
  <c r="K22" i="4" s="1"/>
  <c r="K9" i="3"/>
  <c r="K23" i="4" s="1"/>
  <c r="K13" i="3"/>
  <c r="K27" i="4" s="1"/>
  <c r="K6" i="3"/>
  <c r="K20" i="4" s="1"/>
  <c r="K10" i="3"/>
  <c r="K24" i="4" s="1"/>
  <c r="K7" i="3"/>
  <c r="K21" i="4" s="1"/>
  <c r="J11" i="5"/>
  <c r="K3" i="5"/>
  <c r="K30" i="5" s="1"/>
  <c r="J4" i="5"/>
  <c r="L5" i="3"/>
  <c r="K41" i="4"/>
  <c r="K42" i="4"/>
  <c r="K15" i="4"/>
  <c r="K10" i="4"/>
  <c r="K6" i="4"/>
  <c r="K14" i="4"/>
  <c r="L5" i="4"/>
  <c r="L30" i="4" s="1"/>
  <c r="M95" i="14" l="1"/>
  <c r="M96" i="14"/>
  <c r="M36" i="14"/>
  <c r="N19" i="14"/>
  <c r="N35" i="14" s="1"/>
  <c r="K17" i="4"/>
  <c r="K32" i="4"/>
  <c r="L7" i="4"/>
  <c r="L18" i="3"/>
  <c r="L20" i="3" s="1"/>
  <c r="L46" i="4" s="1"/>
  <c r="L12" i="3"/>
  <c r="L26" i="4" s="1"/>
  <c r="L7" i="3"/>
  <c r="L21" i="4" s="1"/>
  <c r="L9" i="3"/>
  <c r="L23" i="4" s="1"/>
  <c r="L13" i="3"/>
  <c r="L27" i="4" s="1"/>
  <c r="L10" i="3"/>
  <c r="L24" i="4" s="1"/>
  <c r="L8" i="3"/>
  <c r="L22" i="4" s="1"/>
  <c r="L6" i="3"/>
  <c r="L20" i="4" s="1"/>
  <c r="K11" i="5"/>
  <c r="K4" i="5"/>
  <c r="L3" i="5"/>
  <c r="L30" i="5" s="1"/>
  <c r="M5" i="3"/>
  <c r="K43" i="4"/>
  <c r="I8" i="5" s="1"/>
  <c r="L42" i="4"/>
  <c r="L41" i="4"/>
  <c r="L15" i="4"/>
  <c r="L10" i="4"/>
  <c r="L6" i="4"/>
  <c r="L14" i="4"/>
  <c r="M5" i="4"/>
  <c r="M30" i="4" s="1"/>
  <c r="N36" i="14" l="1"/>
  <c r="N96" i="14"/>
  <c r="N95" i="14"/>
  <c r="O19" i="14"/>
  <c r="O35" i="14" s="1"/>
  <c r="L17" i="4"/>
  <c r="L35" i="4"/>
  <c r="L32" i="4"/>
  <c r="M7" i="4"/>
  <c r="M18" i="3"/>
  <c r="M20" i="3" s="1"/>
  <c r="M46" i="4" s="1"/>
  <c r="M12" i="3"/>
  <c r="M26" i="4" s="1"/>
  <c r="M13" i="3"/>
  <c r="M27" i="4" s="1"/>
  <c r="M10" i="3"/>
  <c r="M24" i="4" s="1"/>
  <c r="M8" i="3"/>
  <c r="M22" i="4" s="1"/>
  <c r="M6" i="3"/>
  <c r="M20" i="4" s="1"/>
  <c r="M9" i="3"/>
  <c r="M23" i="4" s="1"/>
  <c r="M7" i="3"/>
  <c r="M21" i="4" s="1"/>
  <c r="L11" i="5"/>
  <c r="L4" i="5"/>
  <c r="M3" i="5"/>
  <c r="M30" i="5" s="1"/>
  <c r="N5" i="3"/>
  <c r="L43" i="4"/>
  <c r="J8" i="5" s="1"/>
  <c r="M42" i="4"/>
  <c r="M41" i="4"/>
  <c r="M6" i="4"/>
  <c r="M15" i="4"/>
  <c r="M10" i="4"/>
  <c r="M14" i="4"/>
  <c r="N5" i="4"/>
  <c r="N30" i="4" s="1"/>
  <c r="O96" i="14" l="1"/>
  <c r="O95" i="14"/>
  <c r="O36" i="14"/>
  <c r="P19" i="14"/>
  <c r="P35" i="14" s="1"/>
  <c r="M17" i="4"/>
  <c r="M35" i="4"/>
  <c r="M32" i="4"/>
  <c r="N7" i="4"/>
  <c r="N18" i="3"/>
  <c r="N20" i="3" s="1"/>
  <c r="N46" i="4" s="1"/>
  <c r="N12" i="3"/>
  <c r="N26" i="4" s="1"/>
  <c r="N9" i="3"/>
  <c r="N23" i="4" s="1"/>
  <c r="N8" i="3"/>
  <c r="N22" i="4" s="1"/>
  <c r="N7" i="3"/>
  <c r="N21" i="4" s="1"/>
  <c r="N6" i="3"/>
  <c r="N20" i="4" s="1"/>
  <c r="N13" i="3"/>
  <c r="N27" i="4" s="1"/>
  <c r="N10" i="3"/>
  <c r="N24" i="4" s="1"/>
  <c r="M11" i="5"/>
  <c r="M4" i="5"/>
  <c r="N3" i="5"/>
  <c r="N30" i="5" s="1"/>
  <c r="O5" i="3"/>
  <c r="M43" i="4"/>
  <c r="K8" i="5" s="1"/>
  <c r="N42" i="4"/>
  <c r="N41" i="4"/>
  <c r="N6" i="4"/>
  <c r="N15" i="4"/>
  <c r="N10" i="4"/>
  <c r="N14" i="4"/>
  <c r="O5" i="4"/>
  <c r="O30" i="4" s="1"/>
  <c r="P36" i="14" l="1"/>
  <c r="P95" i="14"/>
  <c r="P96" i="14"/>
  <c r="Q19" i="14"/>
  <c r="Q35" i="14" s="1"/>
  <c r="Q72" i="14" s="1"/>
  <c r="N32" i="5"/>
  <c r="N27" i="5"/>
  <c r="N17" i="4"/>
  <c r="N35" i="4"/>
  <c r="N32" i="4"/>
  <c r="O7" i="4"/>
  <c r="Q51" i="14"/>
  <c r="Q46" i="14"/>
  <c r="Q55" i="14" s="1"/>
  <c r="N40" i="5"/>
  <c r="N22" i="5"/>
  <c r="N11" i="5"/>
  <c r="N36" i="5"/>
  <c r="N37" i="5"/>
  <c r="N18" i="5"/>
  <c r="N17" i="5"/>
  <c r="O3" i="5"/>
  <c r="O30" i="5" s="1"/>
  <c r="N33" i="5"/>
  <c r="N35" i="5"/>
  <c r="N42" i="5" s="1"/>
  <c r="N16" i="5"/>
  <c r="N19" i="5" s="1"/>
  <c r="N4" i="5"/>
  <c r="P5" i="3"/>
  <c r="O18" i="3"/>
  <c r="O20" i="3" s="1"/>
  <c r="O46" i="4" s="1"/>
  <c r="O12" i="3"/>
  <c r="O26" i="4" s="1"/>
  <c r="O6" i="3"/>
  <c r="O20" i="4" s="1"/>
  <c r="O7" i="3"/>
  <c r="O21" i="4" s="1"/>
  <c r="O10" i="3"/>
  <c r="O24" i="4" s="1"/>
  <c r="O13" i="3"/>
  <c r="O27" i="4" s="1"/>
  <c r="O9" i="3"/>
  <c r="O23" i="4" s="1"/>
  <c r="O8" i="3"/>
  <c r="O22" i="4" s="1"/>
  <c r="N43" i="4"/>
  <c r="L8" i="5" s="1"/>
  <c r="O41" i="4"/>
  <c r="O42" i="4"/>
  <c r="O15" i="4"/>
  <c r="O10" i="4"/>
  <c r="O6" i="4"/>
  <c r="O14" i="4"/>
  <c r="P5" i="4"/>
  <c r="P30" i="4" s="1"/>
  <c r="Q67" i="14" l="1"/>
  <c r="Q83" i="14"/>
  <c r="Q58" i="14"/>
  <c r="Q81" i="14"/>
  <c r="Q36" i="14"/>
  <c r="Q37" i="14"/>
  <c r="Q50" i="14"/>
  <c r="Q56" i="14" s="1"/>
  <c r="Q64" i="14" s="1"/>
  <c r="Q40" i="14"/>
  <c r="Q48" i="14"/>
  <c r="Q78" i="14"/>
  <c r="Q69" i="14"/>
  <c r="Q47" i="14"/>
  <c r="Q54" i="14"/>
  <c r="Q66" i="14"/>
  <c r="Q80" i="14"/>
  <c r="Q85" i="14"/>
  <c r="Q52" i="14"/>
  <c r="Q62" i="14"/>
  <c r="Q49" i="14"/>
  <c r="Q57" i="14"/>
  <c r="Q63" i="14"/>
  <c r="Q92" i="14"/>
  <c r="Q90" i="14"/>
  <c r="Q91" i="14"/>
  <c r="Q86" i="14"/>
  <c r="Q95" i="14"/>
  <c r="Q96" i="14"/>
  <c r="Q76" i="14"/>
  <c r="Q79" i="14"/>
  <c r="Q84" i="14" s="1"/>
  <c r="Q77" i="14"/>
  <c r="Q65" i="14"/>
  <c r="Q70" i="14" s="1"/>
  <c r="Q71" i="14"/>
  <c r="R19" i="14"/>
  <c r="R35" i="14" s="1"/>
  <c r="R83" i="14" s="1"/>
  <c r="O32" i="5"/>
  <c r="O27" i="5"/>
  <c r="O17" i="4"/>
  <c r="O35" i="4"/>
  <c r="O32" i="4"/>
  <c r="P7" i="4"/>
  <c r="O33" i="5"/>
  <c r="O40" i="5"/>
  <c r="O35" i="5"/>
  <c r="O42" i="5" s="1"/>
  <c r="O18" i="5"/>
  <c r="P3" i="5"/>
  <c r="P30" i="5" s="1"/>
  <c r="O36" i="5"/>
  <c r="O13" i="5"/>
  <c r="O11" i="5"/>
  <c r="O12" i="5"/>
  <c r="O14" i="5" s="1"/>
  <c r="O22" i="5"/>
  <c r="O17" i="5"/>
  <c r="O37" i="5"/>
  <c r="O16" i="5"/>
  <c r="O19" i="5" s="1"/>
  <c r="O4" i="5"/>
  <c r="Q5" i="3"/>
  <c r="Q11" i="3" s="1"/>
  <c r="P18" i="3"/>
  <c r="P20" i="3" s="1"/>
  <c r="P46" i="4" s="1"/>
  <c r="P12" i="3"/>
  <c r="P26" i="4" s="1"/>
  <c r="P6" i="3"/>
  <c r="P20" i="4" s="1"/>
  <c r="P10" i="3"/>
  <c r="P24" i="4" s="1"/>
  <c r="P13" i="3"/>
  <c r="P27" i="4" s="1"/>
  <c r="P8" i="3"/>
  <c r="P22" i="4" s="1"/>
  <c r="P7" i="3"/>
  <c r="P21" i="4" s="1"/>
  <c r="P9" i="3"/>
  <c r="P23" i="4" s="1"/>
  <c r="O43" i="4"/>
  <c r="M8" i="5" s="1"/>
  <c r="P42" i="4"/>
  <c r="P41" i="4"/>
  <c r="P15" i="4"/>
  <c r="P10" i="4"/>
  <c r="P6" i="4"/>
  <c r="P14" i="4"/>
  <c r="Q5" i="4"/>
  <c r="R40" i="14" l="1"/>
  <c r="R47" i="14"/>
  <c r="R91" i="14"/>
  <c r="R96" i="14"/>
  <c r="R95" i="14"/>
  <c r="R54" i="14"/>
  <c r="R81" i="14"/>
  <c r="R65" i="14"/>
  <c r="R70" i="14" s="1"/>
  <c r="R37" i="14"/>
  <c r="R69" i="14"/>
  <c r="R51" i="14"/>
  <c r="R49" i="14"/>
  <c r="R62" i="14"/>
  <c r="R71" i="14"/>
  <c r="R63" i="14"/>
  <c r="R86" i="14"/>
  <c r="R80" i="14"/>
  <c r="R92" i="14"/>
  <c r="R46" i="14"/>
  <c r="R55" i="14" s="1"/>
  <c r="R36" i="14"/>
  <c r="R48" i="14"/>
  <c r="R67" i="14"/>
  <c r="R77" i="14"/>
  <c r="R85" i="14"/>
  <c r="R78" i="14"/>
  <c r="R90" i="14"/>
  <c r="R52" i="14"/>
  <c r="R58" i="14"/>
  <c r="R57" i="14"/>
  <c r="R50" i="14"/>
  <c r="R56" i="14" s="1"/>
  <c r="R64" i="14" s="1"/>
  <c r="R72" i="14"/>
  <c r="R76" i="14"/>
  <c r="R66" i="14"/>
  <c r="R79" i="14"/>
  <c r="R84" i="14" s="1"/>
  <c r="P32" i="5"/>
  <c r="P27" i="5"/>
  <c r="Q35" i="4"/>
  <c r="Q37" i="4"/>
  <c r="P17" i="4"/>
  <c r="P35" i="4"/>
  <c r="P32" i="4"/>
  <c r="Q30" i="4"/>
  <c r="Q9" i="4"/>
  <c r="Q33" i="4" s="1"/>
  <c r="Q18" i="4"/>
  <c r="Q17" i="4"/>
  <c r="Q7" i="4"/>
  <c r="Q32" i="4" s="1"/>
  <c r="S19" i="14"/>
  <c r="S35" i="14" s="1"/>
  <c r="P4" i="5"/>
  <c r="P43" i="4"/>
  <c r="N8" i="5" s="1"/>
  <c r="Q18" i="3"/>
  <c r="Q20" i="3" s="1"/>
  <c r="Q46" i="4" s="1"/>
  <c r="Q12" i="3"/>
  <c r="Q26" i="4" s="1"/>
  <c r="Q7" i="3"/>
  <c r="Q21" i="4" s="1"/>
  <c r="Q9" i="3"/>
  <c r="Q23" i="4" s="1"/>
  <c r="Q10" i="3"/>
  <c r="Q24" i="4" s="1"/>
  <c r="Q13" i="3"/>
  <c r="Q27" i="4" s="1"/>
  <c r="Q6" i="3"/>
  <c r="Q20" i="4" s="1"/>
  <c r="Q8" i="3"/>
  <c r="Q22" i="4" s="1"/>
  <c r="O47" i="5"/>
  <c r="B61" i="5" s="1"/>
  <c r="O67" i="5"/>
  <c r="P22" i="5"/>
  <c r="P36" i="5"/>
  <c r="P11" i="5"/>
  <c r="P12" i="5"/>
  <c r="P14" i="5" s="1"/>
  <c r="P37" i="5"/>
  <c r="P17" i="5"/>
  <c r="P16" i="5"/>
  <c r="P19" i="5" s="1"/>
  <c r="P18" i="5"/>
  <c r="P33" i="5"/>
  <c r="P40" i="5"/>
  <c r="P35" i="5"/>
  <c r="P42" i="5" s="1"/>
  <c r="P13" i="5"/>
  <c r="Q3" i="5"/>
  <c r="Q30" i="5" s="1"/>
  <c r="R5" i="4"/>
  <c r="R5" i="3"/>
  <c r="R11" i="3" s="1"/>
  <c r="Q42" i="4"/>
  <c r="Q41" i="4"/>
  <c r="Q43" i="4" s="1"/>
  <c r="O8" i="5" s="1"/>
  <c r="Q6" i="4"/>
  <c r="Q31" i="4" s="1"/>
  <c r="Q14" i="4"/>
  <c r="Q15" i="4"/>
  <c r="Q10" i="4"/>
  <c r="O68" i="5" l="1"/>
  <c r="O39" i="5" s="1"/>
  <c r="B81" i="5"/>
  <c r="B100" i="5" s="1"/>
  <c r="S96" i="14"/>
  <c r="S95" i="14"/>
  <c r="O69" i="5"/>
  <c r="O49" i="5"/>
  <c r="T19" i="14"/>
  <c r="T35" i="14" s="1"/>
  <c r="T81" i="14" s="1"/>
  <c r="Q32" i="5"/>
  <c r="Q27" i="5"/>
  <c r="R37" i="4"/>
  <c r="P6" i="5" s="1"/>
  <c r="R35" i="4"/>
  <c r="R30" i="4"/>
  <c r="R9" i="4"/>
  <c r="R33" i="4" s="1"/>
  <c r="R18" i="4"/>
  <c r="R17" i="4"/>
  <c r="R7" i="4"/>
  <c r="R32" i="4" s="1"/>
  <c r="T77" i="14"/>
  <c r="T63" i="14"/>
  <c r="T78" i="14"/>
  <c r="T92" i="14"/>
  <c r="T90" i="14"/>
  <c r="T72" i="14"/>
  <c r="T86" i="14"/>
  <c r="T58" i="14"/>
  <c r="T52" i="14"/>
  <c r="T40" i="14"/>
  <c r="T48" i="14"/>
  <c r="T54" i="14"/>
  <c r="T36" i="14"/>
  <c r="S69" i="14"/>
  <c r="S92" i="14"/>
  <c r="S91" i="14"/>
  <c r="S90" i="14"/>
  <c r="S81" i="14"/>
  <c r="S79" i="14"/>
  <c r="S84" i="14" s="1"/>
  <c r="S71" i="14"/>
  <c r="S83" i="14"/>
  <c r="S76" i="14"/>
  <c r="S65" i="14"/>
  <c r="S70" i="14" s="1"/>
  <c r="S63" i="14"/>
  <c r="S86" i="14"/>
  <c r="S85" i="14"/>
  <c r="S80" i="14"/>
  <c r="S78" i="14"/>
  <c r="S66" i="14"/>
  <c r="S77" i="14"/>
  <c r="S72" i="14"/>
  <c r="S67" i="14"/>
  <c r="S54" i="14"/>
  <c r="S47" i="14"/>
  <c r="S48" i="14"/>
  <c r="S46" i="14"/>
  <c r="S55" i="14" s="1"/>
  <c r="S62" i="14"/>
  <c r="S52" i="14"/>
  <c r="S49" i="14"/>
  <c r="S40" i="14"/>
  <c r="S57" i="14"/>
  <c r="S50" i="14"/>
  <c r="S56" i="14" s="1"/>
  <c r="S64" i="14" s="1"/>
  <c r="S58" i="14"/>
  <c r="S51" i="14"/>
  <c r="S36" i="14"/>
  <c r="S37" i="14"/>
  <c r="Q37" i="5"/>
  <c r="Q33" i="5"/>
  <c r="Q35" i="5"/>
  <c r="Q42" i="5" s="1"/>
  <c r="Q17" i="5"/>
  <c r="Q40" i="5"/>
  <c r="Q16" i="5"/>
  <c r="Q19" i="5" s="1"/>
  <c r="Q12" i="5"/>
  <c r="Q36" i="5"/>
  <c r="Q22" i="5"/>
  <c r="Q11" i="5"/>
  <c r="Q18" i="5"/>
  <c r="Q4" i="5"/>
  <c r="Q13" i="5"/>
  <c r="R3" i="5"/>
  <c r="R30" i="5" s="1"/>
  <c r="S5" i="3"/>
  <c r="S11" i="3" s="1"/>
  <c r="S5" i="4"/>
  <c r="P47" i="5"/>
  <c r="B62" i="5" s="1"/>
  <c r="P67" i="5"/>
  <c r="R25" i="4"/>
  <c r="R18" i="3"/>
  <c r="R20" i="3" s="1"/>
  <c r="R46" i="4" s="1"/>
  <c r="R43" i="4" s="1"/>
  <c r="P8" i="5" s="1"/>
  <c r="R12" i="3"/>
  <c r="R26" i="4" s="1"/>
  <c r="R6" i="3"/>
  <c r="R20" i="4" s="1"/>
  <c r="R13" i="3"/>
  <c r="R27" i="4" s="1"/>
  <c r="R10" i="3"/>
  <c r="R24" i="4" s="1"/>
  <c r="R9" i="3"/>
  <c r="R23" i="4" s="1"/>
  <c r="R8" i="3"/>
  <c r="R22" i="4" s="1"/>
  <c r="R7" i="3"/>
  <c r="R21" i="4" s="1"/>
  <c r="R14" i="3"/>
  <c r="R6" i="4"/>
  <c r="R10" i="4"/>
  <c r="R41" i="4"/>
  <c r="R15" i="4"/>
  <c r="R14" i="4"/>
  <c r="R42" i="4"/>
  <c r="R39" i="4"/>
  <c r="P7" i="5" s="1"/>
  <c r="O81" i="5"/>
  <c r="O48" i="5"/>
  <c r="O21" i="5" s="1"/>
  <c r="O24" i="5" s="1"/>
  <c r="O25" i="5" s="1"/>
  <c r="Q11" i="4"/>
  <c r="O5" i="5" s="1"/>
  <c r="P68" i="5" l="1"/>
  <c r="P39" i="5" s="1"/>
  <c r="B82" i="5"/>
  <c r="P82" i="5" s="1"/>
  <c r="F100" i="5"/>
  <c r="C100" i="5"/>
  <c r="G100" i="5"/>
  <c r="D100" i="5"/>
  <c r="E100" i="5"/>
  <c r="Q14" i="5"/>
  <c r="Q47" i="5"/>
  <c r="B63" i="5" s="1"/>
  <c r="T37" i="14"/>
  <c r="T51" i="14"/>
  <c r="T65" i="14"/>
  <c r="T70" i="14" s="1"/>
  <c r="T79" i="14"/>
  <c r="T84" i="14" s="1"/>
  <c r="T66" i="14"/>
  <c r="T67" i="14"/>
  <c r="T49" i="14"/>
  <c r="T47" i="14"/>
  <c r="T50" i="14"/>
  <c r="T56" i="14" s="1"/>
  <c r="T64" i="14" s="1"/>
  <c r="T83" i="14"/>
  <c r="T91" i="14"/>
  <c r="T76" i="14"/>
  <c r="T95" i="14"/>
  <c r="T96" i="14"/>
  <c r="P49" i="5"/>
  <c r="P69" i="5"/>
  <c r="T57" i="14"/>
  <c r="T62" i="14"/>
  <c r="T46" i="14"/>
  <c r="T55" i="14" s="1"/>
  <c r="T80" i="14"/>
  <c r="T69" i="14"/>
  <c r="T71" i="14"/>
  <c r="T85" i="14"/>
  <c r="U19" i="14"/>
  <c r="U35" i="14" s="1"/>
  <c r="U85" i="14" s="1"/>
  <c r="R32" i="5"/>
  <c r="R27" i="5"/>
  <c r="S37" i="4"/>
  <c r="Q6" i="5" s="1"/>
  <c r="S35" i="4"/>
  <c r="S30" i="4"/>
  <c r="R11" i="4"/>
  <c r="R31" i="4"/>
  <c r="S9" i="4"/>
  <c r="S33" i="4" s="1"/>
  <c r="S18" i="4"/>
  <c r="S17" i="4"/>
  <c r="S7" i="4"/>
  <c r="S32" i="4" s="1"/>
  <c r="U76" i="14"/>
  <c r="P29" i="5"/>
  <c r="P28" i="5"/>
  <c r="P48" i="5"/>
  <c r="P21" i="5" s="1"/>
  <c r="P24" i="5" s="1"/>
  <c r="P25" i="5" s="1"/>
  <c r="P81" i="5"/>
  <c r="Q67" i="5"/>
  <c r="S6" i="4"/>
  <c r="S14" i="4"/>
  <c r="S10" i="4"/>
  <c r="S15" i="4"/>
  <c r="S42" i="4"/>
  <c r="S41" i="4"/>
  <c r="S39" i="4"/>
  <c r="Q7" i="5" s="1"/>
  <c r="S25" i="4"/>
  <c r="S18" i="3"/>
  <c r="S20" i="3" s="1"/>
  <c r="S46" i="4" s="1"/>
  <c r="S43" i="4" s="1"/>
  <c r="Q8" i="5" s="1"/>
  <c r="S12" i="3"/>
  <c r="S26" i="4" s="1"/>
  <c r="S8" i="3"/>
  <c r="S22" i="4" s="1"/>
  <c r="S6" i="3"/>
  <c r="S20" i="4" s="1"/>
  <c r="S7" i="3"/>
  <c r="S21" i="4" s="1"/>
  <c r="S10" i="3"/>
  <c r="S24" i="4" s="1"/>
  <c r="S9" i="3"/>
  <c r="S23" i="4" s="1"/>
  <c r="S13" i="3"/>
  <c r="S27" i="4" s="1"/>
  <c r="S14" i="3"/>
  <c r="P5" i="5"/>
  <c r="R45" i="4"/>
  <c r="P9" i="5" s="1"/>
  <c r="R36" i="5"/>
  <c r="R37" i="5"/>
  <c r="R18" i="5"/>
  <c r="R12" i="5"/>
  <c r="R14" i="5" s="1"/>
  <c r="R11" i="5"/>
  <c r="R4" i="5"/>
  <c r="R17" i="5"/>
  <c r="R22" i="5"/>
  <c r="R33" i="5"/>
  <c r="R35" i="5"/>
  <c r="R42" i="5" s="1"/>
  <c r="R16" i="5"/>
  <c r="R19" i="5" s="1"/>
  <c r="S3" i="5"/>
  <c r="R40" i="5"/>
  <c r="R13" i="5"/>
  <c r="T5" i="4"/>
  <c r="T5" i="3"/>
  <c r="T11" i="3" s="1"/>
  <c r="Q25" i="4"/>
  <c r="Q68" i="5" l="1"/>
  <c r="Q39" i="5" s="1"/>
  <c r="B83" i="5"/>
  <c r="Q83" i="5" s="1"/>
  <c r="U51" i="14"/>
  <c r="B101" i="5"/>
  <c r="O82" i="5"/>
  <c r="U54" i="14"/>
  <c r="U40" i="14"/>
  <c r="U47" i="14"/>
  <c r="U77" i="14"/>
  <c r="U81" i="14"/>
  <c r="U71" i="14"/>
  <c r="U86" i="14"/>
  <c r="U36" i="14"/>
  <c r="U37" i="14"/>
  <c r="U50" i="14"/>
  <c r="U56" i="14" s="1"/>
  <c r="U64" i="14" s="1"/>
  <c r="U52" i="14"/>
  <c r="U79" i="14"/>
  <c r="U84" i="14" s="1"/>
  <c r="U92" i="14"/>
  <c r="U67" i="14"/>
  <c r="U72" i="14"/>
  <c r="U49" i="14"/>
  <c r="U48" i="14"/>
  <c r="U62" i="14"/>
  <c r="U63" i="14"/>
  <c r="U91" i="14"/>
  <c r="U66" i="14"/>
  <c r="U80" i="14"/>
  <c r="U83" i="14"/>
  <c r="U58" i="14"/>
  <c r="U57" i="14"/>
  <c r="U46" i="14"/>
  <c r="U55" i="14" s="1"/>
  <c r="U69" i="14"/>
  <c r="U65" i="14"/>
  <c r="U70" i="14" s="1"/>
  <c r="U78" i="14"/>
  <c r="U90" i="14"/>
  <c r="U95" i="14"/>
  <c r="U96" i="14"/>
  <c r="Q49" i="5"/>
  <c r="T37" i="4"/>
  <c r="R6" i="5" s="1"/>
  <c r="T35" i="4"/>
  <c r="S11" i="4"/>
  <c r="S31" i="4"/>
  <c r="T30" i="4"/>
  <c r="T9" i="4"/>
  <c r="T33" i="4" s="1"/>
  <c r="T18" i="4"/>
  <c r="T17" i="4"/>
  <c r="T7" i="4"/>
  <c r="T32" i="4" s="1"/>
  <c r="T25" i="4"/>
  <c r="T18" i="3"/>
  <c r="T20" i="3" s="1"/>
  <c r="T46" i="4" s="1"/>
  <c r="T43" i="4" s="1"/>
  <c r="T12" i="3"/>
  <c r="T26" i="4" s="1"/>
  <c r="T6" i="3"/>
  <c r="T20" i="4" s="1"/>
  <c r="T7" i="3"/>
  <c r="T21" i="4" s="1"/>
  <c r="T10" i="3"/>
  <c r="T24" i="4" s="1"/>
  <c r="T8" i="3"/>
  <c r="T22" i="4" s="1"/>
  <c r="T9" i="3"/>
  <c r="T23" i="4" s="1"/>
  <c r="T13" i="3"/>
  <c r="T27" i="4" s="1"/>
  <c r="T14" i="3"/>
  <c r="S13" i="5"/>
  <c r="S16" i="5"/>
  <c r="S19" i="5" s="1"/>
  <c r="S4" i="5"/>
  <c r="S11" i="5"/>
  <c r="U5" i="3"/>
  <c r="U11" i="3" s="1"/>
  <c r="S12" i="5"/>
  <c r="S22" i="5"/>
  <c r="S18" i="5"/>
  <c r="S24" i="5" s="1"/>
  <c r="S25" i="5" s="1"/>
  <c r="U5" i="4"/>
  <c r="S17" i="5"/>
  <c r="Q81" i="5"/>
  <c r="Q82" i="5"/>
  <c r="T42" i="4"/>
  <c r="T10" i="4"/>
  <c r="T41" i="4"/>
  <c r="T11" i="4"/>
  <c r="T6" i="4"/>
  <c r="T31" i="4" s="1"/>
  <c r="T15" i="4"/>
  <c r="T14" i="4"/>
  <c r="T39" i="4"/>
  <c r="R7" i="5" s="1"/>
  <c r="Q5" i="5"/>
  <c r="S45" i="4"/>
  <c r="Q9" i="5" s="1"/>
  <c r="R67" i="5"/>
  <c r="R47" i="5"/>
  <c r="B64" i="5" s="1"/>
  <c r="Q29" i="5"/>
  <c r="Q28" i="5"/>
  <c r="O6" i="5"/>
  <c r="Q14" i="3"/>
  <c r="R68" i="5" l="1"/>
  <c r="R39" i="5" s="1"/>
  <c r="B84" i="5"/>
  <c r="R84" i="5" s="1"/>
  <c r="F101" i="5"/>
  <c r="C101" i="5"/>
  <c r="G101" i="5"/>
  <c r="D101" i="5"/>
  <c r="E101" i="5"/>
  <c r="B102" i="5"/>
  <c r="O83" i="5"/>
  <c r="P83" i="5"/>
  <c r="R69" i="5"/>
  <c r="R49" i="5"/>
  <c r="U35" i="4"/>
  <c r="U37" i="4"/>
  <c r="S6" i="5" s="1"/>
  <c r="U30" i="4"/>
  <c r="U9" i="4"/>
  <c r="U33" i="4" s="1"/>
  <c r="U18" i="4"/>
  <c r="U17" i="4"/>
  <c r="U7" i="4"/>
  <c r="U32" i="4" s="1"/>
  <c r="U10" i="4"/>
  <c r="U42" i="4"/>
  <c r="U14" i="4"/>
  <c r="U15" i="4"/>
  <c r="U41" i="4"/>
  <c r="U6" i="4"/>
  <c r="U39" i="4"/>
  <c r="S7" i="5" s="1"/>
  <c r="U25" i="4"/>
  <c r="U18" i="3"/>
  <c r="U20" i="3" s="1"/>
  <c r="U46" i="4" s="1"/>
  <c r="U43" i="4" s="1"/>
  <c r="S8" i="5" s="1"/>
  <c r="U12" i="3"/>
  <c r="U26" i="4" s="1"/>
  <c r="U6" i="3"/>
  <c r="U20" i="4" s="1"/>
  <c r="U9" i="3"/>
  <c r="U23" i="4" s="1"/>
  <c r="U7" i="3"/>
  <c r="U21" i="4" s="1"/>
  <c r="U8" i="3"/>
  <c r="U22" i="4" s="1"/>
  <c r="U13" i="3"/>
  <c r="U27" i="4" s="1"/>
  <c r="U10" i="3"/>
  <c r="U24" i="4" s="1"/>
  <c r="U14" i="3"/>
  <c r="R29" i="5"/>
  <c r="R28" i="5"/>
  <c r="R8" i="5"/>
  <c r="R81" i="5"/>
  <c r="R82" i="5"/>
  <c r="R48" i="5"/>
  <c r="R21" i="5" s="1"/>
  <c r="R24" i="5" s="1"/>
  <c r="R25" i="5" s="1"/>
  <c r="R83" i="5"/>
  <c r="R5" i="5"/>
  <c r="T45" i="4"/>
  <c r="R9" i="5" s="1"/>
  <c r="Q39" i="4"/>
  <c r="O7" i="5" s="1"/>
  <c r="G102" i="5" l="1"/>
  <c r="D102" i="5"/>
  <c r="E102" i="5"/>
  <c r="F102" i="5"/>
  <c r="C102" i="5"/>
  <c r="B103" i="5"/>
  <c r="O84" i="5"/>
  <c r="P84" i="5"/>
  <c r="Q84" i="5"/>
  <c r="D17" i="4"/>
  <c r="U11" i="4"/>
  <c r="U31" i="4"/>
  <c r="D15" i="4"/>
  <c r="S5" i="5"/>
  <c r="U45" i="4"/>
  <c r="S9" i="5" s="1"/>
  <c r="O29" i="5"/>
  <c r="N12" i="5"/>
  <c r="N14" i="5" s="1"/>
  <c r="O28" i="5"/>
  <c r="Q45" i="4"/>
  <c r="G103" i="5" l="1"/>
  <c r="D103" i="5"/>
  <c r="E103" i="5"/>
  <c r="F103" i="5"/>
  <c r="C103" i="5"/>
  <c r="O9" i="5"/>
  <c r="N67" i="5"/>
  <c r="N47" i="5"/>
  <c r="B60" i="5" s="1"/>
  <c r="N13" i="5"/>
  <c r="N68" i="5" l="1"/>
  <c r="N39" i="5" s="1"/>
  <c r="B80" i="5"/>
  <c r="N80" i="5" s="1"/>
  <c r="N69" i="5"/>
  <c r="N49" i="5"/>
  <c r="N84" i="5"/>
  <c r="N48" i="5"/>
  <c r="N21" i="5" s="1"/>
  <c r="N24" i="5" s="1"/>
  <c r="N25" i="5" s="1"/>
  <c r="N82" i="5"/>
  <c r="N81" i="5"/>
  <c r="N83" i="5"/>
  <c r="B99" i="5" l="1"/>
  <c r="O80" i="5"/>
  <c r="P80" i="5"/>
  <c r="Q80" i="5"/>
  <c r="R80" i="5"/>
  <c r="L9" i="4"/>
  <c r="L33" i="4" s="1"/>
  <c r="M9" i="4"/>
  <c r="M33" i="4" s="1"/>
  <c r="N9" i="4"/>
  <c r="O9" i="4"/>
  <c r="O33" i="4" s="1"/>
  <c r="P9" i="4"/>
  <c r="P33" i="4" s="1"/>
  <c r="L11" i="4"/>
  <c r="M11" i="4"/>
  <c r="N11" i="4"/>
  <c r="O11" i="4"/>
  <c r="P11" i="4"/>
  <c r="L18" i="4"/>
  <c r="J5" i="5" s="1"/>
  <c r="M18" i="4"/>
  <c r="M45" i="4" s="1"/>
  <c r="K9" i="5" s="1"/>
  <c r="N18" i="4"/>
  <c r="N45" i="4" s="1"/>
  <c r="L9" i="5" s="1"/>
  <c r="O18" i="4"/>
  <c r="M5" i="5" s="1"/>
  <c r="P18" i="4"/>
  <c r="N5" i="5" s="1"/>
  <c r="L31" i="4"/>
  <c r="M31" i="4"/>
  <c r="N31" i="4"/>
  <c r="O31" i="4"/>
  <c r="P31" i="4"/>
  <c r="N33" i="4"/>
  <c r="L37" i="4"/>
  <c r="J6" i="5" s="1"/>
  <c r="M37" i="4"/>
  <c r="K6" i="5" s="1"/>
  <c r="N37" i="4"/>
  <c r="L6" i="5" s="1"/>
  <c r="O37" i="4"/>
  <c r="M6" i="5" s="1"/>
  <c r="P37" i="4"/>
  <c r="N6" i="5" s="1"/>
  <c r="L39" i="4"/>
  <c r="J7" i="5" s="1"/>
  <c r="M39" i="4"/>
  <c r="K7" i="5" s="1"/>
  <c r="N39" i="4"/>
  <c r="L7" i="5" s="1"/>
  <c r="O39" i="4"/>
  <c r="M7" i="5" s="1"/>
  <c r="P39" i="4"/>
  <c r="N7" i="5" s="1"/>
  <c r="L11" i="3"/>
  <c r="L25" i="4" s="1"/>
  <c r="M11" i="3"/>
  <c r="M25" i="4" s="1"/>
  <c r="N11" i="3"/>
  <c r="N25" i="4" s="1"/>
  <c r="O11" i="3"/>
  <c r="O25" i="4" s="1"/>
  <c r="P11" i="3"/>
  <c r="P25" i="4" s="1"/>
  <c r="L14" i="3"/>
  <c r="M14" i="3"/>
  <c r="N14" i="3"/>
  <c r="O14" i="3"/>
  <c r="P14" i="3"/>
  <c r="L37" i="14"/>
  <c r="M37" i="14"/>
  <c r="N37" i="14"/>
  <c r="O37" i="14"/>
  <c r="P37" i="14"/>
  <c r="L40" i="14"/>
  <c r="M40" i="14"/>
  <c r="N40" i="14"/>
  <c r="O40" i="14"/>
  <c r="P40" i="14"/>
  <c r="L46" i="14"/>
  <c r="M46" i="14"/>
  <c r="M55" i="14" s="1"/>
  <c r="N46" i="14"/>
  <c r="N55" i="14" s="1"/>
  <c r="O46" i="14"/>
  <c r="O55" i="14" s="1"/>
  <c r="P46" i="14"/>
  <c r="P55" i="14" s="1"/>
  <c r="L47" i="14"/>
  <c r="M47" i="14"/>
  <c r="N47" i="14"/>
  <c r="O47" i="14"/>
  <c r="P47" i="14"/>
  <c r="L48" i="14"/>
  <c r="M48" i="14"/>
  <c r="N48" i="14"/>
  <c r="O48" i="14"/>
  <c r="P48" i="14"/>
  <c r="L49" i="14"/>
  <c r="M49" i="14"/>
  <c r="N49" i="14"/>
  <c r="O49" i="14"/>
  <c r="P49" i="14"/>
  <c r="L50" i="14"/>
  <c r="L56" i="14" s="1"/>
  <c r="L64" i="14" s="1"/>
  <c r="M50" i="14"/>
  <c r="M56" i="14" s="1"/>
  <c r="M64" i="14" s="1"/>
  <c r="N50" i="14"/>
  <c r="N56" i="14" s="1"/>
  <c r="N64" i="14" s="1"/>
  <c r="O50" i="14"/>
  <c r="O56" i="14" s="1"/>
  <c r="O64" i="14" s="1"/>
  <c r="P50" i="14"/>
  <c r="P56" i="14" s="1"/>
  <c r="P64" i="14" s="1"/>
  <c r="L51" i="14"/>
  <c r="M51" i="14"/>
  <c r="N51" i="14"/>
  <c r="O51" i="14"/>
  <c r="P51" i="14"/>
  <c r="L52" i="14"/>
  <c r="M52" i="14"/>
  <c r="N52" i="14"/>
  <c r="O52" i="14"/>
  <c r="P52" i="14"/>
  <c r="L54" i="14"/>
  <c r="M54" i="14"/>
  <c r="N54" i="14"/>
  <c r="O54" i="14"/>
  <c r="P54" i="14"/>
  <c r="L55" i="14"/>
  <c r="L57" i="14"/>
  <c r="M57" i="14"/>
  <c r="N57" i="14"/>
  <c r="O57" i="14"/>
  <c r="P57" i="14"/>
  <c r="L58" i="14"/>
  <c r="M58" i="14"/>
  <c r="N58" i="14"/>
  <c r="O58" i="14"/>
  <c r="P58" i="14"/>
  <c r="L62" i="14"/>
  <c r="M62" i="14"/>
  <c r="N62" i="14"/>
  <c r="O62" i="14"/>
  <c r="P62" i="14"/>
  <c r="L63" i="14"/>
  <c r="M63" i="14"/>
  <c r="N63" i="14"/>
  <c r="O63" i="14"/>
  <c r="P63" i="14"/>
  <c r="L65" i="14"/>
  <c r="L70" i="14" s="1"/>
  <c r="M65" i="14"/>
  <c r="M70" i="14" s="1"/>
  <c r="N65" i="14"/>
  <c r="N70" i="14" s="1"/>
  <c r="O65" i="14"/>
  <c r="O70" i="14" s="1"/>
  <c r="P65" i="14"/>
  <c r="P70" i="14" s="1"/>
  <c r="L66" i="14"/>
  <c r="M66" i="14"/>
  <c r="N66" i="14"/>
  <c r="O66" i="14"/>
  <c r="P66" i="14"/>
  <c r="L67" i="14"/>
  <c r="M67" i="14"/>
  <c r="N67" i="14"/>
  <c r="O67" i="14"/>
  <c r="P67" i="14"/>
  <c r="L69" i="14"/>
  <c r="M69" i="14"/>
  <c r="N69" i="14"/>
  <c r="O69" i="14"/>
  <c r="P69" i="14"/>
  <c r="L71" i="14"/>
  <c r="M71" i="14"/>
  <c r="N71" i="14"/>
  <c r="O71" i="14"/>
  <c r="P71" i="14"/>
  <c r="L72" i="14"/>
  <c r="M72" i="14"/>
  <c r="N72" i="14"/>
  <c r="O72" i="14"/>
  <c r="P72" i="14"/>
  <c r="L76" i="14"/>
  <c r="M76" i="14"/>
  <c r="N76" i="14"/>
  <c r="O76" i="14"/>
  <c r="P76" i="14"/>
  <c r="L77" i="14"/>
  <c r="M77" i="14"/>
  <c r="N77" i="14"/>
  <c r="O77" i="14"/>
  <c r="P77" i="14"/>
  <c r="L78" i="14"/>
  <c r="M78" i="14"/>
  <c r="N78" i="14"/>
  <c r="O78" i="14"/>
  <c r="P78" i="14"/>
  <c r="L79" i="14"/>
  <c r="M79" i="14"/>
  <c r="M84" i="14" s="1"/>
  <c r="N79" i="14"/>
  <c r="N84" i="14" s="1"/>
  <c r="O79" i="14"/>
  <c r="O84" i="14" s="1"/>
  <c r="P79" i="14"/>
  <c r="P84" i="14" s="1"/>
  <c r="L80" i="14"/>
  <c r="M80" i="14"/>
  <c r="N80" i="14"/>
  <c r="O80" i="14"/>
  <c r="P80" i="14"/>
  <c r="L81" i="14"/>
  <c r="M81" i="14"/>
  <c r="N81" i="14"/>
  <c r="O81" i="14"/>
  <c r="P81" i="14"/>
  <c r="L83" i="14"/>
  <c r="M83" i="14"/>
  <c r="N83" i="14"/>
  <c r="O83" i="14"/>
  <c r="P83" i="14"/>
  <c r="L84" i="14"/>
  <c r="L85" i="14"/>
  <c r="M85" i="14"/>
  <c r="N85" i="14"/>
  <c r="O85" i="14"/>
  <c r="P85" i="14"/>
  <c r="L86" i="14"/>
  <c r="M86" i="14"/>
  <c r="N86" i="14"/>
  <c r="O86" i="14"/>
  <c r="P86" i="14"/>
  <c r="L90" i="14"/>
  <c r="M90" i="14"/>
  <c r="N90" i="14"/>
  <c r="O90" i="14"/>
  <c r="P90" i="14"/>
  <c r="L91" i="14"/>
  <c r="M91" i="14"/>
  <c r="N91" i="14"/>
  <c r="O91" i="14"/>
  <c r="P91" i="14"/>
  <c r="L92" i="14"/>
  <c r="M92" i="14"/>
  <c r="N92" i="14"/>
  <c r="O92" i="14"/>
  <c r="P92" i="14"/>
  <c r="J12" i="5"/>
  <c r="J67" i="5" s="1"/>
  <c r="K12" i="5"/>
  <c r="K47" i="5" s="1"/>
  <c r="B57" i="5" s="1"/>
  <c r="L12" i="5"/>
  <c r="L67" i="5" s="1"/>
  <c r="M12" i="5"/>
  <c r="M67" i="5" s="1"/>
  <c r="J13" i="5"/>
  <c r="K13" i="5"/>
  <c r="L13" i="5"/>
  <c r="M13" i="5"/>
  <c r="I16" i="5"/>
  <c r="I19" i="5" s="1"/>
  <c r="J16" i="5"/>
  <c r="J19" i="5" s="1"/>
  <c r="K16" i="5"/>
  <c r="K19" i="5" s="1"/>
  <c r="L16" i="5"/>
  <c r="L19" i="5" s="1"/>
  <c r="M16" i="5"/>
  <c r="M19" i="5" s="1"/>
  <c r="I17" i="5"/>
  <c r="J17" i="5"/>
  <c r="K17" i="5"/>
  <c r="L17" i="5"/>
  <c r="M17" i="5"/>
  <c r="I18" i="5"/>
  <c r="J18" i="5"/>
  <c r="K18" i="5"/>
  <c r="L18" i="5"/>
  <c r="M18" i="5"/>
  <c r="I22" i="5"/>
  <c r="J22" i="5"/>
  <c r="K22" i="5"/>
  <c r="L22" i="5"/>
  <c r="M22" i="5"/>
  <c r="I27" i="5"/>
  <c r="J27" i="5"/>
  <c r="K27" i="5"/>
  <c r="L27" i="5"/>
  <c r="M27" i="5"/>
  <c r="I32" i="5"/>
  <c r="J32" i="5"/>
  <c r="K32" i="5"/>
  <c r="L32" i="5"/>
  <c r="M32" i="5"/>
  <c r="I33" i="5"/>
  <c r="J33" i="5"/>
  <c r="K33" i="5"/>
  <c r="L33" i="5"/>
  <c r="M33" i="5"/>
  <c r="I35" i="5"/>
  <c r="I42" i="5" s="1"/>
  <c r="J35" i="5"/>
  <c r="J42" i="5" s="1"/>
  <c r="K35" i="5"/>
  <c r="K42" i="5" s="1"/>
  <c r="L35" i="5"/>
  <c r="L42" i="5" s="1"/>
  <c r="M35" i="5"/>
  <c r="M42" i="5" s="1"/>
  <c r="I36" i="5"/>
  <c r="J36" i="5"/>
  <c r="K36" i="5"/>
  <c r="L36" i="5"/>
  <c r="M36" i="5"/>
  <c r="I37" i="5"/>
  <c r="J37" i="5"/>
  <c r="K37" i="5"/>
  <c r="L37" i="5"/>
  <c r="M37" i="5"/>
  <c r="I40" i="5"/>
  <c r="J40" i="5"/>
  <c r="K40" i="5"/>
  <c r="L40" i="5"/>
  <c r="M40" i="5"/>
  <c r="J68" i="5" l="1"/>
  <c r="J39" i="5" s="1"/>
  <c r="B76" i="5"/>
  <c r="K76" i="5" s="1"/>
  <c r="M68" i="5"/>
  <c r="M39" i="5" s="1"/>
  <c r="B79" i="5"/>
  <c r="L68" i="5"/>
  <c r="L39" i="5" s="1"/>
  <c r="B78" i="5"/>
  <c r="K78" i="5" s="1"/>
  <c r="G99" i="5"/>
  <c r="D99" i="5"/>
  <c r="E99" i="5"/>
  <c r="F99" i="5"/>
  <c r="C99" i="5"/>
  <c r="K49" i="5"/>
  <c r="K69" i="5"/>
  <c r="J29" i="5"/>
  <c r="M47" i="5"/>
  <c r="B59" i="5" s="1"/>
  <c r="J14" i="5"/>
  <c r="J47" i="5"/>
  <c r="B56" i="5" s="1"/>
  <c r="M14" i="5"/>
  <c r="L29" i="5"/>
  <c r="L28" i="5"/>
  <c r="L14" i="5"/>
  <c r="K5" i="5"/>
  <c r="L47" i="5"/>
  <c r="B58" i="5" s="1"/>
  <c r="K14" i="5"/>
  <c r="L5" i="5"/>
  <c r="K81" i="5"/>
  <c r="K80" i="5"/>
  <c r="K84" i="5"/>
  <c r="M28" i="5"/>
  <c r="M29" i="5"/>
  <c r="K67" i="5"/>
  <c r="P45" i="4"/>
  <c r="N9" i="5" s="1"/>
  <c r="K48" i="5"/>
  <c r="K21" i="5" s="1"/>
  <c r="K24" i="5" s="1"/>
  <c r="K25" i="5" s="1"/>
  <c r="K82" i="5"/>
  <c r="K83" i="5"/>
  <c r="K79" i="5"/>
  <c r="L45" i="4"/>
  <c r="J9" i="5" s="1"/>
  <c r="K29" i="5"/>
  <c r="K28" i="5"/>
  <c r="N28" i="5"/>
  <c r="N29" i="5"/>
  <c r="J28" i="5"/>
  <c r="I12" i="5"/>
  <c r="O45" i="4"/>
  <c r="M9" i="5" s="1"/>
  <c r="B98" i="5" l="1"/>
  <c r="O79" i="5"/>
  <c r="P79" i="5"/>
  <c r="Q79" i="5"/>
  <c r="R79" i="5"/>
  <c r="N79" i="5"/>
  <c r="B97" i="5"/>
  <c r="O78" i="5"/>
  <c r="P78" i="5"/>
  <c r="Q78" i="5"/>
  <c r="R78" i="5"/>
  <c r="N78" i="5"/>
  <c r="B95" i="5"/>
  <c r="O76" i="5"/>
  <c r="P76" i="5"/>
  <c r="Q76" i="5"/>
  <c r="R76" i="5"/>
  <c r="N76" i="5"/>
  <c r="K68" i="5"/>
  <c r="K39" i="5" s="1"/>
  <c r="B77" i="5"/>
  <c r="L81" i="5"/>
  <c r="L49" i="5"/>
  <c r="L69" i="5"/>
  <c r="M69" i="5"/>
  <c r="M49" i="5"/>
  <c r="J69" i="5"/>
  <c r="J49" i="5"/>
  <c r="M83" i="5"/>
  <c r="M80" i="5"/>
  <c r="M78" i="5"/>
  <c r="M84" i="5"/>
  <c r="M79" i="5"/>
  <c r="M77" i="5"/>
  <c r="M82" i="5"/>
  <c r="M48" i="5"/>
  <c r="M21" i="5" s="1"/>
  <c r="M24" i="5" s="1"/>
  <c r="M25" i="5" s="1"/>
  <c r="L78" i="5"/>
  <c r="M81" i="5"/>
  <c r="M76" i="5"/>
  <c r="J76" i="5"/>
  <c r="J79" i="5"/>
  <c r="J81" i="5"/>
  <c r="J84" i="5"/>
  <c r="J78" i="5"/>
  <c r="J77" i="5"/>
  <c r="J82" i="5"/>
  <c r="J48" i="5"/>
  <c r="J21" i="5" s="1"/>
  <c r="J24" i="5" s="1"/>
  <c r="J25" i="5" s="1"/>
  <c r="J83" i="5"/>
  <c r="J80" i="5"/>
  <c r="L76" i="5"/>
  <c r="L84" i="5"/>
  <c r="L79" i="5"/>
  <c r="L48" i="5"/>
  <c r="L21" i="5" s="1"/>
  <c r="L24" i="5" s="1"/>
  <c r="L25" i="5" s="1"/>
  <c r="L80" i="5"/>
  <c r="L82" i="5"/>
  <c r="L83" i="5"/>
  <c r="L77" i="5"/>
  <c r="I13" i="5"/>
  <c r="I67" i="5"/>
  <c r="B75" i="5" s="1"/>
  <c r="M75" i="5" s="1"/>
  <c r="I14" i="5"/>
  <c r="I47" i="5"/>
  <c r="B55" i="5" s="1"/>
  <c r="J75" i="5" l="1"/>
  <c r="B96" i="5"/>
  <c r="O77" i="5"/>
  <c r="P77" i="5"/>
  <c r="Q77" i="5"/>
  <c r="R77" i="5"/>
  <c r="N77" i="5"/>
  <c r="K77" i="5"/>
  <c r="F97" i="5"/>
  <c r="C97" i="5"/>
  <c r="G97" i="5"/>
  <c r="D97" i="5"/>
  <c r="E97" i="5"/>
  <c r="B94" i="5"/>
  <c r="O75" i="5"/>
  <c r="P75" i="5"/>
  <c r="Q75" i="5"/>
  <c r="R75" i="5"/>
  <c r="N75" i="5"/>
  <c r="K75" i="5"/>
  <c r="L75" i="5"/>
  <c r="G95" i="5"/>
  <c r="D95" i="5"/>
  <c r="E95" i="5"/>
  <c r="F95" i="5"/>
  <c r="C95" i="5"/>
  <c r="G98" i="5"/>
  <c r="D98" i="5"/>
  <c r="E98" i="5"/>
  <c r="F98" i="5"/>
  <c r="C98" i="5"/>
  <c r="I49" i="5"/>
  <c r="I69" i="5"/>
  <c r="I68" i="5"/>
  <c r="I39" i="5" s="1"/>
  <c r="I48" i="5"/>
  <c r="I21" i="5" s="1"/>
  <c r="I24" i="5" s="1"/>
  <c r="I25" i="5" s="1"/>
  <c r="I78" i="5"/>
  <c r="I80" i="5"/>
  <c r="I84" i="5"/>
  <c r="I75" i="5"/>
  <c r="I77" i="5"/>
  <c r="I79" i="5"/>
  <c r="I81" i="5"/>
  <c r="I83" i="5"/>
  <c r="I76" i="5"/>
  <c r="I82" i="5"/>
  <c r="G94" i="5" l="1"/>
  <c r="D94" i="5"/>
  <c r="E94" i="5"/>
  <c r="F94" i="5"/>
  <c r="C94" i="5"/>
  <c r="F96" i="5"/>
  <c r="C96" i="5"/>
  <c r="G96" i="5"/>
  <c r="D96" i="5"/>
  <c r="E96" i="5"/>
  <c r="E11" i="4"/>
  <c r="E18" i="4" s="1"/>
  <c r="E37" i="4"/>
  <c r="E39" i="4" l="1"/>
  <c r="E45" i="4" s="1"/>
  <c r="H9" i="1" l="1"/>
  <c r="D18" i="1" l="1"/>
  <c r="H6" i="1" s="1"/>
  <c r="H8" i="1" l="1"/>
  <c r="H18" i="1"/>
  <c r="L24" i="1" s="1"/>
  <c r="F27" i="5" s="1"/>
  <c r="H7" i="1"/>
  <c r="D27" i="5" l="1"/>
  <c r="D30" i="5" s="1"/>
  <c r="H19" i="1"/>
  <c r="F30" i="5"/>
  <c r="H30" i="1"/>
  <c r="H27" i="5" s="1"/>
  <c r="H30" i="5" s="1"/>
  <c r="E27" i="5"/>
  <c r="E30" i="5" s="1"/>
  <c r="H20" i="1"/>
  <c r="H29" i="1"/>
  <c r="G27" i="5" l="1"/>
  <c r="G30" i="5" s="1"/>
  <c r="F11" i="4"/>
  <c r="F18" i="4"/>
  <c r="I11" i="4" l="1"/>
  <c r="I18" i="4" s="1"/>
  <c r="F11" i="3"/>
  <c r="H11" i="4"/>
  <c r="H18" i="4" s="1"/>
  <c r="D5" i="5"/>
  <c r="G11" i="4"/>
  <c r="G33" i="4"/>
  <c r="H33" i="4" s="1"/>
  <c r="I33" i="4" s="1"/>
  <c r="J11" i="4" l="1"/>
  <c r="J18" i="4" s="1"/>
  <c r="J33" i="4"/>
  <c r="G18" i="4"/>
  <c r="F5" i="5"/>
  <c r="H11" i="3"/>
  <c r="F25" i="4"/>
  <c r="E11" i="3"/>
  <c r="F14" i="3"/>
  <c r="E14" i="3" s="1"/>
  <c r="I11" i="3"/>
  <c r="G5" i="5"/>
  <c r="H14" i="3" l="1"/>
  <c r="H25" i="4"/>
  <c r="E5" i="5"/>
  <c r="G11" i="3"/>
  <c r="K11" i="4"/>
  <c r="K33" i="4"/>
  <c r="I14" i="3"/>
  <c r="I25" i="4"/>
  <c r="J11" i="3"/>
  <c r="H5" i="5"/>
  <c r="K18" i="4" l="1"/>
  <c r="D14" i="4"/>
  <c r="D10" i="4"/>
  <c r="J25" i="4"/>
  <c r="J14" i="3"/>
  <c r="G14" i="3"/>
  <c r="G25" i="4"/>
  <c r="I5" i="5" l="1"/>
  <c r="K11" i="3"/>
  <c r="D43" i="4"/>
  <c r="K14" i="3" l="1"/>
  <c r="K25" i="4"/>
  <c r="I55" i="5" l="1"/>
  <c r="J55" i="5"/>
  <c r="K55" i="5"/>
  <c r="L55" i="5"/>
  <c r="M55" i="5"/>
  <c r="N55" i="5"/>
  <c r="O55" i="5"/>
  <c r="P55" i="5"/>
  <c r="R55" i="5"/>
  <c r="K56" i="5"/>
  <c r="O56" i="5"/>
  <c r="R56" i="5"/>
  <c r="O57" i="5"/>
  <c r="M58" i="5" l="1"/>
  <c r="K57" i="5"/>
  <c r="Q57" i="5"/>
  <c r="M57" i="5"/>
  <c r="I57" i="5"/>
  <c r="Q56" i="5"/>
  <c r="M56" i="5"/>
  <c r="I56" i="5"/>
  <c r="P57" i="5"/>
  <c r="L57" i="5"/>
  <c r="P56" i="5"/>
  <c r="L56" i="5"/>
  <c r="N58" i="5"/>
  <c r="R57" i="5"/>
  <c r="N57" i="5"/>
  <c r="J57" i="5"/>
  <c r="N56" i="5"/>
  <c r="J56" i="5"/>
  <c r="Q58" i="5" l="1"/>
  <c r="R58" i="5"/>
  <c r="L58" i="5"/>
  <c r="I58" i="5"/>
  <c r="J58" i="5"/>
  <c r="P58" i="5"/>
  <c r="K58" i="5"/>
  <c r="O58" i="5"/>
  <c r="K59" i="5" l="1"/>
  <c r="O59" i="5"/>
  <c r="I59" i="5"/>
  <c r="J59" i="5"/>
  <c r="M59" i="5"/>
  <c r="L59" i="5"/>
  <c r="N59" i="5"/>
  <c r="P59" i="5"/>
  <c r="Q59" i="5"/>
  <c r="R59" i="5"/>
  <c r="K60" i="5" l="1"/>
  <c r="O60" i="5"/>
  <c r="R60" i="5"/>
  <c r="M60" i="5"/>
  <c r="N60" i="5"/>
  <c r="I60" i="5"/>
  <c r="P60" i="5"/>
  <c r="L60" i="5"/>
  <c r="Q60" i="5"/>
  <c r="J60" i="5"/>
  <c r="O61" i="5" l="1"/>
  <c r="K61" i="5"/>
  <c r="R61" i="5"/>
  <c r="M61" i="5"/>
  <c r="N61" i="5"/>
  <c r="I61" i="5"/>
  <c r="P61" i="5"/>
  <c r="L61" i="5"/>
  <c r="J61" i="5"/>
  <c r="Q61" i="5"/>
  <c r="K62" i="5" l="1"/>
  <c r="O62" i="5"/>
  <c r="R62" i="5"/>
  <c r="M62" i="5"/>
  <c r="N62" i="5"/>
  <c r="I62" i="5"/>
  <c r="P62" i="5"/>
  <c r="L62" i="5"/>
  <c r="Q62" i="5"/>
  <c r="J62" i="5"/>
  <c r="K63" i="5" l="1"/>
  <c r="N63" i="5"/>
  <c r="O63" i="5"/>
  <c r="J63" i="5"/>
  <c r="M63" i="5"/>
  <c r="I63" i="5"/>
  <c r="P63" i="5"/>
  <c r="L63" i="5"/>
  <c r="R63" i="5"/>
  <c r="Q63" i="5"/>
  <c r="K64" i="5" l="1"/>
  <c r="P64" i="5"/>
  <c r="R64" i="5"/>
  <c r="L64" i="5"/>
  <c r="Q64" i="5"/>
  <c r="O64" i="5"/>
  <c r="M64" i="5"/>
  <c r="I64" i="5"/>
  <c r="J64" i="5"/>
  <c r="N64" i="5"/>
  <c r="Q48" i="5"/>
  <c r="Q21" i="5" s="1"/>
  <c r="Q24" i="5" s="1"/>
  <c r="Q25" i="5" s="1"/>
  <c r="Q55" i="5"/>
  <c r="Q69" i="5"/>
  <c r="F31" i="4"/>
  <c r="G31" i="4"/>
  <c r="H31" i="4"/>
  <c r="I31" i="4"/>
  <c r="J31" i="4"/>
  <c r="K31" i="4"/>
  <c r="D37" i="4"/>
  <c r="F37" i="4"/>
  <c r="G37" i="4"/>
  <c r="H37" i="4"/>
  <c r="I37" i="4"/>
  <c r="J37" i="4"/>
  <c r="K37" i="4"/>
  <c r="D39" i="4"/>
  <c r="F39" i="4"/>
  <c r="G39" i="4"/>
  <c r="H39" i="4"/>
  <c r="I39" i="4"/>
  <c r="J39" i="4"/>
  <c r="K39" i="4"/>
  <c r="D45" i="4"/>
  <c r="F45" i="4"/>
  <c r="G45" i="4"/>
  <c r="H45" i="4"/>
  <c r="I45" i="4"/>
  <c r="J45" i="4"/>
  <c r="K45" i="4"/>
  <c r="D8" i="14"/>
  <c r="D9" i="14"/>
  <c r="D10" i="14"/>
  <c r="F37" i="14"/>
  <c r="G37" i="14"/>
  <c r="H37" i="14"/>
  <c r="I37" i="14"/>
  <c r="J37" i="14"/>
  <c r="K37" i="14"/>
  <c r="F40" i="14"/>
  <c r="G40" i="14"/>
  <c r="H40" i="14"/>
  <c r="I40" i="14"/>
  <c r="J40" i="14"/>
  <c r="K40" i="14"/>
  <c r="F41" i="14"/>
  <c r="F42" i="14"/>
  <c r="G46" i="14"/>
  <c r="H46" i="14"/>
  <c r="I46" i="14"/>
  <c r="J46" i="14"/>
  <c r="K46" i="14"/>
  <c r="F47" i="14"/>
  <c r="G47" i="14"/>
  <c r="H47" i="14"/>
  <c r="I47" i="14"/>
  <c r="J47" i="14"/>
  <c r="K47" i="14"/>
  <c r="G48" i="14"/>
  <c r="H48" i="14"/>
  <c r="I48" i="14"/>
  <c r="J48" i="14"/>
  <c r="K48" i="14"/>
  <c r="F49" i="14"/>
  <c r="G49" i="14"/>
  <c r="H49" i="14"/>
  <c r="I49" i="14"/>
  <c r="J49" i="14"/>
  <c r="K49" i="14"/>
  <c r="F50" i="14"/>
  <c r="G50" i="14"/>
  <c r="H50" i="14"/>
  <c r="I50" i="14"/>
  <c r="J50" i="14"/>
  <c r="K50" i="14"/>
  <c r="F51" i="14"/>
  <c r="G51" i="14"/>
  <c r="H51" i="14"/>
  <c r="I51" i="14"/>
  <c r="J51" i="14"/>
  <c r="K51" i="14"/>
  <c r="E52" i="14"/>
  <c r="F52" i="14"/>
  <c r="G52" i="14"/>
  <c r="H52" i="14"/>
  <c r="I52" i="14"/>
  <c r="J52" i="14"/>
  <c r="K52" i="14"/>
  <c r="F54" i="14"/>
  <c r="G54" i="14"/>
  <c r="H54" i="14"/>
  <c r="I54" i="14"/>
  <c r="J54" i="14"/>
  <c r="K54" i="14"/>
  <c r="F55" i="14"/>
  <c r="G55" i="14"/>
  <c r="H55" i="14"/>
  <c r="I55" i="14"/>
  <c r="J55" i="14"/>
  <c r="K55" i="14"/>
  <c r="F56" i="14"/>
  <c r="G56" i="14"/>
  <c r="H56" i="14"/>
  <c r="I56" i="14"/>
  <c r="J56" i="14"/>
  <c r="K56" i="14"/>
  <c r="F57" i="14"/>
  <c r="G57" i="14"/>
  <c r="H57" i="14"/>
  <c r="I57" i="14"/>
  <c r="J57" i="14"/>
  <c r="K57" i="14"/>
  <c r="F58" i="14"/>
  <c r="G58" i="14"/>
  <c r="H58" i="14"/>
  <c r="I58" i="14"/>
  <c r="J58" i="14"/>
  <c r="K58" i="14"/>
  <c r="G62" i="14"/>
  <c r="H62" i="14"/>
  <c r="I62" i="14"/>
  <c r="J62" i="14"/>
  <c r="K62" i="14"/>
  <c r="G63" i="14"/>
  <c r="H63" i="14"/>
  <c r="I63" i="14"/>
  <c r="J63" i="14"/>
  <c r="K63" i="14"/>
  <c r="F64" i="14"/>
  <c r="G64" i="14"/>
  <c r="H64" i="14"/>
  <c r="I64" i="14"/>
  <c r="J64" i="14"/>
  <c r="K64" i="14"/>
  <c r="F65" i="14"/>
  <c r="G65" i="14"/>
  <c r="H65" i="14"/>
  <c r="I65" i="14"/>
  <c r="J65" i="14"/>
  <c r="K65" i="14"/>
  <c r="F66" i="14"/>
  <c r="G66" i="14"/>
  <c r="H66" i="14"/>
  <c r="I66" i="14"/>
  <c r="J66" i="14"/>
  <c r="K66" i="14"/>
  <c r="E67" i="14"/>
  <c r="F67" i="14"/>
  <c r="G67" i="14"/>
  <c r="H67" i="14"/>
  <c r="I67" i="14"/>
  <c r="J67" i="14"/>
  <c r="K67" i="14"/>
  <c r="F69" i="14"/>
  <c r="G69" i="14"/>
  <c r="H69" i="14"/>
  <c r="I69" i="14"/>
  <c r="J69" i="14"/>
  <c r="K69" i="14"/>
  <c r="F70" i="14"/>
  <c r="G70" i="14"/>
  <c r="H70" i="14"/>
  <c r="I70" i="14"/>
  <c r="J70" i="14"/>
  <c r="K70" i="14"/>
  <c r="F71" i="14"/>
  <c r="G71" i="14"/>
  <c r="H71" i="14"/>
  <c r="I71" i="14"/>
  <c r="J71" i="14"/>
  <c r="K71" i="14"/>
  <c r="F72" i="14"/>
  <c r="G72" i="14"/>
  <c r="H72" i="14"/>
  <c r="I72" i="14"/>
  <c r="J72" i="14"/>
  <c r="K72" i="14"/>
  <c r="G76" i="14"/>
  <c r="H76" i="14"/>
  <c r="I76" i="14"/>
  <c r="J76" i="14"/>
  <c r="K76" i="14"/>
  <c r="G77" i="14"/>
  <c r="H77" i="14"/>
  <c r="I77" i="14"/>
  <c r="J77" i="14"/>
  <c r="K77" i="14"/>
  <c r="F78" i="14"/>
  <c r="G78" i="14"/>
  <c r="H78" i="14"/>
  <c r="I78" i="14"/>
  <c r="J78" i="14"/>
  <c r="K78" i="14"/>
  <c r="F79" i="14"/>
  <c r="G79" i="14"/>
  <c r="H79" i="14"/>
  <c r="I79" i="14"/>
  <c r="J79" i="14"/>
  <c r="K79" i="14"/>
  <c r="F80" i="14"/>
  <c r="G80" i="14"/>
  <c r="H80" i="14"/>
  <c r="I80" i="14"/>
  <c r="J80" i="14"/>
  <c r="K80" i="14"/>
  <c r="E81" i="14"/>
  <c r="F81" i="14"/>
  <c r="G81" i="14"/>
  <c r="H81" i="14"/>
  <c r="I81" i="14"/>
  <c r="J81" i="14"/>
  <c r="K81" i="14"/>
  <c r="F83" i="14"/>
  <c r="G83" i="14"/>
  <c r="H83" i="14"/>
  <c r="I83" i="14"/>
  <c r="J83" i="14"/>
  <c r="K83" i="14"/>
  <c r="F84" i="14"/>
  <c r="G84" i="14"/>
  <c r="H84" i="14"/>
  <c r="I84" i="14"/>
  <c r="J84" i="14"/>
  <c r="K84" i="14"/>
  <c r="F85" i="14"/>
  <c r="G85" i="14"/>
  <c r="H85" i="14"/>
  <c r="I85" i="14"/>
  <c r="J85" i="14"/>
  <c r="K85" i="14"/>
  <c r="F86" i="14"/>
  <c r="G86" i="14"/>
  <c r="H86" i="14"/>
  <c r="I86" i="14"/>
  <c r="J86" i="14"/>
  <c r="K86" i="14"/>
  <c r="F90" i="14"/>
  <c r="G90" i="14"/>
  <c r="H90" i="14"/>
  <c r="I90" i="14"/>
  <c r="J90" i="14"/>
  <c r="K90" i="14"/>
  <c r="F91" i="14"/>
  <c r="G91" i="14"/>
  <c r="H91" i="14"/>
  <c r="I91" i="14"/>
  <c r="J91" i="14"/>
  <c r="K91" i="14"/>
  <c r="F92" i="14"/>
  <c r="G92" i="14"/>
  <c r="H92" i="14"/>
  <c r="I92" i="14"/>
  <c r="J92" i="14"/>
  <c r="K92" i="14"/>
  <c r="D95" i="14"/>
  <c r="F95" i="14"/>
  <c r="G95" i="14"/>
  <c r="H95" i="14"/>
  <c r="I95" i="14"/>
  <c r="J95" i="14"/>
  <c r="K95" i="14"/>
  <c r="D96" i="14"/>
  <c r="F96" i="14"/>
  <c r="G96" i="14"/>
  <c r="H96" i="14"/>
  <c r="I96" i="14"/>
  <c r="J96" i="14"/>
  <c r="K96" i="14"/>
  <c r="D6" i="5"/>
  <c r="E6" i="5"/>
  <c r="F6" i="5"/>
  <c r="G6" i="5"/>
  <c r="H6" i="5"/>
  <c r="I6" i="5"/>
  <c r="D7" i="5"/>
  <c r="E7" i="5"/>
  <c r="F7" i="5"/>
  <c r="G7" i="5"/>
  <c r="H7" i="5"/>
  <c r="I7" i="5"/>
  <c r="D9" i="5"/>
  <c r="E9" i="5"/>
  <c r="F9" i="5"/>
  <c r="G9" i="5"/>
  <c r="H9" i="5"/>
  <c r="I9" i="5"/>
  <c r="D12" i="5"/>
  <c r="E12" i="5"/>
  <c r="F12" i="5"/>
  <c r="G12" i="5"/>
  <c r="H12" i="5"/>
  <c r="D13" i="5"/>
  <c r="E13" i="5"/>
  <c r="F13" i="5"/>
  <c r="G13" i="5"/>
  <c r="H13" i="5"/>
  <c r="D14" i="5"/>
  <c r="E14" i="5"/>
  <c r="F14" i="5"/>
  <c r="G14" i="5"/>
  <c r="H14" i="5"/>
  <c r="D16" i="5"/>
  <c r="E16" i="5"/>
  <c r="F16" i="5"/>
  <c r="G16" i="5"/>
  <c r="H16" i="5"/>
  <c r="D17" i="5"/>
  <c r="E17" i="5"/>
  <c r="F17" i="5"/>
  <c r="G17" i="5"/>
  <c r="H17" i="5"/>
  <c r="D18" i="5"/>
  <c r="E18" i="5"/>
  <c r="F18" i="5"/>
  <c r="G18" i="5"/>
  <c r="H18" i="5"/>
  <c r="D19" i="5"/>
  <c r="E19" i="5"/>
  <c r="F19" i="5"/>
  <c r="G19" i="5"/>
  <c r="H19" i="5"/>
  <c r="D21" i="5"/>
  <c r="E21" i="5"/>
  <c r="F21" i="5"/>
  <c r="G21" i="5"/>
  <c r="H21" i="5"/>
  <c r="D22" i="5"/>
  <c r="E22" i="5"/>
  <c r="F22" i="5"/>
  <c r="G22" i="5"/>
  <c r="H22" i="5"/>
  <c r="D24" i="5"/>
  <c r="E24" i="5"/>
  <c r="F24" i="5"/>
  <c r="G24" i="5"/>
  <c r="H24" i="5"/>
  <c r="D25" i="5"/>
  <c r="E25" i="5"/>
  <c r="F25" i="5"/>
  <c r="G25" i="5"/>
  <c r="H25" i="5"/>
  <c r="D28" i="5"/>
  <c r="E28" i="5"/>
  <c r="F28" i="5"/>
  <c r="G28" i="5"/>
  <c r="H28" i="5"/>
  <c r="I28" i="5"/>
  <c r="D29" i="5"/>
  <c r="E29" i="5"/>
  <c r="F29" i="5"/>
  <c r="G29" i="5"/>
  <c r="H29" i="5"/>
  <c r="I29" i="5"/>
  <c r="D32" i="5"/>
  <c r="E32" i="5"/>
  <c r="F32" i="5"/>
  <c r="G32" i="5"/>
  <c r="H32" i="5"/>
  <c r="D33" i="5"/>
  <c r="E33" i="5"/>
  <c r="F33" i="5"/>
  <c r="G33" i="5"/>
  <c r="H33" i="5"/>
  <c r="D35" i="5"/>
  <c r="E35" i="5"/>
  <c r="F35" i="5"/>
  <c r="G35" i="5"/>
  <c r="H35" i="5"/>
  <c r="D36" i="5"/>
  <c r="E36" i="5"/>
  <c r="F36" i="5"/>
  <c r="G36" i="5"/>
  <c r="H36" i="5"/>
  <c r="D37" i="5"/>
  <c r="E37" i="5"/>
  <c r="F37" i="5"/>
  <c r="G37" i="5"/>
  <c r="H37" i="5"/>
  <c r="D39" i="5"/>
  <c r="E39" i="5"/>
  <c r="F39" i="5"/>
  <c r="G39" i="5"/>
  <c r="H39" i="5"/>
  <c r="D40" i="5"/>
  <c r="E40" i="5"/>
  <c r="F40" i="5"/>
  <c r="G40" i="5"/>
  <c r="H40" i="5"/>
  <c r="D42" i="5"/>
  <c r="E42" i="5"/>
  <c r="F42" i="5"/>
  <c r="G42" i="5"/>
  <c r="H42" i="5"/>
  <c r="D47" i="5"/>
  <c r="E47" i="5"/>
  <c r="F47" i="5"/>
  <c r="G47" i="5"/>
  <c r="H47" i="5"/>
  <c r="D48" i="5"/>
  <c r="E48" i="5"/>
  <c r="F48" i="5"/>
  <c r="G48" i="5"/>
  <c r="H48" i="5"/>
  <c r="D49" i="5"/>
  <c r="E49" i="5"/>
  <c r="F49" i="5"/>
  <c r="G49" i="5"/>
  <c r="H49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D55" i="5"/>
  <c r="E55" i="5"/>
  <c r="F55" i="5"/>
  <c r="G55" i="5"/>
  <c r="H55" i="5"/>
  <c r="D56" i="5"/>
  <c r="E56" i="5"/>
  <c r="F56" i="5"/>
  <c r="G56" i="5"/>
  <c r="H56" i="5"/>
  <c r="D57" i="5"/>
  <c r="E57" i="5"/>
  <c r="F57" i="5"/>
  <c r="G57" i="5"/>
  <c r="H57" i="5"/>
  <c r="D58" i="5"/>
  <c r="E58" i="5"/>
  <c r="F58" i="5"/>
  <c r="G58" i="5"/>
  <c r="H58" i="5"/>
  <c r="D59" i="5"/>
  <c r="E59" i="5"/>
  <c r="F59" i="5"/>
  <c r="G59" i="5"/>
  <c r="H59" i="5"/>
  <c r="D60" i="5"/>
  <c r="E60" i="5"/>
  <c r="F60" i="5"/>
  <c r="G60" i="5"/>
  <c r="H60" i="5"/>
  <c r="D61" i="5"/>
  <c r="E61" i="5"/>
  <c r="F61" i="5"/>
  <c r="G61" i="5"/>
  <c r="H61" i="5"/>
  <c r="D62" i="5"/>
  <c r="E62" i="5"/>
  <c r="F62" i="5"/>
  <c r="G62" i="5"/>
  <c r="H62" i="5"/>
  <c r="D63" i="5"/>
  <c r="E63" i="5"/>
  <c r="F63" i="5"/>
  <c r="G63" i="5"/>
  <c r="H63" i="5"/>
  <c r="D64" i="5"/>
  <c r="E64" i="5"/>
  <c r="F64" i="5"/>
  <c r="G64" i="5"/>
  <c r="H64" i="5"/>
  <c r="D67" i="5"/>
  <c r="E67" i="5"/>
  <c r="F67" i="5"/>
  <c r="G67" i="5"/>
  <c r="H67" i="5"/>
  <c r="D68" i="5"/>
  <c r="E68" i="5"/>
  <c r="F68" i="5"/>
  <c r="G68" i="5"/>
  <c r="H68" i="5"/>
  <c r="D69" i="5"/>
  <c r="E69" i="5"/>
  <c r="F69" i="5"/>
  <c r="G69" i="5"/>
  <c r="H69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D75" i="5"/>
  <c r="E75" i="5"/>
  <c r="F75" i="5"/>
  <c r="G75" i="5"/>
  <c r="H75" i="5"/>
  <c r="D76" i="5"/>
  <c r="E76" i="5"/>
  <c r="F76" i="5"/>
  <c r="G76" i="5"/>
  <c r="H76" i="5"/>
  <c r="D77" i="5"/>
  <c r="E77" i="5"/>
  <c r="F77" i="5"/>
  <c r="G77" i="5"/>
  <c r="H77" i="5"/>
  <c r="D78" i="5"/>
  <c r="E78" i="5"/>
  <c r="F78" i="5"/>
  <c r="G78" i="5"/>
  <c r="H78" i="5"/>
  <c r="D79" i="5"/>
  <c r="E79" i="5"/>
  <c r="F79" i="5"/>
  <c r="G79" i="5"/>
  <c r="H79" i="5"/>
  <c r="D80" i="5"/>
  <c r="E80" i="5"/>
  <c r="F80" i="5"/>
  <c r="G80" i="5"/>
  <c r="H80" i="5"/>
  <c r="D81" i="5"/>
  <c r="E81" i="5"/>
  <c r="F81" i="5"/>
  <c r="G81" i="5"/>
  <c r="H81" i="5"/>
  <c r="D82" i="5"/>
  <c r="E82" i="5"/>
  <c r="F82" i="5"/>
  <c r="G82" i="5"/>
  <c r="H82" i="5"/>
  <c r="D83" i="5"/>
  <c r="E83" i="5"/>
  <c r="F83" i="5"/>
  <c r="G83" i="5"/>
  <c r="H83" i="5"/>
  <c r="D84" i="5"/>
  <c r="E84" i="5"/>
  <c r="F84" i="5"/>
  <c r="G84" i="5"/>
  <c r="H84" i="5"/>
  <c r="B89" i="5"/>
  <c r="C89" i="5"/>
  <c r="D89" i="5"/>
  <c r="E89" i="5"/>
  <c r="F89" i="5"/>
  <c r="G89" i="5"/>
  <c r="B90" i="5"/>
  <c r="C90" i="5"/>
  <c r="D90" i="5"/>
  <c r="E90" i="5"/>
  <c r="F90" i="5"/>
  <c r="G90" i="5"/>
  <c r="B91" i="5"/>
  <c r="C91" i="5"/>
  <c r="D91" i="5"/>
  <c r="E91" i="5"/>
  <c r="F91" i="5"/>
  <c r="G91" i="5"/>
  <c r="B92" i="5"/>
  <c r="C92" i="5"/>
  <c r="D92" i="5"/>
  <c r="E92" i="5"/>
  <c r="F92" i="5"/>
  <c r="G92" i="5"/>
  <c r="B93" i="5"/>
  <c r="C93" i="5"/>
  <c r="D93" i="5"/>
  <c r="E93" i="5"/>
  <c r="F93" i="5"/>
  <c r="G93" i="5"/>
  <c r="C104" i="5"/>
  <c r="D104" i="5"/>
  <c r="E104" i="5"/>
  <c r="F104" i="5"/>
  <c r="G104" i="5"/>
  <c r="H104" i="5"/>
  <c r="D105" i="5"/>
  <c r="F105" i="5"/>
  <c r="L4" i="1"/>
  <c r="L5" i="1"/>
  <c r="H10" i="1"/>
  <c r="H11" i="1"/>
  <c r="D19" i="1"/>
  <c r="H21" i="1"/>
  <c r="D22" i="1"/>
  <c r="D23" i="1"/>
  <c r="D24" i="1"/>
  <c r="D26" i="1"/>
  <c r="D27" i="1"/>
  <c r="D28" i="1"/>
  <c r="D30" i="1"/>
  <c r="D31" i="1"/>
  <c r="D7" i="15"/>
  <c r="D9" i="15"/>
  <c r="D11" i="15"/>
  <c r="E11" i="15"/>
  <c r="D1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Chang</author>
  </authors>
  <commentList>
    <comment ref="I6" authorId="0" shapeId="0" xr:uid="{BD6835AA-299F-4EA8-BB00-5A5E2E874022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https://www.apartments.com/proximity-at-papago-phoenix-az/wfz406k/ $1.56/SF
https://www.apartments.com/arcadia-lofts-phoenix-az/8g6m0f3/ $1.26/SF
</t>
        </r>
      </text>
    </comment>
    <comment ref="I7" authorId="0" shapeId="0" xr:uid="{63579E4E-3CA6-4700-B74F-0510DF3C73B5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https://www.apartments.com/papago-gardens-apartments-phoenix-az/xy3smzn/ $1.2/SF
https://www.apartments.com/papago-gardens-apartments-phoenix-az/xy3smzn/
$1.27/SF
https://www.apartments.com/proximity-at-papago-phoenix-az/wfz406k/
$1.34/SF</t>
        </r>
      </text>
    </comment>
  </commentList>
</comments>
</file>

<file path=xl/sharedStrings.xml><?xml version="1.0" encoding="utf-8"?>
<sst xmlns="http://schemas.openxmlformats.org/spreadsheetml/2006/main" count="426" uniqueCount="296">
  <si>
    <t>Property Summary</t>
  </si>
  <si>
    <t>Property Name</t>
  </si>
  <si>
    <t>City, State</t>
  </si>
  <si>
    <t>Current Occupancy</t>
  </si>
  <si>
    <t>Purchase Price Method</t>
  </si>
  <si>
    <t>Analysis Start</t>
  </si>
  <si>
    <t>Analysis Period</t>
  </si>
  <si>
    <t>Terminal Cap Year</t>
  </si>
  <si>
    <t>Market Cap Rate (Yr. 1)</t>
  </si>
  <si>
    <t>Discount Rate</t>
  </si>
  <si>
    <t>Replacement Cost (per unit)</t>
  </si>
  <si>
    <t>Set Purchase Price</t>
  </si>
  <si>
    <t>Manual Input</t>
  </si>
  <si>
    <t>Apartment Units</t>
  </si>
  <si>
    <t>Upfront CapEx</t>
  </si>
  <si>
    <t>Acquisition Cost</t>
  </si>
  <si>
    <t>All-in-Basis</t>
  </si>
  <si>
    <t>Going-In Cap Rate</t>
  </si>
  <si>
    <t>Price/Unit</t>
  </si>
  <si>
    <t>Terminal Value</t>
  </si>
  <si>
    <t>Other Income/Year</t>
  </si>
  <si>
    <t>General Vacancy</t>
  </si>
  <si>
    <t>Property Metrics</t>
  </si>
  <si>
    <t>Financing Assumptions</t>
  </si>
  <si>
    <t>Purchase Price</t>
  </si>
  <si>
    <t>Loan Amount</t>
  </si>
  <si>
    <t>Lender Fees ($)</t>
  </si>
  <si>
    <t>Initial Equity Required</t>
  </si>
  <si>
    <t>Total Equity Required</t>
  </si>
  <si>
    <t>Unlevered IRR</t>
  </si>
  <si>
    <t>Unlevered Equity Multiple</t>
  </si>
  <si>
    <t>Interest Rate</t>
  </si>
  <si>
    <t>Avg. Free and Clear Return</t>
  </si>
  <si>
    <t>Years I/O</t>
  </si>
  <si>
    <t>Amo. Period</t>
  </si>
  <si>
    <t>Levered IRR</t>
  </si>
  <si>
    <t>Term</t>
  </si>
  <si>
    <t>Levered Equity Multiple</t>
  </si>
  <si>
    <t>Lender Fees (%)</t>
  </si>
  <si>
    <t>Avg. Cash-on-Cash Return</t>
  </si>
  <si>
    <t>LTV</t>
  </si>
  <si>
    <t>LTC</t>
  </si>
  <si>
    <t>Min. DSCR (NOI)</t>
  </si>
  <si>
    <t>Min. Debt Yield (NOI)</t>
  </si>
  <si>
    <t>Multifamilty Rent Roll</t>
  </si>
  <si>
    <t>Residential Units</t>
  </si>
  <si>
    <t>Unit Name</t>
  </si>
  <si>
    <t># of Units</t>
  </si>
  <si>
    <t>Beds</t>
  </si>
  <si>
    <t>Baths</t>
  </si>
  <si>
    <t>Sq. Ft.</t>
  </si>
  <si>
    <t>In-Place Rent/Mo.</t>
  </si>
  <si>
    <t>Market Rent/Mo</t>
  </si>
  <si>
    <t>Month to Roll to Market</t>
  </si>
  <si>
    <t>Lease Term</t>
  </si>
  <si>
    <t>CapEx /Unit/Mo.</t>
  </si>
  <si>
    <t>Free Rent Per Lease</t>
  </si>
  <si>
    <t>Days Vacant Between Leases</t>
  </si>
  <si>
    <t>Releasing Cost per Unit</t>
  </si>
  <si>
    <t>Renewal Probability</t>
  </si>
  <si>
    <t>Free Rent</t>
  </si>
  <si>
    <t>Days Vacant</t>
  </si>
  <si>
    <t>Releasing Cost</t>
  </si>
  <si>
    <t>Operating Expense Assumptions</t>
  </si>
  <si>
    <t>Growth Rate</t>
  </si>
  <si>
    <t>Year 1 per Unit</t>
  </si>
  <si>
    <t>Inflation</t>
  </si>
  <si>
    <t>Rent</t>
  </si>
  <si>
    <t>Other Income</t>
  </si>
  <si>
    <t>Operating Expenses</t>
  </si>
  <si>
    <t>Capital Expenditures</t>
  </si>
  <si>
    <t>Releasing Costs</t>
  </si>
  <si>
    <t>- Marketing</t>
  </si>
  <si>
    <t>- Administrative</t>
  </si>
  <si>
    <t>- Utilities</t>
  </si>
  <si>
    <t>- Payroll</t>
  </si>
  <si>
    <t xml:space="preserve"> -Repair and maintenance</t>
  </si>
  <si>
    <t>- Mgmt (% of EGR)</t>
  </si>
  <si>
    <t xml:space="preserve"> -Insurance</t>
  </si>
  <si>
    <t xml:space="preserve"> -Taxes</t>
  </si>
  <si>
    <t>Property Renovation/Improvement Costs</t>
  </si>
  <si>
    <t>Total</t>
  </si>
  <si>
    <t>Multifamily Annual Cash Flow</t>
  </si>
  <si>
    <t>Property Level Returns</t>
  </si>
  <si>
    <t>Year Ending</t>
  </si>
  <si>
    <t>Ratios</t>
  </si>
  <si>
    <t>+ Base Rent</t>
  </si>
  <si>
    <t>+ Other Income</t>
  </si>
  <si>
    <t>Potential Gross Income</t>
  </si>
  <si>
    <t>- Rent Abatement</t>
  </si>
  <si>
    <t>- Vacancy</t>
  </si>
  <si>
    <t>Effective Gross Revenue</t>
  </si>
  <si>
    <t>Net Operating Income</t>
  </si>
  <si>
    <t>- Releasing Costs</t>
  </si>
  <si>
    <t>- Value Add Costs</t>
  </si>
  <si>
    <t>- Misc. CapEx</t>
  </si>
  <si>
    <t>Cash Flow From Operations</t>
  </si>
  <si>
    <t>Units Remaining</t>
  </si>
  <si>
    <t>Year</t>
  </si>
  <si>
    <t>Month</t>
  </si>
  <si>
    <t>Month Ending</t>
  </si>
  <si>
    <t>Rents</t>
  </si>
  <si>
    <t>CapEx</t>
  </si>
  <si>
    <t>Rollover</t>
  </si>
  <si>
    <t>Vacancy</t>
  </si>
  <si>
    <t>Property Vacancy</t>
  </si>
  <si>
    <t>Re-Leasing</t>
  </si>
  <si>
    <t>Terminal Cap Rate Growth/Yr</t>
  </si>
  <si>
    <t>Cap Rate at Sale</t>
  </si>
  <si>
    <t>Net Sales Price</t>
  </si>
  <si>
    <t>Net Sales Price Per Unit</t>
  </si>
  <si>
    <t>Cash Flow from Operations</t>
  </si>
  <si>
    <t>Free and Clear Return</t>
  </si>
  <si>
    <t>Unlevered CF w/ Residual</t>
  </si>
  <si>
    <t>Unlevered Internal Rate of Return</t>
  </si>
  <si>
    <t>Internal Rate of Return Calculation</t>
  </si>
  <si>
    <t>Unlevered</t>
  </si>
  <si>
    <t>IRR</t>
  </si>
  <si>
    <t>Levered</t>
  </si>
  <si>
    <t>Portion of IRR from Income</t>
  </si>
  <si>
    <t>Portion of IRR from Sale</t>
  </si>
  <si>
    <t>Debt Service</t>
  </si>
  <si>
    <t>Debt Coverage Ratio (NOI)</t>
  </si>
  <si>
    <t>Debt Yield (NOI)</t>
  </si>
  <si>
    <t>Loan Balance</t>
  </si>
  <si>
    <t>Net Cash on Sale</t>
  </si>
  <si>
    <t>Net Gain</t>
  </si>
  <si>
    <t>Cash Flow after Financing</t>
  </si>
  <si>
    <t>Cash-on-Cash Return</t>
  </si>
  <si>
    <t>Levered Internal Rate of Return</t>
  </si>
  <si>
    <t>Levered Before Tax Cash Flow</t>
  </si>
  <si>
    <t>Present Value</t>
  </si>
  <si>
    <t>Replacement Cost</t>
  </si>
  <si>
    <t>Cap Year 1 NOI</t>
  </si>
  <si>
    <t>Capitalization</t>
  </si>
  <si>
    <t>%</t>
  </si>
  <si>
    <t>Amount</t>
  </si>
  <si>
    <t>Sponsor</t>
  </si>
  <si>
    <t>LP Investors</t>
  </si>
  <si>
    <t>Promote Structure Method</t>
  </si>
  <si>
    <t>Return of Capital</t>
  </si>
  <si>
    <t>Equity Contributions</t>
  </si>
  <si>
    <t>Total Equity</t>
  </si>
  <si>
    <t>Promote Structure (IRR Hurdles)</t>
  </si>
  <si>
    <t>Promote Structure Incentive Breakdown</t>
  </si>
  <si>
    <t>Distribution as %</t>
  </si>
  <si>
    <t>Sponsor %</t>
  </si>
  <si>
    <t>LP %</t>
  </si>
  <si>
    <t>Notes</t>
  </si>
  <si>
    <t>Hurdle 1 (Preferred Return)</t>
  </si>
  <si>
    <t>Hurdle 2</t>
  </si>
  <si>
    <t>Hurdle 3</t>
  </si>
  <si>
    <t>Hurdle 4</t>
  </si>
  <si>
    <t>Pref</t>
  </si>
  <si>
    <t>LP</t>
  </si>
  <si>
    <t>Pref prorata to LP/Sponsor, then Pro rata return of capital</t>
  </si>
  <si>
    <t>Prorata to LP/Sponsor to 8.0%, then 80.0%/20.0% to 12.0%</t>
  </si>
  <si>
    <t>80.0%/20.0% to 12.0%, then 70.0%/30.0% to 15.0%</t>
  </si>
  <si>
    <t>70.0%/30.0% to 15.0%, then 60.0%/40.0% thereafter</t>
  </si>
  <si>
    <t>Summary of Investor Level Returns</t>
  </si>
  <si>
    <t>Net Cash Flow For Distribution</t>
  </si>
  <si>
    <t>Net Levered Before Tax Cash Flow</t>
  </si>
  <si>
    <t>Asset Management Fees</t>
  </si>
  <si>
    <t>Acquisition/Disposition Fees</t>
  </si>
  <si>
    <t>Adjusted Levered Before Tax Cash Flow</t>
  </si>
  <si>
    <t>Equity Multiple</t>
  </si>
  <si>
    <t>Return of Capital &amp; Hurdle 1 (Preferred Return)</t>
  </si>
  <si>
    <t>Return Threshold - Up to:</t>
  </si>
  <si>
    <t>Beginning Balance (LP Capital Account)</t>
  </si>
  <si>
    <t>LP Return of Capital</t>
  </si>
  <si>
    <t>Req'd return by LP to hit Hurdle 1</t>
  </si>
  <si>
    <t>Contributions from LP</t>
  </si>
  <si>
    <t>Distributions to LP (Hurdle 1)</t>
  </si>
  <si>
    <t>Ending Balance (LP Capital Account)</t>
  </si>
  <si>
    <t>Contributions from Sponsor</t>
  </si>
  <si>
    <t>Total Distribution (Return of Capital &amp; Hurdle 1 (Preferred Return))</t>
  </si>
  <si>
    <t>Cash Flow Remaining</t>
  </si>
  <si>
    <t>Req'd Return by LP to hit Hurdle 2</t>
  </si>
  <si>
    <t>Distributions to LP Hurdle 2</t>
  </si>
  <si>
    <t>Distribution to Sponsor (Hurdle 1)</t>
  </si>
  <si>
    <t>Distributions to Sponsor (Hurdle 2)</t>
  </si>
  <si>
    <t>Distributions to LP (Hurdle 2)</t>
  </si>
  <si>
    <t>Total Distribution (Hurdle 2)</t>
  </si>
  <si>
    <t>Prior Distributions to LP</t>
  </si>
  <si>
    <t>Distributions to LP Hurdle 3</t>
  </si>
  <si>
    <t>Req'd Return by LP to hit Hurdle 3</t>
  </si>
  <si>
    <t>Distributions to Sponsor (Hurdle 3)</t>
  </si>
  <si>
    <t>Distributions to LP (Hurdle 3)</t>
  </si>
  <si>
    <t>Total Distribution (Hurdle 3)</t>
  </si>
  <si>
    <t>Return Threshold - Greater than:</t>
  </si>
  <si>
    <t>Total Distributions (Hurdle 4)</t>
  </si>
  <si>
    <t>Retail Summary</t>
  </si>
  <si>
    <t>Retail</t>
  </si>
  <si>
    <t>Retail Rent (NNN)</t>
  </si>
  <si>
    <t>Annual</t>
  </si>
  <si>
    <t>($/SF/mo)</t>
  </si>
  <si>
    <t>Retail (SF):</t>
  </si>
  <si>
    <t>NNN Reimbursements</t>
  </si>
  <si>
    <t>Less: Retail Vacancy</t>
  </si>
  <si>
    <t>Retail EGI</t>
  </si>
  <si>
    <t>Retail OpEx</t>
  </si>
  <si>
    <t>Management Fee</t>
  </si>
  <si>
    <t>Insurance</t>
  </si>
  <si>
    <t>Real Estate Tax</t>
  </si>
  <si>
    <t>Retail NOI</t>
  </si>
  <si>
    <t>Residential</t>
  </si>
  <si>
    <t>+ Retail Rent</t>
  </si>
  <si>
    <t>+ NNN Income</t>
  </si>
  <si>
    <t>- Retail OpEx</t>
  </si>
  <si>
    <t>- Management Fee</t>
  </si>
  <si>
    <t>- Insurance</t>
  </si>
  <si>
    <t>- Real Estate Tax</t>
  </si>
  <si>
    <t>- Leasing Commission</t>
  </si>
  <si>
    <t>- Leasing Commission %</t>
  </si>
  <si>
    <t>Address</t>
  </si>
  <si>
    <t>Total Operating Expenses</t>
  </si>
  <si>
    <t>Vacant</t>
  </si>
  <si>
    <t>NO</t>
  </si>
  <si>
    <t>Closing Cost (%)</t>
  </si>
  <si>
    <t>Interest Only Fees</t>
  </si>
  <si>
    <t>Closing Cost</t>
  </si>
  <si>
    <t>YES</t>
  </si>
  <si>
    <t>Construction Schedule</t>
  </si>
  <si>
    <t>Interior Renovation</t>
  </si>
  <si>
    <t>Amenities</t>
  </si>
  <si>
    <t>Takeoff</t>
  </si>
  <si>
    <t>Item</t>
  </si>
  <si>
    <t>Unit Cost</t>
  </si>
  <si>
    <t>Quantity</t>
  </si>
  <si>
    <t>Total $</t>
  </si>
  <si>
    <t>Per Door</t>
  </si>
  <si>
    <t>N/A</t>
  </si>
  <si>
    <t>Unit Floor Area</t>
  </si>
  <si>
    <t>Paint</t>
  </si>
  <si>
    <t>Kitchen Cabinet</t>
  </si>
  <si>
    <t>Kitchen Cabinets</t>
  </si>
  <si>
    <t>Vanity Count</t>
  </si>
  <si>
    <t>Bathroom Vanity</t>
  </si>
  <si>
    <t>Countertop</t>
  </si>
  <si>
    <t>Granite Countertops</t>
  </si>
  <si>
    <t>Living Room</t>
  </si>
  <si>
    <t>Living Room Flooring - Vinyl</t>
  </si>
  <si>
    <t>Bedroom</t>
  </si>
  <si>
    <t>Bathroom Flooring - Tile</t>
  </si>
  <si>
    <t>Bathroom</t>
  </si>
  <si>
    <t>Bedroom Flooring - Carpet</t>
  </si>
  <si>
    <t>Plumbing/Electrical - Add W/D</t>
  </si>
  <si>
    <t>Vanity - Kitchen Sink</t>
  </si>
  <si>
    <t>Vanity - Bathroom Sink</t>
  </si>
  <si>
    <t>Vanity - Kitchen Faucet</t>
  </si>
  <si>
    <t>Vanity - Bathroom Faucet</t>
  </si>
  <si>
    <t>Vanity - Shower Hardware</t>
  </si>
  <si>
    <t>Appliance - Refrigerator</t>
  </si>
  <si>
    <t>Appliance - Range</t>
  </si>
  <si>
    <t>Appliance - Dishwasher</t>
  </si>
  <si>
    <t>Appliance - Microwave</t>
  </si>
  <si>
    <t>Appliance - Washer Dryer</t>
  </si>
  <si>
    <t>Final Clean</t>
  </si>
  <si>
    <t>Contingency</t>
  </si>
  <si>
    <t>Exterior Renovataion</t>
  </si>
  <si>
    <t>YES/NO</t>
  </si>
  <si>
    <t>Detailed Construction Cost Estimate</t>
  </si>
  <si>
    <t>Price per Unit</t>
  </si>
  <si>
    <t>Year 5 NOI</t>
  </si>
  <si>
    <t>Year 0 NOI</t>
  </si>
  <si>
    <t>T-12</t>
  </si>
  <si>
    <t>Return Summary</t>
  </si>
  <si>
    <t>IRR:</t>
  </si>
  <si>
    <t>Distributions to Sponser (Hurdle 4)</t>
  </si>
  <si>
    <t>Distributions to LP (Hurdle 4)</t>
  </si>
  <si>
    <t>1-Bed A (No Renovation)</t>
  </si>
  <si>
    <t>1-Bed B (No Renovation)</t>
  </si>
  <si>
    <t>2-Bed A (No Renovation)</t>
  </si>
  <si>
    <t>2-Bed B (No Renovation)</t>
  </si>
  <si>
    <t>1-Bed A R1</t>
  </si>
  <si>
    <t>1-Bed B R1</t>
  </si>
  <si>
    <t>2-Bed A R1</t>
  </si>
  <si>
    <t>2-Bed B R1</t>
  </si>
  <si>
    <t>1-Bed A R2</t>
  </si>
  <si>
    <t>1-Bed B R2</t>
  </si>
  <si>
    <t>2-Bed A R2</t>
  </si>
  <si>
    <t>2-Bed B R2</t>
  </si>
  <si>
    <t>+ Utility Reimbursement Income (RUBS)</t>
  </si>
  <si>
    <t>Multifamily Market Study</t>
  </si>
  <si>
    <t>By Jay Chang - Hestia Capital LLC</t>
  </si>
  <si>
    <t>User Inputs Are In Bold Blue Type</t>
  </si>
  <si>
    <t>Please Give Us a Like on Facebook</t>
  </si>
  <si>
    <t>Please Subscribe to Our Website for the Latest Real Estate Related Blogs, News, and Tools</t>
  </si>
  <si>
    <t>IRR Partition</t>
  </si>
  <si>
    <t>CFO</t>
  </si>
  <si>
    <t>PV</t>
  </si>
  <si>
    <t>Sale</t>
  </si>
  <si>
    <t>Total PV</t>
  </si>
  <si>
    <t>Version 4.1</t>
  </si>
  <si>
    <t>Property Address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</si>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</sst>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 &quot;years&quot;"/>
    <numFmt numFmtId="165" formatCode="&quot;Year&quot;\ 0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Month&quot;\ 0"/>
    <numFmt numFmtId="170" formatCode="0\ &quot;months&quot;"/>
    <numFmt numFmtId="171" formatCode="0\ &quot;month(s)&quot;"/>
    <numFmt numFmtId="172" formatCode="[$-409]d\-mmm\-yy;@"/>
    <numFmt numFmtId="173" formatCode="0\ &quot;units&quot;"/>
    <numFmt numFmtId="174" formatCode="0.0"/>
    <numFmt numFmtId="175" formatCode="0\ &quot;days&quot;"/>
    <numFmt numFmtId="176" formatCode="0\ &quot;SF&quot;"/>
    <numFmt numFmtId="177" formatCode="0.00\ &quot;month(s)&quot;"/>
    <numFmt numFmtId="178" formatCode="0.0\ &quot;days&quot;"/>
    <numFmt numFmtId="179" formatCode="0.0%\ &quot;of PGI&quot;"/>
    <numFmt numFmtId="180" formatCode="0.0%\ &quot;of EGI&quot;"/>
    <numFmt numFmtId="181" formatCode="0.0%\ &quot;of NOI&quot;"/>
    <numFmt numFmtId="182" formatCode="0\ &quot;bps&quot;"/>
    <numFmt numFmtId="183" formatCode="0.00&quot;x&quot;"/>
    <numFmt numFmtId="184" formatCode="&quot; Up to &quot;0.0%\ \I\R\R&quot; to LP&quot;"/>
    <numFmt numFmtId="185" formatCode="&quot;&gt;&quot;\ 0.0%\ \I\R\R&quot; to LP&quot;"/>
    <numFmt numFmtId="186" formatCode="&quot;IRR Error Check - &quot;0.0%"/>
    <numFmt numFmtId="187" formatCode="_(&quot;$&quot;* #,##0.0_);_(&quot;$&quot;* \(#,##0.0\);_(&quot;$&quot;* &quot;-&quot;??_);_(@_)"/>
    <numFmt numFmtId="188" formatCode="&quot;$&quot;#,#00&quot;/unit&quot;"/>
    <numFmt numFmtId="189" formatCode="#,#00\ &quot;units&quot;"/>
    <numFmt numFmtId="190" formatCode="#,#00\ &quot;SF&quot;"/>
    <numFmt numFmtId="191" formatCode="&quot;$&quot;0.00&quot;/SF&quot;"/>
    <numFmt numFmtId="192" formatCode="#,#00\ &quot;LF&quot;"/>
    <numFmt numFmtId="193" formatCode="&quot;$&quot;0&quot;/LF&quot;"/>
    <numFmt numFmtId="194" formatCode="0\ &quot;LF&quot;"/>
    <numFmt numFmtId="195" formatCode="&quot;$&quot;0&quot;/EA&quot;"/>
    <numFmt numFmtId="196" formatCode="&quot;&lt;&quot;\ 0.0%\ &quot;IRR to LP&quot;"/>
    <numFmt numFmtId="197" formatCode="0.0000"/>
    <numFmt numFmtId="198" formatCode="\ &quot;Copyright © 2009&quot;\ &quot;-&quot;\ ###0\ &quot;by Hestia Capital, LLC.  All rights reserved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2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167" fontId="0" fillId="0" borderId="0" xfId="1" applyNumberFormat="1" applyFont="1"/>
    <xf numFmtId="10" fontId="4" fillId="0" borderId="0" xfId="3" applyNumberFormat="1" applyFont="1"/>
    <xf numFmtId="0" fontId="0" fillId="0" borderId="0" xfId="0" applyAlignment="1">
      <alignment horizontal="right"/>
    </xf>
    <xf numFmtId="168" fontId="4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5" fillId="4" borderId="10" xfId="0" applyFont="1" applyFill="1" applyBorder="1" applyProtection="1">
      <protection locked="0"/>
    </xf>
    <xf numFmtId="0" fontId="0" fillId="4" borderId="11" xfId="0" applyFill="1" applyBorder="1"/>
    <xf numFmtId="0" fontId="0" fillId="4" borderId="12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165" fontId="0" fillId="5" borderId="3" xfId="0" applyNumberFormat="1" applyFill="1" applyBorder="1"/>
    <xf numFmtId="165" fontId="0" fillId="5" borderId="4" xfId="0" applyNumberFormat="1" applyFill="1" applyBorder="1"/>
    <xf numFmtId="0" fontId="0" fillId="5" borderId="5" xfId="0" quotePrefix="1" applyFill="1" applyBorder="1" applyAlignment="1" applyProtection="1">
      <alignment horizontal="left" indent="1"/>
      <protection locked="0"/>
    </xf>
    <xf numFmtId="167" fontId="0" fillId="5" borderId="0" xfId="1" applyNumberFormat="1" applyFont="1" applyFill="1" applyBorder="1"/>
    <xf numFmtId="167" fontId="0" fillId="5" borderId="6" xfId="1" applyNumberFormat="1" applyFont="1" applyFill="1" applyBorder="1"/>
    <xf numFmtId="0" fontId="2" fillId="5" borderId="5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0" fillId="6" borderId="0" xfId="0" applyFill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0" fillId="2" borderId="5" xfId="0" applyFill="1" applyBorder="1"/>
    <xf numFmtId="0" fontId="6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5" xfId="0" applyFill="1" applyBorder="1" applyAlignment="1">
      <alignment horizontal="left"/>
    </xf>
    <xf numFmtId="173" fontId="0" fillId="3" borderId="15" xfId="0" applyNumberFormat="1" applyFill="1" applyBorder="1"/>
    <xf numFmtId="15" fontId="0" fillId="2" borderId="1" xfId="0" applyNumberForma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5" fontId="0" fillId="2" borderId="13" xfId="0" applyNumberFormat="1" applyFill="1" applyBorder="1" applyAlignment="1">
      <alignment horizontal="right"/>
    </xf>
    <xf numFmtId="41" fontId="0" fillId="2" borderId="0" xfId="0" applyNumberFormat="1" applyFill="1" applyBorder="1" applyAlignment="1">
      <alignment horizontal="right"/>
    </xf>
    <xf numFmtId="41" fontId="0" fillId="2" borderId="6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41" fontId="0" fillId="2" borderId="8" xfId="0" applyNumberFormat="1" applyFill="1" applyBorder="1" applyAlignment="1">
      <alignment horizontal="right"/>
    </xf>
    <xf numFmtId="41" fontId="0" fillId="2" borderId="9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1" xfId="0" applyBorder="1"/>
    <xf numFmtId="167" fontId="0" fillId="2" borderId="0" xfId="0" applyNumberFormat="1" applyFill="1" applyBorder="1"/>
    <xf numFmtId="167" fontId="0" fillId="2" borderId="6" xfId="0" applyNumberForma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right"/>
    </xf>
    <xf numFmtId="41" fontId="2" fillId="2" borderId="8" xfId="0" applyNumberFormat="1" applyFont="1" applyFill="1" applyBorder="1"/>
    <xf numFmtId="41" fontId="2" fillId="2" borderId="9" xfId="0" applyNumberFormat="1" applyFont="1" applyFill="1" applyBorder="1"/>
    <xf numFmtId="0" fontId="2" fillId="0" borderId="0" xfId="0" applyFont="1"/>
    <xf numFmtId="0" fontId="0" fillId="2" borderId="7" xfId="0" applyFont="1" applyFill="1" applyBorder="1"/>
    <xf numFmtId="0" fontId="0" fillId="2" borderId="8" xfId="0" applyFont="1" applyFill="1" applyBorder="1" applyAlignment="1">
      <alignment horizontal="right"/>
    </xf>
    <xf numFmtId="41" fontId="0" fillId="2" borderId="8" xfId="0" applyNumberFormat="1" applyFont="1" applyFill="1" applyBorder="1"/>
    <xf numFmtId="41" fontId="0" fillId="2" borderId="9" xfId="0" applyNumberFormat="1" applyFont="1" applyFill="1" applyBorder="1"/>
    <xf numFmtId="0" fontId="0" fillId="0" borderId="0" xfId="0" applyFont="1"/>
    <xf numFmtId="43" fontId="0" fillId="5" borderId="0" xfId="1" applyFont="1" applyFill="1" applyBorder="1"/>
    <xf numFmtId="43" fontId="0" fillId="5" borderId="6" xfId="1" applyFont="1" applyFill="1" applyBorder="1"/>
    <xf numFmtId="179" fontId="0" fillId="5" borderId="0" xfId="3" applyNumberFormat="1" applyFont="1" applyFill="1" applyBorder="1"/>
    <xf numFmtId="0" fontId="2" fillId="5" borderId="0" xfId="0" applyFont="1" applyFill="1" applyBorder="1"/>
    <xf numFmtId="167" fontId="2" fillId="5" borderId="0" xfId="1" applyNumberFormat="1" applyFont="1" applyFill="1" applyBorder="1"/>
    <xf numFmtId="167" fontId="2" fillId="5" borderId="6" xfId="1" applyNumberFormat="1" applyFont="1" applyFill="1" applyBorder="1"/>
    <xf numFmtId="167" fontId="7" fillId="5" borderId="0" xfId="1" applyNumberFormat="1" applyFont="1" applyFill="1" applyBorder="1"/>
    <xf numFmtId="167" fontId="7" fillId="5" borderId="6" xfId="1" applyNumberFormat="1" applyFont="1" applyFill="1" applyBorder="1"/>
    <xf numFmtId="167" fontId="2" fillId="5" borderId="0" xfId="0" applyNumberFormat="1" applyFont="1" applyFill="1" applyBorder="1"/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right" wrapText="1"/>
      <protection locked="0"/>
    </xf>
    <xf numFmtId="165" fontId="0" fillId="5" borderId="0" xfId="0" applyNumberFormat="1" applyFill="1" applyBorder="1" applyAlignment="1" applyProtection="1">
      <alignment horizontal="right"/>
      <protection locked="0"/>
    </xf>
    <xf numFmtId="165" fontId="0" fillId="5" borderId="6" xfId="0" applyNumberFormat="1" applyFill="1" applyBorder="1" applyAlignment="1" applyProtection="1">
      <alignment horizontal="right"/>
      <protection locked="0"/>
    </xf>
    <xf numFmtId="10" fontId="0" fillId="5" borderId="5" xfId="0" applyNumberFormat="1" applyFill="1" applyBorder="1"/>
    <xf numFmtId="0" fontId="0" fillId="5" borderId="0" xfId="0" quotePrefix="1" applyFill="1" applyBorder="1"/>
    <xf numFmtId="41" fontId="4" fillId="5" borderId="0" xfId="0" applyNumberFormat="1" applyFont="1" applyFill="1" applyBorder="1" applyAlignment="1" applyProtection="1">
      <alignment horizontal="right"/>
      <protection locked="0"/>
    </xf>
    <xf numFmtId="166" fontId="4" fillId="5" borderId="0" xfId="3" applyNumberFormat="1" applyFont="1" applyFill="1" applyBorder="1"/>
    <xf numFmtId="165" fontId="0" fillId="5" borderId="0" xfId="0" applyNumberFormat="1" applyFill="1" applyBorder="1"/>
    <xf numFmtId="165" fontId="0" fillId="5" borderId="6" xfId="0" applyNumberFormat="1" applyFill="1" applyBorder="1"/>
    <xf numFmtId="0" fontId="2" fillId="5" borderId="5" xfId="0" applyFont="1" applyFill="1" applyBorder="1" applyAlignment="1" applyProtection="1">
      <alignment horizontal="left" indent="1"/>
      <protection locked="0"/>
    </xf>
    <xf numFmtId="167" fontId="4" fillId="5" borderId="0" xfId="1" applyNumberFormat="1" applyFont="1" applyFill="1" applyBorder="1"/>
    <xf numFmtId="0" fontId="0" fillId="5" borderId="7" xfId="0" applyFill="1" applyBorder="1" applyProtection="1">
      <protection locked="0"/>
    </xf>
    <xf numFmtId="167" fontId="0" fillId="5" borderId="8" xfId="1" applyNumberFormat="1" applyFont="1" applyFill="1" applyBorder="1"/>
    <xf numFmtId="167" fontId="0" fillId="5" borderId="9" xfId="1" applyNumberFormat="1" applyFont="1" applyFill="1" applyBorder="1"/>
    <xf numFmtId="0" fontId="2" fillId="5" borderId="17" xfId="0" applyFont="1" applyFill="1" applyBorder="1" applyAlignment="1" applyProtection="1">
      <alignment horizontal="left"/>
      <protection locked="0"/>
    </xf>
    <xf numFmtId="0" fontId="0" fillId="5" borderId="0" xfId="0" quotePrefix="1" applyFill="1" applyBorder="1" applyAlignment="1" applyProtection="1">
      <protection locked="0"/>
    </xf>
    <xf numFmtId="180" fontId="1" fillId="5" borderId="0" xfId="3" applyNumberFormat="1" applyFont="1" applyFill="1" applyBorder="1"/>
    <xf numFmtId="181" fontId="1" fillId="5" borderId="0" xfId="3" applyNumberFormat="1" applyFont="1" applyFill="1" applyBorder="1"/>
    <xf numFmtId="167" fontId="2" fillId="5" borderId="6" xfId="0" applyNumberFormat="1" applyFont="1" applyFill="1" applyBorder="1"/>
    <xf numFmtId="165" fontId="0" fillId="0" borderId="0" xfId="0" applyNumberFormat="1"/>
    <xf numFmtId="16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right"/>
    </xf>
    <xf numFmtId="165" fontId="0" fillId="0" borderId="0" xfId="0" applyNumberFormat="1" applyBorder="1"/>
    <xf numFmtId="165" fontId="0" fillId="0" borderId="6" xfId="0" applyNumberFormat="1" applyBorder="1"/>
    <xf numFmtId="10" fontId="0" fillId="0" borderId="0" xfId="0" applyNumberFormat="1" applyBorder="1"/>
    <xf numFmtId="10" fontId="0" fillId="0" borderId="6" xfId="0" applyNumberFormat="1" applyBorder="1"/>
    <xf numFmtId="38" fontId="0" fillId="0" borderId="0" xfId="1" applyNumberFormat="1" applyFont="1" applyBorder="1"/>
    <xf numFmtId="38" fontId="0" fillId="0" borderId="6" xfId="1" applyNumberFormat="1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5" borderId="0" xfId="0" applyFont="1" applyFill="1" applyBorder="1" applyAlignment="1">
      <alignment horizontal="right"/>
    </xf>
    <xf numFmtId="173" fontId="4" fillId="5" borderId="6" xfId="0" applyNumberFormat="1" applyFont="1" applyFill="1" applyBorder="1"/>
    <xf numFmtId="44" fontId="4" fillId="5" borderId="6" xfId="2" applyFont="1" applyFill="1" applyBorder="1"/>
    <xf numFmtId="164" fontId="3" fillId="5" borderId="5" xfId="0" applyNumberFormat="1" applyFont="1" applyFill="1" applyBorder="1" applyAlignment="1" applyProtection="1">
      <alignment horizontal="left"/>
      <protection locked="0"/>
    </xf>
    <xf numFmtId="164" fontId="3" fillId="5" borderId="0" xfId="0" applyNumberFormat="1" applyFont="1" applyFill="1" applyBorder="1" applyAlignment="1" applyProtection="1">
      <alignment horizontal="left"/>
      <protection locked="0"/>
    </xf>
    <xf numFmtId="10" fontId="4" fillId="5" borderId="6" xfId="3" applyNumberFormat="1" applyFont="1" applyFill="1" applyBorder="1"/>
    <xf numFmtId="0" fontId="0" fillId="5" borderId="5" xfId="0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68" fontId="0" fillId="5" borderId="6" xfId="2" applyNumberFormat="1" applyFont="1" applyFill="1" applyBorder="1"/>
    <xf numFmtId="14" fontId="4" fillId="5" borderId="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 applyProtection="1">
      <alignment horizontal="right"/>
      <protection locked="0"/>
    </xf>
    <xf numFmtId="10" fontId="4" fillId="5" borderId="0" xfId="3" applyNumberFormat="1" applyFont="1" applyFill="1" applyBorder="1" applyAlignment="1">
      <alignment horizontal="right"/>
    </xf>
    <xf numFmtId="167" fontId="4" fillId="5" borderId="0" xfId="1" applyNumberFormat="1" applyFont="1" applyFill="1" applyBorder="1" applyAlignment="1">
      <alignment horizontal="right"/>
    </xf>
    <xf numFmtId="164" fontId="3" fillId="5" borderId="7" xfId="0" applyNumberFormat="1" applyFont="1" applyFill="1" applyBorder="1" applyAlignment="1" applyProtection="1">
      <alignment horizontal="left"/>
      <protection locked="0"/>
    </xf>
    <xf numFmtId="164" fontId="3" fillId="5" borderId="8" xfId="0" applyNumberFormat="1" applyFont="1" applyFill="1" applyBorder="1" applyAlignment="1" applyProtection="1">
      <alignment horizontal="left"/>
      <protection locked="0"/>
    </xf>
    <xf numFmtId="168" fontId="4" fillId="5" borderId="8" xfId="2" applyNumberFormat="1" applyFont="1" applyFill="1" applyBorder="1" applyAlignment="1">
      <alignment horizontal="right"/>
    </xf>
    <xf numFmtId="0" fontId="0" fillId="5" borderId="8" xfId="0" applyFill="1" applyBorder="1" applyAlignment="1" applyProtection="1">
      <protection locked="0"/>
    </xf>
    <xf numFmtId="10" fontId="4" fillId="5" borderId="9" xfId="3" applyNumberFormat="1" applyFont="1" applyFill="1" applyBorder="1"/>
    <xf numFmtId="0" fontId="2" fillId="5" borderId="5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167" fontId="2" fillId="5" borderId="0" xfId="1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ont="1" applyFill="1" applyBorder="1" applyAlignment="1" applyProtection="1">
      <protection locked="0"/>
    </xf>
    <xf numFmtId="167" fontId="0" fillId="5" borderId="0" xfId="0" applyNumberFormat="1" applyFill="1" applyBorder="1" applyAlignment="1">
      <alignment horizontal="right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 applyProtection="1">
      <alignment horizontal="left"/>
      <protection locked="0"/>
    </xf>
    <xf numFmtId="10" fontId="4" fillId="5" borderId="0" xfId="3" applyNumberFormat="1" applyFont="1" applyFill="1" applyBorder="1"/>
    <xf numFmtId="164" fontId="4" fillId="5" borderId="0" xfId="0" applyNumberFormat="1" applyFont="1" applyFill="1" applyBorder="1"/>
    <xf numFmtId="164" fontId="3" fillId="5" borderId="0" xfId="0" applyNumberFormat="1" applyFont="1" applyFill="1" applyBorder="1"/>
    <xf numFmtId="10" fontId="0" fillId="5" borderId="0" xfId="3" applyNumberFormat="1" applyFont="1" applyFill="1" applyBorder="1"/>
    <xf numFmtId="0" fontId="0" fillId="5" borderId="7" xfId="0" applyFill="1" applyBorder="1" applyAlignment="1" applyProtection="1">
      <protection locked="0"/>
    </xf>
    <xf numFmtId="164" fontId="9" fillId="4" borderId="10" xfId="0" applyNumberFormat="1" applyFont="1" applyFill="1" applyBorder="1" applyAlignment="1" applyProtection="1">
      <alignment horizontal="left"/>
      <protection locked="0"/>
    </xf>
    <xf numFmtId="164" fontId="9" fillId="4" borderId="11" xfId="0" applyNumberFormat="1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/>
    <xf numFmtId="0" fontId="2" fillId="4" borderId="11" xfId="0" applyFont="1" applyFill="1" applyBorder="1" applyAlignment="1" applyProtection="1">
      <protection locked="0"/>
    </xf>
    <xf numFmtId="10" fontId="0" fillId="5" borderId="6" xfId="3" applyNumberFormat="1" applyFont="1" applyFill="1" applyBorder="1"/>
    <xf numFmtId="167" fontId="0" fillId="5" borderId="6" xfId="0" applyNumberFormat="1" applyFill="1" applyBorder="1"/>
    <xf numFmtId="167" fontId="0" fillId="5" borderId="0" xfId="1" applyNumberFormat="1" applyFont="1" applyFill="1" applyBorder="1" applyAlignment="1">
      <alignment horizontal="right"/>
    </xf>
    <xf numFmtId="10" fontId="0" fillId="5" borderId="0" xfId="3" applyNumberFormat="1" applyFont="1" applyFill="1" applyBorder="1" applyAlignment="1">
      <alignment horizontal="right"/>
    </xf>
    <xf numFmtId="183" fontId="0" fillId="5" borderId="0" xfId="3" applyNumberFormat="1" applyFont="1" applyFill="1" applyBorder="1" applyAlignment="1">
      <alignment horizontal="right"/>
    </xf>
    <xf numFmtId="10" fontId="0" fillId="5" borderId="8" xfId="0" applyNumberFormat="1" applyFill="1" applyBorder="1" applyAlignment="1">
      <alignment horizontal="right"/>
    </xf>
    <xf numFmtId="0" fontId="11" fillId="5" borderId="10" xfId="0" applyFont="1" applyFill="1" applyBorder="1"/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9" fontId="10" fillId="5" borderId="0" xfId="3" applyFont="1" applyFill="1" applyBorder="1" applyAlignment="1">
      <alignment horizontal="center"/>
    </xf>
    <xf numFmtId="9" fontId="0" fillId="5" borderId="8" xfId="3" applyFont="1" applyFill="1" applyBorder="1" applyAlignment="1">
      <alignment horizontal="center"/>
    </xf>
    <xf numFmtId="0" fontId="5" fillId="4" borderId="0" xfId="0" applyFont="1" applyFill="1" applyProtection="1">
      <protection locked="0"/>
    </xf>
    <xf numFmtId="0" fontId="0" fillId="4" borderId="0" xfId="0" applyFill="1"/>
    <xf numFmtId="0" fontId="0" fillId="5" borderId="10" xfId="0" applyFill="1" applyBorder="1"/>
    <xf numFmtId="0" fontId="0" fillId="5" borderId="11" xfId="0" applyFill="1" applyBorder="1" applyAlignment="1" applyProtection="1">
      <alignment horizontal="center"/>
      <protection locked="0"/>
    </xf>
    <xf numFmtId="165" fontId="0" fillId="5" borderId="11" xfId="0" applyNumberFormat="1" applyFill="1" applyBorder="1" applyAlignment="1" applyProtection="1">
      <alignment horizontal="right"/>
      <protection locked="0"/>
    </xf>
    <xf numFmtId="165" fontId="0" fillId="5" borderId="12" xfId="0" applyNumberFormat="1" applyFill="1" applyBorder="1" applyAlignment="1" applyProtection="1">
      <alignment horizontal="right"/>
      <protection locked="0"/>
    </xf>
    <xf numFmtId="0" fontId="0" fillId="5" borderId="17" xfId="0" applyFill="1" applyBorder="1"/>
    <xf numFmtId="0" fontId="0" fillId="5" borderId="5" xfId="0" applyFill="1" applyBorder="1" applyAlignment="1">
      <alignment horizontal="left" indent="1"/>
    </xf>
    <xf numFmtId="0" fontId="8" fillId="5" borderId="5" xfId="0" applyFont="1" applyFill="1" applyBorder="1"/>
    <xf numFmtId="10" fontId="0" fillId="5" borderId="0" xfId="0" applyNumberFormat="1" applyFill="1" applyBorder="1"/>
    <xf numFmtId="10" fontId="0" fillId="5" borderId="6" xfId="0" applyNumberFormat="1" applyFill="1" applyBorder="1"/>
    <xf numFmtId="183" fontId="0" fillId="5" borderId="0" xfId="0" applyNumberFormat="1" applyFill="1" applyBorder="1"/>
    <xf numFmtId="183" fontId="0" fillId="5" borderId="6" xfId="0" applyNumberFormat="1" applyFill="1" applyBorder="1"/>
    <xf numFmtId="167" fontId="0" fillId="5" borderId="0" xfId="0" applyNumberFormat="1" applyFill="1" applyBorder="1"/>
    <xf numFmtId="43" fontId="0" fillId="5" borderId="6" xfId="0" applyNumberFormat="1" applyFill="1" applyBorder="1"/>
    <xf numFmtId="183" fontId="0" fillId="5" borderId="0" xfId="3" applyNumberFormat="1" applyFont="1" applyFill="1" applyBorder="1"/>
    <xf numFmtId="6" fontId="0" fillId="5" borderId="0" xfId="0" applyNumberFormat="1" applyFill="1" applyBorder="1"/>
    <xf numFmtId="167" fontId="0" fillId="5" borderId="8" xfId="0" applyNumberFormat="1" applyFill="1" applyBorder="1"/>
    <xf numFmtId="0" fontId="0" fillId="5" borderId="1" xfId="0" applyFill="1" applyBorder="1" applyAlignment="1" applyProtection="1">
      <alignment horizontal="left"/>
      <protection locked="0"/>
    </xf>
    <xf numFmtId="172" fontId="0" fillId="5" borderId="1" xfId="0" applyNumberFormat="1" applyFill="1" applyBorder="1" applyAlignment="1" applyProtection="1">
      <alignment horizontal="right"/>
      <protection locked="0"/>
    </xf>
    <xf numFmtId="172" fontId="0" fillId="5" borderId="13" xfId="0" applyNumberFormat="1" applyFill="1" applyBorder="1" applyAlignment="1" applyProtection="1">
      <alignment horizontal="right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4" fillId="5" borderId="5" xfId="0" applyFont="1" applyFill="1" applyBorder="1" applyAlignment="1">
      <alignment horizontal="center"/>
    </xf>
    <xf numFmtId="173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74" fontId="4" fillId="5" borderId="0" xfId="0" applyNumberFormat="1" applyFont="1" applyFill="1" applyBorder="1" applyAlignment="1">
      <alignment horizontal="center"/>
    </xf>
    <xf numFmtId="176" fontId="4" fillId="5" borderId="0" xfId="0" applyNumberFormat="1" applyFont="1" applyFill="1" applyBorder="1" applyAlignment="1">
      <alignment horizontal="center"/>
    </xf>
    <xf numFmtId="169" fontId="4" fillId="5" borderId="0" xfId="0" applyNumberFormat="1" applyFont="1" applyFill="1" applyBorder="1" applyAlignment="1" applyProtection="1">
      <alignment horizontal="center"/>
      <protection locked="0"/>
    </xf>
    <xf numFmtId="170" fontId="4" fillId="5" borderId="0" xfId="0" applyNumberFormat="1" applyFont="1" applyFill="1" applyBorder="1" applyAlignment="1" applyProtection="1">
      <alignment horizontal="center"/>
      <protection locked="0"/>
    </xf>
    <xf numFmtId="168" fontId="4" fillId="5" borderId="0" xfId="2" applyNumberFormat="1" applyFont="1" applyFill="1" applyBorder="1" applyAlignment="1">
      <alignment horizontal="center"/>
    </xf>
    <xf numFmtId="171" fontId="4" fillId="5" borderId="0" xfId="0" applyNumberFormat="1" applyFont="1" applyFill="1" applyBorder="1" applyAlignment="1" applyProtection="1">
      <alignment horizontal="center"/>
      <protection locked="0"/>
    </xf>
    <xf numFmtId="175" fontId="4" fillId="5" borderId="0" xfId="0" applyNumberFormat="1" applyFont="1" applyFill="1" applyBorder="1" applyAlignment="1">
      <alignment horizontal="center"/>
    </xf>
    <xf numFmtId="9" fontId="4" fillId="5" borderId="0" xfId="3" applyFont="1" applyFill="1" applyBorder="1" applyAlignment="1">
      <alignment horizontal="center"/>
    </xf>
    <xf numFmtId="177" fontId="0" fillId="5" borderId="0" xfId="0" applyNumberFormat="1" applyFill="1" applyBorder="1" applyAlignment="1">
      <alignment horizontal="center"/>
    </xf>
    <xf numFmtId="178" fontId="0" fillId="5" borderId="0" xfId="0" applyNumberFormat="1" applyFill="1" applyBorder="1" applyAlignment="1">
      <alignment horizontal="center"/>
    </xf>
    <xf numFmtId="168" fontId="0" fillId="5" borderId="6" xfId="2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73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74" fontId="4" fillId="5" borderId="8" xfId="0" applyNumberFormat="1" applyFont="1" applyFill="1" applyBorder="1" applyAlignment="1">
      <alignment horizontal="center"/>
    </xf>
    <xf numFmtId="176" fontId="4" fillId="5" borderId="8" xfId="0" applyNumberFormat="1" applyFont="1" applyFill="1" applyBorder="1" applyAlignment="1">
      <alignment horizontal="center"/>
    </xf>
    <xf numFmtId="175" fontId="4" fillId="5" borderId="8" xfId="0" applyNumberFormat="1" applyFont="1" applyFill="1" applyBorder="1" applyAlignment="1">
      <alignment horizontal="center"/>
    </xf>
    <xf numFmtId="9" fontId="4" fillId="5" borderId="8" xfId="3" applyFont="1" applyFill="1" applyBorder="1" applyAlignment="1">
      <alignment horizontal="center"/>
    </xf>
    <xf numFmtId="177" fontId="0" fillId="5" borderId="8" xfId="0" applyNumberFormat="1" applyFill="1" applyBorder="1" applyAlignment="1">
      <alignment horizontal="center"/>
    </xf>
    <xf numFmtId="178" fontId="0" fillId="5" borderId="8" xfId="0" applyNumberFormat="1" applyFill="1" applyBorder="1" applyAlignment="1">
      <alignment horizontal="center"/>
    </xf>
    <xf numFmtId="168" fontId="0" fillId="5" borderId="9" xfId="2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84" fontId="0" fillId="0" borderId="0" xfId="0" applyNumberFormat="1"/>
    <xf numFmtId="185" fontId="4" fillId="0" borderId="0" xfId="0" applyNumberFormat="1" applyFont="1"/>
    <xf numFmtId="0" fontId="12" fillId="0" borderId="0" xfId="0" applyFont="1" applyAlignment="1">
      <alignment horizontal="center" vertical="center"/>
    </xf>
    <xf numFmtId="166" fontId="0" fillId="0" borderId="0" xfId="3" applyNumberFormat="1" applyFont="1"/>
    <xf numFmtId="166" fontId="4" fillId="0" borderId="0" xfId="3" applyNumberFormat="1" applyFont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Alignment="1"/>
    <xf numFmtId="0" fontId="8" fillId="0" borderId="0" xfId="0" applyFont="1"/>
    <xf numFmtId="165" fontId="0" fillId="0" borderId="1" xfId="0" applyNumberFormat="1" applyBorder="1"/>
    <xf numFmtId="0" fontId="2" fillId="0" borderId="1" xfId="0" applyFont="1" applyBorder="1"/>
    <xf numFmtId="166" fontId="8" fillId="0" borderId="1" xfId="3" applyNumberFormat="1" applyFont="1" applyBorder="1"/>
    <xf numFmtId="0" fontId="8" fillId="0" borderId="1" xfId="0" applyFont="1" applyBorder="1"/>
    <xf numFmtId="167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ill="1" applyAlignment="1"/>
    <xf numFmtId="3" fontId="8" fillId="0" borderId="1" xfId="0" applyNumberFormat="1" applyFont="1" applyBorder="1"/>
    <xf numFmtId="3" fontId="8" fillId="0" borderId="1" xfId="0" applyNumberFormat="1" applyFont="1" applyBorder="1" applyAlignment="1"/>
    <xf numFmtId="165" fontId="0" fillId="0" borderId="0" xfId="0" applyNumberFormat="1" applyFill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3" fillId="0" borderId="0" xfId="0" applyFont="1"/>
    <xf numFmtId="0" fontId="13" fillId="3" borderId="1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9" fillId="5" borderId="5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>
      <alignment horizontal="left" indent="1"/>
    </xf>
    <xf numFmtId="0" fontId="3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4" fillId="5" borderId="0" xfId="0" applyFont="1" applyFill="1" applyBorder="1"/>
    <xf numFmtId="187" fontId="3" fillId="5" borderId="0" xfId="2" applyNumberFormat="1" applyFont="1" applyFill="1" applyBorder="1" applyAlignment="1">
      <alignment horizontal="left"/>
    </xf>
    <xf numFmtId="168" fontId="3" fillId="5" borderId="0" xfId="2" applyNumberFormat="1" applyFont="1" applyFill="1" applyBorder="1" applyAlignment="1">
      <alignment horizontal="left"/>
    </xf>
    <xf numFmtId="0" fontId="13" fillId="3" borderId="15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9" fillId="5" borderId="0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166" fontId="4" fillId="5" borderId="0" xfId="3" applyNumberFormat="1" applyFont="1" applyFill="1" applyBorder="1" applyAlignment="1">
      <alignment horizontal="right"/>
    </xf>
    <xf numFmtId="168" fontId="3" fillId="5" borderId="1" xfId="2" applyNumberFormat="1" applyFont="1" applyFill="1" applyBorder="1" applyAlignment="1">
      <alignment horizontal="left"/>
    </xf>
    <xf numFmtId="168" fontId="4" fillId="5" borderId="1" xfId="2" applyNumberFormat="1" applyFont="1" applyFill="1" applyBorder="1" applyAlignment="1">
      <alignment horizontal="left"/>
    </xf>
    <xf numFmtId="180" fontId="2" fillId="5" borderId="0" xfId="3" applyNumberFormat="1" applyFont="1" applyFill="1" applyBorder="1"/>
    <xf numFmtId="167" fontId="1" fillId="5" borderId="0" xfId="1" applyNumberFormat="1" applyFont="1" applyFill="1" applyBorder="1"/>
    <xf numFmtId="167" fontId="1" fillId="5" borderId="6" xfId="1" applyNumberFormat="1" applyFont="1" applyFill="1" applyBorder="1"/>
    <xf numFmtId="0" fontId="2" fillId="5" borderId="6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2" fontId="3" fillId="5" borderId="6" xfId="0" applyNumberFormat="1" applyFont="1" applyFill="1" applyBorder="1" applyAlignment="1">
      <alignment horizontal="left"/>
    </xf>
    <xf numFmtId="2" fontId="4" fillId="5" borderId="6" xfId="0" applyNumberFormat="1" applyFont="1" applyFill="1" applyBorder="1" applyAlignment="1">
      <alignment horizontal="left"/>
    </xf>
    <xf numFmtId="2" fontId="3" fillId="5" borderId="13" xfId="0" applyNumberFormat="1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9" fontId="4" fillId="5" borderId="0" xfId="3" applyFont="1" applyFill="1" applyBorder="1"/>
    <xf numFmtId="9" fontId="4" fillId="5" borderId="6" xfId="3" applyFont="1" applyFill="1" applyBorder="1"/>
    <xf numFmtId="167" fontId="14" fillId="5" borderId="0" xfId="1" applyNumberFormat="1" applyFont="1" applyFill="1" applyBorder="1"/>
    <xf numFmtId="10" fontId="2" fillId="5" borderId="5" xfId="0" applyNumberFormat="1" applyFont="1" applyFill="1" applyBorder="1"/>
    <xf numFmtId="0" fontId="2" fillId="5" borderId="0" xfId="0" applyFont="1" applyFill="1" applyBorder="1" applyAlignment="1" applyProtection="1">
      <alignment horizontal="left"/>
      <protection locked="0"/>
    </xf>
    <xf numFmtId="0" fontId="0" fillId="5" borderId="11" xfId="0" applyFill="1" applyBorder="1"/>
    <xf numFmtId="0" fontId="0" fillId="5" borderId="12" xfId="0" applyFill="1" applyBorder="1"/>
    <xf numFmtId="169" fontId="4" fillId="5" borderId="8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Border="1" applyAlignment="1">
      <alignment horizontal="right"/>
    </xf>
    <xf numFmtId="10" fontId="0" fillId="5" borderId="0" xfId="0" applyNumberFormat="1" applyFill="1" applyBorder="1" applyAlignment="1">
      <alignment horizontal="right"/>
    </xf>
    <xf numFmtId="167" fontId="3" fillId="5" borderId="0" xfId="1" applyNumberFormat="1" applyFont="1" applyFill="1" applyBorder="1" applyAlignment="1">
      <alignment horizontal="right"/>
    </xf>
    <xf numFmtId="0" fontId="11" fillId="0" borderId="0" xfId="0" applyFont="1"/>
    <xf numFmtId="167" fontId="14" fillId="5" borderId="6" xfId="1" applyNumberFormat="1" applyFont="1" applyFill="1" applyBorder="1"/>
    <xf numFmtId="10" fontId="4" fillId="5" borderId="8" xfId="3" applyNumberFormat="1" applyFont="1" applyFill="1" applyBorder="1"/>
    <xf numFmtId="167" fontId="0" fillId="5" borderId="6" xfId="1" applyNumberFormat="1" applyFont="1" applyFill="1" applyBorder="1" applyAlignment="1">
      <alignment horizontal="left"/>
    </xf>
    <xf numFmtId="167" fontId="4" fillId="5" borderId="6" xfId="1" applyNumberFormat="1" applyFont="1" applyFill="1" applyBorder="1"/>
    <xf numFmtId="9" fontId="4" fillId="5" borderId="0" xfId="3" applyFont="1" applyFill="1" applyBorder="1" applyAlignment="1">
      <alignment horizontal="right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5" fontId="12" fillId="7" borderId="11" xfId="0" applyNumberFormat="1" applyFont="1" applyFill="1" applyBorder="1"/>
    <xf numFmtId="165" fontId="12" fillId="7" borderId="12" xfId="0" applyNumberFormat="1" applyFont="1" applyFill="1" applyBorder="1"/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1" fillId="7" borderId="5" xfId="0" applyFont="1" applyFill="1" applyBorder="1" applyAlignment="1">
      <alignment horizontal="center" wrapText="1"/>
    </xf>
    <xf numFmtId="188" fontId="11" fillId="7" borderId="0" xfId="0" applyNumberFormat="1" applyFont="1" applyFill="1" applyBorder="1" applyAlignment="1">
      <alignment horizontal="center"/>
    </xf>
    <xf numFmtId="189" fontId="11" fillId="7" borderId="0" xfId="0" applyNumberFormat="1" applyFont="1" applyFill="1" applyBorder="1" applyAlignment="1">
      <alignment horizontal="center"/>
    </xf>
    <xf numFmtId="168" fontId="11" fillId="7" borderId="0" xfId="2" applyNumberFormat="1" applyFont="1" applyFill="1" applyBorder="1" applyAlignment="1">
      <alignment horizontal="center"/>
    </xf>
    <xf numFmtId="168" fontId="11" fillId="7" borderId="6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 wrapText="1"/>
    </xf>
    <xf numFmtId="190" fontId="4" fillId="7" borderId="6" xfId="0" applyNumberFormat="1" applyFont="1" applyFill="1" applyBorder="1" applyAlignment="1">
      <alignment horizontal="center"/>
    </xf>
    <xf numFmtId="191" fontId="4" fillId="7" borderId="0" xfId="0" applyNumberFormat="1" applyFont="1" applyFill="1" applyBorder="1" applyAlignment="1">
      <alignment horizontal="center"/>
    </xf>
    <xf numFmtId="190" fontId="0" fillId="7" borderId="0" xfId="0" applyNumberFormat="1" applyFill="1" applyBorder="1" applyAlignment="1">
      <alignment horizontal="center"/>
    </xf>
    <xf numFmtId="168" fontId="0" fillId="7" borderId="0" xfId="2" applyNumberFormat="1" applyFont="1" applyFill="1" applyBorder="1" applyAlignment="1">
      <alignment horizontal="center"/>
    </xf>
    <xf numFmtId="168" fontId="0" fillId="7" borderId="6" xfId="0" applyNumberFormat="1" applyFont="1" applyFill="1" applyBorder="1" applyAlignment="1">
      <alignment horizontal="center"/>
    </xf>
    <xf numFmtId="192" fontId="3" fillId="7" borderId="6" xfId="0" applyNumberFormat="1" applyFont="1" applyFill="1" applyBorder="1" applyAlignment="1">
      <alignment horizontal="center"/>
    </xf>
    <xf numFmtId="193" fontId="4" fillId="7" borderId="0" xfId="0" applyNumberFormat="1" applyFont="1" applyFill="1" applyBorder="1" applyAlignment="1">
      <alignment horizontal="center"/>
    </xf>
    <xf numFmtId="194" fontId="0" fillId="7" borderId="0" xfId="0" applyNumberForma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95" fontId="4" fillId="7" borderId="0" xfId="0" applyNumberFormat="1" applyFont="1" applyFill="1" applyBorder="1" applyAlignment="1">
      <alignment horizontal="center"/>
    </xf>
    <xf numFmtId="190" fontId="0" fillId="7" borderId="6" xfId="0" applyNumberFormat="1" applyFill="1" applyBorder="1" applyAlignment="1">
      <alignment horizontal="center"/>
    </xf>
    <xf numFmtId="190" fontId="3" fillId="7" borderId="6" xfId="0" applyNumberFormat="1" applyFont="1" applyFill="1" applyBorder="1" applyAlignment="1">
      <alignment horizontal="center"/>
    </xf>
    <xf numFmtId="190" fontId="3" fillId="7" borderId="9" xfId="0" applyNumberFormat="1" applyFont="1" applyFill="1" applyBorder="1" applyAlignment="1">
      <alignment horizontal="center"/>
    </xf>
    <xf numFmtId="189" fontId="0" fillId="7" borderId="0" xfId="0" applyNumberFormat="1" applyFill="1" applyBorder="1" applyAlignment="1">
      <alignment horizontal="center"/>
    </xf>
    <xf numFmtId="9" fontId="4" fillId="7" borderId="0" xfId="0" applyNumberFormat="1" applyFont="1" applyFill="1" applyBorder="1" applyAlignment="1">
      <alignment horizontal="center"/>
    </xf>
    <xf numFmtId="168" fontId="0" fillId="7" borderId="0" xfId="0" applyNumberForma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168" fontId="15" fillId="7" borderId="0" xfId="2" applyNumberFormat="1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168" fontId="15" fillId="7" borderId="8" xfId="2" applyNumberFormat="1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190" fontId="4" fillId="7" borderId="0" xfId="0" applyNumberFormat="1" applyFont="1" applyFill="1" applyBorder="1" applyAlignment="1">
      <alignment horizontal="center"/>
    </xf>
    <xf numFmtId="0" fontId="4" fillId="3" borderId="15" xfId="0" applyFont="1" applyFill="1" applyBorder="1"/>
    <xf numFmtId="189" fontId="15" fillId="7" borderId="0" xfId="0" applyNumberFormat="1" applyFon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7" fontId="16" fillId="5" borderId="0" xfId="1" applyNumberFormat="1" applyFont="1" applyFill="1" applyBorder="1"/>
    <xf numFmtId="167" fontId="3" fillId="5" borderId="6" xfId="1" applyNumberFormat="1" applyFont="1" applyFill="1" applyBorder="1"/>
    <xf numFmtId="196" fontId="0" fillId="0" borderId="0" xfId="0" applyNumberFormat="1"/>
    <xf numFmtId="0" fontId="2" fillId="0" borderId="10" xfId="0" applyFont="1" applyBorder="1"/>
    <xf numFmtId="3" fontId="0" fillId="0" borderId="11" xfId="0" applyNumberFormat="1" applyBorder="1" applyAlignment="1"/>
    <xf numFmtId="3" fontId="0" fillId="0" borderId="12" xfId="0" applyNumberFormat="1" applyBorder="1" applyAlignment="1"/>
    <xf numFmtId="0" fontId="8" fillId="0" borderId="17" xfId="0" applyFont="1" applyBorder="1" applyAlignment="1">
      <alignment horizontal="right"/>
    </xf>
    <xf numFmtId="3" fontId="8" fillId="0" borderId="13" xfId="0" applyNumberFormat="1" applyFont="1" applyBorder="1" applyAlignment="1"/>
    <xf numFmtId="3" fontId="0" fillId="0" borderId="0" xfId="0" applyNumberFormat="1" applyBorder="1" applyAlignment="1"/>
    <xf numFmtId="3" fontId="0" fillId="0" borderId="6" xfId="0" applyNumberFormat="1" applyBorder="1" applyAlignment="1"/>
    <xf numFmtId="3" fontId="0" fillId="0" borderId="8" xfId="0" applyNumberFormat="1" applyBorder="1" applyAlignment="1"/>
    <xf numFmtId="3" fontId="0" fillId="0" borderId="9" xfId="0" applyNumberFormat="1" applyBorder="1" applyAlignment="1"/>
    <xf numFmtId="186" fontId="0" fillId="0" borderId="5" xfId="0" applyNumberFormat="1" applyBorder="1" applyAlignment="1">
      <alignment horizontal="left"/>
    </xf>
    <xf numFmtId="10" fontId="11" fillId="0" borderId="0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8" fillId="0" borderId="13" xfId="0" applyNumberFormat="1" applyFont="1" applyBorder="1"/>
    <xf numFmtId="3" fontId="0" fillId="0" borderId="0" xfId="1" applyNumberFormat="1" applyFont="1" applyBorder="1"/>
    <xf numFmtId="3" fontId="0" fillId="0" borderId="6" xfId="1" applyNumberFormat="1" applyFont="1" applyBorder="1"/>
    <xf numFmtId="0" fontId="8" fillId="0" borderId="13" xfId="0" applyFont="1" applyBorder="1"/>
    <xf numFmtId="167" fontId="0" fillId="0" borderId="0" xfId="1" applyNumberFormat="1" applyFont="1" applyBorder="1"/>
    <xf numFmtId="3" fontId="0" fillId="0" borderId="0" xfId="1" applyNumberFormat="1" applyFont="1" applyBorder="1" applyAlignment="1"/>
    <xf numFmtId="3" fontId="0" fillId="0" borderId="6" xfId="1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0" fillId="0" borderId="5" xfId="0" applyFill="1" applyBorder="1"/>
    <xf numFmtId="0" fontId="0" fillId="0" borderId="0" xfId="0" applyFill="1" applyBorder="1"/>
    <xf numFmtId="3" fontId="0" fillId="0" borderId="0" xfId="0" applyNumberFormat="1" applyFill="1" applyBorder="1" applyAlignment="1"/>
    <xf numFmtId="3" fontId="0" fillId="0" borderId="6" xfId="0" applyNumberForma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0" fontId="2" fillId="0" borderId="2" xfId="0" applyFont="1" applyBorder="1"/>
    <xf numFmtId="0" fontId="0" fillId="0" borderId="3" xfId="0" applyBorder="1"/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72" fontId="0" fillId="0" borderId="0" xfId="0" applyNumberFormat="1" applyBorder="1"/>
    <xf numFmtId="172" fontId="0" fillId="0" borderId="6" xfId="0" applyNumberFormat="1" applyBorder="1"/>
    <xf numFmtId="0" fontId="4" fillId="0" borderId="5" xfId="0" applyFont="1" applyBorder="1" applyAlignment="1">
      <alignment horizontal="left" indent="1"/>
    </xf>
    <xf numFmtId="183" fontId="0" fillId="0" borderId="8" xfId="0" applyNumberFormat="1" applyBorder="1"/>
    <xf numFmtId="0" fontId="2" fillId="0" borderId="3" xfId="0" applyFont="1" applyBorder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166" fontId="0" fillId="0" borderId="0" xfId="0" applyNumberFormat="1" applyBorder="1"/>
    <xf numFmtId="166" fontId="0" fillId="0" borderId="8" xfId="3" applyNumberFormat="1" applyFont="1" applyBorder="1"/>
    <xf numFmtId="41" fontId="3" fillId="5" borderId="0" xfId="0" applyNumberFormat="1" applyFont="1" applyFill="1" applyBorder="1" applyAlignment="1" applyProtection="1">
      <alignment horizontal="right"/>
      <protection locked="0"/>
    </xf>
    <xf numFmtId="0" fontId="0" fillId="7" borderId="7" xfId="0" applyFill="1" applyBorder="1" applyAlignment="1">
      <alignment horizontal="left"/>
    </xf>
    <xf numFmtId="173" fontId="4" fillId="7" borderId="8" xfId="0" applyNumberFormat="1" applyFont="1" applyFill="1" applyBorder="1" applyAlignment="1">
      <alignment horizontal="center"/>
    </xf>
    <xf numFmtId="168" fontId="4" fillId="5" borderId="8" xfId="2" applyNumberFormat="1" applyFont="1" applyFill="1" applyBorder="1" applyAlignment="1">
      <alignment horizontal="center"/>
    </xf>
    <xf numFmtId="197" fontId="4" fillId="5" borderId="0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8" fontId="2" fillId="7" borderId="8" xfId="0" applyNumberFormat="1" applyFont="1" applyFill="1" applyBorder="1" applyAlignment="1">
      <alignment horizontal="left"/>
    </xf>
    <xf numFmtId="188" fontId="4" fillId="7" borderId="8" xfId="2" applyNumberFormat="1" applyFont="1" applyFill="1" applyBorder="1" applyAlignment="1">
      <alignment horizontal="center"/>
    </xf>
    <xf numFmtId="182" fontId="4" fillId="5" borderId="6" xfId="0" applyNumberFormat="1" applyFont="1" applyFill="1" applyBorder="1"/>
    <xf numFmtId="0" fontId="19" fillId="0" borderId="0" xfId="4" applyAlignment="1">
      <alignment horizontal="center"/>
    </xf>
    <xf numFmtId="0" fontId="0" fillId="0" borderId="0" xfId="0" applyAlignment="1">
      <alignment horizontal="center"/>
    </xf>
    <xf numFmtId="1" fontId="0" fillId="0" borderId="5" xfId="0" applyNumberFormat="1" applyBorder="1" applyAlignment="1">
      <alignment horizontal="right"/>
    </xf>
    <xf numFmtId="1" fontId="0" fillId="0" borderId="5" xfId="0" applyNumberFormat="1" applyBorder="1"/>
    <xf numFmtId="41" fontId="0" fillId="0" borderId="18" xfId="0" applyNumberFormat="1" applyBorder="1"/>
    <xf numFmtId="41" fontId="0" fillId="0" borderId="0" xfId="0" applyNumberFormat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2" xfId="0" applyBorder="1" applyAlignment="1">
      <alignment horizontal="right"/>
    </xf>
    <xf numFmtId="41" fontId="0" fillId="0" borderId="0" xfId="0" applyNumberFormat="1" applyBorder="1"/>
    <xf numFmtId="41" fontId="0" fillId="0" borderId="6" xfId="0" applyNumberFormat="1" applyBorder="1"/>
    <xf numFmtId="1" fontId="0" fillId="0" borderId="7" xfId="0" applyNumberFormat="1" applyBorder="1" applyAlignment="1">
      <alignment horizontal="right"/>
    </xf>
    <xf numFmtId="167" fontId="0" fillId="0" borderId="8" xfId="1" applyNumberFormat="1" applyFont="1" applyBorder="1"/>
    <xf numFmtId="41" fontId="0" fillId="0" borderId="20" xfId="0" applyNumberFormat="1" applyBorder="1"/>
    <xf numFmtId="41" fontId="0" fillId="0" borderId="8" xfId="0" applyNumberFormat="1" applyBorder="1"/>
    <xf numFmtId="41" fontId="0" fillId="0" borderId="9" xfId="0" applyNumberFormat="1" applyBorder="1"/>
    <xf numFmtId="0" fontId="20" fillId="0" borderId="0" xfId="0" applyFont="1" applyAlignment="1">
      <alignment horizontal="center"/>
    </xf>
    <xf numFmtId="0" fontId="19" fillId="0" borderId="0" xfId="4" applyAlignment="1">
      <alignment horizontal="center"/>
    </xf>
    <xf numFmtId="0" fontId="19" fillId="0" borderId="0" xfId="4" applyAlignment="1">
      <alignment horizontal="center" wrapText="1"/>
    </xf>
    <xf numFmtId="0" fontId="0" fillId="0" borderId="0" xfId="0" applyAlignment="1">
      <alignment horizontal="center"/>
    </xf>
    <xf numFmtId="198" fontId="0" fillId="0" borderId="0" xfId="0" applyNumberFormat="1" applyAlignment="1">
      <alignment horizontal="center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</font>
    </dxf>
  </dxfs>
  <tableStyles count="0" defaultTableStyle="TableStyleMedium2" defaultPivotStyle="PivotStyleLight16"/>
  <colors>
    <mruColors>
      <color rgb="FF0F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3</xdr:row>
      <xdr:rowOff>96520</xdr:rowOff>
    </xdr:from>
    <xdr:to>
      <xdr:col>5</xdr:col>
      <xdr:colOff>596003</xdr:colOff>
      <xdr:row>10</xdr:row>
      <xdr:rowOff>118679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9DB3BF-9672-45D0-8398-A00EDF786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645160"/>
          <a:ext cx="1799963" cy="1302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estia-capital.com/" TargetMode="External"/><Relationship Id="rId1" Type="http://schemas.openxmlformats.org/officeDocument/2006/relationships/hyperlink" Target="https://www.facebook.com/HestiaCapital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2054-1A07-49A8-8D78-F46B4F0523BC}">
  <dimension ref="B2:H20"/>
  <sheetViews>
    <sheetView zoomScale="150" zoomScaleNormal="150" workbookViewId="0">
      <selection activeCell="B13" sqref="B13:H13"/>
    </sheetView>
  </sheetViews>
  <sheetFormatPr defaultRowHeight="14.4" x14ac:dyDescent="0.3"/>
  <sheetData>
    <row r="2" spans="2:8" x14ac:dyDescent="0.3">
      <c r="C2" s="409" t="s">
        <v>283</v>
      </c>
      <c r="D2" s="409"/>
      <c r="E2" s="409"/>
      <c r="F2" s="409"/>
      <c r="G2" s="409"/>
    </row>
    <row r="3" spans="2:8" x14ac:dyDescent="0.3">
      <c r="C3" s="409" t="s">
        <v>284</v>
      </c>
      <c r="D3" s="409"/>
      <c r="E3" s="409"/>
      <c r="F3" s="409"/>
      <c r="G3" s="409"/>
    </row>
    <row r="12" spans="2:8" x14ac:dyDescent="0.3">
      <c r="D12" s="409" t="s">
        <v>293</v>
      </c>
      <c r="E12" s="409"/>
      <c r="F12" s="409"/>
    </row>
    <row r="13" spans="2:8" x14ac:dyDescent="0.3">
      <c r="B13" s="410">
        <f ca="1">YEAR(TODAY())</f>
        <v>2019</v>
      </c>
      <c r="C13" s="410"/>
      <c r="D13" s="410"/>
      <c r="E13" s="410"/>
      <c r="F13" s="410"/>
      <c r="G13" s="410"/>
      <c r="H13" s="410"/>
    </row>
    <row r="15" spans="2:8" x14ac:dyDescent="0.3">
      <c r="C15" s="406" t="s">
        <v>285</v>
      </c>
      <c r="D15" s="406"/>
      <c r="E15" s="406"/>
      <c r="F15" s="406"/>
      <c r="G15" s="406"/>
    </row>
    <row r="17" spans="3:7" x14ac:dyDescent="0.3">
      <c r="C17" s="407" t="s">
        <v>286</v>
      </c>
      <c r="D17" s="407"/>
      <c r="E17" s="407"/>
      <c r="F17" s="407"/>
      <c r="G17" s="407"/>
    </row>
    <row r="18" spans="3:7" x14ac:dyDescent="0.3">
      <c r="C18" s="389"/>
      <c r="D18" s="389"/>
      <c r="E18" s="389"/>
      <c r="F18" s="389"/>
      <c r="G18" s="389"/>
    </row>
    <row r="19" spans="3:7" x14ac:dyDescent="0.3">
      <c r="C19" s="408" t="s">
        <v>287</v>
      </c>
      <c r="D19" s="408"/>
      <c r="E19" s="408"/>
      <c r="F19" s="408"/>
      <c r="G19" s="408"/>
    </row>
    <row r="20" spans="3:7" x14ac:dyDescent="0.3">
      <c r="C20" s="408"/>
      <c r="D20" s="408"/>
      <c r="E20" s="408"/>
      <c r="F20" s="408"/>
      <c r="G20" s="408"/>
    </row>
  </sheetData>
  <mergeCells count="7">
    <mergeCell ref="C15:G15"/>
    <mergeCell ref="C17:G17"/>
    <mergeCell ref="C19:G20"/>
    <mergeCell ref="C2:G2"/>
    <mergeCell ref="C3:G3"/>
    <mergeCell ref="D12:F12"/>
    <mergeCell ref="B13:H13"/>
  </mergeCells>
  <hyperlinks>
    <hyperlink ref="C17:G17" r:id="rId1" display="Please Give Us a Like on Facebook" xr:uid="{EDE31DA7-0FC0-4DDF-840F-A91E6A9527EA}"/>
    <hyperlink ref="C19:G20" r:id="rId2" display="Please Subscribe to Our Website for the Latest Real Estate Related Blogs, News, and Tools" xr:uid="{DAE03097-76FC-4667-9449-899E26303329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7262-45EE-4BA0-AC10-B935C512EAD8}">
  <dimension ref="B1:GA39"/>
  <sheetViews>
    <sheetView workbookViewId="0">
      <selection activeCell="D6" sqref="D6"/>
    </sheetView>
  </sheetViews>
  <sheetFormatPr defaultRowHeight="14.4" x14ac:dyDescent="0.3"/>
  <cols>
    <col min="1" max="1" width="3.21875" customWidth="1"/>
    <col min="2" max="2" width="12.21875" bestFit="1" customWidth="1"/>
    <col min="3" max="3" width="12.21875" customWidth="1"/>
    <col min="4" max="183" width="10.109375" customWidth="1"/>
  </cols>
  <sheetData>
    <row r="1" spans="2:183" ht="15" thickBot="1" x14ac:dyDescent="0.35">
      <c r="B1" t="s">
        <v>102</v>
      </c>
    </row>
    <row r="2" spans="2:183" x14ac:dyDescent="0.3">
      <c r="B2" s="39"/>
      <c r="C2" s="40" t="s">
        <v>98</v>
      </c>
      <c r="D2" s="40">
        <f>ROUNDUP(D3/12,0)</f>
        <v>1</v>
      </c>
      <c r="E2" s="40">
        <f t="shared" ref="E2:BP2" si="0">ROUNDUP(E3/12,0)</f>
        <v>1</v>
      </c>
      <c r="F2" s="40">
        <f t="shared" si="0"/>
        <v>1</v>
      </c>
      <c r="G2" s="40">
        <f t="shared" si="0"/>
        <v>1</v>
      </c>
      <c r="H2" s="40">
        <f t="shared" si="0"/>
        <v>1</v>
      </c>
      <c r="I2" s="40">
        <f t="shared" si="0"/>
        <v>1</v>
      </c>
      <c r="J2" s="40">
        <f t="shared" si="0"/>
        <v>1</v>
      </c>
      <c r="K2" s="40">
        <f t="shared" si="0"/>
        <v>1</v>
      </c>
      <c r="L2" s="40">
        <f t="shared" si="0"/>
        <v>1</v>
      </c>
      <c r="M2" s="40">
        <f t="shared" si="0"/>
        <v>1</v>
      </c>
      <c r="N2" s="40">
        <f t="shared" si="0"/>
        <v>1</v>
      </c>
      <c r="O2" s="40">
        <f t="shared" si="0"/>
        <v>1</v>
      </c>
      <c r="P2" s="40">
        <f t="shared" si="0"/>
        <v>2</v>
      </c>
      <c r="Q2" s="40">
        <f t="shared" si="0"/>
        <v>2</v>
      </c>
      <c r="R2" s="40">
        <f t="shared" si="0"/>
        <v>2</v>
      </c>
      <c r="S2" s="40">
        <f t="shared" si="0"/>
        <v>2</v>
      </c>
      <c r="T2" s="40">
        <f t="shared" si="0"/>
        <v>2</v>
      </c>
      <c r="U2" s="40">
        <f t="shared" si="0"/>
        <v>2</v>
      </c>
      <c r="V2" s="40">
        <f t="shared" si="0"/>
        <v>2</v>
      </c>
      <c r="W2" s="40">
        <f t="shared" si="0"/>
        <v>2</v>
      </c>
      <c r="X2" s="40">
        <f t="shared" si="0"/>
        <v>2</v>
      </c>
      <c r="Y2" s="40">
        <f t="shared" si="0"/>
        <v>2</v>
      </c>
      <c r="Z2" s="40">
        <f t="shared" si="0"/>
        <v>2</v>
      </c>
      <c r="AA2" s="40">
        <f t="shared" si="0"/>
        <v>2</v>
      </c>
      <c r="AB2" s="40">
        <f t="shared" si="0"/>
        <v>3</v>
      </c>
      <c r="AC2" s="40">
        <f t="shared" si="0"/>
        <v>3</v>
      </c>
      <c r="AD2" s="40">
        <f t="shared" si="0"/>
        <v>3</v>
      </c>
      <c r="AE2" s="40">
        <f t="shared" si="0"/>
        <v>3</v>
      </c>
      <c r="AF2" s="40">
        <f t="shared" si="0"/>
        <v>3</v>
      </c>
      <c r="AG2" s="40">
        <f t="shared" si="0"/>
        <v>3</v>
      </c>
      <c r="AH2" s="40">
        <f t="shared" si="0"/>
        <v>3</v>
      </c>
      <c r="AI2" s="40">
        <f t="shared" si="0"/>
        <v>3</v>
      </c>
      <c r="AJ2" s="40">
        <f t="shared" si="0"/>
        <v>3</v>
      </c>
      <c r="AK2" s="40">
        <f t="shared" si="0"/>
        <v>3</v>
      </c>
      <c r="AL2" s="40">
        <f t="shared" si="0"/>
        <v>3</v>
      </c>
      <c r="AM2" s="40">
        <f t="shared" si="0"/>
        <v>3</v>
      </c>
      <c r="AN2" s="40">
        <f t="shared" si="0"/>
        <v>4</v>
      </c>
      <c r="AO2" s="40">
        <f t="shared" si="0"/>
        <v>4</v>
      </c>
      <c r="AP2" s="40">
        <f t="shared" si="0"/>
        <v>4</v>
      </c>
      <c r="AQ2" s="40">
        <f t="shared" si="0"/>
        <v>4</v>
      </c>
      <c r="AR2" s="40">
        <f t="shared" si="0"/>
        <v>4</v>
      </c>
      <c r="AS2" s="40">
        <f t="shared" si="0"/>
        <v>4</v>
      </c>
      <c r="AT2" s="40">
        <f t="shared" si="0"/>
        <v>4</v>
      </c>
      <c r="AU2" s="40">
        <f t="shared" si="0"/>
        <v>4</v>
      </c>
      <c r="AV2" s="40">
        <f t="shared" si="0"/>
        <v>4</v>
      </c>
      <c r="AW2" s="40">
        <f t="shared" si="0"/>
        <v>4</v>
      </c>
      <c r="AX2" s="40">
        <f t="shared" si="0"/>
        <v>4</v>
      </c>
      <c r="AY2" s="40">
        <f t="shared" si="0"/>
        <v>4</v>
      </c>
      <c r="AZ2" s="40">
        <f t="shared" si="0"/>
        <v>5</v>
      </c>
      <c r="BA2" s="40">
        <f t="shared" si="0"/>
        <v>5</v>
      </c>
      <c r="BB2" s="40">
        <f t="shared" si="0"/>
        <v>5</v>
      </c>
      <c r="BC2" s="40">
        <f t="shared" si="0"/>
        <v>5</v>
      </c>
      <c r="BD2" s="40">
        <f t="shared" si="0"/>
        <v>5</v>
      </c>
      <c r="BE2" s="40">
        <f t="shared" si="0"/>
        <v>5</v>
      </c>
      <c r="BF2" s="40">
        <f t="shared" si="0"/>
        <v>5</v>
      </c>
      <c r="BG2" s="40">
        <f t="shared" si="0"/>
        <v>5</v>
      </c>
      <c r="BH2" s="40">
        <f t="shared" si="0"/>
        <v>5</v>
      </c>
      <c r="BI2" s="40">
        <f t="shared" si="0"/>
        <v>5</v>
      </c>
      <c r="BJ2" s="40">
        <f t="shared" si="0"/>
        <v>5</v>
      </c>
      <c r="BK2" s="40">
        <f t="shared" si="0"/>
        <v>5</v>
      </c>
      <c r="BL2" s="40">
        <f t="shared" si="0"/>
        <v>6</v>
      </c>
      <c r="BM2" s="40">
        <f t="shared" si="0"/>
        <v>6</v>
      </c>
      <c r="BN2" s="40">
        <f t="shared" si="0"/>
        <v>6</v>
      </c>
      <c r="BO2" s="40">
        <f t="shared" si="0"/>
        <v>6</v>
      </c>
      <c r="BP2" s="40">
        <f t="shared" si="0"/>
        <v>6</v>
      </c>
      <c r="BQ2" s="40">
        <f t="shared" ref="BQ2:EB2" si="1">ROUNDUP(BQ3/12,0)</f>
        <v>6</v>
      </c>
      <c r="BR2" s="40">
        <f t="shared" si="1"/>
        <v>6</v>
      </c>
      <c r="BS2" s="40">
        <f t="shared" si="1"/>
        <v>6</v>
      </c>
      <c r="BT2" s="40">
        <f t="shared" si="1"/>
        <v>6</v>
      </c>
      <c r="BU2" s="40">
        <f t="shared" si="1"/>
        <v>6</v>
      </c>
      <c r="BV2" s="40">
        <f t="shared" si="1"/>
        <v>6</v>
      </c>
      <c r="BW2" s="40">
        <f t="shared" si="1"/>
        <v>6</v>
      </c>
      <c r="BX2" s="40">
        <f t="shared" si="1"/>
        <v>7</v>
      </c>
      <c r="BY2" s="40">
        <f t="shared" si="1"/>
        <v>7</v>
      </c>
      <c r="BZ2" s="40">
        <f t="shared" si="1"/>
        <v>7</v>
      </c>
      <c r="CA2" s="40">
        <f t="shared" si="1"/>
        <v>7</v>
      </c>
      <c r="CB2" s="40">
        <f t="shared" si="1"/>
        <v>7</v>
      </c>
      <c r="CC2" s="40">
        <f t="shared" si="1"/>
        <v>7</v>
      </c>
      <c r="CD2" s="40">
        <f t="shared" si="1"/>
        <v>7</v>
      </c>
      <c r="CE2" s="40">
        <f t="shared" si="1"/>
        <v>7</v>
      </c>
      <c r="CF2" s="40">
        <f t="shared" si="1"/>
        <v>7</v>
      </c>
      <c r="CG2" s="40">
        <f t="shared" si="1"/>
        <v>7</v>
      </c>
      <c r="CH2" s="40">
        <f t="shared" si="1"/>
        <v>7</v>
      </c>
      <c r="CI2" s="40">
        <f t="shared" si="1"/>
        <v>7</v>
      </c>
      <c r="CJ2" s="40">
        <f t="shared" si="1"/>
        <v>8</v>
      </c>
      <c r="CK2" s="40">
        <f t="shared" si="1"/>
        <v>8</v>
      </c>
      <c r="CL2" s="40">
        <f t="shared" si="1"/>
        <v>8</v>
      </c>
      <c r="CM2" s="40">
        <f t="shared" si="1"/>
        <v>8</v>
      </c>
      <c r="CN2" s="40">
        <f t="shared" si="1"/>
        <v>8</v>
      </c>
      <c r="CO2" s="40">
        <f t="shared" si="1"/>
        <v>8</v>
      </c>
      <c r="CP2" s="40">
        <f t="shared" si="1"/>
        <v>8</v>
      </c>
      <c r="CQ2" s="40">
        <f t="shared" si="1"/>
        <v>8</v>
      </c>
      <c r="CR2" s="40">
        <f t="shared" si="1"/>
        <v>8</v>
      </c>
      <c r="CS2" s="40">
        <f t="shared" si="1"/>
        <v>8</v>
      </c>
      <c r="CT2" s="40">
        <f t="shared" si="1"/>
        <v>8</v>
      </c>
      <c r="CU2" s="40">
        <f t="shared" si="1"/>
        <v>8</v>
      </c>
      <c r="CV2" s="40">
        <f t="shared" si="1"/>
        <v>9</v>
      </c>
      <c r="CW2" s="40">
        <f t="shared" si="1"/>
        <v>9</v>
      </c>
      <c r="CX2" s="40">
        <f t="shared" si="1"/>
        <v>9</v>
      </c>
      <c r="CY2" s="40">
        <f t="shared" si="1"/>
        <v>9</v>
      </c>
      <c r="CZ2" s="40">
        <f t="shared" si="1"/>
        <v>9</v>
      </c>
      <c r="DA2" s="40">
        <f t="shared" si="1"/>
        <v>9</v>
      </c>
      <c r="DB2" s="40">
        <f t="shared" si="1"/>
        <v>9</v>
      </c>
      <c r="DC2" s="40">
        <f t="shared" si="1"/>
        <v>9</v>
      </c>
      <c r="DD2" s="40">
        <f t="shared" si="1"/>
        <v>9</v>
      </c>
      <c r="DE2" s="40">
        <f t="shared" si="1"/>
        <v>9</v>
      </c>
      <c r="DF2" s="40">
        <f t="shared" si="1"/>
        <v>9</v>
      </c>
      <c r="DG2" s="40">
        <f t="shared" si="1"/>
        <v>9</v>
      </c>
      <c r="DH2" s="40">
        <f t="shared" si="1"/>
        <v>10</v>
      </c>
      <c r="DI2" s="40">
        <f t="shared" si="1"/>
        <v>10</v>
      </c>
      <c r="DJ2" s="40">
        <f t="shared" si="1"/>
        <v>10</v>
      </c>
      <c r="DK2" s="40">
        <f t="shared" si="1"/>
        <v>10</v>
      </c>
      <c r="DL2" s="40">
        <f t="shared" si="1"/>
        <v>10</v>
      </c>
      <c r="DM2" s="40">
        <f t="shared" si="1"/>
        <v>10</v>
      </c>
      <c r="DN2" s="40">
        <f t="shared" si="1"/>
        <v>10</v>
      </c>
      <c r="DO2" s="40">
        <f t="shared" si="1"/>
        <v>10</v>
      </c>
      <c r="DP2" s="40">
        <f t="shared" si="1"/>
        <v>10</v>
      </c>
      <c r="DQ2" s="40">
        <f t="shared" si="1"/>
        <v>10</v>
      </c>
      <c r="DR2" s="40">
        <f t="shared" si="1"/>
        <v>10</v>
      </c>
      <c r="DS2" s="40">
        <f t="shared" si="1"/>
        <v>10</v>
      </c>
      <c r="DT2" s="40">
        <f t="shared" si="1"/>
        <v>11</v>
      </c>
      <c r="DU2" s="40">
        <f t="shared" si="1"/>
        <v>11</v>
      </c>
      <c r="DV2" s="40">
        <f t="shared" si="1"/>
        <v>11</v>
      </c>
      <c r="DW2" s="40">
        <f t="shared" si="1"/>
        <v>11</v>
      </c>
      <c r="DX2" s="40">
        <f t="shared" si="1"/>
        <v>11</v>
      </c>
      <c r="DY2" s="40">
        <f t="shared" si="1"/>
        <v>11</v>
      </c>
      <c r="DZ2" s="40">
        <f t="shared" si="1"/>
        <v>11</v>
      </c>
      <c r="EA2" s="40">
        <f t="shared" si="1"/>
        <v>11</v>
      </c>
      <c r="EB2" s="40">
        <f t="shared" si="1"/>
        <v>11</v>
      </c>
      <c r="EC2" s="40">
        <f t="shared" ref="EC2:GA2" si="2">ROUNDUP(EC3/12,0)</f>
        <v>11</v>
      </c>
      <c r="ED2" s="40">
        <f t="shared" si="2"/>
        <v>11</v>
      </c>
      <c r="EE2" s="40">
        <f t="shared" si="2"/>
        <v>11</v>
      </c>
      <c r="EF2" s="40">
        <f t="shared" si="2"/>
        <v>12</v>
      </c>
      <c r="EG2" s="40">
        <f t="shared" si="2"/>
        <v>12</v>
      </c>
      <c r="EH2" s="40">
        <f t="shared" si="2"/>
        <v>12</v>
      </c>
      <c r="EI2" s="40">
        <f t="shared" si="2"/>
        <v>12</v>
      </c>
      <c r="EJ2" s="40">
        <f t="shared" si="2"/>
        <v>12</v>
      </c>
      <c r="EK2" s="40">
        <f t="shared" si="2"/>
        <v>12</v>
      </c>
      <c r="EL2" s="40">
        <f t="shared" si="2"/>
        <v>12</v>
      </c>
      <c r="EM2" s="40">
        <f t="shared" si="2"/>
        <v>12</v>
      </c>
      <c r="EN2" s="40">
        <f t="shared" si="2"/>
        <v>12</v>
      </c>
      <c r="EO2" s="40">
        <f t="shared" si="2"/>
        <v>12</v>
      </c>
      <c r="EP2" s="40">
        <f t="shared" si="2"/>
        <v>12</v>
      </c>
      <c r="EQ2" s="40">
        <f t="shared" si="2"/>
        <v>12</v>
      </c>
      <c r="ER2" s="40">
        <f t="shared" si="2"/>
        <v>13</v>
      </c>
      <c r="ES2" s="40">
        <f t="shared" si="2"/>
        <v>13</v>
      </c>
      <c r="ET2" s="40">
        <f t="shared" si="2"/>
        <v>13</v>
      </c>
      <c r="EU2" s="40">
        <f t="shared" si="2"/>
        <v>13</v>
      </c>
      <c r="EV2" s="40">
        <f t="shared" si="2"/>
        <v>13</v>
      </c>
      <c r="EW2" s="40">
        <f t="shared" si="2"/>
        <v>13</v>
      </c>
      <c r="EX2" s="40">
        <f t="shared" si="2"/>
        <v>13</v>
      </c>
      <c r="EY2" s="40">
        <f t="shared" si="2"/>
        <v>13</v>
      </c>
      <c r="EZ2" s="40">
        <f t="shared" si="2"/>
        <v>13</v>
      </c>
      <c r="FA2" s="40">
        <f t="shared" si="2"/>
        <v>13</v>
      </c>
      <c r="FB2" s="40">
        <f t="shared" si="2"/>
        <v>13</v>
      </c>
      <c r="FC2" s="40">
        <f t="shared" si="2"/>
        <v>13</v>
      </c>
      <c r="FD2" s="40">
        <f t="shared" si="2"/>
        <v>14</v>
      </c>
      <c r="FE2" s="40">
        <f t="shared" si="2"/>
        <v>14</v>
      </c>
      <c r="FF2" s="40">
        <f t="shared" si="2"/>
        <v>14</v>
      </c>
      <c r="FG2" s="40">
        <f t="shared" si="2"/>
        <v>14</v>
      </c>
      <c r="FH2" s="40">
        <f t="shared" si="2"/>
        <v>14</v>
      </c>
      <c r="FI2" s="40">
        <f t="shared" si="2"/>
        <v>14</v>
      </c>
      <c r="FJ2" s="40">
        <f t="shared" si="2"/>
        <v>14</v>
      </c>
      <c r="FK2" s="40">
        <f t="shared" si="2"/>
        <v>14</v>
      </c>
      <c r="FL2" s="40">
        <f t="shared" si="2"/>
        <v>14</v>
      </c>
      <c r="FM2" s="40">
        <f t="shared" si="2"/>
        <v>14</v>
      </c>
      <c r="FN2" s="40">
        <f t="shared" si="2"/>
        <v>14</v>
      </c>
      <c r="FO2" s="40">
        <f t="shared" si="2"/>
        <v>14</v>
      </c>
      <c r="FP2" s="40">
        <f t="shared" si="2"/>
        <v>15</v>
      </c>
      <c r="FQ2" s="40">
        <f t="shared" si="2"/>
        <v>15</v>
      </c>
      <c r="FR2" s="40">
        <f t="shared" si="2"/>
        <v>15</v>
      </c>
      <c r="FS2" s="40">
        <f t="shared" si="2"/>
        <v>15</v>
      </c>
      <c r="FT2" s="40">
        <f t="shared" si="2"/>
        <v>15</v>
      </c>
      <c r="FU2" s="40">
        <f t="shared" si="2"/>
        <v>15</v>
      </c>
      <c r="FV2" s="40">
        <f t="shared" si="2"/>
        <v>15</v>
      </c>
      <c r="FW2" s="40">
        <f t="shared" si="2"/>
        <v>15</v>
      </c>
      <c r="FX2" s="40">
        <f t="shared" si="2"/>
        <v>15</v>
      </c>
      <c r="FY2" s="40">
        <f t="shared" si="2"/>
        <v>15</v>
      </c>
      <c r="FZ2" s="40">
        <f t="shared" si="2"/>
        <v>15</v>
      </c>
      <c r="GA2" s="41">
        <f t="shared" si="2"/>
        <v>15</v>
      </c>
    </row>
    <row r="3" spans="2:183" x14ac:dyDescent="0.3">
      <c r="B3" s="42"/>
      <c r="C3" s="43" t="s">
        <v>99</v>
      </c>
      <c r="D3" s="43">
        <v>1</v>
      </c>
      <c r="E3" s="43">
        <f>D3+1</f>
        <v>2</v>
      </c>
      <c r="F3" s="43">
        <f t="shared" ref="F3:BQ3" si="3">E3+1</f>
        <v>3</v>
      </c>
      <c r="G3" s="43">
        <f t="shared" si="3"/>
        <v>4</v>
      </c>
      <c r="H3" s="43">
        <f t="shared" si="3"/>
        <v>5</v>
      </c>
      <c r="I3" s="43">
        <f t="shared" si="3"/>
        <v>6</v>
      </c>
      <c r="J3" s="43">
        <f t="shared" si="3"/>
        <v>7</v>
      </c>
      <c r="K3" s="43">
        <f t="shared" si="3"/>
        <v>8</v>
      </c>
      <c r="L3" s="43">
        <f t="shared" si="3"/>
        <v>9</v>
      </c>
      <c r="M3" s="43">
        <f t="shared" si="3"/>
        <v>10</v>
      </c>
      <c r="N3" s="43">
        <f t="shared" si="3"/>
        <v>11</v>
      </c>
      <c r="O3" s="43">
        <f t="shared" si="3"/>
        <v>12</v>
      </c>
      <c r="P3" s="43">
        <f t="shared" si="3"/>
        <v>13</v>
      </c>
      <c r="Q3" s="43">
        <f t="shared" si="3"/>
        <v>14</v>
      </c>
      <c r="R3" s="43">
        <f t="shared" si="3"/>
        <v>15</v>
      </c>
      <c r="S3" s="43">
        <f t="shared" si="3"/>
        <v>16</v>
      </c>
      <c r="T3" s="43">
        <f t="shared" si="3"/>
        <v>17</v>
      </c>
      <c r="U3" s="43">
        <f t="shared" si="3"/>
        <v>18</v>
      </c>
      <c r="V3" s="43">
        <f t="shared" si="3"/>
        <v>19</v>
      </c>
      <c r="W3" s="43">
        <f t="shared" si="3"/>
        <v>20</v>
      </c>
      <c r="X3" s="43">
        <f t="shared" si="3"/>
        <v>21</v>
      </c>
      <c r="Y3" s="43">
        <f t="shared" si="3"/>
        <v>22</v>
      </c>
      <c r="Z3" s="43">
        <f t="shared" si="3"/>
        <v>23</v>
      </c>
      <c r="AA3" s="43">
        <f t="shared" si="3"/>
        <v>24</v>
      </c>
      <c r="AB3" s="43">
        <f t="shared" si="3"/>
        <v>25</v>
      </c>
      <c r="AC3" s="43">
        <f t="shared" si="3"/>
        <v>26</v>
      </c>
      <c r="AD3" s="43">
        <f t="shared" si="3"/>
        <v>27</v>
      </c>
      <c r="AE3" s="43">
        <f t="shared" si="3"/>
        <v>28</v>
      </c>
      <c r="AF3" s="43">
        <f t="shared" si="3"/>
        <v>29</v>
      </c>
      <c r="AG3" s="43">
        <f t="shared" si="3"/>
        <v>30</v>
      </c>
      <c r="AH3" s="43">
        <f t="shared" si="3"/>
        <v>31</v>
      </c>
      <c r="AI3" s="43">
        <f t="shared" si="3"/>
        <v>32</v>
      </c>
      <c r="AJ3" s="43">
        <f t="shared" si="3"/>
        <v>33</v>
      </c>
      <c r="AK3" s="43">
        <f t="shared" si="3"/>
        <v>34</v>
      </c>
      <c r="AL3" s="43">
        <f t="shared" si="3"/>
        <v>35</v>
      </c>
      <c r="AM3" s="43">
        <f t="shared" si="3"/>
        <v>36</v>
      </c>
      <c r="AN3" s="43">
        <f t="shared" si="3"/>
        <v>37</v>
      </c>
      <c r="AO3" s="43">
        <f t="shared" si="3"/>
        <v>38</v>
      </c>
      <c r="AP3" s="43">
        <f t="shared" si="3"/>
        <v>39</v>
      </c>
      <c r="AQ3" s="43">
        <f t="shared" si="3"/>
        <v>40</v>
      </c>
      <c r="AR3" s="43">
        <f t="shared" si="3"/>
        <v>41</v>
      </c>
      <c r="AS3" s="43">
        <f t="shared" si="3"/>
        <v>42</v>
      </c>
      <c r="AT3" s="43">
        <f t="shared" si="3"/>
        <v>43</v>
      </c>
      <c r="AU3" s="43">
        <f t="shared" si="3"/>
        <v>44</v>
      </c>
      <c r="AV3" s="43">
        <f t="shared" si="3"/>
        <v>45</v>
      </c>
      <c r="AW3" s="43">
        <f t="shared" si="3"/>
        <v>46</v>
      </c>
      <c r="AX3" s="43">
        <f t="shared" si="3"/>
        <v>47</v>
      </c>
      <c r="AY3" s="43">
        <f t="shared" si="3"/>
        <v>48</v>
      </c>
      <c r="AZ3" s="43">
        <f t="shared" si="3"/>
        <v>49</v>
      </c>
      <c r="BA3" s="43">
        <f t="shared" si="3"/>
        <v>50</v>
      </c>
      <c r="BB3" s="43">
        <f t="shared" si="3"/>
        <v>51</v>
      </c>
      <c r="BC3" s="43">
        <f t="shared" si="3"/>
        <v>52</v>
      </c>
      <c r="BD3" s="43">
        <f t="shared" si="3"/>
        <v>53</v>
      </c>
      <c r="BE3" s="43">
        <f t="shared" si="3"/>
        <v>54</v>
      </c>
      <c r="BF3" s="43">
        <f t="shared" si="3"/>
        <v>55</v>
      </c>
      <c r="BG3" s="43">
        <f t="shared" si="3"/>
        <v>56</v>
      </c>
      <c r="BH3" s="43">
        <f t="shared" si="3"/>
        <v>57</v>
      </c>
      <c r="BI3" s="43">
        <f t="shared" si="3"/>
        <v>58</v>
      </c>
      <c r="BJ3" s="43">
        <f t="shared" si="3"/>
        <v>59</v>
      </c>
      <c r="BK3" s="43">
        <f t="shared" si="3"/>
        <v>60</v>
      </c>
      <c r="BL3" s="43">
        <f t="shared" si="3"/>
        <v>61</v>
      </c>
      <c r="BM3" s="43">
        <f t="shared" si="3"/>
        <v>62</v>
      </c>
      <c r="BN3" s="43">
        <f t="shared" si="3"/>
        <v>63</v>
      </c>
      <c r="BO3" s="43">
        <f t="shared" si="3"/>
        <v>64</v>
      </c>
      <c r="BP3" s="43">
        <f t="shared" si="3"/>
        <v>65</v>
      </c>
      <c r="BQ3" s="43">
        <f t="shared" si="3"/>
        <v>66</v>
      </c>
      <c r="BR3" s="43">
        <f t="shared" ref="BR3:EC3" si="4">BQ3+1</f>
        <v>67</v>
      </c>
      <c r="BS3" s="43">
        <f t="shared" si="4"/>
        <v>68</v>
      </c>
      <c r="BT3" s="43">
        <f t="shared" si="4"/>
        <v>69</v>
      </c>
      <c r="BU3" s="43">
        <f t="shared" si="4"/>
        <v>70</v>
      </c>
      <c r="BV3" s="43">
        <f t="shared" si="4"/>
        <v>71</v>
      </c>
      <c r="BW3" s="43">
        <f t="shared" si="4"/>
        <v>72</v>
      </c>
      <c r="BX3" s="43">
        <f t="shared" si="4"/>
        <v>73</v>
      </c>
      <c r="BY3" s="43">
        <f t="shared" si="4"/>
        <v>74</v>
      </c>
      <c r="BZ3" s="43">
        <f t="shared" si="4"/>
        <v>75</v>
      </c>
      <c r="CA3" s="43">
        <f t="shared" si="4"/>
        <v>76</v>
      </c>
      <c r="CB3" s="43">
        <f t="shared" si="4"/>
        <v>77</v>
      </c>
      <c r="CC3" s="43">
        <f t="shared" si="4"/>
        <v>78</v>
      </c>
      <c r="CD3" s="43">
        <f t="shared" si="4"/>
        <v>79</v>
      </c>
      <c r="CE3" s="43">
        <f t="shared" si="4"/>
        <v>80</v>
      </c>
      <c r="CF3" s="43">
        <f t="shared" si="4"/>
        <v>81</v>
      </c>
      <c r="CG3" s="43">
        <f t="shared" si="4"/>
        <v>82</v>
      </c>
      <c r="CH3" s="43">
        <f t="shared" si="4"/>
        <v>83</v>
      </c>
      <c r="CI3" s="43">
        <f t="shared" si="4"/>
        <v>84</v>
      </c>
      <c r="CJ3" s="43">
        <f t="shared" si="4"/>
        <v>85</v>
      </c>
      <c r="CK3" s="43">
        <f t="shared" si="4"/>
        <v>86</v>
      </c>
      <c r="CL3" s="43">
        <f t="shared" si="4"/>
        <v>87</v>
      </c>
      <c r="CM3" s="43">
        <f t="shared" si="4"/>
        <v>88</v>
      </c>
      <c r="CN3" s="43">
        <f t="shared" si="4"/>
        <v>89</v>
      </c>
      <c r="CO3" s="43">
        <f t="shared" si="4"/>
        <v>90</v>
      </c>
      <c r="CP3" s="43">
        <f t="shared" si="4"/>
        <v>91</v>
      </c>
      <c r="CQ3" s="43">
        <f t="shared" si="4"/>
        <v>92</v>
      </c>
      <c r="CR3" s="43">
        <f t="shared" si="4"/>
        <v>93</v>
      </c>
      <c r="CS3" s="43">
        <f t="shared" si="4"/>
        <v>94</v>
      </c>
      <c r="CT3" s="43">
        <f t="shared" si="4"/>
        <v>95</v>
      </c>
      <c r="CU3" s="43">
        <f t="shared" si="4"/>
        <v>96</v>
      </c>
      <c r="CV3" s="43">
        <f t="shared" si="4"/>
        <v>97</v>
      </c>
      <c r="CW3" s="43">
        <f t="shared" si="4"/>
        <v>98</v>
      </c>
      <c r="CX3" s="43">
        <f t="shared" si="4"/>
        <v>99</v>
      </c>
      <c r="CY3" s="43">
        <f t="shared" si="4"/>
        <v>100</v>
      </c>
      <c r="CZ3" s="43">
        <f t="shared" si="4"/>
        <v>101</v>
      </c>
      <c r="DA3" s="43">
        <f t="shared" si="4"/>
        <v>102</v>
      </c>
      <c r="DB3" s="43">
        <f t="shared" si="4"/>
        <v>103</v>
      </c>
      <c r="DC3" s="43">
        <f t="shared" si="4"/>
        <v>104</v>
      </c>
      <c r="DD3" s="43">
        <f t="shared" si="4"/>
        <v>105</v>
      </c>
      <c r="DE3" s="43">
        <f t="shared" si="4"/>
        <v>106</v>
      </c>
      <c r="DF3" s="43">
        <f t="shared" si="4"/>
        <v>107</v>
      </c>
      <c r="DG3" s="43">
        <f t="shared" si="4"/>
        <v>108</v>
      </c>
      <c r="DH3" s="43">
        <f t="shared" si="4"/>
        <v>109</v>
      </c>
      <c r="DI3" s="43">
        <f t="shared" si="4"/>
        <v>110</v>
      </c>
      <c r="DJ3" s="43">
        <f t="shared" si="4"/>
        <v>111</v>
      </c>
      <c r="DK3" s="43">
        <f t="shared" si="4"/>
        <v>112</v>
      </c>
      <c r="DL3" s="43">
        <f t="shared" si="4"/>
        <v>113</v>
      </c>
      <c r="DM3" s="43">
        <f t="shared" si="4"/>
        <v>114</v>
      </c>
      <c r="DN3" s="43">
        <f t="shared" si="4"/>
        <v>115</v>
      </c>
      <c r="DO3" s="43">
        <f t="shared" si="4"/>
        <v>116</v>
      </c>
      <c r="DP3" s="43">
        <f t="shared" si="4"/>
        <v>117</v>
      </c>
      <c r="DQ3" s="43">
        <f t="shared" si="4"/>
        <v>118</v>
      </c>
      <c r="DR3" s="43">
        <f t="shared" si="4"/>
        <v>119</v>
      </c>
      <c r="DS3" s="43">
        <f t="shared" si="4"/>
        <v>120</v>
      </c>
      <c r="DT3" s="43">
        <f t="shared" si="4"/>
        <v>121</v>
      </c>
      <c r="DU3" s="43">
        <f t="shared" si="4"/>
        <v>122</v>
      </c>
      <c r="DV3" s="43">
        <f t="shared" si="4"/>
        <v>123</v>
      </c>
      <c r="DW3" s="43">
        <f t="shared" si="4"/>
        <v>124</v>
      </c>
      <c r="DX3" s="43">
        <f t="shared" si="4"/>
        <v>125</v>
      </c>
      <c r="DY3" s="43">
        <f t="shared" si="4"/>
        <v>126</v>
      </c>
      <c r="DZ3" s="43">
        <f t="shared" si="4"/>
        <v>127</v>
      </c>
      <c r="EA3" s="43">
        <f t="shared" si="4"/>
        <v>128</v>
      </c>
      <c r="EB3" s="43">
        <f t="shared" si="4"/>
        <v>129</v>
      </c>
      <c r="EC3" s="43">
        <f t="shared" si="4"/>
        <v>130</v>
      </c>
      <c r="ED3" s="43">
        <f t="shared" ref="ED3:GA3" si="5">EC3+1</f>
        <v>131</v>
      </c>
      <c r="EE3" s="43">
        <f t="shared" si="5"/>
        <v>132</v>
      </c>
      <c r="EF3" s="43">
        <f t="shared" si="5"/>
        <v>133</v>
      </c>
      <c r="EG3" s="43">
        <f t="shared" si="5"/>
        <v>134</v>
      </c>
      <c r="EH3" s="43">
        <f t="shared" si="5"/>
        <v>135</v>
      </c>
      <c r="EI3" s="43">
        <f t="shared" si="5"/>
        <v>136</v>
      </c>
      <c r="EJ3" s="43">
        <f t="shared" si="5"/>
        <v>137</v>
      </c>
      <c r="EK3" s="43">
        <f t="shared" si="5"/>
        <v>138</v>
      </c>
      <c r="EL3" s="43">
        <f t="shared" si="5"/>
        <v>139</v>
      </c>
      <c r="EM3" s="43">
        <f t="shared" si="5"/>
        <v>140</v>
      </c>
      <c r="EN3" s="43">
        <f t="shared" si="5"/>
        <v>141</v>
      </c>
      <c r="EO3" s="43">
        <f t="shared" si="5"/>
        <v>142</v>
      </c>
      <c r="EP3" s="43">
        <f t="shared" si="5"/>
        <v>143</v>
      </c>
      <c r="EQ3" s="43">
        <f t="shared" si="5"/>
        <v>144</v>
      </c>
      <c r="ER3" s="43">
        <f t="shared" si="5"/>
        <v>145</v>
      </c>
      <c r="ES3" s="43">
        <f t="shared" si="5"/>
        <v>146</v>
      </c>
      <c r="ET3" s="43">
        <f t="shared" si="5"/>
        <v>147</v>
      </c>
      <c r="EU3" s="43">
        <f t="shared" si="5"/>
        <v>148</v>
      </c>
      <c r="EV3" s="43">
        <f t="shared" si="5"/>
        <v>149</v>
      </c>
      <c r="EW3" s="43">
        <f t="shared" si="5"/>
        <v>150</v>
      </c>
      <c r="EX3" s="43">
        <f t="shared" si="5"/>
        <v>151</v>
      </c>
      <c r="EY3" s="43">
        <f t="shared" si="5"/>
        <v>152</v>
      </c>
      <c r="EZ3" s="43">
        <f t="shared" si="5"/>
        <v>153</v>
      </c>
      <c r="FA3" s="43">
        <f t="shared" si="5"/>
        <v>154</v>
      </c>
      <c r="FB3" s="43">
        <f t="shared" si="5"/>
        <v>155</v>
      </c>
      <c r="FC3" s="43">
        <f t="shared" si="5"/>
        <v>156</v>
      </c>
      <c r="FD3" s="43">
        <f t="shared" si="5"/>
        <v>157</v>
      </c>
      <c r="FE3" s="43">
        <f t="shared" si="5"/>
        <v>158</v>
      </c>
      <c r="FF3" s="43">
        <f t="shared" si="5"/>
        <v>159</v>
      </c>
      <c r="FG3" s="43">
        <f t="shared" si="5"/>
        <v>160</v>
      </c>
      <c r="FH3" s="43">
        <f t="shared" si="5"/>
        <v>161</v>
      </c>
      <c r="FI3" s="43">
        <f t="shared" si="5"/>
        <v>162</v>
      </c>
      <c r="FJ3" s="43">
        <f t="shared" si="5"/>
        <v>163</v>
      </c>
      <c r="FK3" s="43">
        <f t="shared" si="5"/>
        <v>164</v>
      </c>
      <c r="FL3" s="43">
        <f t="shared" si="5"/>
        <v>165</v>
      </c>
      <c r="FM3" s="43">
        <f t="shared" si="5"/>
        <v>166</v>
      </c>
      <c r="FN3" s="43">
        <f t="shared" si="5"/>
        <v>167</v>
      </c>
      <c r="FO3" s="43">
        <f t="shared" si="5"/>
        <v>168</v>
      </c>
      <c r="FP3" s="43">
        <f t="shared" si="5"/>
        <v>169</v>
      </c>
      <c r="FQ3" s="43">
        <f t="shared" si="5"/>
        <v>170</v>
      </c>
      <c r="FR3" s="43">
        <f t="shared" si="5"/>
        <v>171</v>
      </c>
      <c r="FS3" s="43">
        <f t="shared" si="5"/>
        <v>172</v>
      </c>
      <c r="FT3" s="43">
        <f t="shared" si="5"/>
        <v>173</v>
      </c>
      <c r="FU3" s="43">
        <f t="shared" si="5"/>
        <v>174</v>
      </c>
      <c r="FV3" s="43">
        <f t="shared" si="5"/>
        <v>175</v>
      </c>
      <c r="FW3" s="43">
        <f t="shared" si="5"/>
        <v>176</v>
      </c>
      <c r="FX3" s="43">
        <f t="shared" si="5"/>
        <v>177</v>
      </c>
      <c r="FY3" s="43">
        <f t="shared" si="5"/>
        <v>178</v>
      </c>
      <c r="FZ3" s="43">
        <f t="shared" si="5"/>
        <v>179</v>
      </c>
      <c r="GA3" s="44">
        <f t="shared" si="5"/>
        <v>180</v>
      </c>
    </row>
    <row r="4" spans="2:183" x14ac:dyDescent="0.3">
      <c r="B4" s="45" t="s">
        <v>46</v>
      </c>
      <c r="C4" s="52" t="s">
        <v>100</v>
      </c>
      <c r="D4" s="38">
        <f>EOMONTH(Analysis_Start,0)</f>
        <v>43861</v>
      </c>
      <c r="E4" s="38">
        <f>EOMONTH(D4,1)</f>
        <v>43890</v>
      </c>
      <c r="F4" s="38">
        <f t="shared" ref="F4:BQ4" si="6">EOMONTH(E4,1)</f>
        <v>43921</v>
      </c>
      <c r="G4" s="38">
        <f t="shared" si="6"/>
        <v>43951</v>
      </c>
      <c r="H4" s="38">
        <f t="shared" si="6"/>
        <v>43982</v>
      </c>
      <c r="I4" s="38">
        <f t="shared" si="6"/>
        <v>44012</v>
      </c>
      <c r="J4" s="38">
        <f t="shared" si="6"/>
        <v>44043</v>
      </c>
      <c r="K4" s="38">
        <f t="shared" si="6"/>
        <v>44074</v>
      </c>
      <c r="L4" s="38">
        <f t="shared" si="6"/>
        <v>44104</v>
      </c>
      <c r="M4" s="38">
        <f t="shared" si="6"/>
        <v>44135</v>
      </c>
      <c r="N4" s="38">
        <f t="shared" si="6"/>
        <v>44165</v>
      </c>
      <c r="O4" s="38">
        <f t="shared" si="6"/>
        <v>44196</v>
      </c>
      <c r="P4" s="38">
        <f t="shared" si="6"/>
        <v>44227</v>
      </c>
      <c r="Q4" s="38">
        <f t="shared" si="6"/>
        <v>44255</v>
      </c>
      <c r="R4" s="38">
        <f t="shared" si="6"/>
        <v>44286</v>
      </c>
      <c r="S4" s="38">
        <f t="shared" si="6"/>
        <v>44316</v>
      </c>
      <c r="T4" s="38">
        <f t="shared" si="6"/>
        <v>44347</v>
      </c>
      <c r="U4" s="38">
        <f t="shared" si="6"/>
        <v>44377</v>
      </c>
      <c r="V4" s="38">
        <f t="shared" si="6"/>
        <v>44408</v>
      </c>
      <c r="W4" s="38">
        <f t="shared" si="6"/>
        <v>44439</v>
      </c>
      <c r="X4" s="38">
        <f t="shared" si="6"/>
        <v>44469</v>
      </c>
      <c r="Y4" s="38">
        <f t="shared" si="6"/>
        <v>44500</v>
      </c>
      <c r="Z4" s="38">
        <f t="shared" si="6"/>
        <v>44530</v>
      </c>
      <c r="AA4" s="38">
        <f t="shared" si="6"/>
        <v>44561</v>
      </c>
      <c r="AB4" s="38">
        <f t="shared" si="6"/>
        <v>44592</v>
      </c>
      <c r="AC4" s="38">
        <f t="shared" si="6"/>
        <v>44620</v>
      </c>
      <c r="AD4" s="38">
        <f t="shared" si="6"/>
        <v>44651</v>
      </c>
      <c r="AE4" s="38">
        <f t="shared" si="6"/>
        <v>44681</v>
      </c>
      <c r="AF4" s="38">
        <f t="shared" si="6"/>
        <v>44712</v>
      </c>
      <c r="AG4" s="38">
        <f t="shared" si="6"/>
        <v>44742</v>
      </c>
      <c r="AH4" s="38">
        <f t="shared" si="6"/>
        <v>44773</v>
      </c>
      <c r="AI4" s="38">
        <f t="shared" si="6"/>
        <v>44804</v>
      </c>
      <c r="AJ4" s="38">
        <f t="shared" si="6"/>
        <v>44834</v>
      </c>
      <c r="AK4" s="38">
        <f t="shared" si="6"/>
        <v>44865</v>
      </c>
      <c r="AL4" s="38">
        <f t="shared" si="6"/>
        <v>44895</v>
      </c>
      <c r="AM4" s="38">
        <f t="shared" si="6"/>
        <v>44926</v>
      </c>
      <c r="AN4" s="38">
        <f t="shared" si="6"/>
        <v>44957</v>
      </c>
      <c r="AO4" s="38">
        <f t="shared" si="6"/>
        <v>44985</v>
      </c>
      <c r="AP4" s="38">
        <f t="shared" si="6"/>
        <v>45016</v>
      </c>
      <c r="AQ4" s="38">
        <f t="shared" si="6"/>
        <v>45046</v>
      </c>
      <c r="AR4" s="38">
        <f t="shared" si="6"/>
        <v>45077</v>
      </c>
      <c r="AS4" s="38">
        <f t="shared" si="6"/>
        <v>45107</v>
      </c>
      <c r="AT4" s="38">
        <f t="shared" si="6"/>
        <v>45138</v>
      </c>
      <c r="AU4" s="38">
        <f t="shared" si="6"/>
        <v>45169</v>
      </c>
      <c r="AV4" s="38">
        <f t="shared" si="6"/>
        <v>45199</v>
      </c>
      <c r="AW4" s="38">
        <f t="shared" si="6"/>
        <v>45230</v>
      </c>
      <c r="AX4" s="38">
        <f t="shared" si="6"/>
        <v>45260</v>
      </c>
      <c r="AY4" s="38">
        <f t="shared" si="6"/>
        <v>45291</v>
      </c>
      <c r="AZ4" s="38">
        <f t="shared" si="6"/>
        <v>45322</v>
      </c>
      <c r="BA4" s="38">
        <f t="shared" si="6"/>
        <v>45351</v>
      </c>
      <c r="BB4" s="38">
        <f t="shared" si="6"/>
        <v>45382</v>
      </c>
      <c r="BC4" s="38">
        <f t="shared" si="6"/>
        <v>45412</v>
      </c>
      <c r="BD4" s="38">
        <f t="shared" si="6"/>
        <v>45443</v>
      </c>
      <c r="BE4" s="38">
        <f t="shared" si="6"/>
        <v>45473</v>
      </c>
      <c r="BF4" s="38">
        <f t="shared" si="6"/>
        <v>45504</v>
      </c>
      <c r="BG4" s="38">
        <f t="shared" si="6"/>
        <v>45535</v>
      </c>
      <c r="BH4" s="38">
        <f t="shared" si="6"/>
        <v>45565</v>
      </c>
      <c r="BI4" s="38">
        <f t="shared" si="6"/>
        <v>45596</v>
      </c>
      <c r="BJ4" s="38">
        <f t="shared" si="6"/>
        <v>45626</v>
      </c>
      <c r="BK4" s="38">
        <f t="shared" si="6"/>
        <v>45657</v>
      </c>
      <c r="BL4" s="38">
        <f t="shared" si="6"/>
        <v>45688</v>
      </c>
      <c r="BM4" s="38">
        <f t="shared" si="6"/>
        <v>45716</v>
      </c>
      <c r="BN4" s="38">
        <f t="shared" si="6"/>
        <v>45747</v>
      </c>
      <c r="BO4" s="38">
        <f t="shared" si="6"/>
        <v>45777</v>
      </c>
      <c r="BP4" s="38">
        <f t="shared" si="6"/>
        <v>45808</v>
      </c>
      <c r="BQ4" s="38">
        <f t="shared" si="6"/>
        <v>45838</v>
      </c>
      <c r="BR4" s="38">
        <f t="shared" ref="BR4:EC4" si="7">EOMONTH(BQ4,1)</f>
        <v>45869</v>
      </c>
      <c r="BS4" s="38">
        <f t="shared" si="7"/>
        <v>45900</v>
      </c>
      <c r="BT4" s="38">
        <f t="shared" si="7"/>
        <v>45930</v>
      </c>
      <c r="BU4" s="38">
        <f t="shared" si="7"/>
        <v>45961</v>
      </c>
      <c r="BV4" s="38">
        <f t="shared" si="7"/>
        <v>45991</v>
      </c>
      <c r="BW4" s="38">
        <f t="shared" si="7"/>
        <v>46022</v>
      </c>
      <c r="BX4" s="38">
        <f t="shared" si="7"/>
        <v>46053</v>
      </c>
      <c r="BY4" s="38">
        <f t="shared" si="7"/>
        <v>46081</v>
      </c>
      <c r="BZ4" s="38">
        <f t="shared" si="7"/>
        <v>46112</v>
      </c>
      <c r="CA4" s="38">
        <f t="shared" si="7"/>
        <v>46142</v>
      </c>
      <c r="CB4" s="38">
        <f t="shared" si="7"/>
        <v>46173</v>
      </c>
      <c r="CC4" s="38">
        <f t="shared" si="7"/>
        <v>46203</v>
      </c>
      <c r="CD4" s="38">
        <f t="shared" si="7"/>
        <v>46234</v>
      </c>
      <c r="CE4" s="38">
        <f t="shared" si="7"/>
        <v>46265</v>
      </c>
      <c r="CF4" s="38">
        <f t="shared" si="7"/>
        <v>46295</v>
      </c>
      <c r="CG4" s="38">
        <f t="shared" si="7"/>
        <v>46326</v>
      </c>
      <c r="CH4" s="38">
        <f t="shared" si="7"/>
        <v>46356</v>
      </c>
      <c r="CI4" s="38">
        <f t="shared" si="7"/>
        <v>46387</v>
      </c>
      <c r="CJ4" s="38">
        <f t="shared" si="7"/>
        <v>46418</v>
      </c>
      <c r="CK4" s="38">
        <f t="shared" si="7"/>
        <v>46446</v>
      </c>
      <c r="CL4" s="38">
        <f t="shared" si="7"/>
        <v>46477</v>
      </c>
      <c r="CM4" s="38">
        <f t="shared" si="7"/>
        <v>46507</v>
      </c>
      <c r="CN4" s="38">
        <f t="shared" si="7"/>
        <v>46538</v>
      </c>
      <c r="CO4" s="38">
        <f t="shared" si="7"/>
        <v>46568</v>
      </c>
      <c r="CP4" s="38">
        <f t="shared" si="7"/>
        <v>46599</v>
      </c>
      <c r="CQ4" s="38">
        <f t="shared" si="7"/>
        <v>46630</v>
      </c>
      <c r="CR4" s="38">
        <f t="shared" si="7"/>
        <v>46660</v>
      </c>
      <c r="CS4" s="38">
        <f t="shared" si="7"/>
        <v>46691</v>
      </c>
      <c r="CT4" s="38">
        <f t="shared" si="7"/>
        <v>46721</v>
      </c>
      <c r="CU4" s="38">
        <f t="shared" si="7"/>
        <v>46752</v>
      </c>
      <c r="CV4" s="38">
        <f t="shared" si="7"/>
        <v>46783</v>
      </c>
      <c r="CW4" s="38">
        <f t="shared" si="7"/>
        <v>46812</v>
      </c>
      <c r="CX4" s="38">
        <f t="shared" si="7"/>
        <v>46843</v>
      </c>
      <c r="CY4" s="38">
        <f t="shared" si="7"/>
        <v>46873</v>
      </c>
      <c r="CZ4" s="38">
        <f t="shared" si="7"/>
        <v>46904</v>
      </c>
      <c r="DA4" s="38">
        <f t="shared" si="7"/>
        <v>46934</v>
      </c>
      <c r="DB4" s="38">
        <f t="shared" si="7"/>
        <v>46965</v>
      </c>
      <c r="DC4" s="38">
        <f t="shared" si="7"/>
        <v>46996</v>
      </c>
      <c r="DD4" s="38">
        <f t="shared" si="7"/>
        <v>47026</v>
      </c>
      <c r="DE4" s="38">
        <f t="shared" si="7"/>
        <v>47057</v>
      </c>
      <c r="DF4" s="38">
        <f t="shared" si="7"/>
        <v>47087</v>
      </c>
      <c r="DG4" s="38">
        <f t="shared" si="7"/>
        <v>47118</v>
      </c>
      <c r="DH4" s="38">
        <f t="shared" si="7"/>
        <v>47149</v>
      </c>
      <c r="DI4" s="38">
        <f t="shared" si="7"/>
        <v>47177</v>
      </c>
      <c r="DJ4" s="38">
        <f t="shared" si="7"/>
        <v>47208</v>
      </c>
      <c r="DK4" s="38">
        <f t="shared" si="7"/>
        <v>47238</v>
      </c>
      <c r="DL4" s="38">
        <f t="shared" si="7"/>
        <v>47269</v>
      </c>
      <c r="DM4" s="38">
        <f t="shared" si="7"/>
        <v>47299</v>
      </c>
      <c r="DN4" s="38">
        <f t="shared" si="7"/>
        <v>47330</v>
      </c>
      <c r="DO4" s="38">
        <f t="shared" si="7"/>
        <v>47361</v>
      </c>
      <c r="DP4" s="38">
        <f t="shared" si="7"/>
        <v>47391</v>
      </c>
      <c r="DQ4" s="38">
        <f t="shared" si="7"/>
        <v>47422</v>
      </c>
      <c r="DR4" s="38">
        <f t="shared" si="7"/>
        <v>47452</v>
      </c>
      <c r="DS4" s="38">
        <f t="shared" si="7"/>
        <v>47483</v>
      </c>
      <c r="DT4" s="38">
        <f t="shared" si="7"/>
        <v>47514</v>
      </c>
      <c r="DU4" s="38">
        <f t="shared" si="7"/>
        <v>47542</v>
      </c>
      <c r="DV4" s="38">
        <f t="shared" si="7"/>
        <v>47573</v>
      </c>
      <c r="DW4" s="38">
        <f t="shared" si="7"/>
        <v>47603</v>
      </c>
      <c r="DX4" s="38">
        <f t="shared" si="7"/>
        <v>47634</v>
      </c>
      <c r="DY4" s="38">
        <f t="shared" si="7"/>
        <v>47664</v>
      </c>
      <c r="DZ4" s="38">
        <f t="shared" si="7"/>
        <v>47695</v>
      </c>
      <c r="EA4" s="38">
        <f t="shared" si="7"/>
        <v>47726</v>
      </c>
      <c r="EB4" s="38">
        <f t="shared" si="7"/>
        <v>47756</v>
      </c>
      <c r="EC4" s="38">
        <f t="shared" si="7"/>
        <v>47787</v>
      </c>
      <c r="ED4" s="38">
        <f t="shared" ref="ED4:GA4" si="8">EOMONTH(EC4,1)</f>
        <v>47817</v>
      </c>
      <c r="EE4" s="38">
        <f t="shared" si="8"/>
        <v>47848</v>
      </c>
      <c r="EF4" s="38">
        <f t="shared" si="8"/>
        <v>47879</v>
      </c>
      <c r="EG4" s="38">
        <f t="shared" si="8"/>
        <v>47907</v>
      </c>
      <c r="EH4" s="38">
        <f t="shared" si="8"/>
        <v>47938</v>
      </c>
      <c r="EI4" s="38">
        <f t="shared" si="8"/>
        <v>47968</v>
      </c>
      <c r="EJ4" s="38">
        <f t="shared" si="8"/>
        <v>47999</v>
      </c>
      <c r="EK4" s="38">
        <f t="shared" si="8"/>
        <v>48029</v>
      </c>
      <c r="EL4" s="38">
        <f t="shared" si="8"/>
        <v>48060</v>
      </c>
      <c r="EM4" s="38">
        <f t="shared" si="8"/>
        <v>48091</v>
      </c>
      <c r="EN4" s="38">
        <f t="shared" si="8"/>
        <v>48121</v>
      </c>
      <c r="EO4" s="38">
        <f t="shared" si="8"/>
        <v>48152</v>
      </c>
      <c r="EP4" s="38">
        <f t="shared" si="8"/>
        <v>48182</v>
      </c>
      <c r="EQ4" s="38">
        <f t="shared" si="8"/>
        <v>48213</v>
      </c>
      <c r="ER4" s="38">
        <f t="shared" si="8"/>
        <v>48244</v>
      </c>
      <c r="ES4" s="38">
        <f t="shared" si="8"/>
        <v>48273</v>
      </c>
      <c r="ET4" s="38">
        <f t="shared" si="8"/>
        <v>48304</v>
      </c>
      <c r="EU4" s="38">
        <f t="shared" si="8"/>
        <v>48334</v>
      </c>
      <c r="EV4" s="38">
        <f t="shared" si="8"/>
        <v>48365</v>
      </c>
      <c r="EW4" s="38">
        <f t="shared" si="8"/>
        <v>48395</v>
      </c>
      <c r="EX4" s="38">
        <f t="shared" si="8"/>
        <v>48426</v>
      </c>
      <c r="EY4" s="38">
        <f t="shared" si="8"/>
        <v>48457</v>
      </c>
      <c r="EZ4" s="38">
        <f t="shared" si="8"/>
        <v>48487</v>
      </c>
      <c r="FA4" s="38">
        <f t="shared" si="8"/>
        <v>48518</v>
      </c>
      <c r="FB4" s="38">
        <f t="shared" si="8"/>
        <v>48548</v>
      </c>
      <c r="FC4" s="38">
        <f t="shared" si="8"/>
        <v>48579</v>
      </c>
      <c r="FD4" s="38">
        <f t="shared" si="8"/>
        <v>48610</v>
      </c>
      <c r="FE4" s="38">
        <f t="shared" si="8"/>
        <v>48638</v>
      </c>
      <c r="FF4" s="38">
        <f t="shared" si="8"/>
        <v>48669</v>
      </c>
      <c r="FG4" s="38">
        <f t="shared" si="8"/>
        <v>48699</v>
      </c>
      <c r="FH4" s="38">
        <f t="shared" si="8"/>
        <v>48730</v>
      </c>
      <c r="FI4" s="38">
        <f t="shared" si="8"/>
        <v>48760</v>
      </c>
      <c r="FJ4" s="38">
        <f t="shared" si="8"/>
        <v>48791</v>
      </c>
      <c r="FK4" s="38">
        <f t="shared" si="8"/>
        <v>48822</v>
      </c>
      <c r="FL4" s="38">
        <f t="shared" si="8"/>
        <v>48852</v>
      </c>
      <c r="FM4" s="38">
        <f t="shared" si="8"/>
        <v>48883</v>
      </c>
      <c r="FN4" s="38">
        <f t="shared" si="8"/>
        <v>48913</v>
      </c>
      <c r="FO4" s="38">
        <f t="shared" si="8"/>
        <v>48944</v>
      </c>
      <c r="FP4" s="38">
        <f t="shared" si="8"/>
        <v>48975</v>
      </c>
      <c r="FQ4" s="38">
        <f t="shared" si="8"/>
        <v>49003</v>
      </c>
      <c r="FR4" s="38">
        <f t="shared" si="8"/>
        <v>49034</v>
      </c>
      <c r="FS4" s="38">
        <f t="shared" si="8"/>
        <v>49064</v>
      </c>
      <c r="FT4" s="38">
        <f t="shared" si="8"/>
        <v>49095</v>
      </c>
      <c r="FU4" s="38">
        <f t="shared" si="8"/>
        <v>49125</v>
      </c>
      <c r="FV4" s="38">
        <f t="shared" si="8"/>
        <v>49156</v>
      </c>
      <c r="FW4" s="38">
        <f t="shared" si="8"/>
        <v>49187</v>
      </c>
      <c r="FX4" s="38">
        <f t="shared" si="8"/>
        <v>49217</v>
      </c>
      <c r="FY4" s="38">
        <f t="shared" si="8"/>
        <v>49248</v>
      </c>
      <c r="FZ4" s="38">
        <f t="shared" si="8"/>
        <v>49278</v>
      </c>
      <c r="GA4" s="46">
        <f t="shared" si="8"/>
        <v>49309</v>
      </c>
    </row>
    <row r="5" spans="2:183" x14ac:dyDescent="0.3">
      <c r="B5" s="42" t="str">
        <f>IF('Res Rent Roll'!$B5="","",'Res Rent Roll'!$B5)</f>
        <v>1-Bed A R1</v>
      </c>
      <c r="C5" s="43"/>
      <c r="D5" s="47">
        <f>IF('Res Rent Roll'!$B5="","",'Res Rent Roll'!$L5*'Res Rent Roll'!$C5*(1+'Property Summary'!$L$21)^(CapEx!D$2-1))</f>
        <v>210</v>
      </c>
      <c r="E5" s="47">
        <f>IF('Res Rent Roll'!$B5="","",'Res Rent Roll'!$L5*'Res Rent Roll'!$C5*(1+'Property Summary'!$L$21)^(CapEx!E$2-1))</f>
        <v>210</v>
      </c>
      <c r="F5" s="47">
        <f>IF('Res Rent Roll'!$B5="","",'Res Rent Roll'!$L5*'Res Rent Roll'!$C5*(1+'Property Summary'!$L$21)^(CapEx!F$2-1))</f>
        <v>210</v>
      </c>
      <c r="G5" s="47">
        <f>IF('Res Rent Roll'!$B5="","",'Res Rent Roll'!$L5*'Res Rent Roll'!$C5*(1+'Property Summary'!$L$21)^(CapEx!G$2-1))</f>
        <v>210</v>
      </c>
      <c r="H5" s="47">
        <f>IF('Res Rent Roll'!$B5="","",'Res Rent Roll'!$L5*'Res Rent Roll'!$C5*(1+'Property Summary'!$L$21)^(CapEx!H$2-1))</f>
        <v>210</v>
      </c>
      <c r="I5" s="47">
        <f>IF('Res Rent Roll'!$B5="","",'Res Rent Roll'!$L5*'Res Rent Roll'!$C5*(1+'Property Summary'!$L$21)^(CapEx!I$2-1))</f>
        <v>210</v>
      </c>
      <c r="J5" s="47">
        <f>IF('Res Rent Roll'!$B5="","",'Res Rent Roll'!$L5*'Res Rent Roll'!$C5*(1+'Property Summary'!$L$21)^(CapEx!J$2-1))</f>
        <v>210</v>
      </c>
      <c r="K5" s="47">
        <f>IF('Res Rent Roll'!$B5="","",'Res Rent Roll'!$L5*'Res Rent Roll'!$C5*(1+'Property Summary'!$L$21)^(CapEx!K$2-1))</f>
        <v>210</v>
      </c>
      <c r="L5" s="47">
        <f>IF('Res Rent Roll'!$B5="","",'Res Rent Roll'!$L5*'Res Rent Roll'!$C5*(1+'Property Summary'!$L$21)^(CapEx!L$2-1))</f>
        <v>210</v>
      </c>
      <c r="M5" s="47">
        <f>IF('Res Rent Roll'!$B5="","",'Res Rent Roll'!$L5*'Res Rent Roll'!$C5*(1+'Property Summary'!$L$21)^(CapEx!M$2-1))</f>
        <v>210</v>
      </c>
      <c r="N5" s="47">
        <f>IF('Res Rent Roll'!$B5="","",'Res Rent Roll'!$L5*'Res Rent Roll'!$C5*(1+'Property Summary'!$L$21)^(CapEx!N$2-1))</f>
        <v>210</v>
      </c>
      <c r="O5" s="47">
        <f>IF('Res Rent Roll'!$B5="","",'Res Rent Roll'!$L5*'Res Rent Roll'!$C5*(1+'Property Summary'!$L$21)^(CapEx!O$2-1))</f>
        <v>210</v>
      </c>
      <c r="P5" s="47">
        <f>IF('Res Rent Roll'!$B5="","",'Res Rent Roll'!$L5*'Res Rent Roll'!$C5*(1+'Property Summary'!$L$21)^(CapEx!P$2-1))</f>
        <v>214.20000000000002</v>
      </c>
      <c r="Q5" s="47">
        <f>IF('Res Rent Roll'!$B5="","",'Res Rent Roll'!$L5*'Res Rent Roll'!$C5*(1+'Property Summary'!$L$21)^(CapEx!Q$2-1))</f>
        <v>214.20000000000002</v>
      </c>
      <c r="R5" s="47">
        <f>IF('Res Rent Roll'!$B5="","",'Res Rent Roll'!$L5*'Res Rent Roll'!$C5*(1+'Property Summary'!$L$21)^(CapEx!R$2-1))</f>
        <v>214.20000000000002</v>
      </c>
      <c r="S5" s="47">
        <f>IF('Res Rent Roll'!$B5="","",'Res Rent Roll'!$L5*'Res Rent Roll'!$C5*(1+'Property Summary'!$L$21)^(CapEx!S$2-1))</f>
        <v>214.20000000000002</v>
      </c>
      <c r="T5" s="47">
        <f>IF('Res Rent Roll'!$B5="","",'Res Rent Roll'!$L5*'Res Rent Roll'!$C5*(1+'Property Summary'!$L$21)^(CapEx!T$2-1))</f>
        <v>214.20000000000002</v>
      </c>
      <c r="U5" s="47">
        <f>IF('Res Rent Roll'!$B5="","",'Res Rent Roll'!$L5*'Res Rent Roll'!$C5*(1+'Property Summary'!$L$21)^(CapEx!U$2-1))</f>
        <v>214.20000000000002</v>
      </c>
      <c r="V5" s="47">
        <f>IF('Res Rent Roll'!$B5="","",'Res Rent Roll'!$L5*'Res Rent Roll'!$C5*(1+'Property Summary'!$L$21)^(CapEx!V$2-1))</f>
        <v>214.20000000000002</v>
      </c>
      <c r="W5" s="47">
        <f>IF('Res Rent Roll'!$B5="","",'Res Rent Roll'!$L5*'Res Rent Roll'!$C5*(1+'Property Summary'!$L$21)^(CapEx!W$2-1))</f>
        <v>214.20000000000002</v>
      </c>
      <c r="X5" s="47">
        <f>IF('Res Rent Roll'!$B5="","",'Res Rent Roll'!$L5*'Res Rent Roll'!$C5*(1+'Property Summary'!$L$21)^(CapEx!X$2-1))</f>
        <v>214.20000000000002</v>
      </c>
      <c r="Y5" s="47">
        <f>IF('Res Rent Roll'!$B5="","",'Res Rent Roll'!$L5*'Res Rent Roll'!$C5*(1+'Property Summary'!$L$21)^(CapEx!Y$2-1))</f>
        <v>214.20000000000002</v>
      </c>
      <c r="Z5" s="47">
        <f>IF('Res Rent Roll'!$B5="","",'Res Rent Roll'!$L5*'Res Rent Roll'!$C5*(1+'Property Summary'!$L$21)^(CapEx!Z$2-1))</f>
        <v>214.20000000000002</v>
      </c>
      <c r="AA5" s="47">
        <f>IF('Res Rent Roll'!$B5="","",'Res Rent Roll'!$L5*'Res Rent Roll'!$C5*(1+'Property Summary'!$L$21)^(CapEx!AA$2-1))</f>
        <v>214.20000000000002</v>
      </c>
      <c r="AB5" s="47">
        <f>IF('Res Rent Roll'!$B5="","",'Res Rent Roll'!$L5*'Res Rent Roll'!$C5*(1+'Property Summary'!$L$21)^(CapEx!AB$2-1))</f>
        <v>218.48400000000001</v>
      </c>
      <c r="AC5" s="47">
        <f>IF('Res Rent Roll'!$B5="","",'Res Rent Roll'!$L5*'Res Rent Roll'!$C5*(1+'Property Summary'!$L$21)^(CapEx!AC$2-1))</f>
        <v>218.48400000000001</v>
      </c>
      <c r="AD5" s="47">
        <f>IF('Res Rent Roll'!$B5="","",'Res Rent Roll'!$L5*'Res Rent Roll'!$C5*(1+'Property Summary'!$L$21)^(CapEx!AD$2-1))</f>
        <v>218.48400000000001</v>
      </c>
      <c r="AE5" s="47">
        <f>IF('Res Rent Roll'!$B5="","",'Res Rent Roll'!$L5*'Res Rent Roll'!$C5*(1+'Property Summary'!$L$21)^(CapEx!AE$2-1))</f>
        <v>218.48400000000001</v>
      </c>
      <c r="AF5" s="47">
        <f>IF('Res Rent Roll'!$B5="","",'Res Rent Roll'!$L5*'Res Rent Roll'!$C5*(1+'Property Summary'!$L$21)^(CapEx!AF$2-1))</f>
        <v>218.48400000000001</v>
      </c>
      <c r="AG5" s="47">
        <f>IF('Res Rent Roll'!$B5="","",'Res Rent Roll'!$L5*'Res Rent Roll'!$C5*(1+'Property Summary'!$L$21)^(CapEx!AG$2-1))</f>
        <v>218.48400000000001</v>
      </c>
      <c r="AH5" s="47">
        <f>IF('Res Rent Roll'!$B5="","",'Res Rent Roll'!$L5*'Res Rent Roll'!$C5*(1+'Property Summary'!$L$21)^(CapEx!AH$2-1))</f>
        <v>218.48400000000001</v>
      </c>
      <c r="AI5" s="47">
        <f>IF('Res Rent Roll'!$B5="","",'Res Rent Roll'!$L5*'Res Rent Roll'!$C5*(1+'Property Summary'!$L$21)^(CapEx!AI$2-1))</f>
        <v>218.48400000000001</v>
      </c>
      <c r="AJ5" s="47">
        <f>IF('Res Rent Roll'!$B5="","",'Res Rent Roll'!$L5*'Res Rent Roll'!$C5*(1+'Property Summary'!$L$21)^(CapEx!AJ$2-1))</f>
        <v>218.48400000000001</v>
      </c>
      <c r="AK5" s="47">
        <f>IF('Res Rent Roll'!$B5="","",'Res Rent Roll'!$L5*'Res Rent Roll'!$C5*(1+'Property Summary'!$L$21)^(CapEx!AK$2-1))</f>
        <v>218.48400000000001</v>
      </c>
      <c r="AL5" s="47">
        <f>IF('Res Rent Roll'!$B5="","",'Res Rent Roll'!$L5*'Res Rent Roll'!$C5*(1+'Property Summary'!$L$21)^(CapEx!AL$2-1))</f>
        <v>218.48400000000001</v>
      </c>
      <c r="AM5" s="47">
        <f>IF('Res Rent Roll'!$B5="","",'Res Rent Roll'!$L5*'Res Rent Roll'!$C5*(1+'Property Summary'!$L$21)^(CapEx!AM$2-1))</f>
        <v>218.48400000000001</v>
      </c>
      <c r="AN5" s="47">
        <f>IF('Res Rent Roll'!$B5="","",'Res Rent Roll'!$L5*'Res Rent Roll'!$C5*(1+'Property Summary'!$L$21)^(CapEx!AN$2-1))</f>
        <v>222.85368</v>
      </c>
      <c r="AO5" s="47">
        <f>IF('Res Rent Roll'!$B5="","",'Res Rent Roll'!$L5*'Res Rent Roll'!$C5*(1+'Property Summary'!$L$21)^(CapEx!AO$2-1))</f>
        <v>222.85368</v>
      </c>
      <c r="AP5" s="47">
        <f>IF('Res Rent Roll'!$B5="","",'Res Rent Roll'!$L5*'Res Rent Roll'!$C5*(1+'Property Summary'!$L$21)^(CapEx!AP$2-1))</f>
        <v>222.85368</v>
      </c>
      <c r="AQ5" s="47">
        <f>IF('Res Rent Roll'!$B5="","",'Res Rent Roll'!$L5*'Res Rent Roll'!$C5*(1+'Property Summary'!$L$21)^(CapEx!AQ$2-1))</f>
        <v>222.85368</v>
      </c>
      <c r="AR5" s="47">
        <f>IF('Res Rent Roll'!$B5="","",'Res Rent Roll'!$L5*'Res Rent Roll'!$C5*(1+'Property Summary'!$L$21)^(CapEx!AR$2-1))</f>
        <v>222.85368</v>
      </c>
      <c r="AS5" s="47">
        <f>IF('Res Rent Roll'!$B5="","",'Res Rent Roll'!$L5*'Res Rent Roll'!$C5*(1+'Property Summary'!$L$21)^(CapEx!AS$2-1))</f>
        <v>222.85368</v>
      </c>
      <c r="AT5" s="47">
        <f>IF('Res Rent Roll'!$B5="","",'Res Rent Roll'!$L5*'Res Rent Roll'!$C5*(1+'Property Summary'!$L$21)^(CapEx!AT$2-1))</f>
        <v>222.85368</v>
      </c>
      <c r="AU5" s="47">
        <f>IF('Res Rent Roll'!$B5="","",'Res Rent Roll'!$L5*'Res Rent Roll'!$C5*(1+'Property Summary'!$L$21)^(CapEx!AU$2-1))</f>
        <v>222.85368</v>
      </c>
      <c r="AV5" s="47">
        <f>IF('Res Rent Roll'!$B5="","",'Res Rent Roll'!$L5*'Res Rent Roll'!$C5*(1+'Property Summary'!$L$21)^(CapEx!AV$2-1))</f>
        <v>222.85368</v>
      </c>
      <c r="AW5" s="47">
        <f>IF('Res Rent Roll'!$B5="","",'Res Rent Roll'!$L5*'Res Rent Roll'!$C5*(1+'Property Summary'!$L$21)^(CapEx!AW$2-1))</f>
        <v>222.85368</v>
      </c>
      <c r="AX5" s="47">
        <f>IF('Res Rent Roll'!$B5="","",'Res Rent Roll'!$L5*'Res Rent Roll'!$C5*(1+'Property Summary'!$L$21)^(CapEx!AX$2-1))</f>
        <v>222.85368</v>
      </c>
      <c r="AY5" s="47">
        <f>IF('Res Rent Roll'!$B5="","",'Res Rent Roll'!$L5*'Res Rent Roll'!$C5*(1+'Property Summary'!$L$21)^(CapEx!AY$2-1))</f>
        <v>222.85368</v>
      </c>
      <c r="AZ5" s="47">
        <f>IF('Res Rent Roll'!$B5="","",'Res Rent Roll'!$L5*'Res Rent Roll'!$C5*(1+'Property Summary'!$L$21)^(CapEx!AZ$2-1))</f>
        <v>227.3107536</v>
      </c>
      <c r="BA5" s="47">
        <f>IF('Res Rent Roll'!$B5="","",'Res Rent Roll'!$L5*'Res Rent Roll'!$C5*(1+'Property Summary'!$L$21)^(CapEx!BA$2-1))</f>
        <v>227.3107536</v>
      </c>
      <c r="BB5" s="47">
        <f>IF('Res Rent Roll'!$B5="","",'Res Rent Roll'!$L5*'Res Rent Roll'!$C5*(1+'Property Summary'!$L$21)^(CapEx!BB$2-1))</f>
        <v>227.3107536</v>
      </c>
      <c r="BC5" s="47">
        <f>IF('Res Rent Roll'!$B5="","",'Res Rent Roll'!$L5*'Res Rent Roll'!$C5*(1+'Property Summary'!$L$21)^(CapEx!BC$2-1))</f>
        <v>227.3107536</v>
      </c>
      <c r="BD5" s="47">
        <f>IF('Res Rent Roll'!$B5="","",'Res Rent Roll'!$L5*'Res Rent Roll'!$C5*(1+'Property Summary'!$L$21)^(CapEx!BD$2-1))</f>
        <v>227.3107536</v>
      </c>
      <c r="BE5" s="47">
        <f>IF('Res Rent Roll'!$B5="","",'Res Rent Roll'!$L5*'Res Rent Roll'!$C5*(1+'Property Summary'!$L$21)^(CapEx!BE$2-1))</f>
        <v>227.3107536</v>
      </c>
      <c r="BF5" s="47">
        <f>IF('Res Rent Roll'!$B5="","",'Res Rent Roll'!$L5*'Res Rent Roll'!$C5*(1+'Property Summary'!$L$21)^(CapEx!BF$2-1))</f>
        <v>227.3107536</v>
      </c>
      <c r="BG5" s="47">
        <f>IF('Res Rent Roll'!$B5="","",'Res Rent Roll'!$L5*'Res Rent Roll'!$C5*(1+'Property Summary'!$L$21)^(CapEx!BG$2-1))</f>
        <v>227.3107536</v>
      </c>
      <c r="BH5" s="47">
        <f>IF('Res Rent Roll'!$B5="","",'Res Rent Roll'!$L5*'Res Rent Roll'!$C5*(1+'Property Summary'!$L$21)^(CapEx!BH$2-1))</f>
        <v>227.3107536</v>
      </c>
      <c r="BI5" s="47">
        <f>IF('Res Rent Roll'!$B5="","",'Res Rent Roll'!$L5*'Res Rent Roll'!$C5*(1+'Property Summary'!$L$21)^(CapEx!BI$2-1))</f>
        <v>227.3107536</v>
      </c>
      <c r="BJ5" s="47">
        <f>IF('Res Rent Roll'!$B5="","",'Res Rent Roll'!$L5*'Res Rent Roll'!$C5*(1+'Property Summary'!$L$21)^(CapEx!BJ$2-1))</f>
        <v>227.3107536</v>
      </c>
      <c r="BK5" s="47">
        <f>IF('Res Rent Roll'!$B5="","",'Res Rent Roll'!$L5*'Res Rent Roll'!$C5*(1+'Property Summary'!$L$21)^(CapEx!BK$2-1))</f>
        <v>227.3107536</v>
      </c>
      <c r="BL5" s="47">
        <f>IF('Res Rent Roll'!$B5="","",'Res Rent Roll'!$L5*'Res Rent Roll'!$C5*(1+'Property Summary'!$L$21)^(CapEx!BL$2-1))</f>
        <v>231.85696867199999</v>
      </c>
      <c r="BM5" s="47">
        <f>IF('Res Rent Roll'!$B5="","",'Res Rent Roll'!$L5*'Res Rent Roll'!$C5*(1+'Property Summary'!$L$21)^(CapEx!BM$2-1))</f>
        <v>231.85696867199999</v>
      </c>
      <c r="BN5" s="47">
        <f>IF('Res Rent Roll'!$B5="","",'Res Rent Roll'!$L5*'Res Rent Roll'!$C5*(1+'Property Summary'!$L$21)^(CapEx!BN$2-1))</f>
        <v>231.85696867199999</v>
      </c>
      <c r="BO5" s="47">
        <f>IF('Res Rent Roll'!$B5="","",'Res Rent Roll'!$L5*'Res Rent Roll'!$C5*(1+'Property Summary'!$L$21)^(CapEx!BO$2-1))</f>
        <v>231.85696867199999</v>
      </c>
      <c r="BP5" s="47">
        <f>IF('Res Rent Roll'!$B5="","",'Res Rent Roll'!$L5*'Res Rent Roll'!$C5*(1+'Property Summary'!$L$21)^(CapEx!BP$2-1))</f>
        <v>231.85696867199999</v>
      </c>
      <c r="BQ5" s="47">
        <f>IF('Res Rent Roll'!$B5="","",'Res Rent Roll'!$L5*'Res Rent Roll'!$C5*(1+'Property Summary'!$L$21)^(CapEx!BQ$2-1))</f>
        <v>231.85696867199999</v>
      </c>
      <c r="BR5" s="47">
        <f>IF('Res Rent Roll'!$B5="","",'Res Rent Roll'!$L5*'Res Rent Roll'!$C5*(1+'Property Summary'!$L$21)^(CapEx!BR$2-1))</f>
        <v>231.85696867199999</v>
      </c>
      <c r="BS5" s="47">
        <f>IF('Res Rent Roll'!$B5="","",'Res Rent Roll'!$L5*'Res Rent Roll'!$C5*(1+'Property Summary'!$L$21)^(CapEx!BS$2-1))</f>
        <v>231.85696867199999</v>
      </c>
      <c r="BT5" s="47">
        <f>IF('Res Rent Roll'!$B5="","",'Res Rent Roll'!$L5*'Res Rent Roll'!$C5*(1+'Property Summary'!$L$21)^(CapEx!BT$2-1))</f>
        <v>231.85696867199999</v>
      </c>
      <c r="BU5" s="47">
        <f>IF('Res Rent Roll'!$B5="","",'Res Rent Roll'!$L5*'Res Rent Roll'!$C5*(1+'Property Summary'!$L$21)^(CapEx!BU$2-1))</f>
        <v>231.85696867199999</v>
      </c>
      <c r="BV5" s="47">
        <f>IF('Res Rent Roll'!$B5="","",'Res Rent Roll'!$L5*'Res Rent Roll'!$C5*(1+'Property Summary'!$L$21)^(CapEx!BV$2-1))</f>
        <v>231.85696867199999</v>
      </c>
      <c r="BW5" s="47">
        <f>IF('Res Rent Roll'!$B5="","",'Res Rent Roll'!$L5*'Res Rent Roll'!$C5*(1+'Property Summary'!$L$21)^(CapEx!BW$2-1))</f>
        <v>231.85696867199999</v>
      </c>
      <c r="BX5" s="47">
        <f>IF('Res Rent Roll'!$B5="","",'Res Rent Roll'!$L5*'Res Rent Roll'!$C5*(1+'Property Summary'!$L$21)^(CapEx!BX$2-1))</f>
        <v>236.49410804544002</v>
      </c>
      <c r="BY5" s="47">
        <f>IF('Res Rent Roll'!$B5="","",'Res Rent Roll'!$L5*'Res Rent Roll'!$C5*(1+'Property Summary'!$L$21)^(CapEx!BY$2-1))</f>
        <v>236.49410804544002</v>
      </c>
      <c r="BZ5" s="47">
        <f>IF('Res Rent Roll'!$B5="","",'Res Rent Roll'!$L5*'Res Rent Roll'!$C5*(1+'Property Summary'!$L$21)^(CapEx!BZ$2-1))</f>
        <v>236.49410804544002</v>
      </c>
      <c r="CA5" s="47">
        <f>IF('Res Rent Roll'!$B5="","",'Res Rent Roll'!$L5*'Res Rent Roll'!$C5*(1+'Property Summary'!$L$21)^(CapEx!CA$2-1))</f>
        <v>236.49410804544002</v>
      </c>
      <c r="CB5" s="47">
        <f>IF('Res Rent Roll'!$B5="","",'Res Rent Roll'!$L5*'Res Rent Roll'!$C5*(1+'Property Summary'!$L$21)^(CapEx!CB$2-1))</f>
        <v>236.49410804544002</v>
      </c>
      <c r="CC5" s="47">
        <f>IF('Res Rent Roll'!$B5="","",'Res Rent Roll'!$L5*'Res Rent Roll'!$C5*(1+'Property Summary'!$L$21)^(CapEx!CC$2-1))</f>
        <v>236.49410804544002</v>
      </c>
      <c r="CD5" s="47">
        <f>IF('Res Rent Roll'!$B5="","",'Res Rent Roll'!$L5*'Res Rent Roll'!$C5*(1+'Property Summary'!$L$21)^(CapEx!CD$2-1))</f>
        <v>236.49410804544002</v>
      </c>
      <c r="CE5" s="47">
        <f>IF('Res Rent Roll'!$B5="","",'Res Rent Roll'!$L5*'Res Rent Roll'!$C5*(1+'Property Summary'!$L$21)^(CapEx!CE$2-1))</f>
        <v>236.49410804544002</v>
      </c>
      <c r="CF5" s="47">
        <f>IF('Res Rent Roll'!$B5="","",'Res Rent Roll'!$L5*'Res Rent Roll'!$C5*(1+'Property Summary'!$L$21)^(CapEx!CF$2-1))</f>
        <v>236.49410804544002</v>
      </c>
      <c r="CG5" s="47">
        <f>IF('Res Rent Roll'!$B5="","",'Res Rent Roll'!$L5*'Res Rent Roll'!$C5*(1+'Property Summary'!$L$21)^(CapEx!CG$2-1))</f>
        <v>236.49410804544002</v>
      </c>
      <c r="CH5" s="47">
        <f>IF('Res Rent Roll'!$B5="","",'Res Rent Roll'!$L5*'Res Rent Roll'!$C5*(1+'Property Summary'!$L$21)^(CapEx!CH$2-1))</f>
        <v>236.49410804544002</v>
      </c>
      <c r="CI5" s="47">
        <f>IF('Res Rent Roll'!$B5="","",'Res Rent Roll'!$L5*'Res Rent Roll'!$C5*(1+'Property Summary'!$L$21)^(CapEx!CI$2-1))</f>
        <v>236.49410804544002</v>
      </c>
      <c r="CJ5" s="47">
        <f>IF('Res Rent Roll'!$B5="","",'Res Rent Roll'!$L5*'Res Rent Roll'!$C5*(1+'Property Summary'!$L$21)^(CapEx!CJ$2-1))</f>
        <v>241.22399020634876</v>
      </c>
      <c r="CK5" s="47">
        <f>IF('Res Rent Roll'!$B5="","",'Res Rent Roll'!$L5*'Res Rent Roll'!$C5*(1+'Property Summary'!$L$21)^(CapEx!CK$2-1))</f>
        <v>241.22399020634876</v>
      </c>
      <c r="CL5" s="47">
        <f>IF('Res Rent Roll'!$B5="","",'Res Rent Roll'!$L5*'Res Rent Roll'!$C5*(1+'Property Summary'!$L$21)^(CapEx!CL$2-1))</f>
        <v>241.22399020634876</v>
      </c>
      <c r="CM5" s="47">
        <f>IF('Res Rent Roll'!$B5="","",'Res Rent Roll'!$L5*'Res Rent Roll'!$C5*(1+'Property Summary'!$L$21)^(CapEx!CM$2-1))</f>
        <v>241.22399020634876</v>
      </c>
      <c r="CN5" s="47">
        <f>IF('Res Rent Roll'!$B5="","",'Res Rent Roll'!$L5*'Res Rent Roll'!$C5*(1+'Property Summary'!$L$21)^(CapEx!CN$2-1))</f>
        <v>241.22399020634876</v>
      </c>
      <c r="CO5" s="47">
        <f>IF('Res Rent Roll'!$B5="","",'Res Rent Roll'!$L5*'Res Rent Roll'!$C5*(1+'Property Summary'!$L$21)^(CapEx!CO$2-1))</f>
        <v>241.22399020634876</v>
      </c>
      <c r="CP5" s="47">
        <f>IF('Res Rent Roll'!$B5="","",'Res Rent Roll'!$L5*'Res Rent Roll'!$C5*(1+'Property Summary'!$L$21)^(CapEx!CP$2-1))</f>
        <v>241.22399020634876</v>
      </c>
      <c r="CQ5" s="47">
        <f>IF('Res Rent Roll'!$B5="","",'Res Rent Roll'!$L5*'Res Rent Roll'!$C5*(1+'Property Summary'!$L$21)^(CapEx!CQ$2-1))</f>
        <v>241.22399020634876</v>
      </c>
      <c r="CR5" s="47">
        <f>IF('Res Rent Roll'!$B5="","",'Res Rent Roll'!$L5*'Res Rent Roll'!$C5*(1+'Property Summary'!$L$21)^(CapEx!CR$2-1))</f>
        <v>241.22399020634876</v>
      </c>
      <c r="CS5" s="47">
        <f>IF('Res Rent Roll'!$B5="","",'Res Rent Roll'!$L5*'Res Rent Roll'!$C5*(1+'Property Summary'!$L$21)^(CapEx!CS$2-1))</f>
        <v>241.22399020634876</v>
      </c>
      <c r="CT5" s="47">
        <f>IF('Res Rent Roll'!$B5="","",'Res Rent Roll'!$L5*'Res Rent Roll'!$C5*(1+'Property Summary'!$L$21)^(CapEx!CT$2-1))</f>
        <v>241.22399020634876</v>
      </c>
      <c r="CU5" s="47">
        <f>IF('Res Rent Roll'!$B5="","",'Res Rent Roll'!$L5*'Res Rent Roll'!$C5*(1+'Property Summary'!$L$21)^(CapEx!CU$2-1))</f>
        <v>241.22399020634876</v>
      </c>
      <c r="CV5" s="47">
        <f>IF('Res Rent Roll'!$B5="","",'Res Rent Roll'!$L5*'Res Rent Roll'!$C5*(1+'Property Summary'!$L$21)^(CapEx!CV$2-1))</f>
        <v>246.04847001047577</v>
      </c>
      <c r="CW5" s="47">
        <f>IF('Res Rent Roll'!$B5="","",'Res Rent Roll'!$L5*'Res Rent Roll'!$C5*(1+'Property Summary'!$L$21)^(CapEx!CW$2-1))</f>
        <v>246.04847001047577</v>
      </c>
      <c r="CX5" s="47">
        <f>IF('Res Rent Roll'!$B5="","",'Res Rent Roll'!$L5*'Res Rent Roll'!$C5*(1+'Property Summary'!$L$21)^(CapEx!CX$2-1))</f>
        <v>246.04847001047577</v>
      </c>
      <c r="CY5" s="47">
        <f>IF('Res Rent Roll'!$B5="","",'Res Rent Roll'!$L5*'Res Rent Roll'!$C5*(1+'Property Summary'!$L$21)^(CapEx!CY$2-1))</f>
        <v>246.04847001047577</v>
      </c>
      <c r="CZ5" s="47">
        <f>IF('Res Rent Roll'!$B5="","",'Res Rent Roll'!$L5*'Res Rent Roll'!$C5*(1+'Property Summary'!$L$21)^(CapEx!CZ$2-1))</f>
        <v>246.04847001047577</v>
      </c>
      <c r="DA5" s="47">
        <f>IF('Res Rent Roll'!$B5="","",'Res Rent Roll'!$L5*'Res Rent Roll'!$C5*(1+'Property Summary'!$L$21)^(CapEx!DA$2-1))</f>
        <v>246.04847001047577</v>
      </c>
      <c r="DB5" s="47">
        <f>IF('Res Rent Roll'!$B5="","",'Res Rent Roll'!$L5*'Res Rent Roll'!$C5*(1+'Property Summary'!$L$21)^(CapEx!DB$2-1))</f>
        <v>246.04847001047577</v>
      </c>
      <c r="DC5" s="47">
        <f>IF('Res Rent Roll'!$B5="","",'Res Rent Roll'!$L5*'Res Rent Roll'!$C5*(1+'Property Summary'!$L$21)^(CapEx!DC$2-1))</f>
        <v>246.04847001047577</v>
      </c>
      <c r="DD5" s="47">
        <f>IF('Res Rent Roll'!$B5="","",'Res Rent Roll'!$L5*'Res Rent Roll'!$C5*(1+'Property Summary'!$L$21)^(CapEx!DD$2-1))</f>
        <v>246.04847001047577</v>
      </c>
      <c r="DE5" s="47">
        <f>IF('Res Rent Roll'!$B5="","",'Res Rent Roll'!$L5*'Res Rent Roll'!$C5*(1+'Property Summary'!$L$21)^(CapEx!DE$2-1))</f>
        <v>246.04847001047577</v>
      </c>
      <c r="DF5" s="47">
        <f>IF('Res Rent Roll'!$B5="","",'Res Rent Roll'!$L5*'Res Rent Roll'!$C5*(1+'Property Summary'!$L$21)^(CapEx!DF$2-1))</f>
        <v>246.04847001047577</v>
      </c>
      <c r="DG5" s="47">
        <f>IF('Res Rent Roll'!$B5="","",'Res Rent Roll'!$L5*'Res Rent Roll'!$C5*(1+'Property Summary'!$L$21)^(CapEx!DG$2-1))</f>
        <v>246.04847001047577</v>
      </c>
      <c r="DH5" s="47">
        <f>IF('Res Rent Roll'!$B5="","",'Res Rent Roll'!$L5*'Res Rent Roll'!$C5*(1+'Property Summary'!$L$21)^(CapEx!DH$2-1))</f>
        <v>250.96943941068528</v>
      </c>
      <c r="DI5" s="47">
        <f>IF('Res Rent Roll'!$B5="","",'Res Rent Roll'!$L5*'Res Rent Roll'!$C5*(1+'Property Summary'!$L$21)^(CapEx!DI$2-1))</f>
        <v>250.96943941068528</v>
      </c>
      <c r="DJ5" s="47">
        <f>IF('Res Rent Roll'!$B5="","",'Res Rent Roll'!$L5*'Res Rent Roll'!$C5*(1+'Property Summary'!$L$21)^(CapEx!DJ$2-1))</f>
        <v>250.96943941068528</v>
      </c>
      <c r="DK5" s="47">
        <f>IF('Res Rent Roll'!$B5="","",'Res Rent Roll'!$L5*'Res Rent Roll'!$C5*(1+'Property Summary'!$L$21)^(CapEx!DK$2-1))</f>
        <v>250.96943941068528</v>
      </c>
      <c r="DL5" s="47">
        <f>IF('Res Rent Roll'!$B5="","",'Res Rent Roll'!$L5*'Res Rent Roll'!$C5*(1+'Property Summary'!$L$21)^(CapEx!DL$2-1))</f>
        <v>250.96943941068528</v>
      </c>
      <c r="DM5" s="47">
        <f>IF('Res Rent Roll'!$B5="","",'Res Rent Roll'!$L5*'Res Rent Roll'!$C5*(1+'Property Summary'!$L$21)^(CapEx!DM$2-1))</f>
        <v>250.96943941068528</v>
      </c>
      <c r="DN5" s="47">
        <f>IF('Res Rent Roll'!$B5="","",'Res Rent Roll'!$L5*'Res Rent Roll'!$C5*(1+'Property Summary'!$L$21)^(CapEx!DN$2-1))</f>
        <v>250.96943941068528</v>
      </c>
      <c r="DO5" s="47">
        <f>IF('Res Rent Roll'!$B5="","",'Res Rent Roll'!$L5*'Res Rent Roll'!$C5*(1+'Property Summary'!$L$21)^(CapEx!DO$2-1))</f>
        <v>250.96943941068528</v>
      </c>
      <c r="DP5" s="47">
        <f>IF('Res Rent Roll'!$B5="","",'Res Rent Roll'!$L5*'Res Rent Roll'!$C5*(1+'Property Summary'!$L$21)^(CapEx!DP$2-1))</f>
        <v>250.96943941068528</v>
      </c>
      <c r="DQ5" s="47">
        <f>IF('Res Rent Roll'!$B5="","",'Res Rent Roll'!$L5*'Res Rent Roll'!$C5*(1+'Property Summary'!$L$21)^(CapEx!DQ$2-1))</f>
        <v>250.96943941068528</v>
      </c>
      <c r="DR5" s="47">
        <f>IF('Res Rent Roll'!$B5="","",'Res Rent Roll'!$L5*'Res Rent Roll'!$C5*(1+'Property Summary'!$L$21)^(CapEx!DR$2-1))</f>
        <v>250.96943941068528</v>
      </c>
      <c r="DS5" s="47">
        <f>IF('Res Rent Roll'!$B5="","",'Res Rent Roll'!$L5*'Res Rent Roll'!$C5*(1+'Property Summary'!$L$21)^(CapEx!DS$2-1))</f>
        <v>250.96943941068528</v>
      </c>
      <c r="DT5" s="47">
        <f>IF('Res Rent Roll'!$B5="","",'Res Rent Roll'!$L5*'Res Rent Roll'!$C5*(1+'Property Summary'!$L$21)^(CapEx!DT$2-1))</f>
        <v>255.988828198899</v>
      </c>
      <c r="DU5" s="47">
        <f>IF('Res Rent Roll'!$B5="","",'Res Rent Roll'!$L5*'Res Rent Roll'!$C5*(1+'Property Summary'!$L$21)^(CapEx!DU$2-1))</f>
        <v>255.988828198899</v>
      </c>
      <c r="DV5" s="47">
        <f>IF('Res Rent Roll'!$B5="","",'Res Rent Roll'!$L5*'Res Rent Roll'!$C5*(1+'Property Summary'!$L$21)^(CapEx!DV$2-1))</f>
        <v>255.988828198899</v>
      </c>
      <c r="DW5" s="47">
        <f>IF('Res Rent Roll'!$B5="","",'Res Rent Roll'!$L5*'Res Rent Roll'!$C5*(1+'Property Summary'!$L$21)^(CapEx!DW$2-1))</f>
        <v>255.988828198899</v>
      </c>
      <c r="DX5" s="47">
        <f>IF('Res Rent Roll'!$B5="","",'Res Rent Roll'!$L5*'Res Rent Roll'!$C5*(1+'Property Summary'!$L$21)^(CapEx!DX$2-1))</f>
        <v>255.988828198899</v>
      </c>
      <c r="DY5" s="47">
        <f>IF('Res Rent Roll'!$B5="","",'Res Rent Roll'!$L5*'Res Rent Roll'!$C5*(1+'Property Summary'!$L$21)^(CapEx!DY$2-1))</f>
        <v>255.988828198899</v>
      </c>
      <c r="DZ5" s="47">
        <f>IF('Res Rent Roll'!$B5="","",'Res Rent Roll'!$L5*'Res Rent Roll'!$C5*(1+'Property Summary'!$L$21)^(CapEx!DZ$2-1))</f>
        <v>255.988828198899</v>
      </c>
      <c r="EA5" s="47">
        <f>IF('Res Rent Roll'!$B5="","",'Res Rent Roll'!$L5*'Res Rent Roll'!$C5*(1+'Property Summary'!$L$21)^(CapEx!EA$2-1))</f>
        <v>255.988828198899</v>
      </c>
      <c r="EB5" s="47">
        <f>IF('Res Rent Roll'!$B5="","",'Res Rent Roll'!$L5*'Res Rent Roll'!$C5*(1+'Property Summary'!$L$21)^(CapEx!EB$2-1))</f>
        <v>255.988828198899</v>
      </c>
      <c r="EC5" s="47">
        <f>IF('Res Rent Roll'!$B5="","",'Res Rent Roll'!$L5*'Res Rent Roll'!$C5*(1+'Property Summary'!$L$21)^(CapEx!EC$2-1))</f>
        <v>255.988828198899</v>
      </c>
      <c r="ED5" s="47">
        <f>IF('Res Rent Roll'!$B5="","",'Res Rent Roll'!$L5*'Res Rent Roll'!$C5*(1+'Property Summary'!$L$21)^(CapEx!ED$2-1))</f>
        <v>255.988828198899</v>
      </c>
      <c r="EE5" s="47">
        <f>IF('Res Rent Roll'!$B5="","",'Res Rent Roll'!$L5*'Res Rent Roll'!$C5*(1+'Property Summary'!$L$21)^(CapEx!EE$2-1))</f>
        <v>255.988828198899</v>
      </c>
      <c r="EF5" s="47">
        <f>IF('Res Rent Roll'!$B5="","",'Res Rent Roll'!$L5*'Res Rent Roll'!$C5*(1+'Property Summary'!$L$21)^(CapEx!EF$2-1))</f>
        <v>261.10860476287695</v>
      </c>
      <c r="EG5" s="47">
        <f>IF('Res Rent Roll'!$B5="","",'Res Rent Roll'!$L5*'Res Rent Roll'!$C5*(1+'Property Summary'!$L$21)^(CapEx!EG$2-1))</f>
        <v>261.10860476287695</v>
      </c>
      <c r="EH5" s="47">
        <f>IF('Res Rent Roll'!$B5="","",'Res Rent Roll'!$L5*'Res Rent Roll'!$C5*(1+'Property Summary'!$L$21)^(CapEx!EH$2-1))</f>
        <v>261.10860476287695</v>
      </c>
      <c r="EI5" s="47">
        <f>IF('Res Rent Roll'!$B5="","",'Res Rent Roll'!$L5*'Res Rent Roll'!$C5*(1+'Property Summary'!$L$21)^(CapEx!EI$2-1))</f>
        <v>261.10860476287695</v>
      </c>
      <c r="EJ5" s="47">
        <f>IF('Res Rent Roll'!$B5="","",'Res Rent Roll'!$L5*'Res Rent Roll'!$C5*(1+'Property Summary'!$L$21)^(CapEx!EJ$2-1))</f>
        <v>261.10860476287695</v>
      </c>
      <c r="EK5" s="47">
        <f>IF('Res Rent Roll'!$B5="","",'Res Rent Roll'!$L5*'Res Rent Roll'!$C5*(1+'Property Summary'!$L$21)^(CapEx!EK$2-1))</f>
        <v>261.10860476287695</v>
      </c>
      <c r="EL5" s="47">
        <f>IF('Res Rent Roll'!$B5="","",'Res Rent Roll'!$L5*'Res Rent Roll'!$C5*(1+'Property Summary'!$L$21)^(CapEx!EL$2-1))</f>
        <v>261.10860476287695</v>
      </c>
      <c r="EM5" s="47">
        <f>IF('Res Rent Roll'!$B5="","",'Res Rent Roll'!$L5*'Res Rent Roll'!$C5*(1+'Property Summary'!$L$21)^(CapEx!EM$2-1))</f>
        <v>261.10860476287695</v>
      </c>
      <c r="EN5" s="47">
        <f>IF('Res Rent Roll'!$B5="","",'Res Rent Roll'!$L5*'Res Rent Roll'!$C5*(1+'Property Summary'!$L$21)^(CapEx!EN$2-1))</f>
        <v>261.10860476287695</v>
      </c>
      <c r="EO5" s="47">
        <f>IF('Res Rent Roll'!$B5="","",'Res Rent Roll'!$L5*'Res Rent Roll'!$C5*(1+'Property Summary'!$L$21)^(CapEx!EO$2-1))</f>
        <v>261.10860476287695</v>
      </c>
      <c r="EP5" s="47">
        <f>IF('Res Rent Roll'!$B5="","",'Res Rent Roll'!$L5*'Res Rent Roll'!$C5*(1+'Property Summary'!$L$21)^(CapEx!EP$2-1))</f>
        <v>261.10860476287695</v>
      </c>
      <c r="EQ5" s="47">
        <f>IF('Res Rent Roll'!$B5="","",'Res Rent Roll'!$L5*'Res Rent Roll'!$C5*(1+'Property Summary'!$L$21)^(CapEx!EQ$2-1))</f>
        <v>261.10860476287695</v>
      </c>
      <c r="ER5" s="47">
        <f>IF('Res Rent Roll'!$B5="","",'Res Rent Roll'!$L5*'Res Rent Roll'!$C5*(1+'Property Summary'!$L$21)^(CapEx!ER$2-1))</f>
        <v>266.33077685813453</v>
      </c>
      <c r="ES5" s="47">
        <f>IF('Res Rent Roll'!$B5="","",'Res Rent Roll'!$L5*'Res Rent Roll'!$C5*(1+'Property Summary'!$L$21)^(CapEx!ES$2-1))</f>
        <v>266.33077685813453</v>
      </c>
      <c r="ET5" s="47">
        <f>IF('Res Rent Roll'!$B5="","",'Res Rent Roll'!$L5*'Res Rent Roll'!$C5*(1+'Property Summary'!$L$21)^(CapEx!ET$2-1))</f>
        <v>266.33077685813453</v>
      </c>
      <c r="EU5" s="47">
        <f>IF('Res Rent Roll'!$B5="","",'Res Rent Roll'!$L5*'Res Rent Roll'!$C5*(1+'Property Summary'!$L$21)^(CapEx!EU$2-1))</f>
        <v>266.33077685813453</v>
      </c>
      <c r="EV5" s="47">
        <f>IF('Res Rent Roll'!$B5="","",'Res Rent Roll'!$L5*'Res Rent Roll'!$C5*(1+'Property Summary'!$L$21)^(CapEx!EV$2-1))</f>
        <v>266.33077685813453</v>
      </c>
      <c r="EW5" s="47">
        <f>IF('Res Rent Roll'!$B5="","",'Res Rent Roll'!$L5*'Res Rent Roll'!$C5*(1+'Property Summary'!$L$21)^(CapEx!EW$2-1))</f>
        <v>266.33077685813453</v>
      </c>
      <c r="EX5" s="47">
        <f>IF('Res Rent Roll'!$B5="","",'Res Rent Roll'!$L5*'Res Rent Roll'!$C5*(1+'Property Summary'!$L$21)^(CapEx!EX$2-1))</f>
        <v>266.33077685813453</v>
      </c>
      <c r="EY5" s="47">
        <f>IF('Res Rent Roll'!$B5="","",'Res Rent Roll'!$L5*'Res Rent Roll'!$C5*(1+'Property Summary'!$L$21)^(CapEx!EY$2-1))</f>
        <v>266.33077685813453</v>
      </c>
      <c r="EZ5" s="47">
        <f>IF('Res Rent Roll'!$B5="","",'Res Rent Roll'!$L5*'Res Rent Roll'!$C5*(1+'Property Summary'!$L$21)^(CapEx!EZ$2-1))</f>
        <v>266.33077685813453</v>
      </c>
      <c r="FA5" s="47">
        <f>IF('Res Rent Roll'!$B5="","",'Res Rent Roll'!$L5*'Res Rent Roll'!$C5*(1+'Property Summary'!$L$21)^(CapEx!FA$2-1))</f>
        <v>266.33077685813453</v>
      </c>
      <c r="FB5" s="47">
        <f>IF('Res Rent Roll'!$B5="","",'Res Rent Roll'!$L5*'Res Rent Roll'!$C5*(1+'Property Summary'!$L$21)^(CapEx!FB$2-1))</f>
        <v>266.33077685813453</v>
      </c>
      <c r="FC5" s="47">
        <f>IF('Res Rent Roll'!$B5="","",'Res Rent Roll'!$L5*'Res Rent Roll'!$C5*(1+'Property Summary'!$L$21)^(CapEx!FC$2-1))</f>
        <v>266.33077685813453</v>
      </c>
      <c r="FD5" s="47">
        <f>IF('Res Rent Roll'!$B5="","",'Res Rent Roll'!$L5*'Res Rent Roll'!$C5*(1+'Property Summary'!$L$21)^(CapEx!FD$2-1))</f>
        <v>271.65739239529717</v>
      </c>
      <c r="FE5" s="47">
        <f>IF('Res Rent Roll'!$B5="","",'Res Rent Roll'!$L5*'Res Rent Roll'!$C5*(1+'Property Summary'!$L$21)^(CapEx!FE$2-1))</f>
        <v>271.65739239529717</v>
      </c>
      <c r="FF5" s="47">
        <f>IF('Res Rent Roll'!$B5="","",'Res Rent Roll'!$L5*'Res Rent Roll'!$C5*(1+'Property Summary'!$L$21)^(CapEx!FF$2-1))</f>
        <v>271.65739239529717</v>
      </c>
      <c r="FG5" s="47">
        <f>IF('Res Rent Roll'!$B5="","",'Res Rent Roll'!$L5*'Res Rent Roll'!$C5*(1+'Property Summary'!$L$21)^(CapEx!FG$2-1))</f>
        <v>271.65739239529717</v>
      </c>
      <c r="FH5" s="47">
        <f>IF('Res Rent Roll'!$B5="","",'Res Rent Roll'!$L5*'Res Rent Roll'!$C5*(1+'Property Summary'!$L$21)^(CapEx!FH$2-1))</f>
        <v>271.65739239529717</v>
      </c>
      <c r="FI5" s="47">
        <f>IF('Res Rent Roll'!$B5="","",'Res Rent Roll'!$L5*'Res Rent Roll'!$C5*(1+'Property Summary'!$L$21)^(CapEx!FI$2-1))</f>
        <v>271.65739239529717</v>
      </c>
      <c r="FJ5" s="47">
        <f>IF('Res Rent Roll'!$B5="","",'Res Rent Roll'!$L5*'Res Rent Roll'!$C5*(1+'Property Summary'!$L$21)^(CapEx!FJ$2-1))</f>
        <v>271.65739239529717</v>
      </c>
      <c r="FK5" s="47">
        <f>IF('Res Rent Roll'!$B5="","",'Res Rent Roll'!$L5*'Res Rent Roll'!$C5*(1+'Property Summary'!$L$21)^(CapEx!FK$2-1))</f>
        <v>271.65739239529717</v>
      </c>
      <c r="FL5" s="47">
        <f>IF('Res Rent Roll'!$B5="","",'Res Rent Roll'!$L5*'Res Rent Roll'!$C5*(1+'Property Summary'!$L$21)^(CapEx!FL$2-1))</f>
        <v>271.65739239529717</v>
      </c>
      <c r="FM5" s="47">
        <f>IF('Res Rent Roll'!$B5="","",'Res Rent Roll'!$L5*'Res Rent Roll'!$C5*(1+'Property Summary'!$L$21)^(CapEx!FM$2-1))</f>
        <v>271.65739239529717</v>
      </c>
      <c r="FN5" s="47">
        <f>IF('Res Rent Roll'!$B5="","",'Res Rent Roll'!$L5*'Res Rent Roll'!$C5*(1+'Property Summary'!$L$21)^(CapEx!FN$2-1))</f>
        <v>271.65739239529717</v>
      </c>
      <c r="FO5" s="47">
        <f>IF('Res Rent Roll'!$B5="","",'Res Rent Roll'!$L5*'Res Rent Roll'!$C5*(1+'Property Summary'!$L$21)^(CapEx!FO$2-1))</f>
        <v>271.65739239529717</v>
      </c>
      <c r="FP5" s="47">
        <f>IF('Res Rent Roll'!$B5="","",'Res Rent Roll'!$L5*'Res Rent Roll'!$C5*(1+'Property Summary'!$L$21)^(CapEx!FP$2-1))</f>
        <v>277.09054024320318</v>
      </c>
      <c r="FQ5" s="47">
        <f>IF('Res Rent Roll'!$B5="","",'Res Rent Roll'!$L5*'Res Rent Roll'!$C5*(1+'Property Summary'!$L$21)^(CapEx!FQ$2-1))</f>
        <v>277.09054024320318</v>
      </c>
      <c r="FR5" s="47">
        <f>IF('Res Rent Roll'!$B5="","",'Res Rent Roll'!$L5*'Res Rent Roll'!$C5*(1+'Property Summary'!$L$21)^(CapEx!FR$2-1))</f>
        <v>277.09054024320318</v>
      </c>
      <c r="FS5" s="47">
        <f>IF('Res Rent Roll'!$B5="","",'Res Rent Roll'!$L5*'Res Rent Roll'!$C5*(1+'Property Summary'!$L$21)^(CapEx!FS$2-1))</f>
        <v>277.09054024320318</v>
      </c>
      <c r="FT5" s="47">
        <f>IF('Res Rent Roll'!$B5="","",'Res Rent Roll'!$L5*'Res Rent Roll'!$C5*(1+'Property Summary'!$L$21)^(CapEx!FT$2-1))</f>
        <v>277.09054024320318</v>
      </c>
      <c r="FU5" s="47">
        <f>IF('Res Rent Roll'!$B5="","",'Res Rent Roll'!$L5*'Res Rent Roll'!$C5*(1+'Property Summary'!$L$21)^(CapEx!FU$2-1))</f>
        <v>277.09054024320318</v>
      </c>
      <c r="FV5" s="47">
        <f>IF('Res Rent Roll'!$B5="","",'Res Rent Roll'!$L5*'Res Rent Roll'!$C5*(1+'Property Summary'!$L$21)^(CapEx!FV$2-1))</f>
        <v>277.09054024320318</v>
      </c>
      <c r="FW5" s="47">
        <f>IF('Res Rent Roll'!$B5="","",'Res Rent Roll'!$L5*'Res Rent Roll'!$C5*(1+'Property Summary'!$L$21)^(CapEx!FW$2-1))</f>
        <v>277.09054024320318</v>
      </c>
      <c r="FX5" s="47">
        <f>IF('Res Rent Roll'!$B5="","",'Res Rent Roll'!$L5*'Res Rent Roll'!$C5*(1+'Property Summary'!$L$21)^(CapEx!FX$2-1))</f>
        <v>277.09054024320318</v>
      </c>
      <c r="FY5" s="47">
        <f>IF('Res Rent Roll'!$B5="","",'Res Rent Roll'!$L5*'Res Rent Roll'!$C5*(1+'Property Summary'!$L$21)^(CapEx!FY$2-1))</f>
        <v>277.09054024320318</v>
      </c>
      <c r="FZ5" s="47">
        <f>IF('Res Rent Roll'!$B5="","",'Res Rent Roll'!$L5*'Res Rent Roll'!$C5*(1+'Property Summary'!$L$21)^(CapEx!FZ$2-1))</f>
        <v>277.09054024320318</v>
      </c>
      <c r="GA5" s="48">
        <f>IF('Res Rent Roll'!$B5="","",'Res Rent Roll'!$L5*'Res Rent Roll'!$C5*(1+'Property Summary'!$L$21)^(CapEx!GA$2-1))</f>
        <v>277.09054024320318</v>
      </c>
    </row>
    <row r="6" spans="2:183" x14ac:dyDescent="0.3">
      <c r="B6" s="42" t="str">
        <f>IF('Res Rent Roll'!$B7="","",'Res Rent Roll'!$B7)</f>
        <v>2-Bed A R1</v>
      </c>
      <c r="C6" s="43"/>
      <c r="D6" s="47">
        <f>IF('Res Rent Roll'!$B7="","",'Res Rent Roll'!$L7*'Res Rent Roll'!$C7*(1+'Property Summary'!$L$21)^(CapEx!D$2-1))</f>
        <v>360</v>
      </c>
      <c r="E6" s="47">
        <f>IF('Res Rent Roll'!$B7="","",'Res Rent Roll'!$L7*'Res Rent Roll'!$C7*(1+'Property Summary'!$L$21)^(CapEx!E$2-1))</f>
        <v>360</v>
      </c>
      <c r="F6" s="47">
        <f>IF('Res Rent Roll'!$B7="","",'Res Rent Roll'!$L7*'Res Rent Roll'!$C7*(1+'Property Summary'!$L$21)^(CapEx!F$2-1))</f>
        <v>360</v>
      </c>
      <c r="G6" s="47">
        <f>IF('Res Rent Roll'!$B7="","",'Res Rent Roll'!$L7*'Res Rent Roll'!$C7*(1+'Property Summary'!$L$21)^(CapEx!G$2-1))</f>
        <v>360</v>
      </c>
      <c r="H6" s="47">
        <f>IF('Res Rent Roll'!$B7="","",'Res Rent Roll'!$L7*'Res Rent Roll'!$C7*(1+'Property Summary'!$L$21)^(CapEx!H$2-1))</f>
        <v>360</v>
      </c>
      <c r="I6" s="47">
        <f>IF('Res Rent Roll'!$B7="","",'Res Rent Roll'!$L7*'Res Rent Roll'!$C7*(1+'Property Summary'!$L$21)^(CapEx!I$2-1))</f>
        <v>360</v>
      </c>
      <c r="J6" s="47">
        <f>IF('Res Rent Roll'!$B7="","",'Res Rent Roll'!$L7*'Res Rent Roll'!$C7*(1+'Property Summary'!$L$21)^(CapEx!J$2-1))</f>
        <v>360</v>
      </c>
      <c r="K6" s="47">
        <f>IF('Res Rent Roll'!$B7="","",'Res Rent Roll'!$L7*'Res Rent Roll'!$C7*(1+'Property Summary'!$L$21)^(CapEx!K$2-1))</f>
        <v>360</v>
      </c>
      <c r="L6" s="47">
        <f>IF('Res Rent Roll'!$B7="","",'Res Rent Roll'!$L7*'Res Rent Roll'!$C7*(1+'Property Summary'!$L$21)^(CapEx!L$2-1))</f>
        <v>360</v>
      </c>
      <c r="M6" s="47">
        <f>IF('Res Rent Roll'!$B7="","",'Res Rent Roll'!$L7*'Res Rent Roll'!$C7*(1+'Property Summary'!$L$21)^(CapEx!M$2-1))</f>
        <v>360</v>
      </c>
      <c r="N6" s="47">
        <f>IF('Res Rent Roll'!$B7="","",'Res Rent Roll'!$L7*'Res Rent Roll'!$C7*(1+'Property Summary'!$L$21)^(CapEx!N$2-1))</f>
        <v>360</v>
      </c>
      <c r="O6" s="47">
        <f>IF('Res Rent Roll'!$B7="","",'Res Rent Roll'!$L7*'Res Rent Roll'!$C7*(1+'Property Summary'!$L$21)^(CapEx!O$2-1))</f>
        <v>360</v>
      </c>
      <c r="P6" s="47">
        <f>IF('Res Rent Roll'!$B7="","",'Res Rent Roll'!$L7*'Res Rent Roll'!$C7*(1+'Property Summary'!$L$21)^(CapEx!P$2-1))</f>
        <v>367.2</v>
      </c>
      <c r="Q6" s="47">
        <f>IF('Res Rent Roll'!$B7="","",'Res Rent Roll'!$L7*'Res Rent Roll'!$C7*(1+'Property Summary'!$L$21)^(CapEx!Q$2-1))</f>
        <v>367.2</v>
      </c>
      <c r="R6" s="47">
        <f>IF('Res Rent Roll'!$B7="","",'Res Rent Roll'!$L7*'Res Rent Roll'!$C7*(1+'Property Summary'!$L$21)^(CapEx!R$2-1))</f>
        <v>367.2</v>
      </c>
      <c r="S6" s="47">
        <f>IF('Res Rent Roll'!$B7="","",'Res Rent Roll'!$L7*'Res Rent Roll'!$C7*(1+'Property Summary'!$L$21)^(CapEx!S$2-1))</f>
        <v>367.2</v>
      </c>
      <c r="T6" s="47">
        <f>IF('Res Rent Roll'!$B7="","",'Res Rent Roll'!$L7*'Res Rent Roll'!$C7*(1+'Property Summary'!$L$21)^(CapEx!T$2-1))</f>
        <v>367.2</v>
      </c>
      <c r="U6" s="47">
        <f>IF('Res Rent Roll'!$B7="","",'Res Rent Roll'!$L7*'Res Rent Roll'!$C7*(1+'Property Summary'!$L$21)^(CapEx!U$2-1))</f>
        <v>367.2</v>
      </c>
      <c r="V6" s="47">
        <f>IF('Res Rent Roll'!$B7="","",'Res Rent Roll'!$L7*'Res Rent Roll'!$C7*(1+'Property Summary'!$L$21)^(CapEx!V$2-1))</f>
        <v>367.2</v>
      </c>
      <c r="W6" s="47">
        <f>IF('Res Rent Roll'!$B7="","",'Res Rent Roll'!$L7*'Res Rent Roll'!$C7*(1+'Property Summary'!$L$21)^(CapEx!W$2-1))</f>
        <v>367.2</v>
      </c>
      <c r="X6" s="47">
        <f>IF('Res Rent Roll'!$B7="","",'Res Rent Roll'!$L7*'Res Rent Roll'!$C7*(1+'Property Summary'!$L$21)^(CapEx!X$2-1))</f>
        <v>367.2</v>
      </c>
      <c r="Y6" s="47">
        <f>IF('Res Rent Roll'!$B7="","",'Res Rent Roll'!$L7*'Res Rent Roll'!$C7*(1+'Property Summary'!$L$21)^(CapEx!Y$2-1))</f>
        <v>367.2</v>
      </c>
      <c r="Z6" s="47">
        <f>IF('Res Rent Roll'!$B7="","",'Res Rent Roll'!$L7*'Res Rent Roll'!$C7*(1+'Property Summary'!$L$21)^(CapEx!Z$2-1))</f>
        <v>367.2</v>
      </c>
      <c r="AA6" s="47">
        <f>IF('Res Rent Roll'!$B7="","",'Res Rent Roll'!$L7*'Res Rent Roll'!$C7*(1+'Property Summary'!$L$21)^(CapEx!AA$2-1))</f>
        <v>367.2</v>
      </c>
      <c r="AB6" s="47">
        <f>IF('Res Rent Roll'!$B7="","",'Res Rent Roll'!$L7*'Res Rent Roll'!$C7*(1+'Property Summary'!$L$21)^(CapEx!AB$2-1))</f>
        <v>374.54399999999998</v>
      </c>
      <c r="AC6" s="47">
        <f>IF('Res Rent Roll'!$B7="","",'Res Rent Roll'!$L7*'Res Rent Roll'!$C7*(1+'Property Summary'!$L$21)^(CapEx!AC$2-1))</f>
        <v>374.54399999999998</v>
      </c>
      <c r="AD6" s="47">
        <f>IF('Res Rent Roll'!$B7="","",'Res Rent Roll'!$L7*'Res Rent Roll'!$C7*(1+'Property Summary'!$L$21)^(CapEx!AD$2-1))</f>
        <v>374.54399999999998</v>
      </c>
      <c r="AE6" s="47">
        <f>IF('Res Rent Roll'!$B7="","",'Res Rent Roll'!$L7*'Res Rent Roll'!$C7*(1+'Property Summary'!$L$21)^(CapEx!AE$2-1))</f>
        <v>374.54399999999998</v>
      </c>
      <c r="AF6" s="47">
        <f>IF('Res Rent Roll'!$B7="","",'Res Rent Roll'!$L7*'Res Rent Roll'!$C7*(1+'Property Summary'!$L$21)^(CapEx!AF$2-1))</f>
        <v>374.54399999999998</v>
      </c>
      <c r="AG6" s="47">
        <f>IF('Res Rent Roll'!$B7="","",'Res Rent Roll'!$L7*'Res Rent Roll'!$C7*(1+'Property Summary'!$L$21)^(CapEx!AG$2-1))</f>
        <v>374.54399999999998</v>
      </c>
      <c r="AH6" s="47">
        <f>IF('Res Rent Roll'!$B7="","",'Res Rent Roll'!$L7*'Res Rent Roll'!$C7*(1+'Property Summary'!$L$21)^(CapEx!AH$2-1))</f>
        <v>374.54399999999998</v>
      </c>
      <c r="AI6" s="47">
        <f>IF('Res Rent Roll'!$B7="","",'Res Rent Roll'!$L7*'Res Rent Roll'!$C7*(1+'Property Summary'!$L$21)^(CapEx!AI$2-1))</f>
        <v>374.54399999999998</v>
      </c>
      <c r="AJ6" s="47">
        <f>IF('Res Rent Roll'!$B7="","",'Res Rent Roll'!$L7*'Res Rent Roll'!$C7*(1+'Property Summary'!$L$21)^(CapEx!AJ$2-1))</f>
        <v>374.54399999999998</v>
      </c>
      <c r="AK6" s="47">
        <f>IF('Res Rent Roll'!$B7="","",'Res Rent Roll'!$L7*'Res Rent Roll'!$C7*(1+'Property Summary'!$L$21)^(CapEx!AK$2-1))</f>
        <v>374.54399999999998</v>
      </c>
      <c r="AL6" s="47">
        <f>IF('Res Rent Roll'!$B7="","",'Res Rent Roll'!$L7*'Res Rent Roll'!$C7*(1+'Property Summary'!$L$21)^(CapEx!AL$2-1))</f>
        <v>374.54399999999998</v>
      </c>
      <c r="AM6" s="47">
        <f>IF('Res Rent Roll'!$B7="","",'Res Rent Roll'!$L7*'Res Rent Roll'!$C7*(1+'Property Summary'!$L$21)^(CapEx!AM$2-1))</f>
        <v>374.54399999999998</v>
      </c>
      <c r="AN6" s="47">
        <f>IF('Res Rent Roll'!$B7="","",'Res Rent Roll'!$L7*'Res Rent Roll'!$C7*(1+'Property Summary'!$L$21)^(CapEx!AN$2-1))</f>
        <v>382.03487999999999</v>
      </c>
      <c r="AO6" s="47">
        <f>IF('Res Rent Roll'!$B7="","",'Res Rent Roll'!$L7*'Res Rent Roll'!$C7*(1+'Property Summary'!$L$21)^(CapEx!AO$2-1))</f>
        <v>382.03487999999999</v>
      </c>
      <c r="AP6" s="47">
        <f>IF('Res Rent Roll'!$B7="","",'Res Rent Roll'!$L7*'Res Rent Roll'!$C7*(1+'Property Summary'!$L$21)^(CapEx!AP$2-1))</f>
        <v>382.03487999999999</v>
      </c>
      <c r="AQ6" s="47">
        <f>IF('Res Rent Roll'!$B7="","",'Res Rent Roll'!$L7*'Res Rent Roll'!$C7*(1+'Property Summary'!$L$21)^(CapEx!AQ$2-1))</f>
        <v>382.03487999999999</v>
      </c>
      <c r="AR6" s="47">
        <f>IF('Res Rent Roll'!$B7="","",'Res Rent Roll'!$L7*'Res Rent Roll'!$C7*(1+'Property Summary'!$L$21)^(CapEx!AR$2-1))</f>
        <v>382.03487999999999</v>
      </c>
      <c r="AS6" s="47">
        <f>IF('Res Rent Roll'!$B7="","",'Res Rent Roll'!$L7*'Res Rent Roll'!$C7*(1+'Property Summary'!$L$21)^(CapEx!AS$2-1))</f>
        <v>382.03487999999999</v>
      </c>
      <c r="AT6" s="47">
        <f>IF('Res Rent Roll'!$B7="","",'Res Rent Roll'!$L7*'Res Rent Roll'!$C7*(1+'Property Summary'!$L$21)^(CapEx!AT$2-1))</f>
        <v>382.03487999999999</v>
      </c>
      <c r="AU6" s="47">
        <f>IF('Res Rent Roll'!$B7="","",'Res Rent Roll'!$L7*'Res Rent Roll'!$C7*(1+'Property Summary'!$L$21)^(CapEx!AU$2-1))</f>
        <v>382.03487999999999</v>
      </c>
      <c r="AV6" s="47">
        <f>IF('Res Rent Roll'!$B7="","",'Res Rent Roll'!$L7*'Res Rent Roll'!$C7*(1+'Property Summary'!$L$21)^(CapEx!AV$2-1))</f>
        <v>382.03487999999999</v>
      </c>
      <c r="AW6" s="47">
        <f>IF('Res Rent Roll'!$B7="","",'Res Rent Roll'!$L7*'Res Rent Roll'!$C7*(1+'Property Summary'!$L$21)^(CapEx!AW$2-1))</f>
        <v>382.03487999999999</v>
      </c>
      <c r="AX6" s="47">
        <f>IF('Res Rent Roll'!$B7="","",'Res Rent Roll'!$L7*'Res Rent Roll'!$C7*(1+'Property Summary'!$L$21)^(CapEx!AX$2-1))</f>
        <v>382.03487999999999</v>
      </c>
      <c r="AY6" s="47">
        <f>IF('Res Rent Roll'!$B7="","",'Res Rent Roll'!$L7*'Res Rent Roll'!$C7*(1+'Property Summary'!$L$21)^(CapEx!AY$2-1))</f>
        <v>382.03487999999999</v>
      </c>
      <c r="AZ6" s="47">
        <f>IF('Res Rent Roll'!$B7="","",'Res Rent Roll'!$L7*'Res Rent Roll'!$C7*(1+'Property Summary'!$L$21)^(CapEx!AZ$2-1))</f>
        <v>389.6755776</v>
      </c>
      <c r="BA6" s="47">
        <f>IF('Res Rent Roll'!$B7="","",'Res Rent Roll'!$L7*'Res Rent Roll'!$C7*(1+'Property Summary'!$L$21)^(CapEx!BA$2-1))</f>
        <v>389.6755776</v>
      </c>
      <c r="BB6" s="47">
        <f>IF('Res Rent Roll'!$B7="","",'Res Rent Roll'!$L7*'Res Rent Roll'!$C7*(1+'Property Summary'!$L$21)^(CapEx!BB$2-1))</f>
        <v>389.6755776</v>
      </c>
      <c r="BC6" s="47">
        <f>IF('Res Rent Roll'!$B7="","",'Res Rent Roll'!$L7*'Res Rent Roll'!$C7*(1+'Property Summary'!$L$21)^(CapEx!BC$2-1))</f>
        <v>389.6755776</v>
      </c>
      <c r="BD6" s="47">
        <f>IF('Res Rent Roll'!$B7="","",'Res Rent Roll'!$L7*'Res Rent Roll'!$C7*(1+'Property Summary'!$L$21)^(CapEx!BD$2-1))</f>
        <v>389.6755776</v>
      </c>
      <c r="BE6" s="47">
        <f>IF('Res Rent Roll'!$B7="","",'Res Rent Roll'!$L7*'Res Rent Roll'!$C7*(1+'Property Summary'!$L$21)^(CapEx!BE$2-1))</f>
        <v>389.6755776</v>
      </c>
      <c r="BF6" s="47">
        <f>IF('Res Rent Roll'!$B7="","",'Res Rent Roll'!$L7*'Res Rent Roll'!$C7*(1+'Property Summary'!$L$21)^(CapEx!BF$2-1))</f>
        <v>389.6755776</v>
      </c>
      <c r="BG6" s="47">
        <f>IF('Res Rent Roll'!$B7="","",'Res Rent Roll'!$L7*'Res Rent Roll'!$C7*(1+'Property Summary'!$L$21)^(CapEx!BG$2-1))</f>
        <v>389.6755776</v>
      </c>
      <c r="BH6" s="47">
        <f>IF('Res Rent Roll'!$B7="","",'Res Rent Roll'!$L7*'Res Rent Roll'!$C7*(1+'Property Summary'!$L$21)^(CapEx!BH$2-1))</f>
        <v>389.6755776</v>
      </c>
      <c r="BI6" s="47">
        <f>IF('Res Rent Roll'!$B7="","",'Res Rent Roll'!$L7*'Res Rent Roll'!$C7*(1+'Property Summary'!$L$21)^(CapEx!BI$2-1))</f>
        <v>389.6755776</v>
      </c>
      <c r="BJ6" s="47">
        <f>IF('Res Rent Roll'!$B7="","",'Res Rent Roll'!$L7*'Res Rent Roll'!$C7*(1+'Property Summary'!$L$21)^(CapEx!BJ$2-1))</f>
        <v>389.6755776</v>
      </c>
      <c r="BK6" s="47">
        <f>IF('Res Rent Roll'!$B7="","",'Res Rent Roll'!$L7*'Res Rent Roll'!$C7*(1+'Property Summary'!$L$21)^(CapEx!BK$2-1))</f>
        <v>389.6755776</v>
      </c>
      <c r="BL6" s="47">
        <f>IF('Res Rent Roll'!$B7="","",'Res Rent Roll'!$L7*'Res Rent Roll'!$C7*(1+'Property Summary'!$L$21)^(CapEx!BL$2-1))</f>
        <v>397.46908915199998</v>
      </c>
      <c r="BM6" s="47">
        <f>IF('Res Rent Roll'!$B7="","",'Res Rent Roll'!$L7*'Res Rent Roll'!$C7*(1+'Property Summary'!$L$21)^(CapEx!BM$2-1))</f>
        <v>397.46908915199998</v>
      </c>
      <c r="BN6" s="47">
        <f>IF('Res Rent Roll'!$B7="","",'Res Rent Roll'!$L7*'Res Rent Roll'!$C7*(1+'Property Summary'!$L$21)^(CapEx!BN$2-1))</f>
        <v>397.46908915199998</v>
      </c>
      <c r="BO6" s="47">
        <f>IF('Res Rent Roll'!$B7="","",'Res Rent Roll'!$L7*'Res Rent Roll'!$C7*(1+'Property Summary'!$L$21)^(CapEx!BO$2-1))</f>
        <v>397.46908915199998</v>
      </c>
      <c r="BP6" s="47">
        <f>IF('Res Rent Roll'!$B7="","",'Res Rent Roll'!$L7*'Res Rent Roll'!$C7*(1+'Property Summary'!$L$21)^(CapEx!BP$2-1))</f>
        <v>397.46908915199998</v>
      </c>
      <c r="BQ6" s="47">
        <f>IF('Res Rent Roll'!$B7="","",'Res Rent Roll'!$L7*'Res Rent Roll'!$C7*(1+'Property Summary'!$L$21)^(CapEx!BQ$2-1))</f>
        <v>397.46908915199998</v>
      </c>
      <c r="BR6" s="47">
        <f>IF('Res Rent Roll'!$B7="","",'Res Rent Roll'!$L7*'Res Rent Roll'!$C7*(1+'Property Summary'!$L$21)^(CapEx!BR$2-1))</f>
        <v>397.46908915199998</v>
      </c>
      <c r="BS6" s="47">
        <f>IF('Res Rent Roll'!$B7="","",'Res Rent Roll'!$L7*'Res Rent Roll'!$C7*(1+'Property Summary'!$L$21)^(CapEx!BS$2-1))</f>
        <v>397.46908915199998</v>
      </c>
      <c r="BT6" s="47">
        <f>IF('Res Rent Roll'!$B7="","",'Res Rent Roll'!$L7*'Res Rent Roll'!$C7*(1+'Property Summary'!$L$21)^(CapEx!BT$2-1))</f>
        <v>397.46908915199998</v>
      </c>
      <c r="BU6" s="47">
        <f>IF('Res Rent Roll'!$B7="","",'Res Rent Roll'!$L7*'Res Rent Roll'!$C7*(1+'Property Summary'!$L$21)^(CapEx!BU$2-1))</f>
        <v>397.46908915199998</v>
      </c>
      <c r="BV6" s="47">
        <f>IF('Res Rent Roll'!$B7="","",'Res Rent Roll'!$L7*'Res Rent Roll'!$C7*(1+'Property Summary'!$L$21)^(CapEx!BV$2-1))</f>
        <v>397.46908915199998</v>
      </c>
      <c r="BW6" s="47">
        <f>IF('Res Rent Roll'!$B7="","",'Res Rent Roll'!$L7*'Res Rent Roll'!$C7*(1+'Property Summary'!$L$21)^(CapEx!BW$2-1))</f>
        <v>397.46908915199998</v>
      </c>
      <c r="BX6" s="47">
        <f>IF('Res Rent Roll'!$B7="","",'Res Rent Roll'!$L7*'Res Rent Roll'!$C7*(1+'Property Summary'!$L$21)^(CapEx!BX$2-1))</f>
        <v>405.41847093504003</v>
      </c>
      <c r="BY6" s="47">
        <f>IF('Res Rent Roll'!$B7="","",'Res Rent Roll'!$L7*'Res Rent Roll'!$C7*(1+'Property Summary'!$L$21)^(CapEx!BY$2-1))</f>
        <v>405.41847093504003</v>
      </c>
      <c r="BZ6" s="47">
        <f>IF('Res Rent Roll'!$B7="","",'Res Rent Roll'!$L7*'Res Rent Roll'!$C7*(1+'Property Summary'!$L$21)^(CapEx!BZ$2-1))</f>
        <v>405.41847093504003</v>
      </c>
      <c r="CA6" s="47">
        <f>IF('Res Rent Roll'!$B7="","",'Res Rent Roll'!$L7*'Res Rent Roll'!$C7*(1+'Property Summary'!$L$21)^(CapEx!CA$2-1))</f>
        <v>405.41847093504003</v>
      </c>
      <c r="CB6" s="47">
        <f>IF('Res Rent Roll'!$B7="","",'Res Rent Roll'!$L7*'Res Rent Roll'!$C7*(1+'Property Summary'!$L$21)^(CapEx!CB$2-1))</f>
        <v>405.41847093504003</v>
      </c>
      <c r="CC6" s="47">
        <f>IF('Res Rent Roll'!$B7="","",'Res Rent Roll'!$L7*'Res Rent Roll'!$C7*(1+'Property Summary'!$L$21)^(CapEx!CC$2-1))</f>
        <v>405.41847093504003</v>
      </c>
      <c r="CD6" s="47">
        <f>IF('Res Rent Roll'!$B7="","",'Res Rent Roll'!$L7*'Res Rent Roll'!$C7*(1+'Property Summary'!$L$21)^(CapEx!CD$2-1))</f>
        <v>405.41847093504003</v>
      </c>
      <c r="CE6" s="47">
        <f>IF('Res Rent Roll'!$B7="","",'Res Rent Roll'!$L7*'Res Rent Roll'!$C7*(1+'Property Summary'!$L$21)^(CapEx!CE$2-1))</f>
        <v>405.41847093504003</v>
      </c>
      <c r="CF6" s="47">
        <f>IF('Res Rent Roll'!$B7="","",'Res Rent Roll'!$L7*'Res Rent Roll'!$C7*(1+'Property Summary'!$L$21)^(CapEx!CF$2-1))</f>
        <v>405.41847093504003</v>
      </c>
      <c r="CG6" s="47">
        <f>IF('Res Rent Roll'!$B7="","",'Res Rent Roll'!$L7*'Res Rent Roll'!$C7*(1+'Property Summary'!$L$21)^(CapEx!CG$2-1))</f>
        <v>405.41847093504003</v>
      </c>
      <c r="CH6" s="47">
        <f>IF('Res Rent Roll'!$B7="","",'Res Rent Roll'!$L7*'Res Rent Roll'!$C7*(1+'Property Summary'!$L$21)^(CapEx!CH$2-1))</f>
        <v>405.41847093504003</v>
      </c>
      <c r="CI6" s="47">
        <f>IF('Res Rent Roll'!$B7="","",'Res Rent Roll'!$L7*'Res Rent Roll'!$C7*(1+'Property Summary'!$L$21)^(CapEx!CI$2-1))</f>
        <v>405.41847093504003</v>
      </c>
      <c r="CJ6" s="47">
        <f>IF('Res Rent Roll'!$B7="","",'Res Rent Roll'!$L7*'Res Rent Roll'!$C7*(1+'Property Summary'!$L$21)^(CapEx!CJ$2-1))</f>
        <v>413.52684035374074</v>
      </c>
      <c r="CK6" s="47">
        <f>IF('Res Rent Roll'!$B7="","",'Res Rent Roll'!$L7*'Res Rent Roll'!$C7*(1+'Property Summary'!$L$21)^(CapEx!CK$2-1))</f>
        <v>413.52684035374074</v>
      </c>
      <c r="CL6" s="47">
        <f>IF('Res Rent Roll'!$B7="","",'Res Rent Roll'!$L7*'Res Rent Roll'!$C7*(1+'Property Summary'!$L$21)^(CapEx!CL$2-1))</f>
        <v>413.52684035374074</v>
      </c>
      <c r="CM6" s="47">
        <f>IF('Res Rent Roll'!$B7="","",'Res Rent Roll'!$L7*'Res Rent Roll'!$C7*(1+'Property Summary'!$L$21)^(CapEx!CM$2-1))</f>
        <v>413.52684035374074</v>
      </c>
      <c r="CN6" s="47">
        <f>IF('Res Rent Roll'!$B7="","",'Res Rent Roll'!$L7*'Res Rent Roll'!$C7*(1+'Property Summary'!$L$21)^(CapEx!CN$2-1))</f>
        <v>413.52684035374074</v>
      </c>
      <c r="CO6" s="47">
        <f>IF('Res Rent Roll'!$B7="","",'Res Rent Roll'!$L7*'Res Rent Roll'!$C7*(1+'Property Summary'!$L$21)^(CapEx!CO$2-1))</f>
        <v>413.52684035374074</v>
      </c>
      <c r="CP6" s="47">
        <f>IF('Res Rent Roll'!$B7="","",'Res Rent Roll'!$L7*'Res Rent Roll'!$C7*(1+'Property Summary'!$L$21)^(CapEx!CP$2-1))</f>
        <v>413.52684035374074</v>
      </c>
      <c r="CQ6" s="47">
        <f>IF('Res Rent Roll'!$B7="","",'Res Rent Roll'!$L7*'Res Rent Roll'!$C7*(1+'Property Summary'!$L$21)^(CapEx!CQ$2-1))</f>
        <v>413.52684035374074</v>
      </c>
      <c r="CR6" s="47">
        <f>IF('Res Rent Roll'!$B7="","",'Res Rent Roll'!$L7*'Res Rent Roll'!$C7*(1+'Property Summary'!$L$21)^(CapEx!CR$2-1))</f>
        <v>413.52684035374074</v>
      </c>
      <c r="CS6" s="47">
        <f>IF('Res Rent Roll'!$B7="","",'Res Rent Roll'!$L7*'Res Rent Roll'!$C7*(1+'Property Summary'!$L$21)^(CapEx!CS$2-1))</f>
        <v>413.52684035374074</v>
      </c>
      <c r="CT6" s="47">
        <f>IF('Res Rent Roll'!$B7="","",'Res Rent Roll'!$L7*'Res Rent Roll'!$C7*(1+'Property Summary'!$L$21)^(CapEx!CT$2-1))</f>
        <v>413.52684035374074</v>
      </c>
      <c r="CU6" s="47">
        <f>IF('Res Rent Roll'!$B7="","",'Res Rent Roll'!$L7*'Res Rent Roll'!$C7*(1+'Property Summary'!$L$21)^(CapEx!CU$2-1))</f>
        <v>413.52684035374074</v>
      </c>
      <c r="CV6" s="47">
        <f>IF('Res Rent Roll'!$B7="","",'Res Rent Roll'!$L7*'Res Rent Roll'!$C7*(1+'Property Summary'!$L$21)^(CapEx!CV$2-1))</f>
        <v>421.79737716081559</v>
      </c>
      <c r="CW6" s="47">
        <f>IF('Res Rent Roll'!$B7="","",'Res Rent Roll'!$L7*'Res Rent Roll'!$C7*(1+'Property Summary'!$L$21)^(CapEx!CW$2-1))</f>
        <v>421.79737716081559</v>
      </c>
      <c r="CX6" s="47">
        <f>IF('Res Rent Roll'!$B7="","",'Res Rent Roll'!$L7*'Res Rent Roll'!$C7*(1+'Property Summary'!$L$21)^(CapEx!CX$2-1))</f>
        <v>421.79737716081559</v>
      </c>
      <c r="CY6" s="47">
        <f>IF('Res Rent Roll'!$B7="","",'Res Rent Roll'!$L7*'Res Rent Roll'!$C7*(1+'Property Summary'!$L$21)^(CapEx!CY$2-1))</f>
        <v>421.79737716081559</v>
      </c>
      <c r="CZ6" s="47">
        <f>IF('Res Rent Roll'!$B7="","",'Res Rent Roll'!$L7*'Res Rent Roll'!$C7*(1+'Property Summary'!$L$21)^(CapEx!CZ$2-1))</f>
        <v>421.79737716081559</v>
      </c>
      <c r="DA6" s="47">
        <f>IF('Res Rent Roll'!$B7="","",'Res Rent Roll'!$L7*'Res Rent Roll'!$C7*(1+'Property Summary'!$L$21)^(CapEx!DA$2-1))</f>
        <v>421.79737716081559</v>
      </c>
      <c r="DB6" s="47">
        <f>IF('Res Rent Roll'!$B7="","",'Res Rent Roll'!$L7*'Res Rent Roll'!$C7*(1+'Property Summary'!$L$21)^(CapEx!DB$2-1))</f>
        <v>421.79737716081559</v>
      </c>
      <c r="DC6" s="47">
        <f>IF('Res Rent Roll'!$B7="","",'Res Rent Roll'!$L7*'Res Rent Roll'!$C7*(1+'Property Summary'!$L$21)^(CapEx!DC$2-1))</f>
        <v>421.79737716081559</v>
      </c>
      <c r="DD6" s="47">
        <f>IF('Res Rent Roll'!$B7="","",'Res Rent Roll'!$L7*'Res Rent Roll'!$C7*(1+'Property Summary'!$L$21)^(CapEx!DD$2-1))</f>
        <v>421.79737716081559</v>
      </c>
      <c r="DE6" s="47">
        <f>IF('Res Rent Roll'!$B7="","",'Res Rent Roll'!$L7*'Res Rent Roll'!$C7*(1+'Property Summary'!$L$21)^(CapEx!DE$2-1))</f>
        <v>421.79737716081559</v>
      </c>
      <c r="DF6" s="47">
        <f>IF('Res Rent Roll'!$B7="","",'Res Rent Roll'!$L7*'Res Rent Roll'!$C7*(1+'Property Summary'!$L$21)^(CapEx!DF$2-1))</f>
        <v>421.79737716081559</v>
      </c>
      <c r="DG6" s="47">
        <f>IF('Res Rent Roll'!$B7="","",'Res Rent Roll'!$L7*'Res Rent Roll'!$C7*(1+'Property Summary'!$L$21)^(CapEx!DG$2-1))</f>
        <v>421.79737716081559</v>
      </c>
      <c r="DH6" s="47">
        <f>IF('Res Rent Roll'!$B7="","",'Res Rent Roll'!$L7*'Res Rent Roll'!$C7*(1+'Property Summary'!$L$21)^(CapEx!DH$2-1))</f>
        <v>430.23332470403193</v>
      </c>
      <c r="DI6" s="47">
        <f>IF('Res Rent Roll'!$B7="","",'Res Rent Roll'!$L7*'Res Rent Roll'!$C7*(1+'Property Summary'!$L$21)^(CapEx!DI$2-1))</f>
        <v>430.23332470403193</v>
      </c>
      <c r="DJ6" s="47">
        <f>IF('Res Rent Roll'!$B7="","",'Res Rent Roll'!$L7*'Res Rent Roll'!$C7*(1+'Property Summary'!$L$21)^(CapEx!DJ$2-1))</f>
        <v>430.23332470403193</v>
      </c>
      <c r="DK6" s="47">
        <f>IF('Res Rent Roll'!$B7="","",'Res Rent Roll'!$L7*'Res Rent Roll'!$C7*(1+'Property Summary'!$L$21)^(CapEx!DK$2-1))</f>
        <v>430.23332470403193</v>
      </c>
      <c r="DL6" s="47">
        <f>IF('Res Rent Roll'!$B7="","",'Res Rent Roll'!$L7*'Res Rent Roll'!$C7*(1+'Property Summary'!$L$21)^(CapEx!DL$2-1))</f>
        <v>430.23332470403193</v>
      </c>
      <c r="DM6" s="47">
        <f>IF('Res Rent Roll'!$B7="","",'Res Rent Roll'!$L7*'Res Rent Roll'!$C7*(1+'Property Summary'!$L$21)^(CapEx!DM$2-1))</f>
        <v>430.23332470403193</v>
      </c>
      <c r="DN6" s="47">
        <f>IF('Res Rent Roll'!$B7="","",'Res Rent Roll'!$L7*'Res Rent Roll'!$C7*(1+'Property Summary'!$L$21)^(CapEx!DN$2-1))</f>
        <v>430.23332470403193</v>
      </c>
      <c r="DO6" s="47">
        <f>IF('Res Rent Roll'!$B7="","",'Res Rent Roll'!$L7*'Res Rent Roll'!$C7*(1+'Property Summary'!$L$21)^(CapEx!DO$2-1))</f>
        <v>430.23332470403193</v>
      </c>
      <c r="DP6" s="47">
        <f>IF('Res Rent Roll'!$B7="","",'Res Rent Roll'!$L7*'Res Rent Roll'!$C7*(1+'Property Summary'!$L$21)^(CapEx!DP$2-1))</f>
        <v>430.23332470403193</v>
      </c>
      <c r="DQ6" s="47">
        <f>IF('Res Rent Roll'!$B7="","",'Res Rent Roll'!$L7*'Res Rent Roll'!$C7*(1+'Property Summary'!$L$21)^(CapEx!DQ$2-1))</f>
        <v>430.23332470403193</v>
      </c>
      <c r="DR6" s="47">
        <f>IF('Res Rent Roll'!$B7="","",'Res Rent Roll'!$L7*'Res Rent Roll'!$C7*(1+'Property Summary'!$L$21)^(CapEx!DR$2-1))</f>
        <v>430.23332470403193</v>
      </c>
      <c r="DS6" s="47">
        <f>IF('Res Rent Roll'!$B7="","",'Res Rent Roll'!$L7*'Res Rent Roll'!$C7*(1+'Property Summary'!$L$21)^(CapEx!DS$2-1))</f>
        <v>430.23332470403193</v>
      </c>
      <c r="DT6" s="47">
        <f>IF('Res Rent Roll'!$B7="","",'Res Rent Roll'!$L7*'Res Rent Roll'!$C7*(1+'Property Summary'!$L$21)^(CapEx!DT$2-1))</f>
        <v>438.83799119811255</v>
      </c>
      <c r="DU6" s="47">
        <f>IF('Res Rent Roll'!$B7="","",'Res Rent Roll'!$L7*'Res Rent Roll'!$C7*(1+'Property Summary'!$L$21)^(CapEx!DU$2-1))</f>
        <v>438.83799119811255</v>
      </c>
      <c r="DV6" s="47">
        <f>IF('Res Rent Roll'!$B7="","",'Res Rent Roll'!$L7*'Res Rent Roll'!$C7*(1+'Property Summary'!$L$21)^(CapEx!DV$2-1))</f>
        <v>438.83799119811255</v>
      </c>
      <c r="DW6" s="47">
        <f>IF('Res Rent Roll'!$B7="","",'Res Rent Roll'!$L7*'Res Rent Roll'!$C7*(1+'Property Summary'!$L$21)^(CapEx!DW$2-1))</f>
        <v>438.83799119811255</v>
      </c>
      <c r="DX6" s="47">
        <f>IF('Res Rent Roll'!$B7="","",'Res Rent Roll'!$L7*'Res Rent Roll'!$C7*(1+'Property Summary'!$L$21)^(CapEx!DX$2-1))</f>
        <v>438.83799119811255</v>
      </c>
      <c r="DY6" s="47">
        <f>IF('Res Rent Roll'!$B7="","",'Res Rent Roll'!$L7*'Res Rent Roll'!$C7*(1+'Property Summary'!$L$21)^(CapEx!DY$2-1))</f>
        <v>438.83799119811255</v>
      </c>
      <c r="DZ6" s="47">
        <f>IF('Res Rent Roll'!$B7="","",'Res Rent Roll'!$L7*'Res Rent Roll'!$C7*(1+'Property Summary'!$L$21)^(CapEx!DZ$2-1))</f>
        <v>438.83799119811255</v>
      </c>
      <c r="EA6" s="47">
        <f>IF('Res Rent Roll'!$B7="","",'Res Rent Roll'!$L7*'Res Rent Roll'!$C7*(1+'Property Summary'!$L$21)^(CapEx!EA$2-1))</f>
        <v>438.83799119811255</v>
      </c>
      <c r="EB6" s="47">
        <f>IF('Res Rent Roll'!$B7="","",'Res Rent Roll'!$L7*'Res Rent Roll'!$C7*(1+'Property Summary'!$L$21)^(CapEx!EB$2-1))</f>
        <v>438.83799119811255</v>
      </c>
      <c r="EC6" s="47">
        <f>IF('Res Rent Roll'!$B7="","",'Res Rent Roll'!$L7*'Res Rent Roll'!$C7*(1+'Property Summary'!$L$21)^(CapEx!EC$2-1))</f>
        <v>438.83799119811255</v>
      </c>
      <c r="ED6" s="47">
        <f>IF('Res Rent Roll'!$B7="","",'Res Rent Roll'!$L7*'Res Rent Roll'!$C7*(1+'Property Summary'!$L$21)^(CapEx!ED$2-1))</f>
        <v>438.83799119811255</v>
      </c>
      <c r="EE6" s="47">
        <f>IF('Res Rent Roll'!$B7="","",'Res Rent Roll'!$L7*'Res Rent Roll'!$C7*(1+'Property Summary'!$L$21)^(CapEx!EE$2-1))</f>
        <v>438.83799119811255</v>
      </c>
      <c r="EF6" s="47">
        <f>IF('Res Rent Roll'!$B7="","",'Res Rent Roll'!$L7*'Res Rent Roll'!$C7*(1+'Property Summary'!$L$21)^(CapEx!EF$2-1))</f>
        <v>447.6147510220747</v>
      </c>
      <c r="EG6" s="47">
        <f>IF('Res Rent Roll'!$B7="","",'Res Rent Roll'!$L7*'Res Rent Roll'!$C7*(1+'Property Summary'!$L$21)^(CapEx!EG$2-1))</f>
        <v>447.6147510220747</v>
      </c>
      <c r="EH6" s="47">
        <f>IF('Res Rent Roll'!$B7="","",'Res Rent Roll'!$L7*'Res Rent Roll'!$C7*(1+'Property Summary'!$L$21)^(CapEx!EH$2-1))</f>
        <v>447.6147510220747</v>
      </c>
      <c r="EI6" s="47">
        <f>IF('Res Rent Roll'!$B7="","",'Res Rent Roll'!$L7*'Res Rent Roll'!$C7*(1+'Property Summary'!$L$21)^(CapEx!EI$2-1))</f>
        <v>447.6147510220747</v>
      </c>
      <c r="EJ6" s="47">
        <f>IF('Res Rent Roll'!$B7="","",'Res Rent Roll'!$L7*'Res Rent Roll'!$C7*(1+'Property Summary'!$L$21)^(CapEx!EJ$2-1))</f>
        <v>447.6147510220747</v>
      </c>
      <c r="EK6" s="47">
        <f>IF('Res Rent Roll'!$B7="","",'Res Rent Roll'!$L7*'Res Rent Roll'!$C7*(1+'Property Summary'!$L$21)^(CapEx!EK$2-1))</f>
        <v>447.6147510220747</v>
      </c>
      <c r="EL6" s="47">
        <f>IF('Res Rent Roll'!$B7="","",'Res Rent Roll'!$L7*'Res Rent Roll'!$C7*(1+'Property Summary'!$L$21)^(CapEx!EL$2-1))</f>
        <v>447.6147510220747</v>
      </c>
      <c r="EM6" s="47">
        <f>IF('Res Rent Roll'!$B7="","",'Res Rent Roll'!$L7*'Res Rent Roll'!$C7*(1+'Property Summary'!$L$21)^(CapEx!EM$2-1))</f>
        <v>447.6147510220747</v>
      </c>
      <c r="EN6" s="47">
        <f>IF('Res Rent Roll'!$B7="","",'Res Rent Roll'!$L7*'Res Rent Roll'!$C7*(1+'Property Summary'!$L$21)^(CapEx!EN$2-1))</f>
        <v>447.6147510220747</v>
      </c>
      <c r="EO6" s="47">
        <f>IF('Res Rent Roll'!$B7="","",'Res Rent Roll'!$L7*'Res Rent Roll'!$C7*(1+'Property Summary'!$L$21)^(CapEx!EO$2-1))</f>
        <v>447.6147510220747</v>
      </c>
      <c r="EP6" s="47">
        <f>IF('Res Rent Roll'!$B7="","",'Res Rent Roll'!$L7*'Res Rent Roll'!$C7*(1+'Property Summary'!$L$21)^(CapEx!EP$2-1))</f>
        <v>447.6147510220747</v>
      </c>
      <c r="EQ6" s="47">
        <f>IF('Res Rent Roll'!$B7="","",'Res Rent Roll'!$L7*'Res Rent Roll'!$C7*(1+'Property Summary'!$L$21)^(CapEx!EQ$2-1))</f>
        <v>447.6147510220747</v>
      </c>
      <c r="ER6" s="47">
        <f>IF('Res Rent Roll'!$B7="","",'Res Rent Roll'!$L7*'Res Rent Roll'!$C7*(1+'Property Summary'!$L$21)^(CapEx!ER$2-1))</f>
        <v>456.56704604251627</v>
      </c>
      <c r="ES6" s="47">
        <f>IF('Res Rent Roll'!$B7="","",'Res Rent Roll'!$L7*'Res Rent Roll'!$C7*(1+'Property Summary'!$L$21)^(CapEx!ES$2-1))</f>
        <v>456.56704604251627</v>
      </c>
      <c r="ET6" s="47">
        <f>IF('Res Rent Roll'!$B7="","",'Res Rent Roll'!$L7*'Res Rent Roll'!$C7*(1+'Property Summary'!$L$21)^(CapEx!ET$2-1))</f>
        <v>456.56704604251627</v>
      </c>
      <c r="EU6" s="47">
        <f>IF('Res Rent Roll'!$B7="","",'Res Rent Roll'!$L7*'Res Rent Roll'!$C7*(1+'Property Summary'!$L$21)^(CapEx!EU$2-1))</f>
        <v>456.56704604251627</v>
      </c>
      <c r="EV6" s="47">
        <f>IF('Res Rent Roll'!$B7="","",'Res Rent Roll'!$L7*'Res Rent Roll'!$C7*(1+'Property Summary'!$L$21)^(CapEx!EV$2-1))</f>
        <v>456.56704604251627</v>
      </c>
      <c r="EW6" s="47">
        <f>IF('Res Rent Roll'!$B7="","",'Res Rent Roll'!$L7*'Res Rent Roll'!$C7*(1+'Property Summary'!$L$21)^(CapEx!EW$2-1))</f>
        <v>456.56704604251627</v>
      </c>
      <c r="EX6" s="47">
        <f>IF('Res Rent Roll'!$B7="","",'Res Rent Roll'!$L7*'Res Rent Roll'!$C7*(1+'Property Summary'!$L$21)^(CapEx!EX$2-1))</f>
        <v>456.56704604251627</v>
      </c>
      <c r="EY6" s="47">
        <f>IF('Res Rent Roll'!$B7="","",'Res Rent Roll'!$L7*'Res Rent Roll'!$C7*(1+'Property Summary'!$L$21)^(CapEx!EY$2-1))</f>
        <v>456.56704604251627</v>
      </c>
      <c r="EZ6" s="47">
        <f>IF('Res Rent Roll'!$B7="","",'Res Rent Roll'!$L7*'Res Rent Roll'!$C7*(1+'Property Summary'!$L$21)^(CapEx!EZ$2-1))</f>
        <v>456.56704604251627</v>
      </c>
      <c r="FA6" s="47">
        <f>IF('Res Rent Roll'!$B7="","",'Res Rent Roll'!$L7*'Res Rent Roll'!$C7*(1+'Property Summary'!$L$21)^(CapEx!FA$2-1))</f>
        <v>456.56704604251627</v>
      </c>
      <c r="FB6" s="47">
        <f>IF('Res Rent Roll'!$B7="","",'Res Rent Roll'!$L7*'Res Rent Roll'!$C7*(1+'Property Summary'!$L$21)^(CapEx!FB$2-1))</f>
        <v>456.56704604251627</v>
      </c>
      <c r="FC6" s="47">
        <f>IF('Res Rent Roll'!$B7="","",'Res Rent Roll'!$L7*'Res Rent Roll'!$C7*(1+'Property Summary'!$L$21)^(CapEx!FC$2-1))</f>
        <v>456.56704604251627</v>
      </c>
      <c r="FD6" s="47">
        <f>IF('Res Rent Roll'!$B7="","",'Res Rent Roll'!$L7*'Res Rent Roll'!$C7*(1+'Property Summary'!$L$21)^(CapEx!FD$2-1))</f>
        <v>465.6983869633666</v>
      </c>
      <c r="FE6" s="47">
        <f>IF('Res Rent Roll'!$B7="","",'Res Rent Roll'!$L7*'Res Rent Roll'!$C7*(1+'Property Summary'!$L$21)^(CapEx!FE$2-1))</f>
        <v>465.6983869633666</v>
      </c>
      <c r="FF6" s="47">
        <f>IF('Res Rent Roll'!$B7="","",'Res Rent Roll'!$L7*'Res Rent Roll'!$C7*(1+'Property Summary'!$L$21)^(CapEx!FF$2-1))</f>
        <v>465.6983869633666</v>
      </c>
      <c r="FG6" s="47">
        <f>IF('Res Rent Roll'!$B7="","",'Res Rent Roll'!$L7*'Res Rent Roll'!$C7*(1+'Property Summary'!$L$21)^(CapEx!FG$2-1))</f>
        <v>465.6983869633666</v>
      </c>
      <c r="FH6" s="47">
        <f>IF('Res Rent Roll'!$B7="","",'Res Rent Roll'!$L7*'Res Rent Roll'!$C7*(1+'Property Summary'!$L$21)^(CapEx!FH$2-1))</f>
        <v>465.6983869633666</v>
      </c>
      <c r="FI6" s="47">
        <f>IF('Res Rent Roll'!$B7="","",'Res Rent Roll'!$L7*'Res Rent Roll'!$C7*(1+'Property Summary'!$L$21)^(CapEx!FI$2-1))</f>
        <v>465.6983869633666</v>
      </c>
      <c r="FJ6" s="47">
        <f>IF('Res Rent Roll'!$B7="","",'Res Rent Roll'!$L7*'Res Rent Roll'!$C7*(1+'Property Summary'!$L$21)^(CapEx!FJ$2-1))</f>
        <v>465.6983869633666</v>
      </c>
      <c r="FK6" s="47">
        <f>IF('Res Rent Roll'!$B7="","",'Res Rent Roll'!$L7*'Res Rent Roll'!$C7*(1+'Property Summary'!$L$21)^(CapEx!FK$2-1))</f>
        <v>465.6983869633666</v>
      </c>
      <c r="FL6" s="47">
        <f>IF('Res Rent Roll'!$B7="","",'Res Rent Roll'!$L7*'Res Rent Roll'!$C7*(1+'Property Summary'!$L$21)^(CapEx!FL$2-1))</f>
        <v>465.6983869633666</v>
      </c>
      <c r="FM6" s="47">
        <f>IF('Res Rent Roll'!$B7="","",'Res Rent Roll'!$L7*'Res Rent Roll'!$C7*(1+'Property Summary'!$L$21)^(CapEx!FM$2-1))</f>
        <v>465.6983869633666</v>
      </c>
      <c r="FN6" s="47">
        <f>IF('Res Rent Roll'!$B7="","",'Res Rent Roll'!$L7*'Res Rent Roll'!$C7*(1+'Property Summary'!$L$21)^(CapEx!FN$2-1))</f>
        <v>465.6983869633666</v>
      </c>
      <c r="FO6" s="47">
        <f>IF('Res Rent Roll'!$B7="","",'Res Rent Roll'!$L7*'Res Rent Roll'!$C7*(1+'Property Summary'!$L$21)^(CapEx!FO$2-1))</f>
        <v>465.6983869633666</v>
      </c>
      <c r="FP6" s="47">
        <f>IF('Res Rent Roll'!$B7="","",'Res Rent Roll'!$L7*'Res Rent Roll'!$C7*(1+'Property Summary'!$L$21)^(CapEx!FP$2-1))</f>
        <v>475.01235470263396</v>
      </c>
      <c r="FQ6" s="47">
        <f>IF('Res Rent Roll'!$B7="","",'Res Rent Roll'!$L7*'Res Rent Roll'!$C7*(1+'Property Summary'!$L$21)^(CapEx!FQ$2-1))</f>
        <v>475.01235470263396</v>
      </c>
      <c r="FR6" s="47">
        <f>IF('Res Rent Roll'!$B7="","",'Res Rent Roll'!$L7*'Res Rent Roll'!$C7*(1+'Property Summary'!$L$21)^(CapEx!FR$2-1))</f>
        <v>475.01235470263396</v>
      </c>
      <c r="FS6" s="47">
        <f>IF('Res Rent Roll'!$B7="","",'Res Rent Roll'!$L7*'Res Rent Roll'!$C7*(1+'Property Summary'!$L$21)^(CapEx!FS$2-1))</f>
        <v>475.01235470263396</v>
      </c>
      <c r="FT6" s="47">
        <f>IF('Res Rent Roll'!$B7="","",'Res Rent Roll'!$L7*'Res Rent Roll'!$C7*(1+'Property Summary'!$L$21)^(CapEx!FT$2-1))</f>
        <v>475.01235470263396</v>
      </c>
      <c r="FU6" s="47">
        <f>IF('Res Rent Roll'!$B7="","",'Res Rent Roll'!$L7*'Res Rent Roll'!$C7*(1+'Property Summary'!$L$21)^(CapEx!FU$2-1))</f>
        <v>475.01235470263396</v>
      </c>
      <c r="FV6" s="47">
        <f>IF('Res Rent Roll'!$B7="","",'Res Rent Roll'!$L7*'Res Rent Roll'!$C7*(1+'Property Summary'!$L$21)^(CapEx!FV$2-1))</f>
        <v>475.01235470263396</v>
      </c>
      <c r="FW6" s="47">
        <f>IF('Res Rent Roll'!$B7="","",'Res Rent Roll'!$L7*'Res Rent Roll'!$C7*(1+'Property Summary'!$L$21)^(CapEx!FW$2-1))</f>
        <v>475.01235470263396</v>
      </c>
      <c r="FX6" s="47">
        <f>IF('Res Rent Roll'!$B7="","",'Res Rent Roll'!$L7*'Res Rent Roll'!$C7*(1+'Property Summary'!$L$21)^(CapEx!FX$2-1))</f>
        <v>475.01235470263396</v>
      </c>
      <c r="FY6" s="47">
        <f>IF('Res Rent Roll'!$B7="","",'Res Rent Roll'!$L7*'Res Rent Roll'!$C7*(1+'Property Summary'!$L$21)^(CapEx!FY$2-1))</f>
        <v>475.01235470263396</v>
      </c>
      <c r="FZ6" s="47">
        <f>IF('Res Rent Roll'!$B7="","",'Res Rent Roll'!$L7*'Res Rent Roll'!$C7*(1+'Property Summary'!$L$21)^(CapEx!FZ$2-1))</f>
        <v>475.01235470263396</v>
      </c>
      <c r="GA6" s="48">
        <f>IF('Res Rent Roll'!$B7="","",'Res Rent Roll'!$L7*'Res Rent Roll'!$C7*(1+'Property Summary'!$L$21)^(CapEx!GA$2-1))</f>
        <v>475.01235470263396</v>
      </c>
    </row>
    <row r="7" spans="2:183" x14ac:dyDescent="0.3">
      <c r="B7" s="42" t="str">
        <f>IF('Res Rent Roll'!$B9="","",'Res Rent Roll'!$B9)</f>
        <v>1-Bed A R2</v>
      </c>
      <c r="C7" s="43"/>
      <c r="D7" s="47">
        <f>IF('Res Rent Roll'!$B9="","",'Res Rent Roll'!$L9*'Res Rent Roll'!$C9*(1+'Property Summary'!$L$21)^(CapEx!D$2-1))</f>
        <v>210</v>
      </c>
      <c r="E7" s="47">
        <f>IF('Res Rent Roll'!$B9="","",'Res Rent Roll'!$L9*'Res Rent Roll'!$C9*(1+'Property Summary'!$L$21)^(CapEx!E$2-1))</f>
        <v>210</v>
      </c>
      <c r="F7" s="47">
        <f>IF('Res Rent Roll'!$B9="","",'Res Rent Roll'!$L9*'Res Rent Roll'!$C9*(1+'Property Summary'!$L$21)^(CapEx!F$2-1))</f>
        <v>210</v>
      </c>
      <c r="G7" s="47">
        <f>IF('Res Rent Roll'!$B9="","",'Res Rent Roll'!$L9*'Res Rent Roll'!$C9*(1+'Property Summary'!$L$21)^(CapEx!G$2-1))</f>
        <v>210</v>
      </c>
      <c r="H7" s="47">
        <f>IF('Res Rent Roll'!$B9="","",'Res Rent Roll'!$L9*'Res Rent Roll'!$C9*(1+'Property Summary'!$L$21)^(CapEx!H$2-1))</f>
        <v>210</v>
      </c>
      <c r="I7" s="47">
        <f>IF('Res Rent Roll'!$B9="","",'Res Rent Roll'!$L9*'Res Rent Roll'!$C9*(1+'Property Summary'!$L$21)^(CapEx!I$2-1))</f>
        <v>210</v>
      </c>
      <c r="J7" s="47">
        <f>IF('Res Rent Roll'!$B9="","",'Res Rent Roll'!$L9*'Res Rent Roll'!$C9*(1+'Property Summary'!$L$21)^(CapEx!J$2-1))</f>
        <v>210</v>
      </c>
      <c r="K7" s="47">
        <f>IF('Res Rent Roll'!$B9="","",'Res Rent Roll'!$L9*'Res Rent Roll'!$C9*(1+'Property Summary'!$L$21)^(CapEx!K$2-1))</f>
        <v>210</v>
      </c>
      <c r="L7" s="47">
        <f>IF('Res Rent Roll'!$B9="","",'Res Rent Roll'!$L9*'Res Rent Roll'!$C9*(1+'Property Summary'!$L$21)^(CapEx!L$2-1))</f>
        <v>210</v>
      </c>
      <c r="M7" s="47">
        <f>IF('Res Rent Roll'!$B9="","",'Res Rent Roll'!$L9*'Res Rent Roll'!$C9*(1+'Property Summary'!$L$21)^(CapEx!M$2-1))</f>
        <v>210</v>
      </c>
      <c r="N7" s="47">
        <f>IF('Res Rent Roll'!$B9="","",'Res Rent Roll'!$L9*'Res Rent Roll'!$C9*(1+'Property Summary'!$L$21)^(CapEx!N$2-1))</f>
        <v>210</v>
      </c>
      <c r="O7" s="47">
        <f>IF('Res Rent Roll'!$B9="","",'Res Rent Roll'!$L9*'Res Rent Roll'!$C9*(1+'Property Summary'!$L$21)^(CapEx!O$2-1))</f>
        <v>210</v>
      </c>
      <c r="P7" s="47">
        <f>IF('Res Rent Roll'!$B9="","",'Res Rent Roll'!$L9*'Res Rent Roll'!$C9*(1+'Property Summary'!$L$21)^(CapEx!P$2-1))</f>
        <v>214.20000000000002</v>
      </c>
      <c r="Q7" s="47">
        <f>IF('Res Rent Roll'!$B9="","",'Res Rent Roll'!$L9*'Res Rent Roll'!$C9*(1+'Property Summary'!$L$21)^(CapEx!Q$2-1))</f>
        <v>214.20000000000002</v>
      </c>
      <c r="R7" s="47">
        <f>IF('Res Rent Roll'!$B9="","",'Res Rent Roll'!$L9*'Res Rent Roll'!$C9*(1+'Property Summary'!$L$21)^(CapEx!R$2-1))</f>
        <v>214.20000000000002</v>
      </c>
      <c r="S7" s="47">
        <f>IF('Res Rent Roll'!$B9="","",'Res Rent Roll'!$L9*'Res Rent Roll'!$C9*(1+'Property Summary'!$L$21)^(CapEx!S$2-1))</f>
        <v>214.20000000000002</v>
      </c>
      <c r="T7" s="47">
        <f>IF('Res Rent Roll'!$B9="","",'Res Rent Roll'!$L9*'Res Rent Roll'!$C9*(1+'Property Summary'!$L$21)^(CapEx!T$2-1))</f>
        <v>214.20000000000002</v>
      </c>
      <c r="U7" s="47">
        <f>IF('Res Rent Roll'!$B9="","",'Res Rent Roll'!$L9*'Res Rent Roll'!$C9*(1+'Property Summary'!$L$21)^(CapEx!U$2-1))</f>
        <v>214.20000000000002</v>
      </c>
      <c r="V7" s="47">
        <f>IF('Res Rent Roll'!$B9="","",'Res Rent Roll'!$L9*'Res Rent Roll'!$C9*(1+'Property Summary'!$L$21)^(CapEx!V$2-1))</f>
        <v>214.20000000000002</v>
      </c>
      <c r="W7" s="47">
        <f>IF('Res Rent Roll'!$B9="","",'Res Rent Roll'!$L9*'Res Rent Roll'!$C9*(1+'Property Summary'!$L$21)^(CapEx!W$2-1))</f>
        <v>214.20000000000002</v>
      </c>
      <c r="X7" s="47">
        <f>IF('Res Rent Roll'!$B9="","",'Res Rent Roll'!$L9*'Res Rent Roll'!$C9*(1+'Property Summary'!$L$21)^(CapEx!X$2-1))</f>
        <v>214.20000000000002</v>
      </c>
      <c r="Y7" s="47">
        <f>IF('Res Rent Roll'!$B9="","",'Res Rent Roll'!$L9*'Res Rent Roll'!$C9*(1+'Property Summary'!$L$21)^(CapEx!Y$2-1))</f>
        <v>214.20000000000002</v>
      </c>
      <c r="Z7" s="47">
        <f>IF('Res Rent Roll'!$B9="","",'Res Rent Roll'!$L9*'Res Rent Roll'!$C9*(1+'Property Summary'!$L$21)^(CapEx!Z$2-1))</f>
        <v>214.20000000000002</v>
      </c>
      <c r="AA7" s="47">
        <f>IF('Res Rent Roll'!$B9="","",'Res Rent Roll'!$L9*'Res Rent Roll'!$C9*(1+'Property Summary'!$L$21)^(CapEx!AA$2-1))</f>
        <v>214.20000000000002</v>
      </c>
      <c r="AB7" s="47">
        <f>IF('Res Rent Roll'!$B9="","",'Res Rent Roll'!$L9*'Res Rent Roll'!$C9*(1+'Property Summary'!$L$21)^(CapEx!AB$2-1))</f>
        <v>218.48400000000001</v>
      </c>
      <c r="AC7" s="47">
        <f>IF('Res Rent Roll'!$B9="","",'Res Rent Roll'!$L9*'Res Rent Roll'!$C9*(1+'Property Summary'!$L$21)^(CapEx!AC$2-1))</f>
        <v>218.48400000000001</v>
      </c>
      <c r="AD7" s="47">
        <f>IF('Res Rent Roll'!$B9="","",'Res Rent Roll'!$L9*'Res Rent Roll'!$C9*(1+'Property Summary'!$L$21)^(CapEx!AD$2-1))</f>
        <v>218.48400000000001</v>
      </c>
      <c r="AE7" s="47">
        <f>IF('Res Rent Roll'!$B9="","",'Res Rent Roll'!$L9*'Res Rent Roll'!$C9*(1+'Property Summary'!$L$21)^(CapEx!AE$2-1))</f>
        <v>218.48400000000001</v>
      </c>
      <c r="AF7" s="47">
        <f>IF('Res Rent Roll'!$B9="","",'Res Rent Roll'!$L9*'Res Rent Roll'!$C9*(1+'Property Summary'!$L$21)^(CapEx!AF$2-1))</f>
        <v>218.48400000000001</v>
      </c>
      <c r="AG7" s="47">
        <f>IF('Res Rent Roll'!$B9="","",'Res Rent Roll'!$L9*'Res Rent Roll'!$C9*(1+'Property Summary'!$L$21)^(CapEx!AG$2-1))</f>
        <v>218.48400000000001</v>
      </c>
      <c r="AH7" s="47">
        <f>IF('Res Rent Roll'!$B9="","",'Res Rent Roll'!$L9*'Res Rent Roll'!$C9*(1+'Property Summary'!$L$21)^(CapEx!AH$2-1))</f>
        <v>218.48400000000001</v>
      </c>
      <c r="AI7" s="47">
        <f>IF('Res Rent Roll'!$B9="","",'Res Rent Roll'!$L9*'Res Rent Roll'!$C9*(1+'Property Summary'!$L$21)^(CapEx!AI$2-1))</f>
        <v>218.48400000000001</v>
      </c>
      <c r="AJ7" s="47">
        <f>IF('Res Rent Roll'!$B9="","",'Res Rent Roll'!$L9*'Res Rent Roll'!$C9*(1+'Property Summary'!$L$21)^(CapEx!AJ$2-1))</f>
        <v>218.48400000000001</v>
      </c>
      <c r="AK7" s="47">
        <f>IF('Res Rent Roll'!$B9="","",'Res Rent Roll'!$L9*'Res Rent Roll'!$C9*(1+'Property Summary'!$L$21)^(CapEx!AK$2-1))</f>
        <v>218.48400000000001</v>
      </c>
      <c r="AL7" s="47">
        <f>IF('Res Rent Roll'!$B9="","",'Res Rent Roll'!$L9*'Res Rent Roll'!$C9*(1+'Property Summary'!$L$21)^(CapEx!AL$2-1))</f>
        <v>218.48400000000001</v>
      </c>
      <c r="AM7" s="47">
        <f>IF('Res Rent Roll'!$B9="","",'Res Rent Roll'!$L9*'Res Rent Roll'!$C9*(1+'Property Summary'!$L$21)^(CapEx!AM$2-1))</f>
        <v>218.48400000000001</v>
      </c>
      <c r="AN7" s="47">
        <f>IF('Res Rent Roll'!$B9="","",'Res Rent Roll'!$L9*'Res Rent Roll'!$C9*(1+'Property Summary'!$L$21)^(CapEx!AN$2-1))</f>
        <v>222.85368</v>
      </c>
      <c r="AO7" s="47">
        <f>IF('Res Rent Roll'!$B9="","",'Res Rent Roll'!$L9*'Res Rent Roll'!$C9*(1+'Property Summary'!$L$21)^(CapEx!AO$2-1))</f>
        <v>222.85368</v>
      </c>
      <c r="AP7" s="47">
        <f>IF('Res Rent Roll'!$B9="","",'Res Rent Roll'!$L9*'Res Rent Roll'!$C9*(1+'Property Summary'!$L$21)^(CapEx!AP$2-1))</f>
        <v>222.85368</v>
      </c>
      <c r="AQ7" s="47">
        <f>IF('Res Rent Roll'!$B9="","",'Res Rent Roll'!$L9*'Res Rent Roll'!$C9*(1+'Property Summary'!$L$21)^(CapEx!AQ$2-1))</f>
        <v>222.85368</v>
      </c>
      <c r="AR7" s="47">
        <f>IF('Res Rent Roll'!$B9="","",'Res Rent Roll'!$L9*'Res Rent Roll'!$C9*(1+'Property Summary'!$L$21)^(CapEx!AR$2-1))</f>
        <v>222.85368</v>
      </c>
      <c r="AS7" s="47">
        <f>IF('Res Rent Roll'!$B9="","",'Res Rent Roll'!$L9*'Res Rent Roll'!$C9*(1+'Property Summary'!$L$21)^(CapEx!AS$2-1))</f>
        <v>222.85368</v>
      </c>
      <c r="AT7" s="47">
        <f>IF('Res Rent Roll'!$B9="","",'Res Rent Roll'!$L9*'Res Rent Roll'!$C9*(1+'Property Summary'!$L$21)^(CapEx!AT$2-1))</f>
        <v>222.85368</v>
      </c>
      <c r="AU7" s="47">
        <f>IF('Res Rent Roll'!$B9="","",'Res Rent Roll'!$L9*'Res Rent Roll'!$C9*(1+'Property Summary'!$L$21)^(CapEx!AU$2-1))</f>
        <v>222.85368</v>
      </c>
      <c r="AV7" s="47">
        <f>IF('Res Rent Roll'!$B9="","",'Res Rent Roll'!$L9*'Res Rent Roll'!$C9*(1+'Property Summary'!$L$21)^(CapEx!AV$2-1))</f>
        <v>222.85368</v>
      </c>
      <c r="AW7" s="47">
        <f>IF('Res Rent Roll'!$B9="","",'Res Rent Roll'!$L9*'Res Rent Roll'!$C9*(1+'Property Summary'!$L$21)^(CapEx!AW$2-1))</f>
        <v>222.85368</v>
      </c>
      <c r="AX7" s="47">
        <f>IF('Res Rent Roll'!$B9="","",'Res Rent Roll'!$L9*'Res Rent Roll'!$C9*(1+'Property Summary'!$L$21)^(CapEx!AX$2-1))</f>
        <v>222.85368</v>
      </c>
      <c r="AY7" s="47">
        <f>IF('Res Rent Roll'!$B9="","",'Res Rent Roll'!$L9*'Res Rent Roll'!$C9*(1+'Property Summary'!$L$21)^(CapEx!AY$2-1))</f>
        <v>222.85368</v>
      </c>
      <c r="AZ7" s="47">
        <f>IF('Res Rent Roll'!$B9="","",'Res Rent Roll'!$L9*'Res Rent Roll'!$C9*(1+'Property Summary'!$L$21)^(CapEx!AZ$2-1))</f>
        <v>227.3107536</v>
      </c>
      <c r="BA7" s="47">
        <f>IF('Res Rent Roll'!$B9="","",'Res Rent Roll'!$L9*'Res Rent Roll'!$C9*(1+'Property Summary'!$L$21)^(CapEx!BA$2-1))</f>
        <v>227.3107536</v>
      </c>
      <c r="BB7" s="47">
        <f>IF('Res Rent Roll'!$B9="","",'Res Rent Roll'!$L9*'Res Rent Roll'!$C9*(1+'Property Summary'!$L$21)^(CapEx!BB$2-1))</f>
        <v>227.3107536</v>
      </c>
      <c r="BC7" s="47">
        <f>IF('Res Rent Roll'!$B9="","",'Res Rent Roll'!$L9*'Res Rent Roll'!$C9*(1+'Property Summary'!$L$21)^(CapEx!BC$2-1))</f>
        <v>227.3107536</v>
      </c>
      <c r="BD7" s="47">
        <f>IF('Res Rent Roll'!$B9="","",'Res Rent Roll'!$L9*'Res Rent Roll'!$C9*(1+'Property Summary'!$L$21)^(CapEx!BD$2-1))</f>
        <v>227.3107536</v>
      </c>
      <c r="BE7" s="47">
        <f>IF('Res Rent Roll'!$B9="","",'Res Rent Roll'!$L9*'Res Rent Roll'!$C9*(1+'Property Summary'!$L$21)^(CapEx!BE$2-1))</f>
        <v>227.3107536</v>
      </c>
      <c r="BF7" s="47">
        <f>IF('Res Rent Roll'!$B9="","",'Res Rent Roll'!$L9*'Res Rent Roll'!$C9*(1+'Property Summary'!$L$21)^(CapEx!BF$2-1))</f>
        <v>227.3107536</v>
      </c>
      <c r="BG7" s="47">
        <f>IF('Res Rent Roll'!$B9="","",'Res Rent Roll'!$L9*'Res Rent Roll'!$C9*(1+'Property Summary'!$L$21)^(CapEx!BG$2-1))</f>
        <v>227.3107536</v>
      </c>
      <c r="BH7" s="47">
        <f>IF('Res Rent Roll'!$B9="","",'Res Rent Roll'!$L9*'Res Rent Roll'!$C9*(1+'Property Summary'!$L$21)^(CapEx!BH$2-1))</f>
        <v>227.3107536</v>
      </c>
      <c r="BI7" s="47">
        <f>IF('Res Rent Roll'!$B9="","",'Res Rent Roll'!$L9*'Res Rent Roll'!$C9*(1+'Property Summary'!$L$21)^(CapEx!BI$2-1))</f>
        <v>227.3107536</v>
      </c>
      <c r="BJ7" s="47">
        <f>IF('Res Rent Roll'!$B9="","",'Res Rent Roll'!$L9*'Res Rent Roll'!$C9*(1+'Property Summary'!$L$21)^(CapEx!BJ$2-1))</f>
        <v>227.3107536</v>
      </c>
      <c r="BK7" s="47">
        <f>IF('Res Rent Roll'!$B9="","",'Res Rent Roll'!$L9*'Res Rent Roll'!$C9*(1+'Property Summary'!$L$21)^(CapEx!BK$2-1))</f>
        <v>227.3107536</v>
      </c>
      <c r="BL7" s="47">
        <f>IF('Res Rent Roll'!$B9="","",'Res Rent Roll'!$L9*'Res Rent Roll'!$C9*(1+'Property Summary'!$L$21)^(CapEx!BL$2-1))</f>
        <v>231.85696867199999</v>
      </c>
      <c r="BM7" s="47">
        <f>IF('Res Rent Roll'!$B9="","",'Res Rent Roll'!$L9*'Res Rent Roll'!$C9*(1+'Property Summary'!$L$21)^(CapEx!BM$2-1))</f>
        <v>231.85696867199999</v>
      </c>
      <c r="BN7" s="47">
        <f>IF('Res Rent Roll'!$B9="","",'Res Rent Roll'!$L9*'Res Rent Roll'!$C9*(1+'Property Summary'!$L$21)^(CapEx!BN$2-1))</f>
        <v>231.85696867199999</v>
      </c>
      <c r="BO7" s="47">
        <f>IF('Res Rent Roll'!$B9="","",'Res Rent Roll'!$L9*'Res Rent Roll'!$C9*(1+'Property Summary'!$L$21)^(CapEx!BO$2-1))</f>
        <v>231.85696867199999</v>
      </c>
      <c r="BP7" s="47">
        <f>IF('Res Rent Roll'!$B9="","",'Res Rent Roll'!$L9*'Res Rent Roll'!$C9*(1+'Property Summary'!$L$21)^(CapEx!BP$2-1))</f>
        <v>231.85696867199999</v>
      </c>
      <c r="BQ7" s="47">
        <f>IF('Res Rent Roll'!$B9="","",'Res Rent Roll'!$L9*'Res Rent Roll'!$C9*(1+'Property Summary'!$L$21)^(CapEx!BQ$2-1))</f>
        <v>231.85696867199999</v>
      </c>
      <c r="BR7" s="47">
        <f>IF('Res Rent Roll'!$B9="","",'Res Rent Roll'!$L9*'Res Rent Roll'!$C9*(1+'Property Summary'!$L$21)^(CapEx!BR$2-1))</f>
        <v>231.85696867199999</v>
      </c>
      <c r="BS7" s="47">
        <f>IF('Res Rent Roll'!$B9="","",'Res Rent Roll'!$L9*'Res Rent Roll'!$C9*(1+'Property Summary'!$L$21)^(CapEx!BS$2-1))</f>
        <v>231.85696867199999</v>
      </c>
      <c r="BT7" s="47">
        <f>IF('Res Rent Roll'!$B9="","",'Res Rent Roll'!$L9*'Res Rent Roll'!$C9*(1+'Property Summary'!$L$21)^(CapEx!BT$2-1))</f>
        <v>231.85696867199999</v>
      </c>
      <c r="BU7" s="47">
        <f>IF('Res Rent Roll'!$B9="","",'Res Rent Roll'!$L9*'Res Rent Roll'!$C9*(1+'Property Summary'!$L$21)^(CapEx!BU$2-1))</f>
        <v>231.85696867199999</v>
      </c>
      <c r="BV7" s="47">
        <f>IF('Res Rent Roll'!$B9="","",'Res Rent Roll'!$L9*'Res Rent Roll'!$C9*(1+'Property Summary'!$L$21)^(CapEx!BV$2-1))</f>
        <v>231.85696867199999</v>
      </c>
      <c r="BW7" s="47">
        <f>IF('Res Rent Roll'!$B9="","",'Res Rent Roll'!$L9*'Res Rent Roll'!$C9*(1+'Property Summary'!$L$21)^(CapEx!BW$2-1))</f>
        <v>231.85696867199999</v>
      </c>
      <c r="BX7" s="47">
        <f>IF('Res Rent Roll'!$B9="","",'Res Rent Roll'!$L9*'Res Rent Roll'!$C9*(1+'Property Summary'!$L$21)^(CapEx!BX$2-1))</f>
        <v>236.49410804544002</v>
      </c>
      <c r="BY7" s="47">
        <f>IF('Res Rent Roll'!$B9="","",'Res Rent Roll'!$L9*'Res Rent Roll'!$C9*(1+'Property Summary'!$L$21)^(CapEx!BY$2-1))</f>
        <v>236.49410804544002</v>
      </c>
      <c r="BZ7" s="47">
        <f>IF('Res Rent Roll'!$B9="","",'Res Rent Roll'!$L9*'Res Rent Roll'!$C9*(1+'Property Summary'!$L$21)^(CapEx!BZ$2-1))</f>
        <v>236.49410804544002</v>
      </c>
      <c r="CA7" s="47">
        <f>IF('Res Rent Roll'!$B9="","",'Res Rent Roll'!$L9*'Res Rent Roll'!$C9*(1+'Property Summary'!$L$21)^(CapEx!CA$2-1))</f>
        <v>236.49410804544002</v>
      </c>
      <c r="CB7" s="47">
        <f>IF('Res Rent Roll'!$B9="","",'Res Rent Roll'!$L9*'Res Rent Roll'!$C9*(1+'Property Summary'!$L$21)^(CapEx!CB$2-1))</f>
        <v>236.49410804544002</v>
      </c>
      <c r="CC7" s="47">
        <f>IF('Res Rent Roll'!$B9="","",'Res Rent Roll'!$L9*'Res Rent Roll'!$C9*(1+'Property Summary'!$L$21)^(CapEx!CC$2-1))</f>
        <v>236.49410804544002</v>
      </c>
      <c r="CD7" s="47">
        <f>IF('Res Rent Roll'!$B9="","",'Res Rent Roll'!$L9*'Res Rent Roll'!$C9*(1+'Property Summary'!$L$21)^(CapEx!CD$2-1))</f>
        <v>236.49410804544002</v>
      </c>
      <c r="CE7" s="47">
        <f>IF('Res Rent Roll'!$B9="","",'Res Rent Roll'!$L9*'Res Rent Roll'!$C9*(1+'Property Summary'!$L$21)^(CapEx!CE$2-1))</f>
        <v>236.49410804544002</v>
      </c>
      <c r="CF7" s="47">
        <f>IF('Res Rent Roll'!$B9="","",'Res Rent Roll'!$L9*'Res Rent Roll'!$C9*(1+'Property Summary'!$L$21)^(CapEx!CF$2-1))</f>
        <v>236.49410804544002</v>
      </c>
      <c r="CG7" s="47">
        <f>IF('Res Rent Roll'!$B9="","",'Res Rent Roll'!$L9*'Res Rent Roll'!$C9*(1+'Property Summary'!$L$21)^(CapEx!CG$2-1))</f>
        <v>236.49410804544002</v>
      </c>
      <c r="CH7" s="47">
        <f>IF('Res Rent Roll'!$B9="","",'Res Rent Roll'!$L9*'Res Rent Roll'!$C9*(1+'Property Summary'!$L$21)^(CapEx!CH$2-1))</f>
        <v>236.49410804544002</v>
      </c>
      <c r="CI7" s="47">
        <f>IF('Res Rent Roll'!$B9="","",'Res Rent Roll'!$L9*'Res Rent Roll'!$C9*(1+'Property Summary'!$L$21)^(CapEx!CI$2-1))</f>
        <v>236.49410804544002</v>
      </c>
      <c r="CJ7" s="47">
        <f>IF('Res Rent Roll'!$B9="","",'Res Rent Roll'!$L9*'Res Rent Roll'!$C9*(1+'Property Summary'!$L$21)^(CapEx!CJ$2-1))</f>
        <v>241.22399020634876</v>
      </c>
      <c r="CK7" s="47">
        <f>IF('Res Rent Roll'!$B9="","",'Res Rent Roll'!$L9*'Res Rent Roll'!$C9*(1+'Property Summary'!$L$21)^(CapEx!CK$2-1))</f>
        <v>241.22399020634876</v>
      </c>
      <c r="CL7" s="47">
        <f>IF('Res Rent Roll'!$B9="","",'Res Rent Roll'!$L9*'Res Rent Roll'!$C9*(1+'Property Summary'!$L$21)^(CapEx!CL$2-1))</f>
        <v>241.22399020634876</v>
      </c>
      <c r="CM7" s="47">
        <f>IF('Res Rent Roll'!$B9="","",'Res Rent Roll'!$L9*'Res Rent Roll'!$C9*(1+'Property Summary'!$L$21)^(CapEx!CM$2-1))</f>
        <v>241.22399020634876</v>
      </c>
      <c r="CN7" s="47">
        <f>IF('Res Rent Roll'!$B9="","",'Res Rent Roll'!$L9*'Res Rent Roll'!$C9*(1+'Property Summary'!$L$21)^(CapEx!CN$2-1))</f>
        <v>241.22399020634876</v>
      </c>
      <c r="CO7" s="47">
        <f>IF('Res Rent Roll'!$B9="","",'Res Rent Roll'!$L9*'Res Rent Roll'!$C9*(1+'Property Summary'!$L$21)^(CapEx!CO$2-1))</f>
        <v>241.22399020634876</v>
      </c>
      <c r="CP7" s="47">
        <f>IF('Res Rent Roll'!$B9="","",'Res Rent Roll'!$L9*'Res Rent Roll'!$C9*(1+'Property Summary'!$L$21)^(CapEx!CP$2-1))</f>
        <v>241.22399020634876</v>
      </c>
      <c r="CQ7" s="47">
        <f>IF('Res Rent Roll'!$B9="","",'Res Rent Roll'!$L9*'Res Rent Roll'!$C9*(1+'Property Summary'!$L$21)^(CapEx!CQ$2-1))</f>
        <v>241.22399020634876</v>
      </c>
      <c r="CR7" s="47">
        <f>IF('Res Rent Roll'!$B9="","",'Res Rent Roll'!$L9*'Res Rent Roll'!$C9*(1+'Property Summary'!$L$21)^(CapEx!CR$2-1))</f>
        <v>241.22399020634876</v>
      </c>
      <c r="CS7" s="47">
        <f>IF('Res Rent Roll'!$B9="","",'Res Rent Roll'!$L9*'Res Rent Roll'!$C9*(1+'Property Summary'!$L$21)^(CapEx!CS$2-1))</f>
        <v>241.22399020634876</v>
      </c>
      <c r="CT7" s="47">
        <f>IF('Res Rent Roll'!$B9="","",'Res Rent Roll'!$L9*'Res Rent Roll'!$C9*(1+'Property Summary'!$L$21)^(CapEx!CT$2-1))</f>
        <v>241.22399020634876</v>
      </c>
      <c r="CU7" s="47">
        <f>IF('Res Rent Roll'!$B9="","",'Res Rent Roll'!$L9*'Res Rent Roll'!$C9*(1+'Property Summary'!$L$21)^(CapEx!CU$2-1))</f>
        <v>241.22399020634876</v>
      </c>
      <c r="CV7" s="47">
        <f>IF('Res Rent Roll'!$B9="","",'Res Rent Roll'!$L9*'Res Rent Roll'!$C9*(1+'Property Summary'!$L$21)^(CapEx!CV$2-1))</f>
        <v>246.04847001047577</v>
      </c>
      <c r="CW7" s="47">
        <f>IF('Res Rent Roll'!$B9="","",'Res Rent Roll'!$L9*'Res Rent Roll'!$C9*(1+'Property Summary'!$L$21)^(CapEx!CW$2-1))</f>
        <v>246.04847001047577</v>
      </c>
      <c r="CX7" s="47">
        <f>IF('Res Rent Roll'!$B9="","",'Res Rent Roll'!$L9*'Res Rent Roll'!$C9*(1+'Property Summary'!$L$21)^(CapEx!CX$2-1))</f>
        <v>246.04847001047577</v>
      </c>
      <c r="CY7" s="47">
        <f>IF('Res Rent Roll'!$B9="","",'Res Rent Roll'!$L9*'Res Rent Roll'!$C9*(1+'Property Summary'!$L$21)^(CapEx!CY$2-1))</f>
        <v>246.04847001047577</v>
      </c>
      <c r="CZ7" s="47">
        <f>IF('Res Rent Roll'!$B9="","",'Res Rent Roll'!$L9*'Res Rent Roll'!$C9*(1+'Property Summary'!$L$21)^(CapEx!CZ$2-1))</f>
        <v>246.04847001047577</v>
      </c>
      <c r="DA7" s="47">
        <f>IF('Res Rent Roll'!$B9="","",'Res Rent Roll'!$L9*'Res Rent Roll'!$C9*(1+'Property Summary'!$L$21)^(CapEx!DA$2-1))</f>
        <v>246.04847001047577</v>
      </c>
      <c r="DB7" s="47">
        <f>IF('Res Rent Roll'!$B9="","",'Res Rent Roll'!$L9*'Res Rent Roll'!$C9*(1+'Property Summary'!$L$21)^(CapEx!DB$2-1))</f>
        <v>246.04847001047577</v>
      </c>
      <c r="DC7" s="47">
        <f>IF('Res Rent Roll'!$B9="","",'Res Rent Roll'!$L9*'Res Rent Roll'!$C9*(1+'Property Summary'!$L$21)^(CapEx!DC$2-1))</f>
        <v>246.04847001047577</v>
      </c>
      <c r="DD7" s="47">
        <f>IF('Res Rent Roll'!$B9="","",'Res Rent Roll'!$L9*'Res Rent Roll'!$C9*(1+'Property Summary'!$L$21)^(CapEx!DD$2-1))</f>
        <v>246.04847001047577</v>
      </c>
      <c r="DE7" s="47">
        <f>IF('Res Rent Roll'!$B9="","",'Res Rent Roll'!$L9*'Res Rent Roll'!$C9*(1+'Property Summary'!$L$21)^(CapEx!DE$2-1))</f>
        <v>246.04847001047577</v>
      </c>
      <c r="DF7" s="47">
        <f>IF('Res Rent Roll'!$B9="","",'Res Rent Roll'!$L9*'Res Rent Roll'!$C9*(1+'Property Summary'!$L$21)^(CapEx!DF$2-1))</f>
        <v>246.04847001047577</v>
      </c>
      <c r="DG7" s="47">
        <f>IF('Res Rent Roll'!$B9="","",'Res Rent Roll'!$L9*'Res Rent Roll'!$C9*(1+'Property Summary'!$L$21)^(CapEx!DG$2-1))</f>
        <v>246.04847001047577</v>
      </c>
      <c r="DH7" s="47">
        <f>IF('Res Rent Roll'!$B9="","",'Res Rent Roll'!$L9*'Res Rent Roll'!$C9*(1+'Property Summary'!$L$21)^(CapEx!DH$2-1))</f>
        <v>250.96943941068528</v>
      </c>
      <c r="DI7" s="47">
        <f>IF('Res Rent Roll'!$B9="","",'Res Rent Roll'!$L9*'Res Rent Roll'!$C9*(1+'Property Summary'!$L$21)^(CapEx!DI$2-1))</f>
        <v>250.96943941068528</v>
      </c>
      <c r="DJ7" s="47">
        <f>IF('Res Rent Roll'!$B9="","",'Res Rent Roll'!$L9*'Res Rent Roll'!$C9*(1+'Property Summary'!$L$21)^(CapEx!DJ$2-1))</f>
        <v>250.96943941068528</v>
      </c>
      <c r="DK7" s="47">
        <f>IF('Res Rent Roll'!$B9="","",'Res Rent Roll'!$L9*'Res Rent Roll'!$C9*(1+'Property Summary'!$L$21)^(CapEx!DK$2-1))</f>
        <v>250.96943941068528</v>
      </c>
      <c r="DL7" s="47">
        <f>IF('Res Rent Roll'!$B9="","",'Res Rent Roll'!$L9*'Res Rent Roll'!$C9*(1+'Property Summary'!$L$21)^(CapEx!DL$2-1))</f>
        <v>250.96943941068528</v>
      </c>
      <c r="DM7" s="47">
        <f>IF('Res Rent Roll'!$B9="","",'Res Rent Roll'!$L9*'Res Rent Roll'!$C9*(1+'Property Summary'!$L$21)^(CapEx!DM$2-1))</f>
        <v>250.96943941068528</v>
      </c>
      <c r="DN7" s="47">
        <f>IF('Res Rent Roll'!$B9="","",'Res Rent Roll'!$L9*'Res Rent Roll'!$C9*(1+'Property Summary'!$L$21)^(CapEx!DN$2-1))</f>
        <v>250.96943941068528</v>
      </c>
      <c r="DO7" s="47">
        <f>IF('Res Rent Roll'!$B9="","",'Res Rent Roll'!$L9*'Res Rent Roll'!$C9*(1+'Property Summary'!$L$21)^(CapEx!DO$2-1))</f>
        <v>250.96943941068528</v>
      </c>
      <c r="DP7" s="47">
        <f>IF('Res Rent Roll'!$B9="","",'Res Rent Roll'!$L9*'Res Rent Roll'!$C9*(1+'Property Summary'!$L$21)^(CapEx!DP$2-1))</f>
        <v>250.96943941068528</v>
      </c>
      <c r="DQ7" s="47">
        <f>IF('Res Rent Roll'!$B9="","",'Res Rent Roll'!$L9*'Res Rent Roll'!$C9*(1+'Property Summary'!$L$21)^(CapEx!DQ$2-1))</f>
        <v>250.96943941068528</v>
      </c>
      <c r="DR7" s="47">
        <f>IF('Res Rent Roll'!$B9="","",'Res Rent Roll'!$L9*'Res Rent Roll'!$C9*(1+'Property Summary'!$L$21)^(CapEx!DR$2-1))</f>
        <v>250.96943941068528</v>
      </c>
      <c r="DS7" s="47">
        <f>IF('Res Rent Roll'!$B9="","",'Res Rent Roll'!$L9*'Res Rent Roll'!$C9*(1+'Property Summary'!$L$21)^(CapEx!DS$2-1))</f>
        <v>250.96943941068528</v>
      </c>
      <c r="DT7" s="47">
        <f>IF('Res Rent Roll'!$B9="","",'Res Rent Roll'!$L9*'Res Rent Roll'!$C9*(1+'Property Summary'!$L$21)^(CapEx!DT$2-1))</f>
        <v>255.988828198899</v>
      </c>
      <c r="DU7" s="47">
        <f>IF('Res Rent Roll'!$B9="","",'Res Rent Roll'!$L9*'Res Rent Roll'!$C9*(1+'Property Summary'!$L$21)^(CapEx!DU$2-1))</f>
        <v>255.988828198899</v>
      </c>
      <c r="DV7" s="47">
        <f>IF('Res Rent Roll'!$B9="","",'Res Rent Roll'!$L9*'Res Rent Roll'!$C9*(1+'Property Summary'!$L$21)^(CapEx!DV$2-1))</f>
        <v>255.988828198899</v>
      </c>
      <c r="DW7" s="47">
        <f>IF('Res Rent Roll'!$B9="","",'Res Rent Roll'!$L9*'Res Rent Roll'!$C9*(1+'Property Summary'!$L$21)^(CapEx!DW$2-1))</f>
        <v>255.988828198899</v>
      </c>
      <c r="DX7" s="47">
        <f>IF('Res Rent Roll'!$B9="","",'Res Rent Roll'!$L9*'Res Rent Roll'!$C9*(1+'Property Summary'!$L$21)^(CapEx!DX$2-1))</f>
        <v>255.988828198899</v>
      </c>
      <c r="DY7" s="47">
        <f>IF('Res Rent Roll'!$B9="","",'Res Rent Roll'!$L9*'Res Rent Roll'!$C9*(1+'Property Summary'!$L$21)^(CapEx!DY$2-1))</f>
        <v>255.988828198899</v>
      </c>
      <c r="DZ7" s="47">
        <f>IF('Res Rent Roll'!$B9="","",'Res Rent Roll'!$L9*'Res Rent Roll'!$C9*(1+'Property Summary'!$L$21)^(CapEx!DZ$2-1))</f>
        <v>255.988828198899</v>
      </c>
      <c r="EA7" s="47">
        <f>IF('Res Rent Roll'!$B9="","",'Res Rent Roll'!$L9*'Res Rent Roll'!$C9*(1+'Property Summary'!$L$21)^(CapEx!EA$2-1))</f>
        <v>255.988828198899</v>
      </c>
      <c r="EB7" s="47">
        <f>IF('Res Rent Roll'!$B9="","",'Res Rent Roll'!$L9*'Res Rent Roll'!$C9*(1+'Property Summary'!$L$21)^(CapEx!EB$2-1))</f>
        <v>255.988828198899</v>
      </c>
      <c r="EC7" s="47">
        <f>IF('Res Rent Roll'!$B9="","",'Res Rent Roll'!$L9*'Res Rent Roll'!$C9*(1+'Property Summary'!$L$21)^(CapEx!EC$2-1))</f>
        <v>255.988828198899</v>
      </c>
      <c r="ED7" s="47">
        <f>IF('Res Rent Roll'!$B9="","",'Res Rent Roll'!$L9*'Res Rent Roll'!$C9*(1+'Property Summary'!$L$21)^(CapEx!ED$2-1))</f>
        <v>255.988828198899</v>
      </c>
      <c r="EE7" s="47">
        <f>IF('Res Rent Roll'!$B9="","",'Res Rent Roll'!$L9*'Res Rent Roll'!$C9*(1+'Property Summary'!$L$21)^(CapEx!EE$2-1))</f>
        <v>255.988828198899</v>
      </c>
      <c r="EF7" s="47">
        <f>IF('Res Rent Roll'!$B9="","",'Res Rent Roll'!$L9*'Res Rent Roll'!$C9*(1+'Property Summary'!$L$21)^(CapEx!EF$2-1))</f>
        <v>261.10860476287695</v>
      </c>
      <c r="EG7" s="47">
        <f>IF('Res Rent Roll'!$B9="","",'Res Rent Roll'!$L9*'Res Rent Roll'!$C9*(1+'Property Summary'!$L$21)^(CapEx!EG$2-1))</f>
        <v>261.10860476287695</v>
      </c>
      <c r="EH7" s="47">
        <f>IF('Res Rent Roll'!$B9="","",'Res Rent Roll'!$L9*'Res Rent Roll'!$C9*(1+'Property Summary'!$L$21)^(CapEx!EH$2-1))</f>
        <v>261.10860476287695</v>
      </c>
      <c r="EI7" s="47">
        <f>IF('Res Rent Roll'!$B9="","",'Res Rent Roll'!$L9*'Res Rent Roll'!$C9*(1+'Property Summary'!$L$21)^(CapEx!EI$2-1))</f>
        <v>261.10860476287695</v>
      </c>
      <c r="EJ7" s="47">
        <f>IF('Res Rent Roll'!$B9="","",'Res Rent Roll'!$L9*'Res Rent Roll'!$C9*(1+'Property Summary'!$L$21)^(CapEx!EJ$2-1))</f>
        <v>261.10860476287695</v>
      </c>
      <c r="EK7" s="47">
        <f>IF('Res Rent Roll'!$B9="","",'Res Rent Roll'!$L9*'Res Rent Roll'!$C9*(1+'Property Summary'!$L$21)^(CapEx!EK$2-1))</f>
        <v>261.10860476287695</v>
      </c>
      <c r="EL7" s="47">
        <f>IF('Res Rent Roll'!$B9="","",'Res Rent Roll'!$L9*'Res Rent Roll'!$C9*(1+'Property Summary'!$L$21)^(CapEx!EL$2-1))</f>
        <v>261.10860476287695</v>
      </c>
      <c r="EM7" s="47">
        <f>IF('Res Rent Roll'!$B9="","",'Res Rent Roll'!$L9*'Res Rent Roll'!$C9*(1+'Property Summary'!$L$21)^(CapEx!EM$2-1))</f>
        <v>261.10860476287695</v>
      </c>
      <c r="EN7" s="47">
        <f>IF('Res Rent Roll'!$B9="","",'Res Rent Roll'!$L9*'Res Rent Roll'!$C9*(1+'Property Summary'!$L$21)^(CapEx!EN$2-1))</f>
        <v>261.10860476287695</v>
      </c>
      <c r="EO7" s="47">
        <f>IF('Res Rent Roll'!$B9="","",'Res Rent Roll'!$L9*'Res Rent Roll'!$C9*(1+'Property Summary'!$L$21)^(CapEx!EO$2-1))</f>
        <v>261.10860476287695</v>
      </c>
      <c r="EP7" s="47">
        <f>IF('Res Rent Roll'!$B9="","",'Res Rent Roll'!$L9*'Res Rent Roll'!$C9*(1+'Property Summary'!$L$21)^(CapEx!EP$2-1))</f>
        <v>261.10860476287695</v>
      </c>
      <c r="EQ7" s="47">
        <f>IF('Res Rent Roll'!$B9="","",'Res Rent Roll'!$L9*'Res Rent Roll'!$C9*(1+'Property Summary'!$L$21)^(CapEx!EQ$2-1))</f>
        <v>261.10860476287695</v>
      </c>
      <c r="ER7" s="47">
        <f>IF('Res Rent Roll'!$B9="","",'Res Rent Roll'!$L9*'Res Rent Roll'!$C9*(1+'Property Summary'!$L$21)^(CapEx!ER$2-1))</f>
        <v>266.33077685813453</v>
      </c>
      <c r="ES7" s="47">
        <f>IF('Res Rent Roll'!$B9="","",'Res Rent Roll'!$L9*'Res Rent Roll'!$C9*(1+'Property Summary'!$L$21)^(CapEx!ES$2-1))</f>
        <v>266.33077685813453</v>
      </c>
      <c r="ET7" s="47">
        <f>IF('Res Rent Roll'!$B9="","",'Res Rent Roll'!$L9*'Res Rent Roll'!$C9*(1+'Property Summary'!$L$21)^(CapEx!ET$2-1))</f>
        <v>266.33077685813453</v>
      </c>
      <c r="EU7" s="47">
        <f>IF('Res Rent Roll'!$B9="","",'Res Rent Roll'!$L9*'Res Rent Roll'!$C9*(1+'Property Summary'!$L$21)^(CapEx!EU$2-1))</f>
        <v>266.33077685813453</v>
      </c>
      <c r="EV7" s="47">
        <f>IF('Res Rent Roll'!$B9="","",'Res Rent Roll'!$L9*'Res Rent Roll'!$C9*(1+'Property Summary'!$L$21)^(CapEx!EV$2-1))</f>
        <v>266.33077685813453</v>
      </c>
      <c r="EW7" s="47">
        <f>IF('Res Rent Roll'!$B9="","",'Res Rent Roll'!$L9*'Res Rent Roll'!$C9*(1+'Property Summary'!$L$21)^(CapEx!EW$2-1))</f>
        <v>266.33077685813453</v>
      </c>
      <c r="EX7" s="47">
        <f>IF('Res Rent Roll'!$B9="","",'Res Rent Roll'!$L9*'Res Rent Roll'!$C9*(1+'Property Summary'!$L$21)^(CapEx!EX$2-1))</f>
        <v>266.33077685813453</v>
      </c>
      <c r="EY7" s="47">
        <f>IF('Res Rent Roll'!$B9="","",'Res Rent Roll'!$L9*'Res Rent Roll'!$C9*(1+'Property Summary'!$L$21)^(CapEx!EY$2-1))</f>
        <v>266.33077685813453</v>
      </c>
      <c r="EZ7" s="47">
        <f>IF('Res Rent Roll'!$B9="","",'Res Rent Roll'!$L9*'Res Rent Roll'!$C9*(1+'Property Summary'!$L$21)^(CapEx!EZ$2-1))</f>
        <v>266.33077685813453</v>
      </c>
      <c r="FA7" s="47">
        <f>IF('Res Rent Roll'!$B9="","",'Res Rent Roll'!$L9*'Res Rent Roll'!$C9*(1+'Property Summary'!$L$21)^(CapEx!FA$2-1))</f>
        <v>266.33077685813453</v>
      </c>
      <c r="FB7" s="47">
        <f>IF('Res Rent Roll'!$B9="","",'Res Rent Roll'!$L9*'Res Rent Roll'!$C9*(1+'Property Summary'!$L$21)^(CapEx!FB$2-1))</f>
        <v>266.33077685813453</v>
      </c>
      <c r="FC7" s="47">
        <f>IF('Res Rent Roll'!$B9="","",'Res Rent Roll'!$L9*'Res Rent Roll'!$C9*(1+'Property Summary'!$L$21)^(CapEx!FC$2-1))</f>
        <v>266.33077685813453</v>
      </c>
      <c r="FD7" s="47">
        <f>IF('Res Rent Roll'!$B9="","",'Res Rent Roll'!$L9*'Res Rent Roll'!$C9*(1+'Property Summary'!$L$21)^(CapEx!FD$2-1))</f>
        <v>271.65739239529717</v>
      </c>
      <c r="FE7" s="47">
        <f>IF('Res Rent Roll'!$B9="","",'Res Rent Roll'!$L9*'Res Rent Roll'!$C9*(1+'Property Summary'!$L$21)^(CapEx!FE$2-1))</f>
        <v>271.65739239529717</v>
      </c>
      <c r="FF7" s="47">
        <f>IF('Res Rent Roll'!$B9="","",'Res Rent Roll'!$L9*'Res Rent Roll'!$C9*(1+'Property Summary'!$L$21)^(CapEx!FF$2-1))</f>
        <v>271.65739239529717</v>
      </c>
      <c r="FG7" s="47">
        <f>IF('Res Rent Roll'!$B9="","",'Res Rent Roll'!$L9*'Res Rent Roll'!$C9*(1+'Property Summary'!$L$21)^(CapEx!FG$2-1))</f>
        <v>271.65739239529717</v>
      </c>
      <c r="FH7" s="47">
        <f>IF('Res Rent Roll'!$B9="","",'Res Rent Roll'!$L9*'Res Rent Roll'!$C9*(1+'Property Summary'!$L$21)^(CapEx!FH$2-1))</f>
        <v>271.65739239529717</v>
      </c>
      <c r="FI7" s="47">
        <f>IF('Res Rent Roll'!$B9="","",'Res Rent Roll'!$L9*'Res Rent Roll'!$C9*(1+'Property Summary'!$L$21)^(CapEx!FI$2-1))</f>
        <v>271.65739239529717</v>
      </c>
      <c r="FJ7" s="47">
        <f>IF('Res Rent Roll'!$B9="","",'Res Rent Roll'!$L9*'Res Rent Roll'!$C9*(1+'Property Summary'!$L$21)^(CapEx!FJ$2-1))</f>
        <v>271.65739239529717</v>
      </c>
      <c r="FK7" s="47">
        <f>IF('Res Rent Roll'!$B9="","",'Res Rent Roll'!$L9*'Res Rent Roll'!$C9*(1+'Property Summary'!$L$21)^(CapEx!FK$2-1))</f>
        <v>271.65739239529717</v>
      </c>
      <c r="FL7" s="47">
        <f>IF('Res Rent Roll'!$B9="","",'Res Rent Roll'!$L9*'Res Rent Roll'!$C9*(1+'Property Summary'!$L$21)^(CapEx!FL$2-1))</f>
        <v>271.65739239529717</v>
      </c>
      <c r="FM7" s="47">
        <f>IF('Res Rent Roll'!$B9="","",'Res Rent Roll'!$L9*'Res Rent Roll'!$C9*(1+'Property Summary'!$L$21)^(CapEx!FM$2-1))</f>
        <v>271.65739239529717</v>
      </c>
      <c r="FN7" s="47">
        <f>IF('Res Rent Roll'!$B9="","",'Res Rent Roll'!$L9*'Res Rent Roll'!$C9*(1+'Property Summary'!$L$21)^(CapEx!FN$2-1))</f>
        <v>271.65739239529717</v>
      </c>
      <c r="FO7" s="47">
        <f>IF('Res Rent Roll'!$B9="","",'Res Rent Roll'!$L9*'Res Rent Roll'!$C9*(1+'Property Summary'!$L$21)^(CapEx!FO$2-1))</f>
        <v>271.65739239529717</v>
      </c>
      <c r="FP7" s="47">
        <f>IF('Res Rent Roll'!$B9="","",'Res Rent Roll'!$L9*'Res Rent Roll'!$C9*(1+'Property Summary'!$L$21)^(CapEx!FP$2-1))</f>
        <v>277.09054024320318</v>
      </c>
      <c r="FQ7" s="47">
        <f>IF('Res Rent Roll'!$B9="","",'Res Rent Roll'!$L9*'Res Rent Roll'!$C9*(1+'Property Summary'!$L$21)^(CapEx!FQ$2-1))</f>
        <v>277.09054024320318</v>
      </c>
      <c r="FR7" s="47">
        <f>IF('Res Rent Roll'!$B9="","",'Res Rent Roll'!$L9*'Res Rent Roll'!$C9*(1+'Property Summary'!$L$21)^(CapEx!FR$2-1))</f>
        <v>277.09054024320318</v>
      </c>
      <c r="FS7" s="47">
        <f>IF('Res Rent Roll'!$B9="","",'Res Rent Roll'!$L9*'Res Rent Roll'!$C9*(1+'Property Summary'!$L$21)^(CapEx!FS$2-1))</f>
        <v>277.09054024320318</v>
      </c>
      <c r="FT7" s="47">
        <f>IF('Res Rent Roll'!$B9="","",'Res Rent Roll'!$L9*'Res Rent Roll'!$C9*(1+'Property Summary'!$L$21)^(CapEx!FT$2-1))</f>
        <v>277.09054024320318</v>
      </c>
      <c r="FU7" s="47">
        <f>IF('Res Rent Roll'!$B9="","",'Res Rent Roll'!$L9*'Res Rent Roll'!$C9*(1+'Property Summary'!$L$21)^(CapEx!FU$2-1))</f>
        <v>277.09054024320318</v>
      </c>
      <c r="FV7" s="47">
        <f>IF('Res Rent Roll'!$B9="","",'Res Rent Roll'!$L9*'Res Rent Roll'!$C9*(1+'Property Summary'!$L$21)^(CapEx!FV$2-1))</f>
        <v>277.09054024320318</v>
      </c>
      <c r="FW7" s="47">
        <f>IF('Res Rent Roll'!$B9="","",'Res Rent Roll'!$L9*'Res Rent Roll'!$C9*(1+'Property Summary'!$L$21)^(CapEx!FW$2-1))</f>
        <v>277.09054024320318</v>
      </c>
      <c r="FX7" s="47">
        <f>IF('Res Rent Roll'!$B9="","",'Res Rent Roll'!$L9*'Res Rent Roll'!$C9*(1+'Property Summary'!$L$21)^(CapEx!FX$2-1))</f>
        <v>277.09054024320318</v>
      </c>
      <c r="FY7" s="47">
        <f>IF('Res Rent Roll'!$B9="","",'Res Rent Roll'!$L9*'Res Rent Roll'!$C9*(1+'Property Summary'!$L$21)^(CapEx!FY$2-1))</f>
        <v>277.09054024320318</v>
      </c>
      <c r="FZ7" s="47">
        <f>IF('Res Rent Roll'!$B9="","",'Res Rent Roll'!$L9*'Res Rent Roll'!$C9*(1+'Property Summary'!$L$21)^(CapEx!FZ$2-1))</f>
        <v>277.09054024320318</v>
      </c>
      <c r="GA7" s="48">
        <f>IF('Res Rent Roll'!$B9="","",'Res Rent Roll'!$L9*'Res Rent Roll'!$C9*(1+'Property Summary'!$L$21)^(CapEx!GA$2-1))</f>
        <v>277.09054024320318</v>
      </c>
    </row>
    <row r="8" spans="2:183" x14ac:dyDescent="0.3">
      <c r="B8" s="42" t="str">
        <f>IF('Res Rent Roll'!$B8="","",'Res Rent Roll'!$B8)</f>
        <v>2-Bed B R1</v>
      </c>
      <c r="C8" s="43"/>
      <c r="D8" s="47">
        <f>IF('Res Rent Roll'!$B8="","",'Res Rent Roll'!$L8*'Res Rent Roll'!$C8*(1+'Property Summary'!$L$21)^(CapEx!D$2-1))</f>
        <v>360</v>
      </c>
      <c r="E8" s="47">
        <f>IF('Res Rent Roll'!$B8="","",'Res Rent Roll'!$L8*'Res Rent Roll'!$C8*(1+'Property Summary'!$L$21)^(CapEx!E$2-1))</f>
        <v>360</v>
      </c>
      <c r="F8" s="47">
        <f>IF('Res Rent Roll'!$B8="","",'Res Rent Roll'!$L8*'Res Rent Roll'!$C8*(1+'Property Summary'!$L$21)^(CapEx!F$2-1))</f>
        <v>360</v>
      </c>
      <c r="G8" s="47">
        <f>IF('Res Rent Roll'!$B8="","",'Res Rent Roll'!$L8*'Res Rent Roll'!$C8*(1+'Property Summary'!$L$21)^(CapEx!G$2-1))</f>
        <v>360</v>
      </c>
      <c r="H8" s="47">
        <f>IF('Res Rent Roll'!$B8="","",'Res Rent Roll'!$L8*'Res Rent Roll'!$C8*(1+'Property Summary'!$L$21)^(CapEx!H$2-1))</f>
        <v>360</v>
      </c>
      <c r="I8" s="47">
        <f>IF('Res Rent Roll'!$B8="","",'Res Rent Roll'!$L8*'Res Rent Roll'!$C8*(1+'Property Summary'!$L$21)^(CapEx!I$2-1))</f>
        <v>360</v>
      </c>
      <c r="J8" s="47">
        <f>IF('Res Rent Roll'!$B8="","",'Res Rent Roll'!$L8*'Res Rent Roll'!$C8*(1+'Property Summary'!$L$21)^(CapEx!J$2-1))</f>
        <v>360</v>
      </c>
      <c r="K8" s="47">
        <f>IF('Res Rent Roll'!$B8="","",'Res Rent Roll'!$L8*'Res Rent Roll'!$C8*(1+'Property Summary'!$L$21)^(CapEx!K$2-1))</f>
        <v>360</v>
      </c>
      <c r="L8" s="47">
        <f>IF('Res Rent Roll'!$B8="","",'Res Rent Roll'!$L8*'Res Rent Roll'!$C8*(1+'Property Summary'!$L$21)^(CapEx!L$2-1))</f>
        <v>360</v>
      </c>
      <c r="M8" s="47">
        <f>IF('Res Rent Roll'!$B8="","",'Res Rent Roll'!$L8*'Res Rent Roll'!$C8*(1+'Property Summary'!$L$21)^(CapEx!M$2-1))</f>
        <v>360</v>
      </c>
      <c r="N8" s="47">
        <f>IF('Res Rent Roll'!$B8="","",'Res Rent Roll'!$L8*'Res Rent Roll'!$C8*(1+'Property Summary'!$L$21)^(CapEx!N$2-1))</f>
        <v>360</v>
      </c>
      <c r="O8" s="47">
        <f>IF('Res Rent Roll'!$B8="","",'Res Rent Roll'!$L8*'Res Rent Roll'!$C8*(1+'Property Summary'!$L$21)^(CapEx!O$2-1))</f>
        <v>360</v>
      </c>
      <c r="P8" s="47">
        <f>IF('Res Rent Roll'!$B8="","",'Res Rent Roll'!$L8*'Res Rent Roll'!$C8*(1+'Property Summary'!$L$21)^(CapEx!P$2-1))</f>
        <v>367.2</v>
      </c>
      <c r="Q8" s="47">
        <f>IF('Res Rent Roll'!$B8="","",'Res Rent Roll'!$L8*'Res Rent Roll'!$C8*(1+'Property Summary'!$L$21)^(CapEx!Q$2-1))</f>
        <v>367.2</v>
      </c>
      <c r="R8" s="47">
        <f>IF('Res Rent Roll'!$B8="","",'Res Rent Roll'!$L8*'Res Rent Roll'!$C8*(1+'Property Summary'!$L$21)^(CapEx!R$2-1))</f>
        <v>367.2</v>
      </c>
      <c r="S8" s="47">
        <f>IF('Res Rent Roll'!$B8="","",'Res Rent Roll'!$L8*'Res Rent Roll'!$C8*(1+'Property Summary'!$L$21)^(CapEx!S$2-1))</f>
        <v>367.2</v>
      </c>
      <c r="T8" s="47">
        <f>IF('Res Rent Roll'!$B8="","",'Res Rent Roll'!$L8*'Res Rent Roll'!$C8*(1+'Property Summary'!$L$21)^(CapEx!T$2-1))</f>
        <v>367.2</v>
      </c>
      <c r="U8" s="47">
        <f>IF('Res Rent Roll'!$B8="","",'Res Rent Roll'!$L8*'Res Rent Roll'!$C8*(1+'Property Summary'!$L$21)^(CapEx!U$2-1))</f>
        <v>367.2</v>
      </c>
      <c r="V8" s="47">
        <f>IF('Res Rent Roll'!$B8="","",'Res Rent Roll'!$L8*'Res Rent Roll'!$C8*(1+'Property Summary'!$L$21)^(CapEx!V$2-1))</f>
        <v>367.2</v>
      </c>
      <c r="W8" s="47">
        <f>IF('Res Rent Roll'!$B8="","",'Res Rent Roll'!$L8*'Res Rent Roll'!$C8*(1+'Property Summary'!$L$21)^(CapEx!W$2-1))</f>
        <v>367.2</v>
      </c>
      <c r="X8" s="47">
        <f>IF('Res Rent Roll'!$B8="","",'Res Rent Roll'!$L8*'Res Rent Roll'!$C8*(1+'Property Summary'!$L$21)^(CapEx!X$2-1))</f>
        <v>367.2</v>
      </c>
      <c r="Y8" s="47">
        <f>IF('Res Rent Roll'!$B8="","",'Res Rent Roll'!$L8*'Res Rent Roll'!$C8*(1+'Property Summary'!$L$21)^(CapEx!Y$2-1))</f>
        <v>367.2</v>
      </c>
      <c r="Z8" s="47">
        <f>IF('Res Rent Roll'!$B8="","",'Res Rent Roll'!$L8*'Res Rent Roll'!$C8*(1+'Property Summary'!$L$21)^(CapEx!Z$2-1))</f>
        <v>367.2</v>
      </c>
      <c r="AA8" s="47">
        <f>IF('Res Rent Roll'!$B8="","",'Res Rent Roll'!$L8*'Res Rent Roll'!$C8*(1+'Property Summary'!$L$21)^(CapEx!AA$2-1))</f>
        <v>367.2</v>
      </c>
      <c r="AB8" s="47">
        <f>IF('Res Rent Roll'!$B8="","",'Res Rent Roll'!$L8*'Res Rent Roll'!$C8*(1+'Property Summary'!$L$21)^(CapEx!AB$2-1))</f>
        <v>374.54399999999998</v>
      </c>
      <c r="AC8" s="47">
        <f>IF('Res Rent Roll'!$B8="","",'Res Rent Roll'!$L8*'Res Rent Roll'!$C8*(1+'Property Summary'!$L$21)^(CapEx!AC$2-1))</f>
        <v>374.54399999999998</v>
      </c>
      <c r="AD8" s="47">
        <f>IF('Res Rent Roll'!$B8="","",'Res Rent Roll'!$L8*'Res Rent Roll'!$C8*(1+'Property Summary'!$L$21)^(CapEx!AD$2-1))</f>
        <v>374.54399999999998</v>
      </c>
      <c r="AE8" s="47">
        <f>IF('Res Rent Roll'!$B8="","",'Res Rent Roll'!$L8*'Res Rent Roll'!$C8*(1+'Property Summary'!$L$21)^(CapEx!AE$2-1))</f>
        <v>374.54399999999998</v>
      </c>
      <c r="AF8" s="47">
        <f>IF('Res Rent Roll'!$B8="","",'Res Rent Roll'!$L8*'Res Rent Roll'!$C8*(1+'Property Summary'!$L$21)^(CapEx!AF$2-1))</f>
        <v>374.54399999999998</v>
      </c>
      <c r="AG8" s="47">
        <f>IF('Res Rent Roll'!$B8="","",'Res Rent Roll'!$L8*'Res Rent Roll'!$C8*(1+'Property Summary'!$L$21)^(CapEx!AG$2-1))</f>
        <v>374.54399999999998</v>
      </c>
      <c r="AH8" s="47">
        <f>IF('Res Rent Roll'!$B8="","",'Res Rent Roll'!$L8*'Res Rent Roll'!$C8*(1+'Property Summary'!$L$21)^(CapEx!AH$2-1))</f>
        <v>374.54399999999998</v>
      </c>
      <c r="AI8" s="47">
        <f>IF('Res Rent Roll'!$B8="","",'Res Rent Roll'!$L8*'Res Rent Roll'!$C8*(1+'Property Summary'!$L$21)^(CapEx!AI$2-1))</f>
        <v>374.54399999999998</v>
      </c>
      <c r="AJ8" s="47">
        <f>IF('Res Rent Roll'!$B8="","",'Res Rent Roll'!$L8*'Res Rent Roll'!$C8*(1+'Property Summary'!$L$21)^(CapEx!AJ$2-1))</f>
        <v>374.54399999999998</v>
      </c>
      <c r="AK8" s="47">
        <f>IF('Res Rent Roll'!$B8="","",'Res Rent Roll'!$L8*'Res Rent Roll'!$C8*(1+'Property Summary'!$L$21)^(CapEx!AK$2-1))</f>
        <v>374.54399999999998</v>
      </c>
      <c r="AL8" s="47">
        <f>IF('Res Rent Roll'!$B8="","",'Res Rent Roll'!$L8*'Res Rent Roll'!$C8*(1+'Property Summary'!$L$21)^(CapEx!AL$2-1))</f>
        <v>374.54399999999998</v>
      </c>
      <c r="AM8" s="47">
        <f>IF('Res Rent Roll'!$B8="","",'Res Rent Roll'!$L8*'Res Rent Roll'!$C8*(1+'Property Summary'!$L$21)^(CapEx!AM$2-1))</f>
        <v>374.54399999999998</v>
      </c>
      <c r="AN8" s="47">
        <f>IF('Res Rent Roll'!$B8="","",'Res Rent Roll'!$L8*'Res Rent Roll'!$C8*(1+'Property Summary'!$L$21)^(CapEx!AN$2-1))</f>
        <v>382.03487999999999</v>
      </c>
      <c r="AO8" s="47">
        <f>IF('Res Rent Roll'!$B8="","",'Res Rent Roll'!$L8*'Res Rent Roll'!$C8*(1+'Property Summary'!$L$21)^(CapEx!AO$2-1))</f>
        <v>382.03487999999999</v>
      </c>
      <c r="AP8" s="47">
        <f>IF('Res Rent Roll'!$B8="","",'Res Rent Roll'!$L8*'Res Rent Roll'!$C8*(1+'Property Summary'!$L$21)^(CapEx!AP$2-1))</f>
        <v>382.03487999999999</v>
      </c>
      <c r="AQ8" s="47">
        <f>IF('Res Rent Roll'!$B8="","",'Res Rent Roll'!$L8*'Res Rent Roll'!$C8*(1+'Property Summary'!$L$21)^(CapEx!AQ$2-1))</f>
        <v>382.03487999999999</v>
      </c>
      <c r="AR8" s="47">
        <f>IF('Res Rent Roll'!$B8="","",'Res Rent Roll'!$L8*'Res Rent Roll'!$C8*(1+'Property Summary'!$L$21)^(CapEx!AR$2-1))</f>
        <v>382.03487999999999</v>
      </c>
      <c r="AS8" s="47">
        <f>IF('Res Rent Roll'!$B8="","",'Res Rent Roll'!$L8*'Res Rent Roll'!$C8*(1+'Property Summary'!$L$21)^(CapEx!AS$2-1))</f>
        <v>382.03487999999999</v>
      </c>
      <c r="AT8" s="47">
        <f>IF('Res Rent Roll'!$B8="","",'Res Rent Roll'!$L8*'Res Rent Roll'!$C8*(1+'Property Summary'!$L$21)^(CapEx!AT$2-1))</f>
        <v>382.03487999999999</v>
      </c>
      <c r="AU8" s="47">
        <f>IF('Res Rent Roll'!$B8="","",'Res Rent Roll'!$L8*'Res Rent Roll'!$C8*(1+'Property Summary'!$L$21)^(CapEx!AU$2-1))</f>
        <v>382.03487999999999</v>
      </c>
      <c r="AV8" s="47">
        <f>IF('Res Rent Roll'!$B8="","",'Res Rent Roll'!$L8*'Res Rent Roll'!$C8*(1+'Property Summary'!$L$21)^(CapEx!AV$2-1))</f>
        <v>382.03487999999999</v>
      </c>
      <c r="AW8" s="47">
        <f>IF('Res Rent Roll'!$B8="","",'Res Rent Roll'!$L8*'Res Rent Roll'!$C8*(1+'Property Summary'!$L$21)^(CapEx!AW$2-1))</f>
        <v>382.03487999999999</v>
      </c>
      <c r="AX8" s="47">
        <f>IF('Res Rent Roll'!$B8="","",'Res Rent Roll'!$L8*'Res Rent Roll'!$C8*(1+'Property Summary'!$L$21)^(CapEx!AX$2-1))</f>
        <v>382.03487999999999</v>
      </c>
      <c r="AY8" s="47">
        <f>IF('Res Rent Roll'!$B8="","",'Res Rent Roll'!$L8*'Res Rent Roll'!$C8*(1+'Property Summary'!$L$21)^(CapEx!AY$2-1))</f>
        <v>382.03487999999999</v>
      </c>
      <c r="AZ8" s="47">
        <f>IF('Res Rent Roll'!$B8="","",'Res Rent Roll'!$L8*'Res Rent Roll'!$C8*(1+'Property Summary'!$L$21)^(CapEx!AZ$2-1))</f>
        <v>389.6755776</v>
      </c>
      <c r="BA8" s="47">
        <f>IF('Res Rent Roll'!$B8="","",'Res Rent Roll'!$L8*'Res Rent Roll'!$C8*(1+'Property Summary'!$L$21)^(CapEx!BA$2-1))</f>
        <v>389.6755776</v>
      </c>
      <c r="BB8" s="47">
        <f>IF('Res Rent Roll'!$B8="","",'Res Rent Roll'!$L8*'Res Rent Roll'!$C8*(1+'Property Summary'!$L$21)^(CapEx!BB$2-1))</f>
        <v>389.6755776</v>
      </c>
      <c r="BC8" s="47">
        <f>IF('Res Rent Roll'!$B8="","",'Res Rent Roll'!$L8*'Res Rent Roll'!$C8*(1+'Property Summary'!$L$21)^(CapEx!BC$2-1))</f>
        <v>389.6755776</v>
      </c>
      <c r="BD8" s="47">
        <f>IF('Res Rent Roll'!$B8="","",'Res Rent Roll'!$L8*'Res Rent Roll'!$C8*(1+'Property Summary'!$L$21)^(CapEx!BD$2-1))</f>
        <v>389.6755776</v>
      </c>
      <c r="BE8" s="47">
        <f>IF('Res Rent Roll'!$B8="","",'Res Rent Roll'!$L8*'Res Rent Roll'!$C8*(1+'Property Summary'!$L$21)^(CapEx!BE$2-1))</f>
        <v>389.6755776</v>
      </c>
      <c r="BF8" s="47">
        <f>IF('Res Rent Roll'!$B8="","",'Res Rent Roll'!$L8*'Res Rent Roll'!$C8*(1+'Property Summary'!$L$21)^(CapEx!BF$2-1))</f>
        <v>389.6755776</v>
      </c>
      <c r="BG8" s="47">
        <f>IF('Res Rent Roll'!$B8="","",'Res Rent Roll'!$L8*'Res Rent Roll'!$C8*(1+'Property Summary'!$L$21)^(CapEx!BG$2-1))</f>
        <v>389.6755776</v>
      </c>
      <c r="BH8" s="47">
        <f>IF('Res Rent Roll'!$B8="","",'Res Rent Roll'!$L8*'Res Rent Roll'!$C8*(1+'Property Summary'!$L$21)^(CapEx!BH$2-1))</f>
        <v>389.6755776</v>
      </c>
      <c r="BI8" s="47">
        <f>IF('Res Rent Roll'!$B8="","",'Res Rent Roll'!$L8*'Res Rent Roll'!$C8*(1+'Property Summary'!$L$21)^(CapEx!BI$2-1))</f>
        <v>389.6755776</v>
      </c>
      <c r="BJ8" s="47">
        <f>IF('Res Rent Roll'!$B8="","",'Res Rent Roll'!$L8*'Res Rent Roll'!$C8*(1+'Property Summary'!$L$21)^(CapEx!BJ$2-1))</f>
        <v>389.6755776</v>
      </c>
      <c r="BK8" s="47">
        <f>IF('Res Rent Roll'!$B8="","",'Res Rent Roll'!$L8*'Res Rent Roll'!$C8*(1+'Property Summary'!$L$21)^(CapEx!BK$2-1))</f>
        <v>389.6755776</v>
      </c>
      <c r="BL8" s="47">
        <f>IF('Res Rent Roll'!$B8="","",'Res Rent Roll'!$L8*'Res Rent Roll'!$C8*(1+'Property Summary'!$L$21)^(CapEx!BL$2-1))</f>
        <v>397.46908915199998</v>
      </c>
      <c r="BM8" s="47">
        <f>IF('Res Rent Roll'!$B8="","",'Res Rent Roll'!$L8*'Res Rent Roll'!$C8*(1+'Property Summary'!$L$21)^(CapEx!BM$2-1))</f>
        <v>397.46908915199998</v>
      </c>
      <c r="BN8" s="47">
        <f>IF('Res Rent Roll'!$B8="","",'Res Rent Roll'!$L8*'Res Rent Roll'!$C8*(1+'Property Summary'!$L$21)^(CapEx!BN$2-1))</f>
        <v>397.46908915199998</v>
      </c>
      <c r="BO8" s="47">
        <f>IF('Res Rent Roll'!$B8="","",'Res Rent Roll'!$L8*'Res Rent Roll'!$C8*(1+'Property Summary'!$L$21)^(CapEx!BO$2-1))</f>
        <v>397.46908915199998</v>
      </c>
      <c r="BP8" s="47">
        <f>IF('Res Rent Roll'!$B8="","",'Res Rent Roll'!$L8*'Res Rent Roll'!$C8*(1+'Property Summary'!$L$21)^(CapEx!BP$2-1))</f>
        <v>397.46908915199998</v>
      </c>
      <c r="BQ8" s="47">
        <f>IF('Res Rent Roll'!$B8="","",'Res Rent Roll'!$L8*'Res Rent Roll'!$C8*(1+'Property Summary'!$L$21)^(CapEx!BQ$2-1))</f>
        <v>397.46908915199998</v>
      </c>
      <c r="BR8" s="47">
        <f>IF('Res Rent Roll'!$B8="","",'Res Rent Roll'!$L8*'Res Rent Roll'!$C8*(1+'Property Summary'!$L$21)^(CapEx!BR$2-1))</f>
        <v>397.46908915199998</v>
      </c>
      <c r="BS8" s="47">
        <f>IF('Res Rent Roll'!$B8="","",'Res Rent Roll'!$L8*'Res Rent Roll'!$C8*(1+'Property Summary'!$L$21)^(CapEx!BS$2-1))</f>
        <v>397.46908915199998</v>
      </c>
      <c r="BT8" s="47">
        <f>IF('Res Rent Roll'!$B8="","",'Res Rent Roll'!$L8*'Res Rent Roll'!$C8*(1+'Property Summary'!$L$21)^(CapEx!BT$2-1))</f>
        <v>397.46908915199998</v>
      </c>
      <c r="BU8" s="47">
        <f>IF('Res Rent Roll'!$B8="","",'Res Rent Roll'!$L8*'Res Rent Roll'!$C8*(1+'Property Summary'!$L$21)^(CapEx!BU$2-1))</f>
        <v>397.46908915199998</v>
      </c>
      <c r="BV8" s="47">
        <f>IF('Res Rent Roll'!$B8="","",'Res Rent Roll'!$L8*'Res Rent Roll'!$C8*(1+'Property Summary'!$L$21)^(CapEx!BV$2-1))</f>
        <v>397.46908915199998</v>
      </c>
      <c r="BW8" s="47">
        <f>IF('Res Rent Roll'!$B8="","",'Res Rent Roll'!$L8*'Res Rent Roll'!$C8*(1+'Property Summary'!$L$21)^(CapEx!BW$2-1))</f>
        <v>397.46908915199998</v>
      </c>
      <c r="BX8" s="47">
        <f>IF('Res Rent Roll'!$B8="","",'Res Rent Roll'!$L8*'Res Rent Roll'!$C8*(1+'Property Summary'!$L$21)^(CapEx!BX$2-1))</f>
        <v>405.41847093504003</v>
      </c>
      <c r="BY8" s="47">
        <f>IF('Res Rent Roll'!$B8="","",'Res Rent Roll'!$L8*'Res Rent Roll'!$C8*(1+'Property Summary'!$L$21)^(CapEx!BY$2-1))</f>
        <v>405.41847093504003</v>
      </c>
      <c r="BZ8" s="47">
        <f>IF('Res Rent Roll'!$B8="","",'Res Rent Roll'!$L8*'Res Rent Roll'!$C8*(1+'Property Summary'!$L$21)^(CapEx!BZ$2-1))</f>
        <v>405.41847093504003</v>
      </c>
      <c r="CA8" s="47">
        <f>IF('Res Rent Roll'!$B8="","",'Res Rent Roll'!$L8*'Res Rent Roll'!$C8*(1+'Property Summary'!$L$21)^(CapEx!CA$2-1))</f>
        <v>405.41847093504003</v>
      </c>
      <c r="CB8" s="47">
        <f>IF('Res Rent Roll'!$B8="","",'Res Rent Roll'!$L8*'Res Rent Roll'!$C8*(1+'Property Summary'!$L$21)^(CapEx!CB$2-1))</f>
        <v>405.41847093504003</v>
      </c>
      <c r="CC8" s="47">
        <f>IF('Res Rent Roll'!$B8="","",'Res Rent Roll'!$L8*'Res Rent Roll'!$C8*(1+'Property Summary'!$L$21)^(CapEx!CC$2-1))</f>
        <v>405.41847093504003</v>
      </c>
      <c r="CD8" s="47">
        <f>IF('Res Rent Roll'!$B8="","",'Res Rent Roll'!$L8*'Res Rent Roll'!$C8*(1+'Property Summary'!$L$21)^(CapEx!CD$2-1))</f>
        <v>405.41847093504003</v>
      </c>
      <c r="CE8" s="47">
        <f>IF('Res Rent Roll'!$B8="","",'Res Rent Roll'!$L8*'Res Rent Roll'!$C8*(1+'Property Summary'!$L$21)^(CapEx!CE$2-1))</f>
        <v>405.41847093504003</v>
      </c>
      <c r="CF8" s="47">
        <f>IF('Res Rent Roll'!$B8="","",'Res Rent Roll'!$L8*'Res Rent Roll'!$C8*(1+'Property Summary'!$L$21)^(CapEx!CF$2-1))</f>
        <v>405.41847093504003</v>
      </c>
      <c r="CG8" s="47">
        <f>IF('Res Rent Roll'!$B8="","",'Res Rent Roll'!$L8*'Res Rent Roll'!$C8*(1+'Property Summary'!$L$21)^(CapEx!CG$2-1))</f>
        <v>405.41847093504003</v>
      </c>
      <c r="CH8" s="47">
        <f>IF('Res Rent Roll'!$B8="","",'Res Rent Roll'!$L8*'Res Rent Roll'!$C8*(1+'Property Summary'!$L$21)^(CapEx!CH$2-1))</f>
        <v>405.41847093504003</v>
      </c>
      <c r="CI8" s="47">
        <f>IF('Res Rent Roll'!$B8="","",'Res Rent Roll'!$L8*'Res Rent Roll'!$C8*(1+'Property Summary'!$L$21)^(CapEx!CI$2-1))</f>
        <v>405.41847093504003</v>
      </c>
      <c r="CJ8" s="47">
        <f>IF('Res Rent Roll'!$B8="","",'Res Rent Roll'!$L8*'Res Rent Roll'!$C8*(1+'Property Summary'!$L$21)^(CapEx!CJ$2-1))</f>
        <v>413.52684035374074</v>
      </c>
      <c r="CK8" s="47">
        <f>IF('Res Rent Roll'!$B8="","",'Res Rent Roll'!$L8*'Res Rent Roll'!$C8*(1+'Property Summary'!$L$21)^(CapEx!CK$2-1))</f>
        <v>413.52684035374074</v>
      </c>
      <c r="CL8" s="47">
        <f>IF('Res Rent Roll'!$B8="","",'Res Rent Roll'!$L8*'Res Rent Roll'!$C8*(1+'Property Summary'!$L$21)^(CapEx!CL$2-1))</f>
        <v>413.52684035374074</v>
      </c>
      <c r="CM8" s="47">
        <f>IF('Res Rent Roll'!$B8="","",'Res Rent Roll'!$L8*'Res Rent Roll'!$C8*(1+'Property Summary'!$L$21)^(CapEx!CM$2-1))</f>
        <v>413.52684035374074</v>
      </c>
      <c r="CN8" s="47">
        <f>IF('Res Rent Roll'!$B8="","",'Res Rent Roll'!$L8*'Res Rent Roll'!$C8*(1+'Property Summary'!$L$21)^(CapEx!CN$2-1))</f>
        <v>413.52684035374074</v>
      </c>
      <c r="CO8" s="47">
        <f>IF('Res Rent Roll'!$B8="","",'Res Rent Roll'!$L8*'Res Rent Roll'!$C8*(1+'Property Summary'!$L$21)^(CapEx!CO$2-1))</f>
        <v>413.52684035374074</v>
      </c>
      <c r="CP8" s="47">
        <f>IF('Res Rent Roll'!$B8="","",'Res Rent Roll'!$L8*'Res Rent Roll'!$C8*(1+'Property Summary'!$L$21)^(CapEx!CP$2-1))</f>
        <v>413.52684035374074</v>
      </c>
      <c r="CQ8" s="47">
        <f>IF('Res Rent Roll'!$B8="","",'Res Rent Roll'!$L8*'Res Rent Roll'!$C8*(1+'Property Summary'!$L$21)^(CapEx!CQ$2-1))</f>
        <v>413.52684035374074</v>
      </c>
      <c r="CR8" s="47">
        <f>IF('Res Rent Roll'!$B8="","",'Res Rent Roll'!$L8*'Res Rent Roll'!$C8*(1+'Property Summary'!$L$21)^(CapEx!CR$2-1))</f>
        <v>413.52684035374074</v>
      </c>
      <c r="CS8" s="47">
        <f>IF('Res Rent Roll'!$B8="","",'Res Rent Roll'!$L8*'Res Rent Roll'!$C8*(1+'Property Summary'!$L$21)^(CapEx!CS$2-1))</f>
        <v>413.52684035374074</v>
      </c>
      <c r="CT8" s="47">
        <f>IF('Res Rent Roll'!$B8="","",'Res Rent Roll'!$L8*'Res Rent Roll'!$C8*(1+'Property Summary'!$L$21)^(CapEx!CT$2-1))</f>
        <v>413.52684035374074</v>
      </c>
      <c r="CU8" s="47">
        <f>IF('Res Rent Roll'!$B8="","",'Res Rent Roll'!$L8*'Res Rent Roll'!$C8*(1+'Property Summary'!$L$21)^(CapEx!CU$2-1))</f>
        <v>413.52684035374074</v>
      </c>
      <c r="CV8" s="47">
        <f>IF('Res Rent Roll'!$B8="","",'Res Rent Roll'!$L8*'Res Rent Roll'!$C8*(1+'Property Summary'!$L$21)^(CapEx!CV$2-1))</f>
        <v>421.79737716081559</v>
      </c>
      <c r="CW8" s="47">
        <f>IF('Res Rent Roll'!$B8="","",'Res Rent Roll'!$L8*'Res Rent Roll'!$C8*(1+'Property Summary'!$L$21)^(CapEx!CW$2-1))</f>
        <v>421.79737716081559</v>
      </c>
      <c r="CX8" s="47">
        <f>IF('Res Rent Roll'!$B8="","",'Res Rent Roll'!$L8*'Res Rent Roll'!$C8*(1+'Property Summary'!$L$21)^(CapEx!CX$2-1))</f>
        <v>421.79737716081559</v>
      </c>
      <c r="CY8" s="47">
        <f>IF('Res Rent Roll'!$B8="","",'Res Rent Roll'!$L8*'Res Rent Roll'!$C8*(1+'Property Summary'!$L$21)^(CapEx!CY$2-1))</f>
        <v>421.79737716081559</v>
      </c>
      <c r="CZ8" s="47">
        <f>IF('Res Rent Roll'!$B8="","",'Res Rent Roll'!$L8*'Res Rent Roll'!$C8*(1+'Property Summary'!$L$21)^(CapEx!CZ$2-1))</f>
        <v>421.79737716081559</v>
      </c>
      <c r="DA8" s="47">
        <f>IF('Res Rent Roll'!$B8="","",'Res Rent Roll'!$L8*'Res Rent Roll'!$C8*(1+'Property Summary'!$L$21)^(CapEx!DA$2-1))</f>
        <v>421.79737716081559</v>
      </c>
      <c r="DB8" s="47">
        <f>IF('Res Rent Roll'!$B8="","",'Res Rent Roll'!$L8*'Res Rent Roll'!$C8*(1+'Property Summary'!$L$21)^(CapEx!DB$2-1))</f>
        <v>421.79737716081559</v>
      </c>
      <c r="DC8" s="47">
        <f>IF('Res Rent Roll'!$B8="","",'Res Rent Roll'!$L8*'Res Rent Roll'!$C8*(1+'Property Summary'!$L$21)^(CapEx!DC$2-1))</f>
        <v>421.79737716081559</v>
      </c>
      <c r="DD8" s="47">
        <f>IF('Res Rent Roll'!$B8="","",'Res Rent Roll'!$L8*'Res Rent Roll'!$C8*(1+'Property Summary'!$L$21)^(CapEx!DD$2-1))</f>
        <v>421.79737716081559</v>
      </c>
      <c r="DE8" s="47">
        <f>IF('Res Rent Roll'!$B8="","",'Res Rent Roll'!$L8*'Res Rent Roll'!$C8*(1+'Property Summary'!$L$21)^(CapEx!DE$2-1))</f>
        <v>421.79737716081559</v>
      </c>
      <c r="DF8" s="47">
        <f>IF('Res Rent Roll'!$B8="","",'Res Rent Roll'!$L8*'Res Rent Roll'!$C8*(1+'Property Summary'!$L$21)^(CapEx!DF$2-1))</f>
        <v>421.79737716081559</v>
      </c>
      <c r="DG8" s="47">
        <f>IF('Res Rent Roll'!$B8="","",'Res Rent Roll'!$L8*'Res Rent Roll'!$C8*(1+'Property Summary'!$L$21)^(CapEx!DG$2-1))</f>
        <v>421.79737716081559</v>
      </c>
      <c r="DH8" s="47">
        <f>IF('Res Rent Roll'!$B8="","",'Res Rent Roll'!$L8*'Res Rent Roll'!$C8*(1+'Property Summary'!$L$21)^(CapEx!DH$2-1))</f>
        <v>430.23332470403193</v>
      </c>
      <c r="DI8" s="47">
        <f>IF('Res Rent Roll'!$B8="","",'Res Rent Roll'!$L8*'Res Rent Roll'!$C8*(1+'Property Summary'!$L$21)^(CapEx!DI$2-1))</f>
        <v>430.23332470403193</v>
      </c>
      <c r="DJ8" s="47">
        <f>IF('Res Rent Roll'!$B8="","",'Res Rent Roll'!$L8*'Res Rent Roll'!$C8*(1+'Property Summary'!$L$21)^(CapEx!DJ$2-1))</f>
        <v>430.23332470403193</v>
      </c>
      <c r="DK8" s="47">
        <f>IF('Res Rent Roll'!$B8="","",'Res Rent Roll'!$L8*'Res Rent Roll'!$C8*(1+'Property Summary'!$L$21)^(CapEx!DK$2-1))</f>
        <v>430.23332470403193</v>
      </c>
      <c r="DL8" s="47">
        <f>IF('Res Rent Roll'!$B8="","",'Res Rent Roll'!$L8*'Res Rent Roll'!$C8*(1+'Property Summary'!$L$21)^(CapEx!DL$2-1))</f>
        <v>430.23332470403193</v>
      </c>
      <c r="DM8" s="47">
        <f>IF('Res Rent Roll'!$B8="","",'Res Rent Roll'!$L8*'Res Rent Roll'!$C8*(1+'Property Summary'!$L$21)^(CapEx!DM$2-1))</f>
        <v>430.23332470403193</v>
      </c>
      <c r="DN8" s="47">
        <f>IF('Res Rent Roll'!$B8="","",'Res Rent Roll'!$L8*'Res Rent Roll'!$C8*(1+'Property Summary'!$L$21)^(CapEx!DN$2-1))</f>
        <v>430.23332470403193</v>
      </c>
      <c r="DO8" s="47">
        <f>IF('Res Rent Roll'!$B8="","",'Res Rent Roll'!$L8*'Res Rent Roll'!$C8*(1+'Property Summary'!$L$21)^(CapEx!DO$2-1))</f>
        <v>430.23332470403193</v>
      </c>
      <c r="DP8" s="47">
        <f>IF('Res Rent Roll'!$B8="","",'Res Rent Roll'!$L8*'Res Rent Roll'!$C8*(1+'Property Summary'!$L$21)^(CapEx!DP$2-1))</f>
        <v>430.23332470403193</v>
      </c>
      <c r="DQ8" s="47">
        <f>IF('Res Rent Roll'!$B8="","",'Res Rent Roll'!$L8*'Res Rent Roll'!$C8*(1+'Property Summary'!$L$21)^(CapEx!DQ$2-1))</f>
        <v>430.23332470403193</v>
      </c>
      <c r="DR8" s="47">
        <f>IF('Res Rent Roll'!$B8="","",'Res Rent Roll'!$L8*'Res Rent Roll'!$C8*(1+'Property Summary'!$L$21)^(CapEx!DR$2-1))</f>
        <v>430.23332470403193</v>
      </c>
      <c r="DS8" s="47">
        <f>IF('Res Rent Roll'!$B8="","",'Res Rent Roll'!$L8*'Res Rent Roll'!$C8*(1+'Property Summary'!$L$21)^(CapEx!DS$2-1))</f>
        <v>430.23332470403193</v>
      </c>
      <c r="DT8" s="47">
        <f>IF('Res Rent Roll'!$B8="","",'Res Rent Roll'!$L8*'Res Rent Roll'!$C8*(1+'Property Summary'!$L$21)^(CapEx!DT$2-1))</f>
        <v>438.83799119811255</v>
      </c>
      <c r="DU8" s="47">
        <f>IF('Res Rent Roll'!$B8="","",'Res Rent Roll'!$L8*'Res Rent Roll'!$C8*(1+'Property Summary'!$L$21)^(CapEx!DU$2-1))</f>
        <v>438.83799119811255</v>
      </c>
      <c r="DV8" s="47">
        <f>IF('Res Rent Roll'!$B8="","",'Res Rent Roll'!$L8*'Res Rent Roll'!$C8*(1+'Property Summary'!$L$21)^(CapEx!DV$2-1))</f>
        <v>438.83799119811255</v>
      </c>
      <c r="DW8" s="47">
        <f>IF('Res Rent Roll'!$B8="","",'Res Rent Roll'!$L8*'Res Rent Roll'!$C8*(1+'Property Summary'!$L$21)^(CapEx!DW$2-1))</f>
        <v>438.83799119811255</v>
      </c>
      <c r="DX8" s="47">
        <f>IF('Res Rent Roll'!$B8="","",'Res Rent Roll'!$L8*'Res Rent Roll'!$C8*(1+'Property Summary'!$L$21)^(CapEx!DX$2-1))</f>
        <v>438.83799119811255</v>
      </c>
      <c r="DY8" s="47">
        <f>IF('Res Rent Roll'!$B8="","",'Res Rent Roll'!$L8*'Res Rent Roll'!$C8*(1+'Property Summary'!$L$21)^(CapEx!DY$2-1))</f>
        <v>438.83799119811255</v>
      </c>
      <c r="DZ8" s="47">
        <f>IF('Res Rent Roll'!$B8="","",'Res Rent Roll'!$L8*'Res Rent Roll'!$C8*(1+'Property Summary'!$L$21)^(CapEx!DZ$2-1))</f>
        <v>438.83799119811255</v>
      </c>
      <c r="EA8" s="47">
        <f>IF('Res Rent Roll'!$B8="","",'Res Rent Roll'!$L8*'Res Rent Roll'!$C8*(1+'Property Summary'!$L$21)^(CapEx!EA$2-1))</f>
        <v>438.83799119811255</v>
      </c>
      <c r="EB8" s="47">
        <f>IF('Res Rent Roll'!$B8="","",'Res Rent Roll'!$L8*'Res Rent Roll'!$C8*(1+'Property Summary'!$L$21)^(CapEx!EB$2-1))</f>
        <v>438.83799119811255</v>
      </c>
      <c r="EC8" s="47">
        <f>IF('Res Rent Roll'!$B8="","",'Res Rent Roll'!$L8*'Res Rent Roll'!$C8*(1+'Property Summary'!$L$21)^(CapEx!EC$2-1))</f>
        <v>438.83799119811255</v>
      </c>
      <c r="ED8" s="47">
        <f>IF('Res Rent Roll'!$B8="","",'Res Rent Roll'!$L8*'Res Rent Roll'!$C8*(1+'Property Summary'!$L$21)^(CapEx!ED$2-1))</f>
        <v>438.83799119811255</v>
      </c>
      <c r="EE8" s="47">
        <f>IF('Res Rent Roll'!$B8="","",'Res Rent Roll'!$L8*'Res Rent Roll'!$C8*(1+'Property Summary'!$L$21)^(CapEx!EE$2-1))</f>
        <v>438.83799119811255</v>
      </c>
      <c r="EF8" s="47">
        <f>IF('Res Rent Roll'!$B8="","",'Res Rent Roll'!$L8*'Res Rent Roll'!$C8*(1+'Property Summary'!$L$21)^(CapEx!EF$2-1))</f>
        <v>447.6147510220747</v>
      </c>
      <c r="EG8" s="47">
        <f>IF('Res Rent Roll'!$B8="","",'Res Rent Roll'!$L8*'Res Rent Roll'!$C8*(1+'Property Summary'!$L$21)^(CapEx!EG$2-1))</f>
        <v>447.6147510220747</v>
      </c>
      <c r="EH8" s="47">
        <f>IF('Res Rent Roll'!$B8="","",'Res Rent Roll'!$L8*'Res Rent Roll'!$C8*(1+'Property Summary'!$L$21)^(CapEx!EH$2-1))</f>
        <v>447.6147510220747</v>
      </c>
      <c r="EI8" s="47">
        <f>IF('Res Rent Roll'!$B8="","",'Res Rent Roll'!$L8*'Res Rent Roll'!$C8*(1+'Property Summary'!$L$21)^(CapEx!EI$2-1))</f>
        <v>447.6147510220747</v>
      </c>
      <c r="EJ8" s="47">
        <f>IF('Res Rent Roll'!$B8="","",'Res Rent Roll'!$L8*'Res Rent Roll'!$C8*(1+'Property Summary'!$L$21)^(CapEx!EJ$2-1))</f>
        <v>447.6147510220747</v>
      </c>
      <c r="EK8" s="47">
        <f>IF('Res Rent Roll'!$B8="","",'Res Rent Roll'!$L8*'Res Rent Roll'!$C8*(1+'Property Summary'!$L$21)^(CapEx!EK$2-1))</f>
        <v>447.6147510220747</v>
      </c>
      <c r="EL8" s="47">
        <f>IF('Res Rent Roll'!$B8="","",'Res Rent Roll'!$L8*'Res Rent Roll'!$C8*(1+'Property Summary'!$L$21)^(CapEx!EL$2-1))</f>
        <v>447.6147510220747</v>
      </c>
      <c r="EM8" s="47">
        <f>IF('Res Rent Roll'!$B8="","",'Res Rent Roll'!$L8*'Res Rent Roll'!$C8*(1+'Property Summary'!$L$21)^(CapEx!EM$2-1))</f>
        <v>447.6147510220747</v>
      </c>
      <c r="EN8" s="47">
        <f>IF('Res Rent Roll'!$B8="","",'Res Rent Roll'!$L8*'Res Rent Roll'!$C8*(1+'Property Summary'!$L$21)^(CapEx!EN$2-1))</f>
        <v>447.6147510220747</v>
      </c>
      <c r="EO8" s="47">
        <f>IF('Res Rent Roll'!$B8="","",'Res Rent Roll'!$L8*'Res Rent Roll'!$C8*(1+'Property Summary'!$L$21)^(CapEx!EO$2-1))</f>
        <v>447.6147510220747</v>
      </c>
      <c r="EP8" s="47">
        <f>IF('Res Rent Roll'!$B8="","",'Res Rent Roll'!$L8*'Res Rent Roll'!$C8*(1+'Property Summary'!$L$21)^(CapEx!EP$2-1))</f>
        <v>447.6147510220747</v>
      </c>
      <c r="EQ8" s="47">
        <f>IF('Res Rent Roll'!$B8="","",'Res Rent Roll'!$L8*'Res Rent Roll'!$C8*(1+'Property Summary'!$L$21)^(CapEx!EQ$2-1))</f>
        <v>447.6147510220747</v>
      </c>
      <c r="ER8" s="47">
        <f>IF('Res Rent Roll'!$B8="","",'Res Rent Roll'!$L8*'Res Rent Roll'!$C8*(1+'Property Summary'!$L$21)^(CapEx!ER$2-1))</f>
        <v>456.56704604251627</v>
      </c>
      <c r="ES8" s="47">
        <f>IF('Res Rent Roll'!$B8="","",'Res Rent Roll'!$L8*'Res Rent Roll'!$C8*(1+'Property Summary'!$L$21)^(CapEx!ES$2-1))</f>
        <v>456.56704604251627</v>
      </c>
      <c r="ET8" s="47">
        <f>IF('Res Rent Roll'!$B8="","",'Res Rent Roll'!$L8*'Res Rent Roll'!$C8*(1+'Property Summary'!$L$21)^(CapEx!ET$2-1))</f>
        <v>456.56704604251627</v>
      </c>
      <c r="EU8" s="47">
        <f>IF('Res Rent Roll'!$B8="","",'Res Rent Roll'!$L8*'Res Rent Roll'!$C8*(1+'Property Summary'!$L$21)^(CapEx!EU$2-1))</f>
        <v>456.56704604251627</v>
      </c>
      <c r="EV8" s="47">
        <f>IF('Res Rent Roll'!$B8="","",'Res Rent Roll'!$L8*'Res Rent Roll'!$C8*(1+'Property Summary'!$L$21)^(CapEx!EV$2-1))</f>
        <v>456.56704604251627</v>
      </c>
      <c r="EW8" s="47">
        <f>IF('Res Rent Roll'!$B8="","",'Res Rent Roll'!$L8*'Res Rent Roll'!$C8*(1+'Property Summary'!$L$21)^(CapEx!EW$2-1))</f>
        <v>456.56704604251627</v>
      </c>
      <c r="EX8" s="47">
        <f>IF('Res Rent Roll'!$B8="","",'Res Rent Roll'!$L8*'Res Rent Roll'!$C8*(1+'Property Summary'!$L$21)^(CapEx!EX$2-1))</f>
        <v>456.56704604251627</v>
      </c>
      <c r="EY8" s="47">
        <f>IF('Res Rent Roll'!$B8="","",'Res Rent Roll'!$L8*'Res Rent Roll'!$C8*(1+'Property Summary'!$L$21)^(CapEx!EY$2-1))</f>
        <v>456.56704604251627</v>
      </c>
      <c r="EZ8" s="47">
        <f>IF('Res Rent Roll'!$B8="","",'Res Rent Roll'!$L8*'Res Rent Roll'!$C8*(1+'Property Summary'!$L$21)^(CapEx!EZ$2-1))</f>
        <v>456.56704604251627</v>
      </c>
      <c r="FA8" s="47">
        <f>IF('Res Rent Roll'!$B8="","",'Res Rent Roll'!$L8*'Res Rent Roll'!$C8*(1+'Property Summary'!$L$21)^(CapEx!FA$2-1))</f>
        <v>456.56704604251627</v>
      </c>
      <c r="FB8" s="47">
        <f>IF('Res Rent Roll'!$B8="","",'Res Rent Roll'!$L8*'Res Rent Roll'!$C8*(1+'Property Summary'!$L$21)^(CapEx!FB$2-1))</f>
        <v>456.56704604251627</v>
      </c>
      <c r="FC8" s="47">
        <f>IF('Res Rent Roll'!$B8="","",'Res Rent Roll'!$L8*'Res Rent Roll'!$C8*(1+'Property Summary'!$L$21)^(CapEx!FC$2-1))</f>
        <v>456.56704604251627</v>
      </c>
      <c r="FD8" s="47">
        <f>IF('Res Rent Roll'!$B8="","",'Res Rent Roll'!$L8*'Res Rent Roll'!$C8*(1+'Property Summary'!$L$21)^(CapEx!FD$2-1))</f>
        <v>465.6983869633666</v>
      </c>
      <c r="FE8" s="47">
        <f>IF('Res Rent Roll'!$B8="","",'Res Rent Roll'!$L8*'Res Rent Roll'!$C8*(1+'Property Summary'!$L$21)^(CapEx!FE$2-1))</f>
        <v>465.6983869633666</v>
      </c>
      <c r="FF8" s="47">
        <f>IF('Res Rent Roll'!$B8="","",'Res Rent Roll'!$L8*'Res Rent Roll'!$C8*(1+'Property Summary'!$L$21)^(CapEx!FF$2-1))</f>
        <v>465.6983869633666</v>
      </c>
      <c r="FG8" s="47">
        <f>IF('Res Rent Roll'!$B8="","",'Res Rent Roll'!$L8*'Res Rent Roll'!$C8*(1+'Property Summary'!$L$21)^(CapEx!FG$2-1))</f>
        <v>465.6983869633666</v>
      </c>
      <c r="FH8" s="47">
        <f>IF('Res Rent Roll'!$B8="","",'Res Rent Roll'!$L8*'Res Rent Roll'!$C8*(1+'Property Summary'!$L$21)^(CapEx!FH$2-1))</f>
        <v>465.6983869633666</v>
      </c>
      <c r="FI8" s="47">
        <f>IF('Res Rent Roll'!$B8="","",'Res Rent Roll'!$L8*'Res Rent Roll'!$C8*(1+'Property Summary'!$L$21)^(CapEx!FI$2-1))</f>
        <v>465.6983869633666</v>
      </c>
      <c r="FJ8" s="47">
        <f>IF('Res Rent Roll'!$B8="","",'Res Rent Roll'!$L8*'Res Rent Roll'!$C8*(1+'Property Summary'!$L$21)^(CapEx!FJ$2-1))</f>
        <v>465.6983869633666</v>
      </c>
      <c r="FK8" s="47">
        <f>IF('Res Rent Roll'!$B8="","",'Res Rent Roll'!$L8*'Res Rent Roll'!$C8*(1+'Property Summary'!$L$21)^(CapEx!FK$2-1))</f>
        <v>465.6983869633666</v>
      </c>
      <c r="FL8" s="47">
        <f>IF('Res Rent Roll'!$B8="","",'Res Rent Roll'!$L8*'Res Rent Roll'!$C8*(1+'Property Summary'!$L$21)^(CapEx!FL$2-1))</f>
        <v>465.6983869633666</v>
      </c>
      <c r="FM8" s="47">
        <f>IF('Res Rent Roll'!$B8="","",'Res Rent Roll'!$L8*'Res Rent Roll'!$C8*(1+'Property Summary'!$L$21)^(CapEx!FM$2-1))</f>
        <v>465.6983869633666</v>
      </c>
      <c r="FN8" s="47">
        <f>IF('Res Rent Roll'!$B8="","",'Res Rent Roll'!$L8*'Res Rent Roll'!$C8*(1+'Property Summary'!$L$21)^(CapEx!FN$2-1))</f>
        <v>465.6983869633666</v>
      </c>
      <c r="FO8" s="47">
        <f>IF('Res Rent Roll'!$B8="","",'Res Rent Roll'!$L8*'Res Rent Roll'!$C8*(1+'Property Summary'!$L$21)^(CapEx!FO$2-1))</f>
        <v>465.6983869633666</v>
      </c>
      <c r="FP8" s="47">
        <f>IF('Res Rent Roll'!$B8="","",'Res Rent Roll'!$L8*'Res Rent Roll'!$C8*(1+'Property Summary'!$L$21)^(CapEx!FP$2-1))</f>
        <v>475.01235470263396</v>
      </c>
      <c r="FQ8" s="47">
        <f>IF('Res Rent Roll'!$B8="","",'Res Rent Roll'!$L8*'Res Rent Roll'!$C8*(1+'Property Summary'!$L$21)^(CapEx!FQ$2-1))</f>
        <v>475.01235470263396</v>
      </c>
      <c r="FR8" s="47">
        <f>IF('Res Rent Roll'!$B8="","",'Res Rent Roll'!$L8*'Res Rent Roll'!$C8*(1+'Property Summary'!$L$21)^(CapEx!FR$2-1))</f>
        <v>475.01235470263396</v>
      </c>
      <c r="FS8" s="47">
        <f>IF('Res Rent Roll'!$B8="","",'Res Rent Roll'!$L8*'Res Rent Roll'!$C8*(1+'Property Summary'!$L$21)^(CapEx!FS$2-1))</f>
        <v>475.01235470263396</v>
      </c>
      <c r="FT8" s="47">
        <f>IF('Res Rent Roll'!$B8="","",'Res Rent Roll'!$L8*'Res Rent Roll'!$C8*(1+'Property Summary'!$L$21)^(CapEx!FT$2-1))</f>
        <v>475.01235470263396</v>
      </c>
      <c r="FU8" s="47">
        <f>IF('Res Rent Roll'!$B8="","",'Res Rent Roll'!$L8*'Res Rent Roll'!$C8*(1+'Property Summary'!$L$21)^(CapEx!FU$2-1))</f>
        <v>475.01235470263396</v>
      </c>
      <c r="FV8" s="47">
        <f>IF('Res Rent Roll'!$B8="","",'Res Rent Roll'!$L8*'Res Rent Roll'!$C8*(1+'Property Summary'!$L$21)^(CapEx!FV$2-1))</f>
        <v>475.01235470263396</v>
      </c>
      <c r="FW8" s="47">
        <f>IF('Res Rent Roll'!$B8="","",'Res Rent Roll'!$L8*'Res Rent Roll'!$C8*(1+'Property Summary'!$L$21)^(CapEx!FW$2-1))</f>
        <v>475.01235470263396</v>
      </c>
      <c r="FX8" s="47">
        <f>IF('Res Rent Roll'!$B8="","",'Res Rent Roll'!$L8*'Res Rent Roll'!$C8*(1+'Property Summary'!$L$21)^(CapEx!FX$2-1))</f>
        <v>475.01235470263396</v>
      </c>
      <c r="FY8" s="47">
        <f>IF('Res Rent Roll'!$B8="","",'Res Rent Roll'!$L8*'Res Rent Roll'!$C8*(1+'Property Summary'!$L$21)^(CapEx!FY$2-1))</f>
        <v>475.01235470263396</v>
      </c>
      <c r="FZ8" s="47">
        <f>IF('Res Rent Roll'!$B8="","",'Res Rent Roll'!$L8*'Res Rent Roll'!$C8*(1+'Property Summary'!$L$21)^(CapEx!FZ$2-1))</f>
        <v>475.01235470263396</v>
      </c>
      <c r="GA8" s="48">
        <f>IF('Res Rent Roll'!$B8="","",'Res Rent Roll'!$L8*'Res Rent Roll'!$C8*(1+'Property Summary'!$L$21)^(CapEx!GA$2-1))</f>
        <v>475.01235470263396</v>
      </c>
    </row>
    <row r="9" spans="2:183" x14ac:dyDescent="0.3">
      <c r="B9" s="42" t="str">
        <f>IF('Res Rent Roll'!$B10="","",'Res Rent Roll'!$B10)</f>
        <v>1-Bed B R2</v>
      </c>
      <c r="C9" s="43"/>
      <c r="D9" s="47">
        <f>IF('Res Rent Roll'!$B10="","",'Res Rent Roll'!$L10*'Res Rent Roll'!$C10*(1+'Property Summary'!$L$21)^(CapEx!D$2-1))</f>
        <v>120</v>
      </c>
      <c r="E9" s="47">
        <f>IF('Res Rent Roll'!$B10="","",'Res Rent Roll'!$L10*'Res Rent Roll'!$C10*(1+'Property Summary'!$L$21)^(CapEx!E$2-1))</f>
        <v>120</v>
      </c>
      <c r="F9" s="47">
        <f>IF('Res Rent Roll'!$B10="","",'Res Rent Roll'!$L10*'Res Rent Roll'!$C10*(1+'Property Summary'!$L$21)^(CapEx!F$2-1))</f>
        <v>120</v>
      </c>
      <c r="G9" s="47">
        <f>IF('Res Rent Roll'!$B10="","",'Res Rent Roll'!$L10*'Res Rent Roll'!$C10*(1+'Property Summary'!$L$21)^(CapEx!G$2-1))</f>
        <v>120</v>
      </c>
      <c r="H9" s="47">
        <f>IF('Res Rent Roll'!$B10="","",'Res Rent Roll'!$L10*'Res Rent Roll'!$C10*(1+'Property Summary'!$L$21)^(CapEx!H$2-1))</f>
        <v>120</v>
      </c>
      <c r="I9" s="47">
        <f>IF('Res Rent Roll'!$B10="","",'Res Rent Roll'!$L10*'Res Rent Roll'!$C10*(1+'Property Summary'!$L$21)^(CapEx!I$2-1))</f>
        <v>120</v>
      </c>
      <c r="J9" s="47">
        <f>IF('Res Rent Roll'!$B10="","",'Res Rent Roll'!$L10*'Res Rent Roll'!$C10*(1+'Property Summary'!$L$21)^(CapEx!J$2-1))</f>
        <v>120</v>
      </c>
      <c r="K9" s="47">
        <f>IF('Res Rent Roll'!$B10="","",'Res Rent Roll'!$L10*'Res Rent Roll'!$C10*(1+'Property Summary'!$L$21)^(CapEx!K$2-1))</f>
        <v>120</v>
      </c>
      <c r="L9" s="47">
        <f>IF('Res Rent Roll'!$B10="","",'Res Rent Roll'!$L10*'Res Rent Roll'!$C10*(1+'Property Summary'!$L$21)^(CapEx!L$2-1))</f>
        <v>120</v>
      </c>
      <c r="M9" s="47">
        <f>IF('Res Rent Roll'!$B10="","",'Res Rent Roll'!$L10*'Res Rent Roll'!$C10*(1+'Property Summary'!$L$21)^(CapEx!M$2-1))</f>
        <v>120</v>
      </c>
      <c r="N9" s="47">
        <f>IF('Res Rent Roll'!$B10="","",'Res Rent Roll'!$L10*'Res Rent Roll'!$C10*(1+'Property Summary'!$L$21)^(CapEx!N$2-1))</f>
        <v>120</v>
      </c>
      <c r="O9" s="47">
        <f>IF('Res Rent Roll'!$B10="","",'Res Rent Roll'!$L10*'Res Rent Roll'!$C10*(1+'Property Summary'!$L$21)^(CapEx!O$2-1))</f>
        <v>120</v>
      </c>
      <c r="P9" s="47">
        <f>IF('Res Rent Roll'!$B10="","",'Res Rent Roll'!$L10*'Res Rent Roll'!$C10*(1+'Property Summary'!$L$21)^(CapEx!P$2-1))</f>
        <v>122.4</v>
      </c>
      <c r="Q9" s="47">
        <f>IF('Res Rent Roll'!$B10="","",'Res Rent Roll'!$L10*'Res Rent Roll'!$C10*(1+'Property Summary'!$L$21)^(CapEx!Q$2-1))</f>
        <v>122.4</v>
      </c>
      <c r="R9" s="47">
        <f>IF('Res Rent Roll'!$B10="","",'Res Rent Roll'!$L10*'Res Rent Roll'!$C10*(1+'Property Summary'!$L$21)^(CapEx!R$2-1))</f>
        <v>122.4</v>
      </c>
      <c r="S9" s="47">
        <f>IF('Res Rent Roll'!$B10="","",'Res Rent Roll'!$L10*'Res Rent Roll'!$C10*(1+'Property Summary'!$L$21)^(CapEx!S$2-1))</f>
        <v>122.4</v>
      </c>
      <c r="T9" s="47">
        <f>IF('Res Rent Roll'!$B10="","",'Res Rent Roll'!$L10*'Res Rent Roll'!$C10*(1+'Property Summary'!$L$21)^(CapEx!T$2-1))</f>
        <v>122.4</v>
      </c>
      <c r="U9" s="47">
        <f>IF('Res Rent Roll'!$B10="","",'Res Rent Roll'!$L10*'Res Rent Roll'!$C10*(1+'Property Summary'!$L$21)^(CapEx!U$2-1))</f>
        <v>122.4</v>
      </c>
      <c r="V9" s="47">
        <f>IF('Res Rent Roll'!$B10="","",'Res Rent Roll'!$L10*'Res Rent Roll'!$C10*(1+'Property Summary'!$L$21)^(CapEx!V$2-1))</f>
        <v>122.4</v>
      </c>
      <c r="W9" s="47">
        <f>IF('Res Rent Roll'!$B10="","",'Res Rent Roll'!$L10*'Res Rent Roll'!$C10*(1+'Property Summary'!$L$21)^(CapEx!W$2-1))</f>
        <v>122.4</v>
      </c>
      <c r="X9" s="47">
        <f>IF('Res Rent Roll'!$B10="","",'Res Rent Roll'!$L10*'Res Rent Roll'!$C10*(1+'Property Summary'!$L$21)^(CapEx!X$2-1))</f>
        <v>122.4</v>
      </c>
      <c r="Y9" s="47">
        <f>IF('Res Rent Roll'!$B10="","",'Res Rent Roll'!$L10*'Res Rent Roll'!$C10*(1+'Property Summary'!$L$21)^(CapEx!Y$2-1))</f>
        <v>122.4</v>
      </c>
      <c r="Z9" s="47">
        <f>IF('Res Rent Roll'!$B10="","",'Res Rent Roll'!$L10*'Res Rent Roll'!$C10*(1+'Property Summary'!$L$21)^(CapEx!Z$2-1))</f>
        <v>122.4</v>
      </c>
      <c r="AA9" s="47">
        <f>IF('Res Rent Roll'!$B10="","",'Res Rent Roll'!$L10*'Res Rent Roll'!$C10*(1+'Property Summary'!$L$21)^(CapEx!AA$2-1))</f>
        <v>122.4</v>
      </c>
      <c r="AB9" s="47">
        <f>IF('Res Rent Roll'!$B10="","",'Res Rent Roll'!$L10*'Res Rent Roll'!$C10*(1+'Property Summary'!$L$21)^(CapEx!AB$2-1))</f>
        <v>124.848</v>
      </c>
      <c r="AC9" s="47">
        <f>IF('Res Rent Roll'!$B10="","",'Res Rent Roll'!$L10*'Res Rent Roll'!$C10*(1+'Property Summary'!$L$21)^(CapEx!AC$2-1))</f>
        <v>124.848</v>
      </c>
      <c r="AD9" s="47">
        <f>IF('Res Rent Roll'!$B10="","",'Res Rent Roll'!$L10*'Res Rent Roll'!$C10*(1+'Property Summary'!$L$21)^(CapEx!AD$2-1))</f>
        <v>124.848</v>
      </c>
      <c r="AE9" s="47">
        <f>IF('Res Rent Roll'!$B10="","",'Res Rent Roll'!$L10*'Res Rent Roll'!$C10*(1+'Property Summary'!$L$21)^(CapEx!AE$2-1))</f>
        <v>124.848</v>
      </c>
      <c r="AF9" s="47">
        <f>IF('Res Rent Roll'!$B10="","",'Res Rent Roll'!$L10*'Res Rent Roll'!$C10*(1+'Property Summary'!$L$21)^(CapEx!AF$2-1))</f>
        <v>124.848</v>
      </c>
      <c r="AG9" s="47">
        <f>IF('Res Rent Roll'!$B10="","",'Res Rent Roll'!$L10*'Res Rent Roll'!$C10*(1+'Property Summary'!$L$21)^(CapEx!AG$2-1))</f>
        <v>124.848</v>
      </c>
      <c r="AH9" s="47">
        <f>IF('Res Rent Roll'!$B10="","",'Res Rent Roll'!$L10*'Res Rent Roll'!$C10*(1+'Property Summary'!$L$21)^(CapEx!AH$2-1))</f>
        <v>124.848</v>
      </c>
      <c r="AI9" s="47">
        <f>IF('Res Rent Roll'!$B10="","",'Res Rent Roll'!$L10*'Res Rent Roll'!$C10*(1+'Property Summary'!$L$21)^(CapEx!AI$2-1))</f>
        <v>124.848</v>
      </c>
      <c r="AJ9" s="47">
        <f>IF('Res Rent Roll'!$B10="","",'Res Rent Roll'!$L10*'Res Rent Roll'!$C10*(1+'Property Summary'!$L$21)^(CapEx!AJ$2-1))</f>
        <v>124.848</v>
      </c>
      <c r="AK9" s="47">
        <f>IF('Res Rent Roll'!$B10="","",'Res Rent Roll'!$L10*'Res Rent Roll'!$C10*(1+'Property Summary'!$L$21)^(CapEx!AK$2-1))</f>
        <v>124.848</v>
      </c>
      <c r="AL9" s="47">
        <f>IF('Res Rent Roll'!$B10="","",'Res Rent Roll'!$L10*'Res Rent Roll'!$C10*(1+'Property Summary'!$L$21)^(CapEx!AL$2-1))</f>
        <v>124.848</v>
      </c>
      <c r="AM9" s="47">
        <f>IF('Res Rent Roll'!$B10="","",'Res Rent Roll'!$L10*'Res Rent Roll'!$C10*(1+'Property Summary'!$L$21)^(CapEx!AM$2-1))</f>
        <v>124.848</v>
      </c>
      <c r="AN9" s="47">
        <f>IF('Res Rent Roll'!$B10="","",'Res Rent Roll'!$L10*'Res Rent Roll'!$C10*(1+'Property Summary'!$L$21)^(CapEx!AN$2-1))</f>
        <v>127.34495999999999</v>
      </c>
      <c r="AO9" s="47">
        <f>IF('Res Rent Roll'!$B10="","",'Res Rent Roll'!$L10*'Res Rent Roll'!$C10*(1+'Property Summary'!$L$21)^(CapEx!AO$2-1))</f>
        <v>127.34495999999999</v>
      </c>
      <c r="AP9" s="47">
        <f>IF('Res Rent Roll'!$B10="","",'Res Rent Roll'!$L10*'Res Rent Roll'!$C10*(1+'Property Summary'!$L$21)^(CapEx!AP$2-1))</f>
        <v>127.34495999999999</v>
      </c>
      <c r="AQ9" s="47">
        <f>IF('Res Rent Roll'!$B10="","",'Res Rent Roll'!$L10*'Res Rent Roll'!$C10*(1+'Property Summary'!$L$21)^(CapEx!AQ$2-1))</f>
        <v>127.34495999999999</v>
      </c>
      <c r="AR9" s="47">
        <f>IF('Res Rent Roll'!$B10="","",'Res Rent Roll'!$L10*'Res Rent Roll'!$C10*(1+'Property Summary'!$L$21)^(CapEx!AR$2-1))</f>
        <v>127.34495999999999</v>
      </c>
      <c r="AS9" s="47">
        <f>IF('Res Rent Roll'!$B10="","",'Res Rent Roll'!$L10*'Res Rent Roll'!$C10*(1+'Property Summary'!$L$21)^(CapEx!AS$2-1))</f>
        <v>127.34495999999999</v>
      </c>
      <c r="AT9" s="47">
        <f>IF('Res Rent Roll'!$B10="","",'Res Rent Roll'!$L10*'Res Rent Roll'!$C10*(1+'Property Summary'!$L$21)^(CapEx!AT$2-1))</f>
        <v>127.34495999999999</v>
      </c>
      <c r="AU9" s="47">
        <f>IF('Res Rent Roll'!$B10="","",'Res Rent Roll'!$L10*'Res Rent Roll'!$C10*(1+'Property Summary'!$L$21)^(CapEx!AU$2-1))</f>
        <v>127.34495999999999</v>
      </c>
      <c r="AV9" s="47">
        <f>IF('Res Rent Roll'!$B10="","",'Res Rent Roll'!$L10*'Res Rent Roll'!$C10*(1+'Property Summary'!$L$21)^(CapEx!AV$2-1))</f>
        <v>127.34495999999999</v>
      </c>
      <c r="AW9" s="47">
        <f>IF('Res Rent Roll'!$B10="","",'Res Rent Roll'!$L10*'Res Rent Roll'!$C10*(1+'Property Summary'!$L$21)^(CapEx!AW$2-1))</f>
        <v>127.34495999999999</v>
      </c>
      <c r="AX9" s="47">
        <f>IF('Res Rent Roll'!$B10="","",'Res Rent Roll'!$L10*'Res Rent Roll'!$C10*(1+'Property Summary'!$L$21)^(CapEx!AX$2-1))</f>
        <v>127.34495999999999</v>
      </c>
      <c r="AY9" s="47">
        <f>IF('Res Rent Roll'!$B10="","",'Res Rent Roll'!$L10*'Res Rent Roll'!$C10*(1+'Property Summary'!$L$21)^(CapEx!AY$2-1))</f>
        <v>127.34495999999999</v>
      </c>
      <c r="AZ9" s="47">
        <f>IF('Res Rent Roll'!$B10="","",'Res Rent Roll'!$L10*'Res Rent Roll'!$C10*(1+'Property Summary'!$L$21)^(CapEx!AZ$2-1))</f>
        <v>129.8918592</v>
      </c>
      <c r="BA9" s="47">
        <f>IF('Res Rent Roll'!$B10="","",'Res Rent Roll'!$L10*'Res Rent Roll'!$C10*(1+'Property Summary'!$L$21)^(CapEx!BA$2-1))</f>
        <v>129.8918592</v>
      </c>
      <c r="BB9" s="47">
        <f>IF('Res Rent Roll'!$B10="","",'Res Rent Roll'!$L10*'Res Rent Roll'!$C10*(1+'Property Summary'!$L$21)^(CapEx!BB$2-1))</f>
        <v>129.8918592</v>
      </c>
      <c r="BC9" s="47">
        <f>IF('Res Rent Roll'!$B10="","",'Res Rent Roll'!$L10*'Res Rent Roll'!$C10*(1+'Property Summary'!$L$21)^(CapEx!BC$2-1))</f>
        <v>129.8918592</v>
      </c>
      <c r="BD9" s="47">
        <f>IF('Res Rent Roll'!$B10="","",'Res Rent Roll'!$L10*'Res Rent Roll'!$C10*(1+'Property Summary'!$L$21)^(CapEx!BD$2-1))</f>
        <v>129.8918592</v>
      </c>
      <c r="BE9" s="47">
        <f>IF('Res Rent Roll'!$B10="","",'Res Rent Roll'!$L10*'Res Rent Roll'!$C10*(1+'Property Summary'!$L$21)^(CapEx!BE$2-1))</f>
        <v>129.8918592</v>
      </c>
      <c r="BF9" s="47">
        <f>IF('Res Rent Roll'!$B10="","",'Res Rent Roll'!$L10*'Res Rent Roll'!$C10*(1+'Property Summary'!$L$21)^(CapEx!BF$2-1))</f>
        <v>129.8918592</v>
      </c>
      <c r="BG9" s="47">
        <f>IF('Res Rent Roll'!$B10="","",'Res Rent Roll'!$L10*'Res Rent Roll'!$C10*(1+'Property Summary'!$L$21)^(CapEx!BG$2-1))</f>
        <v>129.8918592</v>
      </c>
      <c r="BH9" s="47">
        <f>IF('Res Rent Roll'!$B10="","",'Res Rent Roll'!$L10*'Res Rent Roll'!$C10*(1+'Property Summary'!$L$21)^(CapEx!BH$2-1))</f>
        <v>129.8918592</v>
      </c>
      <c r="BI9" s="47">
        <f>IF('Res Rent Roll'!$B10="","",'Res Rent Roll'!$L10*'Res Rent Roll'!$C10*(1+'Property Summary'!$L$21)^(CapEx!BI$2-1))</f>
        <v>129.8918592</v>
      </c>
      <c r="BJ9" s="47">
        <f>IF('Res Rent Roll'!$B10="","",'Res Rent Roll'!$L10*'Res Rent Roll'!$C10*(1+'Property Summary'!$L$21)^(CapEx!BJ$2-1))</f>
        <v>129.8918592</v>
      </c>
      <c r="BK9" s="47">
        <f>IF('Res Rent Roll'!$B10="","",'Res Rent Roll'!$L10*'Res Rent Roll'!$C10*(1+'Property Summary'!$L$21)^(CapEx!BK$2-1))</f>
        <v>129.8918592</v>
      </c>
      <c r="BL9" s="47">
        <f>IF('Res Rent Roll'!$B10="","",'Res Rent Roll'!$L10*'Res Rent Roll'!$C10*(1+'Property Summary'!$L$21)^(CapEx!BL$2-1))</f>
        <v>132.48969638400001</v>
      </c>
      <c r="BM9" s="47">
        <f>IF('Res Rent Roll'!$B10="","",'Res Rent Roll'!$L10*'Res Rent Roll'!$C10*(1+'Property Summary'!$L$21)^(CapEx!BM$2-1))</f>
        <v>132.48969638400001</v>
      </c>
      <c r="BN9" s="47">
        <f>IF('Res Rent Roll'!$B10="","",'Res Rent Roll'!$L10*'Res Rent Roll'!$C10*(1+'Property Summary'!$L$21)^(CapEx!BN$2-1))</f>
        <v>132.48969638400001</v>
      </c>
      <c r="BO9" s="47">
        <f>IF('Res Rent Roll'!$B10="","",'Res Rent Roll'!$L10*'Res Rent Roll'!$C10*(1+'Property Summary'!$L$21)^(CapEx!BO$2-1))</f>
        <v>132.48969638400001</v>
      </c>
      <c r="BP9" s="47">
        <f>IF('Res Rent Roll'!$B10="","",'Res Rent Roll'!$L10*'Res Rent Roll'!$C10*(1+'Property Summary'!$L$21)^(CapEx!BP$2-1))</f>
        <v>132.48969638400001</v>
      </c>
      <c r="BQ9" s="47">
        <f>IF('Res Rent Roll'!$B10="","",'Res Rent Roll'!$L10*'Res Rent Roll'!$C10*(1+'Property Summary'!$L$21)^(CapEx!BQ$2-1))</f>
        <v>132.48969638400001</v>
      </c>
      <c r="BR9" s="47">
        <f>IF('Res Rent Roll'!$B10="","",'Res Rent Roll'!$L10*'Res Rent Roll'!$C10*(1+'Property Summary'!$L$21)^(CapEx!BR$2-1))</f>
        <v>132.48969638400001</v>
      </c>
      <c r="BS9" s="47">
        <f>IF('Res Rent Roll'!$B10="","",'Res Rent Roll'!$L10*'Res Rent Roll'!$C10*(1+'Property Summary'!$L$21)^(CapEx!BS$2-1))</f>
        <v>132.48969638400001</v>
      </c>
      <c r="BT9" s="47">
        <f>IF('Res Rent Roll'!$B10="","",'Res Rent Roll'!$L10*'Res Rent Roll'!$C10*(1+'Property Summary'!$L$21)^(CapEx!BT$2-1))</f>
        <v>132.48969638400001</v>
      </c>
      <c r="BU9" s="47">
        <f>IF('Res Rent Roll'!$B10="","",'Res Rent Roll'!$L10*'Res Rent Roll'!$C10*(1+'Property Summary'!$L$21)^(CapEx!BU$2-1))</f>
        <v>132.48969638400001</v>
      </c>
      <c r="BV9" s="47">
        <f>IF('Res Rent Roll'!$B10="","",'Res Rent Roll'!$L10*'Res Rent Roll'!$C10*(1+'Property Summary'!$L$21)^(CapEx!BV$2-1))</f>
        <v>132.48969638400001</v>
      </c>
      <c r="BW9" s="47">
        <f>IF('Res Rent Roll'!$B10="","",'Res Rent Roll'!$L10*'Res Rent Roll'!$C10*(1+'Property Summary'!$L$21)^(CapEx!BW$2-1))</f>
        <v>132.48969638400001</v>
      </c>
      <c r="BX9" s="47">
        <f>IF('Res Rent Roll'!$B10="","",'Res Rent Roll'!$L10*'Res Rent Roll'!$C10*(1+'Property Summary'!$L$21)^(CapEx!BX$2-1))</f>
        <v>135.13949031168002</v>
      </c>
      <c r="BY9" s="47">
        <f>IF('Res Rent Roll'!$B10="","",'Res Rent Roll'!$L10*'Res Rent Roll'!$C10*(1+'Property Summary'!$L$21)^(CapEx!BY$2-1))</f>
        <v>135.13949031168002</v>
      </c>
      <c r="BZ9" s="47">
        <f>IF('Res Rent Roll'!$B10="","",'Res Rent Roll'!$L10*'Res Rent Roll'!$C10*(1+'Property Summary'!$L$21)^(CapEx!BZ$2-1))</f>
        <v>135.13949031168002</v>
      </c>
      <c r="CA9" s="47">
        <f>IF('Res Rent Roll'!$B10="","",'Res Rent Roll'!$L10*'Res Rent Roll'!$C10*(1+'Property Summary'!$L$21)^(CapEx!CA$2-1))</f>
        <v>135.13949031168002</v>
      </c>
      <c r="CB9" s="47">
        <f>IF('Res Rent Roll'!$B10="","",'Res Rent Roll'!$L10*'Res Rent Roll'!$C10*(1+'Property Summary'!$L$21)^(CapEx!CB$2-1))</f>
        <v>135.13949031168002</v>
      </c>
      <c r="CC9" s="47">
        <f>IF('Res Rent Roll'!$B10="","",'Res Rent Roll'!$L10*'Res Rent Roll'!$C10*(1+'Property Summary'!$L$21)^(CapEx!CC$2-1))</f>
        <v>135.13949031168002</v>
      </c>
      <c r="CD9" s="47">
        <f>IF('Res Rent Roll'!$B10="","",'Res Rent Roll'!$L10*'Res Rent Roll'!$C10*(1+'Property Summary'!$L$21)^(CapEx!CD$2-1))</f>
        <v>135.13949031168002</v>
      </c>
      <c r="CE9" s="47">
        <f>IF('Res Rent Roll'!$B10="","",'Res Rent Roll'!$L10*'Res Rent Roll'!$C10*(1+'Property Summary'!$L$21)^(CapEx!CE$2-1))</f>
        <v>135.13949031168002</v>
      </c>
      <c r="CF9" s="47">
        <f>IF('Res Rent Roll'!$B10="","",'Res Rent Roll'!$L10*'Res Rent Roll'!$C10*(1+'Property Summary'!$L$21)^(CapEx!CF$2-1))</f>
        <v>135.13949031168002</v>
      </c>
      <c r="CG9" s="47">
        <f>IF('Res Rent Roll'!$B10="","",'Res Rent Roll'!$L10*'Res Rent Roll'!$C10*(1+'Property Summary'!$L$21)^(CapEx!CG$2-1))</f>
        <v>135.13949031168002</v>
      </c>
      <c r="CH9" s="47">
        <f>IF('Res Rent Roll'!$B10="","",'Res Rent Roll'!$L10*'Res Rent Roll'!$C10*(1+'Property Summary'!$L$21)^(CapEx!CH$2-1))</f>
        <v>135.13949031168002</v>
      </c>
      <c r="CI9" s="47">
        <f>IF('Res Rent Roll'!$B10="","",'Res Rent Roll'!$L10*'Res Rent Roll'!$C10*(1+'Property Summary'!$L$21)^(CapEx!CI$2-1))</f>
        <v>135.13949031168002</v>
      </c>
      <c r="CJ9" s="47">
        <f>IF('Res Rent Roll'!$B10="","",'Res Rent Roll'!$L10*'Res Rent Roll'!$C10*(1+'Property Summary'!$L$21)^(CapEx!CJ$2-1))</f>
        <v>137.84228011791359</v>
      </c>
      <c r="CK9" s="47">
        <f>IF('Res Rent Roll'!$B10="","",'Res Rent Roll'!$L10*'Res Rent Roll'!$C10*(1+'Property Summary'!$L$21)^(CapEx!CK$2-1))</f>
        <v>137.84228011791359</v>
      </c>
      <c r="CL9" s="47">
        <f>IF('Res Rent Roll'!$B10="","",'Res Rent Roll'!$L10*'Res Rent Roll'!$C10*(1+'Property Summary'!$L$21)^(CapEx!CL$2-1))</f>
        <v>137.84228011791359</v>
      </c>
      <c r="CM9" s="47">
        <f>IF('Res Rent Roll'!$B10="","",'Res Rent Roll'!$L10*'Res Rent Roll'!$C10*(1+'Property Summary'!$L$21)^(CapEx!CM$2-1))</f>
        <v>137.84228011791359</v>
      </c>
      <c r="CN9" s="47">
        <f>IF('Res Rent Roll'!$B10="","",'Res Rent Roll'!$L10*'Res Rent Roll'!$C10*(1+'Property Summary'!$L$21)^(CapEx!CN$2-1))</f>
        <v>137.84228011791359</v>
      </c>
      <c r="CO9" s="47">
        <f>IF('Res Rent Roll'!$B10="","",'Res Rent Roll'!$L10*'Res Rent Roll'!$C10*(1+'Property Summary'!$L$21)^(CapEx!CO$2-1))</f>
        <v>137.84228011791359</v>
      </c>
      <c r="CP9" s="47">
        <f>IF('Res Rent Roll'!$B10="","",'Res Rent Roll'!$L10*'Res Rent Roll'!$C10*(1+'Property Summary'!$L$21)^(CapEx!CP$2-1))</f>
        <v>137.84228011791359</v>
      </c>
      <c r="CQ9" s="47">
        <f>IF('Res Rent Roll'!$B10="","",'Res Rent Roll'!$L10*'Res Rent Roll'!$C10*(1+'Property Summary'!$L$21)^(CapEx!CQ$2-1))</f>
        <v>137.84228011791359</v>
      </c>
      <c r="CR9" s="47">
        <f>IF('Res Rent Roll'!$B10="","",'Res Rent Roll'!$L10*'Res Rent Roll'!$C10*(1+'Property Summary'!$L$21)^(CapEx!CR$2-1))</f>
        <v>137.84228011791359</v>
      </c>
      <c r="CS9" s="47">
        <f>IF('Res Rent Roll'!$B10="","",'Res Rent Roll'!$L10*'Res Rent Roll'!$C10*(1+'Property Summary'!$L$21)^(CapEx!CS$2-1))</f>
        <v>137.84228011791359</v>
      </c>
      <c r="CT9" s="47">
        <f>IF('Res Rent Roll'!$B10="","",'Res Rent Roll'!$L10*'Res Rent Roll'!$C10*(1+'Property Summary'!$L$21)^(CapEx!CT$2-1))</f>
        <v>137.84228011791359</v>
      </c>
      <c r="CU9" s="47">
        <f>IF('Res Rent Roll'!$B10="","",'Res Rent Roll'!$L10*'Res Rent Roll'!$C10*(1+'Property Summary'!$L$21)^(CapEx!CU$2-1))</f>
        <v>137.84228011791359</v>
      </c>
      <c r="CV9" s="47">
        <f>IF('Res Rent Roll'!$B10="","",'Res Rent Roll'!$L10*'Res Rent Roll'!$C10*(1+'Property Summary'!$L$21)^(CapEx!CV$2-1))</f>
        <v>140.59912572027187</v>
      </c>
      <c r="CW9" s="47">
        <f>IF('Res Rent Roll'!$B10="","",'Res Rent Roll'!$L10*'Res Rent Roll'!$C10*(1+'Property Summary'!$L$21)^(CapEx!CW$2-1))</f>
        <v>140.59912572027187</v>
      </c>
      <c r="CX9" s="47">
        <f>IF('Res Rent Roll'!$B10="","",'Res Rent Roll'!$L10*'Res Rent Roll'!$C10*(1+'Property Summary'!$L$21)^(CapEx!CX$2-1))</f>
        <v>140.59912572027187</v>
      </c>
      <c r="CY9" s="47">
        <f>IF('Res Rent Roll'!$B10="","",'Res Rent Roll'!$L10*'Res Rent Roll'!$C10*(1+'Property Summary'!$L$21)^(CapEx!CY$2-1))</f>
        <v>140.59912572027187</v>
      </c>
      <c r="CZ9" s="47">
        <f>IF('Res Rent Roll'!$B10="","",'Res Rent Roll'!$L10*'Res Rent Roll'!$C10*(1+'Property Summary'!$L$21)^(CapEx!CZ$2-1))</f>
        <v>140.59912572027187</v>
      </c>
      <c r="DA9" s="47">
        <f>IF('Res Rent Roll'!$B10="","",'Res Rent Roll'!$L10*'Res Rent Roll'!$C10*(1+'Property Summary'!$L$21)^(CapEx!DA$2-1))</f>
        <v>140.59912572027187</v>
      </c>
      <c r="DB9" s="47">
        <f>IF('Res Rent Roll'!$B10="","",'Res Rent Roll'!$L10*'Res Rent Roll'!$C10*(1+'Property Summary'!$L$21)^(CapEx!DB$2-1))</f>
        <v>140.59912572027187</v>
      </c>
      <c r="DC9" s="47">
        <f>IF('Res Rent Roll'!$B10="","",'Res Rent Roll'!$L10*'Res Rent Roll'!$C10*(1+'Property Summary'!$L$21)^(CapEx!DC$2-1))</f>
        <v>140.59912572027187</v>
      </c>
      <c r="DD9" s="47">
        <f>IF('Res Rent Roll'!$B10="","",'Res Rent Roll'!$L10*'Res Rent Roll'!$C10*(1+'Property Summary'!$L$21)^(CapEx!DD$2-1))</f>
        <v>140.59912572027187</v>
      </c>
      <c r="DE9" s="47">
        <f>IF('Res Rent Roll'!$B10="","",'Res Rent Roll'!$L10*'Res Rent Roll'!$C10*(1+'Property Summary'!$L$21)^(CapEx!DE$2-1))</f>
        <v>140.59912572027187</v>
      </c>
      <c r="DF9" s="47">
        <f>IF('Res Rent Roll'!$B10="","",'Res Rent Roll'!$L10*'Res Rent Roll'!$C10*(1+'Property Summary'!$L$21)^(CapEx!DF$2-1))</f>
        <v>140.59912572027187</v>
      </c>
      <c r="DG9" s="47">
        <f>IF('Res Rent Roll'!$B10="","",'Res Rent Roll'!$L10*'Res Rent Roll'!$C10*(1+'Property Summary'!$L$21)^(CapEx!DG$2-1))</f>
        <v>140.59912572027187</v>
      </c>
      <c r="DH9" s="47">
        <f>IF('Res Rent Roll'!$B10="","",'Res Rent Roll'!$L10*'Res Rent Roll'!$C10*(1+'Property Summary'!$L$21)^(CapEx!DH$2-1))</f>
        <v>143.4111082346773</v>
      </c>
      <c r="DI9" s="47">
        <f>IF('Res Rent Roll'!$B10="","",'Res Rent Roll'!$L10*'Res Rent Roll'!$C10*(1+'Property Summary'!$L$21)^(CapEx!DI$2-1))</f>
        <v>143.4111082346773</v>
      </c>
      <c r="DJ9" s="47">
        <f>IF('Res Rent Roll'!$B10="","",'Res Rent Roll'!$L10*'Res Rent Roll'!$C10*(1+'Property Summary'!$L$21)^(CapEx!DJ$2-1))</f>
        <v>143.4111082346773</v>
      </c>
      <c r="DK9" s="47">
        <f>IF('Res Rent Roll'!$B10="","",'Res Rent Roll'!$L10*'Res Rent Roll'!$C10*(1+'Property Summary'!$L$21)^(CapEx!DK$2-1))</f>
        <v>143.4111082346773</v>
      </c>
      <c r="DL9" s="47">
        <f>IF('Res Rent Roll'!$B10="","",'Res Rent Roll'!$L10*'Res Rent Roll'!$C10*(1+'Property Summary'!$L$21)^(CapEx!DL$2-1))</f>
        <v>143.4111082346773</v>
      </c>
      <c r="DM9" s="47">
        <f>IF('Res Rent Roll'!$B10="","",'Res Rent Roll'!$L10*'Res Rent Roll'!$C10*(1+'Property Summary'!$L$21)^(CapEx!DM$2-1))</f>
        <v>143.4111082346773</v>
      </c>
      <c r="DN9" s="47">
        <f>IF('Res Rent Roll'!$B10="","",'Res Rent Roll'!$L10*'Res Rent Roll'!$C10*(1+'Property Summary'!$L$21)^(CapEx!DN$2-1))</f>
        <v>143.4111082346773</v>
      </c>
      <c r="DO9" s="47">
        <f>IF('Res Rent Roll'!$B10="","",'Res Rent Roll'!$L10*'Res Rent Roll'!$C10*(1+'Property Summary'!$L$21)^(CapEx!DO$2-1))</f>
        <v>143.4111082346773</v>
      </c>
      <c r="DP9" s="47">
        <f>IF('Res Rent Roll'!$B10="","",'Res Rent Roll'!$L10*'Res Rent Roll'!$C10*(1+'Property Summary'!$L$21)^(CapEx!DP$2-1))</f>
        <v>143.4111082346773</v>
      </c>
      <c r="DQ9" s="47">
        <f>IF('Res Rent Roll'!$B10="","",'Res Rent Roll'!$L10*'Res Rent Roll'!$C10*(1+'Property Summary'!$L$21)^(CapEx!DQ$2-1))</f>
        <v>143.4111082346773</v>
      </c>
      <c r="DR9" s="47">
        <f>IF('Res Rent Roll'!$B10="","",'Res Rent Roll'!$L10*'Res Rent Roll'!$C10*(1+'Property Summary'!$L$21)^(CapEx!DR$2-1))</f>
        <v>143.4111082346773</v>
      </c>
      <c r="DS9" s="47">
        <f>IF('Res Rent Roll'!$B10="","",'Res Rent Roll'!$L10*'Res Rent Roll'!$C10*(1+'Property Summary'!$L$21)^(CapEx!DS$2-1))</f>
        <v>143.4111082346773</v>
      </c>
      <c r="DT9" s="47">
        <f>IF('Res Rent Roll'!$B10="","",'Res Rent Roll'!$L10*'Res Rent Roll'!$C10*(1+'Property Summary'!$L$21)^(CapEx!DT$2-1))</f>
        <v>146.27933039937085</v>
      </c>
      <c r="DU9" s="47">
        <f>IF('Res Rent Roll'!$B10="","",'Res Rent Roll'!$L10*'Res Rent Roll'!$C10*(1+'Property Summary'!$L$21)^(CapEx!DU$2-1))</f>
        <v>146.27933039937085</v>
      </c>
      <c r="DV9" s="47">
        <f>IF('Res Rent Roll'!$B10="","",'Res Rent Roll'!$L10*'Res Rent Roll'!$C10*(1+'Property Summary'!$L$21)^(CapEx!DV$2-1))</f>
        <v>146.27933039937085</v>
      </c>
      <c r="DW9" s="47">
        <f>IF('Res Rent Roll'!$B10="","",'Res Rent Roll'!$L10*'Res Rent Roll'!$C10*(1+'Property Summary'!$L$21)^(CapEx!DW$2-1))</f>
        <v>146.27933039937085</v>
      </c>
      <c r="DX9" s="47">
        <f>IF('Res Rent Roll'!$B10="","",'Res Rent Roll'!$L10*'Res Rent Roll'!$C10*(1+'Property Summary'!$L$21)^(CapEx!DX$2-1))</f>
        <v>146.27933039937085</v>
      </c>
      <c r="DY9" s="47">
        <f>IF('Res Rent Roll'!$B10="","",'Res Rent Roll'!$L10*'Res Rent Roll'!$C10*(1+'Property Summary'!$L$21)^(CapEx!DY$2-1))</f>
        <v>146.27933039937085</v>
      </c>
      <c r="DZ9" s="47">
        <f>IF('Res Rent Roll'!$B10="","",'Res Rent Roll'!$L10*'Res Rent Roll'!$C10*(1+'Property Summary'!$L$21)^(CapEx!DZ$2-1))</f>
        <v>146.27933039937085</v>
      </c>
      <c r="EA9" s="47">
        <f>IF('Res Rent Roll'!$B10="","",'Res Rent Roll'!$L10*'Res Rent Roll'!$C10*(1+'Property Summary'!$L$21)^(CapEx!EA$2-1))</f>
        <v>146.27933039937085</v>
      </c>
      <c r="EB9" s="47">
        <f>IF('Res Rent Roll'!$B10="","",'Res Rent Roll'!$L10*'Res Rent Roll'!$C10*(1+'Property Summary'!$L$21)^(CapEx!EB$2-1))</f>
        <v>146.27933039937085</v>
      </c>
      <c r="EC9" s="47">
        <f>IF('Res Rent Roll'!$B10="","",'Res Rent Roll'!$L10*'Res Rent Roll'!$C10*(1+'Property Summary'!$L$21)^(CapEx!EC$2-1))</f>
        <v>146.27933039937085</v>
      </c>
      <c r="ED9" s="47">
        <f>IF('Res Rent Roll'!$B10="","",'Res Rent Roll'!$L10*'Res Rent Roll'!$C10*(1+'Property Summary'!$L$21)^(CapEx!ED$2-1))</f>
        <v>146.27933039937085</v>
      </c>
      <c r="EE9" s="47">
        <f>IF('Res Rent Roll'!$B10="","",'Res Rent Roll'!$L10*'Res Rent Roll'!$C10*(1+'Property Summary'!$L$21)^(CapEx!EE$2-1))</f>
        <v>146.27933039937085</v>
      </c>
      <c r="EF9" s="47">
        <f>IF('Res Rent Roll'!$B10="","",'Res Rent Roll'!$L10*'Res Rent Roll'!$C10*(1+'Property Summary'!$L$21)^(CapEx!EF$2-1))</f>
        <v>149.20491700735823</v>
      </c>
      <c r="EG9" s="47">
        <f>IF('Res Rent Roll'!$B10="","",'Res Rent Roll'!$L10*'Res Rent Roll'!$C10*(1+'Property Summary'!$L$21)^(CapEx!EG$2-1))</f>
        <v>149.20491700735823</v>
      </c>
      <c r="EH9" s="47">
        <f>IF('Res Rent Roll'!$B10="","",'Res Rent Roll'!$L10*'Res Rent Roll'!$C10*(1+'Property Summary'!$L$21)^(CapEx!EH$2-1))</f>
        <v>149.20491700735823</v>
      </c>
      <c r="EI9" s="47">
        <f>IF('Res Rent Roll'!$B10="","",'Res Rent Roll'!$L10*'Res Rent Roll'!$C10*(1+'Property Summary'!$L$21)^(CapEx!EI$2-1))</f>
        <v>149.20491700735823</v>
      </c>
      <c r="EJ9" s="47">
        <f>IF('Res Rent Roll'!$B10="","",'Res Rent Roll'!$L10*'Res Rent Roll'!$C10*(1+'Property Summary'!$L$21)^(CapEx!EJ$2-1))</f>
        <v>149.20491700735823</v>
      </c>
      <c r="EK9" s="47">
        <f>IF('Res Rent Roll'!$B10="","",'Res Rent Roll'!$L10*'Res Rent Roll'!$C10*(1+'Property Summary'!$L$21)^(CapEx!EK$2-1))</f>
        <v>149.20491700735823</v>
      </c>
      <c r="EL9" s="47">
        <f>IF('Res Rent Roll'!$B10="","",'Res Rent Roll'!$L10*'Res Rent Roll'!$C10*(1+'Property Summary'!$L$21)^(CapEx!EL$2-1))</f>
        <v>149.20491700735823</v>
      </c>
      <c r="EM9" s="47">
        <f>IF('Res Rent Roll'!$B10="","",'Res Rent Roll'!$L10*'Res Rent Roll'!$C10*(1+'Property Summary'!$L$21)^(CapEx!EM$2-1))</f>
        <v>149.20491700735823</v>
      </c>
      <c r="EN9" s="47">
        <f>IF('Res Rent Roll'!$B10="","",'Res Rent Roll'!$L10*'Res Rent Roll'!$C10*(1+'Property Summary'!$L$21)^(CapEx!EN$2-1))</f>
        <v>149.20491700735823</v>
      </c>
      <c r="EO9" s="47">
        <f>IF('Res Rent Roll'!$B10="","",'Res Rent Roll'!$L10*'Res Rent Roll'!$C10*(1+'Property Summary'!$L$21)^(CapEx!EO$2-1))</f>
        <v>149.20491700735823</v>
      </c>
      <c r="EP9" s="47">
        <f>IF('Res Rent Roll'!$B10="","",'Res Rent Roll'!$L10*'Res Rent Roll'!$C10*(1+'Property Summary'!$L$21)^(CapEx!EP$2-1))</f>
        <v>149.20491700735823</v>
      </c>
      <c r="EQ9" s="47">
        <f>IF('Res Rent Roll'!$B10="","",'Res Rent Roll'!$L10*'Res Rent Roll'!$C10*(1+'Property Summary'!$L$21)^(CapEx!EQ$2-1))</f>
        <v>149.20491700735823</v>
      </c>
      <c r="ER9" s="47">
        <f>IF('Res Rent Roll'!$B10="","",'Res Rent Roll'!$L10*'Res Rent Roll'!$C10*(1+'Property Summary'!$L$21)^(CapEx!ER$2-1))</f>
        <v>152.18901534750543</v>
      </c>
      <c r="ES9" s="47">
        <f>IF('Res Rent Roll'!$B10="","",'Res Rent Roll'!$L10*'Res Rent Roll'!$C10*(1+'Property Summary'!$L$21)^(CapEx!ES$2-1))</f>
        <v>152.18901534750543</v>
      </c>
      <c r="ET9" s="47">
        <f>IF('Res Rent Roll'!$B10="","",'Res Rent Roll'!$L10*'Res Rent Roll'!$C10*(1+'Property Summary'!$L$21)^(CapEx!ET$2-1))</f>
        <v>152.18901534750543</v>
      </c>
      <c r="EU9" s="47">
        <f>IF('Res Rent Roll'!$B10="","",'Res Rent Roll'!$L10*'Res Rent Roll'!$C10*(1+'Property Summary'!$L$21)^(CapEx!EU$2-1))</f>
        <v>152.18901534750543</v>
      </c>
      <c r="EV9" s="47">
        <f>IF('Res Rent Roll'!$B10="","",'Res Rent Roll'!$L10*'Res Rent Roll'!$C10*(1+'Property Summary'!$L$21)^(CapEx!EV$2-1))</f>
        <v>152.18901534750543</v>
      </c>
      <c r="EW9" s="47">
        <f>IF('Res Rent Roll'!$B10="","",'Res Rent Roll'!$L10*'Res Rent Roll'!$C10*(1+'Property Summary'!$L$21)^(CapEx!EW$2-1))</f>
        <v>152.18901534750543</v>
      </c>
      <c r="EX9" s="47">
        <f>IF('Res Rent Roll'!$B10="","",'Res Rent Roll'!$L10*'Res Rent Roll'!$C10*(1+'Property Summary'!$L$21)^(CapEx!EX$2-1))</f>
        <v>152.18901534750543</v>
      </c>
      <c r="EY9" s="47">
        <f>IF('Res Rent Roll'!$B10="","",'Res Rent Roll'!$L10*'Res Rent Roll'!$C10*(1+'Property Summary'!$L$21)^(CapEx!EY$2-1))</f>
        <v>152.18901534750543</v>
      </c>
      <c r="EZ9" s="47">
        <f>IF('Res Rent Roll'!$B10="","",'Res Rent Roll'!$L10*'Res Rent Roll'!$C10*(1+'Property Summary'!$L$21)^(CapEx!EZ$2-1))</f>
        <v>152.18901534750543</v>
      </c>
      <c r="FA9" s="47">
        <f>IF('Res Rent Roll'!$B10="","",'Res Rent Roll'!$L10*'Res Rent Roll'!$C10*(1+'Property Summary'!$L$21)^(CapEx!FA$2-1))</f>
        <v>152.18901534750543</v>
      </c>
      <c r="FB9" s="47">
        <f>IF('Res Rent Roll'!$B10="","",'Res Rent Roll'!$L10*'Res Rent Roll'!$C10*(1+'Property Summary'!$L$21)^(CapEx!FB$2-1))</f>
        <v>152.18901534750543</v>
      </c>
      <c r="FC9" s="47">
        <f>IF('Res Rent Roll'!$B10="","",'Res Rent Roll'!$L10*'Res Rent Roll'!$C10*(1+'Property Summary'!$L$21)^(CapEx!FC$2-1))</f>
        <v>152.18901534750543</v>
      </c>
      <c r="FD9" s="47">
        <f>IF('Res Rent Roll'!$B10="","",'Res Rent Roll'!$L10*'Res Rent Roll'!$C10*(1+'Property Summary'!$L$21)^(CapEx!FD$2-1))</f>
        <v>155.23279565445554</v>
      </c>
      <c r="FE9" s="47">
        <f>IF('Res Rent Roll'!$B10="","",'Res Rent Roll'!$L10*'Res Rent Roll'!$C10*(1+'Property Summary'!$L$21)^(CapEx!FE$2-1))</f>
        <v>155.23279565445554</v>
      </c>
      <c r="FF9" s="47">
        <f>IF('Res Rent Roll'!$B10="","",'Res Rent Roll'!$L10*'Res Rent Roll'!$C10*(1+'Property Summary'!$L$21)^(CapEx!FF$2-1))</f>
        <v>155.23279565445554</v>
      </c>
      <c r="FG9" s="47">
        <f>IF('Res Rent Roll'!$B10="","",'Res Rent Roll'!$L10*'Res Rent Roll'!$C10*(1+'Property Summary'!$L$21)^(CapEx!FG$2-1))</f>
        <v>155.23279565445554</v>
      </c>
      <c r="FH9" s="47">
        <f>IF('Res Rent Roll'!$B10="","",'Res Rent Roll'!$L10*'Res Rent Roll'!$C10*(1+'Property Summary'!$L$21)^(CapEx!FH$2-1))</f>
        <v>155.23279565445554</v>
      </c>
      <c r="FI9" s="47">
        <f>IF('Res Rent Roll'!$B10="","",'Res Rent Roll'!$L10*'Res Rent Roll'!$C10*(1+'Property Summary'!$L$21)^(CapEx!FI$2-1))</f>
        <v>155.23279565445554</v>
      </c>
      <c r="FJ9" s="47">
        <f>IF('Res Rent Roll'!$B10="","",'Res Rent Roll'!$L10*'Res Rent Roll'!$C10*(1+'Property Summary'!$L$21)^(CapEx!FJ$2-1))</f>
        <v>155.23279565445554</v>
      </c>
      <c r="FK9" s="47">
        <f>IF('Res Rent Roll'!$B10="","",'Res Rent Roll'!$L10*'Res Rent Roll'!$C10*(1+'Property Summary'!$L$21)^(CapEx!FK$2-1))</f>
        <v>155.23279565445554</v>
      </c>
      <c r="FL9" s="47">
        <f>IF('Res Rent Roll'!$B10="","",'Res Rent Roll'!$L10*'Res Rent Roll'!$C10*(1+'Property Summary'!$L$21)^(CapEx!FL$2-1))</f>
        <v>155.23279565445554</v>
      </c>
      <c r="FM9" s="47">
        <f>IF('Res Rent Roll'!$B10="","",'Res Rent Roll'!$L10*'Res Rent Roll'!$C10*(1+'Property Summary'!$L$21)^(CapEx!FM$2-1))</f>
        <v>155.23279565445554</v>
      </c>
      <c r="FN9" s="47">
        <f>IF('Res Rent Roll'!$B10="","",'Res Rent Roll'!$L10*'Res Rent Roll'!$C10*(1+'Property Summary'!$L$21)^(CapEx!FN$2-1))</f>
        <v>155.23279565445554</v>
      </c>
      <c r="FO9" s="47">
        <f>IF('Res Rent Roll'!$B10="","",'Res Rent Roll'!$L10*'Res Rent Roll'!$C10*(1+'Property Summary'!$L$21)^(CapEx!FO$2-1))</f>
        <v>155.23279565445554</v>
      </c>
      <c r="FP9" s="47">
        <f>IF('Res Rent Roll'!$B10="","",'Res Rent Roll'!$L10*'Res Rent Roll'!$C10*(1+'Property Summary'!$L$21)^(CapEx!FP$2-1))</f>
        <v>158.33745156754466</v>
      </c>
      <c r="FQ9" s="47">
        <f>IF('Res Rent Roll'!$B10="","",'Res Rent Roll'!$L10*'Res Rent Roll'!$C10*(1+'Property Summary'!$L$21)^(CapEx!FQ$2-1))</f>
        <v>158.33745156754466</v>
      </c>
      <c r="FR9" s="47">
        <f>IF('Res Rent Roll'!$B10="","",'Res Rent Roll'!$L10*'Res Rent Roll'!$C10*(1+'Property Summary'!$L$21)^(CapEx!FR$2-1))</f>
        <v>158.33745156754466</v>
      </c>
      <c r="FS9" s="47">
        <f>IF('Res Rent Roll'!$B10="","",'Res Rent Roll'!$L10*'Res Rent Roll'!$C10*(1+'Property Summary'!$L$21)^(CapEx!FS$2-1))</f>
        <v>158.33745156754466</v>
      </c>
      <c r="FT9" s="47">
        <f>IF('Res Rent Roll'!$B10="","",'Res Rent Roll'!$L10*'Res Rent Roll'!$C10*(1+'Property Summary'!$L$21)^(CapEx!FT$2-1))</f>
        <v>158.33745156754466</v>
      </c>
      <c r="FU9" s="47">
        <f>IF('Res Rent Roll'!$B10="","",'Res Rent Roll'!$L10*'Res Rent Roll'!$C10*(1+'Property Summary'!$L$21)^(CapEx!FU$2-1))</f>
        <v>158.33745156754466</v>
      </c>
      <c r="FV9" s="47">
        <f>IF('Res Rent Roll'!$B10="","",'Res Rent Roll'!$L10*'Res Rent Roll'!$C10*(1+'Property Summary'!$L$21)^(CapEx!FV$2-1))</f>
        <v>158.33745156754466</v>
      </c>
      <c r="FW9" s="47">
        <f>IF('Res Rent Roll'!$B10="","",'Res Rent Roll'!$L10*'Res Rent Roll'!$C10*(1+'Property Summary'!$L$21)^(CapEx!FW$2-1))</f>
        <v>158.33745156754466</v>
      </c>
      <c r="FX9" s="47">
        <f>IF('Res Rent Roll'!$B10="","",'Res Rent Roll'!$L10*'Res Rent Roll'!$C10*(1+'Property Summary'!$L$21)^(CapEx!FX$2-1))</f>
        <v>158.33745156754466</v>
      </c>
      <c r="FY9" s="47">
        <f>IF('Res Rent Roll'!$B10="","",'Res Rent Roll'!$L10*'Res Rent Roll'!$C10*(1+'Property Summary'!$L$21)^(CapEx!FY$2-1))</f>
        <v>158.33745156754466</v>
      </c>
      <c r="FZ9" s="47">
        <f>IF('Res Rent Roll'!$B10="","",'Res Rent Roll'!$L10*'Res Rent Roll'!$C10*(1+'Property Summary'!$L$21)^(CapEx!FZ$2-1))</f>
        <v>158.33745156754466</v>
      </c>
      <c r="GA9" s="48">
        <f>IF('Res Rent Roll'!$B10="","",'Res Rent Roll'!$L10*'Res Rent Roll'!$C10*(1+'Property Summary'!$L$21)^(CapEx!GA$2-1))</f>
        <v>158.33745156754466</v>
      </c>
    </row>
    <row r="10" spans="2:183" x14ac:dyDescent="0.3">
      <c r="B10" s="42" t="str">
        <f>IF('Res Rent Roll'!$B11="","",'Res Rent Roll'!$B11)</f>
        <v>2-Bed A R2</v>
      </c>
      <c r="C10" s="43"/>
      <c r="D10" s="47">
        <f>IF('Res Rent Roll'!$B11="","",'Res Rent Roll'!$L11*'Res Rent Roll'!$C11*(1+'Property Summary'!$L$21)^(CapEx!D$2-1))</f>
        <v>390</v>
      </c>
      <c r="E10" s="47">
        <f>IF('Res Rent Roll'!$B11="","",'Res Rent Roll'!$L11*'Res Rent Roll'!$C11*(1+'Property Summary'!$L$21)^(CapEx!E$2-1))</f>
        <v>390</v>
      </c>
      <c r="F10" s="47">
        <f>IF('Res Rent Roll'!$B11="","",'Res Rent Roll'!$L11*'Res Rent Roll'!$C11*(1+'Property Summary'!$L$21)^(CapEx!F$2-1))</f>
        <v>390</v>
      </c>
      <c r="G10" s="47">
        <f>IF('Res Rent Roll'!$B11="","",'Res Rent Roll'!$L11*'Res Rent Roll'!$C11*(1+'Property Summary'!$L$21)^(CapEx!G$2-1))</f>
        <v>390</v>
      </c>
      <c r="H10" s="47">
        <f>IF('Res Rent Roll'!$B11="","",'Res Rent Roll'!$L11*'Res Rent Roll'!$C11*(1+'Property Summary'!$L$21)^(CapEx!H$2-1))</f>
        <v>390</v>
      </c>
      <c r="I10" s="47">
        <f>IF('Res Rent Roll'!$B11="","",'Res Rent Roll'!$L11*'Res Rent Roll'!$C11*(1+'Property Summary'!$L$21)^(CapEx!I$2-1))</f>
        <v>390</v>
      </c>
      <c r="J10" s="47">
        <f>IF('Res Rent Roll'!$B11="","",'Res Rent Roll'!$L11*'Res Rent Roll'!$C11*(1+'Property Summary'!$L$21)^(CapEx!J$2-1))</f>
        <v>390</v>
      </c>
      <c r="K10" s="47">
        <f>IF('Res Rent Roll'!$B11="","",'Res Rent Roll'!$L11*'Res Rent Roll'!$C11*(1+'Property Summary'!$L$21)^(CapEx!K$2-1))</f>
        <v>390</v>
      </c>
      <c r="L10" s="47">
        <f>IF('Res Rent Roll'!$B11="","",'Res Rent Roll'!$L11*'Res Rent Roll'!$C11*(1+'Property Summary'!$L$21)^(CapEx!L$2-1))</f>
        <v>390</v>
      </c>
      <c r="M10" s="47">
        <f>IF('Res Rent Roll'!$B11="","",'Res Rent Roll'!$L11*'Res Rent Roll'!$C11*(1+'Property Summary'!$L$21)^(CapEx!M$2-1))</f>
        <v>390</v>
      </c>
      <c r="N10" s="47">
        <f>IF('Res Rent Roll'!$B11="","",'Res Rent Roll'!$L11*'Res Rent Roll'!$C11*(1+'Property Summary'!$L$21)^(CapEx!N$2-1))</f>
        <v>390</v>
      </c>
      <c r="O10" s="47">
        <f>IF('Res Rent Roll'!$B11="","",'Res Rent Roll'!$L11*'Res Rent Roll'!$C11*(1+'Property Summary'!$L$21)^(CapEx!O$2-1))</f>
        <v>390</v>
      </c>
      <c r="P10" s="47">
        <f>IF('Res Rent Roll'!$B11="","",'Res Rent Roll'!$L11*'Res Rent Roll'!$C11*(1+'Property Summary'!$L$21)^(CapEx!P$2-1))</f>
        <v>397.8</v>
      </c>
      <c r="Q10" s="47">
        <f>IF('Res Rent Roll'!$B11="","",'Res Rent Roll'!$L11*'Res Rent Roll'!$C11*(1+'Property Summary'!$L$21)^(CapEx!Q$2-1))</f>
        <v>397.8</v>
      </c>
      <c r="R10" s="47">
        <f>IF('Res Rent Roll'!$B11="","",'Res Rent Roll'!$L11*'Res Rent Roll'!$C11*(1+'Property Summary'!$L$21)^(CapEx!R$2-1))</f>
        <v>397.8</v>
      </c>
      <c r="S10" s="47">
        <f>IF('Res Rent Roll'!$B11="","",'Res Rent Roll'!$L11*'Res Rent Roll'!$C11*(1+'Property Summary'!$L$21)^(CapEx!S$2-1))</f>
        <v>397.8</v>
      </c>
      <c r="T10" s="47">
        <f>IF('Res Rent Roll'!$B11="","",'Res Rent Roll'!$L11*'Res Rent Roll'!$C11*(1+'Property Summary'!$L$21)^(CapEx!T$2-1))</f>
        <v>397.8</v>
      </c>
      <c r="U10" s="47">
        <f>IF('Res Rent Roll'!$B11="","",'Res Rent Roll'!$L11*'Res Rent Roll'!$C11*(1+'Property Summary'!$L$21)^(CapEx!U$2-1))</f>
        <v>397.8</v>
      </c>
      <c r="V10" s="47">
        <f>IF('Res Rent Roll'!$B11="","",'Res Rent Roll'!$L11*'Res Rent Roll'!$C11*(1+'Property Summary'!$L$21)^(CapEx!V$2-1))</f>
        <v>397.8</v>
      </c>
      <c r="W10" s="47">
        <f>IF('Res Rent Roll'!$B11="","",'Res Rent Roll'!$L11*'Res Rent Roll'!$C11*(1+'Property Summary'!$L$21)^(CapEx!W$2-1))</f>
        <v>397.8</v>
      </c>
      <c r="X10" s="47">
        <f>IF('Res Rent Roll'!$B11="","",'Res Rent Roll'!$L11*'Res Rent Roll'!$C11*(1+'Property Summary'!$L$21)^(CapEx!X$2-1))</f>
        <v>397.8</v>
      </c>
      <c r="Y10" s="47">
        <f>IF('Res Rent Roll'!$B11="","",'Res Rent Roll'!$L11*'Res Rent Roll'!$C11*(1+'Property Summary'!$L$21)^(CapEx!Y$2-1))</f>
        <v>397.8</v>
      </c>
      <c r="Z10" s="47">
        <f>IF('Res Rent Roll'!$B11="","",'Res Rent Roll'!$L11*'Res Rent Roll'!$C11*(1+'Property Summary'!$L$21)^(CapEx!Z$2-1))</f>
        <v>397.8</v>
      </c>
      <c r="AA10" s="47">
        <f>IF('Res Rent Roll'!$B11="","",'Res Rent Roll'!$L11*'Res Rent Roll'!$C11*(1+'Property Summary'!$L$21)^(CapEx!AA$2-1))</f>
        <v>397.8</v>
      </c>
      <c r="AB10" s="47">
        <f>IF('Res Rent Roll'!$B11="","",'Res Rent Roll'!$L11*'Res Rent Roll'!$C11*(1+'Property Summary'!$L$21)^(CapEx!AB$2-1))</f>
        <v>405.75599999999997</v>
      </c>
      <c r="AC10" s="47">
        <f>IF('Res Rent Roll'!$B11="","",'Res Rent Roll'!$L11*'Res Rent Roll'!$C11*(1+'Property Summary'!$L$21)^(CapEx!AC$2-1))</f>
        <v>405.75599999999997</v>
      </c>
      <c r="AD10" s="47">
        <f>IF('Res Rent Roll'!$B11="","",'Res Rent Roll'!$L11*'Res Rent Roll'!$C11*(1+'Property Summary'!$L$21)^(CapEx!AD$2-1))</f>
        <v>405.75599999999997</v>
      </c>
      <c r="AE10" s="47">
        <f>IF('Res Rent Roll'!$B11="","",'Res Rent Roll'!$L11*'Res Rent Roll'!$C11*(1+'Property Summary'!$L$21)^(CapEx!AE$2-1))</f>
        <v>405.75599999999997</v>
      </c>
      <c r="AF10" s="47">
        <f>IF('Res Rent Roll'!$B11="","",'Res Rent Roll'!$L11*'Res Rent Roll'!$C11*(1+'Property Summary'!$L$21)^(CapEx!AF$2-1))</f>
        <v>405.75599999999997</v>
      </c>
      <c r="AG10" s="47">
        <f>IF('Res Rent Roll'!$B11="","",'Res Rent Roll'!$L11*'Res Rent Roll'!$C11*(1+'Property Summary'!$L$21)^(CapEx!AG$2-1))</f>
        <v>405.75599999999997</v>
      </c>
      <c r="AH10" s="47">
        <f>IF('Res Rent Roll'!$B11="","",'Res Rent Roll'!$L11*'Res Rent Roll'!$C11*(1+'Property Summary'!$L$21)^(CapEx!AH$2-1))</f>
        <v>405.75599999999997</v>
      </c>
      <c r="AI10" s="47">
        <f>IF('Res Rent Roll'!$B11="","",'Res Rent Roll'!$L11*'Res Rent Roll'!$C11*(1+'Property Summary'!$L$21)^(CapEx!AI$2-1))</f>
        <v>405.75599999999997</v>
      </c>
      <c r="AJ10" s="47">
        <f>IF('Res Rent Roll'!$B11="","",'Res Rent Roll'!$L11*'Res Rent Roll'!$C11*(1+'Property Summary'!$L$21)^(CapEx!AJ$2-1))</f>
        <v>405.75599999999997</v>
      </c>
      <c r="AK10" s="47">
        <f>IF('Res Rent Roll'!$B11="","",'Res Rent Roll'!$L11*'Res Rent Roll'!$C11*(1+'Property Summary'!$L$21)^(CapEx!AK$2-1))</f>
        <v>405.75599999999997</v>
      </c>
      <c r="AL10" s="47">
        <f>IF('Res Rent Roll'!$B11="","",'Res Rent Roll'!$L11*'Res Rent Roll'!$C11*(1+'Property Summary'!$L$21)^(CapEx!AL$2-1))</f>
        <v>405.75599999999997</v>
      </c>
      <c r="AM10" s="47">
        <f>IF('Res Rent Roll'!$B11="","",'Res Rent Roll'!$L11*'Res Rent Roll'!$C11*(1+'Property Summary'!$L$21)^(CapEx!AM$2-1))</f>
        <v>405.75599999999997</v>
      </c>
      <c r="AN10" s="47">
        <f>IF('Res Rent Roll'!$B11="","",'Res Rent Roll'!$L11*'Res Rent Roll'!$C11*(1+'Property Summary'!$L$21)^(CapEx!AN$2-1))</f>
        <v>413.87111999999996</v>
      </c>
      <c r="AO10" s="47">
        <f>IF('Res Rent Roll'!$B11="","",'Res Rent Roll'!$L11*'Res Rent Roll'!$C11*(1+'Property Summary'!$L$21)^(CapEx!AO$2-1))</f>
        <v>413.87111999999996</v>
      </c>
      <c r="AP10" s="47">
        <f>IF('Res Rent Roll'!$B11="","",'Res Rent Roll'!$L11*'Res Rent Roll'!$C11*(1+'Property Summary'!$L$21)^(CapEx!AP$2-1))</f>
        <v>413.87111999999996</v>
      </c>
      <c r="AQ10" s="47">
        <f>IF('Res Rent Roll'!$B11="","",'Res Rent Roll'!$L11*'Res Rent Roll'!$C11*(1+'Property Summary'!$L$21)^(CapEx!AQ$2-1))</f>
        <v>413.87111999999996</v>
      </c>
      <c r="AR10" s="47">
        <f>IF('Res Rent Roll'!$B11="","",'Res Rent Roll'!$L11*'Res Rent Roll'!$C11*(1+'Property Summary'!$L$21)^(CapEx!AR$2-1))</f>
        <v>413.87111999999996</v>
      </c>
      <c r="AS10" s="47">
        <f>IF('Res Rent Roll'!$B11="","",'Res Rent Roll'!$L11*'Res Rent Roll'!$C11*(1+'Property Summary'!$L$21)^(CapEx!AS$2-1))</f>
        <v>413.87111999999996</v>
      </c>
      <c r="AT10" s="47">
        <f>IF('Res Rent Roll'!$B11="","",'Res Rent Roll'!$L11*'Res Rent Roll'!$C11*(1+'Property Summary'!$L$21)^(CapEx!AT$2-1))</f>
        <v>413.87111999999996</v>
      </c>
      <c r="AU10" s="47">
        <f>IF('Res Rent Roll'!$B11="","",'Res Rent Roll'!$L11*'Res Rent Roll'!$C11*(1+'Property Summary'!$L$21)^(CapEx!AU$2-1))</f>
        <v>413.87111999999996</v>
      </c>
      <c r="AV10" s="47">
        <f>IF('Res Rent Roll'!$B11="","",'Res Rent Roll'!$L11*'Res Rent Roll'!$C11*(1+'Property Summary'!$L$21)^(CapEx!AV$2-1))</f>
        <v>413.87111999999996</v>
      </c>
      <c r="AW10" s="47">
        <f>IF('Res Rent Roll'!$B11="","",'Res Rent Roll'!$L11*'Res Rent Roll'!$C11*(1+'Property Summary'!$L$21)^(CapEx!AW$2-1))</f>
        <v>413.87111999999996</v>
      </c>
      <c r="AX10" s="47">
        <f>IF('Res Rent Roll'!$B11="","",'Res Rent Roll'!$L11*'Res Rent Roll'!$C11*(1+'Property Summary'!$L$21)^(CapEx!AX$2-1))</f>
        <v>413.87111999999996</v>
      </c>
      <c r="AY10" s="47">
        <f>IF('Res Rent Roll'!$B11="","",'Res Rent Roll'!$L11*'Res Rent Roll'!$C11*(1+'Property Summary'!$L$21)^(CapEx!AY$2-1))</f>
        <v>413.87111999999996</v>
      </c>
      <c r="AZ10" s="47">
        <f>IF('Res Rent Roll'!$B11="","",'Res Rent Roll'!$L11*'Res Rent Roll'!$C11*(1+'Property Summary'!$L$21)^(CapEx!AZ$2-1))</f>
        <v>422.1485424</v>
      </c>
      <c r="BA10" s="47">
        <f>IF('Res Rent Roll'!$B11="","",'Res Rent Roll'!$L11*'Res Rent Roll'!$C11*(1+'Property Summary'!$L$21)^(CapEx!BA$2-1))</f>
        <v>422.1485424</v>
      </c>
      <c r="BB10" s="47">
        <f>IF('Res Rent Roll'!$B11="","",'Res Rent Roll'!$L11*'Res Rent Roll'!$C11*(1+'Property Summary'!$L$21)^(CapEx!BB$2-1))</f>
        <v>422.1485424</v>
      </c>
      <c r="BC10" s="47">
        <f>IF('Res Rent Roll'!$B11="","",'Res Rent Roll'!$L11*'Res Rent Roll'!$C11*(1+'Property Summary'!$L$21)^(CapEx!BC$2-1))</f>
        <v>422.1485424</v>
      </c>
      <c r="BD10" s="47">
        <f>IF('Res Rent Roll'!$B11="","",'Res Rent Roll'!$L11*'Res Rent Roll'!$C11*(1+'Property Summary'!$L$21)^(CapEx!BD$2-1))</f>
        <v>422.1485424</v>
      </c>
      <c r="BE10" s="47">
        <f>IF('Res Rent Roll'!$B11="","",'Res Rent Roll'!$L11*'Res Rent Roll'!$C11*(1+'Property Summary'!$L$21)^(CapEx!BE$2-1))</f>
        <v>422.1485424</v>
      </c>
      <c r="BF10" s="47">
        <f>IF('Res Rent Roll'!$B11="","",'Res Rent Roll'!$L11*'Res Rent Roll'!$C11*(1+'Property Summary'!$L$21)^(CapEx!BF$2-1))</f>
        <v>422.1485424</v>
      </c>
      <c r="BG10" s="47">
        <f>IF('Res Rent Roll'!$B11="","",'Res Rent Roll'!$L11*'Res Rent Roll'!$C11*(1+'Property Summary'!$L$21)^(CapEx!BG$2-1))</f>
        <v>422.1485424</v>
      </c>
      <c r="BH10" s="47">
        <f>IF('Res Rent Roll'!$B11="","",'Res Rent Roll'!$L11*'Res Rent Roll'!$C11*(1+'Property Summary'!$L$21)^(CapEx!BH$2-1))</f>
        <v>422.1485424</v>
      </c>
      <c r="BI10" s="47">
        <f>IF('Res Rent Roll'!$B11="","",'Res Rent Roll'!$L11*'Res Rent Roll'!$C11*(1+'Property Summary'!$L$21)^(CapEx!BI$2-1))</f>
        <v>422.1485424</v>
      </c>
      <c r="BJ10" s="47">
        <f>IF('Res Rent Roll'!$B11="","",'Res Rent Roll'!$L11*'Res Rent Roll'!$C11*(1+'Property Summary'!$L$21)^(CapEx!BJ$2-1))</f>
        <v>422.1485424</v>
      </c>
      <c r="BK10" s="47">
        <f>IF('Res Rent Roll'!$B11="","",'Res Rent Roll'!$L11*'Res Rent Roll'!$C11*(1+'Property Summary'!$L$21)^(CapEx!BK$2-1))</f>
        <v>422.1485424</v>
      </c>
      <c r="BL10" s="47">
        <f>IF('Res Rent Roll'!$B11="","",'Res Rent Roll'!$L11*'Res Rent Roll'!$C11*(1+'Property Summary'!$L$21)^(CapEx!BL$2-1))</f>
        <v>430.59151324800001</v>
      </c>
      <c r="BM10" s="47">
        <f>IF('Res Rent Roll'!$B11="","",'Res Rent Roll'!$L11*'Res Rent Roll'!$C11*(1+'Property Summary'!$L$21)^(CapEx!BM$2-1))</f>
        <v>430.59151324800001</v>
      </c>
      <c r="BN10" s="47">
        <f>IF('Res Rent Roll'!$B11="","",'Res Rent Roll'!$L11*'Res Rent Roll'!$C11*(1+'Property Summary'!$L$21)^(CapEx!BN$2-1))</f>
        <v>430.59151324800001</v>
      </c>
      <c r="BO10" s="47">
        <f>IF('Res Rent Roll'!$B11="","",'Res Rent Roll'!$L11*'Res Rent Roll'!$C11*(1+'Property Summary'!$L$21)^(CapEx!BO$2-1))</f>
        <v>430.59151324800001</v>
      </c>
      <c r="BP10" s="47">
        <f>IF('Res Rent Roll'!$B11="","",'Res Rent Roll'!$L11*'Res Rent Roll'!$C11*(1+'Property Summary'!$L$21)^(CapEx!BP$2-1))</f>
        <v>430.59151324800001</v>
      </c>
      <c r="BQ10" s="47">
        <f>IF('Res Rent Roll'!$B11="","",'Res Rent Roll'!$L11*'Res Rent Roll'!$C11*(1+'Property Summary'!$L$21)^(CapEx!BQ$2-1))</f>
        <v>430.59151324800001</v>
      </c>
      <c r="BR10" s="47">
        <f>IF('Res Rent Roll'!$B11="","",'Res Rent Roll'!$L11*'Res Rent Roll'!$C11*(1+'Property Summary'!$L$21)^(CapEx!BR$2-1))</f>
        <v>430.59151324800001</v>
      </c>
      <c r="BS10" s="47">
        <f>IF('Res Rent Roll'!$B11="","",'Res Rent Roll'!$L11*'Res Rent Roll'!$C11*(1+'Property Summary'!$L$21)^(CapEx!BS$2-1))</f>
        <v>430.59151324800001</v>
      </c>
      <c r="BT10" s="47">
        <f>IF('Res Rent Roll'!$B11="","",'Res Rent Roll'!$L11*'Res Rent Roll'!$C11*(1+'Property Summary'!$L$21)^(CapEx!BT$2-1))</f>
        <v>430.59151324800001</v>
      </c>
      <c r="BU10" s="47">
        <f>IF('Res Rent Roll'!$B11="","",'Res Rent Roll'!$L11*'Res Rent Roll'!$C11*(1+'Property Summary'!$L$21)^(CapEx!BU$2-1))</f>
        <v>430.59151324800001</v>
      </c>
      <c r="BV10" s="47">
        <f>IF('Res Rent Roll'!$B11="","",'Res Rent Roll'!$L11*'Res Rent Roll'!$C11*(1+'Property Summary'!$L$21)^(CapEx!BV$2-1))</f>
        <v>430.59151324800001</v>
      </c>
      <c r="BW10" s="47">
        <f>IF('Res Rent Roll'!$B11="","",'Res Rent Roll'!$L11*'Res Rent Roll'!$C11*(1+'Property Summary'!$L$21)^(CapEx!BW$2-1))</f>
        <v>430.59151324800001</v>
      </c>
      <c r="BX10" s="47">
        <f>IF('Res Rent Roll'!$B11="","",'Res Rent Roll'!$L11*'Res Rent Roll'!$C11*(1+'Property Summary'!$L$21)^(CapEx!BX$2-1))</f>
        <v>439.20334351296003</v>
      </c>
      <c r="BY10" s="47">
        <f>IF('Res Rent Roll'!$B11="","",'Res Rent Roll'!$L11*'Res Rent Roll'!$C11*(1+'Property Summary'!$L$21)^(CapEx!BY$2-1))</f>
        <v>439.20334351296003</v>
      </c>
      <c r="BZ10" s="47">
        <f>IF('Res Rent Roll'!$B11="","",'Res Rent Roll'!$L11*'Res Rent Roll'!$C11*(1+'Property Summary'!$L$21)^(CapEx!BZ$2-1))</f>
        <v>439.20334351296003</v>
      </c>
      <c r="CA10" s="47">
        <f>IF('Res Rent Roll'!$B11="","",'Res Rent Roll'!$L11*'Res Rent Roll'!$C11*(1+'Property Summary'!$L$21)^(CapEx!CA$2-1))</f>
        <v>439.20334351296003</v>
      </c>
      <c r="CB10" s="47">
        <f>IF('Res Rent Roll'!$B11="","",'Res Rent Roll'!$L11*'Res Rent Roll'!$C11*(1+'Property Summary'!$L$21)^(CapEx!CB$2-1))</f>
        <v>439.20334351296003</v>
      </c>
      <c r="CC10" s="47">
        <f>IF('Res Rent Roll'!$B11="","",'Res Rent Roll'!$L11*'Res Rent Roll'!$C11*(1+'Property Summary'!$L$21)^(CapEx!CC$2-1))</f>
        <v>439.20334351296003</v>
      </c>
      <c r="CD10" s="47">
        <f>IF('Res Rent Roll'!$B11="","",'Res Rent Roll'!$L11*'Res Rent Roll'!$C11*(1+'Property Summary'!$L$21)^(CapEx!CD$2-1))</f>
        <v>439.20334351296003</v>
      </c>
      <c r="CE10" s="47">
        <f>IF('Res Rent Roll'!$B11="","",'Res Rent Roll'!$L11*'Res Rent Roll'!$C11*(1+'Property Summary'!$L$21)^(CapEx!CE$2-1))</f>
        <v>439.20334351296003</v>
      </c>
      <c r="CF10" s="47">
        <f>IF('Res Rent Roll'!$B11="","",'Res Rent Roll'!$L11*'Res Rent Roll'!$C11*(1+'Property Summary'!$L$21)^(CapEx!CF$2-1))</f>
        <v>439.20334351296003</v>
      </c>
      <c r="CG10" s="47">
        <f>IF('Res Rent Roll'!$B11="","",'Res Rent Roll'!$L11*'Res Rent Roll'!$C11*(1+'Property Summary'!$L$21)^(CapEx!CG$2-1))</f>
        <v>439.20334351296003</v>
      </c>
      <c r="CH10" s="47">
        <f>IF('Res Rent Roll'!$B11="","",'Res Rent Roll'!$L11*'Res Rent Roll'!$C11*(1+'Property Summary'!$L$21)^(CapEx!CH$2-1))</f>
        <v>439.20334351296003</v>
      </c>
      <c r="CI10" s="47">
        <f>IF('Res Rent Roll'!$B11="","",'Res Rent Roll'!$L11*'Res Rent Roll'!$C11*(1+'Property Summary'!$L$21)^(CapEx!CI$2-1))</f>
        <v>439.20334351296003</v>
      </c>
      <c r="CJ10" s="47">
        <f>IF('Res Rent Roll'!$B11="","",'Res Rent Roll'!$L11*'Res Rent Roll'!$C11*(1+'Property Summary'!$L$21)^(CapEx!CJ$2-1))</f>
        <v>447.98741038321913</v>
      </c>
      <c r="CK10" s="47">
        <f>IF('Res Rent Roll'!$B11="","",'Res Rent Roll'!$L11*'Res Rent Roll'!$C11*(1+'Property Summary'!$L$21)^(CapEx!CK$2-1))</f>
        <v>447.98741038321913</v>
      </c>
      <c r="CL10" s="47">
        <f>IF('Res Rent Roll'!$B11="","",'Res Rent Roll'!$L11*'Res Rent Roll'!$C11*(1+'Property Summary'!$L$21)^(CapEx!CL$2-1))</f>
        <v>447.98741038321913</v>
      </c>
      <c r="CM10" s="47">
        <f>IF('Res Rent Roll'!$B11="","",'Res Rent Roll'!$L11*'Res Rent Roll'!$C11*(1+'Property Summary'!$L$21)^(CapEx!CM$2-1))</f>
        <v>447.98741038321913</v>
      </c>
      <c r="CN10" s="47">
        <f>IF('Res Rent Roll'!$B11="","",'Res Rent Roll'!$L11*'Res Rent Roll'!$C11*(1+'Property Summary'!$L$21)^(CapEx!CN$2-1))</f>
        <v>447.98741038321913</v>
      </c>
      <c r="CO10" s="47">
        <f>IF('Res Rent Roll'!$B11="","",'Res Rent Roll'!$L11*'Res Rent Roll'!$C11*(1+'Property Summary'!$L$21)^(CapEx!CO$2-1))</f>
        <v>447.98741038321913</v>
      </c>
      <c r="CP10" s="47">
        <f>IF('Res Rent Roll'!$B11="","",'Res Rent Roll'!$L11*'Res Rent Roll'!$C11*(1+'Property Summary'!$L$21)^(CapEx!CP$2-1))</f>
        <v>447.98741038321913</v>
      </c>
      <c r="CQ10" s="47">
        <f>IF('Res Rent Roll'!$B11="","",'Res Rent Roll'!$L11*'Res Rent Roll'!$C11*(1+'Property Summary'!$L$21)^(CapEx!CQ$2-1))</f>
        <v>447.98741038321913</v>
      </c>
      <c r="CR10" s="47">
        <f>IF('Res Rent Roll'!$B11="","",'Res Rent Roll'!$L11*'Res Rent Roll'!$C11*(1+'Property Summary'!$L$21)^(CapEx!CR$2-1))</f>
        <v>447.98741038321913</v>
      </c>
      <c r="CS10" s="47">
        <f>IF('Res Rent Roll'!$B11="","",'Res Rent Roll'!$L11*'Res Rent Roll'!$C11*(1+'Property Summary'!$L$21)^(CapEx!CS$2-1))</f>
        <v>447.98741038321913</v>
      </c>
      <c r="CT10" s="47">
        <f>IF('Res Rent Roll'!$B11="","",'Res Rent Roll'!$L11*'Res Rent Roll'!$C11*(1+'Property Summary'!$L$21)^(CapEx!CT$2-1))</f>
        <v>447.98741038321913</v>
      </c>
      <c r="CU10" s="47">
        <f>IF('Res Rent Roll'!$B11="","",'Res Rent Roll'!$L11*'Res Rent Roll'!$C11*(1+'Property Summary'!$L$21)^(CapEx!CU$2-1))</f>
        <v>447.98741038321913</v>
      </c>
      <c r="CV10" s="47">
        <f>IF('Res Rent Roll'!$B11="","",'Res Rent Roll'!$L11*'Res Rent Roll'!$C11*(1+'Property Summary'!$L$21)^(CapEx!CV$2-1))</f>
        <v>456.94715859088353</v>
      </c>
      <c r="CW10" s="47">
        <f>IF('Res Rent Roll'!$B11="","",'Res Rent Roll'!$L11*'Res Rent Roll'!$C11*(1+'Property Summary'!$L$21)^(CapEx!CW$2-1))</f>
        <v>456.94715859088353</v>
      </c>
      <c r="CX10" s="47">
        <f>IF('Res Rent Roll'!$B11="","",'Res Rent Roll'!$L11*'Res Rent Roll'!$C11*(1+'Property Summary'!$L$21)^(CapEx!CX$2-1))</f>
        <v>456.94715859088353</v>
      </c>
      <c r="CY10" s="47">
        <f>IF('Res Rent Roll'!$B11="","",'Res Rent Roll'!$L11*'Res Rent Roll'!$C11*(1+'Property Summary'!$L$21)^(CapEx!CY$2-1))</f>
        <v>456.94715859088353</v>
      </c>
      <c r="CZ10" s="47">
        <f>IF('Res Rent Roll'!$B11="","",'Res Rent Roll'!$L11*'Res Rent Roll'!$C11*(1+'Property Summary'!$L$21)^(CapEx!CZ$2-1))</f>
        <v>456.94715859088353</v>
      </c>
      <c r="DA10" s="47">
        <f>IF('Res Rent Roll'!$B11="","",'Res Rent Roll'!$L11*'Res Rent Roll'!$C11*(1+'Property Summary'!$L$21)^(CapEx!DA$2-1))</f>
        <v>456.94715859088353</v>
      </c>
      <c r="DB10" s="47">
        <f>IF('Res Rent Roll'!$B11="","",'Res Rent Roll'!$L11*'Res Rent Roll'!$C11*(1+'Property Summary'!$L$21)^(CapEx!DB$2-1))</f>
        <v>456.94715859088353</v>
      </c>
      <c r="DC10" s="47">
        <f>IF('Res Rent Roll'!$B11="","",'Res Rent Roll'!$L11*'Res Rent Roll'!$C11*(1+'Property Summary'!$L$21)^(CapEx!DC$2-1))</f>
        <v>456.94715859088353</v>
      </c>
      <c r="DD10" s="47">
        <f>IF('Res Rent Roll'!$B11="","",'Res Rent Roll'!$L11*'Res Rent Roll'!$C11*(1+'Property Summary'!$L$21)^(CapEx!DD$2-1))</f>
        <v>456.94715859088353</v>
      </c>
      <c r="DE10" s="47">
        <f>IF('Res Rent Roll'!$B11="","",'Res Rent Roll'!$L11*'Res Rent Roll'!$C11*(1+'Property Summary'!$L$21)^(CapEx!DE$2-1))</f>
        <v>456.94715859088353</v>
      </c>
      <c r="DF10" s="47">
        <f>IF('Res Rent Roll'!$B11="","",'Res Rent Roll'!$L11*'Res Rent Roll'!$C11*(1+'Property Summary'!$L$21)^(CapEx!DF$2-1))</f>
        <v>456.94715859088353</v>
      </c>
      <c r="DG10" s="47">
        <f>IF('Res Rent Roll'!$B11="","",'Res Rent Roll'!$L11*'Res Rent Roll'!$C11*(1+'Property Summary'!$L$21)^(CapEx!DG$2-1))</f>
        <v>456.94715859088353</v>
      </c>
      <c r="DH10" s="47">
        <f>IF('Res Rent Roll'!$B11="","",'Res Rent Roll'!$L11*'Res Rent Roll'!$C11*(1+'Property Summary'!$L$21)^(CapEx!DH$2-1))</f>
        <v>466.08610176270122</v>
      </c>
      <c r="DI10" s="47">
        <f>IF('Res Rent Roll'!$B11="","",'Res Rent Roll'!$L11*'Res Rent Roll'!$C11*(1+'Property Summary'!$L$21)^(CapEx!DI$2-1))</f>
        <v>466.08610176270122</v>
      </c>
      <c r="DJ10" s="47">
        <f>IF('Res Rent Roll'!$B11="","",'Res Rent Roll'!$L11*'Res Rent Roll'!$C11*(1+'Property Summary'!$L$21)^(CapEx!DJ$2-1))</f>
        <v>466.08610176270122</v>
      </c>
      <c r="DK10" s="47">
        <f>IF('Res Rent Roll'!$B11="","",'Res Rent Roll'!$L11*'Res Rent Roll'!$C11*(1+'Property Summary'!$L$21)^(CapEx!DK$2-1))</f>
        <v>466.08610176270122</v>
      </c>
      <c r="DL10" s="47">
        <f>IF('Res Rent Roll'!$B11="","",'Res Rent Roll'!$L11*'Res Rent Roll'!$C11*(1+'Property Summary'!$L$21)^(CapEx!DL$2-1))</f>
        <v>466.08610176270122</v>
      </c>
      <c r="DM10" s="47">
        <f>IF('Res Rent Roll'!$B11="","",'Res Rent Roll'!$L11*'Res Rent Roll'!$C11*(1+'Property Summary'!$L$21)^(CapEx!DM$2-1))</f>
        <v>466.08610176270122</v>
      </c>
      <c r="DN10" s="47">
        <f>IF('Res Rent Roll'!$B11="","",'Res Rent Roll'!$L11*'Res Rent Roll'!$C11*(1+'Property Summary'!$L$21)^(CapEx!DN$2-1))</f>
        <v>466.08610176270122</v>
      </c>
      <c r="DO10" s="47">
        <f>IF('Res Rent Roll'!$B11="","",'Res Rent Roll'!$L11*'Res Rent Roll'!$C11*(1+'Property Summary'!$L$21)^(CapEx!DO$2-1))</f>
        <v>466.08610176270122</v>
      </c>
      <c r="DP10" s="47">
        <f>IF('Res Rent Roll'!$B11="","",'Res Rent Roll'!$L11*'Res Rent Roll'!$C11*(1+'Property Summary'!$L$21)^(CapEx!DP$2-1))</f>
        <v>466.08610176270122</v>
      </c>
      <c r="DQ10" s="47">
        <f>IF('Res Rent Roll'!$B11="","",'Res Rent Roll'!$L11*'Res Rent Roll'!$C11*(1+'Property Summary'!$L$21)^(CapEx!DQ$2-1))</f>
        <v>466.08610176270122</v>
      </c>
      <c r="DR10" s="47">
        <f>IF('Res Rent Roll'!$B11="","",'Res Rent Roll'!$L11*'Res Rent Roll'!$C11*(1+'Property Summary'!$L$21)^(CapEx!DR$2-1))</f>
        <v>466.08610176270122</v>
      </c>
      <c r="DS10" s="47">
        <f>IF('Res Rent Roll'!$B11="","",'Res Rent Roll'!$L11*'Res Rent Roll'!$C11*(1+'Property Summary'!$L$21)^(CapEx!DS$2-1))</f>
        <v>466.08610176270122</v>
      </c>
      <c r="DT10" s="47">
        <f>IF('Res Rent Roll'!$B11="","",'Res Rent Roll'!$L11*'Res Rent Roll'!$C11*(1+'Property Summary'!$L$21)^(CapEx!DT$2-1))</f>
        <v>475.40782379795525</v>
      </c>
      <c r="DU10" s="47">
        <f>IF('Res Rent Roll'!$B11="","",'Res Rent Roll'!$L11*'Res Rent Roll'!$C11*(1+'Property Summary'!$L$21)^(CapEx!DU$2-1))</f>
        <v>475.40782379795525</v>
      </c>
      <c r="DV10" s="47">
        <f>IF('Res Rent Roll'!$B11="","",'Res Rent Roll'!$L11*'Res Rent Roll'!$C11*(1+'Property Summary'!$L$21)^(CapEx!DV$2-1))</f>
        <v>475.40782379795525</v>
      </c>
      <c r="DW10" s="47">
        <f>IF('Res Rent Roll'!$B11="","",'Res Rent Roll'!$L11*'Res Rent Roll'!$C11*(1+'Property Summary'!$L$21)^(CapEx!DW$2-1))</f>
        <v>475.40782379795525</v>
      </c>
      <c r="DX10" s="47">
        <f>IF('Res Rent Roll'!$B11="","",'Res Rent Roll'!$L11*'Res Rent Roll'!$C11*(1+'Property Summary'!$L$21)^(CapEx!DX$2-1))</f>
        <v>475.40782379795525</v>
      </c>
      <c r="DY10" s="47">
        <f>IF('Res Rent Roll'!$B11="","",'Res Rent Roll'!$L11*'Res Rent Roll'!$C11*(1+'Property Summary'!$L$21)^(CapEx!DY$2-1))</f>
        <v>475.40782379795525</v>
      </c>
      <c r="DZ10" s="47">
        <f>IF('Res Rent Roll'!$B11="","",'Res Rent Roll'!$L11*'Res Rent Roll'!$C11*(1+'Property Summary'!$L$21)^(CapEx!DZ$2-1))</f>
        <v>475.40782379795525</v>
      </c>
      <c r="EA10" s="47">
        <f>IF('Res Rent Roll'!$B11="","",'Res Rent Roll'!$L11*'Res Rent Roll'!$C11*(1+'Property Summary'!$L$21)^(CapEx!EA$2-1))</f>
        <v>475.40782379795525</v>
      </c>
      <c r="EB10" s="47">
        <f>IF('Res Rent Roll'!$B11="","",'Res Rent Roll'!$L11*'Res Rent Roll'!$C11*(1+'Property Summary'!$L$21)^(CapEx!EB$2-1))</f>
        <v>475.40782379795525</v>
      </c>
      <c r="EC10" s="47">
        <f>IF('Res Rent Roll'!$B11="","",'Res Rent Roll'!$L11*'Res Rent Roll'!$C11*(1+'Property Summary'!$L$21)^(CapEx!EC$2-1))</f>
        <v>475.40782379795525</v>
      </c>
      <c r="ED10" s="47">
        <f>IF('Res Rent Roll'!$B11="","",'Res Rent Roll'!$L11*'Res Rent Roll'!$C11*(1+'Property Summary'!$L$21)^(CapEx!ED$2-1))</f>
        <v>475.40782379795525</v>
      </c>
      <c r="EE10" s="47">
        <f>IF('Res Rent Roll'!$B11="","",'Res Rent Roll'!$L11*'Res Rent Roll'!$C11*(1+'Property Summary'!$L$21)^(CapEx!EE$2-1))</f>
        <v>475.40782379795525</v>
      </c>
      <c r="EF10" s="47">
        <f>IF('Res Rent Roll'!$B11="","",'Res Rent Roll'!$L11*'Res Rent Roll'!$C11*(1+'Property Summary'!$L$21)^(CapEx!EF$2-1))</f>
        <v>484.91598027391427</v>
      </c>
      <c r="EG10" s="47">
        <f>IF('Res Rent Roll'!$B11="","",'Res Rent Roll'!$L11*'Res Rent Roll'!$C11*(1+'Property Summary'!$L$21)^(CapEx!EG$2-1))</f>
        <v>484.91598027391427</v>
      </c>
      <c r="EH10" s="47">
        <f>IF('Res Rent Roll'!$B11="","",'Res Rent Roll'!$L11*'Res Rent Roll'!$C11*(1+'Property Summary'!$L$21)^(CapEx!EH$2-1))</f>
        <v>484.91598027391427</v>
      </c>
      <c r="EI10" s="47">
        <f>IF('Res Rent Roll'!$B11="","",'Res Rent Roll'!$L11*'Res Rent Roll'!$C11*(1+'Property Summary'!$L$21)^(CapEx!EI$2-1))</f>
        <v>484.91598027391427</v>
      </c>
      <c r="EJ10" s="47">
        <f>IF('Res Rent Roll'!$B11="","",'Res Rent Roll'!$L11*'Res Rent Roll'!$C11*(1+'Property Summary'!$L$21)^(CapEx!EJ$2-1))</f>
        <v>484.91598027391427</v>
      </c>
      <c r="EK10" s="47">
        <f>IF('Res Rent Roll'!$B11="","",'Res Rent Roll'!$L11*'Res Rent Roll'!$C11*(1+'Property Summary'!$L$21)^(CapEx!EK$2-1))</f>
        <v>484.91598027391427</v>
      </c>
      <c r="EL10" s="47">
        <f>IF('Res Rent Roll'!$B11="","",'Res Rent Roll'!$L11*'Res Rent Roll'!$C11*(1+'Property Summary'!$L$21)^(CapEx!EL$2-1))</f>
        <v>484.91598027391427</v>
      </c>
      <c r="EM10" s="47">
        <f>IF('Res Rent Roll'!$B11="","",'Res Rent Roll'!$L11*'Res Rent Roll'!$C11*(1+'Property Summary'!$L$21)^(CapEx!EM$2-1))</f>
        <v>484.91598027391427</v>
      </c>
      <c r="EN10" s="47">
        <f>IF('Res Rent Roll'!$B11="","",'Res Rent Roll'!$L11*'Res Rent Roll'!$C11*(1+'Property Summary'!$L$21)^(CapEx!EN$2-1))</f>
        <v>484.91598027391427</v>
      </c>
      <c r="EO10" s="47">
        <f>IF('Res Rent Roll'!$B11="","",'Res Rent Roll'!$L11*'Res Rent Roll'!$C11*(1+'Property Summary'!$L$21)^(CapEx!EO$2-1))</f>
        <v>484.91598027391427</v>
      </c>
      <c r="EP10" s="47">
        <f>IF('Res Rent Roll'!$B11="","",'Res Rent Roll'!$L11*'Res Rent Roll'!$C11*(1+'Property Summary'!$L$21)^(CapEx!EP$2-1))</f>
        <v>484.91598027391427</v>
      </c>
      <c r="EQ10" s="47">
        <f>IF('Res Rent Roll'!$B11="","",'Res Rent Roll'!$L11*'Res Rent Roll'!$C11*(1+'Property Summary'!$L$21)^(CapEx!EQ$2-1))</f>
        <v>484.91598027391427</v>
      </c>
      <c r="ER10" s="47">
        <f>IF('Res Rent Roll'!$B11="","",'Res Rent Roll'!$L11*'Res Rent Roll'!$C11*(1+'Property Summary'!$L$21)^(CapEx!ER$2-1))</f>
        <v>494.61429987939266</v>
      </c>
      <c r="ES10" s="47">
        <f>IF('Res Rent Roll'!$B11="","",'Res Rent Roll'!$L11*'Res Rent Roll'!$C11*(1+'Property Summary'!$L$21)^(CapEx!ES$2-1))</f>
        <v>494.61429987939266</v>
      </c>
      <c r="ET10" s="47">
        <f>IF('Res Rent Roll'!$B11="","",'Res Rent Roll'!$L11*'Res Rent Roll'!$C11*(1+'Property Summary'!$L$21)^(CapEx!ET$2-1))</f>
        <v>494.61429987939266</v>
      </c>
      <c r="EU10" s="47">
        <f>IF('Res Rent Roll'!$B11="","",'Res Rent Roll'!$L11*'Res Rent Roll'!$C11*(1+'Property Summary'!$L$21)^(CapEx!EU$2-1))</f>
        <v>494.61429987939266</v>
      </c>
      <c r="EV10" s="47">
        <f>IF('Res Rent Roll'!$B11="","",'Res Rent Roll'!$L11*'Res Rent Roll'!$C11*(1+'Property Summary'!$L$21)^(CapEx!EV$2-1))</f>
        <v>494.61429987939266</v>
      </c>
      <c r="EW10" s="47">
        <f>IF('Res Rent Roll'!$B11="","",'Res Rent Roll'!$L11*'Res Rent Roll'!$C11*(1+'Property Summary'!$L$21)^(CapEx!EW$2-1))</f>
        <v>494.61429987939266</v>
      </c>
      <c r="EX10" s="47">
        <f>IF('Res Rent Roll'!$B11="","",'Res Rent Roll'!$L11*'Res Rent Roll'!$C11*(1+'Property Summary'!$L$21)^(CapEx!EX$2-1))</f>
        <v>494.61429987939266</v>
      </c>
      <c r="EY10" s="47">
        <f>IF('Res Rent Roll'!$B11="","",'Res Rent Roll'!$L11*'Res Rent Roll'!$C11*(1+'Property Summary'!$L$21)^(CapEx!EY$2-1))</f>
        <v>494.61429987939266</v>
      </c>
      <c r="EZ10" s="47">
        <f>IF('Res Rent Roll'!$B11="","",'Res Rent Roll'!$L11*'Res Rent Roll'!$C11*(1+'Property Summary'!$L$21)^(CapEx!EZ$2-1))</f>
        <v>494.61429987939266</v>
      </c>
      <c r="FA10" s="47">
        <f>IF('Res Rent Roll'!$B11="","",'Res Rent Roll'!$L11*'Res Rent Roll'!$C11*(1+'Property Summary'!$L$21)^(CapEx!FA$2-1))</f>
        <v>494.61429987939266</v>
      </c>
      <c r="FB10" s="47">
        <f>IF('Res Rent Roll'!$B11="","",'Res Rent Roll'!$L11*'Res Rent Roll'!$C11*(1+'Property Summary'!$L$21)^(CapEx!FB$2-1))</f>
        <v>494.61429987939266</v>
      </c>
      <c r="FC10" s="47">
        <f>IF('Res Rent Roll'!$B11="","",'Res Rent Roll'!$L11*'Res Rent Roll'!$C11*(1+'Property Summary'!$L$21)^(CapEx!FC$2-1))</f>
        <v>494.61429987939266</v>
      </c>
      <c r="FD10" s="47">
        <f>IF('Res Rent Roll'!$B11="","",'Res Rent Roll'!$L11*'Res Rent Roll'!$C11*(1+'Property Summary'!$L$21)^(CapEx!FD$2-1))</f>
        <v>504.50658587698047</v>
      </c>
      <c r="FE10" s="47">
        <f>IF('Res Rent Roll'!$B11="","",'Res Rent Roll'!$L11*'Res Rent Roll'!$C11*(1+'Property Summary'!$L$21)^(CapEx!FE$2-1))</f>
        <v>504.50658587698047</v>
      </c>
      <c r="FF10" s="47">
        <f>IF('Res Rent Roll'!$B11="","",'Res Rent Roll'!$L11*'Res Rent Roll'!$C11*(1+'Property Summary'!$L$21)^(CapEx!FF$2-1))</f>
        <v>504.50658587698047</v>
      </c>
      <c r="FG10" s="47">
        <f>IF('Res Rent Roll'!$B11="","",'Res Rent Roll'!$L11*'Res Rent Roll'!$C11*(1+'Property Summary'!$L$21)^(CapEx!FG$2-1))</f>
        <v>504.50658587698047</v>
      </c>
      <c r="FH10" s="47">
        <f>IF('Res Rent Roll'!$B11="","",'Res Rent Roll'!$L11*'Res Rent Roll'!$C11*(1+'Property Summary'!$L$21)^(CapEx!FH$2-1))</f>
        <v>504.50658587698047</v>
      </c>
      <c r="FI10" s="47">
        <f>IF('Res Rent Roll'!$B11="","",'Res Rent Roll'!$L11*'Res Rent Roll'!$C11*(1+'Property Summary'!$L$21)^(CapEx!FI$2-1))</f>
        <v>504.50658587698047</v>
      </c>
      <c r="FJ10" s="47">
        <f>IF('Res Rent Roll'!$B11="","",'Res Rent Roll'!$L11*'Res Rent Roll'!$C11*(1+'Property Summary'!$L$21)^(CapEx!FJ$2-1))</f>
        <v>504.50658587698047</v>
      </c>
      <c r="FK10" s="47">
        <f>IF('Res Rent Roll'!$B11="","",'Res Rent Roll'!$L11*'Res Rent Roll'!$C11*(1+'Property Summary'!$L$21)^(CapEx!FK$2-1))</f>
        <v>504.50658587698047</v>
      </c>
      <c r="FL10" s="47">
        <f>IF('Res Rent Roll'!$B11="","",'Res Rent Roll'!$L11*'Res Rent Roll'!$C11*(1+'Property Summary'!$L$21)^(CapEx!FL$2-1))</f>
        <v>504.50658587698047</v>
      </c>
      <c r="FM10" s="47">
        <f>IF('Res Rent Roll'!$B11="","",'Res Rent Roll'!$L11*'Res Rent Roll'!$C11*(1+'Property Summary'!$L$21)^(CapEx!FM$2-1))</f>
        <v>504.50658587698047</v>
      </c>
      <c r="FN10" s="47">
        <f>IF('Res Rent Roll'!$B11="","",'Res Rent Roll'!$L11*'Res Rent Roll'!$C11*(1+'Property Summary'!$L$21)^(CapEx!FN$2-1))</f>
        <v>504.50658587698047</v>
      </c>
      <c r="FO10" s="47">
        <f>IF('Res Rent Roll'!$B11="","",'Res Rent Roll'!$L11*'Res Rent Roll'!$C11*(1+'Property Summary'!$L$21)^(CapEx!FO$2-1))</f>
        <v>504.50658587698047</v>
      </c>
      <c r="FP10" s="47">
        <f>IF('Res Rent Roll'!$B11="","",'Res Rent Roll'!$L11*'Res Rent Roll'!$C11*(1+'Property Summary'!$L$21)^(CapEx!FP$2-1))</f>
        <v>514.5967175945201</v>
      </c>
      <c r="FQ10" s="47">
        <f>IF('Res Rent Roll'!$B11="","",'Res Rent Roll'!$L11*'Res Rent Roll'!$C11*(1+'Property Summary'!$L$21)^(CapEx!FQ$2-1))</f>
        <v>514.5967175945201</v>
      </c>
      <c r="FR10" s="47">
        <f>IF('Res Rent Roll'!$B11="","",'Res Rent Roll'!$L11*'Res Rent Roll'!$C11*(1+'Property Summary'!$L$21)^(CapEx!FR$2-1))</f>
        <v>514.5967175945201</v>
      </c>
      <c r="FS10" s="47">
        <f>IF('Res Rent Roll'!$B11="","",'Res Rent Roll'!$L11*'Res Rent Roll'!$C11*(1+'Property Summary'!$L$21)^(CapEx!FS$2-1))</f>
        <v>514.5967175945201</v>
      </c>
      <c r="FT10" s="47">
        <f>IF('Res Rent Roll'!$B11="","",'Res Rent Roll'!$L11*'Res Rent Roll'!$C11*(1+'Property Summary'!$L$21)^(CapEx!FT$2-1))</f>
        <v>514.5967175945201</v>
      </c>
      <c r="FU10" s="47">
        <f>IF('Res Rent Roll'!$B11="","",'Res Rent Roll'!$L11*'Res Rent Roll'!$C11*(1+'Property Summary'!$L$21)^(CapEx!FU$2-1))</f>
        <v>514.5967175945201</v>
      </c>
      <c r="FV10" s="47">
        <f>IF('Res Rent Roll'!$B11="","",'Res Rent Roll'!$L11*'Res Rent Roll'!$C11*(1+'Property Summary'!$L$21)^(CapEx!FV$2-1))</f>
        <v>514.5967175945201</v>
      </c>
      <c r="FW10" s="47">
        <f>IF('Res Rent Roll'!$B11="","",'Res Rent Roll'!$L11*'Res Rent Roll'!$C11*(1+'Property Summary'!$L$21)^(CapEx!FW$2-1))</f>
        <v>514.5967175945201</v>
      </c>
      <c r="FX10" s="47">
        <f>IF('Res Rent Roll'!$B11="","",'Res Rent Roll'!$L11*'Res Rent Roll'!$C11*(1+'Property Summary'!$L$21)^(CapEx!FX$2-1))</f>
        <v>514.5967175945201</v>
      </c>
      <c r="FY10" s="47">
        <f>IF('Res Rent Roll'!$B11="","",'Res Rent Roll'!$L11*'Res Rent Roll'!$C11*(1+'Property Summary'!$L$21)^(CapEx!FY$2-1))</f>
        <v>514.5967175945201</v>
      </c>
      <c r="FZ10" s="47">
        <f>IF('Res Rent Roll'!$B11="","",'Res Rent Roll'!$L11*'Res Rent Roll'!$C11*(1+'Property Summary'!$L$21)^(CapEx!FZ$2-1))</f>
        <v>514.5967175945201</v>
      </c>
      <c r="GA10" s="48">
        <f>IF('Res Rent Roll'!$B11="","",'Res Rent Roll'!$L11*'Res Rent Roll'!$C11*(1+'Property Summary'!$L$21)^(CapEx!GA$2-1))</f>
        <v>514.5967175945201</v>
      </c>
    </row>
    <row r="11" spans="2:183" x14ac:dyDescent="0.3">
      <c r="B11" s="42" t="str">
        <f>IF('Res Rent Roll'!$B12="","",'Res Rent Roll'!$B12)</f>
        <v>2-Bed B R2</v>
      </c>
      <c r="C11" s="43"/>
      <c r="D11" s="47">
        <f>IF('Res Rent Roll'!$B12="","",'Res Rent Roll'!$L12*'Res Rent Roll'!$C12*(1+'Property Summary'!$L$21)^(CapEx!D$2-1))</f>
        <v>360</v>
      </c>
      <c r="E11" s="47">
        <f>IF('Res Rent Roll'!$B12="","",'Res Rent Roll'!$L12*'Res Rent Roll'!$C12*(1+'Property Summary'!$L$21)^(CapEx!E$2-1))</f>
        <v>360</v>
      </c>
      <c r="F11" s="47">
        <f>IF('Res Rent Roll'!$B12="","",'Res Rent Roll'!$L12*'Res Rent Roll'!$C12*(1+'Property Summary'!$L$21)^(CapEx!F$2-1))</f>
        <v>360</v>
      </c>
      <c r="G11" s="47">
        <f>IF('Res Rent Roll'!$B12="","",'Res Rent Roll'!$L12*'Res Rent Roll'!$C12*(1+'Property Summary'!$L$21)^(CapEx!G$2-1))</f>
        <v>360</v>
      </c>
      <c r="H11" s="47">
        <f>IF('Res Rent Roll'!$B12="","",'Res Rent Roll'!$L12*'Res Rent Roll'!$C12*(1+'Property Summary'!$L$21)^(CapEx!H$2-1))</f>
        <v>360</v>
      </c>
      <c r="I11" s="47">
        <f>IF('Res Rent Roll'!$B12="","",'Res Rent Roll'!$L12*'Res Rent Roll'!$C12*(1+'Property Summary'!$L$21)^(CapEx!I$2-1))</f>
        <v>360</v>
      </c>
      <c r="J11" s="47">
        <f>IF('Res Rent Roll'!$B12="","",'Res Rent Roll'!$L12*'Res Rent Roll'!$C12*(1+'Property Summary'!$L$21)^(CapEx!J$2-1))</f>
        <v>360</v>
      </c>
      <c r="K11" s="47">
        <f>IF('Res Rent Roll'!$B12="","",'Res Rent Roll'!$L12*'Res Rent Roll'!$C12*(1+'Property Summary'!$L$21)^(CapEx!K$2-1))</f>
        <v>360</v>
      </c>
      <c r="L11" s="47">
        <f>IF('Res Rent Roll'!$B12="","",'Res Rent Roll'!$L12*'Res Rent Roll'!$C12*(1+'Property Summary'!$L$21)^(CapEx!L$2-1))</f>
        <v>360</v>
      </c>
      <c r="M11" s="47">
        <f>IF('Res Rent Roll'!$B12="","",'Res Rent Roll'!$L12*'Res Rent Roll'!$C12*(1+'Property Summary'!$L$21)^(CapEx!M$2-1))</f>
        <v>360</v>
      </c>
      <c r="N11" s="47">
        <f>IF('Res Rent Roll'!$B12="","",'Res Rent Roll'!$L12*'Res Rent Roll'!$C12*(1+'Property Summary'!$L$21)^(CapEx!N$2-1))</f>
        <v>360</v>
      </c>
      <c r="O11" s="47">
        <f>IF('Res Rent Roll'!$B12="","",'Res Rent Roll'!$L12*'Res Rent Roll'!$C12*(1+'Property Summary'!$L$21)^(CapEx!O$2-1))</f>
        <v>360</v>
      </c>
      <c r="P11" s="47">
        <f>IF('Res Rent Roll'!$B12="","",'Res Rent Roll'!$L12*'Res Rent Roll'!$C12*(1+'Property Summary'!$L$21)^(CapEx!P$2-1))</f>
        <v>367.2</v>
      </c>
      <c r="Q11" s="47">
        <f>IF('Res Rent Roll'!$B12="","",'Res Rent Roll'!$L12*'Res Rent Roll'!$C12*(1+'Property Summary'!$L$21)^(CapEx!Q$2-1))</f>
        <v>367.2</v>
      </c>
      <c r="R11" s="47">
        <f>IF('Res Rent Roll'!$B12="","",'Res Rent Roll'!$L12*'Res Rent Roll'!$C12*(1+'Property Summary'!$L$21)^(CapEx!R$2-1))</f>
        <v>367.2</v>
      </c>
      <c r="S11" s="47">
        <f>IF('Res Rent Roll'!$B12="","",'Res Rent Roll'!$L12*'Res Rent Roll'!$C12*(1+'Property Summary'!$L$21)^(CapEx!S$2-1))</f>
        <v>367.2</v>
      </c>
      <c r="T11" s="47">
        <f>IF('Res Rent Roll'!$B12="","",'Res Rent Roll'!$L12*'Res Rent Roll'!$C12*(1+'Property Summary'!$L$21)^(CapEx!T$2-1))</f>
        <v>367.2</v>
      </c>
      <c r="U11" s="47">
        <f>IF('Res Rent Roll'!$B12="","",'Res Rent Roll'!$L12*'Res Rent Roll'!$C12*(1+'Property Summary'!$L$21)^(CapEx!U$2-1))</f>
        <v>367.2</v>
      </c>
      <c r="V11" s="47">
        <f>IF('Res Rent Roll'!$B12="","",'Res Rent Roll'!$L12*'Res Rent Roll'!$C12*(1+'Property Summary'!$L$21)^(CapEx!V$2-1))</f>
        <v>367.2</v>
      </c>
      <c r="W11" s="47">
        <f>IF('Res Rent Roll'!$B12="","",'Res Rent Roll'!$L12*'Res Rent Roll'!$C12*(1+'Property Summary'!$L$21)^(CapEx!W$2-1))</f>
        <v>367.2</v>
      </c>
      <c r="X11" s="47">
        <f>IF('Res Rent Roll'!$B12="","",'Res Rent Roll'!$L12*'Res Rent Roll'!$C12*(1+'Property Summary'!$L$21)^(CapEx!X$2-1))</f>
        <v>367.2</v>
      </c>
      <c r="Y11" s="47">
        <f>IF('Res Rent Roll'!$B12="","",'Res Rent Roll'!$L12*'Res Rent Roll'!$C12*(1+'Property Summary'!$L$21)^(CapEx!Y$2-1))</f>
        <v>367.2</v>
      </c>
      <c r="Z11" s="47">
        <f>IF('Res Rent Roll'!$B12="","",'Res Rent Roll'!$L12*'Res Rent Roll'!$C12*(1+'Property Summary'!$L$21)^(CapEx!Z$2-1))</f>
        <v>367.2</v>
      </c>
      <c r="AA11" s="47">
        <f>IF('Res Rent Roll'!$B12="","",'Res Rent Roll'!$L12*'Res Rent Roll'!$C12*(1+'Property Summary'!$L$21)^(CapEx!AA$2-1))</f>
        <v>367.2</v>
      </c>
      <c r="AB11" s="47">
        <f>IF('Res Rent Roll'!$B12="","",'Res Rent Roll'!$L12*'Res Rent Roll'!$C12*(1+'Property Summary'!$L$21)^(CapEx!AB$2-1))</f>
        <v>374.54399999999998</v>
      </c>
      <c r="AC11" s="47">
        <f>IF('Res Rent Roll'!$B12="","",'Res Rent Roll'!$L12*'Res Rent Roll'!$C12*(1+'Property Summary'!$L$21)^(CapEx!AC$2-1))</f>
        <v>374.54399999999998</v>
      </c>
      <c r="AD11" s="47">
        <f>IF('Res Rent Roll'!$B12="","",'Res Rent Roll'!$L12*'Res Rent Roll'!$C12*(1+'Property Summary'!$L$21)^(CapEx!AD$2-1))</f>
        <v>374.54399999999998</v>
      </c>
      <c r="AE11" s="47">
        <f>IF('Res Rent Roll'!$B12="","",'Res Rent Roll'!$L12*'Res Rent Roll'!$C12*(1+'Property Summary'!$L$21)^(CapEx!AE$2-1))</f>
        <v>374.54399999999998</v>
      </c>
      <c r="AF11" s="47">
        <f>IF('Res Rent Roll'!$B12="","",'Res Rent Roll'!$L12*'Res Rent Roll'!$C12*(1+'Property Summary'!$L$21)^(CapEx!AF$2-1))</f>
        <v>374.54399999999998</v>
      </c>
      <c r="AG11" s="47">
        <f>IF('Res Rent Roll'!$B12="","",'Res Rent Roll'!$L12*'Res Rent Roll'!$C12*(1+'Property Summary'!$L$21)^(CapEx!AG$2-1))</f>
        <v>374.54399999999998</v>
      </c>
      <c r="AH11" s="47">
        <f>IF('Res Rent Roll'!$B12="","",'Res Rent Roll'!$L12*'Res Rent Roll'!$C12*(1+'Property Summary'!$L$21)^(CapEx!AH$2-1))</f>
        <v>374.54399999999998</v>
      </c>
      <c r="AI11" s="47">
        <f>IF('Res Rent Roll'!$B12="","",'Res Rent Roll'!$L12*'Res Rent Roll'!$C12*(1+'Property Summary'!$L$21)^(CapEx!AI$2-1))</f>
        <v>374.54399999999998</v>
      </c>
      <c r="AJ11" s="47">
        <f>IF('Res Rent Roll'!$B12="","",'Res Rent Roll'!$L12*'Res Rent Roll'!$C12*(1+'Property Summary'!$L$21)^(CapEx!AJ$2-1))</f>
        <v>374.54399999999998</v>
      </c>
      <c r="AK11" s="47">
        <f>IF('Res Rent Roll'!$B12="","",'Res Rent Roll'!$L12*'Res Rent Roll'!$C12*(1+'Property Summary'!$L$21)^(CapEx!AK$2-1))</f>
        <v>374.54399999999998</v>
      </c>
      <c r="AL11" s="47">
        <f>IF('Res Rent Roll'!$B12="","",'Res Rent Roll'!$L12*'Res Rent Roll'!$C12*(1+'Property Summary'!$L$21)^(CapEx!AL$2-1))</f>
        <v>374.54399999999998</v>
      </c>
      <c r="AM11" s="47">
        <f>IF('Res Rent Roll'!$B12="","",'Res Rent Roll'!$L12*'Res Rent Roll'!$C12*(1+'Property Summary'!$L$21)^(CapEx!AM$2-1))</f>
        <v>374.54399999999998</v>
      </c>
      <c r="AN11" s="47">
        <f>IF('Res Rent Roll'!$B12="","",'Res Rent Roll'!$L12*'Res Rent Roll'!$C12*(1+'Property Summary'!$L$21)^(CapEx!AN$2-1))</f>
        <v>382.03487999999999</v>
      </c>
      <c r="AO11" s="47">
        <f>IF('Res Rent Roll'!$B12="","",'Res Rent Roll'!$L12*'Res Rent Roll'!$C12*(1+'Property Summary'!$L$21)^(CapEx!AO$2-1))</f>
        <v>382.03487999999999</v>
      </c>
      <c r="AP11" s="47">
        <f>IF('Res Rent Roll'!$B12="","",'Res Rent Roll'!$L12*'Res Rent Roll'!$C12*(1+'Property Summary'!$L$21)^(CapEx!AP$2-1))</f>
        <v>382.03487999999999</v>
      </c>
      <c r="AQ11" s="47">
        <f>IF('Res Rent Roll'!$B12="","",'Res Rent Roll'!$L12*'Res Rent Roll'!$C12*(1+'Property Summary'!$L$21)^(CapEx!AQ$2-1))</f>
        <v>382.03487999999999</v>
      </c>
      <c r="AR11" s="47">
        <f>IF('Res Rent Roll'!$B12="","",'Res Rent Roll'!$L12*'Res Rent Roll'!$C12*(1+'Property Summary'!$L$21)^(CapEx!AR$2-1))</f>
        <v>382.03487999999999</v>
      </c>
      <c r="AS11" s="47">
        <f>IF('Res Rent Roll'!$B12="","",'Res Rent Roll'!$L12*'Res Rent Roll'!$C12*(1+'Property Summary'!$L$21)^(CapEx!AS$2-1))</f>
        <v>382.03487999999999</v>
      </c>
      <c r="AT11" s="47">
        <f>IF('Res Rent Roll'!$B12="","",'Res Rent Roll'!$L12*'Res Rent Roll'!$C12*(1+'Property Summary'!$L$21)^(CapEx!AT$2-1))</f>
        <v>382.03487999999999</v>
      </c>
      <c r="AU11" s="47">
        <f>IF('Res Rent Roll'!$B12="","",'Res Rent Roll'!$L12*'Res Rent Roll'!$C12*(1+'Property Summary'!$L$21)^(CapEx!AU$2-1))</f>
        <v>382.03487999999999</v>
      </c>
      <c r="AV11" s="47">
        <f>IF('Res Rent Roll'!$B12="","",'Res Rent Roll'!$L12*'Res Rent Roll'!$C12*(1+'Property Summary'!$L$21)^(CapEx!AV$2-1))</f>
        <v>382.03487999999999</v>
      </c>
      <c r="AW11" s="47">
        <f>IF('Res Rent Roll'!$B12="","",'Res Rent Roll'!$L12*'Res Rent Roll'!$C12*(1+'Property Summary'!$L$21)^(CapEx!AW$2-1))</f>
        <v>382.03487999999999</v>
      </c>
      <c r="AX11" s="47">
        <f>IF('Res Rent Roll'!$B12="","",'Res Rent Roll'!$L12*'Res Rent Roll'!$C12*(1+'Property Summary'!$L$21)^(CapEx!AX$2-1))</f>
        <v>382.03487999999999</v>
      </c>
      <c r="AY11" s="47">
        <f>IF('Res Rent Roll'!$B12="","",'Res Rent Roll'!$L12*'Res Rent Roll'!$C12*(1+'Property Summary'!$L$21)^(CapEx!AY$2-1))</f>
        <v>382.03487999999999</v>
      </c>
      <c r="AZ11" s="47">
        <f>IF('Res Rent Roll'!$B12="","",'Res Rent Roll'!$L12*'Res Rent Roll'!$C12*(1+'Property Summary'!$L$21)^(CapEx!AZ$2-1))</f>
        <v>389.6755776</v>
      </c>
      <c r="BA11" s="47">
        <f>IF('Res Rent Roll'!$B12="","",'Res Rent Roll'!$L12*'Res Rent Roll'!$C12*(1+'Property Summary'!$L$21)^(CapEx!BA$2-1))</f>
        <v>389.6755776</v>
      </c>
      <c r="BB11" s="47">
        <f>IF('Res Rent Roll'!$B12="","",'Res Rent Roll'!$L12*'Res Rent Roll'!$C12*(1+'Property Summary'!$L$21)^(CapEx!BB$2-1))</f>
        <v>389.6755776</v>
      </c>
      <c r="BC11" s="47">
        <f>IF('Res Rent Roll'!$B12="","",'Res Rent Roll'!$L12*'Res Rent Roll'!$C12*(1+'Property Summary'!$L$21)^(CapEx!BC$2-1))</f>
        <v>389.6755776</v>
      </c>
      <c r="BD11" s="47">
        <f>IF('Res Rent Roll'!$B12="","",'Res Rent Roll'!$L12*'Res Rent Roll'!$C12*(1+'Property Summary'!$L$21)^(CapEx!BD$2-1))</f>
        <v>389.6755776</v>
      </c>
      <c r="BE11" s="47">
        <f>IF('Res Rent Roll'!$B12="","",'Res Rent Roll'!$L12*'Res Rent Roll'!$C12*(1+'Property Summary'!$L$21)^(CapEx!BE$2-1))</f>
        <v>389.6755776</v>
      </c>
      <c r="BF11" s="47">
        <f>IF('Res Rent Roll'!$B12="","",'Res Rent Roll'!$L12*'Res Rent Roll'!$C12*(1+'Property Summary'!$L$21)^(CapEx!BF$2-1))</f>
        <v>389.6755776</v>
      </c>
      <c r="BG11" s="47">
        <f>IF('Res Rent Roll'!$B12="","",'Res Rent Roll'!$L12*'Res Rent Roll'!$C12*(1+'Property Summary'!$L$21)^(CapEx!BG$2-1))</f>
        <v>389.6755776</v>
      </c>
      <c r="BH11" s="47">
        <f>IF('Res Rent Roll'!$B12="","",'Res Rent Roll'!$L12*'Res Rent Roll'!$C12*(1+'Property Summary'!$L$21)^(CapEx!BH$2-1))</f>
        <v>389.6755776</v>
      </c>
      <c r="BI11" s="47">
        <f>IF('Res Rent Roll'!$B12="","",'Res Rent Roll'!$L12*'Res Rent Roll'!$C12*(1+'Property Summary'!$L$21)^(CapEx!BI$2-1))</f>
        <v>389.6755776</v>
      </c>
      <c r="BJ11" s="47">
        <f>IF('Res Rent Roll'!$B12="","",'Res Rent Roll'!$L12*'Res Rent Roll'!$C12*(1+'Property Summary'!$L$21)^(CapEx!BJ$2-1))</f>
        <v>389.6755776</v>
      </c>
      <c r="BK11" s="47">
        <f>IF('Res Rent Roll'!$B12="","",'Res Rent Roll'!$L12*'Res Rent Roll'!$C12*(1+'Property Summary'!$L$21)^(CapEx!BK$2-1))</f>
        <v>389.6755776</v>
      </c>
      <c r="BL11" s="47">
        <f>IF('Res Rent Roll'!$B12="","",'Res Rent Roll'!$L12*'Res Rent Roll'!$C12*(1+'Property Summary'!$L$21)^(CapEx!BL$2-1))</f>
        <v>397.46908915199998</v>
      </c>
      <c r="BM11" s="47">
        <f>IF('Res Rent Roll'!$B12="","",'Res Rent Roll'!$L12*'Res Rent Roll'!$C12*(1+'Property Summary'!$L$21)^(CapEx!BM$2-1))</f>
        <v>397.46908915199998</v>
      </c>
      <c r="BN11" s="47">
        <f>IF('Res Rent Roll'!$B12="","",'Res Rent Roll'!$L12*'Res Rent Roll'!$C12*(1+'Property Summary'!$L$21)^(CapEx!BN$2-1))</f>
        <v>397.46908915199998</v>
      </c>
      <c r="BO11" s="47">
        <f>IF('Res Rent Roll'!$B12="","",'Res Rent Roll'!$L12*'Res Rent Roll'!$C12*(1+'Property Summary'!$L$21)^(CapEx!BO$2-1))</f>
        <v>397.46908915199998</v>
      </c>
      <c r="BP11" s="47">
        <f>IF('Res Rent Roll'!$B12="","",'Res Rent Roll'!$L12*'Res Rent Roll'!$C12*(1+'Property Summary'!$L$21)^(CapEx!BP$2-1))</f>
        <v>397.46908915199998</v>
      </c>
      <c r="BQ11" s="47">
        <f>IF('Res Rent Roll'!$B12="","",'Res Rent Roll'!$L12*'Res Rent Roll'!$C12*(1+'Property Summary'!$L$21)^(CapEx!BQ$2-1))</f>
        <v>397.46908915199998</v>
      </c>
      <c r="BR11" s="47">
        <f>IF('Res Rent Roll'!$B12="","",'Res Rent Roll'!$L12*'Res Rent Roll'!$C12*(1+'Property Summary'!$L$21)^(CapEx!BR$2-1))</f>
        <v>397.46908915199998</v>
      </c>
      <c r="BS11" s="47">
        <f>IF('Res Rent Roll'!$B12="","",'Res Rent Roll'!$L12*'Res Rent Roll'!$C12*(1+'Property Summary'!$L$21)^(CapEx!BS$2-1))</f>
        <v>397.46908915199998</v>
      </c>
      <c r="BT11" s="47">
        <f>IF('Res Rent Roll'!$B12="","",'Res Rent Roll'!$L12*'Res Rent Roll'!$C12*(1+'Property Summary'!$L$21)^(CapEx!BT$2-1))</f>
        <v>397.46908915199998</v>
      </c>
      <c r="BU11" s="47">
        <f>IF('Res Rent Roll'!$B12="","",'Res Rent Roll'!$L12*'Res Rent Roll'!$C12*(1+'Property Summary'!$L$21)^(CapEx!BU$2-1))</f>
        <v>397.46908915199998</v>
      </c>
      <c r="BV11" s="47">
        <f>IF('Res Rent Roll'!$B12="","",'Res Rent Roll'!$L12*'Res Rent Roll'!$C12*(1+'Property Summary'!$L$21)^(CapEx!BV$2-1))</f>
        <v>397.46908915199998</v>
      </c>
      <c r="BW11" s="47">
        <f>IF('Res Rent Roll'!$B12="","",'Res Rent Roll'!$L12*'Res Rent Roll'!$C12*(1+'Property Summary'!$L$21)^(CapEx!BW$2-1))</f>
        <v>397.46908915199998</v>
      </c>
      <c r="BX11" s="47">
        <f>IF('Res Rent Roll'!$B12="","",'Res Rent Roll'!$L12*'Res Rent Roll'!$C12*(1+'Property Summary'!$L$21)^(CapEx!BX$2-1))</f>
        <v>405.41847093504003</v>
      </c>
      <c r="BY11" s="47">
        <f>IF('Res Rent Roll'!$B12="","",'Res Rent Roll'!$L12*'Res Rent Roll'!$C12*(1+'Property Summary'!$L$21)^(CapEx!BY$2-1))</f>
        <v>405.41847093504003</v>
      </c>
      <c r="BZ11" s="47">
        <f>IF('Res Rent Roll'!$B12="","",'Res Rent Roll'!$L12*'Res Rent Roll'!$C12*(1+'Property Summary'!$L$21)^(CapEx!BZ$2-1))</f>
        <v>405.41847093504003</v>
      </c>
      <c r="CA11" s="47">
        <f>IF('Res Rent Roll'!$B12="","",'Res Rent Roll'!$L12*'Res Rent Roll'!$C12*(1+'Property Summary'!$L$21)^(CapEx!CA$2-1))</f>
        <v>405.41847093504003</v>
      </c>
      <c r="CB11" s="47">
        <f>IF('Res Rent Roll'!$B12="","",'Res Rent Roll'!$L12*'Res Rent Roll'!$C12*(1+'Property Summary'!$L$21)^(CapEx!CB$2-1))</f>
        <v>405.41847093504003</v>
      </c>
      <c r="CC11" s="47">
        <f>IF('Res Rent Roll'!$B12="","",'Res Rent Roll'!$L12*'Res Rent Roll'!$C12*(1+'Property Summary'!$L$21)^(CapEx!CC$2-1))</f>
        <v>405.41847093504003</v>
      </c>
      <c r="CD11" s="47">
        <f>IF('Res Rent Roll'!$B12="","",'Res Rent Roll'!$L12*'Res Rent Roll'!$C12*(1+'Property Summary'!$L$21)^(CapEx!CD$2-1))</f>
        <v>405.41847093504003</v>
      </c>
      <c r="CE11" s="47">
        <f>IF('Res Rent Roll'!$B12="","",'Res Rent Roll'!$L12*'Res Rent Roll'!$C12*(1+'Property Summary'!$L$21)^(CapEx!CE$2-1))</f>
        <v>405.41847093504003</v>
      </c>
      <c r="CF11" s="47">
        <f>IF('Res Rent Roll'!$B12="","",'Res Rent Roll'!$L12*'Res Rent Roll'!$C12*(1+'Property Summary'!$L$21)^(CapEx!CF$2-1))</f>
        <v>405.41847093504003</v>
      </c>
      <c r="CG11" s="47">
        <f>IF('Res Rent Roll'!$B12="","",'Res Rent Roll'!$L12*'Res Rent Roll'!$C12*(1+'Property Summary'!$L$21)^(CapEx!CG$2-1))</f>
        <v>405.41847093504003</v>
      </c>
      <c r="CH11" s="47">
        <f>IF('Res Rent Roll'!$B12="","",'Res Rent Roll'!$L12*'Res Rent Roll'!$C12*(1+'Property Summary'!$L$21)^(CapEx!CH$2-1))</f>
        <v>405.41847093504003</v>
      </c>
      <c r="CI11" s="47">
        <f>IF('Res Rent Roll'!$B12="","",'Res Rent Roll'!$L12*'Res Rent Roll'!$C12*(1+'Property Summary'!$L$21)^(CapEx!CI$2-1))</f>
        <v>405.41847093504003</v>
      </c>
      <c r="CJ11" s="47">
        <f>IF('Res Rent Roll'!$B12="","",'Res Rent Roll'!$L12*'Res Rent Roll'!$C12*(1+'Property Summary'!$L$21)^(CapEx!CJ$2-1))</f>
        <v>413.52684035374074</v>
      </c>
      <c r="CK11" s="47">
        <f>IF('Res Rent Roll'!$B12="","",'Res Rent Roll'!$L12*'Res Rent Roll'!$C12*(1+'Property Summary'!$L$21)^(CapEx!CK$2-1))</f>
        <v>413.52684035374074</v>
      </c>
      <c r="CL11" s="47">
        <f>IF('Res Rent Roll'!$B12="","",'Res Rent Roll'!$L12*'Res Rent Roll'!$C12*(1+'Property Summary'!$L$21)^(CapEx!CL$2-1))</f>
        <v>413.52684035374074</v>
      </c>
      <c r="CM11" s="47">
        <f>IF('Res Rent Roll'!$B12="","",'Res Rent Roll'!$L12*'Res Rent Roll'!$C12*(1+'Property Summary'!$L$21)^(CapEx!CM$2-1))</f>
        <v>413.52684035374074</v>
      </c>
      <c r="CN11" s="47">
        <f>IF('Res Rent Roll'!$B12="","",'Res Rent Roll'!$L12*'Res Rent Roll'!$C12*(1+'Property Summary'!$L$21)^(CapEx!CN$2-1))</f>
        <v>413.52684035374074</v>
      </c>
      <c r="CO11" s="47">
        <f>IF('Res Rent Roll'!$B12="","",'Res Rent Roll'!$L12*'Res Rent Roll'!$C12*(1+'Property Summary'!$L$21)^(CapEx!CO$2-1))</f>
        <v>413.52684035374074</v>
      </c>
      <c r="CP11" s="47">
        <f>IF('Res Rent Roll'!$B12="","",'Res Rent Roll'!$L12*'Res Rent Roll'!$C12*(1+'Property Summary'!$L$21)^(CapEx!CP$2-1))</f>
        <v>413.52684035374074</v>
      </c>
      <c r="CQ11" s="47">
        <f>IF('Res Rent Roll'!$B12="","",'Res Rent Roll'!$L12*'Res Rent Roll'!$C12*(1+'Property Summary'!$L$21)^(CapEx!CQ$2-1))</f>
        <v>413.52684035374074</v>
      </c>
      <c r="CR11" s="47">
        <f>IF('Res Rent Roll'!$B12="","",'Res Rent Roll'!$L12*'Res Rent Roll'!$C12*(1+'Property Summary'!$L$21)^(CapEx!CR$2-1))</f>
        <v>413.52684035374074</v>
      </c>
      <c r="CS11" s="47">
        <f>IF('Res Rent Roll'!$B12="","",'Res Rent Roll'!$L12*'Res Rent Roll'!$C12*(1+'Property Summary'!$L$21)^(CapEx!CS$2-1))</f>
        <v>413.52684035374074</v>
      </c>
      <c r="CT11" s="47">
        <f>IF('Res Rent Roll'!$B12="","",'Res Rent Roll'!$L12*'Res Rent Roll'!$C12*(1+'Property Summary'!$L$21)^(CapEx!CT$2-1))</f>
        <v>413.52684035374074</v>
      </c>
      <c r="CU11" s="47">
        <f>IF('Res Rent Roll'!$B12="","",'Res Rent Roll'!$L12*'Res Rent Roll'!$C12*(1+'Property Summary'!$L$21)^(CapEx!CU$2-1))</f>
        <v>413.52684035374074</v>
      </c>
      <c r="CV11" s="47">
        <f>IF('Res Rent Roll'!$B12="","",'Res Rent Roll'!$L12*'Res Rent Roll'!$C12*(1+'Property Summary'!$L$21)^(CapEx!CV$2-1))</f>
        <v>421.79737716081559</v>
      </c>
      <c r="CW11" s="47">
        <f>IF('Res Rent Roll'!$B12="","",'Res Rent Roll'!$L12*'Res Rent Roll'!$C12*(1+'Property Summary'!$L$21)^(CapEx!CW$2-1))</f>
        <v>421.79737716081559</v>
      </c>
      <c r="CX11" s="47">
        <f>IF('Res Rent Roll'!$B12="","",'Res Rent Roll'!$L12*'Res Rent Roll'!$C12*(1+'Property Summary'!$L$21)^(CapEx!CX$2-1))</f>
        <v>421.79737716081559</v>
      </c>
      <c r="CY11" s="47">
        <f>IF('Res Rent Roll'!$B12="","",'Res Rent Roll'!$L12*'Res Rent Roll'!$C12*(1+'Property Summary'!$L$21)^(CapEx!CY$2-1))</f>
        <v>421.79737716081559</v>
      </c>
      <c r="CZ11" s="47">
        <f>IF('Res Rent Roll'!$B12="","",'Res Rent Roll'!$L12*'Res Rent Roll'!$C12*(1+'Property Summary'!$L$21)^(CapEx!CZ$2-1))</f>
        <v>421.79737716081559</v>
      </c>
      <c r="DA11" s="47">
        <f>IF('Res Rent Roll'!$B12="","",'Res Rent Roll'!$L12*'Res Rent Roll'!$C12*(1+'Property Summary'!$L$21)^(CapEx!DA$2-1))</f>
        <v>421.79737716081559</v>
      </c>
      <c r="DB11" s="47">
        <f>IF('Res Rent Roll'!$B12="","",'Res Rent Roll'!$L12*'Res Rent Roll'!$C12*(1+'Property Summary'!$L$21)^(CapEx!DB$2-1))</f>
        <v>421.79737716081559</v>
      </c>
      <c r="DC11" s="47">
        <f>IF('Res Rent Roll'!$B12="","",'Res Rent Roll'!$L12*'Res Rent Roll'!$C12*(1+'Property Summary'!$L$21)^(CapEx!DC$2-1))</f>
        <v>421.79737716081559</v>
      </c>
      <c r="DD11" s="47">
        <f>IF('Res Rent Roll'!$B12="","",'Res Rent Roll'!$L12*'Res Rent Roll'!$C12*(1+'Property Summary'!$L$21)^(CapEx!DD$2-1))</f>
        <v>421.79737716081559</v>
      </c>
      <c r="DE11" s="47">
        <f>IF('Res Rent Roll'!$B12="","",'Res Rent Roll'!$L12*'Res Rent Roll'!$C12*(1+'Property Summary'!$L$21)^(CapEx!DE$2-1))</f>
        <v>421.79737716081559</v>
      </c>
      <c r="DF11" s="47">
        <f>IF('Res Rent Roll'!$B12="","",'Res Rent Roll'!$L12*'Res Rent Roll'!$C12*(1+'Property Summary'!$L$21)^(CapEx!DF$2-1))</f>
        <v>421.79737716081559</v>
      </c>
      <c r="DG11" s="47">
        <f>IF('Res Rent Roll'!$B12="","",'Res Rent Roll'!$L12*'Res Rent Roll'!$C12*(1+'Property Summary'!$L$21)^(CapEx!DG$2-1))</f>
        <v>421.79737716081559</v>
      </c>
      <c r="DH11" s="47">
        <f>IF('Res Rent Roll'!$B12="","",'Res Rent Roll'!$L12*'Res Rent Roll'!$C12*(1+'Property Summary'!$L$21)^(CapEx!DH$2-1))</f>
        <v>430.23332470403193</v>
      </c>
      <c r="DI11" s="47">
        <f>IF('Res Rent Roll'!$B12="","",'Res Rent Roll'!$L12*'Res Rent Roll'!$C12*(1+'Property Summary'!$L$21)^(CapEx!DI$2-1))</f>
        <v>430.23332470403193</v>
      </c>
      <c r="DJ11" s="47">
        <f>IF('Res Rent Roll'!$B12="","",'Res Rent Roll'!$L12*'Res Rent Roll'!$C12*(1+'Property Summary'!$L$21)^(CapEx!DJ$2-1))</f>
        <v>430.23332470403193</v>
      </c>
      <c r="DK11" s="47">
        <f>IF('Res Rent Roll'!$B12="","",'Res Rent Roll'!$L12*'Res Rent Roll'!$C12*(1+'Property Summary'!$L$21)^(CapEx!DK$2-1))</f>
        <v>430.23332470403193</v>
      </c>
      <c r="DL11" s="47">
        <f>IF('Res Rent Roll'!$B12="","",'Res Rent Roll'!$L12*'Res Rent Roll'!$C12*(1+'Property Summary'!$L$21)^(CapEx!DL$2-1))</f>
        <v>430.23332470403193</v>
      </c>
      <c r="DM11" s="47">
        <f>IF('Res Rent Roll'!$B12="","",'Res Rent Roll'!$L12*'Res Rent Roll'!$C12*(1+'Property Summary'!$L$21)^(CapEx!DM$2-1))</f>
        <v>430.23332470403193</v>
      </c>
      <c r="DN11" s="47">
        <f>IF('Res Rent Roll'!$B12="","",'Res Rent Roll'!$L12*'Res Rent Roll'!$C12*(1+'Property Summary'!$L$21)^(CapEx!DN$2-1))</f>
        <v>430.23332470403193</v>
      </c>
      <c r="DO11" s="47">
        <f>IF('Res Rent Roll'!$B12="","",'Res Rent Roll'!$L12*'Res Rent Roll'!$C12*(1+'Property Summary'!$L$21)^(CapEx!DO$2-1))</f>
        <v>430.23332470403193</v>
      </c>
      <c r="DP11" s="47">
        <f>IF('Res Rent Roll'!$B12="","",'Res Rent Roll'!$L12*'Res Rent Roll'!$C12*(1+'Property Summary'!$L$21)^(CapEx!DP$2-1))</f>
        <v>430.23332470403193</v>
      </c>
      <c r="DQ11" s="47">
        <f>IF('Res Rent Roll'!$B12="","",'Res Rent Roll'!$L12*'Res Rent Roll'!$C12*(1+'Property Summary'!$L$21)^(CapEx!DQ$2-1))</f>
        <v>430.23332470403193</v>
      </c>
      <c r="DR11" s="47">
        <f>IF('Res Rent Roll'!$B12="","",'Res Rent Roll'!$L12*'Res Rent Roll'!$C12*(1+'Property Summary'!$L$21)^(CapEx!DR$2-1))</f>
        <v>430.23332470403193</v>
      </c>
      <c r="DS11" s="47">
        <f>IF('Res Rent Roll'!$B12="","",'Res Rent Roll'!$L12*'Res Rent Roll'!$C12*(1+'Property Summary'!$L$21)^(CapEx!DS$2-1))</f>
        <v>430.23332470403193</v>
      </c>
      <c r="DT11" s="47">
        <f>IF('Res Rent Roll'!$B12="","",'Res Rent Roll'!$L12*'Res Rent Roll'!$C12*(1+'Property Summary'!$L$21)^(CapEx!DT$2-1))</f>
        <v>438.83799119811255</v>
      </c>
      <c r="DU11" s="47">
        <f>IF('Res Rent Roll'!$B12="","",'Res Rent Roll'!$L12*'Res Rent Roll'!$C12*(1+'Property Summary'!$L$21)^(CapEx!DU$2-1))</f>
        <v>438.83799119811255</v>
      </c>
      <c r="DV11" s="47">
        <f>IF('Res Rent Roll'!$B12="","",'Res Rent Roll'!$L12*'Res Rent Roll'!$C12*(1+'Property Summary'!$L$21)^(CapEx!DV$2-1))</f>
        <v>438.83799119811255</v>
      </c>
      <c r="DW11" s="47">
        <f>IF('Res Rent Roll'!$B12="","",'Res Rent Roll'!$L12*'Res Rent Roll'!$C12*(1+'Property Summary'!$L$21)^(CapEx!DW$2-1))</f>
        <v>438.83799119811255</v>
      </c>
      <c r="DX11" s="47">
        <f>IF('Res Rent Roll'!$B12="","",'Res Rent Roll'!$L12*'Res Rent Roll'!$C12*(1+'Property Summary'!$L$21)^(CapEx!DX$2-1))</f>
        <v>438.83799119811255</v>
      </c>
      <c r="DY11" s="47">
        <f>IF('Res Rent Roll'!$B12="","",'Res Rent Roll'!$L12*'Res Rent Roll'!$C12*(1+'Property Summary'!$L$21)^(CapEx!DY$2-1))</f>
        <v>438.83799119811255</v>
      </c>
      <c r="DZ11" s="47">
        <f>IF('Res Rent Roll'!$B12="","",'Res Rent Roll'!$L12*'Res Rent Roll'!$C12*(1+'Property Summary'!$L$21)^(CapEx!DZ$2-1))</f>
        <v>438.83799119811255</v>
      </c>
      <c r="EA11" s="47">
        <f>IF('Res Rent Roll'!$B12="","",'Res Rent Roll'!$L12*'Res Rent Roll'!$C12*(1+'Property Summary'!$L$21)^(CapEx!EA$2-1))</f>
        <v>438.83799119811255</v>
      </c>
      <c r="EB11" s="47">
        <f>IF('Res Rent Roll'!$B12="","",'Res Rent Roll'!$L12*'Res Rent Roll'!$C12*(1+'Property Summary'!$L$21)^(CapEx!EB$2-1))</f>
        <v>438.83799119811255</v>
      </c>
      <c r="EC11" s="47">
        <f>IF('Res Rent Roll'!$B12="","",'Res Rent Roll'!$L12*'Res Rent Roll'!$C12*(1+'Property Summary'!$L$21)^(CapEx!EC$2-1))</f>
        <v>438.83799119811255</v>
      </c>
      <c r="ED11" s="47">
        <f>IF('Res Rent Roll'!$B12="","",'Res Rent Roll'!$L12*'Res Rent Roll'!$C12*(1+'Property Summary'!$L$21)^(CapEx!ED$2-1))</f>
        <v>438.83799119811255</v>
      </c>
      <c r="EE11" s="47">
        <f>IF('Res Rent Roll'!$B12="","",'Res Rent Roll'!$L12*'Res Rent Roll'!$C12*(1+'Property Summary'!$L$21)^(CapEx!EE$2-1))</f>
        <v>438.83799119811255</v>
      </c>
      <c r="EF11" s="47">
        <f>IF('Res Rent Roll'!$B12="","",'Res Rent Roll'!$L12*'Res Rent Roll'!$C12*(1+'Property Summary'!$L$21)^(CapEx!EF$2-1))</f>
        <v>447.6147510220747</v>
      </c>
      <c r="EG11" s="47">
        <f>IF('Res Rent Roll'!$B12="","",'Res Rent Roll'!$L12*'Res Rent Roll'!$C12*(1+'Property Summary'!$L$21)^(CapEx!EG$2-1))</f>
        <v>447.6147510220747</v>
      </c>
      <c r="EH11" s="47">
        <f>IF('Res Rent Roll'!$B12="","",'Res Rent Roll'!$L12*'Res Rent Roll'!$C12*(1+'Property Summary'!$L$21)^(CapEx!EH$2-1))</f>
        <v>447.6147510220747</v>
      </c>
      <c r="EI11" s="47">
        <f>IF('Res Rent Roll'!$B12="","",'Res Rent Roll'!$L12*'Res Rent Roll'!$C12*(1+'Property Summary'!$L$21)^(CapEx!EI$2-1))</f>
        <v>447.6147510220747</v>
      </c>
      <c r="EJ11" s="47">
        <f>IF('Res Rent Roll'!$B12="","",'Res Rent Roll'!$L12*'Res Rent Roll'!$C12*(1+'Property Summary'!$L$21)^(CapEx!EJ$2-1))</f>
        <v>447.6147510220747</v>
      </c>
      <c r="EK11" s="47">
        <f>IF('Res Rent Roll'!$B12="","",'Res Rent Roll'!$L12*'Res Rent Roll'!$C12*(1+'Property Summary'!$L$21)^(CapEx!EK$2-1))</f>
        <v>447.6147510220747</v>
      </c>
      <c r="EL11" s="47">
        <f>IF('Res Rent Roll'!$B12="","",'Res Rent Roll'!$L12*'Res Rent Roll'!$C12*(1+'Property Summary'!$L$21)^(CapEx!EL$2-1))</f>
        <v>447.6147510220747</v>
      </c>
      <c r="EM11" s="47">
        <f>IF('Res Rent Roll'!$B12="","",'Res Rent Roll'!$L12*'Res Rent Roll'!$C12*(1+'Property Summary'!$L$21)^(CapEx!EM$2-1))</f>
        <v>447.6147510220747</v>
      </c>
      <c r="EN11" s="47">
        <f>IF('Res Rent Roll'!$B12="","",'Res Rent Roll'!$L12*'Res Rent Roll'!$C12*(1+'Property Summary'!$L$21)^(CapEx!EN$2-1))</f>
        <v>447.6147510220747</v>
      </c>
      <c r="EO11" s="47">
        <f>IF('Res Rent Roll'!$B12="","",'Res Rent Roll'!$L12*'Res Rent Roll'!$C12*(1+'Property Summary'!$L$21)^(CapEx!EO$2-1))</f>
        <v>447.6147510220747</v>
      </c>
      <c r="EP11" s="47">
        <f>IF('Res Rent Roll'!$B12="","",'Res Rent Roll'!$L12*'Res Rent Roll'!$C12*(1+'Property Summary'!$L$21)^(CapEx!EP$2-1))</f>
        <v>447.6147510220747</v>
      </c>
      <c r="EQ11" s="47">
        <f>IF('Res Rent Roll'!$B12="","",'Res Rent Roll'!$L12*'Res Rent Roll'!$C12*(1+'Property Summary'!$L$21)^(CapEx!EQ$2-1))</f>
        <v>447.6147510220747</v>
      </c>
      <c r="ER11" s="47">
        <f>IF('Res Rent Roll'!$B12="","",'Res Rent Roll'!$L12*'Res Rent Roll'!$C12*(1+'Property Summary'!$L$21)^(CapEx!ER$2-1))</f>
        <v>456.56704604251627</v>
      </c>
      <c r="ES11" s="47">
        <f>IF('Res Rent Roll'!$B12="","",'Res Rent Roll'!$L12*'Res Rent Roll'!$C12*(1+'Property Summary'!$L$21)^(CapEx!ES$2-1))</f>
        <v>456.56704604251627</v>
      </c>
      <c r="ET11" s="47">
        <f>IF('Res Rent Roll'!$B12="","",'Res Rent Roll'!$L12*'Res Rent Roll'!$C12*(1+'Property Summary'!$L$21)^(CapEx!ET$2-1))</f>
        <v>456.56704604251627</v>
      </c>
      <c r="EU11" s="47">
        <f>IF('Res Rent Roll'!$B12="","",'Res Rent Roll'!$L12*'Res Rent Roll'!$C12*(1+'Property Summary'!$L$21)^(CapEx!EU$2-1))</f>
        <v>456.56704604251627</v>
      </c>
      <c r="EV11" s="47">
        <f>IF('Res Rent Roll'!$B12="","",'Res Rent Roll'!$L12*'Res Rent Roll'!$C12*(1+'Property Summary'!$L$21)^(CapEx!EV$2-1))</f>
        <v>456.56704604251627</v>
      </c>
      <c r="EW11" s="47">
        <f>IF('Res Rent Roll'!$B12="","",'Res Rent Roll'!$L12*'Res Rent Roll'!$C12*(1+'Property Summary'!$L$21)^(CapEx!EW$2-1))</f>
        <v>456.56704604251627</v>
      </c>
      <c r="EX11" s="47">
        <f>IF('Res Rent Roll'!$B12="","",'Res Rent Roll'!$L12*'Res Rent Roll'!$C12*(1+'Property Summary'!$L$21)^(CapEx!EX$2-1))</f>
        <v>456.56704604251627</v>
      </c>
      <c r="EY11" s="47">
        <f>IF('Res Rent Roll'!$B12="","",'Res Rent Roll'!$L12*'Res Rent Roll'!$C12*(1+'Property Summary'!$L$21)^(CapEx!EY$2-1))</f>
        <v>456.56704604251627</v>
      </c>
      <c r="EZ11" s="47">
        <f>IF('Res Rent Roll'!$B12="","",'Res Rent Roll'!$L12*'Res Rent Roll'!$C12*(1+'Property Summary'!$L$21)^(CapEx!EZ$2-1))</f>
        <v>456.56704604251627</v>
      </c>
      <c r="FA11" s="47">
        <f>IF('Res Rent Roll'!$B12="","",'Res Rent Roll'!$L12*'Res Rent Roll'!$C12*(1+'Property Summary'!$L$21)^(CapEx!FA$2-1))</f>
        <v>456.56704604251627</v>
      </c>
      <c r="FB11" s="47">
        <f>IF('Res Rent Roll'!$B12="","",'Res Rent Roll'!$L12*'Res Rent Roll'!$C12*(1+'Property Summary'!$L$21)^(CapEx!FB$2-1))</f>
        <v>456.56704604251627</v>
      </c>
      <c r="FC11" s="47">
        <f>IF('Res Rent Roll'!$B12="","",'Res Rent Roll'!$L12*'Res Rent Roll'!$C12*(1+'Property Summary'!$L$21)^(CapEx!FC$2-1))</f>
        <v>456.56704604251627</v>
      </c>
      <c r="FD11" s="47">
        <f>IF('Res Rent Roll'!$B12="","",'Res Rent Roll'!$L12*'Res Rent Roll'!$C12*(1+'Property Summary'!$L$21)^(CapEx!FD$2-1))</f>
        <v>465.6983869633666</v>
      </c>
      <c r="FE11" s="47">
        <f>IF('Res Rent Roll'!$B12="","",'Res Rent Roll'!$L12*'Res Rent Roll'!$C12*(1+'Property Summary'!$L$21)^(CapEx!FE$2-1))</f>
        <v>465.6983869633666</v>
      </c>
      <c r="FF11" s="47">
        <f>IF('Res Rent Roll'!$B12="","",'Res Rent Roll'!$L12*'Res Rent Roll'!$C12*(1+'Property Summary'!$L$21)^(CapEx!FF$2-1))</f>
        <v>465.6983869633666</v>
      </c>
      <c r="FG11" s="47">
        <f>IF('Res Rent Roll'!$B12="","",'Res Rent Roll'!$L12*'Res Rent Roll'!$C12*(1+'Property Summary'!$L$21)^(CapEx!FG$2-1))</f>
        <v>465.6983869633666</v>
      </c>
      <c r="FH11" s="47">
        <f>IF('Res Rent Roll'!$B12="","",'Res Rent Roll'!$L12*'Res Rent Roll'!$C12*(1+'Property Summary'!$L$21)^(CapEx!FH$2-1))</f>
        <v>465.6983869633666</v>
      </c>
      <c r="FI11" s="47">
        <f>IF('Res Rent Roll'!$B12="","",'Res Rent Roll'!$L12*'Res Rent Roll'!$C12*(1+'Property Summary'!$L$21)^(CapEx!FI$2-1))</f>
        <v>465.6983869633666</v>
      </c>
      <c r="FJ11" s="47">
        <f>IF('Res Rent Roll'!$B12="","",'Res Rent Roll'!$L12*'Res Rent Roll'!$C12*(1+'Property Summary'!$L$21)^(CapEx!FJ$2-1))</f>
        <v>465.6983869633666</v>
      </c>
      <c r="FK11" s="47">
        <f>IF('Res Rent Roll'!$B12="","",'Res Rent Roll'!$L12*'Res Rent Roll'!$C12*(1+'Property Summary'!$L$21)^(CapEx!FK$2-1))</f>
        <v>465.6983869633666</v>
      </c>
      <c r="FL11" s="47">
        <f>IF('Res Rent Roll'!$B12="","",'Res Rent Roll'!$L12*'Res Rent Roll'!$C12*(1+'Property Summary'!$L$21)^(CapEx!FL$2-1))</f>
        <v>465.6983869633666</v>
      </c>
      <c r="FM11" s="47">
        <f>IF('Res Rent Roll'!$B12="","",'Res Rent Roll'!$L12*'Res Rent Roll'!$C12*(1+'Property Summary'!$L$21)^(CapEx!FM$2-1))</f>
        <v>465.6983869633666</v>
      </c>
      <c r="FN11" s="47">
        <f>IF('Res Rent Roll'!$B12="","",'Res Rent Roll'!$L12*'Res Rent Roll'!$C12*(1+'Property Summary'!$L$21)^(CapEx!FN$2-1))</f>
        <v>465.6983869633666</v>
      </c>
      <c r="FO11" s="47">
        <f>IF('Res Rent Roll'!$B12="","",'Res Rent Roll'!$L12*'Res Rent Roll'!$C12*(1+'Property Summary'!$L$21)^(CapEx!FO$2-1))</f>
        <v>465.6983869633666</v>
      </c>
      <c r="FP11" s="47">
        <f>IF('Res Rent Roll'!$B12="","",'Res Rent Roll'!$L12*'Res Rent Roll'!$C12*(1+'Property Summary'!$L$21)^(CapEx!FP$2-1))</f>
        <v>475.01235470263396</v>
      </c>
      <c r="FQ11" s="47">
        <f>IF('Res Rent Roll'!$B12="","",'Res Rent Roll'!$L12*'Res Rent Roll'!$C12*(1+'Property Summary'!$L$21)^(CapEx!FQ$2-1))</f>
        <v>475.01235470263396</v>
      </c>
      <c r="FR11" s="47">
        <f>IF('Res Rent Roll'!$B12="","",'Res Rent Roll'!$L12*'Res Rent Roll'!$C12*(1+'Property Summary'!$L$21)^(CapEx!FR$2-1))</f>
        <v>475.01235470263396</v>
      </c>
      <c r="FS11" s="47">
        <f>IF('Res Rent Roll'!$B12="","",'Res Rent Roll'!$L12*'Res Rent Roll'!$C12*(1+'Property Summary'!$L$21)^(CapEx!FS$2-1))</f>
        <v>475.01235470263396</v>
      </c>
      <c r="FT11" s="47">
        <f>IF('Res Rent Roll'!$B12="","",'Res Rent Roll'!$L12*'Res Rent Roll'!$C12*(1+'Property Summary'!$L$21)^(CapEx!FT$2-1))</f>
        <v>475.01235470263396</v>
      </c>
      <c r="FU11" s="47">
        <f>IF('Res Rent Roll'!$B12="","",'Res Rent Roll'!$L12*'Res Rent Roll'!$C12*(1+'Property Summary'!$L$21)^(CapEx!FU$2-1))</f>
        <v>475.01235470263396</v>
      </c>
      <c r="FV11" s="47">
        <f>IF('Res Rent Roll'!$B12="","",'Res Rent Roll'!$L12*'Res Rent Roll'!$C12*(1+'Property Summary'!$L$21)^(CapEx!FV$2-1))</f>
        <v>475.01235470263396</v>
      </c>
      <c r="FW11" s="47">
        <f>IF('Res Rent Roll'!$B12="","",'Res Rent Roll'!$L12*'Res Rent Roll'!$C12*(1+'Property Summary'!$L$21)^(CapEx!FW$2-1))</f>
        <v>475.01235470263396</v>
      </c>
      <c r="FX11" s="47">
        <f>IF('Res Rent Roll'!$B12="","",'Res Rent Roll'!$L12*'Res Rent Roll'!$C12*(1+'Property Summary'!$L$21)^(CapEx!FX$2-1))</f>
        <v>475.01235470263396</v>
      </c>
      <c r="FY11" s="47">
        <f>IF('Res Rent Roll'!$B12="","",'Res Rent Roll'!$L12*'Res Rent Roll'!$C12*(1+'Property Summary'!$L$21)^(CapEx!FY$2-1))</f>
        <v>475.01235470263396</v>
      </c>
      <c r="FZ11" s="47">
        <f>IF('Res Rent Roll'!$B12="","",'Res Rent Roll'!$L12*'Res Rent Roll'!$C12*(1+'Property Summary'!$L$21)^(CapEx!FZ$2-1))</f>
        <v>475.01235470263396</v>
      </c>
      <c r="GA11" s="48">
        <f>IF('Res Rent Roll'!$B12="","",'Res Rent Roll'!$L12*'Res Rent Roll'!$C12*(1+'Property Summary'!$L$21)^(CapEx!GA$2-1))</f>
        <v>475.01235470263396</v>
      </c>
    </row>
    <row r="12" spans="2:183" x14ac:dyDescent="0.3">
      <c r="B12" s="42" t="str">
        <f>IF('Res Rent Roll'!$B13="","",'Res Rent Roll'!$B13)</f>
        <v>1-Bed A (No Renovation)</v>
      </c>
      <c r="C12" s="43"/>
      <c r="D12" s="47">
        <f>IF('Res Rent Roll'!$B13="","",'Res Rent Roll'!$L13*'Res Rent Roll'!$C13*(1+'Property Summary'!$L$21)^(CapEx!D$2-1))</f>
        <v>300</v>
      </c>
      <c r="E12" s="47">
        <f>IF('Res Rent Roll'!$B13="","",'Res Rent Roll'!$L13*'Res Rent Roll'!$C13*(1+'Property Summary'!$L$21)^(CapEx!E$2-1))</f>
        <v>300</v>
      </c>
      <c r="F12" s="47">
        <f>IF('Res Rent Roll'!$B13="","",'Res Rent Roll'!$L13*'Res Rent Roll'!$C13*(1+'Property Summary'!$L$21)^(CapEx!F$2-1))</f>
        <v>300</v>
      </c>
      <c r="G12" s="47">
        <f>IF('Res Rent Roll'!$B13="","",'Res Rent Roll'!$L13*'Res Rent Roll'!$C13*(1+'Property Summary'!$L$21)^(CapEx!G$2-1))</f>
        <v>300</v>
      </c>
      <c r="H12" s="47">
        <f>IF('Res Rent Roll'!$B13="","",'Res Rent Roll'!$L13*'Res Rent Roll'!$C13*(1+'Property Summary'!$L$21)^(CapEx!H$2-1))</f>
        <v>300</v>
      </c>
      <c r="I12" s="47">
        <f>IF('Res Rent Roll'!$B13="","",'Res Rent Roll'!$L13*'Res Rent Roll'!$C13*(1+'Property Summary'!$L$21)^(CapEx!I$2-1))</f>
        <v>300</v>
      </c>
      <c r="J12" s="47">
        <f>IF('Res Rent Roll'!$B13="","",'Res Rent Roll'!$L13*'Res Rent Roll'!$C13*(1+'Property Summary'!$L$21)^(CapEx!J$2-1))</f>
        <v>300</v>
      </c>
      <c r="K12" s="47">
        <f>IF('Res Rent Roll'!$B13="","",'Res Rent Roll'!$L13*'Res Rent Roll'!$C13*(1+'Property Summary'!$L$21)^(CapEx!K$2-1))</f>
        <v>300</v>
      </c>
      <c r="L12" s="47">
        <f>IF('Res Rent Roll'!$B13="","",'Res Rent Roll'!$L13*'Res Rent Roll'!$C13*(1+'Property Summary'!$L$21)^(CapEx!L$2-1))</f>
        <v>300</v>
      </c>
      <c r="M12" s="47">
        <f>IF('Res Rent Roll'!$B13="","",'Res Rent Roll'!$L13*'Res Rent Roll'!$C13*(1+'Property Summary'!$L$21)^(CapEx!M$2-1))</f>
        <v>300</v>
      </c>
      <c r="N12" s="47">
        <f>IF('Res Rent Roll'!$B13="","",'Res Rent Roll'!$L13*'Res Rent Roll'!$C13*(1+'Property Summary'!$L$21)^(CapEx!N$2-1))</f>
        <v>300</v>
      </c>
      <c r="O12" s="47">
        <f>IF('Res Rent Roll'!$B13="","",'Res Rent Roll'!$L13*'Res Rent Roll'!$C13*(1+'Property Summary'!$L$21)^(CapEx!O$2-1))</f>
        <v>300</v>
      </c>
      <c r="P12" s="47">
        <f>IF('Res Rent Roll'!$B13="","",'Res Rent Roll'!$L13*'Res Rent Roll'!$C13*(1+'Property Summary'!$L$21)^(CapEx!P$2-1))</f>
        <v>306</v>
      </c>
      <c r="Q12" s="47">
        <f>IF('Res Rent Roll'!$B13="","",'Res Rent Roll'!$L13*'Res Rent Roll'!$C13*(1+'Property Summary'!$L$21)^(CapEx!Q$2-1))</f>
        <v>306</v>
      </c>
      <c r="R12" s="47">
        <f>IF('Res Rent Roll'!$B13="","",'Res Rent Roll'!$L13*'Res Rent Roll'!$C13*(1+'Property Summary'!$L$21)^(CapEx!R$2-1))</f>
        <v>306</v>
      </c>
      <c r="S12" s="47">
        <f>IF('Res Rent Roll'!$B13="","",'Res Rent Roll'!$L13*'Res Rent Roll'!$C13*(1+'Property Summary'!$L$21)^(CapEx!S$2-1))</f>
        <v>306</v>
      </c>
      <c r="T12" s="47">
        <f>IF('Res Rent Roll'!$B13="","",'Res Rent Roll'!$L13*'Res Rent Roll'!$C13*(1+'Property Summary'!$L$21)^(CapEx!T$2-1))</f>
        <v>306</v>
      </c>
      <c r="U12" s="47">
        <f>IF('Res Rent Roll'!$B13="","",'Res Rent Roll'!$L13*'Res Rent Roll'!$C13*(1+'Property Summary'!$L$21)^(CapEx!U$2-1))</f>
        <v>306</v>
      </c>
      <c r="V12" s="47">
        <f>IF('Res Rent Roll'!$B13="","",'Res Rent Roll'!$L13*'Res Rent Roll'!$C13*(1+'Property Summary'!$L$21)^(CapEx!V$2-1))</f>
        <v>306</v>
      </c>
      <c r="W12" s="47">
        <f>IF('Res Rent Roll'!$B13="","",'Res Rent Roll'!$L13*'Res Rent Roll'!$C13*(1+'Property Summary'!$L$21)^(CapEx!W$2-1))</f>
        <v>306</v>
      </c>
      <c r="X12" s="47">
        <f>IF('Res Rent Roll'!$B13="","",'Res Rent Roll'!$L13*'Res Rent Roll'!$C13*(1+'Property Summary'!$L$21)^(CapEx!X$2-1))</f>
        <v>306</v>
      </c>
      <c r="Y12" s="47">
        <f>IF('Res Rent Roll'!$B13="","",'Res Rent Roll'!$L13*'Res Rent Roll'!$C13*(1+'Property Summary'!$L$21)^(CapEx!Y$2-1))</f>
        <v>306</v>
      </c>
      <c r="Z12" s="47">
        <f>IF('Res Rent Roll'!$B13="","",'Res Rent Roll'!$L13*'Res Rent Roll'!$C13*(1+'Property Summary'!$L$21)^(CapEx!Z$2-1))</f>
        <v>306</v>
      </c>
      <c r="AA12" s="47">
        <f>IF('Res Rent Roll'!$B13="","",'Res Rent Roll'!$L13*'Res Rent Roll'!$C13*(1+'Property Summary'!$L$21)^(CapEx!AA$2-1))</f>
        <v>306</v>
      </c>
      <c r="AB12" s="47">
        <f>IF('Res Rent Roll'!$B13="","",'Res Rent Roll'!$L13*'Res Rent Roll'!$C13*(1+'Property Summary'!$L$21)^(CapEx!AB$2-1))</f>
        <v>312.12</v>
      </c>
      <c r="AC12" s="47">
        <f>IF('Res Rent Roll'!$B13="","",'Res Rent Roll'!$L13*'Res Rent Roll'!$C13*(1+'Property Summary'!$L$21)^(CapEx!AC$2-1))</f>
        <v>312.12</v>
      </c>
      <c r="AD12" s="47">
        <f>IF('Res Rent Roll'!$B13="","",'Res Rent Roll'!$L13*'Res Rent Roll'!$C13*(1+'Property Summary'!$L$21)^(CapEx!AD$2-1))</f>
        <v>312.12</v>
      </c>
      <c r="AE12" s="47">
        <f>IF('Res Rent Roll'!$B13="","",'Res Rent Roll'!$L13*'Res Rent Roll'!$C13*(1+'Property Summary'!$L$21)^(CapEx!AE$2-1))</f>
        <v>312.12</v>
      </c>
      <c r="AF12" s="47">
        <f>IF('Res Rent Roll'!$B13="","",'Res Rent Roll'!$L13*'Res Rent Roll'!$C13*(1+'Property Summary'!$L$21)^(CapEx!AF$2-1))</f>
        <v>312.12</v>
      </c>
      <c r="AG12" s="47">
        <f>IF('Res Rent Roll'!$B13="","",'Res Rent Roll'!$L13*'Res Rent Roll'!$C13*(1+'Property Summary'!$L$21)^(CapEx!AG$2-1))</f>
        <v>312.12</v>
      </c>
      <c r="AH12" s="47">
        <f>IF('Res Rent Roll'!$B13="","",'Res Rent Roll'!$L13*'Res Rent Roll'!$C13*(1+'Property Summary'!$L$21)^(CapEx!AH$2-1))</f>
        <v>312.12</v>
      </c>
      <c r="AI12" s="47">
        <f>IF('Res Rent Roll'!$B13="","",'Res Rent Roll'!$L13*'Res Rent Roll'!$C13*(1+'Property Summary'!$L$21)^(CapEx!AI$2-1))</f>
        <v>312.12</v>
      </c>
      <c r="AJ12" s="47">
        <f>IF('Res Rent Roll'!$B13="","",'Res Rent Roll'!$L13*'Res Rent Roll'!$C13*(1+'Property Summary'!$L$21)^(CapEx!AJ$2-1))</f>
        <v>312.12</v>
      </c>
      <c r="AK12" s="47">
        <f>IF('Res Rent Roll'!$B13="","",'Res Rent Roll'!$L13*'Res Rent Roll'!$C13*(1+'Property Summary'!$L$21)^(CapEx!AK$2-1))</f>
        <v>312.12</v>
      </c>
      <c r="AL12" s="47">
        <f>IF('Res Rent Roll'!$B13="","",'Res Rent Roll'!$L13*'Res Rent Roll'!$C13*(1+'Property Summary'!$L$21)^(CapEx!AL$2-1))</f>
        <v>312.12</v>
      </c>
      <c r="AM12" s="47">
        <f>IF('Res Rent Roll'!$B13="","",'Res Rent Roll'!$L13*'Res Rent Roll'!$C13*(1+'Property Summary'!$L$21)^(CapEx!AM$2-1))</f>
        <v>312.12</v>
      </c>
      <c r="AN12" s="47">
        <f>IF('Res Rent Roll'!$B13="","",'Res Rent Roll'!$L13*'Res Rent Roll'!$C13*(1+'Property Summary'!$L$21)^(CapEx!AN$2-1))</f>
        <v>318.36239999999998</v>
      </c>
      <c r="AO12" s="47">
        <f>IF('Res Rent Roll'!$B13="","",'Res Rent Roll'!$L13*'Res Rent Roll'!$C13*(1+'Property Summary'!$L$21)^(CapEx!AO$2-1))</f>
        <v>318.36239999999998</v>
      </c>
      <c r="AP12" s="47">
        <f>IF('Res Rent Roll'!$B13="","",'Res Rent Roll'!$L13*'Res Rent Roll'!$C13*(1+'Property Summary'!$L$21)^(CapEx!AP$2-1))</f>
        <v>318.36239999999998</v>
      </c>
      <c r="AQ12" s="47">
        <f>IF('Res Rent Roll'!$B13="","",'Res Rent Roll'!$L13*'Res Rent Roll'!$C13*(1+'Property Summary'!$L$21)^(CapEx!AQ$2-1))</f>
        <v>318.36239999999998</v>
      </c>
      <c r="AR12" s="47">
        <f>IF('Res Rent Roll'!$B13="","",'Res Rent Roll'!$L13*'Res Rent Roll'!$C13*(1+'Property Summary'!$L$21)^(CapEx!AR$2-1))</f>
        <v>318.36239999999998</v>
      </c>
      <c r="AS12" s="47">
        <f>IF('Res Rent Roll'!$B13="","",'Res Rent Roll'!$L13*'Res Rent Roll'!$C13*(1+'Property Summary'!$L$21)^(CapEx!AS$2-1))</f>
        <v>318.36239999999998</v>
      </c>
      <c r="AT12" s="47">
        <f>IF('Res Rent Roll'!$B13="","",'Res Rent Roll'!$L13*'Res Rent Roll'!$C13*(1+'Property Summary'!$L$21)^(CapEx!AT$2-1))</f>
        <v>318.36239999999998</v>
      </c>
      <c r="AU12" s="47">
        <f>IF('Res Rent Roll'!$B13="","",'Res Rent Roll'!$L13*'Res Rent Roll'!$C13*(1+'Property Summary'!$L$21)^(CapEx!AU$2-1))</f>
        <v>318.36239999999998</v>
      </c>
      <c r="AV12" s="47">
        <f>IF('Res Rent Roll'!$B13="","",'Res Rent Roll'!$L13*'Res Rent Roll'!$C13*(1+'Property Summary'!$L$21)^(CapEx!AV$2-1))</f>
        <v>318.36239999999998</v>
      </c>
      <c r="AW12" s="47">
        <f>IF('Res Rent Roll'!$B13="","",'Res Rent Roll'!$L13*'Res Rent Roll'!$C13*(1+'Property Summary'!$L$21)^(CapEx!AW$2-1))</f>
        <v>318.36239999999998</v>
      </c>
      <c r="AX12" s="47">
        <f>IF('Res Rent Roll'!$B13="","",'Res Rent Roll'!$L13*'Res Rent Roll'!$C13*(1+'Property Summary'!$L$21)^(CapEx!AX$2-1))</f>
        <v>318.36239999999998</v>
      </c>
      <c r="AY12" s="47">
        <f>IF('Res Rent Roll'!$B13="","",'Res Rent Roll'!$L13*'Res Rent Roll'!$C13*(1+'Property Summary'!$L$21)^(CapEx!AY$2-1))</f>
        <v>318.36239999999998</v>
      </c>
      <c r="AZ12" s="47">
        <f>IF('Res Rent Roll'!$B13="","",'Res Rent Roll'!$L13*'Res Rent Roll'!$C13*(1+'Property Summary'!$L$21)^(CapEx!AZ$2-1))</f>
        <v>324.729648</v>
      </c>
      <c r="BA12" s="47">
        <f>IF('Res Rent Roll'!$B13="","",'Res Rent Roll'!$L13*'Res Rent Roll'!$C13*(1+'Property Summary'!$L$21)^(CapEx!BA$2-1))</f>
        <v>324.729648</v>
      </c>
      <c r="BB12" s="47">
        <f>IF('Res Rent Roll'!$B13="","",'Res Rent Roll'!$L13*'Res Rent Roll'!$C13*(1+'Property Summary'!$L$21)^(CapEx!BB$2-1))</f>
        <v>324.729648</v>
      </c>
      <c r="BC12" s="47">
        <f>IF('Res Rent Roll'!$B13="","",'Res Rent Roll'!$L13*'Res Rent Roll'!$C13*(1+'Property Summary'!$L$21)^(CapEx!BC$2-1))</f>
        <v>324.729648</v>
      </c>
      <c r="BD12" s="47">
        <f>IF('Res Rent Roll'!$B13="","",'Res Rent Roll'!$L13*'Res Rent Roll'!$C13*(1+'Property Summary'!$L$21)^(CapEx!BD$2-1))</f>
        <v>324.729648</v>
      </c>
      <c r="BE12" s="47">
        <f>IF('Res Rent Roll'!$B13="","",'Res Rent Roll'!$L13*'Res Rent Roll'!$C13*(1+'Property Summary'!$L$21)^(CapEx!BE$2-1))</f>
        <v>324.729648</v>
      </c>
      <c r="BF12" s="47">
        <f>IF('Res Rent Roll'!$B13="","",'Res Rent Roll'!$L13*'Res Rent Roll'!$C13*(1+'Property Summary'!$L$21)^(CapEx!BF$2-1))</f>
        <v>324.729648</v>
      </c>
      <c r="BG12" s="47">
        <f>IF('Res Rent Roll'!$B13="","",'Res Rent Roll'!$L13*'Res Rent Roll'!$C13*(1+'Property Summary'!$L$21)^(CapEx!BG$2-1))</f>
        <v>324.729648</v>
      </c>
      <c r="BH12" s="47">
        <f>IF('Res Rent Roll'!$B13="","",'Res Rent Roll'!$L13*'Res Rent Roll'!$C13*(1+'Property Summary'!$L$21)^(CapEx!BH$2-1))</f>
        <v>324.729648</v>
      </c>
      <c r="BI12" s="47">
        <f>IF('Res Rent Roll'!$B13="","",'Res Rent Roll'!$L13*'Res Rent Roll'!$C13*(1+'Property Summary'!$L$21)^(CapEx!BI$2-1))</f>
        <v>324.729648</v>
      </c>
      <c r="BJ12" s="47">
        <f>IF('Res Rent Roll'!$B13="","",'Res Rent Roll'!$L13*'Res Rent Roll'!$C13*(1+'Property Summary'!$L$21)^(CapEx!BJ$2-1))</f>
        <v>324.729648</v>
      </c>
      <c r="BK12" s="47">
        <f>IF('Res Rent Roll'!$B13="","",'Res Rent Roll'!$L13*'Res Rent Roll'!$C13*(1+'Property Summary'!$L$21)^(CapEx!BK$2-1))</f>
        <v>324.729648</v>
      </c>
      <c r="BL12" s="47">
        <f>IF('Res Rent Roll'!$B13="","",'Res Rent Roll'!$L13*'Res Rent Roll'!$C13*(1+'Property Summary'!$L$21)^(CapEx!BL$2-1))</f>
        <v>331.22424096000003</v>
      </c>
      <c r="BM12" s="47">
        <f>IF('Res Rent Roll'!$B13="","",'Res Rent Roll'!$L13*'Res Rent Roll'!$C13*(1+'Property Summary'!$L$21)^(CapEx!BM$2-1))</f>
        <v>331.22424096000003</v>
      </c>
      <c r="BN12" s="47">
        <f>IF('Res Rent Roll'!$B13="","",'Res Rent Roll'!$L13*'Res Rent Roll'!$C13*(1+'Property Summary'!$L$21)^(CapEx!BN$2-1))</f>
        <v>331.22424096000003</v>
      </c>
      <c r="BO12" s="47">
        <f>IF('Res Rent Roll'!$B13="","",'Res Rent Roll'!$L13*'Res Rent Roll'!$C13*(1+'Property Summary'!$L$21)^(CapEx!BO$2-1))</f>
        <v>331.22424096000003</v>
      </c>
      <c r="BP12" s="47">
        <f>IF('Res Rent Roll'!$B13="","",'Res Rent Roll'!$L13*'Res Rent Roll'!$C13*(1+'Property Summary'!$L$21)^(CapEx!BP$2-1))</f>
        <v>331.22424096000003</v>
      </c>
      <c r="BQ12" s="47">
        <f>IF('Res Rent Roll'!$B13="","",'Res Rent Roll'!$L13*'Res Rent Roll'!$C13*(1+'Property Summary'!$L$21)^(CapEx!BQ$2-1))</f>
        <v>331.22424096000003</v>
      </c>
      <c r="BR12" s="47">
        <f>IF('Res Rent Roll'!$B13="","",'Res Rent Roll'!$L13*'Res Rent Roll'!$C13*(1+'Property Summary'!$L$21)^(CapEx!BR$2-1))</f>
        <v>331.22424096000003</v>
      </c>
      <c r="BS12" s="47">
        <f>IF('Res Rent Roll'!$B13="","",'Res Rent Roll'!$L13*'Res Rent Roll'!$C13*(1+'Property Summary'!$L$21)^(CapEx!BS$2-1))</f>
        <v>331.22424096000003</v>
      </c>
      <c r="BT12" s="47">
        <f>IF('Res Rent Roll'!$B13="","",'Res Rent Roll'!$L13*'Res Rent Roll'!$C13*(1+'Property Summary'!$L$21)^(CapEx!BT$2-1))</f>
        <v>331.22424096000003</v>
      </c>
      <c r="BU12" s="47">
        <f>IF('Res Rent Roll'!$B13="","",'Res Rent Roll'!$L13*'Res Rent Roll'!$C13*(1+'Property Summary'!$L$21)^(CapEx!BU$2-1))</f>
        <v>331.22424096000003</v>
      </c>
      <c r="BV12" s="47">
        <f>IF('Res Rent Roll'!$B13="","",'Res Rent Roll'!$L13*'Res Rent Roll'!$C13*(1+'Property Summary'!$L$21)^(CapEx!BV$2-1))</f>
        <v>331.22424096000003</v>
      </c>
      <c r="BW12" s="47">
        <f>IF('Res Rent Roll'!$B13="","",'Res Rent Roll'!$L13*'Res Rent Roll'!$C13*(1+'Property Summary'!$L$21)^(CapEx!BW$2-1))</f>
        <v>331.22424096000003</v>
      </c>
      <c r="BX12" s="47">
        <f>IF('Res Rent Roll'!$B13="","",'Res Rent Roll'!$L13*'Res Rent Roll'!$C13*(1+'Property Summary'!$L$21)^(CapEx!BX$2-1))</f>
        <v>337.84872577920004</v>
      </c>
      <c r="BY12" s="47">
        <f>IF('Res Rent Roll'!$B13="","",'Res Rent Roll'!$L13*'Res Rent Roll'!$C13*(1+'Property Summary'!$L$21)^(CapEx!BY$2-1))</f>
        <v>337.84872577920004</v>
      </c>
      <c r="BZ12" s="47">
        <f>IF('Res Rent Roll'!$B13="","",'Res Rent Roll'!$L13*'Res Rent Roll'!$C13*(1+'Property Summary'!$L$21)^(CapEx!BZ$2-1))</f>
        <v>337.84872577920004</v>
      </c>
      <c r="CA12" s="47">
        <f>IF('Res Rent Roll'!$B13="","",'Res Rent Roll'!$L13*'Res Rent Roll'!$C13*(1+'Property Summary'!$L$21)^(CapEx!CA$2-1))</f>
        <v>337.84872577920004</v>
      </c>
      <c r="CB12" s="47">
        <f>IF('Res Rent Roll'!$B13="","",'Res Rent Roll'!$L13*'Res Rent Roll'!$C13*(1+'Property Summary'!$L$21)^(CapEx!CB$2-1))</f>
        <v>337.84872577920004</v>
      </c>
      <c r="CC12" s="47">
        <f>IF('Res Rent Roll'!$B13="","",'Res Rent Roll'!$L13*'Res Rent Roll'!$C13*(1+'Property Summary'!$L$21)^(CapEx!CC$2-1))</f>
        <v>337.84872577920004</v>
      </c>
      <c r="CD12" s="47">
        <f>IF('Res Rent Roll'!$B13="","",'Res Rent Roll'!$L13*'Res Rent Roll'!$C13*(1+'Property Summary'!$L$21)^(CapEx!CD$2-1))</f>
        <v>337.84872577920004</v>
      </c>
      <c r="CE12" s="47">
        <f>IF('Res Rent Roll'!$B13="","",'Res Rent Roll'!$L13*'Res Rent Roll'!$C13*(1+'Property Summary'!$L$21)^(CapEx!CE$2-1))</f>
        <v>337.84872577920004</v>
      </c>
      <c r="CF12" s="47">
        <f>IF('Res Rent Roll'!$B13="","",'Res Rent Roll'!$L13*'Res Rent Roll'!$C13*(1+'Property Summary'!$L$21)^(CapEx!CF$2-1))</f>
        <v>337.84872577920004</v>
      </c>
      <c r="CG12" s="47">
        <f>IF('Res Rent Roll'!$B13="","",'Res Rent Roll'!$L13*'Res Rent Roll'!$C13*(1+'Property Summary'!$L$21)^(CapEx!CG$2-1))</f>
        <v>337.84872577920004</v>
      </c>
      <c r="CH12" s="47">
        <f>IF('Res Rent Roll'!$B13="","",'Res Rent Roll'!$L13*'Res Rent Roll'!$C13*(1+'Property Summary'!$L$21)^(CapEx!CH$2-1))</f>
        <v>337.84872577920004</v>
      </c>
      <c r="CI12" s="47">
        <f>IF('Res Rent Roll'!$B13="","",'Res Rent Roll'!$L13*'Res Rent Roll'!$C13*(1+'Property Summary'!$L$21)^(CapEx!CI$2-1))</f>
        <v>337.84872577920004</v>
      </c>
      <c r="CJ12" s="47">
        <f>IF('Res Rent Roll'!$B13="","",'Res Rent Roll'!$L13*'Res Rent Roll'!$C13*(1+'Property Summary'!$L$21)^(CapEx!CJ$2-1))</f>
        <v>344.60570029478396</v>
      </c>
      <c r="CK12" s="47">
        <f>IF('Res Rent Roll'!$B13="","",'Res Rent Roll'!$L13*'Res Rent Roll'!$C13*(1+'Property Summary'!$L$21)^(CapEx!CK$2-1))</f>
        <v>344.60570029478396</v>
      </c>
      <c r="CL12" s="47">
        <f>IF('Res Rent Roll'!$B13="","",'Res Rent Roll'!$L13*'Res Rent Roll'!$C13*(1+'Property Summary'!$L$21)^(CapEx!CL$2-1))</f>
        <v>344.60570029478396</v>
      </c>
      <c r="CM12" s="47">
        <f>IF('Res Rent Roll'!$B13="","",'Res Rent Roll'!$L13*'Res Rent Roll'!$C13*(1+'Property Summary'!$L$21)^(CapEx!CM$2-1))</f>
        <v>344.60570029478396</v>
      </c>
      <c r="CN12" s="47">
        <f>IF('Res Rent Roll'!$B13="","",'Res Rent Roll'!$L13*'Res Rent Roll'!$C13*(1+'Property Summary'!$L$21)^(CapEx!CN$2-1))</f>
        <v>344.60570029478396</v>
      </c>
      <c r="CO12" s="47">
        <f>IF('Res Rent Roll'!$B13="","",'Res Rent Roll'!$L13*'Res Rent Roll'!$C13*(1+'Property Summary'!$L$21)^(CapEx!CO$2-1))</f>
        <v>344.60570029478396</v>
      </c>
      <c r="CP12" s="47">
        <f>IF('Res Rent Roll'!$B13="","",'Res Rent Roll'!$L13*'Res Rent Roll'!$C13*(1+'Property Summary'!$L$21)^(CapEx!CP$2-1))</f>
        <v>344.60570029478396</v>
      </c>
      <c r="CQ12" s="47">
        <f>IF('Res Rent Roll'!$B13="","",'Res Rent Roll'!$L13*'Res Rent Roll'!$C13*(1+'Property Summary'!$L$21)^(CapEx!CQ$2-1))</f>
        <v>344.60570029478396</v>
      </c>
      <c r="CR12" s="47">
        <f>IF('Res Rent Roll'!$B13="","",'Res Rent Roll'!$L13*'Res Rent Roll'!$C13*(1+'Property Summary'!$L$21)^(CapEx!CR$2-1))</f>
        <v>344.60570029478396</v>
      </c>
      <c r="CS12" s="47">
        <f>IF('Res Rent Roll'!$B13="","",'Res Rent Roll'!$L13*'Res Rent Roll'!$C13*(1+'Property Summary'!$L$21)^(CapEx!CS$2-1))</f>
        <v>344.60570029478396</v>
      </c>
      <c r="CT12" s="47">
        <f>IF('Res Rent Roll'!$B13="","",'Res Rent Roll'!$L13*'Res Rent Roll'!$C13*(1+'Property Summary'!$L$21)^(CapEx!CT$2-1))</f>
        <v>344.60570029478396</v>
      </c>
      <c r="CU12" s="47">
        <f>IF('Res Rent Roll'!$B13="","",'Res Rent Roll'!$L13*'Res Rent Roll'!$C13*(1+'Property Summary'!$L$21)^(CapEx!CU$2-1))</f>
        <v>344.60570029478396</v>
      </c>
      <c r="CV12" s="47">
        <f>IF('Res Rent Roll'!$B13="","",'Res Rent Roll'!$L13*'Res Rent Roll'!$C13*(1+'Property Summary'!$L$21)^(CapEx!CV$2-1))</f>
        <v>351.49781430067964</v>
      </c>
      <c r="CW12" s="47">
        <f>IF('Res Rent Roll'!$B13="","",'Res Rent Roll'!$L13*'Res Rent Roll'!$C13*(1+'Property Summary'!$L$21)^(CapEx!CW$2-1))</f>
        <v>351.49781430067964</v>
      </c>
      <c r="CX12" s="47">
        <f>IF('Res Rent Roll'!$B13="","",'Res Rent Roll'!$L13*'Res Rent Roll'!$C13*(1+'Property Summary'!$L$21)^(CapEx!CX$2-1))</f>
        <v>351.49781430067964</v>
      </c>
      <c r="CY12" s="47">
        <f>IF('Res Rent Roll'!$B13="","",'Res Rent Roll'!$L13*'Res Rent Roll'!$C13*(1+'Property Summary'!$L$21)^(CapEx!CY$2-1))</f>
        <v>351.49781430067964</v>
      </c>
      <c r="CZ12" s="47">
        <f>IF('Res Rent Roll'!$B13="","",'Res Rent Roll'!$L13*'Res Rent Roll'!$C13*(1+'Property Summary'!$L$21)^(CapEx!CZ$2-1))</f>
        <v>351.49781430067964</v>
      </c>
      <c r="DA12" s="47">
        <f>IF('Res Rent Roll'!$B13="","",'Res Rent Roll'!$L13*'Res Rent Roll'!$C13*(1+'Property Summary'!$L$21)^(CapEx!DA$2-1))</f>
        <v>351.49781430067964</v>
      </c>
      <c r="DB12" s="47">
        <f>IF('Res Rent Roll'!$B13="","",'Res Rent Roll'!$L13*'Res Rent Roll'!$C13*(1+'Property Summary'!$L$21)^(CapEx!DB$2-1))</f>
        <v>351.49781430067964</v>
      </c>
      <c r="DC12" s="47">
        <f>IF('Res Rent Roll'!$B13="","",'Res Rent Roll'!$L13*'Res Rent Roll'!$C13*(1+'Property Summary'!$L$21)^(CapEx!DC$2-1))</f>
        <v>351.49781430067964</v>
      </c>
      <c r="DD12" s="47">
        <f>IF('Res Rent Roll'!$B13="","",'Res Rent Roll'!$L13*'Res Rent Roll'!$C13*(1+'Property Summary'!$L$21)^(CapEx!DD$2-1))</f>
        <v>351.49781430067964</v>
      </c>
      <c r="DE12" s="47">
        <f>IF('Res Rent Roll'!$B13="","",'Res Rent Roll'!$L13*'Res Rent Roll'!$C13*(1+'Property Summary'!$L$21)^(CapEx!DE$2-1))</f>
        <v>351.49781430067964</v>
      </c>
      <c r="DF12" s="47">
        <f>IF('Res Rent Roll'!$B13="","",'Res Rent Roll'!$L13*'Res Rent Roll'!$C13*(1+'Property Summary'!$L$21)^(CapEx!DF$2-1))</f>
        <v>351.49781430067964</v>
      </c>
      <c r="DG12" s="47">
        <f>IF('Res Rent Roll'!$B13="","",'Res Rent Roll'!$L13*'Res Rent Roll'!$C13*(1+'Property Summary'!$L$21)^(CapEx!DG$2-1))</f>
        <v>351.49781430067964</v>
      </c>
      <c r="DH12" s="47">
        <f>IF('Res Rent Roll'!$B13="","",'Res Rent Roll'!$L13*'Res Rent Roll'!$C13*(1+'Property Summary'!$L$21)^(CapEx!DH$2-1))</f>
        <v>358.52777058669324</v>
      </c>
      <c r="DI12" s="47">
        <f>IF('Res Rent Roll'!$B13="","",'Res Rent Roll'!$L13*'Res Rent Roll'!$C13*(1+'Property Summary'!$L$21)^(CapEx!DI$2-1))</f>
        <v>358.52777058669324</v>
      </c>
      <c r="DJ12" s="47">
        <f>IF('Res Rent Roll'!$B13="","",'Res Rent Roll'!$L13*'Res Rent Roll'!$C13*(1+'Property Summary'!$L$21)^(CapEx!DJ$2-1))</f>
        <v>358.52777058669324</v>
      </c>
      <c r="DK12" s="47">
        <f>IF('Res Rent Roll'!$B13="","",'Res Rent Roll'!$L13*'Res Rent Roll'!$C13*(1+'Property Summary'!$L$21)^(CapEx!DK$2-1))</f>
        <v>358.52777058669324</v>
      </c>
      <c r="DL12" s="47">
        <f>IF('Res Rent Roll'!$B13="","",'Res Rent Roll'!$L13*'Res Rent Roll'!$C13*(1+'Property Summary'!$L$21)^(CapEx!DL$2-1))</f>
        <v>358.52777058669324</v>
      </c>
      <c r="DM12" s="47">
        <f>IF('Res Rent Roll'!$B13="","",'Res Rent Roll'!$L13*'Res Rent Roll'!$C13*(1+'Property Summary'!$L$21)^(CapEx!DM$2-1))</f>
        <v>358.52777058669324</v>
      </c>
      <c r="DN12" s="47">
        <f>IF('Res Rent Roll'!$B13="","",'Res Rent Roll'!$L13*'Res Rent Roll'!$C13*(1+'Property Summary'!$L$21)^(CapEx!DN$2-1))</f>
        <v>358.52777058669324</v>
      </c>
      <c r="DO12" s="47">
        <f>IF('Res Rent Roll'!$B13="","",'Res Rent Roll'!$L13*'Res Rent Roll'!$C13*(1+'Property Summary'!$L$21)^(CapEx!DO$2-1))</f>
        <v>358.52777058669324</v>
      </c>
      <c r="DP12" s="47">
        <f>IF('Res Rent Roll'!$B13="","",'Res Rent Roll'!$L13*'Res Rent Roll'!$C13*(1+'Property Summary'!$L$21)^(CapEx!DP$2-1))</f>
        <v>358.52777058669324</v>
      </c>
      <c r="DQ12" s="47">
        <f>IF('Res Rent Roll'!$B13="","",'Res Rent Roll'!$L13*'Res Rent Roll'!$C13*(1+'Property Summary'!$L$21)^(CapEx!DQ$2-1))</f>
        <v>358.52777058669324</v>
      </c>
      <c r="DR12" s="47">
        <f>IF('Res Rent Roll'!$B13="","",'Res Rent Roll'!$L13*'Res Rent Roll'!$C13*(1+'Property Summary'!$L$21)^(CapEx!DR$2-1))</f>
        <v>358.52777058669324</v>
      </c>
      <c r="DS12" s="47">
        <f>IF('Res Rent Roll'!$B13="","",'Res Rent Roll'!$L13*'Res Rent Roll'!$C13*(1+'Property Summary'!$L$21)^(CapEx!DS$2-1))</f>
        <v>358.52777058669324</v>
      </c>
      <c r="DT12" s="47">
        <f>IF('Res Rent Roll'!$B13="","",'Res Rent Roll'!$L13*'Res Rent Roll'!$C13*(1+'Property Summary'!$L$21)^(CapEx!DT$2-1))</f>
        <v>365.69832599842715</v>
      </c>
      <c r="DU12" s="47">
        <f>IF('Res Rent Roll'!$B13="","",'Res Rent Roll'!$L13*'Res Rent Roll'!$C13*(1+'Property Summary'!$L$21)^(CapEx!DU$2-1))</f>
        <v>365.69832599842715</v>
      </c>
      <c r="DV12" s="47">
        <f>IF('Res Rent Roll'!$B13="","",'Res Rent Roll'!$L13*'Res Rent Roll'!$C13*(1+'Property Summary'!$L$21)^(CapEx!DV$2-1))</f>
        <v>365.69832599842715</v>
      </c>
      <c r="DW12" s="47">
        <f>IF('Res Rent Roll'!$B13="","",'Res Rent Roll'!$L13*'Res Rent Roll'!$C13*(1+'Property Summary'!$L$21)^(CapEx!DW$2-1))</f>
        <v>365.69832599842715</v>
      </c>
      <c r="DX12" s="47">
        <f>IF('Res Rent Roll'!$B13="","",'Res Rent Roll'!$L13*'Res Rent Roll'!$C13*(1+'Property Summary'!$L$21)^(CapEx!DX$2-1))</f>
        <v>365.69832599842715</v>
      </c>
      <c r="DY12" s="47">
        <f>IF('Res Rent Roll'!$B13="","",'Res Rent Roll'!$L13*'Res Rent Roll'!$C13*(1+'Property Summary'!$L$21)^(CapEx!DY$2-1))</f>
        <v>365.69832599842715</v>
      </c>
      <c r="DZ12" s="47">
        <f>IF('Res Rent Roll'!$B13="","",'Res Rent Roll'!$L13*'Res Rent Roll'!$C13*(1+'Property Summary'!$L$21)^(CapEx!DZ$2-1))</f>
        <v>365.69832599842715</v>
      </c>
      <c r="EA12" s="47">
        <f>IF('Res Rent Roll'!$B13="","",'Res Rent Roll'!$L13*'Res Rent Roll'!$C13*(1+'Property Summary'!$L$21)^(CapEx!EA$2-1))</f>
        <v>365.69832599842715</v>
      </c>
      <c r="EB12" s="47">
        <f>IF('Res Rent Roll'!$B13="","",'Res Rent Roll'!$L13*'Res Rent Roll'!$C13*(1+'Property Summary'!$L$21)^(CapEx!EB$2-1))</f>
        <v>365.69832599842715</v>
      </c>
      <c r="EC12" s="47">
        <f>IF('Res Rent Roll'!$B13="","",'Res Rent Roll'!$L13*'Res Rent Roll'!$C13*(1+'Property Summary'!$L$21)^(CapEx!EC$2-1))</f>
        <v>365.69832599842715</v>
      </c>
      <c r="ED12" s="47">
        <f>IF('Res Rent Roll'!$B13="","",'Res Rent Roll'!$L13*'Res Rent Roll'!$C13*(1+'Property Summary'!$L$21)^(CapEx!ED$2-1))</f>
        <v>365.69832599842715</v>
      </c>
      <c r="EE12" s="47">
        <f>IF('Res Rent Roll'!$B13="","",'Res Rent Roll'!$L13*'Res Rent Roll'!$C13*(1+'Property Summary'!$L$21)^(CapEx!EE$2-1))</f>
        <v>365.69832599842715</v>
      </c>
      <c r="EF12" s="47">
        <f>IF('Res Rent Roll'!$B13="","",'Res Rent Roll'!$L13*'Res Rent Roll'!$C13*(1+'Property Summary'!$L$21)^(CapEx!EF$2-1))</f>
        <v>373.01229251839561</v>
      </c>
      <c r="EG12" s="47">
        <f>IF('Res Rent Roll'!$B13="","",'Res Rent Roll'!$L13*'Res Rent Roll'!$C13*(1+'Property Summary'!$L$21)^(CapEx!EG$2-1))</f>
        <v>373.01229251839561</v>
      </c>
      <c r="EH12" s="47">
        <f>IF('Res Rent Roll'!$B13="","",'Res Rent Roll'!$L13*'Res Rent Roll'!$C13*(1+'Property Summary'!$L$21)^(CapEx!EH$2-1))</f>
        <v>373.01229251839561</v>
      </c>
      <c r="EI12" s="47">
        <f>IF('Res Rent Roll'!$B13="","",'Res Rent Roll'!$L13*'Res Rent Roll'!$C13*(1+'Property Summary'!$L$21)^(CapEx!EI$2-1))</f>
        <v>373.01229251839561</v>
      </c>
      <c r="EJ12" s="47">
        <f>IF('Res Rent Roll'!$B13="","",'Res Rent Roll'!$L13*'Res Rent Roll'!$C13*(1+'Property Summary'!$L$21)^(CapEx!EJ$2-1))</f>
        <v>373.01229251839561</v>
      </c>
      <c r="EK12" s="47">
        <f>IF('Res Rent Roll'!$B13="","",'Res Rent Roll'!$L13*'Res Rent Roll'!$C13*(1+'Property Summary'!$L$21)^(CapEx!EK$2-1))</f>
        <v>373.01229251839561</v>
      </c>
      <c r="EL12" s="47">
        <f>IF('Res Rent Roll'!$B13="","",'Res Rent Roll'!$L13*'Res Rent Roll'!$C13*(1+'Property Summary'!$L$21)^(CapEx!EL$2-1))</f>
        <v>373.01229251839561</v>
      </c>
      <c r="EM12" s="47">
        <f>IF('Res Rent Roll'!$B13="","",'Res Rent Roll'!$L13*'Res Rent Roll'!$C13*(1+'Property Summary'!$L$21)^(CapEx!EM$2-1))</f>
        <v>373.01229251839561</v>
      </c>
      <c r="EN12" s="47">
        <f>IF('Res Rent Roll'!$B13="","",'Res Rent Roll'!$L13*'Res Rent Roll'!$C13*(1+'Property Summary'!$L$21)^(CapEx!EN$2-1))</f>
        <v>373.01229251839561</v>
      </c>
      <c r="EO12" s="47">
        <f>IF('Res Rent Roll'!$B13="","",'Res Rent Roll'!$L13*'Res Rent Roll'!$C13*(1+'Property Summary'!$L$21)^(CapEx!EO$2-1))</f>
        <v>373.01229251839561</v>
      </c>
      <c r="EP12" s="47">
        <f>IF('Res Rent Roll'!$B13="","",'Res Rent Roll'!$L13*'Res Rent Roll'!$C13*(1+'Property Summary'!$L$21)^(CapEx!EP$2-1))</f>
        <v>373.01229251839561</v>
      </c>
      <c r="EQ12" s="47">
        <f>IF('Res Rent Roll'!$B13="","",'Res Rent Roll'!$L13*'Res Rent Roll'!$C13*(1+'Property Summary'!$L$21)^(CapEx!EQ$2-1))</f>
        <v>373.01229251839561</v>
      </c>
      <c r="ER12" s="47">
        <f>IF('Res Rent Roll'!$B13="","",'Res Rent Roll'!$L13*'Res Rent Roll'!$C13*(1+'Property Summary'!$L$21)^(CapEx!ER$2-1))</f>
        <v>380.47253836876359</v>
      </c>
      <c r="ES12" s="47">
        <f>IF('Res Rent Roll'!$B13="","",'Res Rent Roll'!$L13*'Res Rent Roll'!$C13*(1+'Property Summary'!$L$21)^(CapEx!ES$2-1))</f>
        <v>380.47253836876359</v>
      </c>
      <c r="ET12" s="47">
        <f>IF('Res Rent Roll'!$B13="","",'Res Rent Roll'!$L13*'Res Rent Roll'!$C13*(1+'Property Summary'!$L$21)^(CapEx!ET$2-1))</f>
        <v>380.47253836876359</v>
      </c>
      <c r="EU12" s="47">
        <f>IF('Res Rent Roll'!$B13="","",'Res Rent Roll'!$L13*'Res Rent Roll'!$C13*(1+'Property Summary'!$L$21)^(CapEx!EU$2-1))</f>
        <v>380.47253836876359</v>
      </c>
      <c r="EV12" s="47">
        <f>IF('Res Rent Roll'!$B13="","",'Res Rent Roll'!$L13*'Res Rent Roll'!$C13*(1+'Property Summary'!$L$21)^(CapEx!EV$2-1))</f>
        <v>380.47253836876359</v>
      </c>
      <c r="EW12" s="47">
        <f>IF('Res Rent Roll'!$B13="","",'Res Rent Roll'!$L13*'Res Rent Roll'!$C13*(1+'Property Summary'!$L$21)^(CapEx!EW$2-1))</f>
        <v>380.47253836876359</v>
      </c>
      <c r="EX12" s="47">
        <f>IF('Res Rent Roll'!$B13="","",'Res Rent Roll'!$L13*'Res Rent Roll'!$C13*(1+'Property Summary'!$L$21)^(CapEx!EX$2-1))</f>
        <v>380.47253836876359</v>
      </c>
      <c r="EY12" s="47">
        <f>IF('Res Rent Roll'!$B13="","",'Res Rent Roll'!$L13*'Res Rent Roll'!$C13*(1+'Property Summary'!$L$21)^(CapEx!EY$2-1))</f>
        <v>380.47253836876359</v>
      </c>
      <c r="EZ12" s="47">
        <f>IF('Res Rent Roll'!$B13="","",'Res Rent Roll'!$L13*'Res Rent Roll'!$C13*(1+'Property Summary'!$L$21)^(CapEx!EZ$2-1))</f>
        <v>380.47253836876359</v>
      </c>
      <c r="FA12" s="47">
        <f>IF('Res Rent Roll'!$B13="","",'Res Rent Roll'!$L13*'Res Rent Roll'!$C13*(1+'Property Summary'!$L$21)^(CapEx!FA$2-1))</f>
        <v>380.47253836876359</v>
      </c>
      <c r="FB12" s="47">
        <f>IF('Res Rent Roll'!$B13="","",'Res Rent Roll'!$L13*'Res Rent Roll'!$C13*(1+'Property Summary'!$L$21)^(CapEx!FB$2-1))</f>
        <v>380.47253836876359</v>
      </c>
      <c r="FC12" s="47">
        <f>IF('Res Rent Roll'!$B13="","",'Res Rent Roll'!$L13*'Res Rent Roll'!$C13*(1+'Property Summary'!$L$21)^(CapEx!FC$2-1))</f>
        <v>380.47253836876359</v>
      </c>
      <c r="FD12" s="47">
        <f>IF('Res Rent Roll'!$B13="","",'Res Rent Roll'!$L13*'Res Rent Roll'!$C13*(1+'Property Summary'!$L$21)^(CapEx!FD$2-1))</f>
        <v>388.08198913613882</v>
      </c>
      <c r="FE12" s="47">
        <f>IF('Res Rent Roll'!$B13="","",'Res Rent Roll'!$L13*'Res Rent Roll'!$C13*(1+'Property Summary'!$L$21)^(CapEx!FE$2-1))</f>
        <v>388.08198913613882</v>
      </c>
      <c r="FF12" s="47">
        <f>IF('Res Rent Roll'!$B13="","",'Res Rent Roll'!$L13*'Res Rent Roll'!$C13*(1+'Property Summary'!$L$21)^(CapEx!FF$2-1))</f>
        <v>388.08198913613882</v>
      </c>
      <c r="FG12" s="47">
        <f>IF('Res Rent Roll'!$B13="","",'Res Rent Roll'!$L13*'Res Rent Roll'!$C13*(1+'Property Summary'!$L$21)^(CapEx!FG$2-1))</f>
        <v>388.08198913613882</v>
      </c>
      <c r="FH12" s="47">
        <f>IF('Res Rent Roll'!$B13="","",'Res Rent Roll'!$L13*'Res Rent Roll'!$C13*(1+'Property Summary'!$L$21)^(CapEx!FH$2-1))</f>
        <v>388.08198913613882</v>
      </c>
      <c r="FI12" s="47">
        <f>IF('Res Rent Roll'!$B13="","",'Res Rent Roll'!$L13*'Res Rent Roll'!$C13*(1+'Property Summary'!$L$21)^(CapEx!FI$2-1))</f>
        <v>388.08198913613882</v>
      </c>
      <c r="FJ12" s="47">
        <f>IF('Res Rent Roll'!$B13="","",'Res Rent Roll'!$L13*'Res Rent Roll'!$C13*(1+'Property Summary'!$L$21)^(CapEx!FJ$2-1))</f>
        <v>388.08198913613882</v>
      </c>
      <c r="FK12" s="47">
        <f>IF('Res Rent Roll'!$B13="","",'Res Rent Roll'!$L13*'Res Rent Roll'!$C13*(1+'Property Summary'!$L$21)^(CapEx!FK$2-1))</f>
        <v>388.08198913613882</v>
      </c>
      <c r="FL12" s="47">
        <f>IF('Res Rent Roll'!$B13="","",'Res Rent Roll'!$L13*'Res Rent Roll'!$C13*(1+'Property Summary'!$L$21)^(CapEx!FL$2-1))</f>
        <v>388.08198913613882</v>
      </c>
      <c r="FM12" s="47">
        <f>IF('Res Rent Roll'!$B13="","",'Res Rent Roll'!$L13*'Res Rent Roll'!$C13*(1+'Property Summary'!$L$21)^(CapEx!FM$2-1))</f>
        <v>388.08198913613882</v>
      </c>
      <c r="FN12" s="47">
        <f>IF('Res Rent Roll'!$B13="","",'Res Rent Roll'!$L13*'Res Rent Roll'!$C13*(1+'Property Summary'!$L$21)^(CapEx!FN$2-1))</f>
        <v>388.08198913613882</v>
      </c>
      <c r="FO12" s="47">
        <f>IF('Res Rent Roll'!$B13="","",'Res Rent Roll'!$L13*'Res Rent Roll'!$C13*(1+'Property Summary'!$L$21)^(CapEx!FO$2-1))</f>
        <v>388.08198913613882</v>
      </c>
      <c r="FP12" s="47">
        <f>IF('Res Rent Roll'!$B13="","",'Res Rent Roll'!$L13*'Res Rent Roll'!$C13*(1+'Property Summary'!$L$21)^(CapEx!FP$2-1))</f>
        <v>395.84362891886167</v>
      </c>
      <c r="FQ12" s="47">
        <f>IF('Res Rent Roll'!$B13="","",'Res Rent Roll'!$L13*'Res Rent Roll'!$C13*(1+'Property Summary'!$L$21)^(CapEx!FQ$2-1))</f>
        <v>395.84362891886167</v>
      </c>
      <c r="FR12" s="47">
        <f>IF('Res Rent Roll'!$B13="","",'Res Rent Roll'!$L13*'Res Rent Roll'!$C13*(1+'Property Summary'!$L$21)^(CapEx!FR$2-1))</f>
        <v>395.84362891886167</v>
      </c>
      <c r="FS12" s="47">
        <f>IF('Res Rent Roll'!$B13="","",'Res Rent Roll'!$L13*'Res Rent Roll'!$C13*(1+'Property Summary'!$L$21)^(CapEx!FS$2-1))</f>
        <v>395.84362891886167</v>
      </c>
      <c r="FT12" s="47">
        <f>IF('Res Rent Roll'!$B13="","",'Res Rent Roll'!$L13*'Res Rent Roll'!$C13*(1+'Property Summary'!$L$21)^(CapEx!FT$2-1))</f>
        <v>395.84362891886167</v>
      </c>
      <c r="FU12" s="47">
        <f>IF('Res Rent Roll'!$B13="","",'Res Rent Roll'!$L13*'Res Rent Roll'!$C13*(1+'Property Summary'!$L$21)^(CapEx!FU$2-1))</f>
        <v>395.84362891886167</v>
      </c>
      <c r="FV12" s="47">
        <f>IF('Res Rent Roll'!$B13="","",'Res Rent Roll'!$L13*'Res Rent Roll'!$C13*(1+'Property Summary'!$L$21)^(CapEx!FV$2-1))</f>
        <v>395.84362891886167</v>
      </c>
      <c r="FW12" s="47">
        <f>IF('Res Rent Roll'!$B13="","",'Res Rent Roll'!$L13*'Res Rent Roll'!$C13*(1+'Property Summary'!$L$21)^(CapEx!FW$2-1))</f>
        <v>395.84362891886167</v>
      </c>
      <c r="FX12" s="47">
        <f>IF('Res Rent Roll'!$B13="","",'Res Rent Roll'!$L13*'Res Rent Roll'!$C13*(1+'Property Summary'!$L$21)^(CapEx!FX$2-1))</f>
        <v>395.84362891886167</v>
      </c>
      <c r="FY12" s="47">
        <f>IF('Res Rent Roll'!$B13="","",'Res Rent Roll'!$L13*'Res Rent Roll'!$C13*(1+'Property Summary'!$L$21)^(CapEx!FY$2-1))</f>
        <v>395.84362891886167</v>
      </c>
      <c r="FZ12" s="47">
        <f>IF('Res Rent Roll'!$B13="","",'Res Rent Roll'!$L13*'Res Rent Roll'!$C13*(1+'Property Summary'!$L$21)^(CapEx!FZ$2-1))</f>
        <v>395.84362891886167</v>
      </c>
      <c r="GA12" s="48">
        <f>IF('Res Rent Roll'!$B13="","",'Res Rent Roll'!$L13*'Res Rent Roll'!$C13*(1+'Property Summary'!$L$21)^(CapEx!GA$2-1))</f>
        <v>395.84362891886167</v>
      </c>
    </row>
    <row r="13" spans="2:183" x14ac:dyDescent="0.3">
      <c r="B13" s="42" t="str">
        <f>IF('Res Rent Roll'!$B14="","",'Res Rent Roll'!$B14)</f>
        <v>1-Bed B (No Renovation)</v>
      </c>
      <c r="C13" s="43"/>
      <c r="D13" s="47">
        <f>IF('Res Rent Roll'!$B14="","",'Res Rent Roll'!$L14*'Res Rent Roll'!$C14*(1+'Property Summary'!$L$21)^(CapEx!D$2-1))</f>
        <v>120</v>
      </c>
      <c r="E13" s="47">
        <f>IF('Res Rent Roll'!$B14="","",'Res Rent Roll'!$L14*'Res Rent Roll'!$C14*(1+'Property Summary'!$L$21)^(CapEx!E$2-1))</f>
        <v>120</v>
      </c>
      <c r="F13" s="47">
        <f>IF('Res Rent Roll'!$B14="","",'Res Rent Roll'!$L14*'Res Rent Roll'!$C14*(1+'Property Summary'!$L$21)^(CapEx!F$2-1))</f>
        <v>120</v>
      </c>
      <c r="G13" s="47">
        <f>IF('Res Rent Roll'!$B14="","",'Res Rent Roll'!$L14*'Res Rent Roll'!$C14*(1+'Property Summary'!$L$21)^(CapEx!G$2-1))</f>
        <v>120</v>
      </c>
      <c r="H13" s="47">
        <f>IF('Res Rent Roll'!$B14="","",'Res Rent Roll'!$L14*'Res Rent Roll'!$C14*(1+'Property Summary'!$L$21)^(CapEx!H$2-1))</f>
        <v>120</v>
      </c>
      <c r="I13" s="47">
        <f>IF('Res Rent Roll'!$B14="","",'Res Rent Roll'!$L14*'Res Rent Roll'!$C14*(1+'Property Summary'!$L$21)^(CapEx!I$2-1))</f>
        <v>120</v>
      </c>
      <c r="J13" s="47">
        <f>IF('Res Rent Roll'!$B14="","",'Res Rent Roll'!$L14*'Res Rent Roll'!$C14*(1+'Property Summary'!$L$21)^(CapEx!J$2-1))</f>
        <v>120</v>
      </c>
      <c r="K13" s="47">
        <f>IF('Res Rent Roll'!$B14="","",'Res Rent Roll'!$L14*'Res Rent Roll'!$C14*(1+'Property Summary'!$L$21)^(CapEx!K$2-1))</f>
        <v>120</v>
      </c>
      <c r="L13" s="47">
        <f>IF('Res Rent Roll'!$B14="","",'Res Rent Roll'!$L14*'Res Rent Roll'!$C14*(1+'Property Summary'!$L$21)^(CapEx!L$2-1))</f>
        <v>120</v>
      </c>
      <c r="M13" s="47">
        <f>IF('Res Rent Roll'!$B14="","",'Res Rent Roll'!$L14*'Res Rent Roll'!$C14*(1+'Property Summary'!$L$21)^(CapEx!M$2-1))</f>
        <v>120</v>
      </c>
      <c r="N13" s="47">
        <f>IF('Res Rent Roll'!$B14="","",'Res Rent Roll'!$L14*'Res Rent Roll'!$C14*(1+'Property Summary'!$L$21)^(CapEx!N$2-1))</f>
        <v>120</v>
      </c>
      <c r="O13" s="47">
        <f>IF('Res Rent Roll'!$B14="","",'Res Rent Roll'!$L14*'Res Rent Roll'!$C14*(1+'Property Summary'!$L$21)^(CapEx!O$2-1))</f>
        <v>120</v>
      </c>
      <c r="P13" s="47">
        <f>IF('Res Rent Roll'!$B14="","",'Res Rent Roll'!$L14*'Res Rent Roll'!$C14*(1+'Property Summary'!$L$21)^(CapEx!P$2-1))</f>
        <v>122.4</v>
      </c>
      <c r="Q13" s="47">
        <f>IF('Res Rent Roll'!$B14="","",'Res Rent Roll'!$L14*'Res Rent Roll'!$C14*(1+'Property Summary'!$L$21)^(CapEx!Q$2-1))</f>
        <v>122.4</v>
      </c>
      <c r="R13" s="47">
        <f>IF('Res Rent Roll'!$B14="","",'Res Rent Roll'!$L14*'Res Rent Roll'!$C14*(1+'Property Summary'!$L$21)^(CapEx!R$2-1))</f>
        <v>122.4</v>
      </c>
      <c r="S13" s="47">
        <f>IF('Res Rent Roll'!$B14="","",'Res Rent Roll'!$L14*'Res Rent Roll'!$C14*(1+'Property Summary'!$L$21)^(CapEx!S$2-1))</f>
        <v>122.4</v>
      </c>
      <c r="T13" s="47">
        <f>IF('Res Rent Roll'!$B14="","",'Res Rent Roll'!$L14*'Res Rent Roll'!$C14*(1+'Property Summary'!$L$21)^(CapEx!T$2-1))</f>
        <v>122.4</v>
      </c>
      <c r="U13" s="47">
        <f>IF('Res Rent Roll'!$B14="","",'Res Rent Roll'!$L14*'Res Rent Roll'!$C14*(1+'Property Summary'!$L$21)^(CapEx!U$2-1))</f>
        <v>122.4</v>
      </c>
      <c r="V13" s="47">
        <f>IF('Res Rent Roll'!$B14="","",'Res Rent Roll'!$L14*'Res Rent Roll'!$C14*(1+'Property Summary'!$L$21)^(CapEx!V$2-1))</f>
        <v>122.4</v>
      </c>
      <c r="W13" s="47">
        <f>IF('Res Rent Roll'!$B14="","",'Res Rent Roll'!$L14*'Res Rent Roll'!$C14*(1+'Property Summary'!$L$21)^(CapEx!W$2-1))</f>
        <v>122.4</v>
      </c>
      <c r="X13" s="47">
        <f>IF('Res Rent Roll'!$B14="","",'Res Rent Roll'!$L14*'Res Rent Roll'!$C14*(1+'Property Summary'!$L$21)^(CapEx!X$2-1))</f>
        <v>122.4</v>
      </c>
      <c r="Y13" s="47">
        <f>IF('Res Rent Roll'!$B14="","",'Res Rent Roll'!$L14*'Res Rent Roll'!$C14*(1+'Property Summary'!$L$21)^(CapEx!Y$2-1))</f>
        <v>122.4</v>
      </c>
      <c r="Z13" s="47">
        <f>IF('Res Rent Roll'!$B14="","",'Res Rent Roll'!$L14*'Res Rent Roll'!$C14*(1+'Property Summary'!$L$21)^(CapEx!Z$2-1))</f>
        <v>122.4</v>
      </c>
      <c r="AA13" s="47">
        <f>IF('Res Rent Roll'!$B14="","",'Res Rent Roll'!$L14*'Res Rent Roll'!$C14*(1+'Property Summary'!$L$21)^(CapEx!AA$2-1))</f>
        <v>122.4</v>
      </c>
      <c r="AB13" s="47">
        <f>IF('Res Rent Roll'!$B14="","",'Res Rent Roll'!$L14*'Res Rent Roll'!$C14*(1+'Property Summary'!$L$21)^(CapEx!AB$2-1))</f>
        <v>124.848</v>
      </c>
      <c r="AC13" s="47">
        <f>IF('Res Rent Roll'!$B14="","",'Res Rent Roll'!$L14*'Res Rent Roll'!$C14*(1+'Property Summary'!$L$21)^(CapEx!AC$2-1))</f>
        <v>124.848</v>
      </c>
      <c r="AD13" s="47">
        <f>IF('Res Rent Roll'!$B14="","",'Res Rent Roll'!$L14*'Res Rent Roll'!$C14*(1+'Property Summary'!$L$21)^(CapEx!AD$2-1))</f>
        <v>124.848</v>
      </c>
      <c r="AE13" s="47">
        <f>IF('Res Rent Roll'!$B14="","",'Res Rent Roll'!$L14*'Res Rent Roll'!$C14*(1+'Property Summary'!$L$21)^(CapEx!AE$2-1))</f>
        <v>124.848</v>
      </c>
      <c r="AF13" s="47">
        <f>IF('Res Rent Roll'!$B14="","",'Res Rent Roll'!$L14*'Res Rent Roll'!$C14*(1+'Property Summary'!$L$21)^(CapEx!AF$2-1))</f>
        <v>124.848</v>
      </c>
      <c r="AG13" s="47">
        <f>IF('Res Rent Roll'!$B14="","",'Res Rent Roll'!$L14*'Res Rent Roll'!$C14*(1+'Property Summary'!$L$21)^(CapEx!AG$2-1))</f>
        <v>124.848</v>
      </c>
      <c r="AH13" s="47">
        <f>IF('Res Rent Roll'!$B14="","",'Res Rent Roll'!$L14*'Res Rent Roll'!$C14*(1+'Property Summary'!$L$21)^(CapEx!AH$2-1))</f>
        <v>124.848</v>
      </c>
      <c r="AI13" s="47">
        <f>IF('Res Rent Roll'!$B14="","",'Res Rent Roll'!$L14*'Res Rent Roll'!$C14*(1+'Property Summary'!$L$21)^(CapEx!AI$2-1))</f>
        <v>124.848</v>
      </c>
      <c r="AJ13" s="47">
        <f>IF('Res Rent Roll'!$B14="","",'Res Rent Roll'!$L14*'Res Rent Roll'!$C14*(1+'Property Summary'!$L$21)^(CapEx!AJ$2-1))</f>
        <v>124.848</v>
      </c>
      <c r="AK13" s="47">
        <f>IF('Res Rent Roll'!$B14="","",'Res Rent Roll'!$L14*'Res Rent Roll'!$C14*(1+'Property Summary'!$L$21)^(CapEx!AK$2-1))</f>
        <v>124.848</v>
      </c>
      <c r="AL13" s="47">
        <f>IF('Res Rent Roll'!$B14="","",'Res Rent Roll'!$L14*'Res Rent Roll'!$C14*(1+'Property Summary'!$L$21)^(CapEx!AL$2-1))</f>
        <v>124.848</v>
      </c>
      <c r="AM13" s="47">
        <f>IF('Res Rent Roll'!$B14="","",'Res Rent Roll'!$L14*'Res Rent Roll'!$C14*(1+'Property Summary'!$L$21)^(CapEx!AM$2-1))</f>
        <v>124.848</v>
      </c>
      <c r="AN13" s="47">
        <f>IF('Res Rent Roll'!$B14="","",'Res Rent Roll'!$L14*'Res Rent Roll'!$C14*(1+'Property Summary'!$L$21)^(CapEx!AN$2-1))</f>
        <v>127.34495999999999</v>
      </c>
      <c r="AO13" s="47">
        <f>IF('Res Rent Roll'!$B14="","",'Res Rent Roll'!$L14*'Res Rent Roll'!$C14*(1+'Property Summary'!$L$21)^(CapEx!AO$2-1))</f>
        <v>127.34495999999999</v>
      </c>
      <c r="AP13" s="47">
        <f>IF('Res Rent Roll'!$B14="","",'Res Rent Roll'!$L14*'Res Rent Roll'!$C14*(1+'Property Summary'!$L$21)^(CapEx!AP$2-1))</f>
        <v>127.34495999999999</v>
      </c>
      <c r="AQ13" s="47">
        <f>IF('Res Rent Roll'!$B14="","",'Res Rent Roll'!$L14*'Res Rent Roll'!$C14*(1+'Property Summary'!$L$21)^(CapEx!AQ$2-1))</f>
        <v>127.34495999999999</v>
      </c>
      <c r="AR13" s="47">
        <f>IF('Res Rent Roll'!$B14="","",'Res Rent Roll'!$L14*'Res Rent Roll'!$C14*(1+'Property Summary'!$L$21)^(CapEx!AR$2-1))</f>
        <v>127.34495999999999</v>
      </c>
      <c r="AS13" s="47">
        <f>IF('Res Rent Roll'!$B14="","",'Res Rent Roll'!$L14*'Res Rent Roll'!$C14*(1+'Property Summary'!$L$21)^(CapEx!AS$2-1))</f>
        <v>127.34495999999999</v>
      </c>
      <c r="AT13" s="47">
        <f>IF('Res Rent Roll'!$B14="","",'Res Rent Roll'!$L14*'Res Rent Roll'!$C14*(1+'Property Summary'!$L$21)^(CapEx!AT$2-1))</f>
        <v>127.34495999999999</v>
      </c>
      <c r="AU13" s="47">
        <f>IF('Res Rent Roll'!$B14="","",'Res Rent Roll'!$L14*'Res Rent Roll'!$C14*(1+'Property Summary'!$L$21)^(CapEx!AU$2-1))</f>
        <v>127.34495999999999</v>
      </c>
      <c r="AV13" s="47">
        <f>IF('Res Rent Roll'!$B14="","",'Res Rent Roll'!$L14*'Res Rent Roll'!$C14*(1+'Property Summary'!$L$21)^(CapEx!AV$2-1))</f>
        <v>127.34495999999999</v>
      </c>
      <c r="AW13" s="47">
        <f>IF('Res Rent Roll'!$B14="","",'Res Rent Roll'!$L14*'Res Rent Roll'!$C14*(1+'Property Summary'!$L$21)^(CapEx!AW$2-1))</f>
        <v>127.34495999999999</v>
      </c>
      <c r="AX13" s="47">
        <f>IF('Res Rent Roll'!$B14="","",'Res Rent Roll'!$L14*'Res Rent Roll'!$C14*(1+'Property Summary'!$L$21)^(CapEx!AX$2-1))</f>
        <v>127.34495999999999</v>
      </c>
      <c r="AY13" s="47">
        <f>IF('Res Rent Roll'!$B14="","",'Res Rent Roll'!$L14*'Res Rent Roll'!$C14*(1+'Property Summary'!$L$21)^(CapEx!AY$2-1))</f>
        <v>127.34495999999999</v>
      </c>
      <c r="AZ13" s="47">
        <f>IF('Res Rent Roll'!$B14="","",'Res Rent Roll'!$L14*'Res Rent Roll'!$C14*(1+'Property Summary'!$L$21)^(CapEx!AZ$2-1))</f>
        <v>129.8918592</v>
      </c>
      <c r="BA13" s="47">
        <f>IF('Res Rent Roll'!$B14="","",'Res Rent Roll'!$L14*'Res Rent Roll'!$C14*(1+'Property Summary'!$L$21)^(CapEx!BA$2-1))</f>
        <v>129.8918592</v>
      </c>
      <c r="BB13" s="47">
        <f>IF('Res Rent Roll'!$B14="","",'Res Rent Roll'!$L14*'Res Rent Roll'!$C14*(1+'Property Summary'!$L$21)^(CapEx!BB$2-1))</f>
        <v>129.8918592</v>
      </c>
      <c r="BC13" s="47">
        <f>IF('Res Rent Roll'!$B14="","",'Res Rent Roll'!$L14*'Res Rent Roll'!$C14*(1+'Property Summary'!$L$21)^(CapEx!BC$2-1))</f>
        <v>129.8918592</v>
      </c>
      <c r="BD13" s="47">
        <f>IF('Res Rent Roll'!$B14="","",'Res Rent Roll'!$L14*'Res Rent Roll'!$C14*(1+'Property Summary'!$L$21)^(CapEx!BD$2-1))</f>
        <v>129.8918592</v>
      </c>
      <c r="BE13" s="47">
        <f>IF('Res Rent Roll'!$B14="","",'Res Rent Roll'!$L14*'Res Rent Roll'!$C14*(1+'Property Summary'!$L$21)^(CapEx!BE$2-1))</f>
        <v>129.8918592</v>
      </c>
      <c r="BF13" s="47">
        <f>IF('Res Rent Roll'!$B14="","",'Res Rent Roll'!$L14*'Res Rent Roll'!$C14*(1+'Property Summary'!$L$21)^(CapEx!BF$2-1))</f>
        <v>129.8918592</v>
      </c>
      <c r="BG13" s="47">
        <f>IF('Res Rent Roll'!$B14="","",'Res Rent Roll'!$L14*'Res Rent Roll'!$C14*(1+'Property Summary'!$L$21)^(CapEx!BG$2-1))</f>
        <v>129.8918592</v>
      </c>
      <c r="BH13" s="47">
        <f>IF('Res Rent Roll'!$B14="","",'Res Rent Roll'!$L14*'Res Rent Roll'!$C14*(1+'Property Summary'!$L$21)^(CapEx!BH$2-1))</f>
        <v>129.8918592</v>
      </c>
      <c r="BI13" s="47">
        <f>IF('Res Rent Roll'!$B14="","",'Res Rent Roll'!$L14*'Res Rent Roll'!$C14*(1+'Property Summary'!$L$21)^(CapEx!BI$2-1))</f>
        <v>129.8918592</v>
      </c>
      <c r="BJ13" s="47">
        <f>IF('Res Rent Roll'!$B14="","",'Res Rent Roll'!$L14*'Res Rent Roll'!$C14*(1+'Property Summary'!$L$21)^(CapEx!BJ$2-1))</f>
        <v>129.8918592</v>
      </c>
      <c r="BK13" s="47">
        <f>IF('Res Rent Roll'!$B14="","",'Res Rent Roll'!$L14*'Res Rent Roll'!$C14*(1+'Property Summary'!$L$21)^(CapEx!BK$2-1))</f>
        <v>129.8918592</v>
      </c>
      <c r="BL13" s="47">
        <f>IF('Res Rent Roll'!$B14="","",'Res Rent Roll'!$L14*'Res Rent Roll'!$C14*(1+'Property Summary'!$L$21)^(CapEx!BL$2-1))</f>
        <v>132.48969638400001</v>
      </c>
      <c r="BM13" s="47">
        <f>IF('Res Rent Roll'!$B14="","",'Res Rent Roll'!$L14*'Res Rent Roll'!$C14*(1+'Property Summary'!$L$21)^(CapEx!BM$2-1))</f>
        <v>132.48969638400001</v>
      </c>
      <c r="BN13" s="47">
        <f>IF('Res Rent Roll'!$B14="","",'Res Rent Roll'!$L14*'Res Rent Roll'!$C14*(1+'Property Summary'!$L$21)^(CapEx!BN$2-1))</f>
        <v>132.48969638400001</v>
      </c>
      <c r="BO13" s="47">
        <f>IF('Res Rent Roll'!$B14="","",'Res Rent Roll'!$L14*'Res Rent Roll'!$C14*(1+'Property Summary'!$L$21)^(CapEx!BO$2-1))</f>
        <v>132.48969638400001</v>
      </c>
      <c r="BP13" s="47">
        <f>IF('Res Rent Roll'!$B14="","",'Res Rent Roll'!$L14*'Res Rent Roll'!$C14*(1+'Property Summary'!$L$21)^(CapEx!BP$2-1))</f>
        <v>132.48969638400001</v>
      </c>
      <c r="BQ13" s="47">
        <f>IF('Res Rent Roll'!$B14="","",'Res Rent Roll'!$L14*'Res Rent Roll'!$C14*(1+'Property Summary'!$L$21)^(CapEx!BQ$2-1))</f>
        <v>132.48969638400001</v>
      </c>
      <c r="BR13" s="47">
        <f>IF('Res Rent Roll'!$B14="","",'Res Rent Roll'!$L14*'Res Rent Roll'!$C14*(1+'Property Summary'!$L$21)^(CapEx!BR$2-1))</f>
        <v>132.48969638400001</v>
      </c>
      <c r="BS13" s="47">
        <f>IF('Res Rent Roll'!$B14="","",'Res Rent Roll'!$L14*'Res Rent Roll'!$C14*(1+'Property Summary'!$L$21)^(CapEx!BS$2-1))</f>
        <v>132.48969638400001</v>
      </c>
      <c r="BT13" s="47">
        <f>IF('Res Rent Roll'!$B14="","",'Res Rent Roll'!$L14*'Res Rent Roll'!$C14*(1+'Property Summary'!$L$21)^(CapEx!BT$2-1))</f>
        <v>132.48969638400001</v>
      </c>
      <c r="BU13" s="47">
        <f>IF('Res Rent Roll'!$B14="","",'Res Rent Roll'!$L14*'Res Rent Roll'!$C14*(1+'Property Summary'!$L$21)^(CapEx!BU$2-1))</f>
        <v>132.48969638400001</v>
      </c>
      <c r="BV13" s="47">
        <f>IF('Res Rent Roll'!$B14="","",'Res Rent Roll'!$L14*'Res Rent Roll'!$C14*(1+'Property Summary'!$L$21)^(CapEx!BV$2-1))</f>
        <v>132.48969638400001</v>
      </c>
      <c r="BW13" s="47">
        <f>IF('Res Rent Roll'!$B14="","",'Res Rent Roll'!$L14*'Res Rent Roll'!$C14*(1+'Property Summary'!$L$21)^(CapEx!BW$2-1))</f>
        <v>132.48969638400001</v>
      </c>
      <c r="BX13" s="47">
        <f>IF('Res Rent Roll'!$B14="","",'Res Rent Roll'!$L14*'Res Rent Roll'!$C14*(1+'Property Summary'!$L$21)^(CapEx!BX$2-1))</f>
        <v>135.13949031168002</v>
      </c>
      <c r="BY13" s="47">
        <f>IF('Res Rent Roll'!$B14="","",'Res Rent Roll'!$L14*'Res Rent Roll'!$C14*(1+'Property Summary'!$L$21)^(CapEx!BY$2-1))</f>
        <v>135.13949031168002</v>
      </c>
      <c r="BZ13" s="47">
        <f>IF('Res Rent Roll'!$B14="","",'Res Rent Roll'!$L14*'Res Rent Roll'!$C14*(1+'Property Summary'!$L$21)^(CapEx!BZ$2-1))</f>
        <v>135.13949031168002</v>
      </c>
      <c r="CA13" s="47">
        <f>IF('Res Rent Roll'!$B14="","",'Res Rent Roll'!$L14*'Res Rent Roll'!$C14*(1+'Property Summary'!$L$21)^(CapEx!CA$2-1))</f>
        <v>135.13949031168002</v>
      </c>
      <c r="CB13" s="47">
        <f>IF('Res Rent Roll'!$B14="","",'Res Rent Roll'!$L14*'Res Rent Roll'!$C14*(1+'Property Summary'!$L$21)^(CapEx!CB$2-1))</f>
        <v>135.13949031168002</v>
      </c>
      <c r="CC13" s="47">
        <f>IF('Res Rent Roll'!$B14="","",'Res Rent Roll'!$L14*'Res Rent Roll'!$C14*(1+'Property Summary'!$L$21)^(CapEx!CC$2-1))</f>
        <v>135.13949031168002</v>
      </c>
      <c r="CD13" s="47">
        <f>IF('Res Rent Roll'!$B14="","",'Res Rent Roll'!$L14*'Res Rent Roll'!$C14*(1+'Property Summary'!$L$21)^(CapEx!CD$2-1))</f>
        <v>135.13949031168002</v>
      </c>
      <c r="CE13" s="47">
        <f>IF('Res Rent Roll'!$B14="","",'Res Rent Roll'!$L14*'Res Rent Roll'!$C14*(1+'Property Summary'!$L$21)^(CapEx!CE$2-1))</f>
        <v>135.13949031168002</v>
      </c>
      <c r="CF13" s="47">
        <f>IF('Res Rent Roll'!$B14="","",'Res Rent Roll'!$L14*'Res Rent Roll'!$C14*(1+'Property Summary'!$L$21)^(CapEx!CF$2-1))</f>
        <v>135.13949031168002</v>
      </c>
      <c r="CG13" s="47">
        <f>IF('Res Rent Roll'!$B14="","",'Res Rent Roll'!$L14*'Res Rent Roll'!$C14*(1+'Property Summary'!$L$21)^(CapEx!CG$2-1))</f>
        <v>135.13949031168002</v>
      </c>
      <c r="CH13" s="47">
        <f>IF('Res Rent Roll'!$B14="","",'Res Rent Roll'!$L14*'Res Rent Roll'!$C14*(1+'Property Summary'!$L$21)^(CapEx!CH$2-1))</f>
        <v>135.13949031168002</v>
      </c>
      <c r="CI13" s="47">
        <f>IF('Res Rent Roll'!$B14="","",'Res Rent Roll'!$L14*'Res Rent Roll'!$C14*(1+'Property Summary'!$L$21)^(CapEx!CI$2-1))</f>
        <v>135.13949031168002</v>
      </c>
      <c r="CJ13" s="47">
        <f>IF('Res Rent Roll'!$B14="","",'Res Rent Roll'!$L14*'Res Rent Roll'!$C14*(1+'Property Summary'!$L$21)^(CapEx!CJ$2-1))</f>
        <v>137.84228011791359</v>
      </c>
      <c r="CK13" s="47">
        <f>IF('Res Rent Roll'!$B14="","",'Res Rent Roll'!$L14*'Res Rent Roll'!$C14*(1+'Property Summary'!$L$21)^(CapEx!CK$2-1))</f>
        <v>137.84228011791359</v>
      </c>
      <c r="CL13" s="47">
        <f>IF('Res Rent Roll'!$B14="","",'Res Rent Roll'!$L14*'Res Rent Roll'!$C14*(1+'Property Summary'!$L$21)^(CapEx!CL$2-1))</f>
        <v>137.84228011791359</v>
      </c>
      <c r="CM13" s="47">
        <f>IF('Res Rent Roll'!$B14="","",'Res Rent Roll'!$L14*'Res Rent Roll'!$C14*(1+'Property Summary'!$L$21)^(CapEx!CM$2-1))</f>
        <v>137.84228011791359</v>
      </c>
      <c r="CN13" s="47">
        <f>IF('Res Rent Roll'!$B14="","",'Res Rent Roll'!$L14*'Res Rent Roll'!$C14*(1+'Property Summary'!$L$21)^(CapEx!CN$2-1))</f>
        <v>137.84228011791359</v>
      </c>
      <c r="CO13" s="47">
        <f>IF('Res Rent Roll'!$B14="","",'Res Rent Roll'!$L14*'Res Rent Roll'!$C14*(1+'Property Summary'!$L$21)^(CapEx!CO$2-1))</f>
        <v>137.84228011791359</v>
      </c>
      <c r="CP13" s="47">
        <f>IF('Res Rent Roll'!$B14="","",'Res Rent Roll'!$L14*'Res Rent Roll'!$C14*(1+'Property Summary'!$L$21)^(CapEx!CP$2-1))</f>
        <v>137.84228011791359</v>
      </c>
      <c r="CQ13" s="47">
        <f>IF('Res Rent Roll'!$B14="","",'Res Rent Roll'!$L14*'Res Rent Roll'!$C14*(1+'Property Summary'!$L$21)^(CapEx!CQ$2-1))</f>
        <v>137.84228011791359</v>
      </c>
      <c r="CR13" s="47">
        <f>IF('Res Rent Roll'!$B14="","",'Res Rent Roll'!$L14*'Res Rent Roll'!$C14*(1+'Property Summary'!$L$21)^(CapEx!CR$2-1))</f>
        <v>137.84228011791359</v>
      </c>
      <c r="CS13" s="47">
        <f>IF('Res Rent Roll'!$B14="","",'Res Rent Roll'!$L14*'Res Rent Roll'!$C14*(1+'Property Summary'!$L$21)^(CapEx!CS$2-1))</f>
        <v>137.84228011791359</v>
      </c>
      <c r="CT13" s="47">
        <f>IF('Res Rent Roll'!$B14="","",'Res Rent Roll'!$L14*'Res Rent Roll'!$C14*(1+'Property Summary'!$L$21)^(CapEx!CT$2-1))</f>
        <v>137.84228011791359</v>
      </c>
      <c r="CU13" s="47">
        <f>IF('Res Rent Roll'!$B14="","",'Res Rent Roll'!$L14*'Res Rent Roll'!$C14*(1+'Property Summary'!$L$21)^(CapEx!CU$2-1))</f>
        <v>137.84228011791359</v>
      </c>
      <c r="CV13" s="47">
        <f>IF('Res Rent Roll'!$B14="","",'Res Rent Roll'!$L14*'Res Rent Roll'!$C14*(1+'Property Summary'!$L$21)^(CapEx!CV$2-1))</f>
        <v>140.59912572027187</v>
      </c>
      <c r="CW13" s="47">
        <f>IF('Res Rent Roll'!$B14="","",'Res Rent Roll'!$L14*'Res Rent Roll'!$C14*(1+'Property Summary'!$L$21)^(CapEx!CW$2-1))</f>
        <v>140.59912572027187</v>
      </c>
      <c r="CX13" s="47">
        <f>IF('Res Rent Roll'!$B14="","",'Res Rent Roll'!$L14*'Res Rent Roll'!$C14*(1+'Property Summary'!$L$21)^(CapEx!CX$2-1))</f>
        <v>140.59912572027187</v>
      </c>
      <c r="CY13" s="47">
        <f>IF('Res Rent Roll'!$B14="","",'Res Rent Roll'!$L14*'Res Rent Roll'!$C14*(1+'Property Summary'!$L$21)^(CapEx!CY$2-1))</f>
        <v>140.59912572027187</v>
      </c>
      <c r="CZ13" s="47">
        <f>IF('Res Rent Roll'!$B14="","",'Res Rent Roll'!$L14*'Res Rent Roll'!$C14*(1+'Property Summary'!$L$21)^(CapEx!CZ$2-1))</f>
        <v>140.59912572027187</v>
      </c>
      <c r="DA13" s="47">
        <f>IF('Res Rent Roll'!$B14="","",'Res Rent Roll'!$L14*'Res Rent Roll'!$C14*(1+'Property Summary'!$L$21)^(CapEx!DA$2-1))</f>
        <v>140.59912572027187</v>
      </c>
      <c r="DB13" s="47">
        <f>IF('Res Rent Roll'!$B14="","",'Res Rent Roll'!$L14*'Res Rent Roll'!$C14*(1+'Property Summary'!$L$21)^(CapEx!DB$2-1))</f>
        <v>140.59912572027187</v>
      </c>
      <c r="DC13" s="47">
        <f>IF('Res Rent Roll'!$B14="","",'Res Rent Roll'!$L14*'Res Rent Roll'!$C14*(1+'Property Summary'!$L$21)^(CapEx!DC$2-1))</f>
        <v>140.59912572027187</v>
      </c>
      <c r="DD13" s="47">
        <f>IF('Res Rent Roll'!$B14="","",'Res Rent Roll'!$L14*'Res Rent Roll'!$C14*(1+'Property Summary'!$L$21)^(CapEx!DD$2-1))</f>
        <v>140.59912572027187</v>
      </c>
      <c r="DE13" s="47">
        <f>IF('Res Rent Roll'!$B14="","",'Res Rent Roll'!$L14*'Res Rent Roll'!$C14*(1+'Property Summary'!$L$21)^(CapEx!DE$2-1))</f>
        <v>140.59912572027187</v>
      </c>
      <c r="DF13" s="47">
        <f>IF('Res Rent Roll'!$B14="","",'Res Rent Roll'!$L14*'Res Rent Roll'!$C14*(1+'Property Summary'!$L$21)^(CapEx!DF$2-1))</f>
        <v>140.59912572027187</v>
      </c>
      <c r="DG13" s="47">
        <f>IF('Res Rent Roll'!$B14="","",'Res Rent Roll'!$L14*'Res Rent Roll'!$C14*(1+'Property Summary'!$L$21)^(CapEx!DG$2-1))</f>
        <v>140.59912572027187</v>
      </c>
      <c r="DH13" s="47">
        <f>IF('Res Rent Roll'!$B14="","",'Res Rent Roll'!$L14*'Res Rent Roll'!$C14*(1+'Property Summary'!$L$21)^(CapEx!DH$2-1))</f>
        <v>143.4111082346773</v>
      </c>
      <c r="DI13" s="47">
        <f>IF('Res Rent Roll'!$B14="","",'Res Rent Roll'!$L14*'Res Rent Roll'!$C14*(1+'Property Summary'!$L$21)^(CapEx!DI$2-1))</f>
        <v>143.4111082346773</v>
      </c>
      <c r="DJ13" s="47">
        <f>IF('Res Rent Roll'!$B14="","",'Res Rent Roll'!$L14*'Res Rent Roll'!$C14*(1+'Property Summary'!$L$21)^(CapEx!DJ$2-1))</f>
        <v>143.4111082346773</v>
      </c>
      <c r="DK13" s="47">
        <f>IF('Res Rent Roll'!$B14="","",'Res Rent Roll'!$L14*'Res Rent Roll'!$C14*(1+'Property Summary'!$L$21)^(CapEx!DK$2-1))</f>
        <v>143.4111082346773</v>
      </c>
      <c r="DL13" s="47">
        <f>IF('Res Rent Roll'!$B14="","",'Res Rent Roll'!$L14*'Res Rent Roll'!$C14*(1+'Property Summary'!$L$21)^(CapEx!DL$2-1))</f>
        <v>143.4111082346773</v>
      </c>
      <c r="DM13" s="47">
        <f>IF('Res Rent Roll'!$B14="","",'Res Rent Roll'!$L14*'Res Rent Roll'!$C14*(1+'Property Summary'!$L$21)^(CapEx!DM$2-1))</f>
        <v>143.4111082346773</v>
      </c>
      <c r="DN13" s="47">
        <f>IF('Res Rent Roll'!$B14="","",'Res Rent Roll'!$L14*'Res Rent Roll'!$C14*(1+'Property Summary'!$L$21)^(CapEx!DN$2-1))</f>
        <v>143.4111082346773</v>
      </c>
      <c r="DO13" s="47">
        <f>IF('Res Rent Roll'!$B14="","",'Res Rent Roll'!$L14*'Res Rent Roll'!$C14*(1+'Property Summary'!$L$21)^(CapEx!DO$2-1))</f>
        <v>143.4111082346773</v>
      </c>
      <c r="DP13" s="47">
        <f>IF('Res Rent Roll'!$B14="","",'Res Rent Roll'!$L14*'Res Rent Roll'!$C14*(1+'Property Summary'!$L$21)^(CapEx!DP$2-1))</f>
        <v>143.4111082346773</v>
      </c>
      <c r="DQ13" s="47">
        <f>IF('Res Rent Roll'!$B14="","",'Res Rent Roll'!$L14*'Res Rent Roll'!$C14*(1+'Property Summary'!$L$21)^(CapEx!DQ$2-1))</f>
        <v>143.4111082346773</v>
      </c>
      <c r="DR13" s="47">
        <f>IF('Res Rent Roll'!$B14="","",'Res Rent Roll'!$L14*'Res Rent Roll'!$C14*(1+'Property Summary'!$L$21)^(CapEx!DR$2-1))</f>
        <v>143.4111082346773</v>
      </c>
      <c r="DS13" s="47">
        <f>IF('Res Rent Roll'!$B14="","",'Res Rent Roll'!$L14*'Res Rent Roll'!$C14*(1+'Property Summary'!$L$21)^(CapEx!DS$2-1))</f>
        <v>143.4111082346773</v>
      </c>
      <c r="DT13" s="47">
        <f>IF('Res Rent Roll'!$B14="","",'Res Rent Roll'!$L14*'Res Rent Roll'!$C14*(1+'Property Summary'!$L$21)^(CapEx!DT$2-1))</f>
        <v>146.27933039937085</v>
      </c>
      <c r="DU13" s="47">
        <f>IF('Res Rent Roll'!$B14="","",'Res Rent Roll'!$L14*'Res Rent Roll'!$C14*(1+'Property Summary'!$L$21)^(CapEx!DU$2-1))</f>
        <v>146.27933039937085</v>
      </c>
      <c r="DV13" s="47">
        <f>IF('Res Rent Roll'!$B14="","",'Res Rent Roll'!$L14*'Res Rent Roll'!$C14*(1+'Property Summary'!$L$21)^(CapEx!DV$2-1))</f>
        <v>146.27933039937085</v>
      </c>
      <c r="DW13" s="47">
        <f>IF('Res Rent Roll'!$B14="","",'Res Rent Roll'!$L14*'Res Rent Roll'!$C14*(1+'Property Summary'!$L$21)^(CapEx!DW$2-1))</f>
        <v>146.27933039937085</v>
      </c>
      <c r="DX13" s="47">
        <f>IF('Res Rent Roll'!$B14="","",'Res Rent Roll'!$L14*'Res Rent Roll'!$C14*(1+'Property Summary'!$L$21)^(CapEx!DX$2-1))</f>
        <v>146.27933039937085</v>
      </c>
      <c r="DY13" s="47">
        <f>IF('Res Rent Roll'!$B14="","",'Res Rent Roll'!$L14*'Res Rent Roll'!$C14*(1+'Property Summary'!$L$21)^(CapEx!DY$2-1))</f>
        <v>146.27933039937085</v>
      </c>
      <c r="DZ13" s="47">
        <f>IF('Res Rent Roll'!$B14="","",'Res Rent Roll'!$L14*'Res Rent Roll'!$C14*(1+'Property Summary'!$L$21)^(CapEx!DZ$2-1))</f>
        <v>146.27933039937085</v>
      </c>
      <c r="EA13" s="47">
        <f>IF('Res Rent Roll'!$B14="","",'Res Rent Roll'!$L14*'Res Rent Roll'!$C14*(1+'Property Summary'!$L$21)^(CapEx!EA$2-1))</f>
        <v>146.27933039937085</v>
      </c>
      <c r="EB13" s="47">
        <f>IF('Res Rent Roll'!$B14="","",'Res Rent Roll'!$L14*'Res Rent Roll'!$C14*(1+'Property Summary'!$L$21)^(CapEx!EB$2-1))</f>
        <v>146.27933039937085</v>
      </c>
      <c r="EC13" s="47">
        <f>IF('Res Rent Roll'!$B14="","",'Res Rent Roll'!$L14*'Res Rent Roll'!$C14*(1+'Property Summary'!$L$21)^(CapEx!EC$2-1))</f>
        <v>146.27933039937085</v>
      </c>
      <c r="ED13" s="47">
        <f>IF('Res Rent Roll'!$B14="","",'Res Rent Roll'!$L14*'Res Rent Roll'!$C14*(1+'Property Summary'!$L$21)^(CapEx!ED$2-1))</f>
        <v>146.27933039937085</v>
      </c>
      <c r="EE13" s="47">
        <f>IF('Res Rent Roll'!$B14="","",'Res Rent Roll'!$L14*'Res Rent Roll'!$C14*(1+'Property Summary'!$L$21)^(CapEx!EE$2-1))</f>
        <v>146.27933039937085</v>
      </c>
      <c r="EF13" s="47">
        <f>IF('Res Rent Roll'!$B14="","",'Res Rent Roll'!$L14*'Res Rent Roll'!$C14*(1+'Property Summary'!$L$21)^(CapEx!EF$2-1))</f>
        <v>149.20491700735823</v>
      </c>
      <c r="EG13" s="47">
        <f>IF('Res Rent Roll'!$B14="","",'Res Rent Roll'!$L14*'Res Rent Roll'!$C14*(1+'Property Summary'!$L$21)^(CapEx!EG$2-1))</f>
        <v>149.20491700735823</v>
      </c>
      <c r="EH13" s="47">
        <f>IF('Res Rent Roll'!$B14="","",'Res Rent Roll'!$L14*'Res Rent Roll'!$C14*(1+'Property Summary'!$L$21)^(CapEx!EH$2-1))</f>
        <v>149.20491700735823</v>
      </c>
      <c r="EI13" s="47">
        <f>IF('Res Rent Roll'!$B14="","",'Res Rent Roll'!$L14*'Res Rent Roll'!$C14*(1+'Property Summary'!$L$21)^(CapEx!EI$2-1))</f>
        <v>149.20491700735823</v>
      </c>
      <c r="EJ13" s="47">
        <f>IF('Res Rent Roll'!$B14="","",'Res Rent Roll'!$L14*'Res Rent Roll'!$C14*(1+'Property Summary'!$L$21)^(CapEx!EJ$2-1))</f>
        <v>149.20491700735823</v>
      </c>
      <c r="EK13" s="47">
        <f>IF('Res Rent Roll'!$B14="","",'Res Rent Roll'!$L14*'Res Rent Roll'!$C14*(1+'Property Summary'!$L$21)^(CapEx!EK$2-1))</f>
        <v>149.20491700735823</v>
      </c>
      <c r="EL13" s="47">
        <f>IF('Res Rent Roll'!$B14="","",'Res Rent Roll'!$L14*'Res Rent Roll'!$C14*(1+'Property Summary'!$L$21)^(CapEx!EL$2-1))</f>
        <v>149.20491700735823</v>
      </c>
      <c r="EM13" s="47">
        <f>IF('Res Rent Roll'!$B14="","",'Res Rent Roll'!$L14*'Res Rent Roll'!$C14*(1+'Property Summary'!$L$21)^(CapEx!EM$2-1))</f>
        <v>149.20491700735823</v>
      </c>
      <c r="EN13" s="47">
        <f>IF('Res Rent Roll'!$B14="","",'Res Rent Roll'!$L14*'Res Rent Roll'!$C14*(1+'Property Summary'!$L$21)^(CapEx!EN$2-1))</f>
        <v>149.20491700735823</v>
      </c>
      <c r="EO13" s="47">
        <f>IF('Res Rent Roll'!$B14="","",'Res Rent Roll'!$L14*'Res Rent Roll'!$C14*(1+'Property Summary'!$L$21)^(CapEx!EO$2-1))</f>
        <v>149.20491700735823</v>
      </c>
      <c r="EP13" s="47">
        <f>IF('Res Rent Roll'!$B14="","",'Res Rent Roll'!$L14*'Res Rent Roll'!$C14*(1+'Property Summary'!$L$21)^(CapEx!EP$2-1))</f>
        <v>149.20491700735823</v>
      </c>
      <c r="EQ13" s="47">
        <f>IF('Res Rent Roll'!$B14="","",'Res Rent Roll'!$L14*'Res Rent Roll'!$C14*(1+'Property Summary'!$L$21)^(CapEx!EQ$2-1))</f>
        <v>149.20491700735823</v>
      </c>
      <c r="ER13" s="47">
        <f>IF('Res Rent Roll'!$B14="","",'Res Rent Roll'!$L14*'Res Rent Roll'!$C14*(1+'Property Summary'!$L$21)^(CapEx!ER$2-1))</f>
        <v>152.18901534750543</v>
      </c>
      <c r="ES13" s="47">
        <f>IF('Res Rent Roll'!$B14="","",'Res Rent Roll'!$L14*'Res Rent Roll'!$C14*(1+'Property Summary'!$L$21)^(CapEx!ES$2-1))</f>
        <v>152.18901534750543</v>
      </c>
      <c r="ET13" s="47">
        <f>IF('Res Rent Roll'!$B14="","",'Res Rent Roll'!$L14*'Res Rent Roll'!$C14*(1+'Property Summary'!$L$21)^(CapEx!ET$2-1))</f>
        <v>152.18901534750543</v>
      </c>
      <c r="EU13" s="47">
        <f>IF('Res Rent Roll'!$B14="","",'Res Rent Roll'!$L14*'Res Rent Roll'!$C14*(1+'Property Summary'!$L$21)^(CapEx!EU$2-1))</f>
        <v>152.18901534750543</v>
      </c>
      <c r="EV13" s="47">
        <f>IF('Res Rent Roll'!$B14="","",'Res Rent Roll'!$L14*'Res Rent Roll'!$C14*(1+'Property Summary'!$L$21)^(CapEx!EV$2-1))</f>
        <v>152.18901534750543</v>
      </c>
      <c r="EW13" s="47">
        <f>IF('Res Rent Roll'!$B14="","",'Res Rent Roll'!$L14*'Res Rent Roll'!$C14*(1+'Property Summary'!$L$21)^(CapEx!EW$2-1))</f>
        <v>152.18901534750543</v>
      </c>
      <c r="EX13" s="47">
        <f>IF('Res Rent Roll'!$B14="","",'Res Rent Roll'!$L14*'Res Rent Roll'!$C14*(1+'Property Summary'!$L$21)^(CapEx!EX$2-1))</f>
        <v>152.18901534750543</v>
      </c>
      <c r="EY13" s="47">
        <f>IF('Res Rent Roll'!$B14="","",'Res Rent Roll'!$L14*'Res Rent Roll'!$C14*(1+'Property Summary'!$L$21)^(CapEx!EY$2-1))</f>
        <v>152.18901534750543</v>
      </c>
      <c r="EZ13" s="47">
        <f>IF('Res Rent Roll'!$B14="","",'Res Rent Roll'!$L14*'Res Rent Roll'!$C14*(1+'Property Summary'!$L$21)^(CapEx!EZ$2-1))</f>
        <v>152.18901534750543</v>
      </c>
      <c r="FA13" s="47">
        <f>IF('Res Rent Roll'!$B14="","",'Res Rent Roll'!$L14*'Res Rent Roll'!$C14*(1+'Property Summary'!$L$21)^(CapEx!FA$2-1))</f>
        <v>152.18901534750543</v>
      </c>
      <c r="FB13" s="47">
        <f>IF('Res Rent Roll'!$B14="","",'Res Rent Roll'!$L14*'Res Rent Roll'!$C14*(1+'Property Summary'!$L$21)^(CapEx!FB$2-1))</f>
        <v>152.18901534750543</v>
      </c>
      <c r="FC13" s="47">
        <f>IF('Res Rent Roll'!$B14="","",'Res Rent Roll'!$L14*'Res Rent Roll'!$C14*(1+'Property Summary'!$L$21)^(CapEx!FC$2-1))</f>
        <v>152.18901534750543</v>
      </c>
      <c r="FD13" s="47">
        <f>IF('Res Rent Roll'!$B14="","",'Res Rent Roll'!$L14*'Res Rent Roll'!$C14*(1+'Property Summary'!$L$21)^(CapEx!FD$2-1))</f>
        <v>155.23279565445554</v>
      </c>
      <c r="FE13" s="47">
        <f>IF('Res Rent Roll'!$B14="","",'Res Rent Roll'!$L14*'Res Rent Roll'!$C14*(1+'Property Summary'!$L$21)^(CapEx!FE$2-1))</f>
        <v>155.23279565445554</v>
      </c>
      <c r="FF13" s="47">
        <f>IF('Res Rent Roll'!$B14="","",'Res Rent Roll'!$L14*'Res Rent Roll'!$C14*(1+'Property Summary'!$L$21)^(CapEx!FF$2-1))</f>
        <v>155.23279565445554</v>
      </c>
      <c r="FG13" s="47">
        <f>IF('Res Rent Roll'!$B14="","",'Res Rent Roll'!$L14*'Res Rent Roll'!$C14*(1+'Property Summary'!$L$21)^(CapEx!FG$2-1))</f>
        <v>155.23279565445554</v>
      </c>
      <c r="FH13" s="47">
        <f>IF('Res Rent Roll'!$B14="","",'Res Rent Roll'!$L14*'Res Rent Roll'!$C14*(1+'Property Summary'!$L$21)^(CapEx!FH$2-1))</f>
        <v>155.23279565445554</v>
      </c>
      <c r="FI13" s="47">
        <f>IF('Res Rent Roll'!$B14="","",'Res Rent Roll'!$L14*'Res Rent Roll'!$C14*(1+'Property Summary'!$L$21)^(CapEx!FI$2-1))</f>
        <v>155.23279565445554</v>
      </c>
      <c r="FJ13" s="47">
        <f>IF('Res Rent Roll'!$B14="","",'Res Rent Roll'!$L14*'Res Rent Roll'!$C14*(1+'Property Summary'!$L$21)^(CapEx!FJ$2-1))</f>
        <v>155.23279565445554</v>
      </c>
      <c r="FK13" s="47">
        <f>IF('Res Rent Roll'!$B14="","",'Res Rent Roll'!$L14*'Res Rent Roll'!$C14*(1+'Property Summary'!$L$21)^(CapEx!FK$2-1))</f>
        <v>155.23279565445554</v>
      </c>
      <c r="FL13" s="47">
        <f>IF('Res Rent Roll'!$B14="","",'Res Rent Roll'!$L14*'Res Rent Roll'!$C14*(1+'Property Summary'!$L$21)^(CapEx!FL$2-1))</f>
        <v>155.23279565445554</v>
      </c>
      <c r="FM13" s="47">
        <f>IF('Res Rent Roll'!$B14="","",'Res Rent Roll'!$L14*'Res Rent Roll'!$C14*(1+'Property Summary'!$L$21)^(CapEx!FM$2-1))</f>
        <v>155.23279565445554</v>
      </c>
      <c r="FN13" s="47">
        <f>IF('Res Rent Roll'!$B14="","",'Res Rent Roll'!$L14*'Res Rent Roll'!$C14*(1+'Property Summary'!$L$21)^(CapEx!FN$2-1))</f>
        <v>155.23279565445554</v>
      </c>
      <c r="FO13" s="47">
        <f>IF('Res Rent Roll'!$B14="","",'Res Rent Roll'!$L14*'Res Rent Roll'!$C14*(1+'Property Summary'!$L$21)^(CapEx!FO$2-1))</f>
        <v>155.23279565445554</v>
      </c>
      <c r="FP13" s="47">
        <f>IF('Res Rent Roll'!$B14="","",'Res Rent Roll'!$L14*'Res Rent Roll'!$C14*(1+'Property Summary'!$L$21)^(CapEx!FP$2-1))</f>
        <v>158.33745156754466</v>
      </c>
      <c r="FQ13" s="47">
        <f>IF('Res Rent Roll'!$B14="","",'Res Rent Roll'!$L14*'Res Rent Roll'!$C14*(1+'Property Summary'!$L$21)^(CapEx!FQ$2-1))</f>
        <v>158.33745156754466</v>
      </c>
      <c r="FR13" s="47">
        <f>IF('Res Rent Roll'!$B14="","",'Res Rent Roll'!$L14*'Res Rent Roll'!$C14*(1+'Property Summary'!$L$21)^(CapEx!FR$2-1))</f>
        <v>158.33745156754466</v>
      </c>
      <c r="FS13" s="47">
        <f>IF('Res Rent Roll'!$B14="","",'Res Rent Roll'!$L14*'Res Rent Roll'!$C14*(1+'Property Summary'!$L$21)^(CapEx!FS$2-1))</f>
        <v>158.33745156754466</v>
      </c>
      <c r="FT13" s="47">
        <f>IF('Res Rent Roll'!$B14="","",'Res Rent Roll'!$L14*'Res Rent Roll'!$C14*(1+'Property Summary'!$L$21)^(CapEx!FT$2-1))</f>
        <v>158.33745156754466</v>
      </c>
      <c r="FU13" s="47">
        <f>IF('Res Rent Roll'!$B14="","",'Res Rent Roll'!$L14*'Res Rent Roll'!$C14*(1+'Property Summary'!$L$21)^(CapEx!FU$2-1))</f>
        <v>158.33745156754466</v>
      </c>
      <c r="FV13" s="47">
        <f>IF('Res Rent Roll'!$B14="","",'Res Rent Roll'!$L14*'Res Rent Roll'!$C14*(1+'Property Summary'!$L$21)^(CapEx!FV$2-1))</f>
        <v>158.33745156754466</v>
      </c>
      <c r="FW13" s="47">
        <f>IF('Res Rent Roll'!$B14="","",'Res Rent Roll'!$L14*'Res Rent Roll'!$C14*(1+'Property Summary'!$L$21)^(CapEx!FW$2-1))</f>
        <v>158.33745156754466</v>
      </c>
      <c r="FX13" s="47">
        <f>IF('Res Rent Roll'!$B14="","",'Res Rent Roll'!$L14*'Res Rent Roll'!$C14*(1+'Property Summary'!$L$21)^(CapEx!FX$2-1))</f>
        <v>158.33745156754466</v>
      </c>
      <c r="FY13" s="47">
        <f>IF('Res Rent Roll'!$B14="","",'Res Rent Roll'!$L14*'Res Rent Roll'!$C14*(1+'Property Summary'!$L$21)^(CapEx!FY$2-1))</f>
        <v>158.33745156754466</v>
      </c>
      <c r="FZ13" s="47">
        <f>IF('Res Rent Roll'!$B14="","",'Res Rent Roll'!$L14*'Res Rent Roll'!$C14*(1+'Property Summary'!$L$21)^(CapEx!FZ$2-1))</f>
        <v>158.33745156754466</v>
      </c>
      <c r="GA13" s="48">
        <f>IF('Res Rent Roll'!$B14="","",'Res Rent Roll'!$L14*'Res Rent Roll'!$C14*(1+'Property Summary'!$L$21)^(CapEx!GA$2-1))</f>
        <v>158.33745156754466</v>
      </c>
    </row>
    <row r="14" spans="2:183" x14ac:dyDescent="0.3">
      <c r="B14" s="42" t="str">
        <f>IF('Res Rent Roll'!$B15="","",'Res Rent Roll'!$B15)</f>
        <v>2-Bed A (No Renovation)</v>
      </c>
      <c r="C14" s="43"/>
      <c r="D14" s="47">
        <f>IF('Res Rent Roll'!$B15="","",'Res Rent Roll'!$L15*'Res Rent Roll'!$C15*(1+'Property Summary'!$L$21)^(CapEx!D$2-1))</f>
        <v>690</v>
      </c>
      <c r="E14" s="47">
        <f>IF('Res Rent Roll'!$B15="","",'Res Rent Roll'!$L15*'Res Rent Roll'!$C15*(1+'Property Summary'!$L$21)^(CapEx!E$2-1))</f>
        <v>690</v>
      </c>
      <c r="F14" s="47">
        <f>IF('Res Rent Roll'!$B15="","",'Res Rent Roll'!$L15*'Res Rent Roll'!$C15*(1+'Property Summary'!$L$21)^(CapEx!F$2-1))</f>
        <v>690</v>
      </c>
      <c r="G14" s="47">
        <f>IF('Res Rent Roll'!$B15="","",'Res Rent Roll'!$L15*'Res Rent Roll'!$C15*(1+'Property Summary'!$L$21)^(CapEx!G$2-1))</f>
        <v>690</v>
      </c>
      <c r="H14" s="47">
        <f>IF('Res Rent Roll'!$B15="","",'Res Rent Roll'!$L15*'Res Rent Roll'!$C15*(1+'Property Summary'!$L$21)^(CapEx!H$2-1))</f>
        <v>690</v>
      </c>
      <c r="I14" s="47">
        <f>IF('Res Rent Roll'!$B15="","",'Res Rent Roll'!$L15*'Res Rent Roll'!$C15*(1+'Property Summary'!$L$21)^(CapEx!I$2-1))</f>
        <v>690</v>
      </c>
      <c r="J14" s="47">
        <f>IF('Res Rent Roll'!$B15="","",'Res Rent Roll'!$L15*'Res Rent Roll'!$C15*(1+'Property Summary'!$L$21)^(CapEx!J$2-1))</f>
        <v>690</v>
      </c>
      <c r="K14" s="47">
        <f>IF('Res Rent Roll'!$B15="","",'Res Rent Roll'!$L15*'Res Rent Roll'!$C15*(1+'Property Summary'!$L$21)^(CapEx!K$2-1))</f>
        <v>690</v>
      </c>
      <c r="L14" s="47">
        <f>IF('Res Rent Roll'!$B15="","",'Res Rent Roll'!$L15*'Res Rent Roll'!$C15*(1+'Property Summary'!$L$21)^(CapEx!L$2-1))</f>
        <v>690</v>
      </c>
      <c r="M14" s="47">
        <f>IF('Res Rent Roll'!$B15="","",'Res Rent Roll'!$L15*'Res Rent Roll'!$C15*(1+'Property Summary'!$L$21)^(CapEx!M$2-1))</f>
        <v>690</v>
      </c>
      <c r="N14" s="47">
        <f>IF('Res Rent Roll'!$B15="","",'Res Rent Roll'!$L15*'Res Rent Roll'!$C15*(1+'Property Summary'!$L$21)^(CapEx!N$2-1))</f>
        <v>690</v>
      </c>
      <c r="O14" s="47">
        <f>IF('Res Rent Roll'!$B15="","",'Res Rent Roll'!$L15*'Res Rent Roll'!$C15*(1+'Property Summary'!$L$21)^(CapEx!O$2-1))</f>
        <v>690</v>
      </c>
      <c r="P14" s="47">
        <f>IF('Res Rent Roll'!$B15="","",'Res Rent Roll'!$L15*'Res Rent Roll'!$C15*(1+'Property Summary'!$L$21)^(CapEx!P$2-1))</f>
        <v>703.80000000000007</v>
      </c>
      <c r="Q14" s="47">
        <f>IF('Res Rent Roll'!$B15="","",'Res Rent Roll'!$L15*'Res Rent Roll'!$C15*(1+'Property Summary'!$L$21)^(CapEx!Q$2-1))</f>
        <v>703.80000000000007</v>
      </c>
      <c r="R14" s="47">
        <f>IF('Res Rent Roll'!$B15="","",'Res Rent Roll'!$L15*'Res Rent Roll'!$C15*(1+'Property Summary'!$L$21)^(CapEx!R$2-1))</f>
        <v>703.80000000000007</v>
      </c>
      <c r="S14" s="47">
        <f>IF('Res Rent Roll'!$B15="","",'Res Rent Roll'!$L15*'Res Rent Roll'!$C15*(1+'Property Summary'!$L$21)^(CapEx!S$2-1))</f>
        <v>703.80000000000007</v>
      </c>
      <c r="T14" s="47">
        <f>IF('Res Rent Roll'!$B15="","",'Res Rent Roll'!$L15*'Res Rent Roll'!$C15*(1+'Property Summary'!$L$21)^(CapEx!T$2-1))</f>
        <v>703.80000000000007</v>
      </c>
      <c r="U14" s="47">
        <f>IF('Res Rent Roll'!$B15="","",'Res Rent Roll'!$L15*'Res Rent Roll'!$C15*(1+'Property Summary'!$L$21)^(CapEx!U$2-1))</f>
        <v>703.80000000000007</v>
      </c>
      <c r="V14" s="47">
        <f>IF('Res Rent Roll'!$B15="","",'Res Rent Roll'!$L15*'Res Rent Roll'!$C15*(1+'Property Summary'!$L$21)^(CapEx!V$2-1))</f>
        <v>703.80000000000007</v>
      </c>
      <c r="W14" s="47">
        <f>IF('Res Rent Roll'!$B15="","",'Res Rent Roll'!$L15*'Res Rent Roll'!$C15*(1+'Property Summary'!$L$21)^(CapEx!W$2-1))</f>
        <v>703.80000000000007</v>
      </c>
      <c r="X14" s="47">
        <f>IF('Res Rent Roll'!$B15="","",'Res Rent Roll'!$L15*'Res Rent Roll'!$C15*(1+'Property Summary'!$L$21)^(CapEx!X$2-1))</f>
        <v>703.80000000000007</v>
      </c>
      <c r="Y14" s="47">
        <f>IF('Res Rent Roll'!$B15="","",'Res Rent Roll'!$L15*'Res Rent Roll'!$C15*(1+'Property Summary'!$L$21)^(CapEx!Y$2-1))</f>
        <v>703.80000000000007</v>
      </c>
      <c r="Z14" s="47">
        <f>IF('Res Rent Roll'!$B15="","",'Res Rent Roll'!$L15*'Res Rent Roll'!$C15*(1+'Property Summary'!$L$21)^(CapEx!Z$2-1))</f>
        <v>703.80000000000007</v>
      </c>
      <c r="AA14" s="47">
        <f>IF('Res Rent Roll'!$B15="","",'Res Rent Roll'!$L15*'Res Rent Roll'!$C15*(1+'Property Summary'!$L$21)^(CapEx!AA$2-1))</f>
        <v>703.80000000000007</v>
      </c>
      <c r="AB14" s="47">
        <f>IF('Res Rent Roll'!$B15="","",'Res Rent Roll'!$L15*'Res Rent Roll'!$C15*(1+'Property Summary'!$L$21)^(CapEx!AB$2-1))</f>
        <v>717.87599999999998</v>
      </c>
      <c r="AC14" s="47">
        <f>IF('Res Rent Roll'!$B15="","",'Res Rent Roll'!$L15*'Res Rent Roll'!$C15*(1+'Property Summary'!$L$21)^(CapEx!AC$2-1))</f>
        <v>717.87599999999998</v>
      </c>
      <c r="AD14" s="47">
        <f>IF('Res Rent Roll'!$B15="","",'Res Rent Roll'!$L15*'Res Rent Roll'!$C15*(1+'Property Summary'!$L$21)^(CapEx!AD$2-1))</f>
        <v>717.87599999999998</v>
      </c>
      <c r="AE14" s="47">
        <f>IF('Res Rent Roll'!$B15="","",'Res Rent Roll'!$L15*'Res Rent Roll'!$C15*(1+'Property Summary'!$L$21)^(CapEx!AE$2-1))</f>
        <v>717.87599999999998</v>
      </c>
      <c r="AF14" s="47">
        <f>IF('Res Rent Roll'!$B15="","",'Res Rent Roll'!$L15*'Res Rent Roll'!$C15*(1+'Property Summary'!$L$21)^(CapEx!AF$2-1))</f>
        <v>717.87599999999998</v>
      </c>
      <c r="AG14" s="47">
        <f>IF('Res Rent Roll'!$B15="","",'Res Rent Roll'!$L15*'Res Rent Roll'!$C15*(1+'Property Summary'!$L$21)^(CapEx!AG$2-1))</f>
        <v>717.87599999999998</v>
      </c>
      <c r="AH14" s="47">
        <f>IF('Res Rent Roll'!$B15="","",'Res Rent Roll'!$L15*'Res Rent Roll'!$C15*(1+'Property Summary'!$L$21)^(CapEx!AH$2-1))</f>
        <v>717.87599999999998</v>
      </c>
      <c r="AI14" s="47">
        <f>IF('Res Rent Roll'!$B15="","",'Res Rent Roll'!$L15*'Res Rent Roll'!$C15*(1+'Property Summary'!$L$21)^(CapEx!AI$2-1))</f>
        <v>717.87599999999998</v>
      </c>
      <c r="AJ14" s="47">
        <f>IF('Res Rent Roll'!$B15="","",'Res Rent Roll'!$L15*'Res Rent Roll'!$C15*(1+'Property Summary'!$L$21)^(CapEx!AJ$2-1))</f>
        <v>717.87599999999998</v>
      </c>
      <c r="AK14" s="47">
        <f>IF('Res Rent Roll'!$B15="","",'Res Rent Roll'!$L15*'Res Rent Roll'!$C15*(1+'Property Summary'!$L$21)^(CapEx!AK$2-1))</f>
        <v>717.87599999999998</v>
      </c>
      <c r="AL14" s="47">
        <f>IF('Res Rent Roll'!$B15="","",'Res Rent Roll'!$L15*'Res Rent Roll'!$C15*(1+'Property Summary'!$L$21)^(CapEx!AL$2-1))</f>
        <v>717.87599999999998</v>
      </c>
      <c r="AM14" s="47">
        <f>IF('Res Rent Roll'!$B15="","",'Res Rent Roll'!$L15*'Res Rent Roll'!$C15*(1+'Property Summary'!$L$21)^(CapEx!AM$2-1))</f>
        <v>717.87599999999998</v>
      </c>
      <c r="AN14" s="47">
        <f>IF('Res Rent Roll'!$B15="","",'Res Rent Roll'!$L15*'Res Rent Roll'!$C15*(1+'Property Summary'!$L$21)^(CapEx!AN$2-1))</f>
        <v>732.23352</v>
      </c>
      <c r="AO14" s="47">
        <f>IF('Res Rent Roll'!$B15="","",'Res Rent Roll'!$L15*'Res Rent Roll'!$C15*(1+'Property Summary'!$L$21)^(CapEx!AO$2-1))</f>
        <v>732.23352</v>
      </c>
      <c r="AP14" s="47">
        <f>IF('Res Rent Roll'!$B15="","",'Res Rent Roll'!$L15*'Res Rent Roll'!$C15*(1+'Property Summary'!$L$21)^(CapEx!AP$2-1))</f>
        <v>732.23352</v>
      </c>
      <c r="AQ14" s="47">
        <f>IF('Res Rent Roll'!$B15="","",'Res Rent Roll'!$L15*'Res Rent Roll'!$C15*(1+'Property Summary'!$L$21)^(CapEx!AQ$2-1))</f>
        <v>732.23352</v>
      </c>
      <c r="AR14" s="47">
        <f>IF('Res Rent Roll'!$B15="","",'Res Rent Roll'!$L15*'Res Rent Roll'!$C15*(1+'Property Summary'!$L$21)^(CapEx!AR$2-1))</f>
        <v>732.23352</v>
      </c>
      <c r="AS14" s="47">
        <f>IF('Res Rent Roll'!$B15="","",'Res Rent Roll'!$L15*'Res Rent Roll'!$C15*(1+'Property Summary'!$L$21)^(CapEx!AS$2-1))</f>
        <v>732.23352</v>
      </c>
      <c r="AT14" s="47">
        <f>IF('Res Rent Roll'!$B15="","",'Res Rent Roll'!$L15*'Res Rent Roll'!$C15*(1+'Property Summary'!$L$21)^(CapEx!AT$2-1))</f>
        <v>732.23352</v>
      </c>
      <c r="AU14" s="47">
        <f>IF('Res Rent Roll'!$B15="","",'Res Rent Roll'!$L15*'Res Rent Roll'!$C15*(1+'Property Summary'!$L$21)^(CapEx!AU$2-1))</f>
        <v>732.23352</v>
      </c>
      <c r="AV14" s="47">
        <f>IF('Res Rent Roll'!$B15="","",'Res Rent Roll'!$L15*'Res Rent Roll'!$C15*(1+'Property Summary'!$L$21)^(CapEx!AV$2-1))</f>
        <v>732.23352</v>
      </c>
      <c r="AW14" s="47">
        <f>IF('Res Rent Roll'!$B15="","",'Res Rent Roll'!$L15*'Res Rent Roll'!$C15*(1+'Property Summary'!$L$21)^(CapEx!AW$2-1))</f>
        <v>732.23352</v>
      </c>
      <c r="AX14" s="47">
        <f>IF('Res Rent Roll'!$B15="","",'Res Rent Roll'!$L15*'Res Rent Roll'!$C15*(1+'Property Summary'!$L$21)^(CapEx!AX$2-1))</f>
        <v>732.23352</v>
      </c>
      <c r="AY14" s="47">
        <f>IF('Res Rent Roll'!$B15="","",'Res Rent Roll'!$L15*'Res Rent Roll'!$C15*(1+'Property Summary'!$L$21)^(CapEx!AY$2-1))</f>
        <v>732.23352</v>
      </c>
      <c r="AZ14" s="47">
        <f>IF('Res Rent Roll'!$B15="","",'Res Rent Roll'!$L15*'Res Rent Roll'!$C15*(1+'Property Summary'!$L$21)^(CapEx!AZ$2-1))</f>
        <v>746.87819039999999</v>
      </c>
      <c r="BA14" s="47">
        <f>IF('Res Rent Roll'!$B15="","",'Res Rent Roll'!$L15*'Res Rent Roll'!$C15*(1+'Property Summary'!$L$21)^(CapEx!BA$2-1))</f>
        <v>746.87819039999999</v>
      </c>
      <c r="BB14" s="47">
        <f>IF('Res Rent Roll'!$B15="","",'Res Rent Roll'!$L15*'Res Rent Roll'!$C15*(1+'Property Summary'!$L$21)^(CapEx!BB$2-1))</f>
        <v>746.87819039999999</v>
      </c>
      <c r="BC14" s="47">
        <f>IF('Res Rent Roll'!$B15="","",'Res Rent Roll'!$L15*'Res Rent Roll'!$C15*(1+'Property Summary'!$L$21)^(CapEx!BC$2-1))</f>
        <v>746.87819039999999</v>
      </c>
      <c r="BD14" s="47">
        <f>IF('Res Rent Roll'!$B15="","",'Res Rent Roll'!$L15*'Res Rent Roll'!$C15*(1+'Property Summary'!$L$21)^(CapEx!BD$2-1))</f>
        <v>746.87819039999999</v>
      </c>
      <c r="BE14" s="47">
        <f>IF('Res Rent Roll'!$B15="","",'Res Rent Roll'!$L15*'Res Rent Roll'!$C15*(1+'Property Summary'!$L$21)^(CapEx!BE$2-1))</f>
        <v>746.87819039999999</v>
      </c>
      <c r="BF14" s="47">
        <f>IF('Res Rent Roll'!$B15="","",'Res Rent Roll'!$L15*'Res Rent Roll'!$C15*(1+'Property Summary'!$L$21)^(CapEx!BF$2-1))</f>
        <v>746.87819039999999</v>
      </c>
      <c r="BG14" s="47">
        <f>IF('Res Rent Roll'!$B15="","",'Res Rent Roll'!$L15*'Res Rent Roll'!$C15*(1+'Property Summary'!$L$21)^(CapEx!BG$2-1))</f>
        <v>746.87819039999999</v>
      </c>
      <c r="BH14" s="47">
        <f>IF('Res Rent Roll'!$B15="","",'Res Rent Roll'!$L15*'Res Rent Roll'!$C15*(1+'Property Summary'!$L$21)^(CapEx!BH$2-1))</f>
        <v>746.87819039999999</v>
      </c>
      <c r="BI14" s="47">
        <f>IF('Res Rent Roll'!$B15="","",'Res Rent Roll'!$L15*'Res Rent Roll'!$C15*(1+'Property Summary'!$L$21)^(CapEx!BI$2-1))</f>
        <v>746.87819039999999</v>
      </c>
      <c r="BJ14" s="47">
        <f>IF('Res Rent Roll'!$B15="","",'Res Rent Roll'!$L15*'Res Rent Roll'!$C15*(1+'Property Summary'!$L$21)^(CapEx!BJ$2-1))</f>
        <v>746.87819039999999</v>
      </c>
      <c r="BK14" s="47">
        <f>IF('Res Rent Roll'!$B15="","",'Res Rent Roll'!$L15*'Res Rent Roll'!$C15*(1+'Property Summary'!$L$21)^(CapEx!BK$2-1))</f>
        <v>746.87819039999999</v>
      </c>
      <c r="BL14" s="47">
        <f>IF('Res Rent Roll'!$B15="","",'Res Rent Roll'!$L15*'Res Rent Roll'!$C15*(1+'Property Summary'!$L$21)^(CapEx!BL$2-1))</f>
        <v>761.81575420800004</v>
      </c>
      <c r="BM14" s="47">
        <f>IF('Res Rent Roll'!$B15="","",'Res Rent Roll'!$L15*'Res Rent Roll'!$C15*(1+'Property Summary'!$L$21)^(CapEx!BM$2-1))</f>
        <v>761.81575420800004</v>
      </c>
      <c r="BN14" s="47">
        <f>IF('Res Rent Roll'!$B15="","",'Res Rent Roll'!$L15*'Res Rent Roll'!$C15*(1+'Property Summary'!$L$21)^(CapEx!BN$2-1))</f>
        <v>761.81575420800004</v>
      </c>
      <c r="BO14" s="47">
        <f>IF('Res Rent Roll'!$B15="","",'Res Rent Roll'!$L15*'Res Rent Roll'!$C15*(1+'Property Summary'!$L$21)^(CapEx!BO$2-1))</f>
        <v>761.81575420800004</v>
      </c>
      <c r="BP14" s="47">
        <f>IF('Res Rent Roll'!$B15="","",'Res Rent Roll'!$L15*'Res Rent Roll'!$C15*(1+'Property Summary'!$L$21)^(CapEx!BP$2-1))</f>
        <v>761.81575420800004</v>
      </c>
      <c r="BQ14" s="47">
        <f>IF('Res Rent Roll'!$B15="","",'Res Rent Roll'!$L15*'Res Rent Roll'!$C15*(1+'Property Summary'!$L$21)^(CapEx!BQ$2-1))</f>
        <v>761.81575420800004</v>
      </c>
      <c r="BR14" s="47">
        <f>IF('Res Rent Roll'!$B15="","",'Res Rent Roll'!$L15*'Res Rent Roll'!$C15*(1+'Property Summary'!$L$21)^(CapEx!BR$2-1))</f>
        <v>761.81575420800004</v>
      </c>
      <c r="BS14" s="47">
        <f>IF('Res Rent Roll'!$B15="","",'Res Rent Roll'!$L15*'Res Rent Roll'!$C15*(1+'Property Summary'!$L$21)^(CapEx!BS$2-1))</f>
        <v>761.81575420800004</v>
      </c>
      <c r="BT14" s="47">
        <f>IF('Res Rent Roll'!$B15="","",'Res Rent Roll'!$L15*'Res Rent Roll'!$C15*(1+'Property Summary'!$L$21)^(CapEx!BT$2-1))</f>
        <v>761.81575420800004</v>
      </c>
      <c r="BU14" s="47">
        <f>IF('Res Rent Roll'!$B15="","",'Res Rent Roll'!$L15*'Res Rent Roll'!$C15*(1+'Property Summary'!$L$21)^(CapEx!BU$2-1))</f>
        <v>761.81575420800004</v>
      </c>
      <c r="BV14" s="47">
        <f>IF('Res Rent Roll'!$B15="","",'Res Rent Roll'!$L15*'Res Rent Roll'!$C15*(1+'Property Summary'!$L$21)^(CapEx!BV$2-1))</f>
        <v>761.81575420800004</v>
      </c>
      <c r="BW14" s="47">
        <f>IF('Res Rent Roll'!$B15="","",'Res Rent Roll'!$L15*'Res Rent Roll'!$C15*(1+'Property Summary'!$L$21)^(CapEx!BW$2-1))</f>
        <v>761.81575420800004</v>
      </c>
      <c r="BX14" s="47">
        <f>IF('Res Rent Roll'!$B15="","",'Res Rent Roll'!$L15*'Res Rent Roll'!$C15*(1+'Property Summary'!$L$21)^(CapEx!BX$2-1))</f>
        <v>777.05206929216001</v>
      </c>
      <c r="BY14" s="47">
        <f>IF('Res Rent Roll'!$B15="","",'Res Rent Roll'!$L15*'Res Rent Roll'!$C15*(1+'Property Summary'!$L$21)^(CapEx!BY$2-1))</f>
        <v>777.05206929216001</v>
      </c>
      <c r="BZ14" s="47">
        <f>IF('Res Rent Roll'!$B15="","",'Res Rent Roll'!$L15*'Res Rent Roll'!$C15*(1+'Property Summary'!$L$21)^(CapEx!BZ$2-1))</f>
        <v>777.05206929216001</v>
      </c>
      <c r="CA14" s="47">
        <f>IF('Res Rent Roll'!$B15="","",'Res Rent Roll'!$L15*'Res Rent Roll'!$C15*(1+'Property Summary'!$L$21)^(CapEx!CA$2-1))</f>
        <v>777.05206929216001</v>
      </c>
      <c r="CB14" s="47">
        <f>IF('Res Rent Roll'!$B15="","",'Res Rent Roll'!$L15*'Res Rent Roll'!$C15*(1+'Property Summary'!$L$21)^(CapEx!CB$2-1))</f>
        <v>777.05206929216001</v>
      </c>
      <c r="CC14" s="47">
        <f>IF('Res Rent Roll'!$B15="","",'Res Rent Roll'!$L15*'Res Rent Roll'!$C15*(1+'Property Summary'!$L$21)^(CapEx!CC$2-1))</f>
        <v>777.05206929216001</v>
      </c>
      <c r="CD14" s="47">
        <f>IF('Res Rent Roll'!$B15="","",'Res Rent Roll'!$L15*'Res Rent Roll'!$C15*(1+'Property Summary'!$L$21)^(CapEx!CD$2-1))</f>
        <v>777.05206929216001</v>
      </c>
      <c r="CE14" s="47">
        <f>IF('Res Rent Roll'!$B15="","",'Res Rent Roll'!$L15*'Res Rent Roll'!$C15*(1+'Property Summary'!$L$21)^(CapEx!CE$2-1))</f>
        <v>777.05206929216001</v>
      </c>
      <c r="CF14" s="47">
        <f>IF('Res Rent Roll'!$B15="","",'Res Rent Roll'!$L15*'Res Rent Roll'!$C15*(1+'Property Summary'!$L$21)^(CapEx!CF$2-1))</f>
        <v>777.05206929216001</v>
      </c>
      <c r="CG14" s="47">
        <f>IF('Res Rent Roll'!$B15="","",'Res Rent Roll'!$L15*'Res Rent Roll'!$C15*(1+'Property Summary'!$L$21)^(CapEx!CG$2-1))</f>
        <v>777.05206929216001</v>
      </c>
      <c r="CH14" s="47">
        <f>IF('Res Rent Roll'!$B15="","",'Res Rent Roll'!$L15*'Res Rent Roll'!$C15*(1+'Property Summary'!$L$21)^(CapEx!CH$2-1))</f>
        <v>777.05206929216001</v>
      </c>
      <c r="CI14" s="47">
        <f>IF('Res Rent Roll'!$B15="","",'Res Rent Roll'!$L15*'Res Rent Roll'!$C15*(1+'Property Summary'!$L$21)^(CapEx!CI$2-1))</f>
        <v>777.05206929216001</v>
      </c>
      <c r="CJ14" s="47">
        <f>IF('Res Rent Roll'!$B15="","",'Res Rent Roll'!$L15*'Res Rent Roll'!$C15*(1+'Property Summary'!$L$21)^(CapEx!CJ$2-1))</f>
        <v>792.59311067800309</v>
      </c>
      <c r="CK14" s="47">
        <f>IF('Res Rent Roll'!$B15="","",'Res Rent Roll'!$L15*'Res Rent Roll'!$C15*(1+'Property Summary'!$L$21)^(CapEx!CK$2-1))</f>
        <v>792.59311067800309</v>
      </c>
      <c r="CL14" s="47">
        <f>IF('Res Rent Roll'!$B15="","",'Res Rent Roll'!$L15*'Res Rent Roll'!$C15*(1+'Property Summary'!$L$21)^(CapEx!CL$2-1))</f>
        <v>792.59311067800309</v>
      </c>
      <c r="CM14" s="47">
        <f>IF('Res Rent Roll'!$B15="","",'Res Rent Roll'!$L15*'Res Rent Roll'!$C15*(1+'Property Summary'!$L$21)^(CapEx!CM$2-1))</f>
        <v>792.59311067800309</v>
      </c>
      <c r="CN14" s="47">
        <f>IF('Res Rent Roll'!$B15="","",'Res Rent Roll'!$L15*'Res Rent Roll'!$C15*(1+'Property Summary'!$L$21)^(CapEx!CN$2-1))</f>
        <v>792.59311067800309</v>
      </c>
      <c r="CO14" s="47">
        <f>IF('Res Rent Roll'!$B15="","",'Res Rent Roll'!$L15*'Res Rent Roll'!$C15*(1+'Property Summary'!$L$21)^(CapEx!CO$2-1))</f>
        <v>792.59311067800309</v>
      </c>
      <c r="CP14" s="47">
        <f>IF('Res Rent Roll'!$B15="","",'Res Rent Roll'!$L15*'Res Rent Roll'!$C15*(1+'Property Summary'!$L$21)^(CapEx!CP$2-1))</f>
        <v>792.59311067800309</v>
      </c>
      <c r="CQ14" s="47">
        <f>IF('Res Rent Roll'!$B15="","",'Res Rent Roll'!$L15*'Res Rent Roll'!$C15*(1+'Property Summary'!$L$21)^(CapEx!CQ$2-1))</f>
        <v>792.59311067800309</v>
      </c>
      <c r="CR14" s="47">
        <f>IF('Res Rent Roll'!$B15="","",'Res Rent Roll'!$L15*'Res Rent Roll'!$C15*(1+'Property Summary'!$L$21)^(CapEx!CR$2-1))</f>
        <v>792.59311067800309</v>
      </c>
      <c r="CS14" s="47">
        <f>IF('Res Rent Roll'!$B15="","",'Res Rent Roll'!$L15*'Res Rent Roll'!$C15*(1+'Property Summary'!$L$21)^(CapEx!CS$2-1))</f>
        <v>792.59311067800309</v>
      </c>
      <c r="CT14" s="47">
        <f>IF('Res Rent Roll'!$B15="","",'Res Rent Roll'!$L15*'Res Rent Roll'!$C15*(1+'Property Summary'!$L$21)^(CapEx!CT$2-1))</f>
        <v>792.59311067800309</v>
      </c>
      <c r="CU14" s="47">
        <f>IF('Res Rent Roll'!$B15="","",'Res Rent Roll'!$L15*'Res Rent Roll'!$C15*(1+'Property Summary'!$L$21)^(CapEx!CU$2-1))</f>
        <v>792.59311067800309</v>
      </c>
      <c r="CV14" s="47">
        <f>IF('Res Rent Roll'!$B15="","",'Res Rent Roll'!$L15*'Res Rent Roll'!$C15*(1+'Property Summary'!$L$21)^(CapEx!CV$2-1))</f>
        <v>808.44497289156322</v>
      </c>
      <c r="CW14" s="47">
        <f>IF('Res Rent Roll'!$B15="","",'Res Rent Roll'!$L15*'Res Rent Roll'!$C15*(1+'Property Summary'!$L$21)^(CapEx!CW$2-1))</f>
        <v>808.44497289156322</v>
      </c>
      <c r="CX14" s="47">
        <f>IF('Res Rent Roll'!$B15="","",'Res Rent Roll'!$L15*'Res Rent Roll'!$C15*(1+'Property Summary'!$L$21)^(CapEx!CX$2-1))</f>
        <v>808.44497289156322</v>
      </c>
      <c r="CY14" s="47">
        <f>IF('Res Rent Roll'!$B15="","",'Res Rent Roll'!$L15*'Res Rent Roll'!$C15*(1+'Property Summary'!$L$21)^(CapEx!CY$2-1))</f>
        <v>808.44497289156322</v>
      </c>
      <c r="CZ14" s="47">
        <f>IF('Res Rent Roll'!$B15="","",'Res Rent Roll'!$L15*'Res Rent Roll'!$C15*(1+'Property Summary'!$L$21)^(CapEx!CZ$2-1))</f>
        <v>808.44497289156322</v>
      </c>
      <c r="DA14" s="47">
        <f>IF('Res Rent Roll'!$B15="","",'Res Rent Roll'!$L15*'Res Rent Roll'!$C15*(1+'Property Summary'!$L$21)^(CapEx!DA$2-1))</f>
        <v>808.44497289156322</v>
      </c>
      <c r="DB14" s="47">
        <f>IF('Res Rent Roll'!$B15="","",'Res Rent Roll'!$L15*'Res Rent Roll'!$C15*(1+'Property Summary'!$L$21)^(CapEx!DB$2-1))</f>
        <v>808.44497289156322</v>
      </c>
      <c r="DC14" s="47">
        <f>IF('Res Rent Roll'!$B15="","",'Res Rent Roll'!$L15*'Res Rent Roll'!$C15*(1+'Property Summary'!$L$21)^(CapEx!DC$2-1))</f>
        <v>808.44497289156322</v>
      </c>
      <c r="DD14" s="47">
        <f>IF('Res Rent Roll'!$B15="","",'Res Rent Roll'!$L15*'Res Rent Roll'!$C15*(1+'Property Summary'!$L$21)^(CapEx!DD$2-1))</f>
        <v>808.44497289156322</v>
      </c>
      <c r="DE14" s="47">
        <f>IF('Res Rent Roll'!$B15="","",'Res Rent Roll'!$L15*'Res Rent Roll'!$C15*(1+'Property Summary'!$L$21)^(CapEx!DE$2-1))</f>
        <v>808.44497289156322</v>
      </c>
      <c r="DF14" s="47">
        <f>IF('Res Rent Roll'!$B15="","",'Res Rent Roll'!$L15*'Res Rent Roll'!$C15*(1+'Property Summary'!$L$21)^(CapEx!DF$2-1))</f>
        <v>808.44497289156322</v>
      </c>
      <c r="DG14" s="47">
        <f>IF('Res Rent Roll'!$B15="","",'Res Rent Roll'!$L15*'Res Rent Roll'!$C15*(1+'Property Summary'!$L$21)^(CapEx!DG$2-1))</f>
        <v>808.44497289156322</v>
      </c>
      <c r="DH14" s="47">
        <f>IF('Res Rent Roll'!$B15="","",'Res Rent Roll'!$L15*'Res Rent Roll'!$C15*(1+'Property Summary'!$L$21)^(CapEx!DH$2-1))</f>
        <v>824.61387234939446</v>
      </c>
      <c r="DI14" s="47">
        <f>IF('Res Rent Roll'!$B15="","",'Res Rent Roll'!$L15*'Res Rent Roll'!$C15*(1+'Property Summary'!$L$21)^(CapEx!DI$2-1))</f>
        <v>824.61387234939446</v>
      </c>
      <c r="DJ14" s="47">
        <f>IF('Res Rent Roll'!$B15="","",'Res Rent Roll'!$L15*'Res Rent Roll'!$C15*(1+'Property Summary'!$L$21)^(CapEx!DJ$2-1))</f>
        <v>824.61387234939446</v>
      </c>
      <c r="DK14" s="47">
        <f>IF('Res Rent Roll'!$B15="","",'Res Rent Roll'!$L15*'Res Rent Roll'!$C15*(1+'Property Summary'!$L$21)^(CapEx!DK$2-1))</f>
        <v>824.61387234939446</v>
      </c>
      <c r="DL14" s="47">
        <f>IF('Res Rent Roll'!$B15="","",'Res Rent Roll'!$L15*'Res Rent Roll'!$C15*(1+'Property Summary'!$L$21)^(CapEx!DL$2-1))</f>
        <v>824.61387234939446</v>
      </c>
      <c r="DM14" s="47">
        <f>IF('Res Rent Roll'!$B15="","",'Res Rent Roll'!$L15*'Res Rent Roll'!$C15*(1+'Property Summary'!$L$21)^(CapEx!DM$2-1))</f>
        <v>824.61387234939446</v>
      </c>
      <c r="DN14" s="47">
        <f>IF('Res Rent Roll'!$B15="","",'Res Rent Roll'!$L15*'Res Rent Roll'!$C15*(1+'Property Summary'!$L$21)^(CapEx!DN$2-1))</f>
        <v>824.61387234939446</v>
      </c>
      <c r="DO14" s="47">
        <f>IF('Res Rent Roll'!$B15="","",'Res Rent Roll'!$L15*'Res Rent Roll'!$C15*(1+'Property Summary'!$L$21)^(CapEx!DO$2-1))</f>
        <v>824.61387234939446</v>
      </c>
      <c r="DP14" s="47">
        <f>IF('Res Rent Roll'!$B15="","",'Res Rent Roll'!$L15*'Res Rent Roll'!$C15*(1+'Property Summary'!$L$21)^(CapEx!DP$2-1))</f>
        <v>824.61387234939446</v>
      </c>
      <c r="DQ14" s="47">
        <f>IF('Res Rent Roll'!$B15="","",'Res Rent Roll'!$L15*'Res Rent Roll'!$C15*(1+'Property Summary'!$L$21)^(CapEx!DQ$2-1))</f>
        <v>824.61387234939446</v>
      </c>
      <c r="DR14" s="47">
        <f>IF('Res Rent Roll'!$B15="","",'Res Rent Roll'!$L15*'Res Rent Roll'!$C15*(1+'Property Summary'!$L$21)^(CapEx!DR$2-1))</f>
        <v>824.61387234939446</v>
      </c>
      <c r="DS14" s="47">
        <f>IF('Res Rent Roll'!$B15="","",'Res Rent Roll'!$L15*'Res Rent Roll'!$C15*(1+'Property Summary'!$L$21)^(CapEx!DS$2-1))</f>
        <v>824.61387234939446</v>
      </c>
      <c r="DT14" s="47">
        <f>IF('Res Rent Roll'!$B15="","",'Res Rent Roll'!$L15*'Res Rent Roll'!$C15*(1+'Property Summary'!$L$21)^(CapEx!DT$2-1))</f>
        <v>841.1061497963824</v>
      </c>
      <c r="DU14" s="47">
        <f>IF('Res Rent Roll'!$B15="","",'Res Rent Roll'!$L15*'Res Rent Roll'!$C15*(1+'Property Summary'!$L$21)^(CapEx!DU$2-1))</f>
        <v>841.1061497963824</v>
      </c>
      <c r="DV14" s="47">
        <f>IF('Res Rent Roll'!$B15="","",'Res Rent Roll'!$L15*'Res Rent Roll'!$C15*(1+'Property Summary'!$L$21)^(CapEx!DV$2-1))</f>
        <v>841.1061497963824</v>
      </c>
      <c r="DW14" s="47">
        <f>IF('Res Rent Roll'!$B15="","",'Res Rent Roll'!$L15*'Res Rent Roll'!$C15*(1+'Property Summary'!$L$21)^(CapEx!DW$2-1))</f>
        <v>841.1061497963824</v>
      </c>
      <c r="DX14" s="47">
        <f>IF('Res Rent Roll'!$B15="","",'Res Rent Roll'!$L15*'Res Rent Roll'!$C15*(1+'Property Summary'!$L$21)^(CapEx!DX$2-1))</f>
        <v>841.1061497963824</v>
      </c>
      <c r="DY14" s="47">
        <f>IF('Res Rent Roll'!$B15="","",'Res Rent Roll'!$L15*'Res Rent Roll'!$C15*(1+'Property Summary'!$L$21)^(CapEx!DY$2-1))</f>
        <v>841.1061497963824</v>
      </c>
      <c r="DZ14" s="47">
        <f>IF('Res Rent Roll'!$B15="","",'Res Rent Roll'!$L15*'Res Rent Roll'!$C15*(1+'Property Summary'!$L$21)^(CapEx!DZ$2-1))</f>
        <v>841.1061497963824</v>
      </c>
      <c r="EA14" s="47">
        <f>IF('Res Rent Roll'!$B15="","",'Res Rent Roll'!$L15*'Res Rent Roll'!$C15*(1+'Property Summary'!$L$21)^(CapEx!EA$2-1))</f>
        <v>841.1061497963824</v>
      </c>
      <c r="EB14" s="47">
        <f>IF('Res Rent Roll'!$B15="","",'Res Rent Roll'!$L15*'Res Rent Roll'!$C15*(1+'Property Summary'!$L$21)^(CapEx!EB$2-1))</f>
        <v>841.1061497963824</v>
      </c>
      <c r="EC14" s="47">
        <f>IF('Res Rent Roll'!$B15="","",'Res Rent Roll'!$L15*'Res Rent Roll'!$C15*(1+'Property Summary'!$L$21)^(CapEx!EC$2-1))</f>
        <v>841.1061497963824</v>
      </c>
      <c r="ED14" s="47">
        <f>IF('Res Rent Roll'!$B15="","",'Res Rent Roll'!$L15*'Res Rent Roll'!$C15*(1+'Property Summary'!$L$21)^(CapEx!ED$2-1))</f>
        <v>841.1061497963824</v>
      </c>
      <c r="EE14" s="47">
        <f>IF('Res Rent Roll'!$B15="","",'Res Rent Roll'!$L15*'Res Rent Roll'!$C15*(1+'Property Summary'!$L$21)^(CapEx!EE$2-1))</f>
        <v>841.1061497963824</v>
      </c>
      <c r="EF14" s="47">
        <f>IF('Res Rent Roll'!$B15="","",'Res Rent Roll'!$L15*'Res Rent Roll'!$C15*(1+'Property Summary'!$L$21)^(CapEx!EF$2-1))</f>
        <v>857.92827279230994</v>
      </c>
      <c r="EG14" s="47">
        <f>IF('Res Rent Roll'!$B15="","",'Res Rent Roll'!$L15*'Res Rent Roll'!$C15*(1+'Property Summary'!$L$21)^(CapEx!EG$2-1))</f>
        <v>857.92827279230994</v>
      </c>
      <c r="EH14" s="47">
        <f>IF('Res Rent Roll'!$B15="","",'Res Rent Roll'!$L15*'Res Rent Roll'!$C15*(1+'Property Summary'!$L$21)^(CapEx!EH$2-1))</f>
        <v>857.92827279230994</v>
      </c>
      <c r="EI14" s="47">
        <f>IF('Res Rent Roll'!$B15="","",'Res Rent Roll'!$L15*'Res Rent Roll'!$C15*(1+'Property Summary'!$L$21)^(CapEx!EI$2-1))</f>
        <v>857.92827279230994</v>
      </c>
      <c r="EJ14" s="47">
        <f>IF('Res Rent Roll'!$B15="","",'Res Rent Roll'!$L15*'Res Rent Roll'!$C15*(1+'Property Summary'!$L$21)^(CapEx!EJ$2-1))</f>
        <v>857.92827279230994</v>
      </c>
      <c r="EK14" s="47">
        <f>IF('Res Rent Roll'!$B15="","",'Res Rent Roll'!$L15*'Res Rent Roll'!$C15*(1+'Property Summary'!$L$21)^(CapEx!EK$2-1))</f>
        <v>857.92827279230994</v>
      </c>
      <c r="EL14" s="47">
        <f>IF('Res Rent Roll'!$B15="","",'Res Rent Roll'!$L15*'Res Rent Roll'!$C15*(1+'Property Summary'!$L$21)^(CapEx!EL$2-1))</f>
        <v>857.92827279230994</v>
      </c>
      <c r="EM14" s="47">
        <f>IF('Res Rent Roll'!$B15="","",'Res Rent Roll'!$L15*'Res Rent Roll'!$C15*(1+'Property Summary'!$L$21)^(CapEx!EM$2-1))</f>
        <v>857.92827279230994</v>
      </c>
      <c r="EN14" s="47">
        <f>IF('Res Rent Roll'!$B15="","",'Res Rent Roll'!$L15*'Res Rent Roll'!$C15*(1+'Property Summary'!$L$21)^(CapEx!EN$2-1))</f>
        <v>857.92827279230994</v>
      </c>
      <c r="EO14" s="47">
        <f>IF('Res Rent Roll'!$B15="","",'Res Rent Roll'!$L15*'Res Rent Roll'!$C15*(1+'Property Summary'!$L$21)^(CapEx!EO$2-1))</f>
        <v>857.92827279230994</v>
      </c>
      <c r="EP14" s="47">
        <f>IF('Res Rent Roll'!$B15="","",'Res Rent Roll'!$L15*'Res Rent Roll'!$C15*(1+'Property Summary'!$L$21)^(CapEx!EP$2-1))</f>
        <v>857.92827279230994</v>
      </c>
      <c r="EQ14" s="47">
        <f>IF('Res Rent Roll'!$B15="","",'Res Rent Roll'!$L15*'Res Rent Roll'!$C15*(1+'Property Summary'!$L$21)^(CapEx!EQ$2-1))</f>
        <v>857.92827279230994</v>
      </c>
      <c r="ER14" s="47">
        <f>IF('Res Rent Roll'!$B15="","",'Res Rent Roll'!$L15*'Res Rent Roll'!$C15*(1+'Property Summary'!$L$21)^(CapEx!ER$2-1))</f>
        <v>875.08683824815625</v>
      </c>
      <c r="ES14" s="47">
        <f>IF('Res Rent Roll'!$B15="","",'Res Rent Roll'!$L15*'Res Rent Roll'!$C15*(1+'Property Summary'!$L$21)^(CapEx!ES$2-1))</f>
        <v>875.08683824815625</v>
      </c>
      <c r="ET14" s="47">
        <f>IF('Res Rent Roll'!$B15="","",'Res Rent Roll'!$L15*'Res Rent Roll'!$C15*(1+'Property Summary'!$L$21)^(CapEx!ET$2-1))</f>
        <v>875.08683824815625</v>
      </c>
      <c r="EU14" s="47">
        <f>IF('Res Rent Roll'!$B15="","",'Res Rent Roll'!$L15*'Res Rent Roll'!$C15*(1+'Property Summary'!$L$21)^(CapEx!EU$2-1))</f>
        <v>875.08683824815625</v>
      </c>
      <c r="EV14" s="47">
        <f>IF('Res Rent Roll'!$B15="","",'Res Rent Roll'!$L15*'Res Rent Roll'!$C15*(1+'Property Summary'!$L$21)^(CapEx!EV$2-1))</f>
        <v>875.08683824815625</v>
      </c>
      <c r="EW14" s="47">
        <f>IF('Res Rent Roll'!$B15="","",'Res Rent Roll'!$L15*'Res Rent Roll'!$C15*(1+'Property Summary'!$L$21)^(CapEx!EW$2-1))</f>
        <v>875.08683824815625</v>
      </c>
      <c r="EX14" s="47">
        <f>IF('Res Rent Roll'!$B15="","",'Res Rent Roll'!$L15*'Res Rent Roll'!$C15*(1+'Property Summary'!$L$21)^(CapEx!EX$2-1))</f>
        <v>875.08683824815625</v>
      </c>
      <c r="EY14" s="47">
        <f>IF('Res Rent Roll'!$B15="","",'Res Rent Roll'!$L15*'Res Rent Roll'!$C15*(1+'Property Summary'!$L$21)^(CapEx!EY$2-1))</f>
        <v>875.08683824815625</v>
      </c>
      <c r="EZ14" s="47">
        <f>IF('Res Rent Roll'!$B15="","",'Res Rent Roll'!$L15*'Res Rent Roll'!$C15*(1+'Property Summary'!$L$21)^(CapEx!EZ$2-1))</f>
        <v>875.08683824815625</v>
      </c>
      <c r="FA14" s="47">
        <f>IF('Res Rent Roll'!$B15="","",'Res Rent Roll'!$L15*'Res Rent Roll'!$C15*(1+'Property Summary'!$L$21)^(CapEx!FA$2-1))</f>
        <v>875.08683824815625</v>
      </c>
      <c r="FB14" s="47">
        <f>IF('Res Rent Roll'!$B15="","",'Res Rent Roll'!$L15*'Res Rent Roll'!$C15*(1+'Property Summary'!$L$21)^(CapEx!FB$2-1))</f>
        <v>875.08683824815625</v>
      </c>
      <c r="FC14" s="47">
        <f>IF('Res Rent Roll'!$B15="","",'Res Rent Roll'!$L15*'Res Rent Roll'!$C15*(1+'Property Summary'!$L$21)^(CapEx!FC$2-1))</f>
        <v>875.08683824815625</v>
      </c>
      <c r="FD14" s="47">
        <f>IF('Res Rent Roll'!$B15="","",'Res Rent Roll'!$L15*'Res Rent Roll'!$C15*(1+'Property Summary'!$L$21)^(CapEx!FD$2-1))</f>
        <v>892.58857501311934</v>
      </c>
      <c r="FE14" s="47">
        <f>IF('Res Rent Roll'!$B15="","",'Res Rent Roll'!$L15*'Res Rent Roll'!$C15*(1+'Property Summary'!$L$21)^(CapEx!FE$2-1))</f>
        <v>892.58857501311934</v>
      </c>
      <c r="FF14" s="47">
        <f>IF('Res Rent Roll'!$B15="","",'Res Rent Roll'!$L15*'Res Rent Roll'!$C15*(1+'Property Summary'!$L$21)^(CapEx!FF$2-1))</f>
        <v>892.58857501311934</v>
      </c>
      <c r="FG14" s="47">
        <f>IF('Res Rent Roll'!$B15="","",'Res Rent Roll'!$L15*'Res Rent Roll'!$C15*(1+'Property Summary'!$L$21)^(CapEx!FG$2-1))</f>
        <v>892.58857501311934</v>
      </c>
      <c r="FH14" s="47">
        <f>IF('Res Rent Roll'!$B15="","",'Res Rent Roll'!$L15*'Res Rent Roll'!$C15*(1+'Property Summary'!$L$21)^(CapEx!FH$2-1))</f>
        <v>892.58857501311934</v>
      </c>
      <c r="FI14" s="47">
        <f>IF('Res Rent Roll'!$B15="","",'Res Rent Roll'!$L15*'Res Rent Roll'!$C15*(1+'Property Summary'!$L$21)^(CapEx!FI$2-1))</f>
        <v>892.58857501311934</v>
      </c>
      <c r="FJ14" s="47">
        <f>IF('Res Rent Roll'!$B15="","",'Res Rent Roll'!$L15*'Res Rent Roll'!$C15*(1+'Property Summary'!$L$21)^(CapEx!FJ$2-1))</f>
        <v>892.58857501311934</v>
      </c>
      <c r="FK14" s="47">
        <f>IF('Res Rent Roll'!$B15="","",'Res Rent Roll'!$L15*'Res Rent Roll'!$C15*(1+'Property Summary'!$L$21)^(CapEx!FK$2-1))</f>
        <v>892.58857501311934</v>
      </c>
      <c r="FL14" s="47">
        <f>IF('Res Rent Roll'!$B15="","",'Res Rent Roll'!$L15*'Res Rent Roll'!$C15*(1+'Property Summary'!$L$21)^(CapEx!FL$2-1))</f>
        <v>892.58857501311934</v>
      </c>
      <c r="FM14" s="47">
        <f>IF('Res Rent Roll'!$B15="","",'Res Rent Roll'!$L15*'Res Rent Roll'!$C15*(1+'Property Summary'!$L$21)^(CapEx!FM$2-1))</f>
        <v>892.58857501311934</v>
      </c>
      <c r="FN14" s="47">
        <f>IF('Res Rent Roll'!$B15="","",'Res Rent Roll'!$L15*'Res Rent Roll'!$C15*(1+'Property Summary'!$L$21)^(CapEx!FN$2-1))</f>
        <v>892.58857501311934</v>
      </c>
      <c r="FO14" s="47">
        <f>IF('Res Rent Roll'!$B15="","",'Res Rent Roll'!$L15*'Res Rent Roll'!$C15*(1+'Property Summary'!$L$21)^(CapEx!FO$2-1))</f>
        <v>892.58857501311934</v>
      </c>
      <c r="FP14" s="47">
        <f>IF('Res Rent Roll'!$B15="","",'Res Rent Roll'!$L15*'Res Rent Roll'!$C15*(1+'Property Summary'!$L$21)^(CapEx!FP$2-1))</f>
        <v>910.44034651338177</v>
      </c>
      <c r="FQ14" s="47">
        <f>IF('Res Rent Roll'!$B15="","",'Res Rent Roll'!$L15*'Res Rent Roll'!$C15*(1+'Property Summary'!$L$21)^(CapEx!FQ$2-1))</f>
        <v>910.44034651338177</v>
      </c>
      <c r="FR14" s="47">
        <f>IF('Res Rent Roll'!$B15="","",'Res Rent Roll'!$L15*'Res Rent Roll'!$C15*(1+'Property Summary'!$L$21)^(CapEx!FR$2-1))</f>
        <v>910.44034651338177</v>
      </c>
      <c r="FS14" s="47">
        <f>IF('Res Rent Roll'!$B15="","",'Res Rent Roll'!$L15*'Res Rent Roll'!$C15*(1+'Property Summary'!$L$21)^(CapEx!FS$2-1))</f>
        <v>910.44034651338177</v>
      </c>
      <c r="FT14" s="47">
        <f>IF('Res Rent Roll'!$B15="","",'Res Rent Roll'!$L15*'Res Rent Roll'!$C15*(1+'Property Summary'!$L$21)^(CapEx!FT$2-1))</f>
        <v>910.44034651338177</v>
      </c>
      <c r="FU14" s="47">
        <f>IF('Res Rent Roll'!$B15="","",'Res Rent Roll'!$L15*'Res Rent Roll'!$C15*(1+'Property Summary'!$L$21)^(CapEx!FU$2-1))</f>
        <v>910.44034651338177</v>
      </c>
      <c r="FV14" s="47">
        <f>IF('Res Rent Roll'!$B15="","",'Res Rent Roll'!$L15*'Res Rent Roll'!$C15*(1+'Property Summary'!$L$21)^(CapEx!FV$2-1))</f>
        <v>910.44034651338177</v>
      </c>
      <c r="FW14" s="47">
        <f>IF('Res Rent Roll'!$B15="","",'Res Rent Roll'!$L15*'Res Rent Roll'!$C15*(1+'Property Summary'!$L$21)^(CapEx!FW$2-1))</f>
        <v>910.44034651338177</v>
      </c>
      <c r="FX14" s="47">
        <f>IF('Res Rent Roll'!$B15="","",'Res Rent Roll'!$L15*'Res Rent Roll'!$C15*(1+'Property Summary'!$L$21)^(CapEx!FX$2-1))</f>
        <v>910.44034651338177</v>
      </c>
      <c r="FY14" s="47">
        <f>IF('Res Rent Roll'!$B15="","",'Res Rent Roll'!$L15*'Res Rent Roll'!$C15*(1+'Property Summary'!$L$21)^(CapEx!FY$2-1))</f>
        <v>910.44034651338177</v>
      </c>
      <c r="FZ14" s="47">
        <f>IF('Res Rent Roll'!$B15="","",'Res Rent Roll'!$L15*'Res Rent Roll'!$C15*(1+'Property Summary'!$L$21)^(CapEx!FZ$2-1))</f>
        <v>910.44034651338177</v>
      </c>
      <c r="GA14" s="48">
        <f>IF('Res Rent Roll'!$B15="","",'Res Rent Roll'!$L15*'Res Rent Roll'!$C15*(1+'Property Summary'!$L$21)^(CapEx!GA$2-1))</f>
        <v>910.44034651338177</v>
      </c>
    </row>
    <row r="15" spans="2:183" x14ac:dyDescent="0.3">
      <c r="B15" s="42" t="str">
        <f>IF('Res Rent Roll'!$B16="","",'Res Rent Roll'!$B16)</f>
        <v>2-Bed B (No Renovation)</v>
      </c>
      <c r="C15" s="43"/>
      <c r="D15" s="47">
        <f>IF('Res Rent Roll'!$B16="","",'Res Rent Roll'!$L16*'Res Rent Roll'!$C16*(1+'Property Summary'!$L$21)^(CapEx!D$2-1))</f>
        <v>600</v>
      </c>
      <c r="E15" s="47">
        <f>IF('Res Rent Roll'!$B16="","",'Res Rent Roll'!$L16*'Res Rent Roll'!$C16*(1+'Property Summary'!$L$21)^(CapEx!E$2-1))</f>
        <v>600</v>
      </c>
      <c r="F15" s="47">
        <f>IF('Res Rent Roll'!$B16="","",'Res Rent Roll'!$L16*'Res Rent Roll'!$C16*(1+'Property Summary'!$L$21)^(CapEx!F$2-1))</f>
        <v>600</v>
      </c>
      <c r="G15" s="47">
        <f>IF('Res Rent Roll'!$B16="","",'Res Rent Roll'!$L16*'Res Rent Roll'!$C16*(1+'Property Summary'!$L$21)^(CapEx!G$2-1))</f>
        <v>600</v>
      </c>
      <c r="H15" s="47">
        <f>IF('Res Rent Roll'!$B16="","",'Res Rent Roll'!$L16*'Res Rent Roll'!$C16*(1+'Property Summary'!$L$21)^(CapEx!H$2-1))</f>
        <v>600</v>
      </c>
      <c r="I15" s="47">
        <f>IF('Res Rent Roll'!$B16="","",'Res Rent Roll'!$L16*'Res Rent Roll'!$C16*(1+'Property Summary'!$L$21)^(CapEx!I$2-1))</f>
        <v>600</v>
      </c>
      <c r="J15" s="47">
        <f>IF('Res Rent Roll'!$B16="","",'Res Rent Roll'!$L16*'Res Rent Roll'!$C16*(1+'Property Summary'!$L$21)^(CapEx!J$2-1))</f>
        <v>600</v>
      </c>
      <c r="K15" s="47">
        <f>IF('Res Rent Roll'!$B16="","",'Res Rent Roll'!$L16*'Res Rent Roll'!$C16*(1+'Property Summary'!$L$21)^(CapEx!K$2-1))</f>
        <v>600</v>
      </c>
      <c r="L15" s="47">
        <f>IF('Res Rent Roll'!$B16="","",'Res Rent Roll'!$L16*'Res Rent Roll'!$C16*(1+'Property Summary'!$L$21)^(CapEx!L$2-1))</f>
        <v>600</v>
      </c>
      <c r="M15" s="47">
        <f>IF('Res Rent Roll'!$B16="","",'Res Rent Roll'!$L16*'Res Rent Roll'!$C16*(1+'Property Summary'!$L$21)^(CapEx!M$2-1))</f>
        <v>600</v>
      </c>
      <c r="N15" s="47">
        <f>IF('Res Rent Roll'!$B16="","",'Res Rent Roll'!$L16*'Res Rent Roll'!$C16*(1+'Property Summary'!$L$21)^(CapEx!N$2-1))</f>
        <v>600</v>
      </c>
      <c r="O15" s="47">
        <f>IF('Res Rent Roll'!$B16="","",'Res Rent Roll'!$L16*'Res Rent Roll'!$C16*(1+'Property Summary'!$L$21)^(CapEx!O$2-1))</f>
        <v>600</v>
      </c>
      <c r="P15" s="47">
        <f>IF('Res Rent Roll'!$B16="","",'Res Rent Roll'!$L16*'Res Rent Roll'!$C16*(1+'Property Summary'!$L$21)^(CapEx!P$2-1))</f>
        <v>612</v>
      </c>
      <c r="Q15" s="47">
        <f>IF('Res Rent Roll'!$B16="","",'Res Rent Roll'!$L16*'Res Rent Roll'!$C16*(1+'Property Summary'!$L$21)^(CapEx!Q$2-1))</f>
        <v>612</v>
      </c>
      <c r="R15" s="47">
        <f>IF('Res Rent Roll'!$B16="","",'Res Rent Roll'!$L16*'Res Rent Roll'!$C16*(1+'Property Summary'!$L$21)^(CapEx!R$2-1))</f>
        <v>612</v>
      </c>
      <c r="S15" s="47">
        <f>IF('Res Rent Roll'!$B16="","",'Res Rent Roll'!$L16*'Res Rent Roll'!$C16*(1+'Property Summary'!$L$21)^(CapEx!S$2-1))</f>
        <v>612</v>
      </c>
      <c r="T15" s="47">
        <f>IF('Res Rent Roll'!$B16="","",'Res Rent Roll'!$L16*'Res Rent Roll'!$C16*(1+'Property Summary'!$L$21)^(CapEx!T$2-1))</f>
        <v>612</v>
      </c>
      <c r="U15" s="47">
        <f>IF('Res Rent Roll'!$B16="","",'Res Rent Roll'!$L16*'Res Rent Roll'!$C16*(1+'Property Summary'!$L$21)^(CapEx!U$2-1))</f>
        <v>612</v>
      </c>
      <c r="V15" s="47">
        <f>IF('Res Rent Roll'!$B16="","",'Res Rent Roll'!$L16*'Res Rent Roll'!$C16*(1+'Property Summary'!$L$21)^(CapEx!V$2-1))</f>
        <v>612</v>
      </c>
      <c r="W15" s="47">
        <f>IF('Res Rent Roll'!$B16="","",'Res Rent Roll'!$L16*'Res Rent Roll'!$C16*(1+'Property Summary'!$L$21)^(CapEx!W$2-1))</f>
        <v>612</v>
      </c>
      <c r="X15" s="47">
        <f>IF('Res Rent Roll'!$B16="","",'Res Rent Roll'!$L16*'Res Rent Roll'!$C16*(1+'Property Summary'!$L$21)^(CapEx!X$2-1))</f>
        <v>612</v>
      </c>
      <c r="Y15" s="47">
        <f>IF('Res Rent Roll'!$B16="","",'Res Rent Roll'!$L16*'Res Rent Roll'!$C16*(1+'Property Summary'!$L$21)^(CapEx!Y$2-1))</f>
        <v>612</v>
      </c>
      <c r="Z15" s="47">
        <f>IF('Res Rent Roll'!$B16="","",'Res Rent Roll'!$L16*'Res Rent Roll'!$C16*(1+'Property Summary'!$L$21)^(CapEx!Z$2-1))</f>
        <v>612</v>
      </c>
      <c r="AA15" s="47">
        <f>IF('Res Rent Roll'!$B16="","",'Res Rent Roll'!$L16*'Res Rent Roll'!$C16*(1+'Property Summary'!$L$21)^(CapEx!AA$2-1))</f>
        <v>612</v>
      </c>
      <c r="AB15" s="47">
        <f>IF('Res Rent Roll'!$B16="","",'Res Rent Roll'!$L16*'Res Rent Roll'!$C16*(1+'Property Summary'!$L$21)^(CapEx!AB$2-1))</f>
        <v>624.24</v>
      </c>
      <c r="AC15" s="47">
        <f>IF('Res Rent Roll'!$B16="","",'Res Rent Roll'!$L16*'Res Rent Roll'!$C16*(1+'Property Summary'!$L$21)^(CapEx!AC$2-1))</f>
        <v>624.24</v>
      </c>
      <c r="AD15" s="47">
        <f>IF('Res Rent Roll'!$B16="","",'Res Rent Roll'!$L16*'Res Rent Roll'!$C16*(1+'Property Summary'!$L$21)^(CapEx!AD$2-1))</f>
        <v>624.24</v>
      </c>
      <c r="AE15" s="47">
        <f>IF('Res Rent Roll'!$B16="","",'Res Rent Roll'!$L16*'Res Rent Roll'!$C16*(1+'Property Summary'!$L$21)^(CapEx!AE$2-1))</f>
        <v>624.24</v>
      </c>
      <c r="AF15" s="47">
        <f>IF('Res Rent Roll'!$B16="","",'Res Rent Roll'!$L16*'Res Rent Roll'!$C16*(1+'Property Summary'!$L$21)^(CapEx!AF$2-1))</f>
        <v>624.24</v>
      </c>
      <c r="AG15" s="47">
        <f>IF('Res Rent Roll'!$B16="","",'Res Rent Roll'!$L16*'Res Rent Roll'!$C16*(1+'Property Summary'!$L$21)^(CapEx!AG$2-1))</f>
        <v>624.24</v>
      </c>
      <c r="AH15" s="47">
        <f>IF('Res Rent Roll'!$B16="","",'Res Rent Roll'!$L16*'Res Rent Roll'!$C16*(1+'Property Summary'!$L$21)^(CapEx!AH$2-1))</f>
        <v>624.24</v>
      </c>
      <c r="AI15" s="47">
        <f>IF('Res Rent Roll'!$B16="","",'Res Rent Roll'!$L16*'Res Rent Roll'!$C16*(1+'Property Summary'!$L$21)^(CapEx!AI$2-1))</f>
        <v>624.24</v>
      </c>
      <c r="AJ15" s="47">
        <f>IF('Res Rent Roll'!$B16="","",'Res Rent Roll'!$L16*'Res Rent Roll'!$C16*(1+'Property Summary'!$L$21)^(CapEx!AJ$2-1))</f>
        <v>624.24</v>
      </c>
      <c r="AK15" s="47">
        <f>IF('Res Rent Roll'!$B16="","",'Res Rent Roll'!$L16*'Res Rent Roll'!$C16*(1+'Property Summary'!$L$21)^(CapEx!AK$2-1))</f>
        <v>624.24</v>
      </c>
      <c r="AL15" s="47">
        <f>IF('Res Rent Roll'!$B16="","",'Res Rent Roll'!$L16*'Res Rent Roll'!$C16*(1+'Property Summary'!$L$21)^(CapEx!AL$2-1))</f>
        <v>624.24</v>
      </c>
      <c r="AM15" s="47">
        <f>IF('Res Rent Roll'!$B16="","",'Res Rent Roll'!$L16*'Res Rent Roll'!$C16*(1+'Property Summary'!$L$21)^(CapEx!AM$2-1))</f>
        <v>624.24</v>
      </c>
      <c r="AN15" s="47">
        <f>IF('Res Rent Roll'!$B16="","",'Res Rent Roll'!$L16*'Res Rent Roll'!$C16*(1+'Property Summary'!$L$21)^(CapEx!AN$2-1))</f>
        <v>636.72479999999996</v>
      </c>
      <c r="AO15" s="47">
        <f>IF('Res Rent Roll'!$B16="","",'Res Rent Roll'!$L16*'Res Rent Roll'!$C16*(1+'Property Summary'!$L$21)^(CapEx!AO$2-1))</f>
        <v>636.72479999999996</v>
      </c>
      <c r="AP15" s="47">
        <f>IF('Res Rent Roll'!$B16="","",'Res Rent Roll'!$L16*'Res Rent Roll'!$C16*(1+'Property Summary'!$L$21)^(CapEx!AP$2-1))</f>
        <v>636.72479999999996</v>
      </c>
      <c r="AQ15" s="47">
        <f>IF('Res Rent Roll'!$B16="","",'Res Rent Roll'!$L16*'Res Rent Roll'!$C16*(1+'Property Summary'!$L$21)^(CapEx!AQ$2-1))</f>
        <v>636.72479999999996</v>
      </c>
      <c r="AR15" s="47">
        <f>IF('Res Rent Roll'!$B16="","",'Res Rent Roll'!$L16*'Res Rent Roll'!$C16*(1+'Property Summary'!$L$21)^(CapEx!AR$2-1))</f>
        <v>636.72479999999996</v>
      </c>
      <c r="AS15" s="47">
        <f>IF('Res Rent Roll'!$B16="","",'Res Rent Roll'!$L16*'Res Rent Roll'!$C16*(1+'Property Summary'!$L$21)^(CapEx!AS$2-1))</f>
        <v>636.72479999999996</v>
      </c>
      <c r="AT15" s="47">
        <f>IF('Res Rent Roll'!$B16="","",'Res Rent Roll'!$L16*'Res Rent Roll'!$C16*(1+'Property Summary'!$L$21)^(CapEx!AT$2-1))</f>
        <v>636.72479999999996</v>
      </c>
      <c r="AU15" s="47">
        <f>IF('Res Rent Roll'!$B16="","",'Res Rent Roll'!$L16*'Res Rent Roll'!$C16*(1+'Property Summary'!$L$21)^(CapEx!AU$2-1))</f>
        <v>636.72479999999996</v>
      </c>
      <c r="AV15" s="47">
        <f>IF('Res Rent Roll'!$B16="","",'Res Rent Roll'!$L16*'Res Rent Roll'!$C16*(1+'Property Summary'!$L$21)^(CapEx!AV$2-1))</f>
        <v>636.72479999999996</v>
      </c>
      <c r="AW15" s="47">
        <f>IF('Res Rent Roll'!$B16="","",'Res Rent Roll'!$L16*'Res Rent Roll'!$C16*(1+'Property Summary'!$L$21)^(CapEx!AW$2-1))</f>
        <v>636.72479999999996</v>
      </c>
      <c r="AX15" s="47">
        <f>IF('Res Rent Roll'!$B16="","",'Res Rent Roll'!$L16*'Res Rent Roll'!$C16*(1+'Property Summary'!$L$21)^(CapEx!AX$2-1))</f>
        <v>636.72479999999996</v>
      </c>
      <c r="AY15" s="47">
        <f>IF('Res Rent Roll'!$B16="","",'Res Rent Roll'!$L16*'Res Rent Roll'!$C16*(1+'Property Summary'!$L$21)^(CapEx!AY$2-1))</f>
        <v>636.72479999999996</v>
      </c>
      <c r="AZ15" s="47">
        <f>IF('Res Rent Roll'!$B16="","",'Res Rent Roll'!$L16*'Res Rent Roll'!$C16*(1+'Property Summary'!$L$21)^(CapEx!AZ$2-1))</f>
        <v>649.45929599999999</v>
      </c>
      <c r="BA15" s="47">
        <f>IF('Res Rent Roll'!$B16="","",'Res Rent Roll'!$L16*'Res Rent Roll'!$C16*(1+'Property Summary'!$L$21)^(CapEx!BA$2-1))</f>
        <v>649.45929599999999</v>
      </c>
      <c r="BB15" s="47">
        <f>IF('Res Rent Roll'!$B16="","",'Res Rent Roll'!$L16*'Res Rent Roll'!$C16*(1+'Property Summary'!$L$21)^(CapEx!BB$2-1))</f>
        <v>649.45929599999999</v>
      </c>
      <c r="BC15" s="47">
        <f>IF('Res Rent Roll'!$B16="","",'Res Rent Roll'!$L16*'Res Rent Roll'!$C16*(1+'Property Summary'!$L$21)^(CapEx!BC$2-1))</f>
        <v>649.45929599999999</v>
      </c>
      <c r="BD15" s="47">
        <f>IF('Res Rent Roll'!$B16="","",'Res Rent Roll'!$L16*'Res Rent Roll'!$C16*(1+'Property Summary'!$L$21)^(CapEx!BD$2-1))</f>
        <v>649.45929599999999</v>
      </c>
      <c r="BE15" s="47">
        <f>IF('Res Rent Roll'!$B16="","",'Res Rent Roll'!$L16*'Res Rent Roll'!$C16*(1+'Property Summary'!$L$21)^(CapEx!BE$2-1))</f>
        <v>649.45929599999999</v>
      </c>
      <c r="BF15" s="47">
        <f>IF('Res Rent Roll'!$B16="","",'Res Rent Roll'!$L16*'Res Rent Roll'!$C16*(1+'Property Summary'!$L$21)^(CapEx!BF$2-1))</f>
        <v>649.45929599999999</v>
      </c>
      <c r="BG15" s="47">
        <f>IF('Res Rent Roll'!$B16="","",'Res Rent Roll'!$L16*'Res Rent Roll'!$C16*(1+'Property Summary'!$L$21)^(CapEx!BG$2-1))</f>
        <v>649.45929599999999</v>
      </c>
      <c r="BH15" s="47">
        <f>IF('Res Rent Roll'!$B16="","",'Res Rent Roll'!$L16*'Res Rent Roll'!$C16*(1+'Property Summary'!$L$21)^(CapEx!BH$2-1))</f>
        <v>649.45929599999999</v>
      </c>
      <c r="BI15" s="47">
        <f>IF('Res Rent Roll'!$B16="","",'Res Rent Roll'!$L16*'Res Rent Roll'!$C16*(1+'Property Summary'!$L$21)^(CapEx!BI$2-1))</f>
        <v>649.45929599999999</v>
      </c>
      <c r="BJ15" s="47">
        <f>IF('Res Rent Roll'!$B16="","",'Res Rent Roll'!$L16*'Res Rent Roll'!$C16*(1+'Property Summary'!$L$21)^(CapEx!BJ$2-1))</f>
        <v>649.45929599999999</v>
      </c>
      <c r="BK15" s="47">
        <f>IF('Res Rent Roll'!$B16="","",'Res Rent Roll'!$L16*'Res Rent Roll'!$C16*(1+'Property Summary'!$L$21)^(CapEx!BK$2-1))</f>
        <v>649.45929599999999</v>
      </c>
      <c r="BL15" s="47">
        <f>IF('Res Rent Roll'!$B16="","",'Res Rent Roll'!$L16*'Res Rent Roll'!$C16*(1+'Property Summary'!$L$21)^(CapEx!BL$2-1))</f>
        <v>662.44848192000006</v>
      </c>
      <c r="BM15" s="47">
        <f>IF('Res Rent Roll'!$B16="","",'Res Rent Roll'!$L16*'Res Rent Roll'!$C16*(1+'Property Summary'!$L$21)^(CapEx!BM$2-1))</f>
        <v>662.44848192000006</v>
      </c>
      <c r="BN15" s="47">
        <f>IF('Res Rent Roll'!$B16="","",'Res Rent Roll'!$L16*'Res Rent Roll'!$C16*(1+'Property Summary'!$L$21)^(CapEx!BN$2-1))</f>
        <v>662.44848192000006</v>
      </c>
      <c r="BO15" s="47">
        <f>IF('Res Rent Roll'!$B16="","",'Res Rent Roll'!$L16*'Res Rent Roll'!$C16*(1+'Property Summary'!$L$21)^(CapEx!BO$2-1))</f>
        <v>662.44848192000006</v>
      </c>
      <c r="BP15" s="47">
        <f>IF('Res Rent Roll'!$B16="","",'Res Rent Roll'!$L16*'Res Rent Roll'!$C16*(1+'Property Summary'!$L$21)^(CapEx!BP$2-1))</f>
        <v>662.44848192000006</v>
      </c>
      <c r="BQ15" s="47">
        <f>IF('Res Rent Roll'!$B16="","",'Res Rent Roll'!$L16*'Res Rent Roll'!$C16*(1+'Property Summary'!$L$21)^(CapEx!BQ$2-1))</f>
        <v>662.44848192000006</v>
      </c>
      <c r="BR15" s="47">
        <f>IF('Res Rent Roll'!$B16="","",'Res Rent Roll'!$L16*'Res Rent Roll'!$C16*(1+'Property Summary'!$L$21)^(CapEx!BR$2-1))</f>
        <v>662.44848192000006</v>
      </c>
      <c r="BS15" s="47">
        <f>IF('Res Rent Roll'!$B16="","",'Res Rent Roll'!$L16*'Res Rent Roll'!$C16*(1+'Property Summary'!$L$21)^(CapEx!BS$2-1))</f>
        <v>662.44848192000006</v>
      </c>
      <c r="BT15" s="47">
        <f>IF('Res Rent Roll'!$B16="","",'Res Rent Roll'!$L16*'Res Rent Roll'!$C16*(1+'Property Summary'!$L$21)^(CapEx!BT$2-1))</f>
        <v>662.44848192000006</v>
      </c>
      <c r="BU15" s="47">
        <f>IF('Res Rent Roll'!$B16="","",'Res Rent Roll'!$L16*'Res Rent Roll'!$C16*(1+'Property Summary'!$L$21)^(CapEx!BU$2-1))</f>
        <v>662.44848192000006</v>
      </c>
      <c r="BV15" s="47">
        <f>IF('Res Rent Roll'!$B16="","",'Res Rent Roll'!$L16*'Res Rent Roll'!$C16*(1+'Property Summary'!$L$21)^(CapEx!BV$2-1))</f>
        <v>662.44848192000006</v>
      </c>
      <c r="BW15" s="47">
        <f>IF('Res Rent Roll'!$B16="","",'Res Rent Roll'!$L16*'Res Rent Roll'!$C16*(1+'Property Summary'!$L$21)^(CapEx!BW$2-1))</f>
        <v>662.44848192000006</v>
      </c>
      <c r="BX15" s="47">
        <f>IF('Res Rent Roll'!$B16="","",'Res Rent Roll'!$L16*'Res Rent Roll'!$C16*(1+'Property Summary'!$L$21)^(CapEx!BX$2-1))</f>
        <v>675.69745155840008</v>
      </c>
      <c r="BY15" s="47">
        <f>IF('Res Rent Roll'!$B16="","",'Res Rent Roll'!$L16*'Res Rent Roll'!$C16*(1+'Property Summary'!$L$21)^(CapEx!BY$2-1))</f>
        <v>675.69745155840008</v>
      </c>
      <c r="BZ15" s="47">
        <f>IF('Res Rent Roll'!$B16="","",'Res Rent Roll'!$L16*'Res Rent Roll'!$C16*(1+'Property Summary'!$L$21)^(CapEx!BZ$2-1))</f>
        <v>675.69745155840008</v>
      </c>
      <c r="CA15" s="47">
        <f>IF('Res Rent Roll'!$B16="","",'Res Rent Roll'!$L16*'Res Rent Roll'!$C16*(1+'Property Summary'!$L$21)^(CapEx!CA$2-1))</f>
        <v>675.69745155840008</v>
      </c>
      <c r="CB15" s="47">
        <f>IF('Res Rent Roll'!$B16="","",'Res Rent Roll'!$L16*'Res Rent Roll'!$C16*(1+'Property Summary'!$L$21)^(CapEx!CB$2-1))</f>
        <v>675.69745155840008</v>
      </c>
      <c r="CC15" s="47">
        <f>IF('Res Rent Roll'!$B16="","",'Res Rent Roll'!$L16*'Res Rent Roll'!$C16*(1+'Property Summary'!$L$21)^(CapEx!CC$2-1))</f>
        <v>675.69745155840008</v>
      </c>
      <c r="CD15" s="47">
        <f>IF('Res Rent Roll'!$B16="","",'Res Rent Roll'!$L16*'Res Rent Roll'!$C16*(1+'Property Summary'!$L$21)^(CapEx!CD$2-1))</f>
        <v>675.69745155840008</v>
      </c>
      <c r="CE15" s="47">
        <f>IF('Res Rent Roll'!$B16="","",'Res Rent Roll'!$L16*'Res Rent Roll'!$C16*(1+'Property Summary'!$L$21)^(CapEx!CE$2-1))</f>
        <v>675.69745155840008</v>
      </c>
      <c r="CF15" s="47">
        <f>IF('Res Rent Roll'!$B16="","",'Res Rent Roll'!$L16*'Res Rent Roll'!$C16*(1+'Property Summary'!$L$21)^(CapEx!CF$2-1))</f>
        <v>675.69745155840008</v>
      </c>
      <c r="CG15" s="47">
        <f>IF('Res Rent Roll'!$B16="","",'Res Rent Roll'!$L16*'Res Rent Roll'!$C16*(1+'Property Summary'!$L$21)^(CapEx!CG$2-1))</f>
        <v>675.69745155840008</v>
      </c>
      <c r="CH15" s="47">
        <f>IF('Res Rent Roll'!$B16="","",'Res Rent Roll'!$L16*'Res Rent Roll'!$C16*(1+'Property Summary'!$L$21)^(CapEx!CH$2-1))</f>
        <v>675.69745155840008</v>
      </c>
      <c r="CI15" s="47">
        <f>IF('Res Rent Roll'!$B16="","",'Res Rent Roll'!$L16*'Res Rent Roll'!$C16*(1+'Property Summary'!$L$21)^(CapEx!CI$2-1))</f>
        <v>675.69745155840008</v>
      </c>
      <c r="CJ15" s="47">
        <f>IF('Res Rent Roll'!$B16="","",'Res Rent Roll'!$L16*'Res Rent Roll'!$C16*(1+'Property Summary'!$L$21)^(CapEx!CJ$2-1))</f>
        <v>689.21140058956792</v>
      </c>
      <c r="CK15" s="47">
        <f>IF('Res Rent Roll'!$B16="","",'Res Rent Roll'!$L16*'Res Rent Roll'!$C16*(1+'Property Summary'!$L$21)^(CapEx!CK$2-1))</f>
        <v>689.21140058956792</v>
      </c>
      <c r="CL15" s="47">
        <f>IF('Res Rent Roll'!$B16="","",'Res Rent Roll'!$L16*'Res Rent Roll'!$C16*(1+'Property Summary'!$L$21)^(CapEx!CL$2-1))</f>
        <v>689.21140058956792</v>
      </c>
      <c r="CM15" s="47">
        <f>IF('Res Rent Roll'!$B16="","",'Res Rent Roll'!$L16*'Res Rent Roll'!$C16*(1+'Property Summary'!$L$21)^(CapEx!CM$2-1))</f>
        <v>689.21140058956792</v>
      </c>
      <c r="CN15" s="47">
        <f>IF('Res Rent Roll'!$B16="","",'Res Rent Roll'!$L16*'Res Rent Roll'!$C16*(1+'Property Summary'!$L$21)^(CapEx!CN$2-1))</f>
        <v>689.21140058956792</v>
      </c>
      <c r="CO15" s="47">
        <f>IF('Res Rent Roll'!$B16="","",'Res Rent Roll'!$L16*'Res Rent Roll'!$C16*(1+'Property Summary'!$L$21)^(CapEx!CO$2-1))</f>
        <v>689.21140058956792</v>
      </c>
      <c r="CP15" s="47">
        <f>IF('Res Rent Roll'!$B16="","",'Res Rent Roll'!$L16*'Res Rent Roll'!$C16*(1+'Property Summary'!$L$21)^(CapEx!CP$2-1))</f>
        <v>689.21140058956792</v>
      </c>
      <c r="CQ15" s="47">
        <f>IF('Res Rent Roll'!$B16="","",'Res Rent Roll'!$L16*'Res Rent Roll'!$C16*(1+'Property Summary'!$L$21)^(CapEx!CQ$2-1))</f>
        <v>689.21140058956792</v>
      </c>
      <c r="CR15" s="47">
        <f>IF('Res Rent Roll'!$B16="","",'Res Rent Roll'!$L16*'Res Rent Roll'!$C16*(1+'Property Summary'!$L$21)^(CapEx!CR$2-1))</f>
        <v>689.21140058956792</v>
      </c>
      <c r="CS15" s="47">
        <f>IF('Res Rent Roll'!$B16="","",'Res Rent Roll'!$L16*'Res Rent Roll'!$C16*(1+'Property Summary'!$L$21)^(CapEx!CS$2-1))</f>
        <v>689.21140058956792</v>
      </c>
      <c r="CT15" s="47">
        <f>IF('Res Rent Roll'!$B16="","",'Res Rent Roll'!$L16*'Res Rent Roll'!$C16*(1+'Property Summary'!$L$21)^(CapEx!CT$2-1))</f>
        <v>689.21140058956792</v>
      </c>
      <c r="CU15" s="47">
        <f>IF('Res Rent Roll'!$B16="","",'Res Rent Roll'!$L16*'Res Rent Roll'!$C16*(1+'Property Summary'!$L$21)^(CapEx!CU$2-1))</f>
        <v>689.21140058956792</v>
      </c>
      <c r="CV15" s="47">
        <f>IF('Res Rent Roll'!$B16="","",'Res Rent Roll'!$L16*'Res Rent Roll'!$C16*(1+'Property Summary'!$L$21)^(CapEx!CV$2-1))</f>
        <v>702.99562860135927</v>
      </c>
      <c r="CW15" s="47">
        <f>IF('Res Rent Roll'!$B16="","",'Res Rent Roll'!$L16*'Res Rent Roll'!$C16*(1+'Property Summary'!$L$21)^(CapEx!CW$2-1))</f>
        <v>702.99562860135927</v>
      </c>
      <c r="CX15" s="47">
        <f>IF('Res Rent Roll'!$B16="","",'Res Rent Roll'!$L16*'Res Rent Roll'!$C16*(1+'Property Summary'!$L$21)^(CapEx!CX$2-1))</f>
        <v>702.99562860135927</v>
      </c>
      <c r="CY15" s="47">
        <f>IF('Res Rent Roll'!$B16="","",'Res Rent Roll'!$L16*'Res Rent Roll'!$C16*(1+'Property Summary'!$L$21)^(CapEx!CY$2-1))</f>
        <v>702.99562860135927</v>
      </c>
      <c r="CZ15" s="47">
        <f>IF('Res Rent Roll'!$B16="","",'Res Rent Roll'!$L16*'Res Rent Roll'!$C16*(1+'Property Summary'!$L$21)^(CapEx!CZ$2-1))</f>
        <v>702.99562860135927</v>
      </c>
      <c r="DA15" s="47">
        <f>IF('Res Rent Roll'!$B16="","",'Res Rent Roll'!$L16*'Res Rent Roll'!$C16*(1+'Property Summary'!$L$21)^(CapEx!DA$2-1))</f>
        <v>702.99562860135927</v>
      </c>
      <c r="DB15" s="47">
        <f>IF('Res Rent Roll'!$B16="","",'Res Rent Roll'!$L16*'Res Rent Roll'!$C16*(1+'Property Summary'!$L$21)^(CapEx!DB$2-1))</f>
        <v>702.99562860135927</v>
      </c>
      <c r="DC15" s="47">
        <f>IF('Res Rent Roll'!$B16="","",'Res Rent Roll'!$L16*'Res Rent Roll'!$C16*(1+'Property Summary'!$L$21)^(CapEx!DC$2-1))</f>
        <v>702.99562860135927</v>
      </c>
      <c r="DD15" s="47">
        <f>IF('Res Rent Roll'!$B16="","",'Res Rent Roll'!$L16*'Res Rent Roll'!$C16*(1+'Property Summary'!$L$21)^(CapEx!DD$2-1))</f>
        <v>702.99562860135927</v>
      </c>
      <c r="DE15" s="47">
        <f>IF('Res Rent Roll'!$B16="","",'Res Rent Roll'!$L16*'Res Rent Roll'!$C16*(1+'Property Summary'!$L$21)^(CapEx!DE$2-1))</f>
        <v>702.99562860135927</v>
      </c>
      <c r="DF15" s="47">
        <f>IF('Res Rent Roll'!$B16="","",'Res Rent Roll'!$L16*'Res Rent Roll'!$C16*(1+'Property Summary'!$L$21)^(CapEx!DF$2-1))</f>
        <v>702.99562860135927</v>
      </c>
      <c r="DG15" s="47">
        <f>IF('Res Rent Roll'!$B16="","",'Res Rent Roll'!$L16*'Res Rent Roll'!$C16*(1+'Property Summary'!$L$21)^(CapEx!DG$2-1))</f>
        <v>702.99562860135927</v>
      </c>
      <c r="DH15" s="47">
        <f>IF('Res Rent Roll'!$B16="","",'Res Rent Roll'!$L16*'Res Rent Roll'!$C16*(1+'Property Summary'!$L$21)^(CapEx!DH$2-1))</f>
        <v>717.05554117338647</v>
      </c>
      <c r="DI15" s="47">
        <f>IF('Res Rent Roll'!$B16="","",'Res Rent Roll'!$L16*'Res Rent Roll'!$C16*(1+'Property Summary'!$L$21)^(CapEx!DI$2-1))</f>
        <v>717.05554117338647</v>
      </c>
      <c r="DJ15" s="47">
        <f>IF('Res Rent Roll'!$B16="","",'Res Rent Roll'!$L16*'Res Rent Roll'!$C16*(1+'Property Summary'!$L$21)^(CapEx!DJ$2-1))</f>
        <v>717.05554117338647</v>
      </c>
      <c r="DK15" s="47">
        <f>IF('Res Rent Roll'!$B16="","",'Res Rent Roll'!$L16*'Res Rent Roll'!$C16*(1+'Property Summary'!$L$21)^(CapEx!DK$2-1))</f>
        <v>717.05554117338647</v>
      </c>
      <c r="DL15" s="47">
        <f>IF('Res Rent Roll'!$B16="","",'Res Rent Roll'!$L16*'Res Rent Roll'!$C16*(1+'Property Summary'!$L$21)^(CapEx!DL$2-1))</f>
        <v>717.05554117338647</v>
      </c>
      <c r="DM15" s="47">
        <f>IF('Res Rent Roll'!$B16="","",'Res Rent Roll'!$L16*'Res Rent Roll'!$C16*(1+'Property Summary'!$L$21)^(CapEx!DM$2-1))</f>
        <v>717.05554117338647</v>
      </c>
      <c r="DN15" s="47">
        <f>IF('Res Rent Roll'!$B16="","",'Res Rent Roll'!$L16*'Res Rent Roll'!$C16*(1+'Property Summary'!$L$21)^(CapEx!DN$2-1))</f>
        <v>717.05554117338647</v>
      </c>
      <c r="DO15" s="47">
        <f>IF('Res Rent Roll'!$B16="","",'Res Rent Roll'!$L16*'Res Rent Roll'!$C16*(1+'Property Summary'!$L$21)^(CapEx!DO$2-1))</f>
        <v>717.05554117338647</v>
      </c>
      <c r="DP15" s="47">
        <f>IF('Res Rent Roll'!$B16="","",'Res Rent Roll'!$L16*'Res Rent Roll'!$C16*(1+'Property Summary'!$L$21)^(CapEx!DP$2-1))</f>
        <v>717.05554117338647</v>
      </c>
      <c r="DQ15" s="47">
        <f>IF('Res Rent Roll'!$B16="","",'Res Rent Roll'!$L16*'Res Rent Roll'!$C16*(1+'Property Summary'!$L$21)^(CapEx!DQ$2-1))</f>
        <v>717.05554117338647</v>
      </c>
      <c r="DR15" s="47">
        <f>IF('Res Rent Roll'!$B16="","",'Res Rent Roll'!$L16*'Res Rent Roll'!$C16*(1+'Property Summary'!$L$21)^(CapEx!DR$2-1))</f>
        <v>717.05554117338647</v>
      </c>
      <c r="DS15" s="47">
        <f>IF('Res Rent Roll'!$B16="","",'Res Rent Roll'!$L16*'Res Rent Roll'!$C16*(1+'Property Summary'!$L$21)^(CapEx!DS$2-1))</f>
        <v>717.05554117338647</v>
      </c>
      <c r="DT15" s="47">
        <f>IF('Res Rent Roll'!$B16="","",'Res Rent Roll'!$L16*'Res Rent Roll'!$C16*(1+'Property Summary'!$L$21)^(CapEx!DT$2-1))</f>
        <v>731.3966519968543</v>
      </c>
      <c r="DU15" s="47">
        <f>IF('Res Rent Roll'!$B16="","",'Res Rent Roll'!$L16*'Res Rent Roll'!$C16*(1+'Property Summary'!$L$21)^(CapEx!DU$2-1))</f>
        <v>731.3966519968543</v>
      </c>
      <c r="DV15" s="47">
        <f>IF('Res Rent Roll'!$B16="","",'Res Rent Roll'!$L16*'Res Rent Roll'!$C16*(1+'Property Summary'!$L$21)^(CapEx!DV$2-1))</f>
        <v>731.3966519968543</v>
      </c>
      <c r="DW15" s="47">
        <f>IF('Res Rent Roll'!$B16="","",'Res Rent Roll'!$L16*'Res Rent Roll'!$C16*(1+'Property Summary'!$L$21)^(CapEx!DW$2-1))</f>
        <v>731.3966519968543</v>
      </c>
      <c r="DX15" s="47">
        <f>IF('Res Rent Roll'!$B16="","",'Res Rent Roll'!$L16*'Res Rent Roll'!$C16*(1+'Property Summary'!$L$21)^(CapEx!DX$2-1))</f>
        <v>731.3966519968543</v>
      </c>
      <c r="DY15" s="47">
        <f>IF('Res Rent Roll'!$B16="","",'Res Rent Roll'!$L16*'Res Rent Roll'!$C16*(1+'Property Summary'!$L$21)^(CapEx!DY$2-1))</f>
        <v>731.3966519968543</v>
      </c>
      <c r="DZ15" s="47">
        <f>IF('Res Rent Roll'!$B16="","",'Res Rent Roll'!$L16*'Res Rent Roll'!$C16*(1+'Property Summary'!$L$21)^(CapEx!DZ$2-1))</f>
        <v>731.3966519968543</v>
      </c>
      <c r="EA15" s="47">
        <f>IF('Res Rent Roll'!$B16="","",'Res Rent Roll'!$L16*'Res Rent Roll'!$C16*(1+'Property Summary'!$L$21)^(CapEx!EA$2-1))</f>
        <v>731.3966519968543</v>
      </c>
      <c r="EB15" s="47">
        <f>IF('Res Rent Roll'!$B16="","",'Res Rent Roll'!$L16*'Res Rent Roll'!$C16*(1+'Property Summary'!$L$21)^(CapEx!EB$2-1))</f>
        <v>731.3966519968543</v>
      </c>
      <c r="EC15" s="47">
        <f>IF('Res Rent Roll'!$B16="","",'Res Rent Roll'!$L16*'Res Rent Roll'!$C16*(1+'Property Summary'!$L$21)^(CapEx!EC$2-1))</f>
        <v>731.3966519968543</v>
      </c>
      <c r="ED15" s="47">
        <f>IF('Res Rent Roll'!$B16="","",'Res Rent Roll'!$L16*'Res Rent Roll'!$C16*(1+'Property Summary'!$L$21)^(CapEx!ED$2-1))</f>
        <v>731.3966519968543</v>
      </c>
      <c r="EE15" s="47">
        <f>IF('Res Rent Roll'!$B16="","",'Res Rent Roll'!$L16*'Res Rent Roll'!$C16*(1+'Property Summary'!$L$21)^(CapEx!EE$2-1))</f>
        <v>731.3966519968543</v>
      </c>
      <c r="EF15" s="47">
        <f>IF('Res Rent Roll'!$B16="","",'Res Rent Roll'!$L16*'Res Rent Roll'!$C16*(1+'Property Summary'!$L$21)^(CapEx!EF$2-1))</f>
        <v>746.02458503679122</v>
      </c>
      <c r="EG15" s="47">
        <f>IF('Res Rent Roll'!$B16="","",'Res Rent Roll'!$L16*'Res Rent Roll'!$C16*(1+'Property Summary'!$L$21)^(CapEx!EG$2-1))</f>
        <v>746.02458503679122</v>
      </c>
      <c r="EH15" s="47">
        <f>IF('Res Rent Roll'!$B16="","",'Res Rent Roll'!$L16*'Res Rent Roll'!$C16*(1+'Property Summary'!$L$21)^(CapEx!EH$2-1))</f>
        <v>746.02458503679122</v>
      </c>
      <c r="EI15" s="47">
        <f>IF('Res Rent Roll'!$B16="","",'Res Rent Roll'!$L16*'Res Rent Roll'!$C16*(1+'Property Summary'!$L$21)^(CapEx!EI$2-1))</f>
        <v>746.02458503679122</v>
      </c>
      <c r="EJ15" s="47">
        <f>IF('Res Rent Roll'!$B16="","",'Res Rent Roll'!$L16*'Res Rent Roll'!$C16*(1+'Property Summary'!$L$21)^(CapEx!EJ$2-1))</f>
        <v>746.02458503679122</v>
      </c>
      <c r="EK15" s="47">
        <f>IF('Res Rent Roll'!$B16="","",'Res Rent Roll'!$L16*'Res Rent Roll'!$C16*(1+'Property Summary'!$L$21)^(CapEx!EK$2-1))</f>
        <v>746.02458503679122</v>
      </c>
      <c r="EL15" s="47">
        <f>IF('Res Rent Roll'!$B16="","",'Res Rent Roll'!$L16*'Res Rent Roll'!$C16*(1+'Property Summary'!$L$21)^(CapEx!EL$2-1))</f>
        <v>746.02458503679122</v>
      </c>
      <c r="EM15" s="47">
        <f>IF('Res Rent Roll'!$B16="","",'Res Rent Roll'!$L16*'Res Rent Roll'!$C16*(1+'Property Summary'!$L$21)^(CapEx!EM$2-1))</f>
        <v>746.02458503679122</v>
      </c>
      <c r="EN15" s="47">
        <f>IF('Res Rent Roll'!$B16="","",'Res Rent Roll'!$L16*'Res Rent Roll'!$C16*(1+'Property Summary'!$L$21)^(CapEx!EN$2-1))</f>
        <v>746.02458503679122</v>
      </c>
      <c r="EO15" s="47">
        <f>IF('Res Rent Roll'!$B16="","",'Res Rent Roll'!$L16*'Res Rent Roll'!$C16*(1+'Property Summary'!$L$21)^(CapEx!EO$2-1))</f>
        <v>746.02458503679122</v>
      </c>
      <c r="EP15" s="47">
        <f>IF('Res Rent Roll'!$B16="","",'Res Rent Roll'!$L16*'Res Rent Roll'!$C16*(1+'Property Summary'!$L$21)^(CapEx!EP$2-1))</f>
        <v>746.02458503679122</v>
      </c>
      <c r="EQ15" s="47">
        <f>IF('Res Rent Roll'!$B16="","",'Res Rent Roll'!$L16*'Res Rent Roll'!$C16*(1+'Property Summary'!$L$21)^(CapEx!EQ$2-1))</f>
        <v>746.02458503679122</v>
      </c>
      <c r="ER15" s="47">
        <f>IF('Res Rent Roll'!$B16="","",'Res Rent Roll'!$L16*'Res Rent Roll'!$C16*(1+'Property Summary'!$L$21)^(CapEx!ER$2-1))</f>
        <v>760.94507673752719</v>
      </c>
      <c r="ES15" s="47">
        <f>IF('Res Rent Roll'!$B16="","",'Res Rent Roll'!$L16*'Res Rent Roll'!$C16*(1+'Property Summary'!$L$21)^(CapEx!ES$2-1))</f>
        <v>760.94507673752719</v>
      </c>
      <c r="ET15" s="47">
        <f>IF('Res Rent Roll'!$B16="","",'Res Rent Roll'!$L16*'Res Rent Roll'!$C16*(1+'Property Summary'!$L$21)^(CapEx!ET$2-1))</f>
        <v>760.94507673752719</v>
      </c>
      <c r="EU15" s="47">
        <f>IF('Res Rent Roll'!$B16="","",'Res Rent Roll'!$L16*'Res Rent Roll'!$C16*(1+'Property Summary'!$L$21)^(CapEx!EU$2-1))</f>
        <v>760.94507673752719</v>
      </c>
      <c r="EV15" s="47">
        <f>IF('Res Rent Roll'!$B16="","",'Res Rent Roll'!$L16*'Res Rent Roll'!$C16*(1+'Property Summary'!$L$21)^(CapEx!EV$2-1))</f>
        <v>760.94507673752719</v>
      </c>
      <c r="EW15" s="47">
        <f>IF('Res Rent Roll'!$B16="","",'Res Rent Roll'!$L16*'Res Rent Roll'!$C16*(1+'Property Summary'!$L$21)^(CapEx!EW$2-1))</f>
        <v>760.94507673752719</v>
      </c>
      <c r="EX15" s="47">
        <f>IF('Res Rent Roll'!$B16="","",'Res Rent Roll'!$L16*'Res Rent Roll'!$C16*(1+'Property Summary'!$L$21)^(CapEx!EX$2-1))</f>
        <v>760.94507673752719</v>
      </c>
      <c r="EY15" s="47">
        <f>IF('Res Rent Roll'!$B16="","",'Res Rent Roll'!$L16*'Res Rent Roll'!$C16*(1+'Property Summary'!$L$21)^(CapEx!EY$2-1))</f>
        <v>760.94507673752719</v>
      </c>
      <c r="EZ15" s="47">
        <f>IF('Res Rent Roll'!$B16="","",'Res Rent Roll'!$L16*'Res Rent Roll'!$C16*(1+'Property Summary'!$L$21)^(CapEx!EZ$2-1))</f>
        <v>760.94507673752719</v>
      </c>
      <c r="FA15" s="47">
        <f>IF('Res Rent Roll'!$B16="","",'Res Rent Roll'!$L16*'Res Rent Roll'!$C16*(1+'Property Summary'!$L$21)^(CapEx!FA$2-1))</f>
        <v>760.94507673752719</v>
      </c>
      <c r="FB15" s="47">
        <f>IF('Res Rent Roll'!$B16="","",'Res Rent Roll'!$L16*'Res Rent Roll'!$C16*(1+'Property Summary'!$L$21)^(CapEx!FB$2-1))</f>
        <v>760.94507673752719</v>
      </c>
      <c r="FC15" s="47">
        <f>IF('Res Rent Roll'!$B16="","",'Res Rent Roll'!$L16*'Res Rent Roll'!$C16*(1+'Property Summary'!$L$21)^(CapEx!FC$2-1))</f>
        <v>760.94507673752719</v>
      </c>
      <c r="FD15" s="47">
        <f>IF('Res Rent Roll'!$B16="","",'Res Rent Roll'!$L16*'Res Rent Roll'!$C16*(1+'Property Summary'!$L$21)^(CapEx!FD$2-1))</f>
        <v>776.16397827227763</v>
      </c>
      <c r="FE15" s="47">
        <f>IF('Res Rent Roll'!$B16="","",'Res Rent Roll'!$L16*'Res Rent Roll'!$C16*(1+'Property Summary'!$L$21)^(CapEx!FE$2-1))</f>
        <v>776.16397827227763</v>
      </c>
      <c r="FF15" s="47">
        <f>IF('Res Rent Roll'!$B16="","",'Res Rent Roll'!$L16*'Res Rent Roll'!$C16*(1+'Property Summary'!$L$21)^(CapEx!FF$2-1))</f>
        <v>776.16397827227763</v>
      </c>
      <c r="FG15" s="47">
        <f>IF('Res Rent Roll'!$B16="","",'Res Rent Roll'!$L16*'Res Rent Roll'!$C16*(1+'Property Summary'!$L$21)^(CapEx!FG$2-1))</f>
        <v>776.16397827227763</v>
      </c>
      <c r="FH15" s="47">
        <f>IF('Res Rent Roll'!$B16="","",'Res Rent Roll'!$L16*'Res Rent Roll'!$C16*(1+'Property Summary'!$L$21)^(CapEx!FH$2-1))</f>
        <v>776.16397827227763</v>
      </c>
      <c r="FI15" s="47">
        <f>IF('Res Rent Roll'!$B16="","",'Res Rent Roll'!$L16*'Res Rent Roll'!$C16*(1+'Property Summary'!$L$21)^(CapEx!FI$2-1))</f>
        <v>776.16397827227763</v>
      </c>
      <c r="FJ15" s="47">
        <f>IF('Res Rent Roll'!$B16="","",'Res Rent Roll'!$L16*'Res Rent Roll'!$C16*(1+'Property Summary'!$L$21)^(CapEx!FJ$2-1))</f>
        <v>776.16397827227763</v>
      </c>
      <c r="FK15" s="47">
        <f>IF('Res Rent Roll'!$B16="","",'Res Rent Roll'!$L16*'Res Rent Roll'!$C16*(1+'Property Summary'!$L$21)^(CapEx!FK$2-1))</f>
        <v>776.16397827227763</v>
      </c>
      <c r="FL15" s="47">
        <f>IF('Res Rent Roll'!$B16="","",'Res Rent Roll'!$L16*'Res Rent Roll'!$C16*(1+'Property Summary'!$L$21)^(CapEx!FL$2-1))</f>
        <v>776.16397827227763</v>
      </c>
      <c r="FM15" s="47">
        <f>IF('Res Rent Roll'!$B16="","",'Res Rent Roll'!$L16*'Res Rent Roll'!$C16*(1+'Property Summary'!$L$21)^(CapEx!FM$2-1))</f>
        <v>776.16397827227763</v>
      </c>
      <c r="FN15" s="47">
        <f>IF('Res Rent Roll'!$B16="","",'Res Rent Roll'!$L16*'Res Rent Roll'!$C16*(1+'Property Summary'!$L$21)^(CapEx!FN$2-1))</f>
        <v>776.16397827227763</v>
      </c>
      <c r="FO15" s="47">
        <f>IF('Res Rent Roll'!$B16="","",'Res Rent Roll'!$L16*'Res Rent Roll'!$C16*(1+'Property Summary'!$L$21)^(CapEx!FO$2-1))</f>
        <v>776.16397827227763</v>
      </c>
      <c r="FP15" s="47">
        <f>IF('Res Rent Roll'!$B16="","",'Res Rent Roll'!$L16*'Res Rent Roll'!$C16*(1+'Property Summary'!$L$21)^(CapEx!FP$2-1))</f>
        <v>791.68725783772334</v>
      </c>
      <c r="FQ15" s="47">
        <f>IF('Res Rent Roll'!$B16="","",'Res Rent Roll'!$L16*'Res Rent Roll'!$C16*(1+'Property Summary'!$L$21)^(CapEx!FQ$2-1))</f>
        <v>791.68725783772334</v>
      </c>
      <c r="FR15" s="47">
        <f>IF('Res Rent Roll'!$B16="","",'Res Rent Roll'!$L16*'Res Rent Roll'!$C16*(1+'Property Summary'!$L$21)^(CapEx!FR$2-1))</f>
        <v>791.68725783772334</v>
      </c>
      <c r="FS15" s="47">
        <f>IF('Res Rent Roll'!$B16="","",'Res Rent Roll'!$L16*'Res Rent Roll'!$C16*(1+'Property Summary'!$L$21)^(CapEx!FS$2-1))</f>
        <v>791.68725783772334</v>
      </c>
      <c r="FT15" s="47">
        <f>IF('Res Rent Roll'!$B16="","",'Res Rent Roll'!$L16*'Res Rent Roll'!$C16*(1+'Property Summary'!$L$21)^(CapEx!FT$2-1))</f>
        <v>791.68725783772334</v>
      </c>
      <c r="FU15" s="47">
        <f>IF('Res Rent Roll'!$B16="","",'Res Rent Roll'!$L16*'Res Rent Roll'!$C16*(1+'Property Summary'!$L$21)^(CapEx!FU$2-1))</f>
        <v>791.68725783772334</v>
      </c>
      <c r="FV15" s="47">
        <f>IF('Res Rent Roll'!$B16="","",'Res Rent Roll'!$L16*'Res Rent Roll'!$C16*(1+'Property Summary'!$L$21)^(CapEx!FV$2-1))</f>
        <v>791.68725783772334</v>
      </c>
      <c r="FW15" s="47">
        <f>IF('Res Rent Roll'!$B16="","",'Res Rent Roll'!$L16*'Res Rent Roll'!$C16*(1+'Property Summary'!$L$21)^(CapEx!FW$2-1))</f>
        <v>791.68725783772334</v>
      </c>
      <c r="FX15" s="47">
        <f>IF('Res Rent Roll'!$B16="","",'Res Rent Roll'!$L16*'Res Rent Roll'!$C16*(1+'Property Summary'!$L$21)^(CapEx!FX$2-1))</f>
        <v>791.68725783772334</v>
      </c>
      <c r="FY15" s="47">
        <f>IF('Res Rent Roll'!$B16="","",'Res Rent Roll'!$L16*'Res Rent Roll'!$C16*(1+'Property Summary'!$L$21)^(CapEx!FY$2-1))</f>
        <v>791.68725783772334</v>
      </c>
      <c r="FZ15" s="47">
        <f>IF('Res Rent Roll'!$B16="","",'Res Rent Roll'!$L16*'Res Rent Roll'!$C16*(1+'Property Summary'!$L$21)^(CapEx!FZ$2-1))</f>
        <v>791.68725783772334</v>
      </c>
      <c r="GA15" s="48">
        <f>IF('Res Rent Roll'!$B16="","",'Res Rent Roll'!$L16*'Res Rent Roll'!$C16*(1+'Property Summary'!$L$21)^(CapEx!GA$2-1))</f>
        <v>791.68725783772334</v>
      </c>
    </row>
    <row r="16" spans="2:183" x14ac:dyDescent="0.3">
      <c r="B16" s="42" t="str">
        <f>IF('Res Rent Roll'!$B17="","",'Res Rent Roll'!$B17)</f>
        <v/>
      </c>
      <c r="C16" s="43"/>
      <c r="D16" s="47" t="str">
        <f>IF('Res Rent Roll'!$B17="","",'Res Rent Roll'!$L17*'Res Rent Roll'!$C17*(1+'Property Summary'!$L$21)^(CapEx!D$2-1))</f>
        <v/>
      </c>
      <c r="E16" s="47" t="str">
        <f>IF('Res Rent Roll'!$B17="","",'Res Rent Roll'!$L17*'Res Rent Roll'!$C17*(1+'Property Summary'!$L$21)^(CapEx!E$2-1))</f>
        <v/>
      </c>
      <c r="F16" s="47" t="str">
        <f>IF('Res Rent Roll'!$B17="","",'Res Rent Roll'!$L17*'Res Rent Roll'!$C17*(1+'Property Summary'!$L$21)^(CapEx!F$2-1))</f>
        <v/>
      </c>
      <c r="G16" s="47" t="str">
        <f>IF('Res Rent Roll'!$B17="","",'Res Rent Roll'!$L17*'Res Rent Roll'!$C17*(1+'Property Summary'!$L$21)^(CapEx!G$2-1))</f>
        <v/>
      </c>
      <c r="H16" s="47" t="str">
        <f>IF('Res Rent Roll'!$B17="","",'Res Rent Roll'!$L17*'Res Rent Roll'!$C17*(1+'Property Summary'!$L$21)^(CapEx!H$2-1))</f>
        <v/>
      </c>
      <c r="I16" s="47" t="str">
        <f>IF('Res Rent Roll'!$B17="","",'Res Rent Roll'!$L17*'Res Rent Roll'!$C17*(1+'Property Summary'!$L$21)^(CapEx!I$2-1))</f>
        <v/>
      </c>
      <c r="J16" s="47" t="str">
        <f>IF('Res Rent Roll'!$B17="","",'Res Rent Roll'!$L17*'Res Rent Roll'!$C17*(1+'Property Summary'!$L$21)^(CapEx!J$2-1))</f>
        <v/>
      </c>
      <c r="K16" s="47" t="str">
        <f>IF('Res Rent Roll'!$B17="","",'Res Rent Roll'!$L17*'Res Rent Roll'!$C17*(1+'Property Summary'!$L$21)^(CapEx!K$2-1))</f>
        <v/>
      </c>
      <c r="L16" s="47" t="str">
        <f>IF('Res Rent Roll'!$B17="","",'Res Rent Roll'!$L17*'Res Rent Roll'!$C17*(1+'Property Summary'!$L$21)^(CapEx!L$2-1))</f>
        <v/>
      </c>
      <c r="M16" s="47" t="str">
        <f>IF('Res Rent Roll'!$B17="","",'Res Rent Roll'!$L17*'Res Rent Roll'!$C17*(1+'Property Summary'!$L$21)^(CapEx!M$2-1))</f>
        <v/>
      </c>
      <c r="N16" s="47" t="str">
        <f>IF('Res Rent Roll'!$B17="","",'Res Rent Roll'!$L17*'Res Rent Roll'!$C17*(1+'Property Summary'!$L$21)^(CapEx!N$2-1))</f>
        <v/>
      </c>
      <c r="O16" s="47" t="str">
        <f>IF('Res Rent Roll'!$B17="","",'Res Rent Roll'!$L17*'Res Rent Roll'!$C17*(1+'Property Summary'!$L$21)^(CapEx!O$2-1))</f>
        <v/>
      </c>
      <c r="P16" s="47" t="str">
        <f>IF('Res Rent Roll'!$B17="","",'Res Rent Roll'!$L17*'Res Rent Roll'!$C17*(1+'Property Summary'!$L$21)^(CapEx!P$2-1))</f>
        <v/>
      </c>
      <c r="Q16" s="47" t="str">
        <f>IF('Res Rent Roll'!$B17="","",'Res Rent Roll'!$L17*'Res Rent Roll'!$C17*(1+'Property Summary'!$L$21)^(CapEx!Q$2-1))</f>
        <v/>
      </c>
      <c r="R16" s="47" t="str">
        <f>IF('Res Rent Roll'!$B17="","",'Res Rent Roll'!$L17*'Res Rent Roll'!$C17*(1+'Property Summary'!$L$21)^(CapEx!R$2-1))</f>
        <v/>
      </c>
      <c r="S16" s="47" t="str">
        <f>IF('Res Rent Roll'!$B17="","",'Res Rent Roll'!$L17*'Res Rent Roll'!$C17*(1+'Property Summary'!$L$21)^(CapEx!S$2-1))</f>
        <v/>
      </c>
      <c r="T16" s="47" t="str">
        <f>IF('Res Rent Roll'!$B17="","",'Res Rent Roll'!$L17*'Res Rent Roll'!$C17*(1+'Property Summary'!$L$21)^(CapEx!T$2-1))</f>
        <v/>
      </c>
      <c r="U16" s="47" t="str">
        <f>IF('Res Rent Roll'!$B17="","",'Res Rent Roll'!$L17*'Res Rent Roll'!$C17*(1+'Property Summary'!$L$21)^(CapEx!U$2-1))</f>
        <v/>
      </c>
      <c r="V16" s="47" t="str">
        <f>IF('Res Rent Roll'!$B17="","",'Res Rent Roll'!$L17*'Res Rent Roll'!$C17*(1+'Property Summary'!$L$21)^(CapEx!V$2-1))</f>
        <v/>
      </c>
      <c r="W16" s="47" t="str">
        <f>IF('Res Rent Roll'!$B17="","",'Res Rent Roll'!$L17*'Res Rent Roll'!$C17*(1+'Property Summary'!$L$21)^(CapEx!W$2-1))</f>
        <v/>
      </c>
      <c r="X16" s="47" t="str">
        <f>IF('Res Rent Roll'!$B17="","",'Res Rent Roll'!$L17*'Res Rent Roll'!$C17*(1+'Property Summary'!$L$21)^(CapEx!X$2-1))</f>
        <v/>
      </c>
      <c r="Y16" s="47" t="str">
        <f>IF('Res Rent Roll'!$B17="","",'Res Rent Roll'!$L17*'Res Rent Roll'!$C17*(1+'Property Summary'!$L$21)^(CapEx!Y$2-1))</f>
        <v/>
      </c>
      <c r="Z16" s="47" t="str">
        <f>IF('Res Rent Roll'!$B17="","",'Res Rent Roll'!$L17*'Res Rent Roll'!$C17*(1+'Property Summary'!$L$21)^(CapEx!Z$2-1))</f>
        <v/>
      </c>
      <c r="AA16" s="47" t="str">
        <f>IF('Res Rent Roll'!$B17="","",'Res Rent Roll'!$L17*'Res Rent Roll'!$C17*(1+'Property Summary'!$L$21)^(CapEx!AA$2-1))</f>
        <v/>
      </c>
      <c r="AB16" s="47" t="str">
        <f>IF('Res Rent Roll'!$B17="","",'Res Rent Roll'!$L17*'Res Rent Roll'!$C17*(1+'Property Summary'!$L$21)^(CapEx!AB$2-1))</f>
        <v/>
      </c>
      <c r="AC16" s="47" t="str">
        <f>IF('Res Rent Roll'!$B17="","",'Res Rent Roll'!$L17*'Res Rent Roll'!$C17*(1+'Property Summary'!$L$21)^(CapEx!AC$2-1))</f>
        <v/>
      </c>
      <c r="AD16" s="47" t="str">
        <f>IF('Res Rent Roll'!$B17="","",'Res Rent Roll'!$L17*'Res Rent Roll'!$C17*(1+'Property Summary'!$L$21)^(CapEx!AD$2-1))</f>
        <v/>
      </c>
      <c r="AE16" s="47" t="str">
        <f>IF('Res Rent Roll'!$B17="","",'Res Rent Roll'!$L17*'Res Rent Roll'!$C17*(1+'Property Summary'!$L$21)^(CapEx!AE$2-1))</f>
        <v/>
      </c>
      <c r="AF16" s="47" t="str">
        <f>IF('Res Rent Roll'!$B17="","",'Res Rent Roll'!$L17*'Res Rent Roll'!$C17*(1+'Property Summary'!$L$21)^(CapEx!AF$2-1))</f>
        <v/>
      </c>
      <c r="AG16" s="47" t="str">
        <f>IF('Res Rent Roll'!$B17="","",'Res Rent Roll'!$L17*'Res Rent Roll'!$C17*(1+'Property Summary'!$L$21)^(CapEx!AG$2-1))</f>
        <v/>
      </c>
      <c r="AH16" s="47" t="str">
        <f>IF('Res Rent Roll'!$B17="","",'Res Rent Roll'!$L17*'Res Rent Roll'!$C17*(1+'Property Summary'!$L$21)^(CapEx!AH$2-1))</f>
        <v/>
      </c>
      <c r="AI16" s="47" t="str">
        <f>IF('Res Rent Roll'!$B17="","",'Res Rent Roll'!$L17*'Res Rent Roll'!$C17*(1+'Property Summary'!$L$21)^(CapEx!AI$2-1))</f>
        <v/>
      </c>
      <c r="AJ16" s="47" t="str">
        <f>IF('Res Rent Roll'!$B17="","",'Res Rent Roll'!$L17*'Res Rent Roll'!$C17*(1+'Property Summary'!$L$21)^(CapEx!AJ$2-1))</f>
        <v/>
      </c>
      <c r="AK16" s="47" t="str">
        <f>IF('Res Rent Roll'!$B17="","",'Res Rent Roll'!$L17*'Res Rent Roll'!$C17*(1+'Property Summary'!$L$21)^(CapEx!AK$2-1))</f>
        <v/>
      </c>
      <c r="AL16" s="47" t="str">
        <f>IF('Res Rent Roll'!$B17="","",'Res Rent Roll'!$L17*'Res Rent Roll'!$C17*(1+'Property Summary'!$L$21)^(CapEx!AL$2-1))</f>
        <v/>
      </c>
      <c r="AM16" s="47" t="str">
        <f>IF('Res Rent Roll'!$B17="","",'Res Rent Roll'!$L17*'Res Rent Roll'!$C17*(1+'Property Summary'!$L$21)^(CapEx!AM$2-1))</f>
        <v/>
      </c>
      <c r="AN16" s="47" t="str">
        <f>IF('Res Rent Roll'!$B17="","",'Res Rent Roll'!$L17*'Res Rent Roll'!$C17*(1+'Property Summary'!$L$21)^(CapEx!AN$2-1))</f>
        <v/>
      </c>
      <c r="AO16" s="47" t="str">
        <f>IF('Res Rent Roll'!$B17="","",'Res Rent Roll'!$L17*'Res Rent Roll'!$C17*(1+'Property Summary'!$L$21)^(CapEx!AO$2-1))</f>
        <v/>
      </c>
      <c r="AP16" s="47" t="str">
        <f>IF('Res Rent Roll'!$B17="","",'Res Rent Roll'!$L17*'Res Rent Roll'!$C17*(1+'Property Summary'!$L$21)^(CapEx!AP$2-1))</f>
        <v/>
      </c>
      <c r="AQ16" s="47" t="str">
        <f>IF('Res Rent Roll'!$B17="","",'Res Rent Roll'!$L17*'Res Rent Roll'!$C17*(1+'Property Summary'!$L$21)^(CapEx!AQ$2-1))</f>
        <v/>
      </c>
      <c r="AR16" s="47" t="str">
        <f>IF('Res Rent Roll'!$B17="","",'Res Rent Roll'!$L17*'Res Rent Roll'!$C17*(1+'Property Summary'!$L$21)^(CapEx!AR$2-1))</f>
        <v/>
      </c>
      <c r="AS16" s="47" t="str">
        <f>IF('Res Rent Roll'!$B17="","",'Res Rent Roll'!$L17*'Res Rent Roll'!$C17*(1+'Property Summary'!$L$21)^(CapEx!AS$2-1))</f>
        <v/>
      </c>
      <c r="AT16" s="47" t="str">
        <f>IF('Res Rent Roll'!$B17="","",'Res Rent Roll'!$L17*'Res Rent Roll'!$C17*(1+'Property Summary'!$L$21)^(CapEx!AT$2-1))</f>
        <v/>
      </c>
      <c r="AU16" s="47" t="str">
        <f>IF('Res Rent Roll'!$B17="","",'Res Rent Roll'!$L17*'Res Rent Roll'!$C17*(1+'Property Summary'!$L$21)^(CapEx!AU$2-1))</f>
        <v/>
      </c>
      <c r="AV16" s="47" t="str">
        <f>IF('Res Rent Roll'!$B17="","",'Res Rent Roll'!$L17*'Res Rent Roll'!$C17*(1+'Property Summary'!$L$21)^(CapEx!AV$2-1))</f>
        <v/>
      </c>
      <c r="AW16" s="47" t="str">
        <f>IF('Res Rent Roll'!$B17="","",'Res Rent Roll'!$L17*'Res Rent Roll'!$C17*(1+'Property Summary'!$L$21)^(CapEx!AW$2-1))</f>
        <v/>
      </c>
      <c r="AX16" s="47" t="str">
        <f>IF('Res Rent Roll'!$B17="","",'Res Rent Roll'!$L17*'Res Rent Roll'!$C17*(1+'Property Summary'!$L$21)^(CapEx!AX$2-1))</f>
        <v/>
      </c>
      <c r="AY16" s="47" t="str">
        <f>IF('Res Rent Roll'!$B17="","",'Res Rent Roll'!$L17*'Res Rent Roll'!$C17*(1+'Property Summary'!$L$21)^(CapEx!AY$2-1))</f>
        <v/>
      </c>
      <c r="AZ16" s="47" t="str">
        <f>IF('Res Rent Roll'!$B17="","",'Res Rent Roll'!$L17*'Res Rent Roll'!$C17*(1+'Property Summary'!$L$21)^(CapEx!AZ$2-1))</f>
        <v/>
      </c>
      <c r="BA16" s="47" t="str">
        <f>IF('Res Rent Roll'!$B17="","",'Res Rent Roll'!$L17*'Res Rent Roll'!$C17*(1+'Property Summary'!$L$21)^(CapEx!BA$2-1))</f>
        <v/>
      </c>
      <c r="BB16" s="47" t="str">
        <f>IF('Res Rent Roll'!$B17="","",'Res Rent Roll'!$L17*'Res Rent Roll'!$C17*(1+'Property Summary'!$L$21)^(CapEx!BB$2-1))</f>
        <v/>
      </c>
      <c r="BC16" s="47" t="str">
        <f>IF('Res Rent Roll'!$B17="","",'Res Rent Roll'!$L17*'Res Rent Roll'!$C17*(1+'Property Summary'!$L$21)^(CapEx!BC$2-1))</f>
        <v/>
      </c>
      <c r="BD16" s="47" t="str">
        <f>IF('Res Rent Roll'!$B17="","",'Res Rent Roll'!$L17*'Res Rent Roll'!$C17*(1+'Property Summary'!$L$21)^(CapEx!BD$2-1))</f>
        <v/>
      </c>
      <c r="BE16" s="47" t="str">
        <f>IF('Res Rent Roll'!$B17="","",'Res Rent Roll'!$L17*'Res Rent Roll'!$C17*(1+'Property Summary'!$L$21)^(CapEx!BE$2-1))</f>
        <v/>
      </c>
      <c r="BF16" s="47" t="str">
        <f>IF('Res Rent Roll'!$B17="","",'Res Rent Roll'!$L17*'Res Rent Roll'!$C17*(1+'Property Summary'!$L$21)^(CapEx!BF$2-1))</f>
        <v/>
      </c>
      <c r="BG16" s="47" t="str">
        <f>IF('Res Rent Roll'!$B17="","",'Res Rent Roll'!$L17*'Res Rent Roll'!$C17*(1+'Property Summary'!$L$21)^(CapEx!BG$2-1))</f>
        <v/>
      </c>
      <c r="BH16" s="47" t="str">
        <f>IF('Res Rent Roll'!$B17="","",'Res Rent Roll'!$L17*'Res Rent Roll'!$C17*(1+'Property Summary'!$L$21)^(CapEx!BH$2-1))</f>
        <v/>
      </c>
      <c r="BI16" s="47" t="str">
        <f>IF('Res Rent Roll'!$B17="","",'Res Rent Roll'!$L17*'Res Rent Roll'!$C17*(1+'Property Summary'!$L$21)^(CapEx!BI$2-1))</f>
        <v/>
      </c>
      <c r="BJ16" s="47" t="str">
        <f>IF('Res Rent Roll'!$B17="","",'Res Rent Roll'!$L17*'Res Rent Roll'!$C17*(1+'Property Summary'!$L$21)^(CapEx!BJ$2-1))</f>
        <v/>
      </c>
      <c r="BK16" s="47" t="str">
        <f>IF('Res Rent Roll'!$B17="","",'Res Rent Roll'!$L17*'Res Rent Roll'!$C17*(1+'Property Summary'!$L$21)^(CapEx!BK$2-1))</f>
        <v/>
      </c>
      <c r="BL16" s="47" t="str">
        <f>IF('Res Rent Roll'!$B17="","",'Res Rent Roll'!$L17*'Res Rent Roll'!$C17*(1+'Property Summary'!$L$21)^(CapEx!BL$2-1))</f>
        <v/>
      </c>
      <c r="BM16" s="47" t="str">
        <f>IF('Res Rent Roll'!$B17="","",'Res Rent Roll'!$L17*'Res Rent Roll'!$C17*(1+'Property Summary'!$L$21)^(CapEx!BM$2-1))</f>
        <v/>
      </c>
      <c r="BN16" s="47" t="str">
        <f>IF('Res Rent Roll'!$B17="","",'Res Rent Roll'!$L17*'Res Rent Roll'!$C17*(1+'Property Summary'!$L$21)^(CapEx!BN$2-1))</f>
        <v/>
      </c>
      <c r="BO16" s="47" t="str">
        <f>IF('Res Rent Roll'!$B17="","",'Res Rent Roll'!$L17*'Res Rent Roll'!$C17*(1+'Property Summary'!$L$21)^(CapEx!BO$2-1))</f>
        <v/>
      </c>
      <c r="BP16" s="47" t="str">
        <f>IF('Res Rent Roll'!$B17="","",'Res Rent Roll'!$L17*'Res Rent Roll'!$C17*(1+'Property Summary'!$L$21)^(CapEx!BP$2-1))</f>
        <v/>
      </c>
      <c r="BQ16" s="47" t="str">
        <f>IF('Res Rent Roll'!$B17="","",'Res Rent Roll'!$L17*'Res Rent Roll'!$C17*(1+'Property Summary'!$L$21)^(CapEx!BQ$2-1))</f>
        <v/>
      </c>
      <c r="BR16" s="47" t="str">
        <f>IF('Res Rent Roll'!$B17="","",'Res Rent Roll'!$L17*'Res Rent Roll'!$C17*(1+'Property Summary'!$L$21)^(CapEx!BR$2-1))</f>
        <v/>
      </c>
      <c r="BS16" s="47" t="str">
        <f>IF('Res Rent Roll'!$B17="","",'Res Rent Roll'!$L17*'Res Rent Roll'!$C17*(1+'Property Summary'!$L$21)^(CapEx!BS$2-1))</f>
        <v/>
      </c>
      <c r="BT16" s="47" t="str">
        <f>IF('Res Rent Roll'!$B17="","",'Res Rent Roll'!$L17*'Res Rent Roll'!$C17*(1+'Property Summary'!$L$21)^(CapEx!BT$2-1))</f>
        <v/>
      </c>
      <c r="BU16" s="47" t="str">
        <f>IF('Res Rent Roll'!$B17="","",'Res Rent Roll'!$L17*'Res Rent Roll'!$C17*(1+'Property Summary'!$L$21)^(CapEx!BU$2-1))</f>
        <v/>
      </c>
      <c r="BV16" s="47" t="str">
        <f>IF('Res Rent Roll'!$B17="","",'Res Rent Roll'!$L17*'Res Rent Roll'!$C17*(1+'Property Summary'!$L$21)^(CapEx!BV$2-1))</f>
        <v/>
      </c>
      <c r="BW16" s="47" t="str">
        <f>IF('Res Rent Roll'!$B17="","",'Res Rent Roll'!$L17*'Res Rent Roll'!$C17*(1+'Property Summary'!$L$21)^(CapEx!BW$2-1))</f>
        <v/>
      </c>
      <c r="BX16" s="47" t="str">
        <f>IF('Res Rent Roll'!$B17="","",'Res Rent Roll'!$L17*'Res Rent Roll'!$C17*(1+'Property Summary'!$L$21)^(CapEx!BX$2-1))</f>
        <v/>
      </c>
      <c r="BY16" s="47" t="str">
        <f>IF('Res Rent Roll'!$B17="","",'Res Rent Roll'!$L17*'Res Rent Roll'!$C17*(1+'Property Summary'!$L$21)^(CapEx!BY$2-1))</f>
        <v/>
      </c>
      <c r="BZ16" s="47" t="str">
        <f>IF('Res Rent Roll'!$B17="","",'Res Rent Roll'!$L17*'Res Rent Roll'!$C17*(1+'Property Summary'!$L$21)^(CapEx!BZ$2-1))</f>
        <v/>
      </c>
      <c r="CA16" s="47" t="str">
        <f>IF('Res Rent Roll'!$B17="","",'Res Rent Roll'!$L17*'Res Rent Roll'!$C17*(1+'Property Summary'!$L$21)^(CapEx!CA$2-1))</f>
        <v/>
      </c>
      <c r="CB16" s="47" t="str">
        <f>IF('Res Rent Roll'!$B17="","",'Res Rent Roll'!$L17*'Res Rent Roll'!$C17*(1+'Property Summary'!$L$21)^(CapEx!CB$2-1))</f>
        <v/>
      </c>
      <c r="CC16" s="47" t="str">
        <f>IF('Res Rent Roll'!$B17="","",'Res Rent Roll'!$L17*'Res Rent Roll'!$C17*(1+'Property Summary'!$L$21)^(CapEx!CC$2-1))</f>
        <v/>
      </c>
      <c r="CD16" s="47" t="str">
        <f>IF('Res Rent Roll'!$B17="","",'Res Rent Roll'!$L17*'Res Rent Roll'!$C17*(1+'Property Summary'!$L$21)^(CapEx!CD$2-1))</f>
        <v/>
      </c>
      <c r="CE16" s="47" t="str">
        <f>IF('Res Rent Roll'!$B17="","",'Res Rent Roll'!$L17*'Res Rent Roll'!$C17*(1+'Property Summary'!$L$21)^(CapEx!CE$2-1))</f>
        <v/>
      </c>
      <c r="CF16" s="47" t="str">
        <f>IF('Res Rent Roll'!$B17="","",'Res Rent Roll'!$L17*'Res Rent Roll'!$C17*(1+'Property Summary'!$L$21)^(CapEx!CF$2-1))</f>
        <v/>
      </c>
      <c r="CG16" s="47" t="str">
        <f>IF('Res Rent Roll'!$B17="","",'Res Rent Roll'!$L17*'Res Rent Roll'!$C17*(1+'Property Summary'!$L$21)^(CapEx!CG$2-1))</f>
        <v/>
      </c>
      <c r="CH16" s="47" t="str">
        <f>IF('Res Rent Roll'!$B17="","",'Res Rent Roll'!$L17*'Res Rent Roll'!$C17*(1+'Property Summary'!$L$21)^(CapEx!CH$2-1))</f>
        <v/>
      </c>
      <c r="CI16" s="47" t="str">
        <f>IF('Res Rent Roll'!$B17="","",'Res Rent Roll'!$L17*'Res Rent Roll'!$C17*(1+'Property Summary'!$L$21)^(CapEx!CI$2-1))</f>
        <v/>
      </c>
      <c r="CJ16" s="47" t="str">
        <f>IF('Res Rent Roll'!$B17="","",'Res Rent Roll'!$L17*'Res Rent Roll'!$C17*(1+'Property Summary'!$L$21)^(CapEx!CJ$2-1))</f>
        <v/>
      </c>
      <c r="CK16" s="47" t="str">
        <f>IF('Res Rent Roll'!$B17="","",'Res Rent Roll'!$L17*'Res Rent Roll'!$C17*(1+'Property Summary'!$L$21)^(CapEx!CK$2-1))</f>
        <v/>
      </c>
      <c r="CL16" s="47" t="str">
        <f>IF('Res Rent Roll'!$B17="","",'Res Rent Roll'!$L17*'Res Rent Roll'!$C17*(1+'Property Summary'!$L$21)^(CapEx!CL$2-1))</f>
        <v/>
      </c>
      <c r="CM16" s="47" t="str">
        <f>IF('Res Rent Roll'!$B17="","",'Res Rent Roll'!$L17*'Res Rent Roll'!$C17*(1+'Property Summary'!$L$21)^(CapEx!CM$2-1))</f>
        <v/>
      </c>
      <c r="CN16" s="47" t="str">
        <f>IF('Res Rent Roll'!$B17="","",'Res Rent Roll'!$L17*'Res Rent Roll'!$C17*(1+'Property Summary'!$L$21)^(CapEx!CN$2-1))</f>
        <v/>
      </c>
      <c r="CO16" s="47" t="str">
        <f>IF('Res Rent Roll'!$B17="","",'Res Rent Roll'!$L17*'Res Rent Roll'!$C17*(1+'Property Summary'!$L$21)^(CapEx!CO$2-1))</f>
        <v/>
      </c>
      <c r="CP16" s="47" t="str">
        <f>IF('Res Rent Roll'!$B17="","",'Res Rent Roll'!$L17*'Res Rent Roll'!$C17*(1+'Property Summary'!$L$21)^(CapEx!CP$2-1))</f>
        <v/>
      </c>
      <c r="CQ16" s="47" t="str">
        <f>IF('Res Rent Roll'!$B17="","",'Res Rent Roll'!$L17*'Res Rent Roll'!$C17*(1+'Property Summary'!$L$21)^(CapEx!CQ$2-1))</f>
        <v/>
      </c>
      <c r="CR16" s="47" t="str">
        <f>IF('Res Rent Roll'!$B17="","",'Res Rent Roll'!$L17*'Res Rent Roll'!$C17*(1+'Property Summary'!$L$21)^(CapEx!CR$2-1))</f>
        <v/>
      </c>
      <c r="CS16" s="47" t="str">
        <f>IF('Res Rent Roll'!$B17="","",'Res Rent Roll'!$L17*'Res Rent Roll'!$C17*(1+'Property Summary'!$L$21)^(CapEx!CS$2-1))</f>
        <v/>
      </c>
      <c r="CT16" s="47" t="str">
        <f>IF('Res Rent Roll'!$B17="","",'Res Rent Roll'!$L17*'Res Rent Roll'!$C17*(1+'Property Summary'!$L$21)^(CapEx!CT$2-1))</f>
        <v/>
      </c>
      <c r="CU16" s="47" t="str">
        <f>IF('Res Rent Roll'!$B17="","",'Res Rent Roll'!$L17*'Res Rent Roll'!$C17*(1+'Property Summary'!$L$21)^(CapEx!CU$2-1))</f>
        <v/>
      </c>
      <c r="CV16" s="47" t="str">
        <f>IF('Res Rent Roll'!$B17="","",'Res Rent Roll'!$L17*'Res Rent Roll'!$C17*(1+'Property Summary'!$L$21)^(CapEx!CV$2-1))</f>
        <v/>
      </c>
      <c r="CW16" s="47" t="str">
        <f>IF('Res Rent Roll'!$B17="","",'Res Rent Roll'!$L17*'Res Rent Roll'!$C17*(1+'Property Summary'!$L$21)^(CapEx!CW$2-1))</f>
        <v/>
      </c>
      <c r="CX16" s="47" t="str">
        <f>IF('Res Rent Roll'!$B17="","",'Res Rent Roll'!$L17*'Res Rent Roll'!$C17*(1+'Property Summary'!$L$21)^(CapEx!CX$2-1))</f>
        <v/>
      </c>
      <c r="CY16" s="47" t="str">
        <f>IF('Res Rent Roll'!$B17="","",'Res Rent Roll'!$L17*'Res Rent Roll'!$C17*(1+'Property Summary'!$L$21)^(CapEx!CY$2-1))</f>
        <v/>
      </c>
      <c r="CZ16" s="47" t="str">
        <f>IF('Res Rent Roll'!$B17="","",'Res Rent Roll'!$L17*'Res Rent Roll'!$C17*(1+'Property Summary'!$L$21)^(CapEx!CZ$2-1))</f>
        <v/>
      </c>
      <c r="DA16" s="47" t="str">
        <f>IF('Res Rent Roll'!$B17="","",'Res Rent Roll'!$L17*'Res Rent Roll'!$C17*(1+'Property Summary'!$L$21)^(CapEx!DA$2-1))</f>
        <v/>
      </c>
      <c r="DB16" s="47" t="str">
        <f>IF('Res Rent Roll'!$B17="","",'Res Rent Roll'!$L17*'Res Rent Roll'!$C17*(1+'Property Summary'!$L$21)^(CapEx!DB$2-1))</f>
        <v/>
      </c>
      <c r="DC16" s="47" t="str">
        <f>IF('Res Rent Roll'!$B17="","",'Res Rent Roll'!$L17*'Res Rent Roll'!$C17*(1+'Property Summary'!$L$21)^(CapEx!DC$2-1))</f>
        <v/>
      </c>
      <c r="DD16" s="47" t="str">
        <f>IF('Res Rent Roll'!$B17="","",'Res Rent Roll'!$L17*'Res Rent Roll'!$C17*(1+'Property Summary'!$L$21)^(CapEx!DD$2-1))</f>
        <v/>
      </c>
      <c r="DE16" s="47" t="str">
        <f>IF('Res Rent Roll'!$B17="","",'Res Rent Roll'!$L17*'Res Rent Roll'!$C17*(1+'Property Summary'!$L$21)^(CapEx!DE$2-1))</f>
        <v/>
      </c>
      <c r="DF16" s="47" t="str">
        <f>IF('Res Rent Roll'!$B17="","",'Res Rent Roll'!$L17*'Res Rent Roll'!$C17*(1+'Property Summary'!$L$21)^(CapEx!DF$2-1))</f>
        <v/>
      </c>
      <c r="DG16" s="47" t="str">
        <f>IF('Res Rent Roll'!$B17="","",'Res Rent Roll'!$L17*'Res Rent Roll'!$C17*(1+'Property Summary'!$L$21)^(CapEx!DG$2-1))</f>
        <v/>
      </c>
      <c r="DH16" s="47" t="str">
        <f>IF('Res Rent Roll'!$B17="","",'Res Rent Roll'!$L17*'Res Rent Roll'!$C17*(1+'Property Summary'!$L$21)^(CapEx!DH$2-1))</f>
        <v/>
      </c>
      <c r="DI16" s="47" t="str">
        <f>IF('Res Rent Roll'!$B17="","",'Res Rent Roll'!$L17*'Res Rent Roll'!$C17*(1+'Property Summary'!$L$21)^(CapEx!DI$2-1))</f>
        <v/>
      </c>
      <c r="DJ16" s="47" t="str">
        <f>IF('Res Rent Roll'!$B17="","",'Res Rent Roll'!$L17*'Res Rent Roll'!$C17*(1+'Property Summary'!$L$21)^(CapEx!DJ$2-1))</f>
        <v/>
      </c>
      <c r="DK16" s="47" t="str">
        <f>IF('Res Rent Roll'!$B17="","",'Res Rent Roll'!$L17*'Res Rent Roll'!$C17*(1+'Property Summary'!$L$21)^(CapEx!DK$2-1))</f>
        <v/>
      </c>
      <c r="DL16" s="47" t="str">
        <f>IF('Res Rent Roll'!$B17="","",'Res Rent Roll'!$L17*'Res Rent Roll'!$C17*(1+'Property Summary'!$L$21)^(CapEx!DL$2-1))</f>
        <v/>
      </c>
      <c r="DM16" s="47" t="str">
        <f>IF('Res Rent Roll'!$B17="","",'Res Rent Roll'!$L17*'Res Rent Roll'!$C17*(1+'Property Summary'!$L$21)^(CapEx!DM$2-1))</f>
        <v/>
      </c>
      <c r="DN16" s="47" t="str">
        <f>IF('Res Rent Roll'!$B17="","",'Res Rent Roll'!$L17*'Res Rent Roll'!$C17*(1+'Property Summary'!$L$21)^(CapEx!DN$2-1))</f>
        <v/>
      </c>
      <c r="DO16" s="47" t="str">
        <f>IF('Res Rent Roll'!$B17="","",'Res Rent Roll'!$L17*'Res Rent Roll'!$C17*(1+'Property Summary'!$L$21)^(CapEx!DO$2-1))</f>
        <v/>
      </c>
      <c r="DP16" s="47" t="str">
        <f>IF('Res Rent Roll'!$B17="","",'Res Rent Roll'!$L17*'Res Rent Roll'!$C17*(1+'Property Summary'!$L$21)^(CapEx!DP$2-1))</f>
        <v/>
      </c>
      <c r="DQ16" s="47" t="str">
        <f>IF('Res Rent Roll'!$B17="","",'Res Rent Roll'!$L17*'Res Rent Roll'!$C17*(1+'Property Summary'!$L$21)^(CapEx!DQ$2-1))</f>
        <v/>
      </c>
      <c r="DR16" s="47" t="str">
        <f>IF('Res Rent Roll'!$B17="","",'Res Rent Roll'!$L17*'Res Rent Roll'!$C17*(1+'Property Summary'!$L$21)^(CapEx!DR$2-1))</f>
        <v/>
      </c>
      <c r="DS16" s="47" t="str">
        <f>IF('Res Rent Roll'!$B17="","",'Res Rent Roll'!$L17*'Res Rent Roll'!$C17*(1+'Property Summary'!$L$21)^(CapEx!DS$2-1))</f>
        <v/>
      </c>
      <c r="DT16" s="47" t="str">
        <f>IF('Res Rent Roll'!$B17="","",'Res Rent Roll'!$L17*'Res Rent Roll'!$C17*(1+'Property Summary'!$L$21)^(CapEx!DT$2-1))</f>
        <v/>
      </c>
      <c r="DU16" s="47" t="str">
        <f>IF('Res Rent Roll'!$B17="","",'Res Rent Roll'!$L17*'Res Rent Roll'!$C17*(1+'Property Summary'!$L$21)^(CapEx!DU$2-1))</f>
        <v/>
      </c>
      <c r="DV16" s="47" t="str">
        <f>IF('Res Rent Roll'!$B17="","",'Res Rent Roll'!$L17*'Res Rent Roll'!$C17*(1+'Property Summary'!$L$21)^(CapEx!DV$2-1))</f>
        <v/>
      </c>
      <c r="DW16" s="47" t="str">
        <f>IF('Res Rent Roll'!$B17="","",'Res Rent Roll'!$L17*'Res Rent Roll'!$C17*(1+'Property Summary'!$L$21)^(CapEx!DW$2-1))</f>
        <v/>
      </c>
      <c r="DX16" s="47" t="str">
        <f>IF('Res Rent Roll'!$B17="","",'Res Rent Roll'!$L17*'Res Rent Roll'!$C17*(1+'Property Summary'!$L$21)^(CapEx!DX$2-1))</f>
        <v/>
      </c>
      <c r="DY16" s="47" t="str">
        <f>IF('Res Rent Roll'!$B17="","",'Res Rent Roll'!$L17*'Res Rent Roll'!$C17*(1+'Property Summary'!$L$21)^(CapEx!DY$2-1))</f>
        <v/>
      </c>
      <c r="DZ16" s="47" t="str">
        <f>IF('Res Rent Roll'!$B17="","",'Res Rent Roll'!$L17*'Res Rent Roll'!$C17*(1+'Property Summary'!$L$21)^(CapEx!DZ$2-1))</f>
        <v/>
      </c>
      <c r="EA16" s="47" t="str">
        <f>IF('Res Rent Roll'!$B17="","",'Res Rent Roll'!$L17*'Res Rent Roll'!$C17*(1+'Property Summary'!$L$21)^(CapEx!EA$2-1))</f>
        <v/>
      </c>
      <c r="EB16" s="47" t="str">
        <f>IF('Res Rent Roll'!$B17="","",'Res Rent Roll'!$L17*'Res Rent Roll'!$C17*(1+'Property Summary'!$L$21)^(CapEx!EB$2-1))</f>
        <v/>
      </c>
      <c r="EC16" s="47" t="str">
        <f>IF('Res Rent Roll'!$B17="","",'Res Rent Roll'!$L17*'Res Rent Roll'!$C17*(1+'Property Summary'!$L$21)^(CapEx!EC$2-1))</f>
        <v/>
      </c>
      <c r="ED16" s="47" t="str">
        <f>IF('Res Rent Roll'!$B17="","",'Res Rent Roll'!$L17*'Res Rent Roll'!$C17*(1+'Property Summary'!$L$21)^(CapEx!ED$2-1))</f>
        <v/>
      </c>
      <c r="EE16" s="47" t="str">
        <f>IF('Res Rent Roll'!$B17="","",'Res Rent Roll'!$L17*'Res Rent Roll'!$C17*(1+'Property Summary'!$L$21)^(CapEx!EE$2-1))</f>
        <v/>
      </c>
      <c r="EF16" s="47" t="str">
        <f>IF('Res Rent Roll'!$B17="","",'Res Rent Roll'!$L17*'Res Rent Roll'!$C17*(1+'Property Summary'!$L$21)^(CapEx!EF$2-1))</f>
        <v/>
      </c>
      <c r="EG16" s="47" t="str">
        <f>IF('Res Rent Roll'!$B17="","",'Res Rent Roll'!$L17*'Res Rent Roll'!$C17*(1+'Property Summary'!$L$21)^(CapEx!EG$2-1))</f>
        <v/>
      </c>
      <c r="EH16" s="47" t="str">
        <f>IF('Res Rent Roll'!$B17="","",'Res Rent Roll'!$L17*'Res Rent Roll'!$C17*(1+'Property Summary'!$L$21)^(CapEx!EH$2-1))</f>
        <v/>
      </c>
      <c r="EI16" s="47" t="str">
        <f>IF('Res Rent Roll'!$B17="","",'Res Rent Roll'!$L17*'Res Rent Roll'!$C17*(1+'Property Summary'!$L$21)^(CapEx!EI$2-1))</f>
        <v/>
      </c>
      <c r="EJ16" s="47" t="str">
        <f>IF('Res Rent Roll'!$B17="","",'Res Rent Roll'!$L17*'Res Rent Roll'!$C17*(1+'Property Summary'!$L$21)^(CapEx!EJ$2-1))</f>
        <v/>
      </c>
      <c r="EK16" s="47" t="str">
        <f>IF('Res Rent Roll'!$B17="","",'Res Rent Roll'!$L17*'Res Rent Roll'!$C17*(1+'Property Summary'!$L$21)^(CapEx!EK$2-1))</f>
        <v/>
      </c>
      <c r="EL16" s="47" t="str">
        <f>IF('Res Rent Roll'!$B17="","",'Res Rent Roll'!$L17*'Res Rent Roll'!$C17*(1+'Property Summary'!$L$21)^(CapEx!EL$2-1))</f>
        <v/>
      </c>
      <c r="EM16" s="47" t="str">
        <f>IF('Res Rent Roll'!$B17="","",'Res Rent Roll'!$L17*'Res Rent Roll'!$C17*(1+'Property Summary'!$L$21)^(CapEx!EM$2-1))</f>
        <v/>
      </c>
      <c r="EN16" s="47" t="str">
        <f>IF('Res Rent Roll'!$B17="","",'Res Rent Roll'!$L17*'Res Rent Roll'!$C17*(1+'Property Summary'!$L$21)^(CapEx!EN$2-1))</f>
        <v/>
      </c>
      <c r="EO16" s="47" t="str">
        <f>IF('Res Rent Roll'!$B17="","",'Res Rent Roll'!$L17*'Res Rent Roll'!$C17*(1+'Property Summary'!$L$21)^(CapEx!EO$2-1))</f>
        <v/>
      </c>
      <c r="EP16" s="47" t="str">
        <f>IF('Res Rent Roll'!$B17="","",'Res Rent Roll'!$L17*'Res Rent Roll'!$C17*(1+'Property Summary'!$L$21)^(CapEx!EP$2-1))</f>
        <v/>
      </c>
      <c r="EQ16" s="47" t="str">
        <f>IF('Res Rent Roll'!$B17="","",'Res Rent Roll'!$L17*'Res Rent Roll'!$C17*(1+'Property Summary'!$L$21)^(CapEx!EQ$2-1))</f>
        <v/>
      </c>
      <c r="ER16" s="47" t="str">
        <f>IF('Res Rent Roll'!$B17="","",'Res Rent Roll'!$L17*'Res Rent Roll'!$C17*(1+'Property Summary'!$L$21)^(CapEx!ER$2-1))</f>
        <v/>
      </c>
      <c r="ES16" s="47" t="str">
        <f>IF('Res Rent Roll'!$B17="","",'Res Rent Roll'!$L17*'Res Rent Roll'!$C17*(1+'Property Summary'!$L$21)^(CapEx!ES$2-1))</f>
        <v/>
      </c>
      <c r="ET16" s="47" t="str">
        <f>IF('Res Rent Roll'!$B17="","",'Res Rent Roll'!$L17*'Res Rent Roll'!$C17*(1+'Property Summary'!$L$21)^(CapEx!ET$2-1))</f>
        <v/>
      </c>
      <c r="EU16" s="47" t="str">
        <f>IF('Res Rent Roll'!$B17="","",'Res Rent Roll'!$L17*'Res Rent Roll'!$C17*(1+'Property Summary'!$L$21)^(CapEx!EU$2-1))</f>
        <v/>
      </c>
      <c r="EV16" s="47" t="str">
        <f>IF('Res Rent Roll'!$B17="","",'Res Rent Roll'!$L17*'Res Rent Roll'!$C17*(1+'Property Summary'!$L$21)^(CapEx!EV$2-1))</f>
        <v/>
      </c>
      <c r="EW16" s="47" t="str">
        <f>IF('Res Rent Roll'!$B17="","",'Res Rent Roll'!$L17*'Res Rent Roll'!$C17*(1+'Property Summary'!$L$21)^(CapEx!EW$2-1))</f>
        <v/>
      </c>
      <c r="EX16" s="47" t="str">
        <f>IF('Res Rent Roll'!$B17="","",'Res Rent Roll'!$L17*'Res Rent Roll'!$C17*(1+'Property Summary'!$L$21)^(CapEx!EX$2-1))</f>
        <v/>
      </c>
      <c r="EY16" s="47" t="str">
        <f>IF('Res Rent Roll'!$B17="","",'Res Rent Roll'!$L17*'Res Rent Roll'!$C17*(1+'Property Summary'!$L$21)^(CapEx!EY$2-1))</f>
        <v/>
      </c>
      <c r="EZ16" s="47" t="str">
        <f>IF('Res Rent Roll'!$B17="","",'Res Rent Roll'!$L17*'Res Rent Roll'!$C17*(1+'Property Summary'!$L$21)^(CapEx!EZ$2-1))</f>
        <v/>
      </c>
      <c r="FA16" s="47" t="str">
        <f>IF('Res Rent Roll'!$B17="","",'Res Rent Roll'!$L17*'Res Rent Roll'!$C17*(1+'Property Summary'!$L$21)^(CapEx!FA$2-1))</f>
        <v/>
      </c>
      <c r="FB16" s="47" t="str">
        <f>IF('Res Rent Roll'!$B17="","",'Res Rent Roll'!$L17*'Res Rent Roll'!$C17*(1+'Property Summary'!$L$21)^(CapEx!FB$2-1))</f>
        <v/>
      </c>
      <c r="FC16" s="47" t="str">
        <f>IF('Res Rent Roll'!$B17="","",'Res Rent Roll'!$L17*'Res Rent Roll'!$C17*(1+'Property Summary'!$L$21)^(CapEx!FC$2-1))</f>
        <v/>
      </c>
      <c r="FD16" s="47" t="str">
        <f>IF('Res Rent Roll'!$B17="","",'Res Rent Roll'!$L17*'Res Rent Roll'!$C17*(1+'Property Summary'!$L$21)^(CapEx!FD$2-1))</f>
        <v/>
      </c>
      <c r="FE16" s="47" t="str">
        <f>IF('Res Rent Roll'!$B17="","",'Res Rent Roll'!$L17*'Res Rent Roll'!$C17*(1+'Property Summary'!$L$21)^(CapEx!FE$2-1))</f>
        <v/>
      </c>
      <c r="FF16" s="47" t="str">
        <f>IF('Res Rent Roll'!$B17="","",'Res Rent Roll'!$L17*'Res Rent Roll'!$C17*(1+'Property Summary'!$L$21)^(CapEx!FF$2-1))</f>
        <v/>
      </c>
      <c r="FG16" s="47" t="str">
        <f>IF('Res Rent Roll'!$B17="","",'Res Rent Roll'!$L17*'Res Rent Roll'!$C17*(1+'Property Summary'!$L$21)^(CapEx!FG$2-1))</f>
        <v/>
      </c>
      <c r="FH16" s="47" t="str">
        <f>IF('Res Rent Roll'!$B17="","",'Res Rent Roll'!$L17*'Res Rent Roll'!$C17*(1+'Property Summary'!$L$21)^(CapEx!FH$2-1))</f>
        <v/>
      </c>
      <c r="FI16" s="47" t="str">
        <f>IF('Res Rent Roll'!$B17="","",'Res Rent Roll'!$L17*'Res Rent Roll'!$C17*(1+'Property Summary'!$L$21)^(CapEx!FI$2-1))</f>
        <v/>
      </c>
      <c r="FJ16" s="47" t="str">
        <f>IF('Res Rent Roll'!$B17="","",'Res Rent Roll'!$L17*'Res Rent Roll'!$C17*(1+'Property Summary'!$L$21)^(CapEx!FJ$2-1))</f>
        <v/>
      </c>
      <c r="FK16" s="47" t="str">
        <f>IF('Res Rent Roll'!$B17="","",'Res Rent Roll'!$L17*'Res Rent Roll'!$C17*(1+'Property Summary'!$L$21)^(CapEx!FK$2-1))</f>
        <v/>
      </c>
      <c r="FL16" s="47" t="str">
        <f>IF('Res Rent Roll'!$B17="","",'Res Rent Roll'!$L17*'Res Rent Roll'!$C17*(1+'Property Summary'!$L$21)^(CapEx!FL$2-1))</f>
        <v/>
      </c>
      <c r="FM16" s="47" t="str">
        <f>IF('Res Rent Roll'!$B17="","",'Res Rent Roll'!$L17*'Res Rent Roll'!$C17*(1+'Property Summary'!$L$21)^(CapEx!FM$2-1))</f>
        <v/>
      </c>
      <c r="FN16" s="47" t="str">
        <f>IF('Res Rent Roll'!$B17="","",'Res Rent Roll'!$L17*'Res Rent Roll'!$C17*(1+'Property Summary'!$L$21)^(CapEx!FN$2-1))</f>
        <v/>
      </c>
      <c r="FO16" s="47" t="str">
        <f>IF('Res Rent Roll'!$B17="","",'Res Rent Roll'!$L17*'Res Rent Roll'!$C17*(1+'Property Summary'!$L$21)^(CapEx!FO$2-1))</f>
        <v/>
      </c>
      <c r="FP16" s="47" t="str">
        <f>IF('Res Rent Roll'!$B17="","",'Res Rent Roll'!$L17*'Res Rent Roll'!$C17*(1+'Property Summary'!$L$21)^(CapEx!FP$2-1))</f>
        <v/>
      </c>
      <c r="FQ16" s="47" t="str">
        <f>IF('Res Rent Roll'!$B17="","",'Res Rent Roll'!$L17*'Res Rent Roll'!$C17*(1+'Property Summary'!$L$21)^(CapEx!FQ$2-1))</f>
        <v/>
      </c>
      <c r="FR16" s="47" t="str">
        <f>IF('Res Rent Roll'!$B17="","",'Res Rent Roll'!$L17*'Res Rent Roll'!$C17*(1+'Property Summary'!$L$21)^(CapEx!FR$2-1))</f>
        <v/>
      </c>
      <c r="FS16" s="47" t="str">
        <f>IF('Res Rent Roll'!$B17="","",'Res Rent Roll'!$L17*'Res Rent Roll'!$C17*(1+'Property Summary'!$L$21)^(CapEx!FS$2-1))</f>
        <v/>
      </c>
      <c r="FT16" s="47" t="str">
        <f>IF('Res Rent Roll'!$B17="","",'Res Rent Roll'!$L17*'Res Rent Roll'!$C17*(1+'Property Summary'!$L$21)^(CapEx!FT$2-1))</f>
        <v/>
      </c>
      <c r="FU16" s="47" t="str">
        <f>IF('Res Rent Roll'!$B17="","",'Res Rent Roll'!$L17*'Res Rent Roll'!$C17*(1+'Property Summary'!$L$21)^(CapEx!FU$2-1))</f>
        <v/>
      </c>
      <c r="FV16" s="47" t="str">
        <f>IF('Res Rent Roll'!$B17="","",'Res Rent Roll'!$L17*'Res Rent Roll'!$C17*(1+'Property Summary'!$L$21)^(CapEx!FV$2-1))</f>
        <v/>
      </c>
      <c r="FW16" s="47" t="str">
        <f>IF('Res Rent Roll'!$B17="","",'Res Rent Roll'!$L17*'Res Rent Roll'!$C17*(1+'Property Summary'!$L$21)^(CapEx!FW$2-1))</f>
        <v/>
      </c>
      <c r="FX16" s="47" t="str">
        <f>IF('Res Rent Roll'!$B17="","",'Res Rent Roll'!$L17*'Res Rent Roll'!$C17*(1+'Property Summary'!$L$21)^(CapEx!FX$2-1))</f>
        <v/>
      </c>
      <c r="FY16" s="47" t="str">
        <f>IF('Res Rent Roll'!$B17="","",'Res Rent Roll'!$L17*'Res Rent Roll'!$C17*(1+'Property Summary'!$L$21)^(CapEx!FY$2-1))</f>
        <v/>
      </c>
      <c r="FZ16" s="47" t="str">
        <f>IF('Res Rent Roll'!$B17="","",'Res Rent Roll'!$L17*'Res Rent Roll'!$C17*(1+'Property Summary'!$L$21)^(CapEx!FZ$2-1))</f>
        <v/>
      </c>
      <c r="GA16" s="48" t="str">
        <f>IF('Res Rent Roll'!$B17="","",'Res Rent Roll'!$L17*'Res Rent Roll'!$C17*(1+'Property Summary'!$L$21)^(CapEx!GA$2-1))</f>
        <v/>
      </c>
    </row>
    <row r="17" spans="2:183" x14ac:dyDescent="0.3">
      <c r="B17" s="42" t="str">
        <f>IF('Res Rent Roll'!$B18="","",'Res Rent Roll'!$B18)</f>
        <v/>
      </c>
      <c r="C17" s="43"/>
      <c r="D17" s="47" t="str">
        <f>IF('Res Rent Roll'!$B18="","",'Res Rent Roll'!$L18*'Res Rent Roll'!$C18*(1+'Property Summary'!$L$21)^(CapEx!D$2-1))</f>
        <v/>
      </c>
      <c r="E17" s="47" t="str">
        <f>IF('Res Rent Roll'!$B18="","",'Res Rent Roll'!$L18*'Res Rent Roll'!$C18*(1+'Property Summary'!$L$21)^(CapEx!E$2-1))</f>
        <v/>
      </c>
      <c r="F17" s="47" t="str">
        <f>IF('Res Rent Roll'!$B18="","",'Res Rent Roll'!$L18*'Res Rent Roll'!$C18*(1+'Property Summary'!$L$21)^(CapEx!F$2-1))</f>
        <v/>
      </c>
      <c r="G17" s="47" t="str">
        <f>IF('Res Rent Roll'!$B18="","",'Res Rent Roll'!$L18*'Res Rent Roll'!$C18*(1+'Property Summary'!$L$21)^(CapEx!G$2-1))</f>
        <v/>
      </c>
      <c r="H17" s="47" t="str">
        <f>IF('Res Rent Roll'!$B18="","",'Res Rent Roll'!$L18*'Res Rent Roll'!$C18*(1+'Property Summary'!$L$21)^(CapEx!H$2-1))</f>
        <v/>
      </c>
      <c r="I17" s="47" t="str">
        <f>IF('Res Rent Roll'!$B18="","",'Res Rent Roll'!$L18*'Res Rent Roll'!$C18*(1+'Property Summary'!$L$21)^(CapEx!I$2-1))</f>
        <v/>
      </c>
      <c r="J17" s="47" t="str">
        <f>IF('Res Rent Roll'!$B18="","",'Res Rent Roll'!$L18*'Res Rent Roll'!$C18*(1+'Property Summary'!$L$21)^(CapEx!J$2-1))</f>
        <v/>
      </c>
      <c r="K17" s="47" t="str">
        <f>IF('Res Rent Roll'!$B18="","",'Res Rent Roll'!$L18*'Res Rent Roll'!$C18*(1+'Property Summary'!$L$21)^(CapEx!K$2-1))</f>
        <v/>
      </c>
      <c r="L17" s="47" t="str">
        <f>IF('Res Rent Roll'!$B18="","",'Res Rent Roll'!$L18*'Res Rent Roll'!$C18*(1+'Property Summary'!$L$21)^(CapEx!L$2-1))</f>
        <v/>
      </c>
      <c r="M17" s="47" t="str">
        <f>IF('Res Rent Roll'!$B18="","",'Res Rent Roll'!$L18*'Res Rent Roll'!$C18*(1+'Property Summary'!$L$21)^(CapEx!M$2-1))</f>
        <v/>
      </c>
      <c r="N17" s="47" t="str">
        <f>IF('Res Rent Roll'!$B18="","",'Res Rent Roll'!$L18*'Res Rent Roll'!$C18*(1+'Property Summary'!$L$21)^(CapEx!N$2-1))</f>
        <v/>
      </c>
      <c r="O17" s="47" t="str">
        <f>IF('Res Rent Roll'!$B18="","",'Res Rent Roll'!$L18*'Res Rent Roll'!$C18*(1+'Property Summary'!$L$21)^(CapEx!O$2-1))</f>
        <v/>
      </c>
      <c r="P17" s="47" t="str">
        <f>IF('Res Rent Roll'!$B18="","",'Res Rent Roll'!$L18*'Res Rent Roll'!$C18*(1+'Property Summary'!$L$21)^(CapEx!P$2-1))</f>
        <v/>
      </c>
      <c r="Q17" s="47" t="str">
        <f>IF('Res Rent Roll'!$B18="","",'Res Rent Roll'!$L18*'Res Rent Roll'!$C18*(1+'Property Summary'!$L$21)^(CapEx!Q$2-1))</f>
        <v/>
      </c>
      <c r="R17" s="47" t="str">
        <f>IF('Res Rent Roll'!$B18="","",'Res Rent Roll'!$L18*'Res Rent Roll'!$C18*(1+'Property Summary'!$L$21)^(CapEx!R$2-1))</f>
        <v/>
      </c>
      <c r="S17" s="47" t="str">
        <f>IF('Res Rent Roll'!$B18="","",'Res Rent Roll'!$L18*'Res Rent Roll'!$C18*(1+'Property Summary'!$L$21)^(CapEx!S$2-1))</f>
        <v/>
      </c>
      <c r="T17" s="47" t="str">
        <f>IF('Res Rent Roll'!$B18="","",'Res Rent Roll'!$L18*'Res Rent Roll'!$C18*(1+'Property Summary'!$L$21)^(CapEx!T$2-1))</f>
        <v/>
      </c>
      <c r="U17" s="47" t="str">
        <f>IF('Res Rent Roll'!$B18="","",'Res Rent Roll'!$L18*'Res Rent Roll'!$C18*(1+'Property Summary'!$L$21)^(CapEx!U$2-1))</f>
        <v/>
      </c>
      <c r="V17" s="47" t="str">
        <f>IF('Res Rent Roll'!$B18="","",'Res Rent Roll'!$L18*'Res Rent Roll'!$C18*(1+'Property Summary'!$L$21)^(CapEx!V$2-1))</f>
        <v/>
      </c>
      <c r="W17" s="47" t="str">
        <f>IF('Res Rent Roll'!$B18="","",'Res Rent Roll'!$L18*'Res Rent Roll'!$C18*(1+'Property Summary'!$L$21)^(CapEx!W$2-1))</f>
        <v/>
      </c>
      <c r="X17" s="47" t="str">
        <f>IF('Res Rent Roll'!$B18="","",'Res Rent Roll'!$L18*'Res Rent Roll'!$C18*(1+'Property Summary'!$L$21)^(CapEx!X$2-1))</f>
        <v/>
      </c>
      <c r="Y17" s="47" t="str">
        <f>IF('Res Rent Roll'!$B18="","",'Res Rent Roll'!$L18*'Res Rent Roll'!$C18*(1+'Property Summary'!$L$21)^(CapEx!Y$2-1))</f>
        <v/>
      </c>
      <c r="Z17" s="47" t="str">
        <f>IF('Res Rent Roll'!$B18="","",'Res Rent Roll'!$L18*'Res Rent Roll'!$C18*(1+'Property Summary'!$L$21)^(CapEx!Z$2-1))</f>
        <v/>
      </c>
      <c r="AA17" s="47" t="str">
        <f>IF('Res Rent Roll'!$B18="","",'Res Rent Roll'!$L18*'Res Rent Roll'!$C18*(1+'Property Summary'!$L$21)^(CapEx!AA$2-1))</f>
        <v/>
      </c>
      <c r="AB17" s="47" t="str">
        <f>IF('Res Rent Roll'!$B18="","",'Res Rent Roll'!$L18*'Res Rent Roll'!$C18*(1+'Property Summary'!$L$21)^(CapEx!AB$2-1))</f>
        <v/>
      </c>
      <c r="AC17" s="47" t="str">
        <f>IF('Res Rent Roll'!$B18="","",'Res Rent Roll'!$L18*'Res Rent Roll'!$C18*(1+'Property Summary'!$L$21)^(CapEx!AC$2-1))</f>
        <v/>
      </c>
      <c r="AD17" s="47" t="str">
        <f>IF('Res Rent Roll'!$B18="","",'Res Rent Roll'!$L18*'Res Rent Roll'!$C18*(1+'Property Summary'!$L$21)^(CapEx!AD$2-1))</f>
        <v/>
      </c>
      <c r="AE17" s="47" t="str">
        <f>IF('Res Rent Roll'!$B18="","",'Res Rent Roll'!$L18*'Res Rent Roll'!$C18*(1+'Property Summary'!$L$21)^(CapEx!AE$2-1))</f>
        <v/>
      </c>
      <c r="AF17" s="47" t="str">
        <f>IF('Res Rent Roll'!$B18="","",'Res Rent Roll'!$L18*'Res Rent Roll'!$C18*(1+'Property Summary'!$L$21)^(CapEx!AF$2-1))</f>
        <v/>
      </c>
      <c r="AG17" s="47" t="str">
        <f>IF('Res Rent Roll'!$B18="","",'Res Rent Roll'!$L18*'Res Rent Roll'!$C18*(1+'Property Summary'!$L$21)^(CapEx!AG$2-1))</f>
        <v/>
      </c>
      <c r="AH17" s="47" t="str">
        <f>IF('Res Rent Roll'!$B18="","",'Res Rent Roll'!$L18*'Res Rent Roll'!$C18*(1+'Property Summary'!$L$21)^(CapEx!AH$2-1))</f>
        <v/>
      </c>
      <c r="AI17" s="47" t="str">
        <f>IF('Res Rent Roll'!$B18="","",'Res Rent Roll'!$L18*'Res Rent Roll'!$C18*(1+'Property Summary'!$L$21)^(CapEx!AI$2-1))</f>
        <v/>
      </c>
      <c r="AJ17" s="47" t="str">
        <f>IF('Res Rent Roll'!$B18="","",'Res Rent Roll'!$L18*'Res Rent Roll'!$C18*(1+'Property Summary'!$L$21)^(CapEx!AJ$2-1))</f>
        <v/>
      </c>
      <c r="AK17" s="47" t="str">
        <f>IF('Res Rent Roll'!$B18="","",'Res Rent Roll'!$L18*'Res Rent Roll'!$C18*(1+'Property Summary'!$L$21)^(CapEx!AK$2-1))</f>
        <v/>
      </c>
      <c r="AL17" s="47" t="str">
        <f>IF('Res Rent Roll'!$B18="","",'Res Rent Roll'!$L18*'Res Rent Roll'!$C18*(1+'Property Summary'!$L$21)^(CapEx!AL$2-1))</f>
        <v/>
      </c>
      <c r="AM17" s="47" t="str">
        <f>IF('Res Rent Roll'!$B18="","",'Res Rent Roll'!$L18*'Res Rent Roll'!$C18*(1+'Property Summary'!$L$21)^(CapEx!AM$2-1))</f>
        <v/>
      </c>
      <c r="AN17" s="47" t="str">
        <f>IF('Res Rent Roll'!$B18="","",'Res Rent Roll'!$L18*'Res Rent Roll'!$C18*(1+'Property Summary'!$L$21)^(CapEx!AN$2-1))</f>
        <v/>
      </c>
      <c r="AO17" s="47" t="str">
        <f>IF('Res Rent Roll'!$B18="","",'Res Rent Roll'!$L18*'Res Rent Roll'!$C18*(1+'Property Summary'!$L$21)^(CapEx!AO$2-1))</f>
        <v/>
      </c>
      <c r="AP17" s="47" t="str">
        <f>IF('Res Rent Roll'!$B18="","",'Res Rent Roll'!$L18*'Res Rent Roll'!$C18*(1+'Property Summary'!$L$21)^(CapEx!AP$2-1))</f>
        <v/>
      </c>
      <c r="AQ17" s="47" t="str">
        <f>IF('Res Rent Roll'!$B18="","",'Res Rent Roll'!$L18*'Res Rent Roll'!$C18*(1+'Property Summary'!$L$21)^(CapEx!AQ$2-1))</f>
        <v/>
      </c>
      <c r="AR17" s="47" t="str">
        <f>IF('Res Rent Roll'!$B18="","",'Res Rent Roll'!$L18*'Res Rent Roll'!$C18*(1+'Property Summary'!$L$21)^(CapEx!AR$2-1))</f>
        <v/>
      </c>
      <c r="AS17" s="47" t="str">
        <f>IF('Res Rent Roll'!$B18="","",'Res Rent Roll'!$L18*'Res Rent Roll'!$C18*(1+'Property Summary'!$L$21)^(CapEx!AS$2-1))</f>
        <v/>
      </c>
      <c r="AT17" s="47" t="str">
        <f>IF('Res Rent Roll'!$B18="","",'Res Rent Roll'!$L18*'Res Rent Roll'!$C18*(1+'Property Summary'!$L$21)^(CapEx!AT$2-1))</f>
        <v/>
      </c>
      <c r="AU17" s="47" t="str">
        <f>IF('Res Rent Roll'!$B18="","",'Res Rent Roll'!$L18*'Res Rent Roll'!$C18*(1+'Property Summary'!$L$21)^(CapEx!AU$2-1))</f>
        <v/>
      </c>
      <c r="AV17" s="47" t="str">
        <f>IF('Res Rent Roll'!$B18="","",'Res Rent Roll'!$L18*'Res Rent Roll'!$C18*(1+'Property Summary'!$L$21)^(CapEx!AV$2-1))</f>
        <v/>
      </c>
      <c r="AW17" s="47" t="str">
        <f>IF('Res Rent Roll'!$B18="","",'Res Rent Roll'!$L18*'Res Rent Roll'!$C18*(1+'Property Summary'!$L$21)^(CapEx!AW$2-1))</f>
        <v/>
      </c>
      <c r="AX17" s="47" t="str">
        <f>IF('Res Rent Roll'!$B18="","",'Res Rent Roll'!$L18*'Res Rent Roll'!$C18*(1+'Property Summary'!$L$21)^(CapEx!AX$2-1))</f>
        <v/>
      </c>
      <c r="AY17" s="47" t="str">
        <f>IF('Res Rent Roll'!$B18="","",'Res Rent Roll'!$L18*'Res Rent Roll'!$C18*(1+'Property Summary'!$L$21)^(CapEx!AY$2-1))</f>
        <v/>
      </c>
      <c r="AZ17" s="47" t="str">
        <f>IF('Res Rent Roll'!$B18="","",'Res Rent Roll'!$L18*'Res Rent Roll'!$C18*(1+'Property Summary'!$L$21)^(CapEx!AZ$2-1))</f>
        <v/>
      </c>
      <c r="BA17" s="47" t="str">
        <f>IF('Res Rent Roll'!$B18="","",'Res Rent Roll'!$L18*'Res Rent Roll'!$C18*(1+'Property Summary'!$L$21)^(CapEx!BA$2-1))</f>
        <v/>
      </c>
      <c r="BB17" s="47" t="str">
        <f>IF('Res Rent Roll'!$B18="","",'Res Rent Roll'!$L18*'Res Rent Roll'!$C18*(1+'Property Summary'!$L$21)^(CapEx!BB$2-1))</f>
        <v/>
      </c>
      <c r="BC17" s="47" t="str">
        <f>IF('Res Rent Roll'!$B18="","",'Res Rent Roll'!$L18*'Res Rent Roll'!$C18*(1+'Property Summary'!$L$21)^(CapEx!BC$2-1))</f>
        <v/>
      </c>
      <c r="BD17" s="47" t="str">
        <f>IF('Res Rent Roll'!$B18="","",'Res Rent Roll'!$L18*'Res Rent Roll'!$C18*(1+'Property Summary'!$L$21)^(CapEx!BD$2-1))</f>
        <v/>
      </c>
      <c r="BE17" s="47" t="str">
        <f>IF('Res Rent Roll'!$B18="","",'Res Rent Roll'!$L18*'Res Rent Roll'!$C18*(1+'Property Summary'!$L$21)^(CapEx!BE$2-1))</f>
        <v/>
      </c>
      <c r="BF17" s="47" t="str">
        <f>IF('Res Rent Roll'!$B18="","",'Res Rent Roll'!$L18*'Res Rent Roll'!$C18*(1+'Property Summary'!$L$21)^(CapEx!BF$2-1))</f>
        <v/>
      </c>
      <c r="BG17" s="47" t="str">
        <f>IF('Res Rent Roll'!$B18="","",'Res Rent Roll'!$L18*'Res Rent Roll'!$C18*(1+'Property Summary'!$L$21)^(CapEx!BG$2-1))</f>
        <v/>
      </c>
      <c r="BH17" s="47" t="str">
        <f>IF('Res Rent Roll'!$B18="","",'Res Rent Roll'!$L18*'Res Rent Roll'!$C18*(1+'Property Summary'!$L$21)^(CapEx!BH$2-1))</f>
        <v/>
      </c>
      <c r="BI17" s="47" t="str">
        <f>IF('Res Rent Roll'!$B18="","",'Res Rent Roll'!$L18*'Res Rent Roll'!$C18*(1+'Property Summary'!$L$21)^(CapEx!BI$2-1))</f>
        <v/>
      </c>
      <c r="BJ17" s="47" t="str">
        <f>IF('Res Rent Roll'!$B18="","",'Res Rent Roll'!$L18*'Res Rent Roll'!$C18*(1+'Property Summary'!$L$21)^(CapEx!BJ$2-1))</f>
        <v/>
      </c>
      <c r="BK17" s="47" t="str">
        <f>IF('Res Rent Roll'!$B18="","",'Res Rent Roll'!$L18*'Res Rent Roll'!$C18*(1+'Property Summary'!$L$21)^(CapEx!BK$2-1))</f>
        <v/>
      </c>
      <c r="BL17" s="47" t="str">
        <f>IF('Res Rent Roll'!$B18="","",'Res Rent Roll'!$L18*'Res Rent Roll'!$C18*(1+'Property Summary'!$L$21)^(CapEx!BL$2-1))</f>
        <v/>
      </c>
      <c r="BM17" s="47" t="str">
        <f>IF('Res Rent Roll'!$B18="","",'Res Rent Roll'!$L18*'Res Rent Roll'!$C18*(1+'Property Summary'!$L$21)^(CapEx!BM$2-1))</f>
        <v/>
      </c>
      <c r="BN17" s="47" t="str">
        <f>IF('Res Rent Roll'!$B18="","",'Res Rent Roll'!$L18*'Res Rent Roll'!$C18*(1+'Property Summary'!$L$21)^(CapEx!BN$2-1))</f>
        <v/>
      </c>
      <c r="BO17" s="47" t="str">
        <f>IF('Res Rent Roll'!$B18="","",'Res Rent Roll'!$L18*'Res Rent Roll'!$C18*(1+'Property Summary'!$L$21)^(CapEx!BO$2-1))</f>
        <v/>
      </c>
      <c r="BP17" s="47" t="str">
        <f>IF('Res Rent Roll'!$B18="","",'Res Rent Roll'!$L18*'Res Rent Roll'!$C18*(1+'Property Summary'!$L$21)^(CapEx!BP$2-1))</f>
        <v/>
      </c>
      <c r="BQ17" s="47" t="str">
        <f>IF('Res Rent Roll'!$B18="","",'Res Rent Roll'!$L18*'Res Rent Roll'!$C18*(1+'Property Summary'!$L$21)^(CapEx!BQ$2-1))</f>
        <v/>
      </c>
      <c r="BR17" s="47" t="str">
        <f>IF('Res Rent Roll'!$B18="","",'Res Rent Roll'!$L18*'Res Rent Roll'!$C18*(1+'Property Summary'!$L$21)^(CapEx!BR$2-1))</f>
        <v/>
      </c>
      <c r="BS17" s="47" t="str">
        <f>IF('Res Rent Roll'!$B18="","",'Res Rent Roll'!$L18*'Res Rent Roll'!$C18*(1+'Property Summary'!$L$21)^(CapEx!BS$2-1))</f>
        <v/>
      </c>
      <c r="BT17" s="47" t="str">
        <f>IF('Res Rent Roll'!$B18="","",'Res Rent Roll'!$L18*'Res Rent Roll'!$C18*(1+'Property Summary'!$L$21)^(CapEx!BT$2-1))</f>
        <v/>
      </c>
      <c r="BU17" s="47" t="str">
        <f>IF('Res Rent Roll'!$B18="","",'Res Rent Roll'!$L18*'Res Rent Roll'!$C18*(1+'Property Summary'!$L$21)^(CapEx!BU$2-1))</f>
        <v/>
      </c>
      <c r="BV17" s="47" t="str">
        <f>IF('Res Rent Roll'!$B18="","",'Res Rent Roll'!$L18*'Res Rent Roll'!$C18*(1+'Property Summary'!$L$21)^(CapEx!BV$2-1))</f>
        <v/>
      </c>
      <c r="BW17" s="47" t="str">
        <f>IF('Res Rent Roll'!$B18="","",'Res Rent Roll'!$L18*'Res Rent Roll'!$C18*(1+'Property Summary'!$L$21)^(CapEx!BW$2-1))</f>
        <v/>
      </c>
      <c r="BX17" s="47" t="str">
        <f>IF('Res Rent Roll'!$B18="","",'Res Rent Roll'!$L18*'Res Rent Roll'!$C18*(1+'Property Summary'!$L$21)^(CapEx!BX$2-1))</f>
        <v/>
      </c>
      <c r="BY17" s="47" t="str">
        <f>IF('Res Rent Roll'!$B18="","",'Res Rent Roll'!$L18*'Res Rent Roll'!$C18*(1+'Property Summary'!$L$21)^(CapEx!BY$2-1))</f>
        <v/>
      </c>
      <c r="BZ17" s="47" t="str">
        <f>IF('Res Rent Roll'!$B18="","",'Res Rent Roll'!$L18*'Res Rent Roll'!$C18*(1+'Property Summary'!$L$21)^(CapEx!BZ$2-1))</f>
        <v/>
      </c>
      <c r="CA17" s="47" t="str">
        <f>IF('Res Rent Roll'!$B18="","",'Res Rent Roll'!$L18*'Res Rent Roll'!$C18*(1+'Property Summary'!$L$21)^(CapEx!CA$2-1))</f>
        <v/>
      </c>
      <c r="CB17" s="47" t="str">
        <f>IF('Res Rent Roll'!$B18="","",'Res Rent Roll'!$L18*'Res Rent Roll'!$C18*(1+'Property Summary'!$L$21)^(CapEx!CB$2-1))</f>
        <v/>
      </c>
      <c r="CC17" s="47" t="str">
        <f>IF('Res Rent Roll'!$B18="","",'Res Rent Roll'!$L18*'Res Rent Roll'!$C18*(1+'Property Summary'!$L$21)^(CapEx!CC$2-1))</f>
        <v/>
      </c>
      <c r="CD17" s="47" t="str">
        <f>IF('Res Rent Roll'!$B18="","",'Res Rent Roll'!$L18*'Res Rent Roll'!$C18*(1+'Property Summary'!$L$21)^(CapEx!CD$2-1))</f>
        <v/>
      </c>
      <c r="CE17" s="47" t="str">
        <f>IF('Res Rent Roll'!$B18="","",'Res Rent Roll'!$L18*'Res Rent Roll'!$C18*(1+'Property Summary'!$L$21)^(CapEx!CE$2-1))</f>
        <v/>
      </c>
      <c r="CF17" s="47" t="str">
        <f>IF('Res Rent Roll'!$B18="","",'Res Rent Roll'!$L18*'Res Rent Roll'!$C18*(1+'Property Summary'!$L$21)^(CapEx!CF$2-1))</f>
        <v/>
      </c>
      <c r="CG17" s="47" t="str">
        <f>IF('Res Rent Roll'!$B18="","",'Res Rent Roll'!$L18*'Res Rent Roll'!$C18*(1+'Property Summary'!$L$21)^(CapEx!CG$2-1))</f>
        <v/>
      </c>
      <c r="CH17" s="47" t="str">
        <f>IF('Res Rent Roll'!$B18="","",'Res Rent Roll'!$L18*'Res Rent Roll'!$C18*(1+'Property Summary'!$L$21)^(CapEx!CH$2-1))</f>
        <v/>
      </c>
      <c r="CI17" s="47" t="str">
        <f>IF('Res Rent Roll'!$B18="","",'Res Rent Roll'!$L18*'Res Rent Roll'!$C18*(1+'Property Summary'!$L$21)^(CapEx!CI$2-1))</f>
        <v/>
      </c>
      <c r="CJ17" s="47" t="str">
        <f>IF('Res Rent Roll'!$B18="","",'Res Rent Roll'!$L18*'Res Rent Roll'!$C18*(1+'Property Summary'!$L$21)^(CapEx!CJ$2-1))</f>
        <v/>
      </c>
      <c r="CK17" s="47" t="str">
        <f>IF('Res Rent Roll'!$B18="","",'Res Rent Roll'!$L18*'Res Rent Roll'!$C18*(1+'Property Summary'!$L$21)^(CapEx!CK$2-1))</f>
        <v/>
      </c>
      <c r="CL17" s="47" t="str">
        <f>IF('Res Rent Roll'!$B18="","",'Res Rent Roll'!$L18*'Res Rent Roll'!$C18*(1+'Property Summary'!$L$21)^(CapEx!CL$2-1))</f>
        <v/>
      </c>
      <c r="CM17" s="47" t="str">
        <f>IF('Res Rent Roll'!$B18="","",'Res Rent Roll'!$L18*'Res Rent Roll'!$C18*(1+'Property Summary'!$L$21)^(CapEx!CM$2-1))</f>
        <v/>
      </c>
      <c r="CN17" s="47" t="str">
        <f>IF('Res Rent Roll'!$B18="","",'Res Rent Roll'!$L18*'Res Rent Roll'!$C18*(1+'Property Summary'!$L$21)^(CapEx!CN$2-1))</f>
        <v/>
      </c>
      <c r="CO17" s="47" t="str">
        <f>IF('Res Rent Roll'!$B18="","",'Res Rent Roll'!$L18*'Res Rent Roll'!$C18*(1+'Property Summary'!$L$21)^(CapEx!CO$2-1))</f>
        <v/>
      </c>
      <c r="CP17" s="47" t="str">
        <f>IF('Res Rent Roll'!$B18="","",'Res Rent Roll'!$L18*'Res Rent Roll'!$C18*(1+'Property Summary'!$L$21)^(CapEx!CP$2-1))</f>
        <v/>
      </c>
      <c r="CQ17" s="47" t="str">
        <f>IF('Res Rent Roll'!$B18="","",'Res Rent Roll'!$L18*'Res Rent Roll'!$C18*(1+'Property Summary'!$L$21)^(CapEx!CQ$2-1))</f>
        <v/>
      </c>
      <c r="CR17" s="47" t="str">
        <f>IF('Res Rent Roll'!$B18="","",'Res Rent Roll'!$L18*'Res Rent Roll'!$C18*(1+'Property Summary'!$L$21)^(CapEx!CR$2-1))</f>
        <v/>
      </c>
      <c r="CS17" s="47" t="str">
        <f>IF('Res Rent Roll'!$B18="","",'Res Rent Roll'!$L18*'Res Rent Roll'!$C18*(1+'Property Summary'!$L$21)^(CapEx!CS$2-1))</f>
        <v/>
      </c>
      <c r="CT17" s="47" t="str">
        <f>IF('Res Rent Roll'!$B18="","",'Res Rent Roll'!$L18*'Res Rent Roll'!$C18*(1+'Property Summary'!$L$21)^(CapEx!CT$2-1))</f>
        <v/>
      </c>
      <c r="CU17" s="47" t="str">
        <f>IF('Res Rent Roll'!$B18="","",'Res Rent Roll'!$L18*'Res Rent Roll'!$C18*(1+'Property Summary'!$L$21)^(CapEx!CU$2-1))</f>
        <v/>
      </c>
      <c r="CV17" s="47" t="str">
        <f>IF('Res Rent Roll'!$B18="","",'Res Rent Roll'!$L18*'Res Rent Roll'!$C18*(1+'Property Summary'!$L$21)^(CapEx!CV$2-1))</f>
        <v/>
      </c>
      <c r="CW17" s="47" t="str">
        <f>IF('Res Rent Roll'!$B18="","",'Res Rent Roll'!$L18*'Res Rent Roll'!$C18*(1+'Property Summary'!$L$21)^(CapEx!CW$2-1))</f>
        <v/>
      </c>
      <c r="CX17" s="47" t="str">
        <f>IF('Res Rent Roll'!$B18="","",'Res Rent Roll'!$L18*'Res Rent Roll'!$C18*(1+'Property Summary'!$L$21)^(CapEx!CX$2-1))</f>
        <v/>
      </c>
      <c r="CY17" s="47" t="str">
        <f>IF('Res Rent Roll'!$B18="","",'Res Rent Roll'!$L18*'Res Rent Roll'!$C18*(1+'Property Summary'!$L$21)^(CapEx!CY$2-1))</f>
        <v/>
      </c>
      <c r="CZ17" s="47" t="str">
        <f>IF('Res Rent Roll'!$B18="","",'Res Rent Roll'!$L18*'Res Rent Roll'!$C18*(1+'Property Summary'!$L$21)^(CapEx!CZ$2-1))</f>
        <v/>
      </c>
      <c r="DA17" s="47" t="str">
        <f>IF('Res Rent Roll'!$B18="","",'Res Rent Roll'!$L18*'Res Rent Roll'!$C18*(1+'Property Summary'!$L$21)^(CapEx!DA$2-1))</f>
        <v/>
      </c>
      <c r="DB17" s="47" t="str">
        <f>IF('Res Rent Roll'!$B18="","",'Res Rent Roll'!$L18*'Res Rent Roll'!$C18*(1+'Property Summary'!$L$21)^(CapEx!DB$2-1))</f>
        <v/>
      </c>
      <c r="DC17" s="47" t="str">
        <f>IF('Res Rent Roll'!$B18="","",'Res Rent Roll'!$L18*'Res Rent Roll'!$C18*(1+'Property Summary'!$L$21)^(CapEx!DC$2-1))</f>
        <v/>
      </c>
      <c r="DD17" s="47" t="str">
        <f>IF('Res Rent Roll'!$B18="","",'Res Rent Roll'!$L18*'Res Rent Roll'!$C18*(1+'Property Summary'!$L$21)^(CapEx!DD$2-1))</f>
        <v/>
      </c>
      <c r="DE17" s="47" t="str">
        <f>IF('Res Rent Roll'!$B18="","",'Res Rent Roll'!$L18*'Res Rent Roll'!$C18*(1+'Property Summary'!$L$21)^(CapEx!DE$2-1))</f>
        <v/>
      </c>
      <c r="DF17" s="47" t="str">
        <f>IF('Res Rent Roll'!$B18="","",'Res Rent Roll'!$L18*'Res Rent Roll'!$C18*(1+'Property Summary'!$L$21)^(CapEx!DF$2-1))</f>
        <v/>
      </c>
      <c r="DG17" s="47" t="str">
        <f>IF('Res Rent Roll'!$B18="","",'Res Rent Roll'!$L18*'Res Rent Roll'!$C18*(1+'Property Summary'!$L$21)^(CapEx!DG$2-1))</f>
        <v/>
      </c>
      <c r="DH17" s="47" t="str">
        <f>IF('Res Rent Roll'!$B18="","",'Res Rent Roll'!$L18*'Res Rent Roll'!$C18*(1+'Property Summary'!$L$21)^(CapEx!DH$2-1))</f>
        <v/>
      </c>
      <c r="DI17" s="47" t="str">
        <f>IF('Res Rent Roll'!$B18="","",'Res Rent Roll'!$L18*'Res Rent Roll'!$C18*(1+'Property Summary'!$L$21)^(CapEx!DI$2-1))</f>
        <v/>
      </c>
      <c r="DJ17" s="47" t="str">
        <f>IF('Res Rent Roll'!$B18="","",'Res Rent Roll'!$L18*'Res Rent Roll'!$C18*(1+'Property Summary'!$L$21)^(CapEx!DJ$2-1))</f>
        <v/>
      </c>
      <c r="DK17" s="47" t="str">
        <f>IF('Res Rent Roll'!$B18="","",'Res Rent Roll'!$L18*'Res Rent Roll'!$C18*(1+'Property Summary'!$L$21)^(CapEx!DK$2-1))</f>
        <v/>
      </c>
      <c r="DL17" s="47" t="str">
        <f>IF('Res Rent Roll'!$B18="","",'Res Rent Roll'!$L18*'Res Rent Roll'!$C18*(1+'Property Summary'!$L$21)^(CapEx!DL$2-1))</f>
        <v/>
      </c>
      <c r="DM17" s="47" t="str">
        <f>IF('Res Rent Roll'!$B18="","",'Res Rent Roll'!$L18*'Res Rent Roll'!$C18*(1+'Property Summary'!$L$21)^(CapEx!DM$2-1))</f>
        <v/>
      </c>
      <c r="DN17" s="47" t="str">
        <f>IF('Res Rent Roll'!$B18="","",'Res Rent Roll'!$L18*'Res Rent Roll'!$C18*(1+'Property Summary'!$L$21)^(CapEx!DN$2-1))</f>
        <v/>
      </c>
      <c r="DO17" s="47" t="str">
        <f>IF('Res Rent Roll'!$B18="","",'Res Rent Roll'!$L18*'Res Rent Roll'!$C18*(1+'Property Summary'!$L$21)^(CapEx!DO$2-1))</f>
        <v/>
      </c>
      <c r="DP17" s="47" t="str">
        <f>IF('Res Rent Roll'!$B18="","",'Res Rent Roll'!$L18*'Res Rent Roll'!$C18*(1+'Property Summary'!$L$21)^(CapEx!DP$2-1))</f>
        <v/>
      </c>
      <c r="DQ17" s="47" t="str">
        <f>IF('Res Rent Roll'!$B18="","",'Res Rent Roll'!$L18*'Res Rent Roll'!$C18*(1+'Property Summary'!$L$21)^(CapEx!DQ$2-1))</f>
        <v/>
      </c>
      <c r="DR17" s="47" t="str">
        <f>IF('Res Rent Roll'!$B18="","",'Res Rent Roll'!$L18*'Res Rent Roll'!$C18*(1+'Property Summary'!$L$21)^(CapEx!DR$2-1))</f>
        <v/>
      </c>
      <c r="DS17" s="47" t="str">
        <f>IF('Res Rent Roll'!$B18="","",'Res Rent Roll'!$L18*'Res Rent Roll'!$C18*(1+'Property Summary'!$L$21)^(CapEx!DS$2-1))</f>
        <v/>
      </c>
      <c r="DT17" s="47" t="str">
        <f>IF('Res Rent Roll'!$B18="","",'Res Rent Roll'!$L18*'Res Rent Roll'!$C18*(1+'Property Summary'!$L$21)^(CapEx!DT$2-1))</f>
        <v/>
      </c>
      <c r="DU17" s="47" t="str">
        <f>IF('Res Rent Roll'!$B18="","",'Res Rent Roll'!$L18*'Res Rent Roll'!$C18*(1+'Property Summary'!$L$21)^(CapEx!DU$2-1))</f>
        <v/>
      </c>
      <c r="DV17" s="47" t="str">
        <f>IF('Res Rent Roll'!$B18="","",'Res Rent Roll'!$L18*'Res Rent Roll'!$C18*(1+'Property Summary'!$L$21)^(CapEx!DV$2-1))</f>
        <v/>
      </c>
      <c r="DW17" s="47" t="str">
        <f>IF('Res Rent Roll'!$B18="","",'Res Rent Roll'!$L18*'Res Rent Roll'!$C18*(1+'Property Summary'!$L$21)^(CapEx!DW$2-1))</f>
        <v/>
      </c>
      <c r="DX17" s="47" t="str">
        <f>IF('Res Rent Roll'!$B18="","",'Res Rent Roll'!$L18*'Res Rent Roll'!$C18*(1+'Property Summary'!$L$21)^(CapEx!DX$2-1))</f>
        <v/>
      </c>
      <c r="DY17" s="47" t="str">
        <f>IF('Res Rent Roll'!$B18="","",'Res Rent Roll'!$L18*'Res Rent Roll'!$C18*(1+'Property Summary'!$L$21)^(CapEx!DY$2-1))</f>
        <v/>
      </c>
      <c r="DZ17" s="47" t="str">
        <f>IF('Res Rent Roll'!$B18="","",'Res Rent Roll'!$L18*'Res Rent Roll'!$C18*(1+'Property Summary'!$L$21)^(CapEx!DZ$2-1))</f>
        <v/>
      </c>
      <c r="EA17" s="47" t="str">
        <f>IF('Res Rent Roll'!$B18="","",'Res Rent Roll'!$L18*'Res Rent Roll'!$C18*(1+'Property Summary'!$L$21)^(CapEx!EA$2-1))</f>
        <v/>
      </c>
      <c r="EB17" s="47" t="str">
        <f>IF('Res Rent Roll'!$B18="","",'Res Rent Roll'!$L18*'Res Rent Roll'!$C18*(1+'Property Summary'!$L$21)^(CapEx!EB$2-1))</f>
        <v/>
      </c>
      <c r="EC17" s="47" t="str">
        <f>IF('Res Rent Roll'!$B18="","",'Res Rent Roll'!$L18*'Res Rent Roll'!$C18*(1+'Property Summary'!$L$21)^(CapEx!EC$2-1))</f>
        <v/>
      </c>
      <c r="ED17" s="47" t="str">
        <f>IF('Res Rent Roll'!$B18="","",'Res Rent Roll'!$L18*'Res Rent Roll'!$C18*(1+'Property Summary'!$L$21)^(CapEx!ED$2-1))</f>
        <v/>
      </c>
      <c r="EE17" s="47" t="str">
        <f>IF('Res Rent Roll'!$B18="","",'Res Rent Roll'!$L18*'Res Rent Roll'!$C18*(1+'Property Summary'!$L$21)^(CapEx!EE$2-1))</f>
        <v/>
      </c>
      <c r="EF17" s="47" t="str">
        <f>IF('Res Rent Roll'!$B18="","",'Res Rent Roll'!$L18*'Res Rent Roll'!$C18*(1+'Property Summary'!$L$21)^(CapEx!EF$2-1))</f>
        <v/>
      </c>
      <c r="EG17" s="47" t="str">
        <f>IF('Res Rent Roll'!$B18="","",'Res Rent Roll'!$L18*'Res Rent Roll'!$C18*(1+'Property Summary'!$L$21)^(CapEx!EG$2-1))</f>
        <v/>
      </c>
      <c r="EH17" s="47" t="str">
        <f>IF('Res Rent Roll'!$B18="","",'Res Rent Roll'!$L18*'Res Rent Roll'!$C18*(1+'Property Summary'!$L$21)^(CapEx!EH$2-1))</f>
        <v/>
      </c>
      <c r="EI17" s="47" t="str">
        <f>IF('Res Rent Roll'!$B18="","",'Res Rent Roll'!$L18*'Res Rent Roll'!$C18*(1+'Property Summary'!$L$21)^(CapEx!EI$2-1))</f>
        <v/>
      </c>
      <c r="EJ17" s="47" t="str">
        <f>IF('Res Rent Roll'!$B18="","",'Res Rent Roll'!$L18*'Res Rent Roll'!$C18*(1+'Property Summary'!$L$21)^(CapEx!EJ$2-1))</f>
        <v/>
      </c>
      <c r="EK17" s="47" t="str">
        <f>IF('Res Rent Roll'!$B18="","",'Res Rent Roll'!$L18*'Res Rent Roll'!$C18*(1+'Property Summary'!$L$21)^(CapEx!EK$2-1))</f>
        <v/>
      </c>
      <c r="EL17" s="47" t="str">
        <f>IF('Res Rent Roll'!$B18="","",'Res Rent Roll'!$L18*'Res Rent Roll'!$C18*(1+'Property Summary'!$L$21)^(CapEx!EL$2-1))</f>
        <v/>
      </c>
      <c r="EM17" s="47" t="str">
        <f>IF('Res Rent Roll'!$B18="","",'Res Rent Roll'!$L18*'Res Rent Roll'!$C18*(1+'Property Summary'!$L$21)^(CapEx!EM$2-1))</f>
        <v/>
      </c>
      <c r="EN17" s="47" t="str">
        <f>IF('Res Rent Roll'!$B18="","",'Res Rent Roll'!$L18*'Res Rent Roll'!$C18*(1+'Property Summary'!$L$21)^(CapEx!EN$2-1))</f>
        <v/>
      </c>
      <c r="EO17" s="47" t="str">
        <f>IF('Res Rent Roll'!$B18="","",'Res Rent Roll'!$L18*'Res Rent Roll'!$C18*(1+'Property Summary'!$L$21)^(CapEx!EO$2-1))</f>
        <v/>
      </c>
      <c r="EP17" s="47" t="str">
        <f>IF('Res Rent Roll'!$B18="","",'Res Rent Roll'!$L18*'Res Rent Roll'!$C18*(1+'Property Summary'!$L$21)^(CapEx!EP$2-1))</f>
        <v/>
      </c>
      <c r="EQ17" s="47" t="str">
        <f>IF('Res Rent Roll'!$B18="","",'Res Rent Roll'!$L18*'Res Rent Roll'!$C18*(1+'Property Summary'!$L$21)^(CapEx!EQ$2-1))</f>
        <v/>
      </c>
      <c r="ER17" s="47" t="str">
        <f>IF('Res Rent Roll'!$B18="","",'Res Rent Roll'!$L18*'Res Rent Roll'!$C18*(1+'Property Summary'!$L$21)^(CapEx!ER$2-1))</f>
        <v/>
      </c>
      <c r="ES17" s="47" t="str">
        <f>IF('Res Rent Roll'!$B18="","",'Res Rent Roll'!$L18*'Res Rent Roll'!$C18*(1+'Property Summary'!$L$21)^(CapEx!ES$2-1))</f>
        <v/>
      </c>
      <c r="ET17" s="47" t="str">
        <f>IF('Res Rent Roll'!$B18="","",'Res Rent Roll'!$L18*'Res Rent Roll'!$C18*(1+'Property Summary'!$L$21)^(CapEx!ET$2-1))</f>
        <v/>
      </c>
      <c r="EU17" s="47" t="str">
        <f>IF('Res Rent Roll'!$B18="","",'Res Rent Roll'!$L18*'Res Rent Roll'!$C18*(1+'Property Summary'!$L$21)^(CapEx!EU$2-1))</f>
        <v/>
      </c>
      <c r="EV17" s="47" t="str">
        <f>IF('Res Rent Roll'!$B18="","",'Res Rent Roll'!$L18*'Res Rent Roll'!$C18*(1+'Property Summary'!$L$21)^(CapEx!EV$2-1))</f>
        <v/>
      </c>
      <c r="EW17" s="47" t="str">
        <f>IF('Res Rent Roll'!$B18="","",'Res Rent Roll'!$L18*'Res Rent Roll'!$C18*(1+'Property Summary'!$L$21)^(CapEx!EW$2-1))</f>
        <v/>
      </c>
      <c r="EX17" s="47" t="str">
        <f>IF('Res Rent Roll'!$B18="","",'Res Rent Roll'!$L18*'Res Rent Roll'!$C18*(1+'Property Summary'!$L$21)^(CapEx!EX$2-1))</f>
        <v/>
      </c>
      <c r="EY17" s="47" t="str">
        <f>IF('Res Rent Roll'!$B18="","",'Res Rent Roll'!$L18*'Res Rent Roll'!$C18*(1+'Property Summary'!$L$21)^(CapEx!EY$2-1))</f>
        <v/>
      </c>
      <c r="EZ17" s="47" t="str">
        <f>IF('Res Rent Roll'!$B18="","",'Res Rent Roll'!$L18*'Res Rent Roll'!$C18*(1+'Property Summary'!$L$21)^(CapEx!EZ$2-1))</f>
        <v/>
      </c>
      <c r="FA17" s="47" t="str">
        <f>IF('Res Rent Roll'!$B18="","",'Res Rent Roll'!$L18*'Res Rent Roll'!$C18*(1+'Property Summary'!$L$21)^(CapEx!FA$2-1))</f>
        <v/>
      </c>
      <c r="FB17" s="47" t="str">
        <f>IF('Res Rent Roll'!$B18="","",'Res Rent Roll'!$L18*'Res Rent Roll'!$C18*(1+'Property Summary'!$L$21)^(CapEx!FB$2-1))</f>
        <v/>
      </c>
      <c r="FC17" s="47" t="str">
        <f>IF('Res Rent Roll'!$B18="","",'Res Rent Roll'!$L18*'Res Rent Roll'!$C18*(1+'Property Summary'!$L$21)^(CapEx!FC$2-1))</f>
        <v/>
      </c>
      <c r="FD17" s="47" t="str">
        <f>IF('Res Rent Roll'!$B18="","",'Res Rent Roll'!$L18*'Res Rent Roll'!$C18*(1+'Property Summary'!$L$21)^(CapEx!FD$2-1))</f>
        <v/>
      </c>
      <c r="FE17" s="47" t="str">
        <f>IF('Res Rent Roll'!$B18="","",'Res Rent Roll'!$L18*'Res Rent Roll'!$C18*(1+'Property Summary'!$L$21)^(CapEx!FE$2-1))</f>
        <v/>
      </c>
      <c r="FF17" s="47" t="str">
        <f>IF('Res Rent Roll'!$B18="","",'Res Rent Roll'!$L18*'Res Rent Roll'!$C18*(1+'Property Summary'!$L$21)^(CapEx!FF$2-1))</f>
        <v/>
      </c>
      <c r="FG17" s="47" t="str">
        <f>IF('Res Rent Roll'!$B18="","",'Res Rent Roll'!$L18*'Res Rent Roll'!$C18*(1+'Property Summary'!$L$21)^(CapEx!FG$2-1))</f>
        <v/>
      </c>
      <c r="FH17" s="47" t="str">
        <f>IF('Res Rent Roll'!$B18="","",'Res Rent Roll'!$L18*'Res Rent Roll'!$C18*(1+'Property Summary'!$L$21)^(CapEx!FH$2-1))</f>
        <v/>
      </c>
      <c r="FI17" s="47" t="str">
        <f>IF('Res Rent Roll'!$B18="","",'Res Rent Roll'!$L18*'Res Rent Roll'!$C18*(1+'Property Summary'!$L$21)^(CapEx!FI$2-1))</f>
        <v/>
      </c>
      <c r="FJ17" s="47" t="str">
        <f>IF('Res Rent Roll'!$B18="","",'Res Rent Roll'!$L18*'Res Rent Roll'!$C18*(1+'Property Summary'!$L$21)^(CapEx!FJ$2-1))</f>
        <v/>
      </c>
      <c r="FK17" s="47" t="str">
        <f>IF('Res Rent Roll'!$B18="","",'Res Rent Roll'!$L18*'Res Rent Roll'!$C18*(1+'Property Summary'!$L$21)^(CapEx!FK$2-1))</f>
        <v/>
      </c>
      <c r="FL17" s="47" t="str">
        <f>IF('Res Rent Roll'!$B18="","",'Res Rent Roll'!$L18*'Res Rent Roll'!$C18*(1+'Property Summary'!$L$21)^(CapEx!FL$2-1))</f>
        <v/>
      </c>
      <c r="FM17" s="47" t="str">
        <f>IF('Res Rent Roll'!$B18="","",'Res Rent Roll'!$L18*'Res Rent Roll'!$C18*(1+'Property Summary'!$L$21)^(CapEx!FM$2-1))</f>
        <v/>
      </c>
      <c r="FN17" s="47" t="str">
        <f>IF('Res Rent Roll'!$B18="","",'Res Rent Roll'!$L18*'Res Rent Roll'!$C18*(1+'Property Summary'!$L$21)^(CapEx!FN$2-1))</f>
        <v/>
      </c>
      <c r="FO17" s="47" t="str">
        <f>IF('Res Rent Roll'!$B18="","",'Res Rent Roll'!$L18*'Res Rent Roll'!$C18*(1+'Property Summary'!$L$21)^(CapEx!FO$2-1))</f>
        <v/>
      </c>
      <c r="FP17" s="47" t="str">
        <f>IF('Res Rent Roll'!$B18="","",'Res Rent Roll'!$L18*'Res Rent Roll'!$C18*(1+'Property Summary'!$L$21)^(CapEx!FP$2-1))</f>
        <v/>
      </c>
      <c r="FQ17" s="47" t="str">
        <f>IF('Res Rent Roll'!$B18="","",'Res Rent Roll'!$L18*'Res Rent Roll'!$C18*(1+'Property Summary'!$L$21)^(CapEx!FQ$2-1))</f>
        <v/>
      </c>
      <c r="FR17" s="47" t="str">
        <f>IF('Res Rent Roll'!$B18="","",'Res Rent Roll'!$L18*'Res Rent Roll'!$C18*(1+'Property Summary'!$L$21)^(CapEx!FR$2-1))</f>
        <v/>
      </c>
      <c r="FS17" s="47" t="str">
        <f>IF('Res Rent Roll'!$B18="","",'Res Rent Roll'!$L18*'Res Rent Roll'!$C18*(1+'Property Summary'!$L$21)^(CapEx!FS$2-1))</f>
        <v/>
      </c>
      <c r="FT17" s="47" t="str">
        <f>IF('Res Rent Roll'!$B18="","",'Res Rent Roll'!$L18*'Res Rent Roll'!$C18*(1+'Property Summary'!$L$21)^(CapEx!FT$2-1))</f>
        <v/>
      </c>
      <c r="FU17" s="47" t="str">
        <f>IF('Res Rent Roll'!$B18="","",'Res Rent Roll'!$L18*'Res Rent Roll'!$C18*(1+'Property Summary'!$L$21)^(CapEx!FU$2-1))</f>
        <v/>
      </c>
      <c r="FV17" s="47" t="str">
        <f>IF('Res Rent Roll'!$B18="","",'Res Rent Roll'!$L18*'Res Rent Roll'!$C18*(1+'Property Summary'!$L$21)^(CapEx!FV$2-1))</f>
        <v/>
      </c>
      <c r="FW17" s="47" t="str">
        <f>IF('Res Rent Roll'!$B18="","",'Res Rent Roll'!$L18*'Res Rent Roll'!$C18*(1+'Property Summary'!$L$21)^(CapEx!FW$2-1))</f>
        <v/>
      </c>
      <c r="FX17" s="47" t="str">
        <f>IF('Res Rent Roll'!$B18="","",'Res Rent Roll'!$L18*'Res Rent Roll'!$C18*(1+'Property Summary'!$L$21)^(CapEx!FX$2-1))</f>
        <v/>
      </c>
      <c r="FY17" s="47" t="str">
        <f>IF('Res Rent Roll'!$B18="","",'Res Rent Roll'!$L18*'Res Rent Roll'!$C18*(1+'Property Summary'!$L$21)^(CapEx!FY$2-1))</f>
        <v/>
      </c>
      <c r="FZ17" s="47" t="str">
        <f>IF('Res Rent Roll'!$B18="","",'Res Rent Roll'!$L18*'Res Rent Roll'!$C18*(1+'Property Summary'!$L$21)^(CapEx!FZ$2-1))</f>
        <v/>
      </c>
      <c r="GA17" s="48" t="str">
        <f>IF('Res Rent Roll'!$B18="","",'Res Rent Roll'!$L18*'Res Rent Roll'!$C18*(1+'Property Summary'!$L$21)^(CapEx!GA$2-1))</f>
        <v/>
      </c>
    </row>
    <row r="18" spans="2:183" x14ac:dyDescent="0.3">
      <c r="B18" s="42" t="str">
        <f>IF('Res Rent Roll'!$B19="","",'Res Rent Roll'!$B19)</f>
        <v/>
      </c>
      <c r="C18" s="43"/>
      <c r="D18" s="47" t="str">
        <f>IF('Res Rent Roll'!$B19="","",'Res Rent Roll'!$L19*'Res Rent Roll'!$C19*(1+'Property Summary'!$L$21)^(CapEx!D$2-1))</f>
        <v/>
      </c>
      <c r="E18" s="47" t="str">
        <f>IF('Res Rent Roll'!$B19="","",'Res Rent Roll'!$L19*'Res Rent Roll'!$C19*(1+'Property Summary'!$L$21)^(CapEx!E$2-1))</f>
        <v/>
      </c>
      <c r="F18" s="47" t="str">
        <f>IF('Res Rent Roll'!$B19="","",'Res Rent Roll'!$L19*'Res Rent Roll'!$C19*(1+'Property Summary'!$L$21)^(CapEx!F$2-1))</f>
        <v/>
      </c>
      <c r="G18" s="47" t="str">
        <f>IF('Res Rent Roll'!$B19="","",'Res Rent Roll'!$L19*'Res Rent Roll'!$C19*(1+'Property Summary'!$L$21)^(CapEx!G$2-1))</f>
        <v/>
      </c>
      <c r="H18" s="47" t="str">
        <f>IF('Res Rent Roll'!$B19="","",'Res Rent Roll'!$L19*'Res Rent Roll'!$C19*(1+'Property Summary'!$L$21)^(CapEx!H$2-1))</f>
        <v/>
      </c>
      <c r="I18" s="47" t="str">
        <f>IF('Res Rent Roll'!$B19="","",'Res Rent Roll'!$L19*'Res Rent Roll'!$C19*(1+'Property Summary'!$L$21)^(CapEx!I$2-1))</f>
        <v/>
      </c>
      <c r="J18" s="47" t="str">
        <f>IF('Res Rent Roll'!$B19="","",'Res Rent Roll'!$L19*'Res Rent Roll'!$C19*(1+'Property Summary'!$L$21)^(CapEx!J$2-1))</f>
        <v/>
      </c>
      <c r="K18" s="47" t="str">
        <f>IF('Res Rent Roll'!$B19="","",'Res Rent Roll'!$L19*'Res Rent Roll'!$C19*(1+'Property Summary'!$L$21)^(CapEx!K$2-1))</f>
        <v/>
      </c>
      <c r="L18" s="47" t="str">
        <f>IF('Res Rent Roll'!$B19="","",'Res Rent Roll'!$L19*'Res Rent Roll'!$C19*(1+'Property Summary'!$L$21)^(CapEx!L$2-1))</f>
        <v/>
      </c>
      <c r="M18" s="47" t="str">
        <f>IF('Res Rent Roll'!$B19="","",'Res Rent Roll'!$L19*'Res Rent Roll'!$C19*(1+'Property Summary'!$L$21)^(CapEx!M$2-1))</f>
        <v/>
      </c>
      <c r="N18" s="47" t="str">
        <f>IF('Res Rent Roll'!$B19="","",'Res Rent Roll'!$L19*'Res Rent Roll'!$C19*(1+'Property Summary'!$L$21)^(CapEx!N$2-1))</f>
        <v/>
      </c>
      <c r="O18" s="47" t="str">
        <f>IF('Res Rent Roll'!$B19="","",'Res Rent Roll'!$L19*'Res Rent Roll'!$C19*(1+'Property Summary'!$L$21)^(CapEx!O$2-1))</f>
        <v/>
      </c>
      <c r="P18" s="47" t="str">
        <f>IF('Res Rent Roll'!$B19="","",'Res Rent Roll'!$L19*'Res Rent Roll'!$C19*(1+'Property Summary'!$L$21)^(CapEx!P$2-1))</f>
        <v/>
      </c>
      <c r="Q18" s="47" t="str">
        <f>IF('Res Rent Roll'!$B19="","",'Res Rent Roll'!$L19*'Res Rent Roll'!$C19*(1+'Property Summary'!$L$21)^(CapEx!Q$2-1))</f>
        <v/>
      </c>
      <c r="R18" s="47" t="str">
        <f>IF('Res Rent Roll'!$B19="","",'Res Rent Roll'!$L19*'Res Rent Roll'!$C19*(1+'Property Summary'!$L$21)^(CapEx!R$2-1))</f>
        <v/>
      </c>
      <c r="S18" s="47" t="str">
        <f>IF('Res Rent Roll'!$B19="","",'Res Rent Roll'!$L19*'Res Rent Roll'!$C19*(1+'Property Summary'!$L$21)^(CapEx!S$2-1))</f>
        <v/>
      </c>
      <c r="T18" s="47" t="str">
        <f>IF('Res Rent Roll'!$B19="","",'Res Rent Roll'!$L19*'Res Rent Roll'!$C19*(1+'Property Summary'!$L$21)^(CapEx!T$2-1))</f>
        <v/>
      </c>
      <c r="U18" s="47" t="str">
        <f>IF('Res Rent Roll'!$B19="","",'Res Rent Roll'!$L19*'Res Rent Roll'!$C19*(1+'Property Summary'!$L$21)^(CapEx!U$2-1))</f>
        <v/>
      </c>
      <c r="V18" s="47" t="str">
        <f>IF('Res Rent Roll'!$B19="","",'Res Rent Roll'!$L19*'Res Rent Roll'!$C19*(1+'Property Summary'!$L$21)^(CapEx!V$2-1))</f>
        <v/>
      </c>
      <c r="W18" s="47" t="str">
        <f>IF('Res Rent Roll'!$B19="","",'Res Rent Roll'!$L19*'Res Rent Roll'!$C19*(1+'Property Summary'!$L$21)^(CapEx!W$2-1))</f>
        <v/>
      </c>
      <c r="X18" s="47" t="str">
        <f>IF('Res Rent Roll'!$B19="","",'Res Rent Roll'!$L19*'Res Rent Roll'!$C19*(1+'Property Summary'!$L$21)^(CapEx!X$2-1))</f>
        <v/>
      </c>
      <c r="Y18" s="47" t="str">
        <f>IF('Res Rent Roll'!$B19="","",'Res Rent Roll'!$L19*'Res Rent Roll'!$C19*(1+'Property Summary'!$L$21)^(CapEx!Y$2-1))</f>
        <v/>
      </c>
      <c r="Z18" s="47" t="str">
        <f>IF('Res Rent Roll'!$B19="","",'Res Rent Roll'!$L19*'Res Rent Roll'!$C19*(1+'Property Summary'!$L$21)^(CapEx!Z$2-1))</f>
        <v/>
      </c>
      <c r="AA18" s="47" t="str">
        <f>IF('Res Rent Roll'!$B19="","",'Res Rent Roll'!$L19*'Res Rent Roll'!$C19*(1+'Property Summary'!$L$21)^(CapEx!AA$2-1))</f>
        <v/>
      </c>
      <c r="AB18" s="47" t="str">
        <f>IF('Res Rent Roll'!$B19="","",'Res Rent Roll'!$L19*'Res Rent Roll'!$C19*(1+'Property Summary'!$L$21)^(CapEx!AB$2-1))</f>
        <v/>
      </c>
      <c r="AC18" s="47" t="str">
        <f>IF('Res Rent Roll'!$B19="","",'Res Rent Roll'!$L19*'Res Rent Roll'!$C19*(1+'Property Summary'!$L$21)^(CapEx!AC$2-1))</f>
        <v/>
      </c>
      <c r="AD18" s="47" t="str">
        <f>IF('Res Rent Roll'!$B19="","",'Res Rent Roll'!$L19*'Res Rent Roll'!$C19*(1+'Property Summary'!$L$21)^(CapEx!AD$2-1))</f>
        <v/>
      </c>
      <c r="AE18" s="47" t="str">
        <f>IF('Res Rent Roll'!$B19="","",'Res Rent Roll'!$L19*'Res Rent Roll'!$C19*(1+'Property Summary'!$L$21)^(CapEx!AE$2-1))</f>
        <v/>
      </c>
      <c r="AF18" s="47" t="str">
        <f>IF('Res Rent Roll'!$B19="","",'Res Rent Roll'!$L19*'Res Rent Roll'!$C19*(1+'Property Summary'!$L$21)^(CapEx!AF$2-1))</f>
        <v/>
      </c>
      <c r="AG18" s="47" t="str">
        <f>IF('Res Rent Roll'!$B19="","",'Res Rent Roll'!$L19*'Res Rent Roll'!$C19*(1+'Property Summary'!$L$21)^(CapEx!AG$2-1))</f>
        <v/>
      </c>
      <c r="AH18" s="47" t="str">
        <f>IF('Res Rent Roll'!$B19="","",'Res Rent Roll'!$L19*'Res Rent Roll'!$C19*(1+'Property Summary'!$L$21)^(CapEx!AH$2-1))</f>
        <v/>
      </c>
      <c r="AI18" s="47" t="str">
        <f>IF('Res Rent Roll'!$B19="","",'Res Rent Roll'!$L19*'Res Rent Roll'!$C19*(1+'Property Summary'!$L$21)^(CapEx!AI$2-1))</f>
        <v/>
      </c>
      <c r="AJ18" s="47" t="str">
        <f>IF('Res Rent Roll'!$B19="","",'Res Rent Roll'!$L19*'Res Rent Roll'!$C19*(1+'Property Summary'!$L$21)^(CapEx!AJ$2-1))</f>
        <v/>
      </c>
      <c r="AK18" s="47" t="str">
        <f>IF('Res Rent Roll'!$B19="","",'Res Rent Roll'!$L19*'Res Rent Roll'!$C19*(1+'Property Summary'!$L$21)^(CapEx!AK$2-1))</f>
        <v/>
      </c>
      <c r="AL18" s="47" t="str">
        <f>IF('Res Rent Roll'!$B19="","",'Res Rent Roll'!$L19*'Res Rent Roll'!$C19*(1+'Property Summary'!$L$21)^(CapEx!AL$2-1))</f>
        <v/>
      </c>
      <c r="AM18" s="47" t="str">
        <f>IF('Res Rent Roll'!$B19="","",'Res Rent Roll'!$L19*'Res Rent Roll'!$C19*(1+'Property Summary'!$L$21)^(CapEx!AM$2-1))</f>
        <v/>
      </c>
      <c r="AN18" s="47" t="str">
        <f>IF('Res Rent Roll'!$B19="","",'Res Rent Roll'!$L19*'Res Rent Roll'!$C19*(1+'Property Summary'!$L$21)^(CapEx!AN$2-1))</f>
        <v/>
      </c>
      <c r="AO18" s="47" t="str">
        <f>IF('Res Rent Roll'!$B19="","",'Res Rent Roll'!$L19*'Res Rent Roll'!$C19*(1+'Property Summary'!$L$21)^(CapEx!AO$2-1))</f>
        <v/>
      </c>
      <c r="AP18" s="47" t="str">
        <f>IF('Res Rent Roll'!$B19="","",'Res Rent Roll'!$L19*'Res Rent Roll'!$C19*(1+'Property Summary'!$L$21)^(CapEx!AP$2-1))</f>
        <v/>
      </c>
      <c r="AQ18" s="47" t="str">
        <f>IF('Res Rent Roll'!$B19="","",'Res Rent Roll'!$L19*'Res Rent Roll'!$C19*(1+'Property Summary'!$L$21)^(CapEx!AQ$2-1))</f>
        <v/>
      </c>
      <c r="AR18" s="47" t="str">
        <f>IF('Res Rent Roll'!$B19="","",'Res Rent Roll'!$L19*'Res Rent Roll'!$C19*(1+'Property Summary'!$L$21)^(CapEx!AR$2-1))</f>
        <v/>
      </c>
      <c r="AS18" s="47" t="str">
        <f>IF('Res Rent Roll'!$B19="","",'Res Rent Roll'!$L19*'Res Rent Roll'!$C19*(1+'Property Summary'!$L$21)^(CapEx!AS$2-1))</f>
        <v/>
      </c>
      <c r="AT18" s="47" t="str">
        <f>IF('Res Rent Roll'!$B19="","",'Res Rent Roll'!$L19*'Res Rent Roll'!$C19*(1+'Property Summary'!$L$21)^(CapEx!AT$2-1))</f>
        <v/>
      </c>
      <c r="AU18" s="47" t="str">
        <f>IF('Res Rent Roll'!$B19="","",'Res Rent Roll'!$L19*'Res Rent Roll'!$C19*(1+'Property Summary'!$L$21)^(CapEx!AU$2-1))</f>
        <v/>
      </c>
      <c r="AV18" s="47" t="str">
        <f>IF('Res Rent Roll'!$B19="","",'Res Rent Roll'!$L19*'Res Rent Roll'!$C19*(1+'Property Summary'!$L$21)^(CapEx!AV$2-1))</f>
        <v/>
      </c>
      <c r="AW18" s="47" t="str">
        <f>IF('Res Rent Roll'!$B19="","",'Res Rent Roll'!$L19*'Res Rent Roll'!$C19*(1+'Property Summary'!$L$21)^(CapEx!AW$2-1))</f>
        <v/>
      </c>
      <c r="AX18" s="47" t="str">
        <f>IF('Res Rent Roll'!$B19="","",'Res Rent Roll'!$L19*'Res Rent Roll'!$C19*(1+'Property Summary'!$L$21)^(CapEx!AX$2-1))</f>
        <v/>
      </c>
      <c r="AY18" s="47" t="str">
        <f>IF('Res Rent Roll'!$B19="","",'Res Rent Roll'!$L19*'Res Rent Roll'!$C19*(1+'Property Summary'!$L$21)^(CapEx!AY$2-1))</f>
        <v/>
      </c>
      <c r="AZ18" s="47" t="str">
        <f>IF('Res Rent Roll'!$B19="","",'Res Rent Roll'!$L19*'Res Rent Roll'!$C19*(1+'Property Summary'!$L$21)^(CapEx!AZ$2-1))</f>
        <v/>
      </c>
      <c r="BA18" s="47" t="str">
        <f>IF('Res Rent Roll'!$B19="","",'Res Rent Roll'!$L19*'Res Rent Roll'!$C19*(1+'Property Summary'!$L$21)^(CapEx!BA$2-1))</f>
        <v/>
      </c>
      <c r="BB18" s="47" t="str">
        <f>IF('Res Rent Roll'!$B19="","",'Res Rent Roll'!$L19*'Res Rent Roll'!$C19*(1+'Property Summary'!$L$21)^(CapEx!BB$2-1))</f>
        <v/>
      </c>
      <c r="BC18" s="47" t="str">
        <f>IF('Res Rent Roll'!$B19="","",'Res Rent Roll'!$L19*'Res Rent Roll'!$C19*(1+'Property Summary'!$L$21)^(CapEx!BC$2-1))</f>
        <v/>
      </c>
      <c r="BD18" s="47" t="str">
        <f>IF('Res Rent Roll'!$B19="","",'Res Rent Roll'!$L19*'Res Rent Roll'!$C19*(1+'Property Summary'!$L$21)^(CapEx!BD$2-1))</f>
        <v/>
      </c>
      <c r="BE18" s="47" t="str">
        <f>IF('Res Rent Roll'!$B19="","",'Res Rent Roll'!$L19*'Res Rent Roll'!$C19*(1+'Property Summary'!$L$21)^(CapEx!BE$2-1))</f>
        <v/>
      </c>
      <c r="BF18" s="47" t="str">
        <f>IF('Res Rent Roll'!$B19="","",'Res Rent Roll'!$L19*'Res Rent Roll'!$C19*(1+'Property Summary'!$L$21)^(CapEx!BF$2-1))</f>
        <v/>
      </c>
      <c r="BG18" s="47" t="str">
        <f>IF('Res Rent Roll'!$B19="","",'Res Rent Roll'!$L19*'Res Rent Roll'!$C19*(1+'Property Summary'!$L$21)^(CapEx!BG$2-1))</f>
        <v/>
      </c>
      <c r="BH18" s="47" t="str">
        <f>IF('Res Rent Roll'!$B19="","",'Res Rent Roll'!$L19*'Res Rent Roll'!$C19*(1+'Property Summary'!$L$21)^(CapEx!BH$2-1))</f>
        <v/>
      </c>
      <c r="BI18" s="47" t="str">
        <f>IF('Res Rent Roll'!$B19="","",'Res Rent Roll'!$L19*'Res Rent Roll'!$C19*(1+'Property Summary'!$L$21)^(CapEx!BI$2-1))</f>
        <v/>
      </c>
      <c r="BJ18" s="47" t="str">
        <f>IF('Res Rent Roll'!$B19="","",'Res Rent Roll'!$L19*'Res Rent Roll'!$C19*(1+'Property Summary'!$L$21)^(CapEx!BJ$2-1))</f>
        <v/>
      </c>
      <c r="BK18" s="47" t="str">
        <f>IF('Res Rent Roll'!$B19="","",'Res Rent Roll'!$L19*'Res Rent Roll'!$C19*(1+'Property Summary'!$L$21)^(CapEx!BK$2-1))</f>
        <v/>
      </c>
      <c r="BL18" s="47" t="str">
        <f>IF('Res Rent Roll'!$B19="","",'Res Rent Roll'!$L19*'Res Rent Roll'!$C19*(1+'Property Summary'!$L$21)^(CapEx!BL$2-1))</f>
        <v/>
      </c>
      <c r="BM18" s="47" t="str">
        <f>IF('Res Rent Roll'!$B19="","",'Res Rent Roll'!$L19*'Res Rent Roll'!$C19*(1+'Property Summary'!$L$21)^(CapEx!BM$2-1))</f>
        <v/>
      </c>
      <c r="BN18" s="47" t="str">
        <f>IF('Res Rent Roll'!$B19="","",'Res Rent Roll'!$L19*'Res Rent Roll'!$C19*(1+'Property Summary'!$L$21)^(CapEx!BN$2-1))</f>
        <v/>
      </c>
      <c r="BO18" s="47" t="str">
        <f>IF('Res Rent Roll'!$B19="","",'Res Rent Roll'!$L19*'Res Rent Roll'!$C19*(1+'Property Summary'!$L$21)^(CapEx!BO$2-1))</f>
        <v/>
      </c>
      <c r="BP18" s="47" t="str">
        <f>IF('Res Rent Roll'!$B19="","",'Res Rent Roll'!$L19*'Res Rent Roll'!$C19*(1+'Property Summary'!$L$21)^(CapEx!BP$2-1))</f>
        <v/>
      </c>
      <c r="BQ18" s="47" t="str">
        <f>IF('Res Rent Roll'!$B19="","",'Res Rent Roll'!$L19*'Res Rent Roll'!$C19*(1+'Property Summary'!$L$21)^(CapEx!BQ$2-1))</f>
        <v/>
      </c>
      <c r="BR18" s="47" t="str">
        <f>IF('Res Rent Roll'!$B19="","",'Res Rent Roll'!$L19*'Res Rent Roll'!$C19*(1+'Property Summary'!$L$21)^(CapEx!BR$2-1))</f>
        <v/>
      </c>
      <c r="BS18" s="47" t="str">
        <f>IF('Res Rent Roll'!$B19="","",'Res Rent Roll'!$L19*'Res Rent Roll'!$C19*(1+'Property Summary'!$L$21)^(CapEx!BS$2-1))</f>
        <v/>
      </c>
      <c r="BT18" s="47" t="str">
        <f>IF('Res Rent Roll'!$B19="","",'Res Rent Roll'!$L19*'Res Rent Roll'!$C19*(1+'Property Summary'!$L$21)^(CapEx!BT$2-1))</f>
        <v/>
      </c>
      <c r="BU18" s="47" t="str">
        <f>IF('Res Rent Roll'!$B19="","",'Res Rent Roll'!$L19*'Res Rent Roll'!$C19*(1+'Property Summary'!$L$21)^(CapEx!BU$2-1))</f>
        <v/>
      </c>
      <c r="BV18" s="47" t="str">
        <f>IF('Res Rent Roll'!$B19="","",'Res Rent Roll'!$L19*'Res Rent Roll'!$C19*(1+'Property Summary'!$L$21)^(CapEx!BV$2-1))</f>
        <v/>
      </c>
      <c r="BW18" s="47" t="str">
        <f>IF('Res Rent Roll'!$B19="","",'Res Rent Roll'!$L19*'Res Rent Roll'!$C19*(1+'Property Summary'!$L$21)^(CapEx!BW$2-1))</f>
        <v/>
      </c>
      <c r="BX18" s="47" t="str">
        <f>IF('Res Rent Roll'!$B19="","",'Res Rent Roll'!$L19*'Res Rent Roll'!$C19*(1+'Property Summary'!$L$21)^(CapEx!BX$2-1))</f>
        <v/>
      </c>
      <c r="BY18" s="47" t="str">
        <f>IF('Res Rent Roll'!$B19="","",'Res Rent Roll'!$L19*'Res Rent Roll'!$C19*(1+'Property Summary'!$L$21)^(CapEx!BY$2-1))</f>
        <v/>
      </c>
      <c r="BZ18" s="47" t="str">
        <f>IF('Res Rent Roll'!$B19="","",'Res Rent Roll'!$L19*'Res Rent Roll'!$C19*(1+'Property Summary'!$L$21)^(CapEx!BZ$2-1))</f>
        <v/>
      </c>
      <c r="CA18" s="47" t="str">
        <f>IF('Res Rent Roll'!$B19="","",'Res Rent Roll'!$L19*'Res Rent Roll'!$C19*(1+'Property Summary'!$L$21)^(CapEx!CA$2-1))</f>
        <v/>
      </c>
      <c r="CB18" s="47" t="str">
        <f>IF('Res Rent Roll'!$B19="","",'Res Rent Roll'!$L19*'Res Rent Roll'!$C19*(1+'Property Summary'!$L$21)^(CapEx!CB$2-1))</f>
        <v/>
      </c>
      <c r="CC18" s="47" t="str">
        <f>IF('Res Rent Roll'!$B19="","",'Res Rent Roll'!$L19*'Res Rent Roll'!$C19*(1+'Property Summary'!$L$21)^(CapEx!CC$2-1))</f>
        <v/>
      </c>
      <c r="CD18" s="47" t="str">
        <f>IF('Res Rent Roll'!$B19="","",'Res Rent Roll'!$L19*'Res Rent Roll'!$C19*(1+'Property Summary'!$L$21)^(CapEx!CD$2-1))</f>
        <v/>
      </c>
      <c r="CE18" s="47" t="str">
        <f>IF('Res Rent Roll'!$B19="","",'Res Rent Roll'!$L19*'Res Rent Roll'!$C19*(1+'Property Summary'!$L$21)^(CapEx!CE$2-1))</f>
        <v/>
      </c>
      <c r="CF18" s="47" t="str">
        <f>IF('Res Rent Roll'!$B19="","",'Res Rent Roll'!$L19*'Res Rent Roll'!$C19*(1+'Property Summary'!$L$21)^(CapEx!CF$2-1))</f>
        <v/>
      </c>
      <c r="CG18" s="47" t="str">
        <f>IF('Res Rent Roll'!$B19="","",'Res Rent Roll'!$L19*'Res Rent Roll'!$C19*(1+'Property Summary'!$L$21)^(CapEx!CG$2-1))</f>
        <v/>
      </c>
      <c r="CH18" s="47" t="str">
        <f>IF('Res Rent Roll'!$B19="","",'Res Rent Roll'!$L19*'Res Rent Roll'!$C19*(1+'Property Summary'!$L$21)^(CapEx!CH$2-1))</f>
        <v/>
      </c>
      <c r="CI18" s="47" t="str">
        <f>IF('Res Rent Roll'!$B19="","",'Res Rent Roll'!$L19*'Res Rent Roll'!$C19*(1+'Property Summary'!$L$21)^(CapEx!CI$2-1))</f>
        <v/>
      </c>
      <c r="CJ18" s="47" t="str">
        <f>IF('Res Rent Roll'!$B19="","",'Res Rent Roll'!$L19*'Res Rent Roll'!$C19*(1+'Property Summary'!$L$21)^(CapEx!CJ$2-1))</f>
        <v/>
      </c>
      <c r="CK18" s="47" t="str">
        <f>IF('Res Rent Roll'!$B19="","",'Res Rent Roll'!$L19*'Res Rent Roll'!$C19*(1+'Property Summary'!$L$21)^(CapEx!CK$2-1))</f>
        <v/>
      </c>
      <c r="CL18" s="47" t="str">
        <f>IF('Res Rent Roll'!$B19="","",'Res Rent Roll'!$L19*'Res Rent Roll'!$C19*(1+'Property Summary'!$L$21)^(CapEx!CL$2-1))</f>
        <v/>
      </c>
      <c r="CM18" s="47" t="str">
        <f>IF('Res Rent Roll'!$B19="","",'Res Rent Roll'!$L19*'Res Rent Roll'!$C19*(1+'Property Summary'!$L$21)^(CapEx!CM$2-1))</f>
        <v/>
      </c>
      <c r="CN18" s="47" t="str">
        <f>IF('Res Rent Roll'!$B19="","",'Res Rent Roll'!$L19*'Res Rent Roll'!$C19*(1+'Property Summary'!$L$21)^(CapEx!CN$2-1))</f>
        <v/>
      </c>
      <c r="CO18" s="47" t="str">
        <f>IF('Res Rent Roll'!$B19="","",'Res Rent Roll'!$L19*'Res Rent Roll'!$C19*(1+'Property Summary'!$L$21)^(CapEx!CO$2-1))</f>
        <v/>
      </c>
      <c r="CP18" s="47" t="str">
        <f>IF('Res Rent Roll'!$B19="","",'Res Rent Roll'!$L19*'Res Rent Roll'!$C19*(1+'Property Summary'!$L$21)^(CapEx!CP$2-1))</f>
        <v/>
      </c>
      <c r="CQ18" s="47" t="str">
        <f>IF('Res Rent Roll'!$B19="","",'Res Rent Roll'!$L19*'Res Rent Roll'!$C19*(1+'Property Summary'!$L$21)^(CapEx!CQ$2-1))</f>
        <v/>
      </c>
      <c r="CR18" s="47" t="str">
        <f>IF('Res Rent Roll'!$B19="","",'Res Rent Roll'!$L19*'Res Rent Roll'!$C19*(1+'Property Summary'!$L$21)^(CapEx!CR$2-1))</f>
        <v/>
      </c>
      <c r="CS18" s="47" t="str">
        <f>IF('Res Rent Roll'!$B19="","",'Res Rent Roll'!$L19*'Res Rent Roll'!$C19*(1+'Property Summary'!$L$21)^(CapEx!CS$2-1))</f>
        <v/>
      </c>
      <c r="CT18" s="47" t="str">
        <f>IF('Res Rent Roll'!$B19="","",'Res Rent Roll'!$L19*'Res Rent Roll'!$C19*(1+'Property Summary'!$L$21)^(CapEx!CT$2-1))</f>
        <v/>
      </c>
      <c r="CU18" s="47" t="str">
        <f>IF('Res Rent Roll'!$B19="","",'Res Rent Roll'!$L19*'Res Rent Roll'!$C19*(1+'Property Summary'!$L$21)^(CapEx!CU$2-1))</f>
        <v/>
      </c>
      <c r="CV18" s="47" t="str">
        <f>IF('Res Rent Roll'!$B19="","",'Res Rent Roll'!$L19*'Res Rent Roll'!$C19*(1+'Property Summary'!$L$21)^(CapEx!CV$2-1))</f>
        <v/>
      </c>
      <c r="CW18" s="47" t="str">
        <f>IF('Res Rent Roll'!$B19="","",'Res Rent Roll'!$L19*'Res Rent Roll'!$C19*(1+'Property Summary'!$L$21)^(CapEx!CW$2-1))</f>
        <v/>
      </c>
      <c r="CX18" s="47" t="str">
        <f>IF('Res Rent Roll'!$B19="","",'Res Rent Roll'!$L19*'Res Rent Roll'!$C19*(1+'Property Summary'!$L$21)^(CapEx!CX$2-1))</f>
        <v/>
      </c>
      <c r="CY18" s="47" t="str">
        <f>IF('Res Rent Roll'!$B19="","",'Res Rent Roll'!$L19*'Res Rent Roll'!$C19*(1+'Property Summary'!$L$21)^(CapEx!CY$2-1))</f>
        <v/>
      </c>
      <c r="CZ18" s="47" t="str">
        <f>IF('Res Rent Roll'!$B19="","",'Res Rent Roll'!$L19*'Res Rent Roll'!$C19*(1+'Property Summary'!$L$21)^(CapEx!CZ$2-1))</f>
        <v/>
      </c>
      <c r="DA18" s="47" t="str">
        <f>IF('Res Rent Roll'!$B19="","",'Res Rent Roll'!$L19*'Res Rent Roll'!$C19*(1+'Property Summary'!$L$21)^(CapEx!DA$2-1))</f>
        <v/>
      </c>
      <c r="DB18" s="47" t="str">
        <f>IF('Res Rent Roll'!$B19="","",'Res Rent Roll'!$L19*'Res Rent Roll'!$C19*(1+'Property Summary'!$L$21)^(CapEx!DB$2-1))</f>
        <v/>
      </c>
      <c r="DC18" s="47" t="str">
        <f>IF('Res Rent Roll'!$B19="","",'Res Rent Roll'!$L19*'Res Rent Roll'!$C19*(1+'Property Summary'!$L$21)^(CapEx!DC$2-1))</f>
        <v/>
      </c>
      <c r="DD18" s="47" t="str">
        <f>IF('Res Rent Roll'!$B19="","",'Res Rent Roll'!$L19*'Res Rent Roll'!$C19*(1+'Property Summary'!$L$21)^(CapEx!DD$2-1))</f>
        <v/>
      </c>
      <c r="DE18" s="47" t="str">
        <f>IF('Res Rent Roll'!$B19="","",'Res Rent Roll'!$L19*'Res Rent Roll'!$C19*(1+'Property Summary'!$L$21)^(CapEx!DE$2-1))</f>
        <v/>
      </c>
      <c r="DF18" s="47" t="str">
        <f>IF('Res Rent Roll'!$B19="","",'Res Rent Roll'!$L19*'Res Rent Roll'!$C19*(1+'Property Summary'!$L$21)^(CapEx!DF$2-1))</f>
        <v/>
      </c>
      <c r="DG18" s="47" t="str">
        <f>IF('Res Rent Roll'!$B19="","",'Res Rent Roll'!$L19*'Res Rent Roll'!$C19*(1+'Property Summary'!$L$21)^(CapEx!DG$2-1))</f>
        <v/>
      </c>
      <c r="DH18" s="47" t="str">
        <f>IF('Res Rent Roll'!$B19="","",'Res Rent Roll'!$L19*'Res Rent Roll'!$C19*(1+'Property Summary'!$L$21)^(CapEx!DH$2-1))</f>
        <v/>
      </c>
      <c r="DI18" s="47" t="str">
        <f>IF('Res Rent Roll'!$B19="","",'Res Rent Roll'!$L19*'Res Rent Roll'!$C19*(1+'Property Summary'!$L$21)^(CapEx!DI$2-1))</f>
        <v/>
      </c>
      <c r="DJ18" s="47" t="str">
        <f>IF('Res Rent Roll'!$B19="","",'Res Rent Roll'!$L19*'Res Rent Roll'!$C19*(1+'Property Summary'!$L$21)^(CapEx!DJ$2-1))</f>
        <v/>
      </c>
      <c r="DK18" s="47" t="str">
        <f>IF('Res Rent Roll'!$B19="","",'Res Rent Roll'!$L19*'Res Rent Roll'!$C19*(1+'Property Summary'!$L$21)^(CapEx!DK$2-1))</f>
        <v/>
      </c>
      <c r="DL18" s="47" t="str">
        <f>IF('Res Rent Roll'!$B19="","",'Res Rent Roll'!$L19*'Res Rent Roll'!$C19*(1+'Property Summary'!$L$21)^(CapEx!DL$2-1))</f>
        <v/>
      </c>
      <c r="DM18" s="47" t="str">
        <f>IF('Res Rent Roll'!$B19="","",'Res Rent Roll'!$L19*'Res Rent Roll'!$C19*(1+'Property Summary'!$L$21)^(CapEx!DM$2-1))</f>
        <v/>
      </c>
      <c r="DN18" s="47" t="str">
        <f>IF('Res Rent Roll'!$B19="","",'Res Rent Roll'!$L19*'Res Rent Roll'!$C19*(1+'Property Summary'!$L$21)^(CapEx!DN$2-1))</f>
        <v/>
      </c>
      <c r="DO18" s="47" t="str">
        <f>IF('Res Rent Roll'!$B19="","",'Res Rent Roll'!$L19*'Res Rent Roll'!$C19*(1+'Property Summary'!$L$21)^(CapEx!DO$2-1))</f>
        <v/>
      </c>
      <c r="DP18" s="47" t="str">
        <f>IF('Res Rent Roll'!$B19="","",'Res Rent Roll'!$L19*'Res Rent Roll'!$C19*(1+'Property Summary'!$L$21)^(CapEx!DP$2-1))</f>
        <v/>
      </c>
      <c r="DQ18" s="47" t="str">
        <f>IF('Res Rent Roll'!$B19="","",'Res Rent Roll'!$L19*'Res Rent Roll'!$C19*(1+'Property Summary'!$L$21)^(CapEx!DQ$2-1))</f>
        <v/>
      </c>
      <c r="DR18" s="47" t="str">
        <f>IF('Res Rent Roll'!$B19="","",'Res Rent Roll'!$L19*'Res Rent Roll'!$C19*(1+'Property Summary'!$L$21)^(CapEx!DR$2-1))</f>
        <v/>
      </c>
      <c r="DS18" s="47" t="str">
        <f>IF('Res Rent Roll'!$B19="","",'Res Rent Roll'!$L19*'Res Rent Roll'!$C19*(1+'Property Summary'!$L$21)^(CapEx!DS$2-1))</f>
        <v/>
      </c>
      <c r="DT18" s="47" t="str">
        <f>IF('Res Rent Roll'!$B19="","",'Res Rent Roll'!$L19*'Res Rent Roll'!$C19*(1+'Property Summary'!$L$21)^(CapEx!DT$2-1))</f>
        <v/>
      </c>
      <c r="DU18" s="47" t="str">
        <f>IF('Res Rent Roll'!$B19="","",'Res Rent Roll'!$L19*'Res Rent Roll'!$C19*(1+'Property Summary'!$L$21)^(CapEx!DU$2-1))</f>
        <v/>
      </c>
      <c r="DV18" s="47" t="str">
        <f>IF('Res Rent Roll'!$B19="","",'Res Rent Roll'!$L19*'Res Rent Roll'!$C19*(1+'Property Summary'!$L$21)^(CapEx!DV$2-1))</f>
        <v/>
      </c>
      <c r="DW18" s="47" t="str">
        <f>IF('Res Rent Roll'!$B19="","",'Res Rent Roll'!$L19*'Res Rent Roll'!$C19*(1+'Property Summary'!$L$21)^(CapEx!DW$2-1))</f>
        <v/>
      </c>
      <c r="DX18" s="47" t="str">
        <f>IF('Res Rent Roll'!$B19="","",'Res Rent Roll'!$L19*'Res Rent Roll'!$C19*(1+'Property Summary'!$L$21)^(CapEx!DX$2-1))</f>
        <v/>
      </c>
      <c r="DY18" s="47" t="str">
        <f>IF('Res Rent Roll'!$B19="","",'Res Rent Roll'!$L19*'Res Rent Roll'!$C19*(1+'Property Summary'!$L$21)^(CapEx!DY$2-1))</f>
        <v/>
      </c>
      <c r="DZ18" s="47" t="str">
        <f>IF('Res Rent Roll'!$B19="","",'Res Rent Roll'!$L19*'Res Rent Roll'!$C19*(1+'Property Summary'!$L$21)^(CapEx!DZ$2-1))</f>
        <v/>
      </c>
      <c r="EA18" s="47" t="str">
        <f>IF('Res Rent Roll'!$B19="","",'Res Rent Roll'!$L19*'Res Rent Roll'!$C19*(1+'Property Summary'!$L$21)^(CapEx!EA$2-1))</f>
        <v/>
      </c>
      <c r="EB18" s="47" t="str">
        <f>IF('Res Rent Roll'!$B19="","",'Res Rent Roll'!$L19*'Res Rent Roll'!$C19*(1+'Property Summary'!$L$21)^(CapEx!EB$2-1))</f>
        <v/>
      </c>
      <c r="EC18" s="47" t="str">
        <f>IF('Res Rent Roll'!$B19="","",'Res Rent Roll'!$L19*'Res Rent Roll'!$C19*(1+'Property Summary'!$L$21)^(CapEx!EC$2-1))</f>
        <v/>
      </c>
      <c r="ED18" s="47" t="str">
        <f>IF('Res Rent Roll'!$B19="","",'Res Rent Roll'!$L19*'Res Rent Roll'!$C19*(1+'Property Summary'!$L$21)^(CapEx!ED$2-1))</f>
        <v/>
      </c>
      <c r="EE18" s="47" t="str">
        <f>IF('Res Rent Roll'!$B19="","",'Res Rent Roll'!$L19*'Res Rent Roll'!$C19*(1+'Property Summary'!$L$21)^(CapEx!EE$2-1))</f>
        <v/>
      </c>
      <c r="EF18" s="47" t="str">
        <f>IF('Res Rent Roll'!$B19="","",'Res Rent Roll'!$L19*'Res Rent Roll'!$C19*(1+'Property Summary'!$L$21)^(CapEx!EF$2-1))</f>
        <v/>
      </c>
      <c r="EG18" s="47" t="str">
        <f>IF('Res Rent Roll'!$B19="","",'Res Rent Roll'!$L19*'Res Rent Roll'!$C19*(1+'Property Summary'!$L$21)^(CapEx!EG$2-1))</f>
        <v/>
      </c>
      <c r="EH18" s="47" t="str">
        <f>IF('Res Rent Roll'!$B19="","",'Res Rent Roll'!$L19*'Res Rent Roll'!$C19*(1+'Property Summary'!$L$21)^(CapEx!EH$2-1))</f>
        <v/>
      </c>
      <c r="EI18" s="47" t="str">
        <f>IF('Res Rent Roll'!$B19="","",'Res Rent Roll'!$L19*'Res Rent Roll'!$C19*(1+'Property Summary'!$L$21)^(CapEx!EI$2-1))</f>
        <v/>
      </c>
      <c r="EJ18" s="47" t="str">
        <f>IF('Res Rent Roll'!$B19="","",'Res Rent Roll'!$L19*'Res Rent Roll'!$C19*(1+'Property Summary'!$L$21)^(CapEx!EJ$2-1))</f>
        <v/>
      </c>
      <c r="EK18" s="47" t="str">
        <f>IF('Res Rent Roll'!$B19="","",'Res Rent Roll'!$L19*'Res Rent Roll'!$C19*(1+'Property Summary'!$L$21)^(CapEx!EK$2-1))</f>
        <v/>
      </c>
      <c r="EL18" s="47" t="str">
        <f>IF('Res Rent Roll'!$B19="","",'Res Rent Roll'!$L19*'Res Rent Roll'!$C19*(1+'Property Summary'!$L$21)^(CapEx!EL$2-1))</f>
        <v/>
      </c>
      <c r="EM18" s="47" t="str">
        <f>IF('Res Rent Roll'!$B19="","",'Res Rent Roll'!$L19*'Res Rent Roll'!$C19*(1+'Property Summary'!$L$21)^(CapEx!EM$2-1))</f>
        <v/>
      </c>
      <c r="EN18" s="47" t="str">
        <f>IF('Res Rent Roll'!$B19="","",'Res Rent Roll'!$L19*'Res Rent Roll'!$C19*(1+'Property Summary'!$L$21)^(CapEx!EN$2-1))</f>
        <v/>
      </c>
      <c r="EO18" s="47" t="str">
        <f>IF('Res Rent Roll'!$B19="","",'Res Rent Roll'!$L19*'Res Rent Roll'!$C19*(1+'Property Summary'!$L$21)^(CapEx!EO$2-1))</f>
        <v/>
      </c>
      <c r="EP18" s="47" t="str">
        <f>IF('Res Rent Roll'!$B19="","",'Res Rent Roll'!$L19*'Res Rent Roll'!$C19*(1+'Property Summary'!$L$21)^(CapEx!EP$2-1))</f>
        <v/>
      </c>
      <c r="EQ18" s="47" t="str">
        <f>IF('Res Rent Roll'!$B19="","",'Res Rent Roll'!$L19*'Res Rent Roll'!$C19*(1+'Property Summary'!$L$21)^(CapEx!EQ$2-1))</f>
        <v/>
      </c>
      <c r="ER18" s="47" t="str">
        <f>IF('Res Rent Roll'!$B19="","",'Res Rent Roll'!$L19*'Res Rent Roll'!$C19*(1+'Property Summary'!$L$21)^(CapEx!ER$2-1))</f>
        <v/>
      </c>
      <c r="ES18" s="47" t="str">
        <f>IF('Res Rent Roll'!$B19="","",'Res Rent Roll'!$L19*'Res Rent Roll'!$C19*(1+'Property Summary'!$L$21)^(CapEx!ES$2-1))</f>
        <v/>
      </c>
      <c r="ET18" s="47" t="str">
        <f>IF('Res Rent Roll'!$B19="","",'Res Rent Roll'!$L19*'Res Rent Roll'!$C19*(1+'Property Summary'!$L$21)^(CapEx!ET$2-1))</f>
        <v/>
      </c>
      <c r="EU18" s="47" t="str">
        <f>IF('Res Rent Roll'!$B19="","",'Res Rent Roll'!$L19*'Res Rent Roll'!$C19*(1+'Property Summary'!$L$21)^(CapEx!EU$2-1))</f>
        <v/>
      </c>
      <c r="EV18" s="47" t="str">
        <f>IF('Res Rent Roll'!$B19="","",'Res Rent Roll'!$L19*'Res Rent Roll'!$C19*(1+'Property Summary'!$L$21)^(CapEx!EV$2-1))</f>
        <v/>
      </c>
      <c r="EW18" s="47" t="str">
        <f>IF('Res Rent Roll'!$B19="","",'Res Rent Roll'!$L19*'Res Rent Roll'!$C19*(1+'Property Summary'!$L$21)^(CapEx!EW$2-1))</f>
        <v/>
      </c>
      <c r="EX18" s="47" t="str">
        <f>IF('Res Rent Roll'!$B19="","",'Res Rent Roll'!$L19*'Res Rent Roll'!$C19*(1+'Property Summary'!$L$21)^(CapEx!EX$2-1))</f>
        <v/>
      </c>
      <c r="EY18" s="47" t="str">
        <f>IF('Res Rent Roll'!$B19="","",'Res Rent Roll'!$L19*'Res Rent Roll'!$C19*(1+'Property Summary'!$L$21)^(CapEx!EY$2-1))</f>
        <v/>
      </c>
      <c r="EZ18" s="47" t="str">
        <f>IF('Res Rent Roll'!$B19="","",'Res Rent Roll'!$L19*'Res Rent Roll'!$C19*(1+'Property Summary'!$L$21)^(CapEx!EZ$2-1))</f>
        <v/>
      </c>
      <c r="FA18" s="47" t="str">
        <f>IF('Res Rent Roll'!$B19="","",'Res Rent Roll'!$L19*'Res Rent Roll'!$C19*(1+'Property Summary'!$L$21)^(CapEx!FA$2-1))</f>
        <v/>
      </c>
      <c r="FB18" s="47" t="str">
        <f>IF('Res Rent Roll'!$B19="","",'Res Rent Roll'!$L19*'Res Rent Roll'!$C19*(1+'Property Summary'!$L$21)^(CapEx!FB$2-1))</f>
        <v/>
      </c>
      <c r="FC18" s="47" t="str">
        <f>IF('Res Rent Roll'!$B19="","",'Res Rent Roll'!$L19*'Res Rent Roll'!$C19*(1+'Property Summary'!$L$21)^(CapEx!FC$2-1))</f>
        <v/>
      </c>
      <c r="FD18" s="47" t="str">
        <f>IF('Res Rent Roll'!$B19="","",'Res Rent Roll'!$L19*'Res Rent Roll'!$C19*(1+'Property Summary'!$L$21)^(CapEx!FD$2-1))</f>
        <v/>
      </c>
      <c r="FE18" s="47" t="str">
        <f>IF('Res Rent Roll'!$B19="","",'Res Rent Roll'!$L19*'Res Rent Roll'!$C19*(1+'Property Summary'!$L$21)^(CapEx!FE$2-1))</f>
        <v/>
      </c>
      <c r="FF18" s="47" t="str">
        <f>IF('Res Rent Roll'!$B19="","",'Res Rent Roll'!$L19*'Res Rent Roll'!$C19*(1+'Property Summary'!$L$21)^(CapEx!FF$2-1))</f>
        <v/>
      </c>
      <c r="FG18" s="47" t="str">
        <f>IF('Res Rent Roll'!$B19="","",'Res Rent Roll'!$L19*'Res Rent Roll'!$C19*(1+'Property Summary'!$L$21)^(CapEx!FG$2-1))</f>
        <v/>
      </c>
      <c r="FH18" s="47" t="str">
        <f>IF('Res Rent Roll'!$B19="","",'Res Rent Roll'!$L19*'Res Rent Roll'!$C19*(1+'Property Summary'!$L$21)^(CapEx!FH$2-1))</f>
        <v/>
      </c>
      <c r="FI18" s="47" t="str">
        <f>IF('Res Rent Roll'!$B19="","",'Res Rent Roll'!$L19*'Res Rent Roll'!$C19*(1+'Property Summary'!$L$21)^(CapEx!FI$2-1))</f>
        <v/>
      </c>
      <c r="FJ18" s="47" t="str">
        <f>IF('Res Rent Roll'!$B19="","",'Res Rent Roll'!$L19*'Res Rent Roll'!$C19*(1+'Property Summary'!$L$21)^(CapEx!FJ$2-1))</f>
        <v/>
      </c>
      <c r="FK18" s="47" t="str">
        <f>IF('Res Rent Roll'!$B19="","",'Res Rent Roll'!$L19*'Res Rent Roll'!$C19*(1+'Property Summary'!$L$21)^(CapEx!FK$2-1))</f>
        <v/>
      </c>
      <c r="FL18" s="47" t="str">
        <f>IF('Res Rent Roll'!$B19="","",'Res Rent Roll'!$L19*'Res Rent Roll'!$C19*(1+'Property Summary'!$L$21)^(CapEx!FL$2-1))</f>
        <v/>
      </c>
      <c r="FM18" s="47" t="str">
        <f>IF('Res Rent Roll'!$B19="","",'Res Rent Roll'!$L19*'Res Rent Roll'!$C19*(1+'Property Summary'!$L$21)^(CapEx!FM$2-1))</f>
        <v/>
      </c>
      <c r="FN18" s="47" t="str">
        <f>IF('Res Rent Roll'!$B19="","",'Res Rent Roll'!$L19*'Res Rent Roll'!$C19*(1+'Property Summary'!$L$21)^(CapEx!FN$2-1))</f>
        <v/>
      </c>
      <c r="FO18" s="47" t="str">
        <f>IF('Res Rent Roll'!$B19="","",'Res Rent Roll'!$L19*'Res Rent Roll'!$C19*(1+'Property Summary'!$L$21)^(CapEx!FO$2-1))</f>
        <v/>
      </c>
      <c r="FP18" s="47" t="str">
        <f>IF('Res Rent Roll'!$B19="","",'Res Rent Roll'!$L19*'Res Rent Roll'!$C19*(1+'Property Summary'!$L$21)^(CapEx!FP$2-1))</f>
        <v/>
      </c>
      <c r="FQ18" s="47" t="str">
        <f>IF('Res Rent Roll'!$B19="","",'Res Rent Roll'!$L19*'Res Rent Roll'!$C19*(1+'Property Summary'!$L$21)^(CapEx!FQ$2-1))</f>
        <v/>
      </c>
      <c r="FR18" s="47" t="str">
        <f>IF('Res Rent Roll'!$B19="","",'Res Rent Roll'!$L19*'Res Rent Roll'!$C19*(1+'Property Summary'!$L$21)^(CapEx!FR$2-1))</f>
        <v/>
      </c>
      <c r="FS18" s="47" t="str">
        <f>IF('Res Rent Roll'!$B19="","",'Res Rent Roll'!$L19*'Res Rent Roll'!$C19*(1+'Property Summary'!$L$21)^(CapEx!FS$2-1))</f>
        <v/>
      </c>
      <c r="FT18" s="47" t="str">
        <f>IF('Res Rent Roll'!$B19="","",'Res Rent Roll'!$L19*'Res Rent Roll'!$C19*(1+'Property Summary'!$L$21)^(CapEx!FT$2-1))</f>
        <v/>
      </c>
      <c r="FU18" s="47" t="str">
        <f>IF('Res Rent Roll'!$B19="","",'Res Rent Roll'!$L19*'Res Rent Roll'!$C19*(1+'Property Summary'!$L$21)^(CapEx!FU$2-1))</f>
        <v/>
      </c>
      <c r="FV18" s="47" t="str">
        <f>IF('Res Rent Roll'!$B19="","",'Res Rent Roll'!$L19*'Res Rent Roll'!$C19*(1+'Property Summary'!$L$21)^(CapEx!FV$2-1))</f>
        <v/>
      </c>
      <c r="FW18" s="47" t="str">
        <f>IF('Res Rent Roll'!$B19="","",'Res Rent Roll'!$L19*'Res Rent Roll'!$C19*(1+'Property Summary'!$L$21)^(CapEx!FW$2-1))</f>
        <v/>
      </c>
      <c r="FX18" s="47" t="str">
        <f>IF('Res Rent Roll'!$B19="","",'Res Rent Roll'!$L19*'Res Rent Roll'!$C19*(1+'Property Summary'!$L$21)^(CapEx!FX$2-1))</f>
        <v/>
      </c>
      <c r="FY18" s="47" t="str">
        <f>IF('Res Rent Roll'!$B19="","",'Res Rent Roll'!$L19*'Res Rent Roll'!$C19*(1+'Property Summary'!$L$21)^(CapEx!FY$2-1))</f>
        <v/>
      </c>
      <c r="FZ18" s="47" t="str">
        <f>IF('Res Rent Roll'!$B19="","",'Res Rent Roll'!$L19*'Res Rent Roll'!$C19*(1+'Property Summary'!$L$21)^(CapEx!FZ$2-1))</f>
        <v/>
      </c>
      <c r="GA18" s="48" t="str">
        <f>IF('Res Rent Roll'!$B19="","",'Res Rent Roll'!$L19*'Res Rent Roll'!$C19*(1+'Property Summary'!$L$21)^(CapEx!GA$2-1))</f>
        <v/>
      </c>
    </row>
    <row r="19" spans="2:183" x14ac:dyDescent="0.3">
      <c r="B19" s="42" t="str">
        <f>IF('Res Rent Roll'!$B20="","",'Res Rent Roll'!$B20)</f>
        <v/>
      </c>
      <c r="C19" s="43"/>
      <c r="D19" s="47" t="str">
        <f>IF('Res Rent Roll'!$B20="","",'Res Rent Roll'!$L20*'Res Rent Roll'!$C20*(1+'Property Summary'!$L$21)^(CapEx!D$2-1))</f>
        <v/>
      </c>
      <c r="E19" s="47" t="str">
        <f>IF('Res Rent Roll'!$B20="","",'Res Rent Roll'!$L20*'Res Rent Roll'!$C20*(1+'Property Summary'!$L$21)^(CapEx!E$2-1))</f>
        <v/>
      </c>
      <c r="F19" s="47" t="str">
        <f>IF('Res Rent Roll'!$B20="","",'Res Rent Roll'!$L20*'Res Rent Roll'!$C20*(1+'Property Summary'!$L$21)^(CapEx!F$2-1))</f>
        <v/>
      </c>
      <c r="G19" s="47" t="str">
        <f>IF('Res Rent Roll'!$B20="","",'Res Rent Roll'!$L20*'Res Rent Roll'!$C20*(1+'Property Summary'!$L$21)^(CapEx!G$2-1))</f>
        <v/>
      </c>
      <c r="H19" s="47" t="str">
        <f>IF('Res Rent Roll'!$B20="","",'Res Rent Roll'!$L20*'Res Rent Roll'!$C20*(1+'Property Summary'!$L$21)^(CapEx!H$2-1))</f>
        <v/>
      </c>
      <c r="I19" s="47" t="str">
        <f>IF('Res Rent Roll'!$B20="","",'Res Rent Roll'!$L20*'Res Rent Roll'!$C20*(1+'Property Summary'!$L$21)^(CapEx!I$2-1))</f>
        <v/>
      </c>
      <c r="J19" s="47" t="str">
        <f>IF('Res Rent Roll'!$B20="","",'Res Rent Roll'!$L20*'Res Rent Roll'!$C20*(1+'Property Summary'!$L$21)^(CapEx!J$2-1))</f>
        <v/>
      </c>
      <c r="K19" s="47" t="str">
        <f>IF('Res Rent Roll'!$B20="","",'Res Rent Roll'!$L20*'Res Rent Roll'!$C20*(1+'Property Summary'!$L$21)^(CapEx!K$2-1))</f>
        <v/>
      </c>
      <c r="L19" s="47" t="str">
        <f>IF('Res Rent Roll'!$B20="","",'Res Rent Roll'!$L20*'Res Rent Roll'!$C20*(1+'Property Summary'!$L$21)^(CapEx!L$2-1))</f>
        <v/>
      </c>
      <c r="M19" s="47" t="str">
        <f>IF('Res Rent Roll'!$B20="","",'Res Rent Roll'!$L20*'Res Rent Roll'!$C20*(1+'Property Summary'!$L$21)^(CapEx!M$2-1))</f>
        <v/>
      </c>
      <c r="N19" s="47" t="str">
        <f>IF('Res Rent Roll'!$B20="","",'Res Rent Roll'!$L20*'Res Rent Roll'!$C20*(1+'Property Summary'!$L$21)^(CapEx!N$2-1))</f>
        <v/>
      </c>
      <c r="O19" s="47" t="str">
        <f>IF('Res Rent Roll'!$B20="","",'Res Rent Roll'!$L20*'Res Rent Roll'!$C20*(1+'Property Summary'!$L$21)^(CapEx!O$2-1))</f>
        <v/>
      </c>
      <c r="P19" s="47" t="str">
        <f>IF('Res Rent Roll'!$B20="","",'Res Rent Roll'!$L20*'Res Rent Roll'!$C20*(1+'Property Summary'!$L$21)^(CapEx!P$2-1))</f>
        <v/>
      </c>
      <c r="Q19" s="47" t="str">
        <f>IF('Res Rent Roll'!$B20="","",'Res Rent Roll'!$L20*'Res Rent Roll'!$C20*(1+'Property Summary'!$L$21)^(CapEx!Q$2-1))</f>
        <v/>
      </c>
      <c r="R19" s="47" t="str">
        <f>IF('Res Rent Roll'!$B20="","",'Res Rent Roll'!$L20*'Res Rent Roll'!$C20*(1+'Property Summary'!$L$21)^(CapEx!R$2-1))</f>
        <v/>
      </c>
      <c r="S19" s="47" t="str">
        <f>IF('Res Rent Roll'!$B20="","",'Res Rent Roll'!$L20*'Res Rent Roll'!$C20*(1+'Property Summary'!$L$21)^(CapEx!S$2-1))</f>
        <v/>
      </c>
      <c r="T19" s="47" t="str">
        <f>IF('Res Rent Roll'!$B20="","",'Res Rent Roll'!$L20*'Res Rent Roll'!$C20*(1+'Property Summary'!$L$21)^(CapEx!T$2-1))</f>
        <v/>
      </c>
      <c r="U19" s="47" t="str">
        <f>IF('Res Rent Roll'!$B20="","",'Res Rent Roll'!$L20*'Res Rent Roll'!$C20*(1+'Property Summary'!$L$21)^(CapEx!U$2-1))</f>
        <v/>
      </c>
      <c r="V19" s="47" t="str">
        <f>IF('Res Rent Roll'!$B20="","",'Res Rent Roll'!$L20*'Res Rent Roll'!$C20*(1+'Property Summary'!$L$21)^(CapEx!V$2-1))</f>
        <v/>
      </c>
      <c r="W19" s="47" t="str">
        <f>IF('Res Rent Roll'!$B20="","",'Res Rent Roll'!$L20*'Res Rent Roll'!$C20*(1+'Property Summary'!$L$21)^(CapEx!W$2-1))</f>
        <v/>
      </c>
      <c r="X19" s="47" t="str">
        <f>IF('Res Rent Roll'!$B20="","",'Res Rent Roll'!$L20*'Res Rent Roll'!$C20*(1+'Property Summary'!$L$21)^(CapEx!X$2-1))</f>
        <v/>
      </c>
      <c r="Y19" s="47" t="str">
        <f>IF('Res Rent Roll'!$B20="","",'Res Rent Roll'!$L20*'Res Rent Roll'!$C20*(1+'Property Summary'!$L$21)^(CapEx!Y$2-1))</f>
        <v/>
      </c>
      <c r="Z19" s="47" t="str">
        <f>IF('Res Rent Roll'!$B20="","",'Res Rent Roll'!$L20*'Res Rent Roll'!$C20*(1+'Property Summary'!$L$21)^(CapEx!Z$2-1))</f>
        <v/>
      </c>
      <c r="AA19" s="47" t="str">
        <f>IF('Res Rent Roll'!$B20="","",'Res Rent Roll'!$L20*'Res Rent Roll'!$C20*(1+'Property Summary'!$L$21)^(CapEx!AA$2-1))</f>
        <v/>
      </c>
      <c r="AB19" s="47" t="str">
        <f>IF('Res Rent Roll'!$B20="","",'Res Rent Roll'!$L20*'Res Rent Roll'!$C20*(1+'Property Summary'!$L$21)^(CapEx!AB$2-1))</f>
        <v/>
      </c>
      <c r="AC19" s="47" t="str">
        <f>IF('Res Rent Roll'!$B20="","",'Res Rent Roll'!$L20*'Res Rent Roll'!$C20*(1+'Property Summary'!$L$21)^(CapEx!AC$2-1))</f>
        <v/>
      </c>
      <c r="AD19" s="47" t="str">
        <f>IF('Res Rent Roll'!$B20="","",'Res Rent Roll'!$L20*'Res Rent Roll'!$C20*(1+'Property Summary'!$L$21)^(CapEx!AD$2-1))</f>
        <v/>
      </c>
      <c r="AE19" s="47" t="str">
        <f>IF('Res Rent Roll'!$B20="","",'Res Rent Roll'!$L20*'Res Rent Roll'!$C20*(1+'Property Summary'!$L$21)^(CapEx!AE$2-1))</f>
        <v/>
      </c>
      <c r="AF19" s="47" t="str">
        <f>IF('Res Rent Roll'!$B20="","",'Res Rent Roll'!$L20*'Res Rent Roll'!$C20*(1+'Property Summary'!$L$21)^(CapEx!AF$2-1))</f>
        <v/>
      </c>
      <c r="AG19" s="47" t="str">
        <f>IF('Res Rent Roll'!$B20="","",'Res Rent Roll'!$L20*'Res Rent Roll'!$C20*(1+'Property Summary'!$L$21)^(CapEx!AG$2-1))</f>
        <v/>
      </c>
      <c r="AH19" s="47" t="str">
        <f>IF('Res Rent Roll'!$B20="","",'Res Rent Roll'!$L20*'Res Rent Roll'!$C20*(1+'Property Summary'!$L$21)^(CapEx!AH$2-1))</f>
        <v/>
      </c>
      <c r="AI19" s="47" t="str">
        <f>IF('Res Rent Roll'!$B20="","",'Res Rent Roll'!$L20*'Res Rent Roll'!$C20*(1+'Property Summary'!$L$21)^(CapEx!AI$2-1))</f>
        <v/>
      </c>
      <c r="AJ19" s="47" t="str">
        <f>IF('Res Rent Roll'!$B20="","",'Res Rent Roll'!$L20*'Res Rent Roll'!$C20*(1+'Property Summary'!$L$21)^(CapEx!AJ$2-1))</f>
        <v/>
      </c>
      <c r="AK19" s="47" t="str">
        <f>IF('Res Rent Roll'!$B20="","",'Res Rent Roll'!$L20*'Res Rent Roll'!$C20*(1+'Property Summary'!$L$21)^(CapEx!AK$2-1))</f>
        <v/>
      </c>
      <c r="AL19" s="47" t="str">
        <f>IF('Res Rent Roll'!$B20="","",'Res Rent Roll'!$L20*'Res Rent Roll'!$C20*(1+'Property Summary'!$L$21)^(CapEx!AL$2-1))</f>
        <v/>
      </c>
      <c r="AM19" s="47" t="str">
        <f>IF('Res Rent Roll'!$B20="","",'Res Rent Roll'!$L20*'Res Rent Roll'!$C20*(1+'Property Summary'!$L$21)^(CapEx!AM$2-1))</f>
        <v/>
      </c>
      <c r="AN19" s="47" t="str">
        <f>IF('Res Rent Roll'!$B20="","",'Res Rent Roll'!$L20*'Res Rent Roll'!$C20*(1+'Property Summary'!$L$21)^(CapEx!AN$2-1))</f>
        <v/>
      </c>
      <c r="AO19" s="47" t="str">
        <f>IF('Res Rent Roll'!$B20="","",'Res Rent Roll'!$L20*'Res Rent Roll'!$C20*(1+'Property Summary'!$L$21)^(CapEx!AO$2-1))</f>
        <v/>
      </c>
      <c r="AP19" s="47" t="str">
        <f>IF('Res Rent Roll'!$B20="","",'Res Rent Roll'!$L20*'Res Rent Roll'!$C20*(1+'Property Summary'!$L$21)^(CapEx!AP$2-1))</f>
        <v/>
      </c>
      <c r="AQ19" s="47" t="str">
        <f>IF('Res Rent Roll'!$B20="","",'Res Rent Roll'!$L20*'Res Rent Roll'!$C20*(1+'Property Summary'!$L$21)^(CapEx!AQ$2-1))</f>
        <v/>
      </c>
      <c r="AR19" s="47" t="str">
        <f>IF('Res Rent Roll'!$B20="","",'Res Rent Roll'!$L20*'Res Rent Roll'!$C20*(1+'Property Summary'!$L$21)^(CapEx!AR$2-1))</f>
        <v/>
      </c>
      <c r="AS19" s="47" t="str">
        <f>IF('Res Rent Roll'!$B20="","",'Res Rent Roll'!$L20*'Res Rent Roll'!$C20*(1+'Property Summary'!$L$21)^(CapEx!AS$2-1))</f>
        <v/>
      </c>
      <c r="AT19" s="47" t="str">
        <f>IF('Res Rent Roll'!$B20="","",'Res Rent Roll'!$L20*'Res Rent Roll'!$C20*(1+'Property Summary'!$L$21)^(CapEx!AT$2-1))</f>
        <v/>
      </c>
      <c r="AU19" s="47" t="str">
        <f>IF('Res Rent Roll'!$B20="","",'Res Rent Roll'!$L20*'Res Rent Roll'!$C20*(1+'Property Summary'!$L$21)^(CapEx!AU$2-1))</f>
        <v/>
      </c>
      <c r="AV19" s="47" t="str">
        <f>IF('Res Rent Roll'!$B20="","",'Res Rent Roll'!$L20*'Res Rent Roll'!$C20*(1+'Property Summary'!$L$21)^(CapEx!AV$2-1))</f>
        <v/>
      </c>
      <c r="AW19" s="47" t="str">
        <f>IF('Res Rent Roll'!$B20="","",'Res Rent Roll'!$L20*'Res Rent Roll'!$C20*(1+'Property Summary'!$L$21)^(CapEx!AW$2-1))</f>
        <v/>
      </c>
      <c r="AX19" s="47" t="str">
        <f>IF('Res Rent Roll'!$B20="","",'Res Rent Roll'!$L20*'Res Rent Roll'!$C20*(1+'Property Summary'!$L$21)^(CapEx!AX$2-1))</f>
        <v/>
      </c>
      <c r="AY19" s="47" t="str">
        <f>IF('Res Rent Roll'!$B20="","",'Res Rent Roll'!$L20*'Res Rent Roll'!$C20*(1+'Property Summary'!$L$21)^(CapEx!AY$2-1))</f>
        <v/>
      </c>
      <c r="AZ19" s="47" t="str">
        <f>IF('Res Rent Roll'!$B20="","",'Res Rent Roll'!$L20*'Res Rent Roll'!$C20*(1+'Property Summary'!$L$21)^(CapEx!AZ$2-1))</f>
        <v/>
      </c>
      <c r="BA19" s="47" t="str">
        <f>IF('Res Rent Roll'!$B20="","",'Res Rent Roll'!$L20*'Res Rent Roll'!$C20*(1+'Property Summary'!$L$21)^(CapEx!BA$2-1))</f>
        <v/>
      </c>
      <c r="BB19" s="47" t="str">
        <f>IF('Res Rent Roll'!$B20="","",'Res Rent Roll'!$L20*'Res Rent Roll'!$C20*(1+'Property Summary'!$L$21)^(CapEx!BB$2-1))</f>
        <v/>
      </c>
      <c r="BC19" s="47" t="str">
        <f>IF('Res Rent Roll'!$B20="","",'Res Rent Roll'!$L20*'Res Rent Roll'!$C20*(1+'Property Summary'!$L$21)^(CapEx!BC$2-1))</f>
        <v/>
      </c>
      <c r="BD19" s="47" t="str">
        <f>IF('Res Rent Roll'!$B20="","",'Res Rent Roll'!$L20*'Res Rent Roll'!$C20*(1+'Property Summary'!$L$21)^(CapEx!BD$2-1))</f>
        <v/>
      </c>
      <c r="BE19" s="47" t="str">
        <f>IF('Res Rent Roll'!$B20="","",'Res Rent Roll'!$L20*'Res Rent Roll'!$C20*(1+'Property Summary'!$L$21)^(CapEx!BE$2-1))</f>
        <v/>
      </c>
      <c r="BF19" s="47" t="str">
        <f>IF('Res Rent Roll'!$B20="","",'Res Rent Roll'!$L20*'Res Rent Roll'!$C20*(1+'Property Summary'!$L$21)^(CapEx!BF$2-1))</f>
        <v/>
      </c>
      <c r="BG19" s="47" t="str">
        <f>IF('Res Rent Roll'!$B20="","",'Res Rent Roll'!$L20*'Res Rent Roll'!$C20*(1+'Property Summary'!$L$21)^(CapEx!BG$2-1))</f>
        <v/>
      </c>
      <c r="BH19" s="47" t="str">
        <f>IF('Res Rent Roll'!$B20="","",'Res Rent Roll'!$L20*'Res Rent Roll'!$C20*(1+'Property Summary'!$L$21)^(CapEx!BH$2-1))</f>
        <v/>
      </c>
      <c r="BI19" s="47" t="str">
        <f>IF('Res Rent Roll'!$B20="","",'Res Rent Roll'!$L20*'Res Rent Roll'!$C20*(1+'Property Summary'!$L$21)^(CapEx!BI$2-1))</f>
        <v/>
      </c>
      <c r="BJ19" s="47" t="str">
        <f>IF('Res Rent Roll'!$B20="","",'Res Rent Roll'!$L20*'Res Rent Roll'!$C20*(1+'Property Summary'!$L$21)^(CapEx!BJ$2-1))</f>
        <v/>
      </c>
      <c r="BK19" s="47" t="str">
        <f>IF('Res Rent Roll'!$B20="","",'Res Rent Roll'!$L20*'Res Rent Roll'!$C20*(1+'Property Summary'!$L$21)^(CapEx!BK$2-1))</f>
        <v/>
      </c>
      <c r="BL19" s="47" t="str">
        <f>IF('Res Rent Roll'!$B20="","",'Res Rent Roll'!$L20*'Res Rent Roll'!$C20*(1+'Property Summary'!$L$21)^(CapEx!BL$2-1))</f>
        <v/>
      </c>
      <c r="BM19" s="47" t="str">
        <f>IF('Res Rent Roll'!$B20="","",'Res Rent Roll'!$L20*'Res Rent Roll'!$C20*(1+'Property Summary'!$L$21)^(CapEx!BM$2-1))</f>
        <v/>
      </c>
      <c r="BN19" s="47" t="str">
        <f>IF('Res Rent Roll'!$B20="","",'Res Rent Roll'!$L20*'Res Rent Roll'!$C20*(1+'Property Summary'!$L$21)^(CapEx!BN$2-1))</f>
        <v/>
      </c>
      <c r="BO19" s="47" t="str">
        <f>IF('Res Rent Roll'!$B20="","",'Res Rent Roll'!$L20*'Res Rent Roll'!$C20*(1+'Property Summary'!$L$21)^(CapEx!BO$2-1))</f>
        <v/>
      </c>
      <c r="BP19" s="47" t="str">
        <f>IF('Res Rent Roll'!$B20="","",'Res Rent Roll'!$L20*'Res Rent Roll'!$C20*(1+'Property Summary'!$L$21)^(CapEx!BP$2-1))</f>
        <v/>
      </c>
      <c r="BQ19" s="47" t="str">
        <f>IF('Res Rent Roll'!$B20="","",'Res Rent Roll'!$L20*'Res Rent Roll'!$C20*(1+'Property Summary'!$L$21)^(CapEx!BQ$2-1))</f>
        <v/>
      </c>
      <c r="BR19" s="47" t="str">
        <f>IF('Res Rent Roll'!$B20="","",'Res Rent Roll'!$L20*'Res Rent Roll'!$C20*(1+'Property Summary'!$L$21)^(CapEx!BR$2-1))</f>
        <v/>
      </c>
      <c r="BS19" s="47" t="str">
        <f>IF('Res Rent Roll'!$B20="","",'Res Rent Roll'!$L20*'Res Rent Roll'!$C20*(1+'Property Summary'!$L$21)^(CapEx!BS$2-1))</f>
        <v/>
      </c>
      <c r="BT19" s="47" t="str">
        <f>IF('Res Rent Roll'!$B20="","",'Res Rent Roll'!$L20*'Res Rent Roll'!$C20*(1+'Property Summary'!$L$21)^(CapEx!BT$2-1))</f>
        <v/>
      </c>
      <c r="BU19" s="47" t="str">
        <f>IF('Res Rent Roll'!$B20="","",'Res Rent Roll'!$L20*'Res Rent Roll'!$C20*(1+'Property Summary'!$L$21)^(CapEx!BU$2-1))</f>
        <v/>
      </c>
      <c r="BV19" s="47" t="str">
        <f>IF('Res Rent Roll'!$B20="","",'Res Rent Roll'!$L20*'Res Rent Roll'!$C20*(1+'Property Summary'!$L$21)^(CapEx!BV$2-1))</f>
        <v/>
      </c>
      <c r="BW19" s="47" t="str">
        <f>IF('Res Rent Roll'!$B20="","",'Res Rent Roll'!$L20*'Res Rent Roll'!$C20*(1+'Property Summary'!$L$21)^(CapEx!BW$2-1))</f>
        <v/>
      </c>
      <c r="BX19" s="47" t="str">
        <f>IF('Res Rent Roll'!$B20="","",'Res Rent Roll'!$L20*'Res Rent Roll'!$C20*(1+'Property Summary'!$L$21)^(CapEx!BX$2-1))</f>
        <v/>
      </c>
      <c r="BY19" s="47" t="str">
        <f>IF('Res Rent Roll'!$B20="","",'Res Rent Roll'!$L20*'Res Rent Roll'!$C20*(1+'Property Summary'!$L$21)^(CapEx!BY$2-1))</f>
        <v/>
      </c>
      <c r="BZ19" s="47" t="str">
        <f>IF('Res Rent Roll'!$B20="","",'Res Rent Roll'!$L20*'Res Rent Roll'!$C20*(1+'Property Summary'!$L$21)^(CapEx!BZ$2-1))</f>
        <v/>
      </c>
      <c r="CA19" s="47" t="str">
        <f>IF('Res Rent Roll'!$B20="","",'Res Rent Roll'!$L20*'Res Rent Roll'!$C20*(1+'Property Summary'!$L$21)^(CapEx!CA$2-1))</f>
        <v/>
      </c>
      <c r="CB19" s="47" t="str">
        <f>IF('Res Rent Roll'!$B20="","",'Res Rent Roll'!$L20*'Res Rent Roll'!$C20*(1+'Property Summary'!$L$21)^(CapEx!CB$2-1))</f>
        <v/>
      </c>
      <c r="CC19" s="47" t="str">
        <f>IF('Res Rent Roll'!$B20="","",'Res Rent Roll'!$L20*'Res Rent Roll'!$C20*(1+'Property Summary'!$L$21)^(CapEx!CC$2-1))</f>
        <v/>
      </c>
      <c r="CD19" s="47" t="str">
        <f>IF('Res Rent Roll'!$B20="","",'Res Rent Roll'!$L20*'Res Rent Roll'!$C20*(1+'Property Summary'!$L$21)^(CapEx!CD$2-1))</f>
        <v/>
      </c>
      <c r="CE19" s="47" t="str">
        <f>IF('Res Rent Roll'!$B20="","",'Res Rent Roll'!$L20*'Res Rent Roll'!$C20*(1+'Property Summary'!$L$21)^(CapEx!CE$2-1))</f>
        <v/>
      </c>
      <c r="CF19" s="47" t="str">
        <f>IF('Res Rent Roll'!$B20="","",'Res Rent Roll'!$L20*'Res Rent Roll'!$C20*(1+'Property Summary'!$L$21)^(CapEx!CF$2-1))</f>
        <v/>
      </c>
      <c r="CG19" s="47" t="str">
        <f>IF('Res Rent Roll'!$B20="","",'Res Rent Roll'!$L20*'Res Rent Roll'!$C20*(1+'Property Summary'!$L$21)^(CapEx!CG$2-1))</f>
        <v/>
      </c>
      <c r="CH19" s="47" t="str">
        <f>IF('Res Rent Roll'!$B20="","",'Res Rent Roll'!$L20*'Res Rent Roll'!$C20*(1+'Property Summary'!$L$21)^(CapEx!CH$2-1))</f>
        <v/>
      </c>
      <c r="CI19" s="47" t="str">
        <f>IF('Res Rent Roll'!$B20="","",'Res Rent Roll'!$L20*'Res Rent Roll'!$C20*(1+'Property Summary'!$L$21)^(CapEx!CI$2-1))</f>
        <v/>
      </c>
      <c r="CJ19" s="47" t="str">
        <f>IF('Res Rent Roll'!$B20="","",'Res Rent Roll'!$L20*'Res Rent Roll'!$C20*(1+'Property Summary'!$L$21)^(CapEx!CJ$2-1))</f>
        <v/>
      </c>
      <c r="CK19" s="47" t="str">
        <f>IF('Res Rent Roll'!$B20="","",'Res Rent Roll'!$L20*'Res Rent Roll'!$C20*(1+'Property Summary'!$L$21)^(CapEx!CK$2-1))</f>
        <v/>
      </c>
      <c r="CL19" s="47" t="str">
        <f>IF('Res Rent Roll'!$B20="","",'Res Rent Roll'!$L20*'Res Rent Roll'!$C20*(1+'Property Summary'!$L$21)^(CapEx!CL$2-1))</f>
        <v/>
      </c>
      <c r="CM19" s="47" t="str">
        <f>IF('Res Rent Roll'!$B20="","",'Res Rent Roll'!$L20*'Res Rent Roll'!$C20*(1+'Property Summary'!$L$21)^(CapEx!CM$2-1))</f>
        <v/>
      </c>
      <c r="CN19" s="47" t="str">
        <f>IF('Res Rent Roll'!$B20="","",'Res Rent Roll'!$L20*'Res Rent Roll'!$C20*(1+'Property Summary'!$L$21)^(CapEx!CN$2-1))</f>
        <v/>
      </c>
      <c r="CO19" s="47" t="str">
        <f>IF('Res Rent Roll'!$B20="","",'Res Rent Roll'!$L20*'Res Rent Roll'!$C20*(1+'Property Summary'!$L$21)^(CapEx!CO$2-1))</f>
        <v/>
      </c>
      <c r="CP19" s="47" t="str">
        <f>IF('Res Rent Roll'!$B20="","",'Res Rent Roll'!$L20*'Res Rent Roll'!$C20*(1+'Property Summary'!$L$21)^(CapEx!CP$2-1))</f>
        <v/>
      </c>
      <c r="CQ19" s="47" t="str">
        <f>IF('Res Rent Roll'!$B20="","",'Res Rent Roll'!$L20*'Res Rent Roll'!$C20*(1+'Property Summary'!$L$21)^(CapEx!CQ$2-1))</f>
        <v/>
      </c>
      <c r="CR19" s="47" t="str">
        <f>IF('Res Rent Roll'!$B20="","",'Res Rent Roll'!$L20*'Res Rent Roll'!$C20*(1+'Property Summary'!$L$21)^(CapEx!CR$2-1))</f>
        <v/>
      </c>
      <c r="CS19" s="47" t="str">
        <f>IF('Res Rent Roll'!$B20="","",'Res Rent Roll'!$L20*'Res Rent Roll'!$C20*(1+'Property Summary'!$L$21)^(CapEx!CS$2-1))</f>
        <v/>
      </c>
      <c r="CT19" s="47" t="str">
        <f>IF('Res Rent Roll'!$B20="","",'Res Rent Roll'!$L20*'Res Rent Roll'!$C20*(1+'Property Summary'!$L$21)^(CapEx!CT$2-1))</f>
        <v/>
      </c>
      <c r="CU19" s="47" t="str">
        <f>IF('Res Rent Roll'!$B20="","",'Res Rent Roll'!$L20*'Res Rent Roll'!$C20*(1+'Property Summary'!$L$21)^(CapEx!CU$2-1))</f>
        <v/>
      </c>
      <c r="CV19" s="47" t="str">
        <f>IF('Res Rent Roll'!$B20="","",'Res Rent Roll'!$L20*'Res Rent Roll'!$C20*(1+'Property Summary'!$L$21)^(CapEx!CV$2-1))</f>
        <v/>
      </c>
      <c r="CW19" s="47" t="str">
        <f>IF('Res Rent Roll'!$B20="","",'Res Rent Roll'!$L20*'Res Rent Roll'!$C20*(1+'Property Summary'!$L$21)^(CapEx!CW$2-1))</f>
        <v/>
      </c>
      <c r="CX19" s="47" t="str">
        <f>IF('Res Rent Roll'!$B20="","",'Res Rent Roll'!$L20*'Res Rent Roll'!$C20*(1+'Property Summary'!$L$21)^(CapEx!CX$2-1))</f>
        <v/>
      </c>
      <c r="CY19" s="47" t="str">
        <f>IF('Res Rent Roll'!$B20="","",'Res Rent Roll'!$L20*'Res Rent Roll'!$C20*(1+'Property Summary'!$L$21)^(CapEx!CY$2-1))</f>
        <v/>
      </c>
      <c r="CZ19" s="47" t="str">
        <f>IF('Res Rent Roll'!$B20="","",'Res Rent Roll'!$L20*'Res Rent Roll'!$C20*(1+'Property Summary'!$L$21)^(CapEx!CZ$2-1))</f>
        <v/>
      </c>
      <c r="DA19" s="47" t="str">
        <f>IF('Res Rent Roll'!$B20="","",'Res Rent Roll'!$L20*'Res Rent Roll'!$C20*(1+'Property Summary'!$L$21)^(CapEx!DA$2-1))</f>
        <v/>
      </c>
      <c r="DB19" s="47" t="str">
        <f>IF('Res Rent Roll'!$B20="","",'Res Rent Roll'!$L20*'Res Rent Roll'!$C20*(1+'Property Summary'!$L$21)^(CapEx!DB$2-1))</f>
        <v/>
      </c>
      <c r="DC19" s="47" t="str">
        <f>IF('Res Rent Roll'!$B20="","",'Res Rent Roll'!$L20*'Res Rent Roll'!$C20*(1+'Property Summary'!$L$21)^(CapEx!DC$2-1))</f>
        <v/>
      </c>
      <c r="DD19" s="47" t="str">
        <f>IF('Res Rent Roll'!$B20="","",'Res Rent Roll'!$L20*'Res Rent Roll'!$C20*(1+'Property Summary'!$L$21)^(CapEx!DD$2-1))</f>
        <v/>
      </c>
      <c r="DE19" s="47" t="str">
        <f>IF('Res Rent Roll'!$B20="","",'Res Rent Roll'!$L20*'Res Rent Roll'!$C20*(1+'Property Summary'!$L$21)^(CapEx!DE$2-1))</f>
        <v/>
      </c>
      <c r="DF19" s="47" t="str">
        <f>IF('Res Rent Roll'!$B20="","",'Res Rent Roll'!$L20*'Res Rent Roll'!$C20*(1+'Property Summary'!$L$21)^(CapEx!DF$2-1))</f>
        <v/>
      </c>
      <c r="DG19" s="47" t="str">
        <f>IF('Res Rent Roll'!$B20="","",'Res Rent Roll'!$L20*'Res Rent Roll'!$C20*(1+'Property Summary'!$L$21)^(CapEx!DG$2-1))</f>
        <v/>
      </c>
      <c r="DH19" s="47" t="str">
        <f>IF('Res Rent Roll'!$B20="","",'Res Rent Roll'!$L20*'Res Rent Roll'!$C20*(1+'Property Summary'!$L$21)^(CapEx!DH$2-1))</f>
        <v/>
      </c>
      <c r="DI19" s="47" t="str">
        <f>IF('Res Rent Roll'!$B20="","",'Res Rent Roll'!$L20*'Res Rent Roll'!$C20*(1+'Property Summary'!$L$21)^(CapEx!DI$2-1))</f>
        <v/>
      </c>
      <c r="DJ19" s="47" t="str">
        <f>IF('Res Rent Roll'!$B20="","",'Res Rent Roll'!$L20*'Res Rent Roll'!$C20*(1+'Property Summary'!$L$21)^(CapEx!DJ$2-1))</f>
        <v/>
      </c>
      <c r="DK19" s="47" t="str">
        <f>IF('Res Rent Roll'!$B20="","",'Res Rent Roll'!$L20*'Res Rent Roll'!$C20*(1+'Property Summary'!$L$21)^(CapEx!DK$2-1))</f>
        <v/>
      </c>
      <c r="DL19" s="47" t="str">
        <f>IF('Res Rent Roll'!$B20="","",'Res Rent Roll'!$L20*'Res Rent Roll'!$C20*(1+'Property Summary'!$L$21)^(CapEx!DL$2-1))</f>
        <v/>
      </c>
      <c r="DM19" s="47" t="str">
        <f>IF('Res Rent Roll'!$B20="","",'Res Rent Roll'!$L20*'Res Rent Roll'!$C20*(1+'Property Summary'!$L$21)^(CapEx!DM$2-1))</f>
        <v/>
      </c>
      <c r="DN19" s="47" t="str">
        <f>IF('Res Rent Roll'!$B20="","",'Res Rent Roll'!$L20*'Res Rent Roll'!$C20*(1+'Property Summary'!$L$21)^(CapEx!DN$2-1))</f>
        <v/>
      </c>
      <c r="DO19" s="47" t="str">
        <f>IF('Res Rent Roll'!$B20="","",'Res Rent Roll'!$L20*'Res Rent Roll'!$C20*(1+'Property Summary'!$L$21)^(CapEx!DO$2-1))</f>
        <v/>
      </c>
      <c r="DP19" s="47" t="str">
        <f>IF('Res Rent Roll'!$B20="","",'Res Rent Roll'!$L20*'Res Rent Roll'!$C20*(1+'Property Summary'!$L$21)^(CapEx!DP$2-1))</f>
        <v/>
      </c>
      <c r="DQ19" s="47" t="str">
        <f>IF('Res Rent Roll'!$B20="","",'Res Rent Roll'!$L20*'Res Rent Roll'!$C20*(1+'Property Summary'!$L$21)^(CapEx!DQ$2-1))</f>
        <v/>
      </c>
      <c r="DR19" s="47" t="str">
        <f>IF('Res Rent Roll'!$B20="","",'Res Rent Roll'!$L20*'Res Rent Roll'!$C20*(1+'Property Summary'!$L$21)^(CapEx!DR$2-1))</f>
        <v/>
      </c>
      <c r="DS19" s="47" t="str">
        <f>IF('Res Rent Roll'!$B20="","",'Res Rent Roll'!$L20*'Res Rent Roll'!$C20*(1+'Property Summary'!$L$21)^(CapEx!DS$2-1))</f>
        <v/>
      </c>
      <c r="DT19" s="47" t="str">
        <f>IF('Res Rent Roll'!$B20="","",'Res Rent Roll'!$L20*'Res Rent Roll'!$C20*(1+'Property Summary'!$L$21)^(CapEx!DT$2-1))</f>
        <v/>
      </c>
      <c r="DU19" s="47" t="str">
        <f>IF('Res Rent Roll'!$B20="","",'Res Rent Roll'!$L20*'Res Rent Roll'!$C20*(1+'Property Summary'!$L$21)^(CapEx!DU$2-1))</f>
        <v/>
      </c>
      <c r="DV19" s="47" t="str">
        <f>IF('Res Rent Roll'!$B20="","",'Res Rent Roll'!$L20*'Res Rent Roll'!$C20*(1+'Property Summary'!$L$21)^(CapEx!DV$2-1))</f>
        <v/>
      </c>
      <c r="DW19" s="47" t="str">
        <f>IF('Res Rent Roll'!$B20="","",'Res Rent Roll'!$L20*'Res Rent Roll'!$C20*(1+'Property Summary'!$L$21)^(CapEx!DW$2-1))</f>
        <v/>
      </c>
      <c r="DX19" s="47" t="str">
        <f>IF('Res Rent Roll'!$B20="","",'Res Rent Roll'!$L20*'Res Rent Roll'!$C20*(1+'Property Summary'!$L$21)^(CapEx!DX$2-1))</f>
        <v/>
      </c>
      <c r="DY19" s="47" t="str">
        <f>IF('Res Rent Roll'!$B20="","",'Res Rent Roll'!$L20*'Res Rent Roll'!$C20*(1+'Property Summary'!$L$21)^(CapEx!DY$2-1))</f>
        <v/>
      </c>
      <c r="DZ19" s="47" t="str">
        <f>IF('Res Rent Roll'!$B20="","",'Res Rent Roll'!$L20*'Res Rent Roll'!$C20*(1+'Property Summary'!$L$21)^(CapEx!DZ$2-1))</f>
        <v/>
      </c>
      <c r="EA19" s="47" t="str">
        <f>IF('Res Rent Roll'!$B20="","",'Res Rent Roll'!$L20*'Res Rent Roll'!$C20*(1+'Property Summary'!$L$21)^(CapEx!EA$2-1))</f>
        <v/>
      </c>
      <c r="EB19" s="47" t="str">
        <f>IF('Res Rent Roll'!$B20="","",'Res Rent Roll'!$L20*'Res Rent Roll'!$C20*(1+'Property Summary'!$L$21)^(CapEx!EB$2-1))</f>
        <v/>
      </c>
      <c r="EC19" s="47" t="str">
        <f>IF('Res Rent Roll'!$B20="","",'Res Rent Roll'!$L20*'Res Rent Roll'!$C20*(1+'Property Summary'!$L$21)^(CapEx!EC$2-1))</f>
        <v/>
      </c>
      <c r="ED19" s="47" t="str">
        <f>IF('Res Rent Roll'!$B20="","",'Res Rent Roll'!$L20*'Res Rent Roll'!$C20*(1+'Property Summary'!$L$21)^(CapEx!ED$2-1))</f>
        <v/>
      </c>
      <c r="EE19" s="47" t="str">
        <f>IF('Res Rent Roll'!$B20="","",'Res Rent Roll'!$L20*'Res Rent Roll'!$C20*(1+'Property Summary'!$L$21)^(CapEx!EE$2-1))</f>
        <v/>
      </c>
      <c r="EF19" s="47" t="str">
        <f>IF('Res Rent Roll'!$B20="","",'Res Rent Roll'!$L20*'Res Rent Roll'!$C20*(1+'Property Summary'!$L$21)^(CapEx!EF$2-1))</f>
        <v/>
      </c>
      <c r="EG19" s="47" t="str">
        <f>IF('Res Rent Roll'!$B20="","",'Res Rent Roll'!$L20*'Res Rent Roll'!$C20*(1+'Property Summary'!$L$21)^(CapEx!EG$2-1))</f>
        <v/>
      </c>
      <c r="EH19" s="47" t="str">
        <f>IF('Res Rent Roll'!$B20="","",'Res Rent Roll'!$L20*'Res Rent Roll'!$C20*(1+'Property Summary'!$L$21)^(CapEx!EH$2-1))</f>
        <v/>
      </c>
      <c r="EI19" s="47" t="str">
        <f>IF('Res Rent Roll'!$B20="","",'Res Rent Roll'!$L20*'Res Rent Roll'!$C20*(1+'Property Summary'!$L$21)^(CapEx!EI$2-1))</f>
        <v/>
      </c>
      <c r="EJ19" s="47" t="str">
        <f>IF('Res Rent Roll'!$B20="","",'Res Rent Roll'!$L20*'Res Rent Roll'!$C20*(1+'Property Summary'!$L$21)^(CapEx!EJ$2-1))</f>
        <v/>
      </c>
      <c r="EK19" s="47" t="str">
        <f>IF('Res Rent Roll'!$B20="","",'Res Rent Roll'!$L20*'Res Rent Roll'!$C20*(1+'Property Summary'!$L$21)^(CapEx!EK$2-1))</f>
        <v/>
      </c>
      <c r="EL19" s="47" t="str">
        <f>IF('Res Rent Roll'!$B20="","",'Res Rent Roll'!$L20*'Res Rent Roll'!$C20*(1+'Property Summary'!$L$21)^(CapEx!EL$2-1))</f>
        <v/>
      </c>
      <c r="EM19" s="47" t="str">
        <f>IF('Res Rent Roll'!$B20="","",'Res Rent Roll'!$L20*'Res Rent Roll'!$C20*(1+'Property Summary'!$L$21)^(CapEx!EM$2-1))</f>
        <v/>
      </c>
      <c r="EN19" s="47" t="str">
        <f>IF('Res Rent Roll'!$B20="","",'Res Rent Roll'!$L20*'Res Rent Roll'!$C20*(1+'Property Summary'!$L$21)^(CapEx!EN$2-1))</f>
        <v/>
      </c>
      <c r="EO19" s="47" t="str">
        <f>IF('Res Rent Roll'!$B20="","",'Res Rent Roll'!$L20*'Res Rent Roll'!$C20*(1+'Property Summary'!$L$21)^(CapEx!EO$2-1))</f>
        <v/>
      </c>
      <c r="EP19" s="47" t="str">
        <f>IF('Res Rent Roll'!$B20="","",'Res Rent Roll'!$L20*'Res Rent Roll'!$C20*(1+'Property Summary'!$L$21)^(CapEx!EP$2-1))</f>
        <v/>
      </c>
      <c r="EQ19" s="47" t="str">
        <f>IF('Res Rent Roll'!$B20="","",'Res Rent Roll'!$L20*'Res Rent Roll'!$C20*(1+'Property Summary'!$L$21)^(CapEx!EQ$2-1))</f>
        <v/>
      </c>
      <c r="ER19" s="47" t="str">
        <f>IF('Res Rent Roll'!$B20="","",'Res Rent Roll'!$L20*'Res Rent Roll'!$C20*(1+'Property Summary'!$L$21)^(CapEx!ER$2-1))</f>
        <v/>
      </c>
      <c r="ES19" s="47" t="str">
        <f>IF('Res Rent Roll'!$B20="","",'Res Rent Roll'!$L20*'Res Rent Roll'!$C20*(1+'Property Summary'!$L$21)^(CapEx!ES$2-1))</f>
        <v/>
      </c>
      <c r="ET19" s="47" t="str">
        <f>IF('Res Rent Roll'!$B20="","",'Res Rent Roll'!$L20*'Res Rent Roll'!$C20*(1+'Property Summary'!$L$21)^(CapEx!ET$2-1))</f>
        <v/>
      </c>
      <c r="EU19" s="47" t="str">
        <f>IF('Res Rent Roll'!$B20="","",'Res Rent Roll'!$L20*'Res Rent Roll'!$C20*(1+'Property Summary'!$L$21)^(CapEx!EU$2-1))</f>
        <v/>
      </c>
      <c r="EV19" s="47" t="str">
        <f>IF('Res Rent Roll'!$B20="","",'Res Rent Roll'!$L20*'Res Rent Roll'!$C20*(1+'Property Summary'!$L$21)^(CapEx!EV$2-1))</f>
        <v/>
      </c>
      <c r="EW19" s="47" t="str">
        <f>IF('Res Rent Roll'!$B20="","",'Res Rent Roll'!$L20*'Res Rent Roll'!$C20*(1+'Property Summary'!$L$21)^(CapEx!EW$2-1))</f>
        <v/>
      </c>
      <c r="EX19" s="47" t="str">
        <f>IF('Res Rent Roll'!$B20="","",'Res Rent Roll'!$L20*'Res Rent Roll'!$C20*(1+'Property Summary'!$L$21)^(CapEx!EX$2-1))</f>
        <v/>
      </c>
      <c r="EY19" s="47" t="str">
        <f>IF('Res Rent Roll'!$B20="","",'Res Rent Roll'!$L20*'Res Rent Roll'!$C20*(1+'Property Summary'!$L$21)^(CapEx!EY$2-1))</f>
        <v/>
      </c>
      <c r="EZ19" s="47" t="str">
        <f>IF('Res Rent Roll'!$B20="","",'Res Rent Roll'!$L20*'Res Rent Roll'!$C20*(1+'Property Summary'!$L$21)^(CapEx!EZ$2-1))</f>
        <v/>
      </c>
      <c r="FA19" s="47" t="str">
        <f>IF('Res Rent Roll'!$B20="","",'Res Rent Roll'!$L20*'Res Rent Roll'!$C20*(1+'Property Summary'!$L$21)^(CapEx!FA$2-1))</f>
        <v/>
      </c>
      <c r="FB19" s="47" t="str">
        <f>IF('Res Rent Roll'!$B20="","",'Res Rent Roll'!$L20*'Res Rent Roll'!$C20*(1+'Property Summary'!$L$21)^(CapEx!FB$2-1))</f>
        <v/>
      </c>
      <c r="FC19" s="47" t="str">
        <f>IF('Res Rent Roll'!$B20="","",'Res Rent Roll'!$L20*'Res Rent Roll'!$C20*(1+'Property Summary'!$L$21)^(CapEx!FC$2-1))</f>
        <v/>
      </c>
      <c r="FD19" s="47" t="str">
        <f>IF('Res Rent Roll'!$B20="","",'Res Rent Roll'!$L20*'Res Rent Roll'!$C20*(1+'Property Summary'!$L$21)^(CapEx!FD$2-1))</f>
        <v/>
      </c>
      <c r="FE19" s="47" t="str">
        <f>IF('Res Rent Roll'!$B20="","",'Res Rent Roll'!$L20*'Res Rent Roll'!$C20*(1+'Property Summary'!$L$21)^(CapEx!FE$2-1))</f>
        <v/>
      </c>
      <c r="FF19" s="47" t="str">
        <f>IF('Res Rent Roll'!$B20="","",'Res Rent Roll'!$L20*'Res Rent Roll'!$C20*(1+'Property Summary'!$L$21)^(CapEx!FF$2-1))</f>
        <v/>
      </c>
      <c r="FG19" s="47" t="str">
        <f>IF('Res Rent Roll'!$B20="","",'Res Rent Roll'!$L20*'Res Rent Roll'!$C20*(1+'Property Summary'!$L$21)^(CapEx!FG$2-1))</f>
        <v/>
      </c>
      <c r="FH19" s="47" t="str">
        <f>IF('Res Rent Roll'!$B20="","",'Res Rent Roll'!$L20*'Res Rent Roll'!$C20*(1+'Property Summary'!$L$21)^(CapEx!FH$2-1))</f>
        <v/>
      </c>
      <c r="FI19" s="47" t="str">
        <f>IF('Res Rent Roll'!$B20="","",'Res Rent Roll'!$L20*'Res Rent Roll'!$C20*(1+'Property Summary'!$L$21)^(CapEx!FI$2-1))</f>
        <v/>
      </c>
      <c r="FJ19" s="47" t="str">
        <f>IF('Res Rent Roll'!$B20="","",'Res Rent Roll'!$L20*'Res Rent Roll'!$C20*(1+'Property Summary'!$L$21)^(CapEx!FJ$2-1))</f>
        <v/>
      </c>
      <c r="FK19" s="47" t="str">
        <f>IF('Res Rent Roll'!$B20="","",'Res Rent Roll'!$L20*'Res Rent Roll'!$C20*(1+'Property Summary'!$L$21)^(CapEx!FK$2-1))</f>
        <v/>
      </c>
      <c r="FL19" s="47" t="str">
        <f>IF('Res Rent Roll'!$B20="","",'Res Rent Roll'!$L20*'Res Rent Roll'!$C20*(1+'Property Summary'!$L$21)^(CapEx!FL$2-1))</f>
        <v/>
      </c>
      <c r="FM19" s="47" t="str">
        <f>IF('Res Rent Roll'!$B20="","",'Res Rent Roll'!$L20*'Res Rent Roll'!$C20*(1+'Property Summary'!$L$21)^(CapEx!FM$2-1))</f>
        <v/>
      </c>
      <c r="FN19" s="47" t="str">
        <f>IF('Res Rent Roll'!$B20="","",'Res Rent Roll'!$L20*'Res Rent Roll'!$C20*(1+'Property Summary'!$L$21)^(CapEx!FN$2-1))</f>
        <v/>
      </c>
      <c r="FO19" s="47" t="str">
        <f>IF('Res Rent Roll'!$B20="","",'Res Rent Roll'!$L20*'Res Rent Roll'!$C20*(1+'Property Summary'!$L$21)^(CapEx!FO$2-1))</f>
        <v/>
      </c>
      <c r="FP19" s="47" t="str">
        <f>IF('Res Rent Roll'!$B20="","",'Res Rent Roll'!$L20*'Res Rent Roll'!$C20*(1+'Property Summary'!$L$21)^(CapEx!FP$2-1))</f>
        <v/>
      </c>
      <c r="FQ19" s="47" t="str">
        <f>IF('Res Rent Roll'!$B20="","",'Res Rent Roll'!$L20*'Res Rent Roll'!$C20*(1+'Property Summary'!$L$21)^(CapEx!FQ$2-1))</f>
        <v/>
      </c>
      <c r="FR19" s="47" t="str">
        <f>IF('Res Rent Roll'!$B20="","",'Res Rent Roll'!$L20*'Res Rent Roll'!$C20*(1+'Property Summary'!$L$21)^(CapEx!FR$2-1))</f>
        <v/>
      </c>
      <c r="FS19" s="47" t="str">
        <f>IF('Res Rent Roll'!$B20="","",'Res Rent Roll'!$L20*'Res Rent Roll'!$C20*(1+'Property Summary'!$L$21)^(CapEx!FS$2-1))</f>
        <v/>
      </c>
      <c r="FT19" s="47" t="str">
        <f>IF('Res Rent Roll'!$B20="","",'Res Rent Roll'!$L20*'Res Rent Roll'!$C20*(1+'Property Summary'!$L$21)^(CapEx!FT$2-1))</f>
        <v/>
      </c>
      <c r="FU19" s="47" t="str">
        <f>IF('Res Rent Roll'!$B20="","",'Res Rent Roll'!$L20*'Res Rent Roll'!$C20*(1+'Property Summary'!$L$21)^(CapEx!FU$2-1))</f>
        <v/>
      </c>
      <c r="FV19" s="47" t="str">
        <f>IF('Res Rent Roll'!$B20="","",'Res Rent Roll'!$L20*'Res Rent Roll'!$C20*(1+'Property Summary'!$L$21)^(CapEx!FV$2-1))</f>
        <v/>
      </c>
      <c r="FW19" s="47" t="str">
        <f>IF('Res Rent Roll'!$B20="","",'Res Rent Roll'!$L20*'Res Rent Roll'!$C20*(1+'Property Summary'!$L$21)^(CapEx!FW$2-1))</f>
        <v/>
      </c>
      <c r="FX19" s="47" t="str">
        <f>IF('Res Rent Roll'!$B20="","",'Res Rent Roll'!$L20*'Res Rent Roll'!$C20*(1+'Property Summary'!$L$21)^(CapEx!FX$2-1))</f>
        <v/>
      </c>
      <c r="FY19" s="47" t="str">
        <f>IF('Res Rent Roll'!$B20="","",'Res Rent Roll'!$L20*'Res Rent Roll'!$C20*(1+'Property Summary'!$L$21)^(CapEx!FY$2-1))</f>
        <v/>
      </c>
      <c r="FZ19" s="47" t="str">
        <f>IF('Res Rent Roll'!$B20="","",'Res Rent Roll'!$L20*'Res Rent Roll'!$C20*(1+'Property Summary'!$L$21)^(CapEx!FZ$2-1))</f>
        <v/>
      </c>
      <c r="GA19" s="48" t="str">
        <f>IF('Res Rent Roll'!$B20="","",'Res Rent Roll'!$L20*'Res Rent Roll'!$C20*(1+'Property Summary'!$L$21)^(CapEx!GA$2-1))</f>
        <v/>
      </c>
    </row>
    <row r="20" spans="2:183" x14ac:dyDescent="0.3">
      <c r="B20" s="42" t="str">
        <f>IF('Res Rent Roll'!$B21="","",'Res Rent Roll'!$B21)</f>
        <v/>
      </c>
      <c r="C20" s="43"/>
      <c r="D20" s="47" t="str">
        <f>IF('Res Rent Roll'!$B21="","",'Res Rent Roll'!$L21*'Res Rent Roll'!$C21*(1+'Property Summary'!$L$21)^(CapEx!D$2-1))</f>
        <v/>
      </c>
      <c r="E20" s="47" t="str">
        <f>IF('Res Rent Roll'!$B21="","",'Res Rent Roll'!$L21*'Res Rent Roll'!$C21*(1+'Property Summary'!$L$21)^(CapEx!E$2-1))</f>
        <v/>
      </c>
      <c r="F20" s="47" t="str">
        <f>IF('Res Rent Roll'!$B21="","",'Res Rent Roll'!$L21*'Res Rent Roll'!$C21*(1+'Property Summary'!$L$21)^(CapEx!F$2-1))</f>
        <v/>
      </c>
      <c r="G20" s="47" t="str">
        <f>IF('Res Rent Roll'!$B21="","",'Res Rent Roll'!$L21*'Res Rent Roll'!$C21*(1+'Property Summary'!$L$21)^(CapEx!G$2-1))</f>
        <v/>
      </c>
      <c r="H20" s="47" t="str">
        <f>IF('Res Rent Roll'!$B21="","",'Res Rent Roll'!$L21*'Res Rent Roll'!$C21*(1+'Property Summary'!$L$21)^(CapEx!H$2-1))</f>
        <v/>
      </c>
      <c r="I20" s="47" t="str">
        <f>IF('Res Rent Roll'!$B21="","",'Res Rent Roll'!$L21*'Res Rent Roll'!$C21*(1+'Property Summary'!$L$21)^(CapEx!I$2-1))</f>
        <v/>
      </c>
      <c r="J20" s="47" t="str">
        <f>IF('Res Rent Roll'!$B21="","",'Res Rent Roll'!$L21*'Res Rent Roll'!$C21*(1+'Property Summary'!$L$21)^(CapEx!J$2-1))</f>
        <v/>
      </c>
      <c r="K20" s="47" t="str">
        <f>IF('Res Rent Roll'!$B21="","",'Res Rent Roll'!$L21*'Res Rent Roll'!$C21*(1+'Property Summary'!$L$21)^(CapEx!K$2-1))</f>
        <v/>
      </c>
      <c r="L20" s="47" t="str">
        <f>IF('Res Rent Roll'!$B21="","",'Res Rent Roll'!$L21*'Res Rent Roll'!$C21*(1+'Property Summary'!$L$21)^(CapEx!L$2-1))</f>
        <v/>
      </c>
      <c r="M20" s="47" t="str">
        <f>IF('Res Rent Roll'!$B21="","",'Res Rent Roll'!$L21*'Res Rent Roll'!$C21*(1+'Property Summary'!$L$21)^(CapEx!M$2-1))</f>
        <v/>
      </c>
      <c r="N20" s="47" t="str">
        <f>IF('Res Rent Roll'!$B21="","",'Res Rent Roll'!$L21*'Res Rent Roll'!$C21*(1+'Property Summary'!$L$21)^(CapEx!N$2-1))</f>
        <v/>
      </c>
      <c r="O20" s="47" t="str">
        <f>IF('Res Rent Roll'!$B21="","",'Res Rent Roll'!$L21*'Res Rent Roll'!$C21*(1+'Property Summary'!$L$21)^(CapEx!O$2-1))</f>
        <v/>
      </c>
      <c r="P20" s="47" t="str">
        <f>IF('Res Rent Roll'!$B21="","",'Res Rent Roll'!$L21*'Res Rent Roll'!$C21*(1+'Property Summary'!$L$21)^(CapEx!P$2-1))</f>
        <v/>
      </c>
      <c r="Q20" s="47" t="str">
        <f>IF('Res Rent Roll'!$B21="","",'Res Rent Roll'!$L21*'Res Rent Roll'!$C21*(1+'Property Summary'!$L$21)^(CapEx!Q$2-1))</f>
        <v/>
      </c>
      <c r="R20" s="47" t="str">
        <f>IF('Res Rent Roll'!$B21="","",'Res Rent Roll'!$L21*'Res Rent Roll'!$C21*(1+'Property Summary'!$L$21)^(CapEx!R$2-1))</f>
        <v/>
      </c>
      <c r="S20" s="47" t="str">
        <f>IF('Res Rent Roll'!$B21="","",'Res Rent Roll'!$L21*'Res Rent Roll'!$C21*(1+'Property Summary'!$L$21)^(CapEx!S$2-1))</f>
        <v/>
      </c>
      <c r="T20" s="47" t="str">
        <f>IF('Res Rent Roll'!$B21="","",'Res Rent Roll'!$L21*'Res Rent Roll'!$C21*(1+'Property Summary'!$L$21)^(CapEx!T$2-1))</f>
        <v/>
      </c>
      <c r="U20" s="47" t="str">
        <f>IF('Res Rent Roll'!$B21="","",'Res Rent Roll'!$L21*'Res Rent Roll'!$C21*(1+'Property Summary'!$L$21)^(CapEx!U$2-1))</f>
        <v/>
      </c>
      <c r="V20" s="47" t="str">
        <f>IF('Res Rent Roll'!$B21="","",'Res Rent Roll'!$L21*'Res Rent Roll'!$C21*(1+'Property Summary'!$L$21)^(CapEx!V$2-1))</f>
        <v/>
      </c>
      <c r="W20" s="47" t="str">
        <f>IF('Res Rent Roll'!$B21="","",'Res Rent Roll'!$L21*'Res Rent Roll'!$C21*(1+'Property Summary'!$L$21)^(CapEx!W$2-1))</f>
        <v/>
      </c>
      <c r="X20" s="47" t="str">
        <f>IF('Res Rent Roll'!$B21="","",'Res Rent Roll'!$L21*'Res Rent Roll'!$C21*(1+'Property Summary'!$L$21)^(CapEx!X$2-1))</f>
        <v/>
      </c>
      <c r="Y20" s="47" t="str">
        <f>IF('Res Rent Roll'!$B21="","",'Res Rent Roll'!$L21*'Res Rent Roll'!$C21*(1+'Property Summary'!$L$21)^(CapEx!Y$2-1))</f>
        <v/>
      </c>
      <c r="Z20" s="47" t="str">
        <f>IF('Res Rent Roll'!$B21="","",'Res Rent Roll'!$L21*'Res Rent Roll'!$C21*(1+'Property Summary'!$L$21)^(CapEx!Z$2-1))</f>
        <v/>
      </c>
      <c r="AA20" s="47" t="str">
        <f>IF('Res Rent Roll'!$B21="","",'Res Rent Roll'!$L21*'Res Rent Roll'!$C21*(1+'Property Summary'!$L$21)^(CapEx!AA$2-1))</f>
        <v/>
      </c>
      <c r="AB20" s="47" t="str">
        <f>IF('Res Rent Roll'!$B21="","",'Res Rent Roll'!$L21*'Res Rent Roll'!$C21*(1+'Property Summary'!$L$21)^(CapEx!AB$2-1))</f>
        <v/>
      </c>
      <c r="AC20" s="47" t="str">
        <f>IF('Res Rent Roll'!$B21="","",'Res Rent Roll'!$L21*'Res Rent Roll'!$C21*(1+'Property Summary'!$L$21)^(CapEx!AC$2-1))</f>
        <v/>
      </c>
      <c r="AD20" s="47" t="str">
        <f>IF('Res Rent Roll'!$B21="","",'Res Rent Roll'!$L21*'Res Rent Roll'!$C21*(1+'Property Summary'!$L$21)^(CapEx!AD$2-1))</f>
        <v/>
      </c>
      <c r="AE20" s="47" t="str">
        <f>IF('Res Rent Roll'!$B21="","",'Res Rent Roll'!$L21*'Res Rent Roll'!$C21*(1+'Property Summary'!$L$21)^(CapEx!AE$2-1))</f>
        <v/>
      </c>
      <c r="AF20" s="47" t="str">
        <f>IF('Res Rent Roll'!$B21="","",'Res Rent Roll'!$L21*'Res Rent Roll'!$C21*(1+'Property Summary'!$L$21)^(CapEx!AF$2-1))</f>
        <v/>
      </c>
      <c r="AG20" s="47" t="str">
        <f>IF('Res Rent Roll'!$B21="","",'Res Rent Roll'!$L21*'Res Rent Roll'!$C21*(1+'Property Summary'!$L$21)^(CapEx!AG$2-1))</f>
        <v/>
      </c>
      <c r="AH20" s="47" t="str">
        <f>IF('Res Rent Roll'!$B21="","",'Res Rent Roll'!$L21*'Res Rent Roll'!$C21*(1+'Property Summary'!$L$21)^(CapEx!AH$2-1))</f>
        <v/>
      </c>
      <c r="AI20" s="47" t="str">
        <f>IF('Res Rent Roll'!$B21="","",'Res Rent Roll'!$L21*'Res Rent Roll'!$C21*(1+'Property Summary'!$L$21)^(CapEx!AI$2-1))</f>
        <v/>
      </c>
      <c r="AJ20" s="47" t="str">
        <f>IF('Res Rent Roll'!$B21="","",'Res Rent Roll'!$L21*'Res Rent Roll'!$C21*(1+'Property Summary'!$L$21)^(CapEx!AJ$2-1))</f>
        <v/>
      </c>
      <c r="AK20" s="47" t="str">
        <f>IF('Res Rent Roll'!$B21="","",'Res Rent Roll'!$L21*'Res Rent Roll'!$C21*(1+'Property Summary'!$L$21)^(CapEx!AK$2-1))</f>
        <v/>
      </c>
      <c r="AL20" s="47" t="str">
        <f>IF('Res Rent Roll'!$B21="","",'Res Rent Roll'!$L21*'Res Rent Roll'!$C21*(1+'Property Summary'!$L$21)^(CapEx!AL$2-1))</f>
        <v/>
      </c>
      <c r="AM20" s="47" t="str">
        <f>IF('Res Rent Roll'!$B21="","",'Res Rent Roll'!$L21*'Res Rent Roll'!$C21*(1+'Property Summary'!$L$21)^(CapEx!AM$2-1))</f>
        <v/>
      </c>
      <c r="AN20" s="47" t="str">
        <f>IF('Res Rent Roll'!$B21="","",'Res Rent Roll'!$L21*'Res Rent Roll'!$C21*(1+'Property Summary'!$L$21)^(CapEx!AN$2-1))</f>
        <v/>
      </c>
      <c r="AO20" s="47" t="str">
        <f>IF('Res Rent Roll'!$B21="","",'Res Rent Roll'!$L21*'Res Rent Roll'!$C21*(1+'Property Summary'!$L$21)^(CapEx!AO$2-1))</f>
        <v/>
      </c>
      <c r="AP20" s="47" t="str">
        <f>IF('Res Rent Roll'!$B21="","",'Res Rent Roll'!$L21*'Res Rent Roll'!$C21*(1+'Property Summary'!$L$21)^(CapEx!AP$2-1))</f>
        <v/>
      </c>
      <c r="AQ20" s="47" t="str">
        <f>IF('Res Rent Roll'!$B21="","",'Res Rent Roll'!$L21*'Res Rent Roll'!$C21*(1+'Property Summary'!$L$21)^(CapEx!AQ$2-1))</f>
        <v/>
      </c>
      <c r="AR20" s="47" t="str">
        <f>IF('Res Rent Roll'!$B21="","",'Res Rent Roll'!$L21*'Res Rent Roll'!$C21*(1+'Property Summary'!$L$21)^(CapEx!AR$2-1))</f>
        <v/>
      </c>
      <c r="AS20" s="47" t="str">
        <f>IF('Res Rent Roll'!$B21="","",'Res Rent Roll'!$L21*'Res Rent Roll'!$C21*(1+'Property Summary'!$L$21)^(CapEx!AS$2-1))</f>
        <v/>
      </c>
      <c r="AT20" s="47" t="str">
        <f>IF('Res Rent Roll'!$B21="","",'Res Rent Roll'!$L21*'Res Rent Roll'!$C21*(1+'Property Summary'!$L$21)^(CapEx!AT$2-1))</f>
        <v/>
      </c>
      <c r="AU20" s="47" t="str">
        <f>IF('Res Rent Roll'!$B21="","",'Res Rent Roll'!$L21*'Res Rent Roll'!$C21*(1+'Property Summary'!$L$21)^(CapEx!AU$2-1))</f>
        <v/>
      </c>
      <c r="AV20" s="47" t="str">
        <f>IF('Res Rent Roll'!$B21="","",'Res Rent Roll'!$L21*'Res Rent Roll'!$C21*(1+'Property Summary'!$L$21)^(CapEx!AV$2-1))</f>
        <v/>
      </c>
      <c r="AW20" s="47" t="str">
        <f>IF('Res Rent Roll'!$B21="","",'Res Rent Roll'!$L21*'Res Rent Roll'!$C21*(1+'Property Summary'!$L$21)^(CapEx!AW$2-1))</f>
        <v/>
      </c>
      <c r="AX20" s="47" t="str">
        <f>IF('Res Rent Roll'!$B21="","",'Res Rent Roll'!$L21*'Res Rent Roll'!$C21*(1+'Property Summary'!$L$21)^(CapEx!AX$2-1))</f>
        <v/>
      </c>
      <c r="AY20" s="47" t="str">
        <f>IF('Res Rent Roll'!$B21="","",'Res Rent Roll'!$L21*'Res Rent Roll'!$C21*(1+'Property Summary'!$L$21)^(CapEx!AY$2-1))</f>
        <v/>
      </c>
      <c r="AZ20" s="47" t="str">
        <f>IF('Res Rent Roll'!$B21="","",'Res Rent Roll'!$L21*'Res Rent Roll'!$C21*(1+'Property Summary'!$L$21)^(CapEx!AZ$2-1))</f>
        <v/>
      </c>
      <c r="BA20" s="47" t="str">
        <f>IF('Res Rent Roll'!$B21="","",'Res Rent Roll'!$L21*'Res Rent Roll'!$C21*(1+'Property Summary'!$L$21)^(CapEx!BA$2-1))</f>
        <v/>
      </c>
      <c r="BB20" s="47" t="str">
        <f>IF('Res Rent Roll'!$B21="","",'Res Rent Roll'!$L21*'Res Rent Roll'!$C21*(1+'Property Summary'!$L$21)^(CapEx!BB$2-1))</f>
        <v/>
      </c>
      <c r="BC20" s="47" t="str">
        <f>IF('Res Rent Roll'!$B21="","",'Res Rent Roll'!$L21*'Res Rent Roll'!$C21*(1+'Property Summary'!$L$21)^(CapEx!BC$2-1))</f>
        <v/>
      </c>
      <c r="BD20" s="47" t="str">
        <f>IF('Res Rent Roll'!$B21="","",'Res Rent Roll'!$L21*'Res Rent Roll'!$C21*(1+'Property Summary'!$L$21)^(CapEx!BD$2-1))</f>
        <v/>
      </c>
      <c r="BE20" s="47" t="str">
        <f>IF('Res Rent Roll'!$B21="","",'Res Rent Roll'!$L21*'Res Rent Roll'!$C21*(1+'Property Summary'!$L$21)^(CapEx!BE$2-1))</f>
        <v/>
      </c>
      <c r="BF20" s="47" t="str">
        <f>IF('Res Rent Roll'!$B21="","",'Res Rent Roll'!$L21*'Res Rent Roll'!$C21*(1+'Property Summary'!$L$21)^(CapEx!BF$2-1))</f>
        <v/>
      </c>
      <c r="BG20" s="47" t="str">
        <f>IF('Res Rent Roll'!$B21="","",'Res Rent Roll'!$L21*'Res Rent Roll'!$C21*(1+'Property Summary'!$L$21)^(CapEx!BG$2-1))</f>
        <v/>
      </c>
      <c r="BH20" s="47" t="str">
        <f>IF('Res Rent Roll'!$B21="","",'Res Rent Roll'!$L21*'Res Rent Roll'!$C21*(1+'Property Summary'!$L$21)^(CapEx!BH$2-1))</f>
        <v/>
      </c>
      <c r="BI20" s="47" t="str">
        <f>IF('Res Rent Roll'!$B21="","",'Res Rent Roll'!$L21*'Res Rent Roll'!$C21*(1+'Property Summary'!$L$21)^(CapEx!BI$2-1))</f>
        <v/>
      </c>
      <c r="BJ20" s="47" t="str">
        <f>IF('Res Rent Roll'!$B21="","",'Res Rent Roll'!$L21*'Res Rent Roll'!$C21*(1+'Property Summary'!$L$21)^(CapEx!BJ$2-1))</f>
        <v/>
      </c>
      <c r="BK20" s="47" t="str">
        <f>IF('Res Rent Roll'!$B21="","",'Res Rent Roll'!$L21*'Res Rent Roll'!$C21*(1+'Property Summary'!$L$21)^(CapEx!BK$2-1))</f>
        <v/>
      </c>
      <c r="BL20" s="47" t="str">
        <f>IF('Res Rent Roll'!$B21="","",'Res Rent Roll'!$L21*'Res Rent Roll'!$C21*(1+'Property Summary'!$L$21)^(CapEx!BL$2-1))</f>
        <v/>
      </c>
      <c r="BM20" s="47" t="str">
        <f>IF('Res Rent Roll'!$B21="","",'Res Rent Roll'!$L21*'Res Rent Roll'!$C21*(1+'Property Summary'!$L$21)^(CapEx!BM$2-1))</f>
        <v/>
      </c>
      <c r="BN20" s="47" t="str">
        <f>IF('Res Rent Roll'!$B21="","",'Res Rent Roll'!$L21*'Res Rent Roll'!$C21*(1+'Property Summary'!$L$21)^(CapEx!BN$2-1))</f>
        <v/>
      </c>
      <c r="BO20" s="47" t="str">
        <f>IF('Res Rent Roll'!$B21="","",'Res Rent Roll'!$L21*'Res Rent Roll'!$C21*(1+'Property Summary'!$L$21)^(CapEx!BO$2-1))</f>
        <v/>
      </c>
      <c r="BP20" s="47" t="str">
        <f>IF('Res Rent Roll'!$B21="","",'Res Rent Roll'!$L21*'Res Rent Roll'!$C21*(1+'Property Summary'!$L$21)^(CapEx!BP$2-1))</f>
        <v/>
      </c>
      <c r="BQ20" s="47" t="str">
        <f>IF('Res Rent Roll'!$B21="","",'Res Rent Roll'!$L21*'Res Rent Roll'!$C21*(1+'Property Summary'!$L$21)^(CapEx!BQ$2-1))</f>
        <v/>
      </c>
      <c r="BR20" s="47" t="str">
        <f>IF('Res Rent Roll'!$B21="","",'Res Rent Roll'!$L21*'Res Rent Roll'!$C21*(1+'Property Summary'!$L$21)^(CapEx!BR$2-1))</f>
        <v/>
      </c>
      <c r="BS20" s="47" t="str">
        <f>IF('Res Rent Roll'!$B21="","",'Res Rent Roll'!$L21*'Res Rent Roll'!$C21*(1+'Property Summary'!$L$21)^(CapEx!BS$2-1))</f>
        <v/>
      </c>
      <c r="BT20" s="47" t="str">
        <f>IF('Res Rent Roll'!$B21="","",'Res Rent Roll'!$L21*'Res Rent Roll'!$C21*(1+'Property Summary'!$L$21)^(CapEx!BT$2-1))</f>
        <v/>
      </c>
      <c r="BU20" s="47" t="str">
        <f>IF('Res Rent Roll'!$B21="","",'Res Rent Roll'!$L21*'Res Rent Roll'!$C21*(1+'Property Summary'!$L$21)^(CapEx!BU$2-1))</f>
        <v/>
      </c>
      <c r="BV20" s="47" t="str">
        <f>IF('Res Rent Roll'!$B21="","",'Res Rent Roll'!$L21*'Res Rent Roll'!$C21*(1+'Property Summary'!$L$21)^(CapEx!BV$2-1))</f>
        <v/>
      </c>
      <c r="BW20" s="47" t="str">
        <f>IF('Res Rent Roll'!$B21="","",'Res Rent Roll'!$L21*'Res Rent Roll'!$C21*(1+'Property Summary'!$L$21)^(CapEx!BW$2-1))</f>
        <v/>
      </c>
      <c r="BX20" s="47" t="str">
        <f>IF('Res Rent Roll'!$B21="","",'Res Rent Roll'!$L21*'Res Rent Roll'!$C21*(1+'Property Summary'!$L$21)^(CapEx!BX$2-1))</f>
        <v/>
      </c>
      <c r="BY20" s="47" t="str">
        <f>IF('Res Rent Roll'!$B21="","",'Res Rent Roll'!$L21*'Res Rent Roll'!$C21*(1+'Property Summary'!$L$21)^(CapEx!BY$2-1))</f>
        <v/>
      </c>
      <c r="BZ20" s="47" t="str">
        <f>IF('Res Rent Roll'!$B21="","",'Res Rent Roll'!$L21*'Res Rent Roll'!$C21*(1+'Property Summary'!$L$21)^(CapEx!BZ$2-1))</f>
        <v/>
      </c>
      <c r="CA20" s="47" t="str">
        <f>IF('Res Rent Roll'!$B21="","",'Res Rent Roll'!$L21*'Res Rent Roll'!$C21*(1+'Property Summary'!$L$21)^(CapEx!CA$2-1))</f>
        <v/>
      </c>
      <c r="CB20" s="47" t="str">
        <f>IF('Res Rent Roll'!$B21="","",'Res Rent Roll'!$L21*'Res Rent Roll'!$C21*(1+'Property Summary'!$L$21)^(CapEx!CB$2-1))</f>
        <v/>
      </c>
      <c r="CC20" s="47" t="str">
        <f>IF('Res Rent Roll'!$B21="","",'Res Rent Roll'!$L21*'Res Rent Roll'!$C21*(1+'Property Summary'!$L$21)^(CapEx!CC$2-1))</f>
        <v/>
      </c>
      <c r="CD20" s="47" t="str">
        <f>IF('Res Rent Roll'!$B21="","",'Res Rent Roll'!$L21*'Res Rent Roll'!$C21*(1+'Property Summary'!$L$21)^(CapEx!CD$2-1))</f>
        <v/>
      </c>
      <c r="CE20" s="47" t="str">
        <f>IF('Res Rent Roll'!$B21="","",'Res Rent Roll'!$L21*'Res Rent Roll'!$C21*(1+'Property Summary'!$L$21)^(CapEx!CE$2-1))</f>
        <v/>
      </c>
      <c r="CF20" s="47" t="str">
        <f>IF('Res Rent Roll'!$B21="","",'Res Rent Roll'!$L21*'Res Rent Roll'!$C21*(1+'Property Summary'!$L$21)^(CapEx!CF$2-1))</f>
        <v/>
      </c>
      <c r="CG20" s="47" t="str">
        <f>IF('Res Rent Roll'!$B21="","",'Res Rent Roll'!$L21*'Res Rent Roll'!$C21*(1+'Property Summary'!$L$21)^(CapEx!CG$2-1))</f>
        <v/>
      </c>
      <c r="CH20" s="47" t="str">
        <f>IF('Res Rent Roll'!$B21="","",'Res Rent Roll'!$L21*'Res Rent Roll'!$C21*(1+'Property Summary'!$L$21)^(CapEx!CH$2-1))</f>
        <v/>
      </c>
      <c r="CI20" s="47" t="str">
        <f>IF('Res Rent Roll'!$B21="","",'Res Rent Roll'!$L21*'Res Rent Roll'!$C21*(1+'Property Summary'!$L$21)^(CapEx!CI$2-1))</f>
        <v/>
      </c>
      <c r="CJ20" s="47" t="str">
        <f>IF('Res Rent Roll'!$B21="","",'Res Rent Roll'!$L21*'Res Rent Roll'!$C21*(1+'Property Summary'!$L$21)^(CapEx!CJ$2-1))</f>
        <v/>
      </c>
      <c r="CK20" s="47" t="str">
        <f>IF('Res Rent Roll'!$B21="","",'Res Rent Roll'!$L21*'Res Rent Roll'!$C21*(1+'Property Summary'!$L$21)^(CapEx!CK$2-1))</f>
        <v/>
      </c>
      <c r="CL20" s="47" t="str">
        <f>IF('Res Rent Roll'!$B21="","",'Res Rent Roll'!$L21*'Res Rent Roll'!$C21*(1+'Property Summary'!$L$21)^(CapEx!CL$2-1))</f>
        <v/>
      </c>
      <c r="CM20" s="47" t="str">
        <f>IF('Res Rent Roll'!$B21="","",'Res Rent Roll'!$L21*'Res Rent Roll'!$C21*(1+'Property Summary'!$L$21)^(CapEx!CM$2-1))</f>
        <v/>
      </c>
      <c r="CN20" s="47" t="str">
        <f>IF('Res Rent Roll'!$B21="","",'Res Rent Roll'!$L21*'Res Rent Roll'!$C21*(1+'Property Summary'!$L$21)^(CapEx!CN$2-1))</f>
        <v/>
      </c>
      <c r="CO20" s="47" t="str">
        <f>IF('Res Rent Roll'!$B21="","",'Res Rent Roll'!$L21*'Res Rent Roll'!$C21*(1+'Property Summary'!$L$21)^(CapEx!CO$2-1))</f>
        <v/>
      </c>
      <c r="CP20" s="47" t="str">
        <f>IF('Res Rent Roll'!$B21="","",'Res Rent Roll'!$L21*'Res Rent Roll'!$C21*(1+'Property Summary'!$L$21)^(CapEx!CP$2-1))</f>
        <v/>
      </c>
      <c r="CQ20" s="47" t="str">
        <f>IF('Res Rent Roll'!$B21="","",'Res Rent Roll'!$L21*'Res Rent Roll'!$C21*(1+'Property Summary'!$L$21)^(CapEx!CQ$2-1))</f>
        <v/>
      </c>
      <c r="CR20" s="47" t="str">
        <f>IF('Res Rent Roll'!$B21="","",'Res Rent Roll'!$L21*'Res Rent Roll'!$C21*(1+'Property Summary'!$L$21)^(CapEx!CR$2-1))</f>
        <v/>
      </c>
      <c r="CS20" s="47" t="str">
        <f>IF('Res Rent Roll'!$B21="","",'Res Rent Roll'!$L21*'Res Rent Roll'!$C21*(1+'Property Summary'!$L$21)^(CapEx!CS$2-1))</f>
        <v/>
      </c>
      <c r="CT20" s="47" t="str">
        <f>IF('Res Rent Roll'!$B21="","",'Res Rent Roll'!$L21*'Res Rent Roll'!$C21*(1+'Property Summary'!$L$21)^(CapEx!CT$2-1))</f>
        <v/>
      </c>
      <c r="CU20" s="47" t="str">
        <f>IF('Res Rent Roll'!$B21="","",'Res Rent Roll'!$L21*'Res Rent Roll'!$C21*(1+'Property Summary'!$L$21)^(CapEx!CU$2-1))</f>
        <v/>
      </c>
      <c r="CV20" s="47" t="str">
        <f>IF('Res Rent Roll'!$B21="","",'Res Rent Roll'!$L21*'Res Rent Roll'!$C21*(1+'Property Summary'!$L$21)^(CapEx!CV$2-1))</f>
        <v/>
      </c>
      <c r="CW20" s="47" t="str">
        <f>IF('Res Rent Roll'!$B21="","",'Res Rent Roll'!$L21*'Res Rent Roll'!$C21*(1+'Property Summary'!$L$21)^(CapEx!CW$2-1))</f>
        <v/>
      </c>
      <c r="CX20" s="47" t="str">
        <f>IF('Res Rent Roll'!$B21="","",'Res Rent Roll'!$L21*'Res Rent Roll'!$C21*(1+'Property Summary'!$L$21)^(CapEx!CX$2-1))</f>
        <v/>
      </c>
      <c r="CY20" s="47" t="str">
        <f>IF('Res Rent Roll'!$B21="","",'Res Rent Roll'!$L21*'Res Rent Roll'!$C21*(1+'Property Summary'!$L$21)^(CapEx!CY$2-1))</f>
        <v/>
      </c>
      <c r="CZ20" s="47" t="str">
        <f>IF('Res Rent Roll'!$B21="","",'Res Rent Roll'!$L21*'Res Rent Roll'!$C21*(1+'Property Summary'!$L$21)^(CapEx!CZ$2-1))</f>
        <v/>
      </c>
      <c r="DA20" s="47" t="str">
        <f>IF('Res Rent Roll'!$B21="","",'Res Rent Roll'!$L21*'Res Rent Roll'!$C21*(1+'Property Summary'!$L$21)^(CapEx!DA$2-1))</f>
        <v/>
      </c>
      <c r="DB20" s="47" t="str">
        <f>IF('Res Rent Roll'!$B21="","",'Res Rent Roll'!$L21*'Res Rent Roll'!$C21*(1+'Property Summary'!$L$21)^(CapEx!DB$2-1))</f>
        <v/>
      </c>
      <c r="DC20" s="47" t="str">
        <f>IF('Res Rent Roll'!$B21="","",'Res Rent Roll'!$L21*'Res Rent Roll'!$C21*(1+'Property Summary'!$L$21)^(CapEx!DC$2-1))</f>
        <v/>
      </c>
      <c r="DD20" s="47" t="str">
        <f>IF('Res Rent Roll'!$B21="","",'Res Rent Roll'!$L21*'Res Rent Roll'!$C21*(1+'Property Summary'!$L$21)^(CapEx!DD$2-1))</f>
        <v/>
      </c>
      <c r="DE20" s="47" t="str">
        <f>IF('Res Rent Roll'!$B21="","",'Res Rent Roll'!$L21*'Res Rent Roll'!$C21*(1+'Property Summary'!$L$21)^(CapEx!DE$2-1))</f>
        <v/>
      </c>
      <c r="DF20" s="47" t="str">
        <f>IF('Res Rent Roll'!$B21="","",'Res Rent Roll'!$L21*'Res Rent Roll'!$C21*(1+'Property Summary'!$L$21)^(CapEx!DF$2-1))</f>
        <v/>
      </c>
      <c r="DG20" s="47" t="str">
        <f>IF('Res Rent Roll'!$B21="","",'Res Rent Roll'!$L21*'Res Rent Roll'!$C21*(1+'Property Summary'!$L$21)^(CapEx!DG$2-1))</f>
        <v/>
      </c>
      <c r="DH20" s="47" t="str">
        <f>IF('Res Rent Roll'!$B21="","",'Res Rent Roll'!$L21*'Res Rent Roll'!$C21*(1+'Property Summary'!$L$21)^(CapEx!DH$2-1))</f>
        <v/>
      </c>
      <c r="DI20" s="47" t="str">
        <f>IF('Res Rent Roll'!$B21="","",'Res Rent Roll'!$L21*'Res Rent Roll'!$C21*(1+'Property Summary'!$L$21)^(CapEx!DI$2-1))</f>
        <v/>
      </c>
      <c r="DJ20" s="47" t="str">
        <f>IF('Res Rent Roll'!$B21="","",'Res Rent Roll'!$L21*'Res Rent Roll'!$C21*(1+'Property Summary'!$L$21)^(CapEx!DJ$2-1))</f>
        <v/>
      </c>
      <c r="DK20" s="47" t="str">
        <f>IF('Res Rent Roll'!$B21="","",'Res Rent Roll'!$L21*'Res Rent Roll'!$C21*(1+'Property Summary'!$L$21)^(CapEx!DK$2-1))</f>
        <v/>
      </c>
      <c r="DL20" s="47" t="str">
        <f>IF('Res Rent Roll'!$B21="","",'Res Rent Roll'!$L21*'Res Rent Roll'!$C21*(1+'Property Summary'!$L$21)^(CapEx!DL$2-1))</f>
        <v/>
      </c>
      <c r="DM20" s="47" t="str">
        <f>IF('Res Rent Roll'!$B21="","",'Res Rent Roll'!$L21*'Res Rent Roll'!$C21*(1+'Property Summary'!$L$21)^(CapEx!DM$2-1))</f>
        <v/>
      </c>
      <c r="DN20" s="47" t="str">
        <f>IF('Res Rent Roll'!$B21="","",'Res Rent Roll'!$L21*'Res Rent Roll'!$C21*(1+'Property Summary'!$L$21)^(CapEx!DN$2-1))</f>
        <v/>
      </c>
      <c r="DO20" s="47" t="str">
        <f>IF('Res Rent Roll'!$B21="","",'Res Rent Roll'!$L21*'Res Rent Roll'!$C21*(1+'Property Summary'!$L$21)^(CapEx!DO$2-1))</f>
        <v/>
      </c>
      <c r="DP20" s="47" t="str">
        <f>IF('Res Rent Roll'!$B21="","",'Res Rent Roll'!$L21*'Res Rent Roll'!$C21*(1+'Property Summary'!$L$21)^(CapEx!DP$2-1))</f>
        <v/>
      </c>
      <c r="DQ20" s="47" t="str">
        <f>IF('Res Rent Roll'!$B21="","",'Res Rent Roll'!$L21*'Res Rent Roll'!$C21*(1+'Property Summary'!$L$21)^(CapEx!DQ$2-1))</f>
        <v/>
      </c>
      <c r="DR20" s="47" t="str">
        <f>IF('Res Rent Roll'!$B21="","",'Res Rent Roll'!$L21*'Res Rent Roll'!$C21*(1+'Property Summary'!$L$21)^(CapEx!DR$2-1))</f>
        <v/>
      </c>
      <c r="DS20" s="47" t="str">
        <f>IF('Res Rent Roll'!$B21="","",'Res Rent Roll'!$L21*'Res Rent Roll'!$C21*(1+'Property Summary'!$L$21)^(CapEx!DS$2-1))</f>
        <v/>
      </c>
      <c r="DT20" s="47" t="str">
        <f>IF('Res Rent Roll'!$B21="","",'Res Rent Roll'!$L21*'Res Rent Roll'!$C21*(1+'Property Summary'!$L$21)^(CapEx!DT$2-1))</f>
        <v/>
      </c>
      <c r="DU20" s="47" t="str">
        <f>IF('Res Rent Roll'!$B21="","",'Res Rent Roll'!$L21*'Res Rent Roll'!$C21*(1+'Property Summary'!$L$21)^(CapEx!DU$2-1))</f>
        <v/>
      </c>
      <c r="DV20" s="47" t="str">
        <f>IF('Res Rent Roll'!$B21="","",'Res Rent Roll'!$L21*'Res Rent Roll'!$C21*(1+'Property Summary'!$L$21)^(CapEx!DV$2-1))</f>
        <v/>
      </c>
      <c r="DW20" s="47" t="str">
        <f>IF('Res Rent Roll'!$B21="","",'Res Rent Roll'!$L21*'Res Rent Roll'!$C21*(1+'Property Summary'!$L$21)^(CapEx!DW$2-1))</f>
        <v/>
      </c>
      <c r="DX20" s="47" t="str">
        <f>IF('Res Rent Roll'!$B21="","",'Res Rent Roll'!$L21*'Res Rent Roll'!$C21*(1+'Property Summary'!$L$21)^(CapEx!DX$2-1))</f>
        <v/>
      </c>
      <c r="DY20" s="47" t="str">
        <f>IF('Res Rent Roll'!$B21="","",'Res Rent Roll'!$L21*'Res Rent Roll'!$C21*(1+'Property Summary'!$L$21)^(CapEx!DY$2-1))</f>
        <v/>
      </c>
      <c r="DZ20" s="47" t="str">
        <f>IF('Res Rent Roll'!$B21="","",'Res Rent Roll'!$L21*'Res Rent Roll'!$C21*(1+'Property Summary'!$L$21)^(CapEx!DZ$2-1))</f>
        <v/>
      </c>
      <c r="EA20" s="47" t="str">
        <f>IF('Res Rent Roll'!$B21="","",'Res Rent Roll'!$L21*'Res Rent Roll'!$C21*(1+'Property Summary'!$L$21)^(CapEx!EA$2-1))</f>
        <v/>
      </c>
      <c r="EB20" s="47" t="str">
        <f>IF('Res Rent Roll'!$B21="","",'Res Rent Roll'!$L21*'Res Rent Roll'!$C21*(1+'Property Summary'!$L$21)^(CapEx!EB$2-1))</f>
        <v/>
      </c>
      <c r="EC20" s="47" t="str">
        <f>IF('Res Rent Roll'!$B21="","",'Res Rent Roll'!$L21*'Res Rent Roll'!$C21*(1+'Property Summary'!$L$21)^(CapEx!EC$2-1))</f>
        <v/>
      </c>
      <c r="ED20" s="47" t="str">
        <f>IF('Res Rent Roll'!$B21="","",'Res Rent Roll'!$L21*'Res Rent Roll'!$C21*(1+'Property Summary'!$L$21)^(CapEx!ED$2-1))</f>
        <v/>
      </c>
      <c r="EE20" s="47" t="str">
        <f>IF('Res Rent Roll'!$B21="","",'Res Rent Roll'!$L21*'Res Rent Roll'!$C21*(1+'Property Summary'!$L$21)^(CapEx!EE$2-1))</f>
        <v/>
      </c>
      <c r="EF20" s="47" t="str">
        <f>IF('Res Rent Roll'!$B21="","",'Res Rent Roll'!$L21*'Res Rent Roll'!$C21*(1+'Property Summary'!$L$21)^(CapEx!EF$2-1))</f>
        <v/>
      </c>
      <c r="EG20" s="47" t="str">
        <f>IF('Res Rent Roll'!$B21="","",'Res Rent Roll'!$L21*'Res Rent Roll'!$C21*(1+'Property Summary'!$L$21)^(CapEx!EG$2-1))</f>
        <v/>
      </c>
      <c r="EH20" s="47" t="str">
        <f>IF('Res Rent Roll'!$B21="","",'Res Rent Roll'!$L21*'Res Rent Roll'!$C21*(1+'Property Summary'!$L$21)^(CapEx!EH$2-1))</f>
        <v/>
      </c>
      <c r="EI20" s="47" t="str">
        <f>IF('Res Rent Roll'!$B21="","",'Res Rent Roll'!$L21*'Res Rent Roll'!$C21*(1+'Property Summary'!$L$21)^(CapEx!EI$2-1))</f>
        <v/>
      </c>
      <c r="EJ20" s="47" t="str">
        <f>IF('Res Rent Roll'!$B21="","",'Res Rent Roll'!$L21*'Res Rent Roll'!$C21*(1+'Property Summary'!$L$21)^(CapEx!EJ$2-1))</f>
        <v/>
      </c>
      <c r="EK20" s="47" t="str">
        <f>IF('Res Rent Roll'!$B21="","",'Res Rent Roll'!$L21*'Res Rent Roll'!$C21*(1+'Property Summary'!$L$21)^(CapEx!EK$2-1))</f>
        <v/>
      </c>
      <c r="EL20" s="47" t="str">
        <f>IF('Res Rent Roll'!$B21="","",'Res Rent Roll'!$L21*'Res Rent Roll'!$C21*(1+'Property Summary'!$L$21)^(CapEx!EL$2-1))</f>
        <v/>
      </c>
      <c r="EM20" s="47" t="str">
        <f>IF('Res Rent Roll'!$B21="","",'Res Rent Roll'!$L21*'Res Rent Roll'!$C21*(1+'Property Summary'!$L$21)^(CapEx!EM$2-1))</f>
        <v/>
      </c>
      <c r="EN20" s="47" t="str">
        <f>IF('Res Rent Roll'!$B21="","",'Res Rent Roll'!$L21*'Res Rent Roll'!$C21*(1+'Property Summary'!$L$21)^(CapEx!EN$2-1))</f>
        <v/>
      </c>
      <c r="EO20" s="47" t="str">
        <f>IF('Res Rent Roll'!$B21="","",'Res Rent Roll'!$L21*'Res Rent Roll'!$C21*(1+'Property Summary'!$L$21)^(CapEx!EO$2-1))</f>
        <v/>
      </c>
      <c r="EP20" s="47" t="str">
        <f>IF('Res Rent Roll'!$B21="","",'Res Rent Roll'!$L21*'Res Rent Roll'!$C21*(1+'Property Summary'!$L$21)^(CapEx!EP$2-1))</f>
        <v/>
      </c>
      <c r="EQ20" s="47" t="str">
        <f>IF('Res Rent Roll'!$B21="","",'Res Rent Roll'!$L21*'Res Rent Roll'!$C21*(1+'Property Summary'!$L$21)^(CapEx!EQ$2-1))</f>
        <v/>
      </c>
      <c r="ER20" s="47" t="str">
        <f>IF('Res Rent Roll'!$B21="","",'Res Rent Roll'!$L21*'Res Rent Roll'!$C21*(1+'Property Summary'!$L$21)^(CapEx!ER$2-1))</f>
        <v/>
      </c>
      <c r="ES20" s="47" t="str">
        <f>IF('Res Rent Roll'!$B21="","",'Res Rent Roll'!$L21*'Res Rent Roll'!$C21*(1+'Property Summary'!$L$21)^(CapEx!ES$2-1))</f>
        <v/>
      </c>
      <c r="ET20" s="47" t="str">
        <f>IF('Res Rent Roll'!$B21="","",'Res Rent Roll'!$L21*'Res Rent Roll'!$C21*(1+'Property Summary'!$L$21)^(CapEx!ET$2-1))</f>
        <v/>
      </c>
      <c r="EU20" s="47" t="str">
        <f>IF('Res Rent Roll'!$B21="","",'Res Rent Roll'!$L21*'Res Rent Roll'!$C21*(1+'Property Summary'!$L$21)^(CapEx!EU$2-1))</f>
        <v/>
      </c>
      <c r="EV20" s="47" t="str">
        <f>IF('Res Rent Roll'!$B21="","",'Res Rent Roll'!$L21*'Res Rent Roll'!$C21*(1+'Property Summary'!$L$21)^(CapEx!EV$2-1))</f>
        <v/>
      </c>
      <c r="EW20" s="47" t="str">
        <f>IF('Res Rent Roll'!$B21="","",'Res Rent Roll'!$L21*'Res Rent Roll'!$C21*(1+'Property Summary'!$L$21)^(CapEx!EW$2-1))</f>
        <v/>
      </c>
      <c r="EX20" s="47" t="str">
        <f>IF('Res Rent Roll'!$B21="","",'Res Rent Roll'!$L21*'Res Rent Roll'!$C21*(1+'Property Summary'!$L$21)^(CapEx!EX$2-1))</f>
        <v/>
      </c>
      <c r="EY20" s="47" t="str">
        <f>IF('Res Rent Roll'!$B21="","",'Res Rent Roll'!$L21*'Res Rent Roll'!$C21*(1+'Property Summary'!$L$21)^(CapEx!EY$2-1))</f>
        <v/>
      </c>
      <c r="EZ20" s="47" t="str">
        <f>IF('Res Rent Roll'!$B21="","",'Res Rent Roll'!$L21*'Res Rent Roll'!$C21*(1+'Property Summary'!$L$21)^(CapEx!EZ$2-1))</f>
        <v/>
      </c>
      <c r="FA20" s="47" t="str">
        <f>IF('Res Rent Roll'!$B21="","",'Res Rent Roll'!$L21*'Res Rent Roll'!$C21*(1+'Property Summary'!$L$21)^(CapEx!FA$2-1))</f>
        <v/>
      </c>
      <c r="FB20" s="47" t="str">
        <f>IF('Res Rent Roll'!$B21="","",'Res Rent Roll'!$L21*'Res Rent Roll'!$C21*(1+'Property Summary'!$L$21)^(CapEx!FB$2-1))</f>
        <v/>
      </c>
      <c r="FC20" s="47" t="str">
        <f>IF('Res Rent Roll'!$B21="","",'Res Rent Roll'!$L21*'Res Rent Roll'!$C21*(1+'Property Summary'!$L$21)^(CapEx!FC$2-1))</f>
        <v/>
      </c>
      <c r="FD20" s="47" t="str">
        <f>IF('Res Rent Roll'!$B21="","",'Res Rent Roll'!$L21*'Res Rent Roll'!$C21*(1+'Property Summary'!$L$21)^(CapEx!FD$2-1))</f>
        <v/>
      </c>
      <c r="FE20" s="47" t="str">
        <f>IF('Res Rent Roll'!$B21="","",'Res Rent Roll'!$L21*'Res Rent Roll'!$C21*(1+'Property Summary'!$L$21)^(CapEx!FE$2-1))</f>
        <v/>
      </c>
      <c r="FF20" s="47" t="str">
        <f>IF('Res Rent Roll'!$B21="","",'Res Rent Roll'!$L21*'Res Rent Roll'!$C21*(1+'Property Summary'!$L$21)^(CapEx!FF$2-1))</f>
        <v/>
      </c>
      <c r="FG20" s="47" t="str">
        <f>IF('Res Rent Roll'!$B21="","",'Res Rent Roll'!$L21*'Res Rent Roll'!$C21*(1+'Property Summary'!$L$21)^(CapEx!FG$2-1))</f>
        <v/>
      </c>
      <c r="FH20" s="47" t="str">
        <f>IF('Res Rent Roll'!$B21="","",'Res Rent Roll'!$L21*'Res Rent Roll'!$C21*(1+'Property Summary'!$L$21)^(CapEx!FH$2-1))</f>
        <v/>
      </c>
      <c r="FI20" s="47" t="str">
        <f>IF('Res Rent Roll'!$B21="","",'Res Rent Roll'!$L21*'Res Rent Roll'!$C21*(1+'Property Summary'!$L$21)^(CapEx!FI$2-1))</f>
        <v/>
      </c>
      <c r="FJ20" s="47" t="str">
        <f>IF('Res Rent Roll'!$B21="","",'Res Rent Roll'!$L21*'Res Rent Roll'!$C21*(1+'Property Summary'!$L$21)^(CapEx!FJ$2-1))</f>
        <v/>
      </c>
      <c r="FK20" s="47" t="str">
        <f>IF('Res Rent Roll'!$B21="","",'Res Rent Roll'!$L21*'Res Rent Roll'!$C21*(1+'Property Summary'!$L$21)^(CapEx!FK$2-1))</f>
        <v/>
      </c>
      <c r="FL20" s="47" t="str">
        <f>IF('Res Rent Roll'!$B21="","",'Res Rent Roll'!$L21*'Res Rent Roll'!$C21*(1+'Property Summary'!$L$21)^(CapEx!FL$2-1))</f>
        <v/>
      </c>
      <c r="FM20" s="47" t="str">
        <f>IF('Res Rent Roll'!$B21="","",'Res Rent Roll'!$L21*'Res Rent Roll'!$C21*(1+'Property Summary'!$L$21)^(CapEx!FM$2-1))</f>
        <v/>
      </c>
      <c r="FN20" s="47" t="str">
        <f>IF('Res Rent Roll'!$B21="","",'Res Rent Roll'!$L21*'Res Rent Roll'!$C21*(1+'Property Summary'!$L$21)^(CapEx!FN$2-1))</f>
        <v/>
      </c>
      <c r="FO20" s="47" t="str">
        <f>IF('Res Rent Roll'!$B21="","",'Res Rent Roll'!$L21*'Res Rent Roll'!$C21*(1+'Property Summary'!$L$21)^(CapEx!FO$2-1))</f>
        <v/>
      </c>
      <c r="FP20" s="47" t="str">
        <f>IF('Res Rent Roll'!$B21="","",'Res Rent Roll'!$L21*'Res Rent Roll'!$C21*(1+'Property Summary'!$L$21)^(CapEx!FP$2-1))</f>
        <v/>
      </c>
      <c r="FQ20" s="47" t="str">
        <f>IF('Res Rent Roll'!$B21="","",'Res Rent Roll'!$L21*'Res Rent Roll'!$C21*(1+'Property Summary'!$L$21)^(CapEx!FQ$2-1))</f>
        <v/>
      </c>
      <c r="FR20" s="47" t="str">
        <f>IF('Res Rent Roll'!$B21="","",'Res Rent Roll'!$L21*'Res Rent Roll'!$C21*(1+'Property Summary'!$L$21)^(CapEx!FR$2-1))</f>
        <v/>
      </c>
      <c r="FS20" s="47" t="str">
        <f>IF('Res Rent Roll'!$B21="","",'Res Rent Roll'!$L21*'Res Rent Roll'!$C21*(1+'Property Summary'!$L$21)^(CapEx!FS$2-1))</f>
        <v/>
      </c>
      <c r="FT20" s="47" t="str">
        <f>IF('Res Rent Roll'!$B21="","",'Res Rent Roll'!$L21*'Res Rent Roll'!$C21*(1+'Property Summary'!$L$21)^(CapEx!FT$2-1))</f>
        <v/>
      </c>
      <c r="FU20" s="47" t="str">
        <f>IF('Res Rent Roll'!$B21="","",'Res Rent Roll'!$L21*'Res Rent Roll'!$C21*(1+'Property Summary'!$L$21)^(CapEx!FU$2-1))</f>
        <v/>
      </c>
      <c r="FV20" s="47" t="str">
        <f>IF('Res Rent Roll'!$B21="","",'Res Rent Roll'!$L21*'Res Rent Roll'!$C21*(1+'Property Summary'!$L$21)^(CapEx!FV$2-1))</f>
        <v/>
      </c>
      <c r="FW20" s="47" t="str">
        <f>IF('Res Rent Roll'!$B21="","",'Res Rent Roll'!$L21*'Res Rent Roll'!$C21*(1+'Property Summary'!$L$21)^(CapEx!FW$2-1))</f>
        <v/>
      </c>
      <c r="FX20" s="47" t="str">
        <f>IF('Res Rent Roll'!$B21="","",'Res Rent Roll'!$L21*'Res Rent Roll'!$C21*(1+'Property Summary'!$L$21)^(CapEx!FX$2-1))</f>
        <v/>
      </c>
      <c r="FY20" s="47" t="str">
        <f>IF('Res Rent Roll'!$B21="","",'Res Rent Roll'!$L21*'Res Rent Roll'!$C21*(1+'Property Summary'!$L$21)^(CapEx!FY$2-1))</f>
        <v/>
      </c>
      <c r="FZ20" s="47" t="str">
        <f>IF('Res Rent Roll'!$B21="","",'Res Rent Roll'!$L21*'Res Rent Roll'!$C21*(1+'Property Summary'!$L$21)^(CapEx!FZ$2-1))</f>
        <v/>
      </c>
      <c r="GA20" s="48" t="str">
        <f>IF('Res Rent Roll'!$B21="","",'Res Rent Roll'!$L21*'Res Rent Roll'!$C21*(1+'Property Summary'!$L$21)^(CapEx!GA$2-1))</f>
        <v/>
      </c>
    </row>
    <row r="21" spans="2:183" x14ac:dyDescent="0.3">
      <c r="B21" s="42" t="str">
        <f>IF('Res Rent Roll'!$B22="","",'Res Rent Roll'!$B22)</f>
        <v/>
      </c>
      <c r="C21" s="43"/>
      <c r="D21" s="47" t="str">
        <f>IF('Res Rent Roll'!$B22="","",'Res Rent Roll'!$L22*'Res Rent Roll'!$C22*(1+'Property Summary'!$L$21)^(CapEx!D$2-1))</f>
        <v/>
      </c>
      <c r="E21" s="47" t="str">
        <f>IF('Res Rent Roll'!$B22="","",'Res Rent Roll'!$L22*'Res Rent Roll'!$C22*(1+'Property Summary'!$L$21)^(CapEx!E$2-1))</f>
        <v/>
      </c>
      <c r="F21" s="47" t="str">
        <f>IF('Res Rent Roll'!$B22="","",'Res Rent Roll'!$L22*'Res Rent Roll'!$C22*(1+'Property Summary'!$L$21)^(CapEx!F$2-1))</f>
        <v/>
      </c>
      <c r="G21" s="47" t="str">
        <f>IF('Res Rent Roll'!$B22="","",'Res Rent Roll'!$L22*'Res Rent Roll'!$C22*(1+'Property Summary'!$L$21)^(CapEx!G$2-1))</f>
        <v/>
      </c>
      <c r="H21" s="47" t="str">
        <f>IF('Res Rent Roll'!$B22="","",'Res Rent Roll'!$L22*'Res Rent Roll'!$C22*(1+'Property Summary'!$L$21)^(CapEx!H$2-1))</f>
        <v/>
      </c>
      <c r="I21" s="47" t="str">
        <f>IF('Res Rent Roll'!$B22="","",'Res Rent Roll'!$L22*'Res Rent Roll'!$C22*(1+'Property Summary'!$L$21)^(CapEx!I$2-1))</f>
        <v/>
      </c>
      <c r="J21" s="47" t="str">
        <f>IF('Res Rent Roll'!$B22="","",'Res Rent Roll'!$L22*'Res Rent Roll'!$C22*(1+'Property Summary'!$L$21)^(CapEx!J$2-1))</f>
        <v/>
      </c>
      <c r="K21" s="47" t="str">
        <f>IF('Res Rent Roll'!$B22="","",'Res Rent Roll'!$L22*'Res Rent Roll'!$C22*(1+'Property Summary'!$L$21)^(CapEx!K$2-1))</f>
        <v/>
      </c>
      <c r="L21" s="47" t="str">
        <f>IF('Res Rent Roll'!$B22="","",'Res Rent Roll'!$L22*'Res Rent Roll'!$C22*(1+'Property Summary'!$L$21)^(CapEx!L$2-1))</f>
        <v/>
      </c>
      <c r="M21" s="47" t="str">
        <f>IF('Res Rent Roll'!$B22="","",'Res Rent Roll'!$L22*'Res Rent Roll'!$C22*(1+'Property Summary'!$L$21)^(CapEx!M$2-1))</f>
        <v/>
      </c>
      <c r="N21" s="47" t="str">
        <f>IF('Res Rent Roll'!$B22="","",'Res Rent Roll'!$L22*'Res Rent Roll'!$C22*(1+'Property Summary'!$L$21)^(CapEx!N$2-1))</f>
        <v/>
      </c>
      <c r="O21" s="47" t="str">
        <f>IF('Res Rent Roll'!$B22="","",'Res Rent Roll'!$L22*'Res Rent Roll'!$C22*(1+'Property Summary'!$L$21)^(CapEx!O$2-1))</f>
        <v/>
      </c>
      <c r="P21" s="47" t="str">
        <f>IF('Res Rent Roll'!$B22="","",'Res Rent Roll'!$L22*'Res Rent Roll'!$C22*(1+'Property Summary'!$L$21)^(CapEx!P$2-1))</f>
        <v/>
      </c>
      <c r="Q21" s="47" t="str">
        <f>IF('Res Rent Roll'!$B22="","",'Res Rent Roll'!$L22*'Res Rent Roll'!$C22*(1+'Property Summary'!$L$21)^(CapEx!Q$2-1))</f>
        <v/>
      </c>
      <c r="R21" s="47" t="str">
        <f>IF('Res Rent Roll'!$B22="","",'Res Rent Roll'!$L22*'Res Rent Roll'!$C22*(1+'Property Summary'!$L$21)^(CapEx!R$2-1))</f>
        <v/>
      </c>
      <c r="S21" s="47" t="str">
        <f>IF('Res Rent Roll'!$B22="","",'Res Rent Roll'!$L22*'Res Rent Roll'!$C22*(1+'Property Summary'!$L$21)^(CapEx!S$2-1))</f>
        <v/>
      </c>
      <c r="T21" s="47" t="str">
        <f>IF('Res Rent Roll'!$B22="","",'Res Rent Roll'!$L22*'Res Rent Roll'!$C22*(1+'Property Summary'!$L$21)^(CapEx!T$2-1))</f>
        <v/>
      </c>
      <c r="U21" s="47" t="str">
        <f>IF('Res Rent Roll'!$B22="","",'Res Rent Roll'!$L22*'Res Rent Roll'!$C22*(1+'Property Summary'!$L$21)^(CapEx!U$2-1))</f>
        <v/>
      </c>
      <c r="V21" s="47" t="str">
        <f>IF('Res Rent Roll'!$B22="","",'Res Rent Roll'!$L22*'Res Rent Roll'!$C22*(1+'Property Summary'!$L$21)^(CapEx!V$2-1))</f>
        <v/>
      </c>
      <c r="W21" s="47" t="str">
        <f>IF('Res Rent Roll'!$B22="","",'Res Rent Roll'!$L22*'Res Rent Roll'!$C22*(1+'Property Summary'!$L$21)^(CapEx!W$2-1))</f>
        <v/>
      </c>
      <c r="X21" s="47" t="str">
        <f>IF('Res Rent Roll'!$B22="","",'Res Rent Roll'!$L22*'Res Rent Roll'!$C22*(1+'Property Summary'!$L$21)^(CapEx!X$2-1))</f>
        <v/>
      </c>
      <c r="Y21" s="47" t="str">
        <f>IF('Res Rent Roll'!$B22="","",'Res Rent Roll'!$L22*'Res Rent Roll'!$C22*(1+'Property Summary'!$L$21)^(CapEx!Y$2-1))</f>
        <v/>
      </c>
      <c r="Z21" s="47" t="str">
        <f>IF('Res Rent Roll'!$B22="","",'Res Rent Roll'!$L22*'Res Rent Roll'!$C22*(1+'Property Summary'!$L$21)^(CapEx!Z$2-1))</f>
        <v/>
      </c>
      <c r="AA21" s="47" t="str">
        <f>IF('Res Rent Roll'!$B22="","",'Res Rent Roll'!$L22*'Res Rent Roll'!$C22*(1+'Property Summary'!$L$21)^(CapEx!AA$2-1))</f>
        <v/>
      </c>
      <c r="AB21" s="47" t="str">
        <f>IF('Res Rent Roll'!$B22="","",'Res Rent Roll'!$L22*'Res Rent Roll'!$C22*(1+'Property Summary'!$L$21)^(CapEx!AB$2-1))</f>
        <v/>
      </c>
      <c r="AC21" s="47" t="str">
        <f>IF('Res Rent Roll'!$B22="","",'Res Rent Roll'!$L22*'Res Rent Roll'!$C22*(1+'Property Summary'!$L$21)^(CapEx!AC$2-1))</f>
        <v/>
      </c>
      <c r="AD21" s="47" t="str">
        <f>IF('Res Rent Roll'!$B22="","",'Res Rent Roll'!$L22*'Res Rent Roll'!$C22*(1+'Property Summary'!$L$21)^(CapEx!AD$2-1))</f>
        <v/>
      </c>
      <c r="AE21" s="47" t="str">
        <f>IF('Res Rent Roll'!$B22="","",'Res Rent Roll'!$L22*'Res Rent Roll'!$C22*(1+'Property Summary'!$L$21)^(CapEx!AE$2-1))</f>
        <v/>
      </c>
      <c r="AF21" s="47" t="str">
        <f>IF('Res Rent Roll'!$B22="","",'Res Rent Roll'!$L22*'Res Rent Roll'!$C22*(1+'Property Summary'!$L$21)^(CapEx!AF$2-1))</f>
        <v/>
      </c>
      <c r="AG21" s="47" t="str">
        <f>IF('Res Rent Roll'!$B22="","",'Res Rent Roll'!$L22*'Res Rent Roll'!$C22*(1+'Property Summary'!$L$21)^(CapEx!AG$2-1))</f>
        <v/>
      </c>
      <c r="AH21" s="47" t="str">
        <f>IF('Res Rent Roll'!$B22="","",'Res Rent Roll'!$L22*'Res Rent Roll'!$C22*(1+'Property Summary'!$L$21)^(CapEx!AH$2-1))</f>
        <v/>
      </c>
      <c r="AI21" s="47" t="str">
        <f>IF('Res Rent Roll'!$B22="","",'Res Rent Roll'!$L22*'Res Rent Roll'!$C22*(1+'Property Summary'!$L$21)^(CapEx!AI$2-1))</f>
        <v/>
      </c>
      <c r="AJ21" s="47" t="str">
        <f>IF('Res Rent Roll'!$B22="","",'Res Rent Roll'!$L22*'Res Rent Roll'!$C22*(1+'Property Summary'!$L$21)^(CapEx!AJ$2-1))</f>
        <v/>
      </c>
      <c r="AK21" s="47" t="str">
        <f>IF('Res Rent Roll'!$B22="","",'Res Rent Roll'!$L22*'Res Rent Roll'!$C22*(1+'Property Summary'!$L$21)^(CapEx!AK$2-1))</f>
        <v/>
      </c>
      <c r="AL21" s="47" t="str">
        <f>IF('Res Rent Roll'!$B22="","",'Res Rent Roll'!$L22*'Res Rent Roll'!$C22*(1+'Property Summary'!$L$21)^(CapEx!AL$2-1))</f>
        <v/>
      </c>
      <c r="AM21" s="47" t="str">
        <f>IF('Res Rent Roll'!$B22="","",'Res Rent Roll'!$L22*'Res Rent Roll'!$C22*(1+'Property Summary'!$L$21)^(CapEx!AM$2-1))</f>
        <v/>
      </c>
      <c r="AN21" s="47" t="str">
        <f>IF('Res Rent Roll'!$B22="","",'Res Rent Roll'!$L22*'Res Rent Roll'!$C22*(1+'Property Summary'!$L$21)^(CapEx!AN$2-1))</f>
        <v/>
      </c>
      <c r="AO21" s="47" t="str">
        <f>IF('Res Rent Roll'!$B22="","",'Res Rent Roll'!$L22*'Res Rent Roll'!$C22*(1+'Property Summary'!$L$21)^(CapEx!AO$2-1))</f>
        <v/>
      </c>
      <c r="AP21" s="47" t="str">
        <f>IF('Res Rent Roll'!$B22="","",'Res Rent Roll'!$L22*'Res Rent Roll'!$C22*(1+'Property Summary'!$L$21)^(CapEx!AP$2-1))</f>
        <v/>
      </c>
      <c r="AQ21" s="47" t="str">
        <f>IF('Res Rent Roll'!$B22="","",'Res Rent Roll'!$L22*'Res Rent Roll'!$C22*(1+'Property Summary'!$L$21)^(CapEx!AQ$2-1))</f>
        <v/>
      </c>
      <c r="AR21" s="47" t="str">
        <f>IF('Res Rent Roll'!$B22="","",'Res Rent Roll'!$L22*'Res Rent Roll'!$C22*(1+'Property Summary'!$L$21)^(CapEx!AR$2-1))</f>
        <v/>
      </c>
      <c r="AS21" s="47" t="str">
        <f>IF('Res Rent Roll'!$B22="","",'Res Rent Roll'!$L22*'Res Rent Roll'!$C22*(1+'Property Summary'!$L$21)^(CapEx!AS$2-1))</f>
        <v/>
      </c>
      <c r="AT21" s="47" t="str">
        <f>IF('Res Rent Roll'!$B22="","",'Res Rent Roll'!$L22*'Res Rent Roll'!$C22*(1+'Property Summary'!$L$21)^(CapEx!AT$2-1))</f>
        <v/>
      </c>
      <c r="AU21" s="47" t="str">
        <f>IF('Res Rent Roll'!$B22="","",'Res Rent Roll'!$L22*'Res Rent Roll'!$C22*(1+'Property Summary'!$L$21)^(CapEx!AU$2-1))</f>
        <v/>
      </c>
      <c r="AV21" s="47" t="str">
        <f>IF('Res Rent Roll'!$B22="","",'Res Rent Roll'!$L22*'Res Rent Roll'!$C22*(1+'Property Summary'!$L$21)^(CapEx!AV$2-1))</f>
        <v/>
      </c>
      <c r="AW21" s="47" t="str">
        <f>IF('Res Rent Roll'!$B22="","",'Res Rent Roll'!$L22*'Res Rent Roll'!$C22*(1+'Property Summary'!$L$21)^(CapEx!AW$2-1))</f>
        <v/>
      </c>
      <c r="AX21" s="47" t="str">
        <f>IF('Res Rent Roll'!$B22="","",'Res Rent Roll'!$L22*'Res Rent Roll'!$C22*(1+'Property Summary'!$L$21)^(CapEx!AX$2-1))</f>
        <v/>
      </c>
      <c r="AY21" s="47" t="str">
        <f>IF('Res Rent Roll'!$B22="","",'Res Rent Roll'!$L22*'Res Rent Roll'!$C22*(1+'Property Summary'!$L$21)^(CapEx!AY$2-1))</f>
        <v/>
      </c>
      <c r="AZ21" s="47" t="str">
        <f>IF('Res Rent Roll'!$B22="","",'Res Rent Roll'!$L22*'Res Rent Roll'!$C22*(1+'Property Summary'!$L$21)^(CapEx!AZ$2-1))</f>
        <v/>
      </c>
      <c r="BA21" s="47" t="str">
        <f>IF('Res Rent Roll'!$B22="","",'Res Rent Roll'!$L22*'Res Rent Roll'!$C22*(1+'Property Summary'!$L$21)^(CapEx!BA$2-1))</f>
        <v/>
      </c>
      <c r="BB21" s="47" t="str">
        <f>IF('Res Rent Roll'!$B22="","",'Res Rent Roll'!$L22*'Res Rent Roll'!$C22*(1+'Property Summary'!$L$21)^(CapEx!BB$2-1))</f>
        <v/>
      </c>
      <c r="BC21" s="47" t="str">
        <f>IF('Res Rent Roll'!$B22="","",'Res Rent Roll'!$L22*'Res Rent Roll'!$C22*(1+'Property Summary'!$L$21)^(CapEx!BC$2-1))</f>
        <v/>
      </c>
      <c r="BD21" s="47" t="str">
        <f>IF('Res Rent Roll'!$B22="","",'Res Rent Roll'!$L22*'Res Rent Roll'!$C22*(1+'Property Summary'!$L$21)^(CapEx!BD$2-1))</f>
        <v/>
      </c>
      <c r="BE21" s="47" t="str">
        <f>IF('Res Rent Roll'!$B22="","",'Res Rent Roll'!$L22*'Res Rent Roll'!$C22*(1+'Property Summary'!$L$21)^(CapEx!BE$2-1))</f>
        <v/>
      </c>
      <c r="BF21" s="47" t="str">
        <f>IF('Res Rent Roll'!$B22="","",'Res Rent Roll'!$L22*'Res Rent Roll'!$C22*(1+'Property Summary'!$L$21)^(CapEx!BF$2-1))</f>
        <v/>
      </c>
      <c r="BG21" s="47" t="str">
        <f>IF('Res Rent Roll'!$B22="","",'Res Rent Roll'!$L22*'Res Rent Roll'!$C22*(1+'Property Summary'!$L$21)^(CapEx!BG$2-1))</f>
        <v/>
      </c>
      <c r="BH21" s="47" t="str">
        <f>IF('Res Rent Roll'!$B22="","",'Res Rent Roll'!$L22*'Res Rent Roll'!$C22*(1+'Property Summary'!$L$21)^(CapEx!BH$2-1))</f>
        <v/>
      </c>
      <c r="BI21" s="47" t="str">
        <f>IF('Res Rent Roll'!$B22="","",'Res Rent Roll'!$L22*'Res Rent Roll'!$C22*(1+'Property Summary'!$L$21)^(CapEx!BI$2-1))</f>
        <v/>
      </c>
      <c r="BJ21" s="47" t="str">
        <f>IF('Res Rent Roll'!$B22="","",'Res Rent Roll'!$L22*'Res Rent Roll'!$C22*(1+'Property Summary'!$L$21)^(CapEx!BJ$2-1))</f>
        <v/>
      </c>
      <c r="BK21" s="47" t="str">
        <f>IF('Res Rent Roll'!$B22="","",'Res Rent Roll'!$L22*'Res Rent Roll'!$C22*(1+'Property Summary'!$L$21)^(CapEx!BK$2-1))</f>
        <v/>
      </c>
      <c r="BL21" s="47" t="str">
        <f>IF('Res Rent Roll'!$B22="","",'Res Rent Roll'!$L22*'Res Rent Roll'!$C22*(1+'Property Summary'!$L$21)^(CapEx!BL$2-1))</f>
        <v/>
      </c>
      <c r="BM21" s="47" t="str">
        <f>IF('Res Rent Roll'!$B22="","",'Res Rent Roll'!$L22*'Res Rent Roll'!$C22*(1+'Property Summary'!$L$21)^(CapEx!BM$2-1))</f>
        <v/>
      </c>
      <c r="BN21" s="47" t="str">
        <f>IF('Res Rent Roll'!$B22="","",'Res Rent Roll'!$L22*'Res Rent Roll'!$C22*(1+'Property Summary'!$L$21)^(CapEx!BN$2-1))</f>
        <v/>
      </c>
      <c r="BO21" s="47" t="str">
        <f>IF('Res Rent Roll'!$B22="","",'Res Rent Roll'!$L22*'Res Rent Roll'!$C22*(1+'Property Summary'!$L$21)^(CapEx!BO$2-1))</f>
        <v/>
      </c>
      <c r="BP21" s="47" t="str">
        <f>IF('Res Rent Roll'!$B22="","",'Res Rent Roll'!$L22*'Res Rent Roll'!$C22*(1+'Property Summary'!$L$21)^(CapEx!BP$2-1))</f>
        <v/>
      </c>
      <c r="BQ21" s="47" t="str">
        <f>IF('Res Rent Roll'!$B22="","",'Res Rent Roll'!$L22*'Res Rent Roll'!$C22*(1+'Property Summary'!$L$21)^(CapEx!BQ$2-1))</f>
        <v/>
      </c>
      <c r="BR21" s="47" t="str">
        <f>IF('Res Rent Roll'!$B22="","",'Res Rent Roll'!$L22*'Res Rent Roll'!$C22*(1+'Property Summary'!$L$21)^(CapEx!BR$2-1))</f>
        <v/>
      </c>
      <c r="BS21" s="47" t="str">
        <f>IF('Res Rent Roll'!$B22="","",'Res Rent Roll'!$L22*'Res Rent Roll'!$C22*(1+'Property Summary'!$L$21)^(CapEx!BS$2-1))</f>
        <v/>
      </c>
      <c r="BT21" s="47" t="str">
        <f>IF('Res Rent Roll'!$B22="","",'Res Rent Roll'!$L22*'Res Rent Roll'!$C22*(1+'Property Summary'!$L$21)^(CapEx!BT$2-1))</f>
        <v/>
      </c>
      <c r="BU21" s="47" t="str">
        <f>IF('Res Rent Roll'!$B22="","",'Res Rent Roll'!$L22*'Res Rent Roll'!$C22*(1+'Property Summary'!$L$21)^(CapEx!BU$2-1))</f>
        <v/>
      </c>
      <c r="BV21" s="47" t="str">
        <f>IF('Res Rent Roll'!$B22="","",'Res Rent Roll'!$L22*'Res Rent Roll'!$C22*(1+'Property Summary'!$L$21)^(CapEx!BV$2-1))</f>
        <v/>
      </c>
      <c r="BW21" s="47" t="str">
        <f>IF('Res Rent Roll'!$B22="","",'Res Rent Roll'!$L22*'Res Rent Roll'!$C22*(1+'Property Summary'!$L$21)^(CapEx!BW$2-1))</f>
        <v/>
      </c>
      <c r="BX21" s="47" t="str">
        <f>IF('Res Rent Roll'!$B22="","",'Res Rent Roll'!$L22*'Res Rent Roll'!$C22*(1+'Property Summary'!$L$21)^(CapEx!BX$2-1))</f>
        <v/>
      </c>
      <c r="BY21" s="47" t="str">
        <f>IF('Res Rent Roll'!$B22="","",'Res Rent Roll'!$L22*'Res Rent Roll'!$C22*(1+'Property Summary'!$L$21)^(CapEx!BY$2-1))</f>
        <v/>
      </c>
      <c r="BZ21" s="47" t="str">
        <f>IF('Res Rent Roll'!$B22="","",'Res Rent Roll'!$L22*'Res Rent Roll'!$C22*(1+'Property Summary'!$L$21)^(CapEx!BZ$2-1))</f>
        <v/>
      </c>
      <c r="CA21" s="47" t="str">
        <f>IF('Res Rent Roll'!$B22="","",'Res Rent Roll'!$L22*'Res Rent Roll'!$C22*(1+'Property Summary'!$L$21)^(CapEx!CA$2-1))</f>
        <v/>
      </c>
      <c r="CB21" s="47" t="str">
        <f>IF('Res Rent Roll'!$B22="","",'Res Rent Roll'!$L22*'Res Rent Roll'!$C22*(1+'Property Summary'!$L$21)^(CapEx!CB$2-1))</f>
        <v/>
      </c>
      <c r="CC21" s="47" t="str">
        <f>IF('Res Rent Roll'!$B22="","",'Res Rent Roll'!$L22*'Res Rent Roll'!$C22*(1+'Property Summary'!$L$21)^(CapEx!CC$2-1))</f>
        <v/>
      </c>
      <c r="CD21" s="47" t="str">
        <f>IF('Res Rent Roll'!$B22="","",'Res Rent Roll'!$L22*'Res Rent Roll'!$C22*(1+'Property Summary'!$L$21)^(CapEx!CD$2-1))</f>
        <v/>
      </c>
      <c r="CE21" s="47" t="str">
        <f>IF('Res Rent Roll'!$B22="","",'Res Rent Roll'!$L22*'Res Rent Roll'!$C22*(1+'Property Summary'!$L$21)^(CapEx!CE$2-1))</f>
        <v/>
      </c>
      <c r="CF21" s="47" t="str">
        <f>IF('Res Rent Roll'!$B22="","",'Res Rent Roll'!$L22*'Res Rent Roll'!$C22*(1+'Property Summary'!$L$21)^(CapEx!CF$2-1))</f>
        <v/>
      </c>
      <c r="CG21" s="47" t="str">
        <f>IF('Res Rent Roll'!$B22="","",'Res Rent Roll'!$L22*'Res Rent Roll'!$C22*(1+'Property Summary'!$L$21)^(CapEx!CG$2-1))</f>
        <v/>
      </c>
      <c r="CH21" s="47" t="str">
        <f>IF('Res Rent Roll'!$B22="","",'Res Rent Roll'!$L22*'Res Rent Roll'!$C22*(1+'Property Summary'!$L$21)^(CapEx!CH$2-1))</f>
        <v/>
      </c>
      <c r="CI21" s="47" t="str">
        <f>IF('Res Rent Roll'!$B22="","",'Res Rent Roll'!$L22*'Res Rent Roll'!$C22*(1+'Property Summary'!$L$21)^(CapEx!CI$2-1))</f>
        <v/>
      </c>
      <c r="CJ21" s="47" t="str">
        <f>IF('Res Rent Roll'!$B22="","",'Res Rent Roll'!$L22*'Res Rent Roll'!$C22*(1+'Property Summary'!$L$21)^(CapEx!CJ$2-1))</f>
        <v/>
      </c>
      <c r="CK21" s="47" t="str">
        <f>IF('Res Rent Roll'!$B22="","",'Res Rent Roll'!$L22*'Res Rent Roll'!$C22*(1+'Property Summary'!$L$21)^(CapEx!CK$2-1))</f>
        <v/>
      </c>
      <c r="CL21" s="47" t="str">
        <f>IF('Res Rent Roll'!$B22="","",'Res Rent Roll'!$L22*'Res Rent Roll'!$C22*(1+'Property Summary'!$L$21)^(CapEx!CL$2-1))</f>
        <v/>
      </c>
      <c r="CM21" s="47" t="str">
        <f>IF('Res Rent Roll'!$B22="","",'Res Rent Roll'!$L22*'Res Rent Roll'!$C22*(1+'Property Summary'!$L$21)^(CapEx!CM$2-1))</f>
        <v/>
      </c>
      <c r="CN21" s="47" t="str">
        <f>IF('Res Rent Roll'!$B22="","",'Res Rent Roll'!$L22*'Res Rent Roll'!$C22*(1+'Property Summary'!$L$21)^(CapEx!CN$2-1))</f>
        <v/>
      </c>
      <c r="CO21" s="47" t="str">
        <f>IF('Res Rent Roll'!$B22="","",'Res Rent Roll'!$L22*'Res Rent Roll'!$C22*(1+'Property Summary'!$L$21)^(CapEx!CO$2-1))</f>
        <v/>
      </c>
      <c r="CP21" s="47" t="str">
        <f>IF('Res Rent Roll'!$B22="","",'Res Rent Roll'!$L22*'Res Rent Roll'!$C22*(1+'Property Summary'!$L$21)^(CapEx!CP$2-1))</f>
        <v/>
      </c>
      <c r="CQ21" s="47" t="str">
        <f>IF('Res Rent Roll'!$B22="","",'Res Rent Roll'!$L22*'Res Rent Roll'!$C22*(1+'Property Summary'!$L$21)^(CapEx!CQ$2-1))</f>
        <v/>
      </c>
      <c r="CR21" s="47" t="str">
        <f>IF('Res Rent Roll'!$B22="","",'Res Rent Roll'!$L22*'Res Rent Roll'!$C22*(1+'Property Summary'!$L$21)^(CapEx!CR$2-1))</f>
        <v/>
      </c>
      <c r="CS21" s="47" t="str">
        <f>IF('Res Rent Roll'!$B22="","",'Res Rent Roll'!$L22*'Res Rent Roll'!$C22*(1+'Property Summary'!$L$21)^(CapEx!CS$2-1))</f>
        <v/>
      </c>
      <c r="CT21" s="47" t="str">
        <f>IF('Res Rent Roll'!$B22="","",'Res Rent Roll'!$L22*'Res Rent Roll'!$C22*(1+'Property Summary'!$L$21)^(CapEx!CT$2-1))</f>
        <v/>
      </c>
      <c r="CU21" s="47" t="str">
        <f>IF('Res Rent Roll'!$B22="","",'Res Rent Roll'!$L22*'Res Rent Roll'!$C22*(1+'Property Summary'!$L$21)^(CapEx!CU$2-1))</f>
        <v/>
      </c>
      <c r="CV21" s="47" t="str">
        <f>IF('Res Rent Roll'!$B22="","",'Res Rent Roll'!$L22*'Res Rent Roll'!$C22*(1+'Property Summary'!$L$21)^(CapEx!CV$2-1))</f>
        <v/>
      </c>
      <c r="CW21" s="47" t="str">
        <f>IF('Res Rent Roll'!$B22="","",'Res Rent Roll'!$L22*'Res Rent Roll'!$C22*(1+'Property Summary'!$L$21)^(CapEx!CW$2-1))</f>
        <v/>
      </c>
      <c r="CX21" s="47" t="str">
        <f>IF('Res Rent Roll'!$B22="","",'Res Rent Roll'!$L22*'Res Rent Roll'!$C22*(1+'Property Summary'!$L$21)^(CapEx!CX$2-1))</f>
        <v/>
      </c>
      <c r="CY21" s="47" t="str">
        <f>IF('Res Rent Roll'!$B22="","",'Res Rent Roll'!$L22*'Res Rent Roll'!$C22*(1+'Property Summary'!$L$21)^(CapEx!CY$2-1))</f>
        <v/>
      </c>
      <c r="CZ21" s="47" t="str">
        <f>IF('Res Rent Roll'!$B22="","",'Res Rent Roll'!$L22*'Res Rent Roll'!$C22*(1+'Property Summary'!$L$21)^(CapEx!CZ$2-1))</f>
        <v/>
      </c>
      <c r="DA21" s="47" t="str">
        <f>IF('Res Rent Roll'!$B22="","",'Res Rent Roll'!$L22*'Res Rent Roll'!$C22*(1+'Property Summary'!$L$21)^(CapEx!DA$2-1))</f>
        <v/>
      </c>
      <c r="DB21" s="47" t="str">
        <f>IF('Res Rent Roll'!$B22="","",'Res Rent Roll'!$L22*'Res Rent Roll'!$C22*(1+'Property Summary'!$L$21)^(CapEx!DB$2-1))</f>
        <v/>
      </c>
      <c r="DC21" s="47" t="str">
        <f>IF('Res Rent Roll'!$B22="","",'Res Rent Roll'!$L22*'Res Rent Roll'!$C22*(1+'Property Summary'!$L$21)^(CapEx!DC$2-1))</f>
        <v/>
      </c>
      <c r="DD21" s="47" t="str">
        <f>IF('Res Rent Roll'!$B22="","",'Res Rent Roll'!$L22*'Res Rent Roll'!$C22*(1+'Property Summary'!$L$21)^(CapEx!DD$2-1))</f>
        <v/>
      </c>
      <c r="DE21" s="47" t="str">
        <f>IF('Res Rent Roll'!$B22="","",'Res Rent Roll'!$L22*'Res Rent Roll'!$C22*(1+'Property Summary'!$L$21)^(CapEx!DE$2-1))</f>
        <v/>
      </c>
      <c r="DF21" s="47" t="str">
        <f>IF('Res Rent Roll'!$B22="","",'Res Rent Roll'!$L22*'Res Rent Roll'!$C22*(1+'Property Summary'!$L$21)^(CapEx!DF$2-1))</f>
        <v/>
      </c>
      <c r="DG21" s="47" t="str">
        <f>IF('Res Rent Roll'!$B22="","",'Res Rent Roll'!$L22*'Res Rent Roll'!$C22*(1+'Property Summary'!$L$21)^(CapEx!DG$2-1))</f>
        <v/>
      </c>
      <c r="DH21" s="47" t="str">
        <f>IF('Res Rent Roll'!$B22="","",'Res Rent Roll'!$L22*'Res Rent Roll'!$C22*(1+'Property Summary'!$L$21)^(CapEx!DH$2-1))</f>
        <v/>
      </c>
      <c r="DI21" s="47" t="str">
        <f>IF('Res Rent Roll'!$B22="","",'Res Rent Roll'!$L22*'Res Rent Roll'!$C22*(1+'Property Summary'!$L$21)^(CapEx!DI$2-1))</f>
        <v/>
      </c>
      <c r="DJ21" s="47" t="str">
        <f>IF('Res Rent Roll'!$B22="","",'Res Rent Roll'!$L22*'Res Rent Roll'!$C22*(1+'Property Summary'!$L$21)^(CapEx!DJ$2-1))</f>
        <v/>
      </c>
      <c r="DK21" s="47" t="str">
        <f>IF('Res Rent Roll'!$B22="","",'Res Rent Roll'!$L22*'Res Rent Roll'!$C22*(1+'Property Summary'!$L$21)^(CapEx!DK$2-1))</f>
        <v/>
      </c>
      <c r="DL21" s="47" t="str">
        <f>IF('Res Rent Roll'!$B22="","",'Res Rent Roll'!$L22*'Res Rent Roll'!$C22*(1+'Property Summary'!$L$21)^(CapEx!DL$2-1))</f>
        <v/>
      </c>
      <c r="DM21" s="47" t="str">
        <f>IF('Res Rent Roll'!$B22="","",'Res Rent Roll'!$L22*'Res Rent Roll'!$C22*(1+'Property Summary'!$L$21)^(CapEx!DM$2-1))</f>
        <v/>
      </c>
      <c r="DN21" s="47" t="str">
        <f>IF('Res Rent Roll'!$B22="","",'Res Rent Roll'!$L22*'Res Rent Roll'!$C22*(1+'Property Summary'!$L$21)^(CapEx!DN$2-1))</f>
        <v/>
      </c>
      <c r="DO21" s="47" t="str">
        <f>IF('Res Rent Roll'!$B22="","",'Res Rent Roll'!$L22*'Res Rent Roll'!$C22*(1+'Property Summary'!$L$21)^(CapEx!DO$2-1))</f>
        <v/>
      </c>
      <c r="DP21" s="47" t="str">
        <f>IF('Res Rent Roll'!$B22="","",'Res Rent Roll'!$L22*'Res Rent Roll'!$C22*(1+'Property Summary'!$L$21)^(CapEx!DP$2-1))</f>
        <v/>
      </c>
      <c r="DQ21" s="47" t="str">
        <f>IF('Res Rent Roll'!$B22="","",'Res Rent Roll'!$L22*'Res Rent Roll'!$C22*(1+'Property Summary'!$L$21)^(CapEx!DQ$2-1))</f>
        <v/>
      </c>
      <c r="DR21" s="47" t="str">
        <f>IF('Res Rent Roll'!$B22="","",'Res Rent Roll'!$L22*'Res Rent Roll'!$C22*(1+'Property Summary'!$L$21)^(CapEx!DR$2-1))</f>
        <v/>
      </c>
      <c r="DS21" s="47" t="str">
        <f>IF('Res Rent Roll'!$B22="","",'Res Rent Roll'!$L22*'Res Rent Roll'!$C22*(1+'Property Summary'!$L$21)^(CapEx!DS$2-1))</f>
        <v/>
      </c>
      <c r="DT21" s="47" t="str">
        <f>IF('Res Rent Roll'!$B22="","",'Res Rent Roll'!$L22*'Res Rent Roll'!$C22*(1+'Property Summary'!$L$21)^(CapEx!DT$2-1))</f>
        <v/>
      </c>
      <c r="DU21" s="47" t="str">
        <f>IF('Res Rent Roll'!$B22="","",'Res Rent Roll'!$L22*'Res Rent Roll'!$C22*(1+'Property Summary'!$L$21)^(CapEx!DU$2-1))</f>
        <v/>
      </c>
      <c r="DV21" s="47" t="str">
        <f>IF('Res Rent Roll'!$B22="","",'Res Rent Roll'!$L22*'Res Rent Roll'!$C22*(1+'Property Summary'!$L$21)^(CapEx!DV$2-1))</f>
        <v/>
      </c>
      <c r="DW21" s="47" t="str">
        <f>IF('Res Rent Roll'!$B22="","",'Res Rent Roll'!$L22*'Res Rent Roll'!$C22*(1+'Property Summary'!$L$21)^(CapEx!DW$2-1))</f>
        <v/>
      </c>
      <c r="DX21" s="47" t="str">
        <f>IF('Res Rent Roll'!$B22="","",'Res Rent Roll'!$L22*'Res Rent Roll'!$C22*(1+'Property Summary'!$L$21)^(CapEx!DX$2-1))</f>
        <v/>
      </c>
      <c r="DY21" s="47" t="str">
        <f>IF('Res Rent Roll'!$B22="","",'Res Rent Roll'!$L22*'Res Rent Roll'!$C22*(1+'Property Summary'!$L$21)^(CapEx!DY$2-1))</f>
        <v/>
      </c>
      <c r="DZ21" s="47" t="str">
        <f>IF('Res Rent Roll'!$B22="","",'Res Rent Roll'!$L22*'Res Rent Roll'!$C22*(1+'Property Summary'!$L$21)^(CapEx!DZ$2-1))</f>
        <v/>
      </c>
      <c r="EA21" s="47" t="str">
        <f>IF('Res Rent Roll'!$B22="","",'Res Rent Roll'!$L22*'Res Rent Roll'!$C22*(1+'Property Summary'!$L$21)^(CapEx!EA$2-1))</f>
        <v/>
      </c>
      <c r="EB21" s="47" t="str">
        <f>IF('Res Rent Roll'!$B22="","",'Res Rent Roll'!$L22*'Res Rent Roll'!$C22*(1+'Property Summary'!$L$21)^(CapEx!EB$2-1))</f>
        <v/>
      </c>
      <c r="EC21" s="47" t="str">
        <f>IF('Res Rent Roll'!$B22="","",'Res Rent Roll'!$L22*'Res Rent Roll'!$C22*(1+'Property Summary'!$L$21)^(CapEx!EC$2-1))</f>
        <v/>
      </c>
      <c r="ED21" s="47" t="str">
        <f>IF('Res Rent Roll'!$B22="","",'Res Rent Roll'!$L22*'Res Rent Roll'!$C22*(1+'Property Summary'!$L$21)^(CapEx!ED$2-1))</f>
        <v/>
      </c>
      <c r="EE21" s="47" t="str">
        <f>IF('Res Rent Roll'!$B22="","",'Res Rent Roll'!$L22*'Res Rent Roll'!$C22*(1+'Property Summary'!$L$21)^(CapEx!EE$2-1))</f>
        <v/>
      </c>
      <c r="EF21" s="47" t="str">
        <f>IF('Res Rent Roll'!$B22="","",'Res Rent Roll'!$L22*'Res Rent Roll'!$C22*(1+'Property Summary'!$L$21)^(CapEx!EF$2-1))</f>
        <v/>
      </c>
      <c r="EG21" s="47" t="str">
        <f>IF('Res Rent Roll'!$B22="","",'Res Rent Roll'!$L22*'Res Rent Roll'!$C22*(1+'Property Summary'!$L$21)^(CapEx!EG$2-1))</f>
        <v/>
      </c>
      <c r="EH21" s="47" t="str">
        <f>IF('Res Rent Roll'!$B22="","",'Res Rent Roll'!$L22*'Res Rent Roll'!$C22*(1+'Property Summary'!$L$21)^(CapEx!EH$2-1))</f>
        <v/>
      </c>
      <c r="EI21" s="47" t="str">
        <f>IF('Res Rent Roll'!$B22="","",'Res Rent Roll'!$L22*'Res Rent Roll'!$C22*(1+'Property Summary'!$L$21)^(CapEx!EI$2-1))</f>
        <v/>
      </c>
      <c r="EJ21" s="47" t="str">
        <f>IF('Res Rent Roll'!$B22="","",'Res Rent Roll'!$L22*'Res Rent Roll'!$C22*(1+'Property Summary'!$L$21)^(CapEx!EJ$2-1))</f>
        <v/>
      </c>
      <c r="EK21" s="47" t="str">
        <f>IF('Res Rent Roll'!$B22="","",'Res Rent Roll'!$L22*'Res Rent Roll'!$C22*(1+'Property Summary'!$L$21)^(CapEx!EK$2-1))</f>
        <v/>
      </c>
      <c r="EL21" s="47" t="str">
        <f>IF('Res Rent Roll'!$B22="","",'Res Rent Roll'!$L22*'Res Rent Roll'!$C22*(1+'Property Summary'!$L$21)^(CapEx!EL$2-1))</f>
        <v/>
      </c>
      <c r="EM21" s="47" t="str">
        <f>IF('Res Rent Roll'!$B22="","",'Res Rent Roll'!$L22*'Res Rent Roll'!$C22*(1+'Property Summary'!$L$21)^(CapEx!EM$2-1))</f>
        <v/>
      </c>
      <c r="EN21" s="47" t="str">
        <f>IF('Res Rent Roll'!$B22="","",'Res Rent Roll'!$L22*'Res Rent Roll'!$C22*(1+'Property Summary'!$L$21)^(CapEx!EN$2-1))</f>
        <v/>
      </c>
      <c r="EO21" s="47" t="str">
        <f>IF('Res Rent Roll'!$B22="","",'Res Rent Roll'!$L22*'Res Rent Roll'!$C22*(1+'Property Summary'!$L$21)^(CapEx!EO$2-1))</f>
        <v/>
      </c>
      <c r="EP21" s="47" t="str">
        <f>IF('Res Rent Roll'!$B22="","",'Res Rent Roll'!$L22*'Res Rent Roll'!$C22*(1+'Property Summary'!$L$21)^(CapEx!EP$2-1))</f>
        <v/>
      </c>
      <c r="EQ21" s="47" t="str">
        <f>IF('Res Rent Roll'!$B22="","",'Res Rent Roll'!$L22*'Res Rent Roll'!$C22*(1+'Property Summary'!$L$21)^(CapEx!EQ$2-1))</f>
        <v/>
      </c>
      <c r="ER21" s="47" t="str">
        <f>IF('Res Rent Roll'!$B22="","",'Res Rent Roll'!$L22*'Res Rent Roll'!$C22*(1+'Property Summary'!$L$21)^(CapEx!ER$2-1))</f>
        <v/>
      </c>
      <c r="ES21" s="47" t="str">
        <f>IF('Res Rent Roll'!$B22="","",'Res Rent Roll'!$L22*'Res Rent Roll'!$C22*(1+'Property Summary'!$L$21)^(CapEx!ES$2-1))</f>
        <v/>
      </c>
      <c r="ET21" s="47" t="str">
        <f>IF('Res Rent Roll'!$B22="","",'Res Rent Roll'!$L22*'Res Rent Roll'!$C22*(1+'Property Summary'!$L$21)^(CapEx!ET$2-1))</f>
        <v/>
      </c>
      <c r="EU21" s="47" t="str">
        <f>IF('Res Rent Roll'!$B22="","",'Res Rent Roll'!$L22*'Res Rent Roll'!$C22*(1+'Property Summary'!$L$21)^(CapEx!EU$2-1))</f>
        <v/>
      </c>
      <c r="EV21" s="47" t="str">
        <f>IF('Res Rent Roll'!$B22="","",'Res Rent Roll'!$L22*'Res Rent Roll'!$C22*(1+'Property Summary'!$L$21)^(CapEx!EV$2-1))</f>
        <v/>
      </c>
      <c r="EW21" s="47" t="str">
        <f>IF('Res Rent Roll'!$B22="","",'Res Rent Roll'!$L22*'Res Rent Roll'!$C22*(1+'Property Summary'!$L$21)^(CapEx!EW$2-1))</f>
        <v/>
      </c>
      <c r="EX21" s="47" t="str">
        <f>IF('Res Rent Roll'!$B22="","",'Res Rent Roll'!$L22*'Res Rent Roll'!$C22*(1+'Property Summary'!$L$21)^(CapEx!EX$2-1))</f>
        <v/>
      </c>
      <c r="EY21" s="47" t="str">
        <f>IF('Res Rent Roll'!$B22="","",'Res Rent Roll'!$L22*'Res Rent Roll'!$C22*(1+'Property Summary'!$L$21)^(CapEx!EY$2-1))</f>
        <v/>
      </c>
      <c r="EZ21" s="47" t="str">
        <f>IF('Res Rent Roll'!$B22="","",'Res Rent Roll'!$L22*'Res Rent Roll'!$C22*(1+'Property Summary'!$L$21)^(CapEx!EZ$2-1))</f>
        <v/>
      </c>
      <c r="FA21" s="47" t="str">
        <f>IF('Res Rent Roll'!$B22="","",'Res Rent Roll'!$L22*'Res Rent Roll'!$C22*(1+'Property Summary'!$L$21)^(CapEx!FA$2-1))</f>
        <v/>
      </c>
      <c r="FB21" s="47" t="str">
        <f>IF('Res Rent Roll'!$B22="","",'Res Rent Roll'!$L22*'Res Rent Roll'!$C22*(1+'Property Summary'!$L$21)^(CapEx!FB$2-1))</f>
        <v/>
      </c>
      <c r="FC21" s="47" t="str">
        <f>IF('Res Rent Roll'!$B22="","",'Res Rent Roll'!$L22*'Res Rent Roll'!$C22*(1+'Property Summary'!$L$21)^(CapEx!FC$2-1))</f>
        <v/>
      </c>
      <c r="FD21" s="47" t="str">
        <f>IF('Res Rent Roll'!$B22="","",'Res Rent Roll'!$L22*'Res Rent Roll'!$C22*(1+'Property Summary'!$L$21)^(CapEx!FD$2-1))</f>
        <v/>
      </c>
      <c r="FE21" s="47" t="str">
        <f>IF('Res Rent Roll'!$B22="","",'Res Rent Roll'!$L22*'Res Rent Roll'!$C22*(1+'Property Summary'!$L$21)^(CapEx!FE$2-1))</f>
        <v/>
      </c>
      <c r="FF21" s="47" t="str">
        <f>IF('Res Rent Roll'!$B22="","",'Res Rent Roll'!$L22*'Res Rent Roll'!$C22*(1+'Property Summary'!$L$21)^(CapEx!FF$2-1))</f>
        <v/>
      </c>
      <c r="FG21" s="47" t="str">
        <f>IF('Res Rent Roll'!$B22="","",'Res Rent Roll'!$L22*'Res Rent Roll'!$C22*(1+'Property Summary'!$L$21)^(CapEx!FG$2-1))</f>
        <v/>
      </c>
      <c r="FH21" s="47" t="str">
        <f>IF('Res Rent Roll'!$B22="","",'Res Rent Roll'!$L22*'Res Rent Roll'!$C22*(1+'Property Summary'!$L$21)^(CapEx!FH$2-1))</f>
        <v/>
      </c>
      <c r="FI21" s="47" t="str">
        <f>IF('Res Rent Roll'!$B22="","",'Res Rent Roll'!$L22*'Res Rent Roll'!$C22*(1+'Property Summary'!$L$21)^(CapEx!FI$2-1))</f>
        <v/>
      </c>
      <c r="FJ21" s="47" t="str">
        <f>IF('Res Rent Roll'!$B22="","",'Res Rent Roll'!$L22*'Res Rent Roll'!$C22*(1+'Property Summary'!$L$21)^(CapEx!FJ$2-1))</f>
        <v/>
      </c>
      <c r="FK21" s="47" t="str">
        <f>IF('Res Rent Roll'!$B22="","",'Res Rent Roll'!$L22*'Res Rent Roll'!$C22*(1+'Property Summary'!$L$21)^(CapEx!FK$2-1))</f>
        <v/>
      </c>
      <c r="FL21" s="47" t="str">
        <f>IF('Res Rent Roll'!$B22="","",'Res Rent Roll'!$L22*'Res Rent Roll'!$C22*(1+'Property Summary'!$L$21)^(CapEx!FL$2-1))</f>
        <v/>
      </c>
      <c r="FM21" s="47" t="str">
        <f>IF('Res Rent Roll'!$B22="","",'Res Rent Roll'!$L22*'Res Rent Roll'!$C22*(1+'Property Summary'!$L$21)^(CapEx!FM$2-1))</f>
        <v/>
      </c>
      <c r="FN21" s="47" t="str">
        <f>IF('Res Rent Roll'!$B22="","",'Res Rent Roll'!$L22*'Res Rent Roll'!$C22*(1+'Property Summary'!$L$21)^(CapEx!FN$2-1))</f>
        <v/>
      </c>
      <c r="FO21" s="47" t="str">
        <f>IF('Res Rent Roll'!$B22="","",'Res Rent Roll'!$L22*'Res Rent Roll'!$C22*(1+'Property Summary'!$L$21)^(CapEx!FO$2-1))</f>
        <v/>
      </c>
      <c r="FP21" s="47" t="str">
        <f>IF('Res Rent Roll'!$B22="","",'Res Rent Roll'!$L22*'Res Rent Roll'!$C22*(1+'Property Summary'!$L$21)^(CapEx!FP$2-1))</f>
        <v/>
      </c>
      <c r="FQ21" s="47" t="str">
        <f>IF('Res Rent Roll'!$B22="","",'Res Rent Roll'!$L22*'Res Rent Roll'!$C22*(1+'Property Summary'!$L$21)^(CapEx!FQ$2-1))</f>
        <v/>
      </c>
      <c r="FR21" s="47" t="str">
        <f>IF('Res Rent Roll'!$B22="","",'Res Rent Roll'!$L22*'Res Rent Roll'!$C22*(1+'Property Summary'!$L$21)^(CapEx!FR$2-1))</f>
        <v/>
      </c>
      <c r="FS21" s="47" t="str">
        <f>IF('Res Rent Roll'!$B22="","",'Res Rent Roll'!$L22*'Res Rent Roll'!$C22*(1+'Property Summary'!$L$21)^(CapEx!FS$2-1))</f>
        <v/>
      </c>
      <c r="FT21" s="47" t="str">
        <f>IF('Res Rent Roll'!$B22="","",'Res Rent Roll'!$L22*'Res Rent Roll'!$C22*(1+'Property Summary'!$L$21)^(CapEx!FT$2-1))</f>
        <v/>
      </c>
      <c r="FU21" s="47" t="str">
        <f>IF('Res Rent Roll'!$B22="","",'Res Rent Roll'!$L22*'Res Rent Roll'!$C22*(1+'Property Summary'!$L$21)^(CapEx!FU$2-1))</f>
        <v/>
      </c>
      <c r="FV21" s="47" t="str">
        <f>IF('Res Rent Roll'!$B22="","",'Res Rent Roll'!$L22*'Res Rent Roll'!$C22*(1+'Property Summary'!$L$21)^(CapEx!FV$2-1))</f>
        <v/>
      </c>
      <c r="FW21" s="47" t="str">
        <f>IF('Res Rent Roll'!$B22="","",'Res Rent Roll'!$L22*'Res Rent Roll'!$C22*(1+'Property Summary'!$L$21)^(CapEx!FW$2-1))</f>
        <v/>
      </c>
      <c r="FX21" s="47" t="str">
        <f>IF('Res Rent Roll'!$B22="","",'Res Rent Roll'!$L22*'Res Rent Roll'!$C22*(1+'Property Summary'!$L$21)^(CapEx!FX$2-1))</f>
        <v/>
      </c>
      <c r="FY21" s="47" t="str">
        <f>IF('Res Rent Roll'!$B22="","",'Res Rent Roll'!$L22*'Res Rent Roll'!$C22*(1+'Property Summary'!$L$21)^(CapEx!FY$2-1))</f>
        <v/>
      </c>
      <c r="FZ21" s="47" t="str">
        <f>IF('Res Rent Roll'!$B22="","",'Res Rent Roll'!$L22*'Res Rent Roll'!$C22*(1+'Property Summary'!$L$21)^(CapEx!FZ$2-1))</f>
        <v/>
      </c>
      <c r="GA21" s="48" t="str">
        <f>IF('Res Rent Roll'!$B22="","",'Res Rent Roll'!$L22*'Res Rent Roll'!$C22*(1+'Property Summary'!$L$21)^(CapEx!GA$2-1))</f>
        <v/>
      </c>
    </row>
    <row r="22" spans="2:183" x14ac:dyDescent="0.3">
      <c r="B22" s="42" t="str">
        <f>IF('Res Rent Roll'!$B23="","",'Res Rent Roll'!$B23)</f>
        <v/>
      </c>
      <c r="C22" s="43"/>
      <c r="D22" s="47" t="str">
        <f>IF('Res Rent Roll'!$B23="","",'Res Rent Roll'!$L23*'Res Rent Roll'!$C23*(1+'Property Summary'!$L$21)^(CapEx!D$2-1))</f>
        <v/>
      </c>
      <c r="E22" s="47" t="str">
        <f>IF('Res Rent Roll'!$B23="","",'Res Rent Roll'!$L23*'Res Rent Roll'!$C23*(1+'Property Summary'!$L$21)^(CapEx!E$2-1))</f>
        <v/>
      </c>
      <c r="F22" s="47" t="str">
        <f>IF('Res Rent Roll'!$B23="","",'Res Rent Roll'!$L23*'Res Rent Roll'!$C23*(1+'Property Summary'!$L$21)^(CapEx!F$2-1))</f>
        <v/>
      </c>
      <c r="G22" s="47" t="str">
        <f>IF('Res Rent Roll'!$B23="","",'Res Rent Roll'!$L23*'Res Rent Roll'!$C23*(1+'Property Summary'!$L$21)^(CapEx!G$2-1))</f>
        <v/>
      </c>
      <c r="H22" s="47" t="str">
        <f>IF('Res Rent Roll'!$B23="","",'Res Rent Roll'!$L23*'Res Rent Roll'!$C23*(1+'Property Summary'!$L$21)^(CapEx!H$2-1))</f>
        <v/>
      </c>
      <c r="I22" s="47" t="str">
        <f>IF('Res Rent Roll'!$B23="","",'Res Rent Roll'!$L23*'Res Rent Roll'!$C23*(1+'Property Summary'!$L$21)^(CapEx!I$2-1))</f>
        <v/>
      </c>
      <c r="J22" s="47" t="str">
        <f>IF('Res Rent Roll'!$B23="","",'Res Rent Roll'!$L23*'Res Rent Roll'!$C23*(1+'Property Summary'!$L$21)^(CapEx!J$2-1))</f>
        <v/>
      </c>
      <c r="K22" s="47" t="str">
        <f>IF('Res Rent Roll'!$B23="","",'Res Rent Roll'!$L23*'Res Rent Roll'!$C23*(1+'Property Summary'!$L$21)^(CapEx!K$2-1))</f>
        <v/>
      </c>
      <c r="L22" s="47" t="str">
        <f>IF('Res Rent Roll'!$B23="","",'Res Rent Roll'!$L23*'Res Rent Roll'!$C23*(1+'Property Summary'!$L$21)^(CapEx!L$2-1))</f>
        <v/>
      </c>
      <c r="M22" s="47" t="str">
        <f>IF('Res Rent Roll'!$B23="","",'Res Rent Roll'!$L23*'Res Rent Roll'!$C23*(1+'Property Summary'!$L$21)^(CapEx!M$2-1))</f>
        <v/>
      </c>
      <c r="N22" s="47" t="str">
        <f>IF('Res Rent Roll'!$B23="","",'Res Rent Roll'!$L23*'Res Rent Roll'!$C23*(1+'Property Summary'!$L$21)^(CapEx!N$2-1))</f>
        <v/>
      </c>
      <c r="O22" s="47" t="str">
        <f>IF('Res Rent Roll'!$B23="","",'Res Rent Roll'!$L23*'Res Rent Roll'!$C23*(1+'Property Summary'!$L$21)^(CapEx!O$2-1))</f>
        <v/>
      </c>
      <c r="P22" s="47" t="str">
        <f>IF('Res Rent Roll'!$B23="","",'Res Rent Roll'!$L23*'Res Rent Roll'!$C23*(1+'Property Summary'!$L$21)^(CapEx!P$2-1))</f>
        <v/>
      </c>
      <c r="Q22" s="47" t="str">
        <f>IF('Res Rent Roll'!$B23="","",'Res Rent Roll'!$L23*'Res Rent Roll'!$C23*(1+'Property Summary'!$L$21)^(CapEx!Q$2-1))</f>
        <v/>
      </c>
      <c r="R22" s="47" t="str">
        <f>IF('Res Rent Roll'!$B23="","",'Res Rent Roll'!$L23*'Res Rent Roll'!$C23*(1+'Property Summary'!$L$21)^(CapEx!R$2-1))</f>
        <v/>
      </c>
      <c r="S22" s="47" t="str">
        <f>IF('Res Rent Roll'!$B23="","",'Res Rent Roll'!$L23*'Res Rent Roll'!$C23*(1+'Property Summary'!$L$21)^(CapEx!S$2-1))</f>
        <v/>
      </c>
      <c r="T22" s="47" t="str">
        <f>IF('Res Rent Roll'!$B23="","",'Res Rent Roll'!$L23*'Res Rent Roll'!$C23*(1+'Property Summary'!$L$21)^(CapEx!T$2-1))</f>
        <v/>
      </c>
      <c r="U22" s="47" t="str">
        <f>IF('Res Rent Roll'!$B23="","",'Res Rent Roll'!$L23*'Res Rent Roll'!$C23*(1+'Property Summary'!$L$21)^(CapEx!U$2-1))</f>
        <v/>
      </c>
      <c r="V22" s="47" t="str">
        <f>IF('Res Rent Roll'!$B23="","",'Res Rent Roll'!$L23*'Res Rent Roll'!$C23*(1+'Property Summary'!$L$21)^(CapEx!V$2-1))</f>
        <v/>
      </c>
      <c r="W22" s="47" t="str">
        <f>IF('Res Rent Roll'!$B23="","",'Res Rent Roll'!$L23*'Res Rent Roll'!$C23*(1+'Property Summary'!$L$21)^(CapEx!W$2-1))</f>
        <v/>
      </c>
      <c r="X22" s="47" t="str">
        <f>IF('Res Rent Roll'!$B23="","",'Res Rent Roll'!$L23*'Res Rent Roll'!$C23*(1+'Property Summary'!$L$21)^(CapEx!X$2-1))</f>
        <v/>
      </c>
      <c r="Y22" s="47" t="str">
        <f>IF('Res Rent Roll'!$B23="","",'Res Rent Roll'!$L23*'Res Rent Roll'!$C23*(1+'Property Summary'!$L$21)^(CapEx!Y$2-1))</f>
        <v/>
      </c>
      <c r="Z22" s="47" t="str">
        <f>IF('Res Rent Roll'!$B23="","",'Res Rent Roll'!$L23*'Res Rent Roll'!$C23*(1+'Property Summary'!$L$21)^(CapEx!Z$2-1))</f>
        <v/>
      </c>
      <c r="AA22" s="47" t="str">
        <f>IF('Res Rent Roll'!$B23="","",'Res Rent Roll'!$L23*'Res Rent Roll'!$C23*(1+'Property Summary'!$L$21)^(CapEx!AA$2-1))</f>
        <v/>
      </c>
      <c r="AB22" s="47" t="str">
        <f>IF('Res Rent Roll'!$B23="","",'Res Rent Roll'!$L23*'Res Rent Roll'!$C23*(1+'Property Summary'!$L$21)^(CapEx!AB$2-1))</f>
        <v/>
      </c>
      <c r="AC22" s="47" t="str">
        <f>IF('Res Rent Roll'!$B23="","",'Res Rent Roll'!$L23*'Res Rent Roll'!$C23*(1+'Property Summary'!$L$21)^(CapEx!AC$2-1))</f>
        <v/>
      </c>
      <c r="AD22" s="47" t="str">
        <f>IF('Res Rent Roll'!$B23="","",'Res Rent Roll'!$L23*'Res Rent Roll'!$C23*(1+'Property Summary'!$L$21)^(CapEx!AD$2-1))</f>
        <v/>
      </c>
      <c r="AE22" s="47" t="str">
        <f>IF('Res Rent Roll'!$B23="","",'Res Rent Roll'!$L23*'Res Rent Roll'!$C23*(1+'Property Summary'!$L$21)^(CapEx!AE$2-1))</f>
        <v/>
      </c>
      <c r="AF22" s="47" t="str">
        <f>IF('Res Rent Roll'!$B23="","",'Res Rent Roll'!$L23*'Res Rent Roll'!$C23*(1+'Property Summary'!$L$21)^(CapEx!AF$2-1))</f>
        <v/>
      </c>
      <c r="AG22" s="47" t="str">
        <f>IF('Res Rent Roll'!$B23="","",'Res Rent Roll'!$L23*'Res Rent Roll'!$C23*(1+'Property Summary'!$L$21)^(CapEx!AG$2-1))</f>
        <v/>
      </c>
      <c r="AH22" s="47" t="str">
        <f>IF('Res Rent Roll'!$B23="","",'Res Rent Roll'!$L23*'Res Rent Roll'!$C23*(1+'Property Summary'!$L$21)^(CapEx!AH$2-1))</f>
        <v/>
      </c>
      <c r="AI22" s="47" t="str">
        <f>IF('Res Rent Roll'!$B23="","",'Res Rent Roll'!$L23*'Res Rent Roll'!$C23*(1+'Property Summary'!$L$21)^(CapEx!AI$2-1))</f>
        <v/>
      </c>
      <c r="AJ22" s="47" t="str">
        <f>IF('Res Rent Roll'!$B23="","",'Res Rent Roll'!$L23*'Res Rent Roll'!$C23*(1+'Property Summary'!$L$21)^(CapEx!AJ$2-1))</f>
        <v/>
      </c>
      <c r="AK22" s="47" t="str">
        <f>IF('Res Rent Roll'!$B23="","",'Res Rent Roll'!$L23*'Res Rent Roll'!$C23*(1+'Property Summary'!$L$21)^(CapEx!AK$2-1))</f>
        <v/>
      </c>
      <c r="AL22" s="47" t="str">
        <f>IF('Res Rent Roll'!$B23="","",'Res Rent Roll'!$L23*'Res Rent Roll'!$C23*(1+'Property Summary'!$L$21)^(CapEx!AL$2-1))</f>
        <v/>
      </c>
      <c r="AM22" s="47" t="str">
        <f>IF('Res Rent Roll'!$B23="","",'Res Rent Roll'!$L23*'Res Rent Roll'!$C23*(1+'Property Summary'!$L$21)^(CapEx!AM$2-1))</f>
        <v/>
      </c>
      <c r="AN22" s="47" t="str">
        <f>IF('Res Rent Roll'!$B23="","",'Res Rent Roll'!$L23*'Res Rent Roll'!$C23*(1+'Property Summary'!$L$21)^(CapEx!AN$2-1))</f>
        <v/>
      </c>
      <c r="AO22" s="47" t="str">
        <f>IF('Res Rent Roll'!$B23="","",'Res Rent Roll'!$L23*'Res Rent Roll'!$C23*(1+'Property Summary'!$L$21)^(CapEx!AO$2-1))</f>
        <v/>
      </c>
      <c r="AP22" s="47" t="str">
        <f>IF('Res Rent Roll'!$B23="","",'Res Rent Roll'!$L23*'Res Rent Roll'!$C23*(1+'Property Summary'!$L$21)^(CapEx!AP$2-1))</f>
        <v/>
      </c>
      <c r="AQ22" s="47" t="str">
        <f>IF('Res Rent Roll'!$B23="","",'Res Rent Roll'!$L23*'Res Rent Roll'!$C23*(1+'Property Summary'!$L$21)^(CapEx!AQ$2-1))</f>
        <v/>
      </c>
      <c r="AR22" s="47" t="str">
        <f>IF('Res Rent Roll'!$B23="","",'Res Rent Roll'!$L23*'Res Rent Roll'!$C23*(1+'Property Summary'!$L$21)^(CapEx!AR$2-1))</f>
        <v/>
      </c>
      <c r="AS22" s="47" t="str">
        <f>IF('Res Rent Roll'!$B23="","",'Res Rent Roll'!$L23*'Res Rent Roll'!$C23*(1+'Property Summary'!$L$21)^(CapEx!AS$2-1))</f>
        <v/>
      </c>
      <c r="AT22" s="47" t="str">
        <f>IF('Res Rent Roll'!$B23="","",'Res Rent Roll'!$L23*'Res Rent Roll'!$C23*(1+'Property Summary'!$L$21)^(CapEx!AT$2-1))</f>
        <v/>
      </c>
      <c r="AU22" s="47" t="str">
        <f>IF('Res Rent Roll'!$B23="","",'Res Rent Roll'!$L23*'Res Rent Roll'!$C23*(1+'Property Summary'!$L$21)^(CapEx!AU$2-1))</f>
        <v/>
      </c>
      <c r="AV22" s="47" t="str">
        <f>IF('Res Rent Roll'!$B23="","",'Res Rent Roll'!$L23*'Res Rent Roll'!$C23*(1+'Property Summary'!$L$21)^(CapEx!AV$2-1))</f>
        <v/>
      </c>
      <c r="AW22" s="47" t="str">
        <f>IF('Res Rent Roll'!$B23="","",'Res Rent Roll'!$L23*'Res Rent Roll'!$C23*(1+'Property Summary'!$L$21)^(CapEx!AW$2-1))</f>
        <v/>
      </c>
      <c r="AX22" s="47" t="str">
        <f>IF('Res Rent Roll'!$B23="","",'Res Rent Roll'!$L23*'Res Rent Roll'!$C23*(1+'Property Summary'!$L$21)^(CapEx!AX$2-1))</f>
        <v/>
      </c>
      <c r="AY22" s="47" t="str">
        <f>IF('Res Rent Roll'!$B23="","",'Res Rent Roll'!$L23*'Res Rent Roll'!$C23*(1+'Property Summary'!$L$21)^(CapEx!AY$2-1))</f>
        <v/>
      </c>
      <c r="AZ22" s="47" t="str">
        <f>IF('Res Rent Roll'!$B23="","",'Res Rent Roll'!$L23*'Res Rent Roll'!$C23*(1+'Property Summary'!$L$21)^(CapEx!AZ$2-1))</f>
        <v/>
      </c>
      <c r="BA22" s="47" t="str">
        <f>IF('Res Rent Roll'!$B23="","",'Res Rent Roll'!$L23*'Res Rent Roll'!$C23*(1+'Property Summary'!$L$21)^(CapEx!BA$2-1))</f>
        <v/>
      </c>
      <c r="BB22" s="47" t="str">
        <f>IF('Res Rent Roll'!$B23="","",'Res Rent Roll'!$L23*'Res Rent Roll'!$C23*(1+'Property Summary'!$L$21)^(CapEx!BB$2-1))</f>
        <v/>
      </c>
      <c r="BC22" s="47" t="str">
        <f>IF('Res Rent Roll'!$B23="","",'Res Rent Roll'!$L23*'Res Rent Roll'!$C23*(1+'Property Summary'!$L$21)^(CapEx!BC$2-1))</f>
        <v/>
      </c>
      <c r="BD22" s="47" t="str">
        <f>IF('Res Rent Roll'!$B23="","",'Res Rent Roll'!$L23*'Res Rent Roll'!$C23*(1+'Property Summary'!$L$21)^(CapEx!BD$2-1))</f>
        <v/>
      </c>
      <c r="BE22" s="47" t="str">
        <f>IF('Res Rent Roll'!$B23="","",'Res Rent Roll'!$L23*'Res Rent Roll'!$C23*(1+'Property Summary'!$L$21)^(CapEx!BE$2-1))</f>
        <v/>
      </c>
      <c r="BF22" s="47" t="str">
        <f>IF('Res Rent Roll'!$B23="","",'Res Rent Roll'!$L23*'Res Rent Roll'!$C23*(1+'Property Summary'!$L$21)^(CapEx!BF$2-1))</f>
        <v/>
      </c>
      <c r="BG22" s="47" t="str">
        <f>IF('Res Rent Roll'!$B23="","",'Res Rent Roll'!$L23*'Res Rent Roll'!$C23*(1+'Property Summary'!$L$21)^(CapEx!BG$2-1))</f>
        <v/>
      </c>
      <c r="BH22" s="47" t="str">
        <f>IF('Res Rent Roll'!$B23="","",'Res Rent Roll'!$L23*'Res Rent Roll'!$C23*(1+'Property Summary'!$L$21)^(CapEx!BH$2-1))</f>
        <v/>
      </c>
      <c r="BI22" s="47" t="str">
        <f>IF('Res Rent Roll'!$B23="","",'Res Rent Roll'!$L23*'Res Rent Roll'!$C23*(1+'Property Summary'!$L$21)^(CapEx!BI$2-1))</f>
        <v/>
      </c>
      <c r="BJ22" s="47" t="str">
        <f>IF('Res Rent Roll'!$B23="","",'Res Rent Roll'!$L23*'Res Rent Roll'!$C23*(1+'Property Summary'!$L$21)^(CapEx!BJ$2-1))</f>
        <v/>
      </c>
      <c r="BK22" s="47" t="str">
        <f>IF('Res Rent Roll'!$B23="","",'Res Rent Roll'!$L23*'Res Rent Roll'!$C23*(1+'Property Summary'!$L$21)^(CapEx!BK$2-1))</f>
        <v/>
      </c>
      <c r="BL22" s="47" t="str">
        <f>IF('Res Rent Roll'!$B23="","",'Res Rent Roll'!$L23*'Res Rent Roll'!$C23*(1+'Property Summary'!$L$21)^(CapEx!BL$2-1))</f>
        <v/>
      </c>
      <c r="BM22" s="47" t="str">
        <f>IF('Res Rent Roll'!$B23="","",'Res Rent Roll'!$L23*'Res Rent Roll'!$C23*(1+'Property Summary'!$L$21)^(CapEx!BM$2-1))</f>
        <v/>
      </c>
      <c r="BN22" s="47" t="str">
        <f>IF('Res Rent Roll'!$B23="","",'Res Rent Roll'!$L23*'Res Rent Roll'!$C23*(1+'Property Summary'!$L$21)^(CapEx!BN$2-1))</f>
        <v/>
      </c>
      <c r="BO22" s="47" t="str">
        <f>IF('Res Rent Roll'!$B23="","",'Res Rent Roll'!$L23*'Res Rent Roll'!$C23*(1+'Property Summary'!$L$21)^(CapEx!BO$2-1))</f>
        <v/>
      </c>
      <c r="BP22" s="47" t="str">
        <f>IF('Res Rent Roll'!$B23="","",'Res Rent Roll'!$L23*'Res Rent Roll'!$C23*(1+'Property Summary'!$L$21)^(CapEx!BP$2-1))</f>
        <v/>
      </c>
      <c r="BQ22" s="47" t="str">
        <f>IF('Res Rent Roll'!$B23="","",'Res Rent Roll'!$L23*'Res Rent Roll'!$C23*(1+'Property Summary'!$L$21)^(CapEx!BQ$2-1))</f>
        <v/>
      </c>
      <c r="BR22" s="47" t="str">
        <f>IF('Res Rent Roll'!$B23="","",'Res Rent Roll'!$L23*'Res Rent Roll'!$C23*(1+'Property Summary'!$L$21)^(CapEx!BR$2-1))</f>
        <v/>
      </c>
      <c r="BS22" s="47" t="str">
        <f>IF('Res Rent Roll'!$B23="","",'Res Rent Roll'!$L23*'Res Rent Roll'!$C23*(1+'Property Summary'!$L$21)^(CapEx!BS$2-1))</f>
        <v/>
      </c>
      <c r="BT22" s="47" t="str">
        <f>IF('Res Rent Roll'!$B23="","",'Res Rent Roll'!$L23*'Res Rent Roll'!$C23*(1+'Property Summary'!$L$21)^(CapEx!BT$2-1))</f>
        <v/>
      </c>
      <c r="BU22" s="47" t="str">
        <f>IF('Res Rent Roll'!$B23="","",'Res Rent Roll'!$L23*'Res Rent Roll'!$C23*(1+'Property Summary'!$L$21)^(CapEx!BU$2-1))</f>
        <v/>
      </c>
      <c r="BV22" s="47" t="str">
        <f>IF('Res Rent Roll'!$B23="","",'Res Rent Roll'!$L23*'Res Rent Roll'!$C23*(1+'Property Summary'!$L$21)^(CapEx!BV$2-1))</f>
        <v/>
      </c>
      <c r="BW22" s="47" t="str">
        <f>IF('Res Rent Roll'!$B23="","",'Res Rent Roll'!$L23*'Res Rent Roll'!$C23*(1+'Property Summary'!$L$21)^(CapEx!BW$2-1))</f>
        <v/>
      </c>
      <c r="BX22" s="47" t="str">
        <f>IF('Res Rent Roll'!$B23="","",'Res Rent Roll'!$L23*'Res Rent Roll'!$C23*(1+'Property Summary'!$L$21)^(CapEx!BX$2-1))</f>
        <v/>
      </c>
      <c r="BY22" s="47" t="str">
        <f>IF('Res Rent Roll'!$B23="","",'Res Rent Roll'!$L23*'Res Rent Roll'!$C23*(1+'Property Summary'!$L$21)^(CapEx!BY$2-1))</f>
        <v/>
      </c>
      <c r="BZ22" s="47" t="str">
        <f>IF('Res Rent Roll'!$B23="","",'Res Rent Roll'!$L23*'Res Rent Roll'!$C23*(1+'Property Summary'!$L$21)^(CapEx!BZ$2-1))</f>
        <v/>
      </c>
      <c r="CA22" s="47" t="str">
        <f>IF('Res Rent Roll'!$B23="","",'Res Rent Roll'!$L23*'Res Rent Roll'!$C23*(1+'Property Summary'!$L$21)^(CapEx!CA$2-1))</f>
        <v/>
      </c>
      <c r="CB22" s="47" t="str">
        <f>IF('Res Rent Roll'!$B23="","",'Res Rent Roll'!$L23*'Res Rent Roll'!$C23*(1+'Property Summary'!$L$21)^(CapEx!CB$2-1))</f>
        <v/>
      </c>
      <c r="CC22" s="47" t="str">
        <f>IF('Res Rent Roll'!$B23="","",'Res Rent Roll'!$L23*'Res Rent Roll'!$C23*(1+'Property Summary'!$L$21)^(CapEx!CC$2-1))</f>
        <v/>
      </c>
      <c r="CD22" s="47" t="str">
        <f>IF('Res Rent Roll'!$B23="","",'Res Rent Roll'!$L23*'Res Rent Roll'!$C23*(1+'Property Summary'!$L$21)^(CapEx!CD$2-1))</f>
        <v/>
      </c>
      <c r="CE22" s="47" t="str">
        <f>IF('Res Rent Roll'!$B23="","",'Res Rent Roll'!$L23*'Res Rent Roll'!$C23*(1+'Property Summary'!$L$21)^(CapEx!CE$2-1))</f>
        <v/>
      </c>
      <c r="CF22" s="47" t="str">
        <f>IF('Res Rent Roll'!$B23="","",'Res Rent Roll'!$L23*'Res Rent Roll'!$C23*(1+'Property Summary'!$L$21)^(CapEx!CF$2-1))</f>
        <v/>
      </c>
      <c r="CG22" s="47" t="str">
        <f>IF('Res Rent Roll'!$B23="","",'Res Rent Roll'!$L23*'Res Rent Roll'!$C23*(1+'Property Summary'!$L$21)^(CapEx!CG$2-1))</f>
        <v/>
      </c>
      <c r="CH22" s="47" t="str">
        <f>IF('Res Rent Roll'!$B23="","",'Res Rent Roll'!$L23*'Res Rent Roll'!$C23*(1+'Property Summary'!$L$21)^(CapEx!CH$2-1))</f>
        <v/>
      </c>
      <c r="CI22" s="47" t="str">
        <f>IF('Res Rent Roll'!$B23="","",'Res Rent Roll'!$L23*'Res Rent Roll'!$C23*(1+'Property Summary'!$L$21)^(CapEx!CI$2-1))</f>
        <v/>
      </c>
      <c r="CJ22" s="47" t="str">
        <f>IF('Res Rent Roll'!$B23="","",'Res Rent Roll'!$L23*'Res Rent Roll'!$C23*(1+'Property Summary'!$L$21)^(CapEx!CJ$2-1))</f>
        <v/>
      </c>
      <c r="CK22" s="47" t="str">
        <f>IF('Res Rent Roll'!$B23="","",'Res Rent Roll'!$L23*'Res Rent Roll'!$C23*(1+'Property Summary'!$L$21)^(CapEx!CK$2-1))</f>
        <v/>
      </c>
      <c r="CL22" s="47" t="str">
        <f>IF('Res Rent Roll'!$B23="","",'Res Rent Roll'!$L23*'Res Rent Roll'!$C23*(1+'Property Summary'!$L$21)^(CapEx!CL$2-1))</f>
        <v/>
      </c>
      <c r="CM22" s="47" t="str">
        <f>IF('Res Rent Roll'!$B23="","",'Res Rent Roll'!$L23*'Res Rent Roll'!$C23*(1+'Property Summary'!$L$21)^(CapEx!CM$2-1))</f>
        <v/>
      </c>
      <c r="CN22" s="47" t="str">
        <f>IF('Res Rent Roll'!$B23="","",'Res Rent Roll'!$L23*'Res Rent Roll'!$C23*(1+'Property Summary'!$L$21)^(CapEx!CN$2-1))</f>
        <v/>
      </c>
      <c r="CO22" s="47" t="str">
        <f>IF('Res Rent Roll'!$B23="","",'Res Rent Roll'!$L23*'Res Rent Roll'!$C23*(1+'Property Summary'!$L$21)^(CapEx!CO$2-1))</f>
        <v/>
      </c>
      <c r="CP22" s="47" t="str">
        <f>IF('Res Rent Roll'!$B23="","",'Res Rent Roll'!$L23*'Res Rent Roll'!$C23*(1+'Property Summary'!$L$21)^(CapEx!CP$2-1))</f>
        <v/>
      </c>
      <c r="CQ22" s="47" t="str">
        <f>IF('Res Rent Roll'!$B23="","",'Res Rent Roll'!$L23*'Res Rent Roll'!$C23*(1+'Property Summary'!$L$21)^(CapEx!CQ$2-1))</f>
        <v/>
      </c>
      <c r="CR22" s="47" t="str">
        <f>IF('Res Rent Roll'!$B23="","",'Res Rent Roll'!$L23*'Res Rent Roll'!$C23*(1+'Property Summary'!$L$21)^(CapEx!CR$2-1))</f>
        <v/>
      </c>
      <c r="CS22" s="47" t="str">
        <f>IF('Res Rent Roll'!$B23="","",'Res Rent Roll'!$L23*'Res Rent Roll'!$C23*(1+'Property Summary'!$L$21)^(CapEx!CS$2-1))</f>
        <v/>
      </c>
      <c r="CT22" s="47" t="str">
        <f>IF('Res Rent Roll'!$B23="","",'Res Rent Roll'!$L23*'Res Rent Roll'!$C23*(1+'Property Summary'!$L$21)^(CapEx!CT$2-1))</f>
        <v/>
      </c>
      <c r="CU22" s="47" t="str">
        <f>IF('Res Rent Roll'!$B23="","",'Res Rent Roll'!$L23*'Res Rent Roll'!$C23*(1+'Property Summary'!$L$21)^(CapEx!CU$2-1))</f>
        <v/>
      </c>
      <c r="CV22" s="47" t="str">
        <f>IF('Res Rent Roll'!$B23="","",'Res Rent Roll'!$L23*'Res Rent Roll'!$C23*(1+'Property Summary'!$L$21)^(CapEx!CV$2-1))</f>
        <v/>
      </c>
      <c r="CW22" s="47" t="str">
        <f>IF('Res Rent Roll'!$B23="","",'Res Rent Roll'!$L23*'Res Rent Roll'!$C23*(1+'Property Summary'!$L$21)^(CapEx!CW$2-1))</f>
        <v/>
      </c>
      <c r="CX22" s="47" t="str">
        <f>IF('Res Rent Roll'!$B23="","",'Res Rent Roll'!$L23*'Res Rent Roll'!$C23*(1+'Property Summary'!$L$21)^(CapEx!CX$2-1))</f>
        <v/>
      </c>
      <c r="CY22" s="47" t="str">
        <f>IF('Res Rent Roll'!$B23="","",'Res Rent Roll'!$L23*'Res Rent Roll'!$C23*(1+'Property Summary'!$L$21)^(CapEx!CY$2-1))</f>
        <v/>
      </c>
      <c r="CZ22" s="47" t="str">
        <f>IF('Res Rent Roll'!$B23="","",'Res Rent Roll'!$L23*'Res Rent Roll'!$C23*(1+'Property Summary'!$L$21)^(CapEx!CZ$2-1))</f>
        <v/>
      </c>
      <c r="DA22" s="47" t="str">
        <f>IF('Res Rent Roll'!$B23="","",'Res Rent Roll'!$L23*'Res Rent Roll'!$C23*(1+'Property Summary'!$L$21)^(CapEx!DA$2-1))</f>
        <v/>
      </c>
      <c r="DB22" s="47" t="str">
        <f>IF('Res Rent Roll'!$B23="","",'Res Rent Roll'!$L23*'Res Rent Roll'!$C23*(1+'Property Summary'!$L$21)^(CapEx!DB$2-1))</f>
        <v/>
      </c>
      <c r="DC22" s="47" t="str">
        <f>IF('Res Rent Roll'!$B23="","",'Res Rent Roll'!$L23*'Res Rent Roll'!$C23*(1+'Property Summary'!$L$21)^(CapEx!DC$2-1))</f>
        <v/>
      </c>
      <c r="DD22" s="47" t="str">
        <f>IF('Res Rent Roll'!$B23="","",'Res Rent Roll'!$L23*'Res Rent Roll'!$C23*(1+'Property Summary'!$L$21)^(CapEx!DD$2-1))</f>
        <v/>
      </c>
      <c r="DE22" s="47" t="str">
        <f>IF('Res Rent Roll'!$B23="","",'Res Rent Roll'!$L23*'Res Rent Roll'!$C23*(1+'Property Summary'!$L$21)^(CapEx!DE$2-1))</f>
        <v/>
      </c>
      <c r="DF22" s="47" t="str">
        <f>IF('Res Rent Roll'!$B23="","",'Res Rent Roll'!$L23*'Res Rent Roll'!$C23*(1+'Property Summary'!$L$21)^(CapEx!DF$2-1))</f>
        <v/>
      </c>
      <c r="DG22" s="47" t="str">
        <f>IF('Res Rent Roll'!$B23="","",'Res Rent Roll'!$L23*'Res Rent Roll'!$C23*(1+'Property Summary'!$L$21)^(CapEx!DG$2-1))</f>
        <v/>
      </c>
      <c r="DH22" s="47" t="str">
        <f>IF('Res Rent Roll'!$B23="","",'Res Rent Roll'!$L23*'Res Rent Roll'!$C23*(1+'Property Summary'!$L$21)^(CapEx!DH$2-1))</f>
        <v/>
      </c>
      <c r="DI22" s="47" t="str">
        <f>IF('Res Rent Roll'!$B23="","",'Res Rent Roll'!$L23*'Res Rent Roll'!$C23*(1+'Property Summary'!$L$21)^(CapEx!DI$2-1))</f>
        <v/>
      </c>
      <c r="DJ22" s="47" t="str">
        <f>IF('Res Rent Roll'!$B23="","",'Res Rent Roll'!$L23*'Res Rent Roll'!$C23*(1+'Property Summary'!$L$21)^(CapEx!DJ$2-1))</f>
        <v/>
      </c>
      <c r="DK22" s="47" t="str">
        <f>IF('Res Rent Roll'!$B23="","",'Res Rent Roll'!$L23*'Res Rent Roll'!$C23*(1+'Property Summary'!$L$21)^(CapEx!DK$2-1))</f>
        <v/>
      </c>
      <c r="DL22" s="47" t="str">
        <f>IF('Res Rent Roll'!$B23="","",'Res Rent Roll'!$L23*'Res Rent Roll'!$C23*(1+'Property Summary'!$L$21)^(CapEx!DL$2-1))</f>
        <v/>
      </c>
      <c r="DM22" s="47" t="str">
        <f>IF('Res Rent Roll'!$B23="","",'Res Rent Roll'!$L23*'Res Rent Roll'!$C23*(1+'Property Summary'!$L$21)^(CapEx!DM$2-1))</f>
        <v/>
      </c>
      <c r="DN22" s="47" t="str">
        <f>IF('Res Rent Roll'!$B23="","",'Res Rent Roll'!$L23*'Res Rent Roll'!$C23*(1+'Property Summary'!$L$21)^(CapEx!DN$2-1))</f>
        <v/>
      </c>
      <c r="DO22" s="47" t="str">
        <f>IF('Res Rent Roll'!$B23="","",'Res Rent Roll'!$L23*'Res Rent Roll'!$C23*(1+'Property Summary'!$L$21)^(CapEx!DO$2-1))</f>
        <v/>
      </c>
      <c r="DP22" s="47" t="str">
        <f>IF('Res Rent Roll'!$B23="","",'Res Rent Roll'!$L23*'Res Rent Roll'!$C23*(1+'Property Summary'!$L$21)^(CapEx!DP$2-1))</f>
        <v/>
      </c>
      <c r="DQ22" s="47" t="str">
        <f>IF('Res Rent Roll'!$B23="","",'Res Rent Roll'!$L23*'Res Rent Roll'!$C23*(1+'Property Summary'!$L$21)^(CapEx!DQ$2-1))</f>
        <v/>
      </c>
      <c r="DR22" s="47" t="str">
        <f>IF('Res Rent Roll'!$B23="","",'Res Rent Roll'!$L23*'Res Rent Roll'!$C23*(1+'Property Summary'!$L$21)^(CapEx!DR$2-1))</f>
        <v/>
      </c>
      <c r="DS22" s="47" t="str">
        <f>IF('Res Rent Roll'!$B23="","",'Res Rent Roll'!$L23*'Res Rent Roll'!$C23*(1+'Property Summary'!$L$21)^(CapEx!DS$2-1))</f>
        <v/>
      </c>
      <c r="DT22" s="47" t="str">
        <f>IF('Res Rent Roll'!$B23="","",'Res Rent Roll'!$L23*'Res Rent Roll'!$C23*(1+'Property Summary'!$L$21)^(CapEx!DT$2-1))</f>
        <v/>
      </c>
      <c r="DU22" s="47" t="str">
        <f>IF('Res Rent Roll'!$B23="","",'Res Rent Roll'!$L23*'Res Rent Roll'!$C23*(1+'Property Summary'!$L$21)^(CapEx!DU$2-1))</f>
        <v/>
      </c>
      <c r="DV22" s="47" t="str">
        <f>IF('Res Rent Roll'!$B23="","",'Res Rent Roll'!$L23*'Res Rent Roll'!$C23*(1+'Property Summary'!$L$21)^(CapEx!DV$2-1))</f>
        <v/>
      </c>
      <c r="DW22" s="47" t="str">
        <f>IF('Res Rent Roll'!$B23="","",'Res Rent Roll'!$L23*'Res Rent Roll'!$C23*(1+'Property Summary'!$L$21)^(CapEx!DW$2-1))</f>
        <v/>
      </c>
      <c r="DX22" s="47" t="str">
        <f>IF('Res Rent Roll'!$B23="","",'Res Rent Roll'!$L23*'Res Rent Roll'!$C23*(1+'Property Summary'!$L$21)^(CapEx!DX$2-1))</f>
        <v/>
      </c>
      <c r="DY22" s="47" t="str">
        <f>IF('Res Rent Roll'!$B23="","",'Res Rent Roll'!$L23*'Res Rent Roll'!$C23*(1+'Property Summary'!$L$21)^(CapEx!DY$2-1))</f>
        <v/>
      </c>
      <c r="DZ22" s="47" t="str">
        <f>IF('Res Rent Roll'!$B23="","",'Res Rent Roll'!$L23*'Res Rent Roll'!$C23*(1+'Property Summary'!$L$21)^(CapEx!DZ$2-1))</f>
        <v/>
      </c>
      <c r="EA22" s="47" t="str">
        <f>IF('Res Rent Roll'!$B23="","",'Res Rent Roll'!$L23*'Res Rent Roll'!$C23*(1+'Property Summary'!$L$21)^(CapEx!EA$2-1))</f>
        <v/>
      </c>
      <c r="EB22" s="47" t="str">
        <f>IF('Res Rent Roll'!$B23="","",'Res Rent Roll'!$L23*'Res Rent Roll'!$C23*(1+'Property Summary'!$L$21)^(CapEx!EB$2-1))</f>
        <v/>
      </c>
      <c r="EC22" s="47" t="str">
        <f>IF('Res Rent Roll'!$B23="","",'Res Rent Roll'!$L23*'Res Rent Roll'!$C23*(1+'Property Summary'!$L$21)^(CapEx!EC$2-1))</f>
        <v/>
      </c>
      <c r="ED22" s="47" t="str">
        <f>IF('Res Rent Roll'!$B23="","",'Res Rent Roll'!$L23*'Res Rent Roll'!$C23*(1+'Property Summary'!$L$21)^(CapEx!ED$2-1))</f>
        <v/>
      </c>
      <c r="EE22" s="47" t="str">
        <f>IF('Res Rent Roll'!$B23="","",'Res Rent Roll'!$L23*'Res Rent Roll'!$C23*(1+'Property Summary'!$L$21)^(CapEx!EE$2-1))</f>
        <v/>
      </c>
      <c r="EF22" s="47" t="str">
        <f>IF('Res Rent Roll'!$B23="","",'Res Rent Roll'!$L23*'Res Rent Roll'!$C23*(1+'Property Summary'!$L$21)^(CapEx!EF$2-1))</f>
        <v/>
      </c>
      <c r="EG22" s="47" t="str">
        <f>IF('Res Rent Roll'!$B23="","",'Res Rent Roll'!$L23*'Res Rent Roll'!$C23*(1+'Property Summary'!$L$21)^(CapEx!EG$2-1))</f>
        <v/>
      </c>
      <c r="EH22" s="47" t="str">
        <f>IF('Res Rent Roll'!$B23="","",'Res Rent Roll'!$L23*'Res Rent Roll'!$C23*(1+'Property Summary'!$L$21)^(CapEx!EH$2-1))</f>
        <v/>
      </c>
      <c r="EI22" s="47" t="str">
        <f>IF('Res Rent Roll'!$B23="","",'Res Rent Roll'!$L23*'Res Rent Roll'!$C23*(1+'Property Summary'!$L$21)^(CapEx!EI$2-1))</f>
        <v/>
      </c>
      <c r="EJ22" s="47" t="str">
        <f>IF('Res Rent Roll'!$B23="","",'Res Rent Roll'!$L23*'Res Rent Roll'!$C23*(1+'Property Summary'!$L$21)^(CapEx!EJ$2-1))</f>
        <v/>
      </c>
      <c r="EK22" s="47" t="str">
        <f>IF('Res Rent Roll'!$B23="","",'Res Rent Roll'!$L23*'Res Rent Roll'!$C23*(1+'Property Summary'!$L$21)^(CapEx!EK$2-1))</f>
        <v/>
      </c>
      <c r="EL22" s="47" t="str">
        <f>IF('Res Rent Roll'!$B23="","",'Res Rent Roll'!$L23*'Res Rent Roll'!$C23*(1+'Property Summary'!$L$21)^(CapEx!EL$2-1))</f>
        <v/>
      </c>
      <c r="EM22" s="47" t="str">
        <f>IF('Res Rent Roll'!$B23="","",'Res Rent Roll'!$L23*'Res Rent Roll'!$C23*(1+'Property Summary'!$L$21)^(CapEx!EM$2-1))</f>
        <v/>
      </c>
      <c r="EN22" s="47" t="str">
        <f>IF('Res Rent Roll'!$B23="","",'Res Rent Roll'!$L23*'Res Rent Roll'!$C23*(1+'Property Summary'!$L$21)^(CapEx!EN$2-1))</f>
        <v/>
      </c>
      <c r="EO22" s="47" t="str">
        <f>IF('Res Rent Roll'!$B23="","",'Res Rent Roll'!$L23*'Res Rent Roll'!$C23*(1+'Property Summary'!$L$21)^(CapEx!EO$2-1))</f>
        <v/>
      </c>
      <c r="EP22" s="47" t="str">
        <f>IF('Res Rent Roll'!$B23="","",'Res Rent Roll'!$L23*'Res Rent Roll'!$C23*(1+'Property Summary'!$L$21)^(CapEx!EP$2-1))</f>
        <v/>
      </c>
      <c r="EQ22" s="47" t="str">
        <f>IF('Res Rent Roll'!$B23="","",'Res Rent Roll'!$L23*'Res Rent Roll'!$C23*(1+'Property Summary'!$L$21)^(CapEx!EQ$2-1))</f>
        <v/>
      </c>
      <c r="ER22" s="47" t="str">
        <f>IF('Res Rent Roll'!$B23="","",'Res Rent Roll'!$L23*'Res Rent Roll'!$C23*(1+'Property Summary'!$L$21)^(CapEx!ER$2-1))</f>
        <v/>
      </c>
      <c r="ES22" s="47" t="str">
        <f>IF('Res Rent Roll'!$B23="","",'Res Rent Roll'!$L23*'Res Rent Roll'!$C23*(1+'Property Summary'!$L$21)^(CapEx!ES$2-1))</f>
        <v/>
      </c>
      <c r="ET22" s="47" t="str">
        <f>IF('Res Rent Roll'!$B23="","",'Res Rent Roll'!$L23*'Res Rent Roll'!$C23*(1+'Property Summary'!$L$21)^(CapEx!ET$2-1))</f>
        <v/>
      </c>
      <c r="EU22" s="47" t="str">
        <f>IF('Res Rent Roll'!$B23="","",'Res Rent Roll'!$L23*'Res Rent Roll'!$C23*(1+'Property Summary'!$L$21)^(CapEx!EU$2-1))</f>
        <v/>
      </c>
      <c r="EV22" s="47" t="str">
        <f>IF('Res Rent Roll'!$B23="","",'Res Rent Roll'!$L23*'Res Rent Roll'!$C23*(1+'Property Summary'!$L$21)^(CapEx!EV$2-1))</f>
        <v/>
      </c>
      <c r="EW22" s="47" t="str">
        <f>IF('Res Rent Roll'!$B23="","",'Res Rent Roll'!$L23*'Res Rent Roll'!$C23*(1+'Property Summary'!$L$21)^(CapEx!EW$2-1))</f>
        <v/>
      </c>
      <c r="EX22" s="47" t="str">
        <f>IF('Res Rent Roll'!$B23="","",'Res Rent Roll'!$L23*'Res Rent Roll'!$C23*(1+'Property Summary'!$L$21)^(CapEx!EX$2-1))</f>
        <v/>
      </c>
      <c r="EY22" s="47" t="str">
        <f>IF('Res Rent Roll'!$B23="","",'Res Rent Roll'!$L23*'Res Rent Roll'!$C23*(1+'Property Summary'!$L$21)^(CapEx!EY$2-1))</f>
        <v/>
      </c>
      <c r="EZ22" s="47" t="str">
        <f>IF('Res Rent Roll'!$B23="","",'Res Rent Roll'!$L23*'Res Rent Roll'!$C23*(1+'Property Summary'!$L$21)^(CapEx!EZ$2-1))</f>
        <v/>
      </c>
      <c r="FA22" s="47" t="str">
        <f>IF('Res Rent Roll'!$B23="","",'Res Rent Roll'!$L23*'Res Rent Roll'!$C23*(1+'Property Summary'!$L$21)^(CapEx!FA$2-1))</f>
        <v/>
      </c>
      <c r="FB22" s="47" t="str">
        <f>IF('Res Rent Roll'!$B23="","",'Res Rent Roll'!$L23*'Res Rent Roll'!$C23*(1+'Property Summary'!$L$21)^(CapEx!FB$2-1))</f>
        <v/>
      </c>
      <c r="FC22" s="47" t="str">
        <f>IF('Res Rent Roll'!$B23="","",'Res Rent Roll'!$L23*'Res Rent Roll'!$C23*(1+'Property Summary'!$L$21)^(CapEx!FC$2-1))</f>
        <v/>
      </c>
      <c r="FD22" s="47" t="str">
        <f>IF('Res Rent Roll'!$B23="","",'Res Rent Roll'!$L23*'Res Rent Roll'!$C23*(1+'Property Summary'!$L$21)^(CapEx!FD$2-1))</f>
        <v/>
      </c>
      <c r="FE22" s="47" t="str">
        <f>IF('Res Rent Roll'!$B23="","",'Res Rent Roll'!$L23*'Res Rent Roll'!$C23*(1+'Property Summary'!$L$21)^(CapEx!FE$2-1))</f>
        <v/>
      </c>
      <c r="FF22" s="47" t="str">
        <f>IF('Res Rent Roll'!$B23="","",'Res Rent Roll'!$L23*'Res Rent Roll'!$C23*(1+'Property Summary'!$L$21)^(CapEx!FF$2-1))</f>
        <v/>
      </c>
      <c r="FG22" s="47" t="str">
        <f>IF('Res Rent Roll'!$B23="","",'Res Rent Roll'!$L23*'Res Rent Roll'!$C23*(1+'Property Summary'!$L$21)^(CapEx!FG$2-1))</f>
        <v/>
      </c>
      <c r="FH22" s="47" t="str">
        <f>IF('Res Rent Roll'!$B23="","",'Res Rent Roll'!$L23*'Res Rent Roll'!$C23*(1+'Property Summary'!$L$21)^(CapEx!FH$2-1))</f>
        <v/>
      </c>
      <c r="FI22" s="47" t="str">
        <f>IF('Res Rent Roll'!$B23="","",'Res Rent Roll'!$L23*'Res Rent Roll'!$C23*(1+'Property Summary'!$L$21)^(CapEx!FI$2-1))</f>
        <v/>
      </c>
      <c r="FJ22" s="47" t="str">
        <f>IF('Res Rent Roll'!$B23="","",'Res Rent Roll'!$L23*'Res Rent Roll'!$C23*(1+'Property Summary'!$L$21)^(CapEx!FJ$2-1))</f>
        <v/>
      </c>
      <c r="FK22" s="47" t="str">
        <f>IF('Res Rent Roll'!$B23="","",'Res Rent Roll'!$L23*'Res Rent Roll'!$C23*(1+'Property Summary'!$L$21)^(CapEx!FK$2-1))</f>
        <v/>
      </c>
      <c r="FL22" s="47" t="str">
        <f>IF('Res Rent Roll'!$B23="","",'Res Rent Roll'!$L23*'Res Rent Roll'!$C23*(1+'Property Summary'!$L$21)^(CapEx!FL$2-1))</f>
        <v/>
      </c>
      <c r="FM22" s="47" t="str">
        <f>IF('Res Rent Roll'!$B23="","",'Res Rent Roll'!$L23*'Res Rent Roll'!$C23*(1+'Property Summary'!$L$21)^(CapEx!FM$2-1))</f>
        <v/>
      </c>
      <c r="FN22" s="47" t="str">
        <f>IF('Res Rent Roll'!$B23="","",'Res Rent Roll'!$L23*'Res Rent Roll'!$C23*(1+'Property Summary'!$L$21)^(CapEx!FN$2-1))</f>
        <v/>
      </c>
      <c r="FO22" s="47" t="str">
        <f>IF('Res Rent Roll'!$B23="","",'Res Rent Roll'!$L23*'Res Rent Roll'!$C23*(1+'Property Summary'!$L$21)^(CapEx!FO$2-1))</f>
        <v/>
      </c>
      <c r="FP22" s="47" t="str">
        <f>IF('Res Rent Roll'!$B23="","",'Res Rent Roll'!$L23*'Res Rent Roll'!$C23*(1+'Property Summary'!$L$21)^(CapEx!FP$2-1))</f>
        <v/>
      </c>
      <c r="FQ22" s="47" t="str">
        <f>IF('Res Rent Roll'!$B23="","",'Res Rent Roll'!$L23*'Res Rent Roll'!$C23*(1+'Property Summary'!$L$21)^(CapEx!FQ$2-1))</f>
        <v/>
      </c>
      <c r="FR22" s="47" t="str">
        <f>IF('Res Rent Roll'!$B23="","",'Res Rent Roll'!$L23*'Res Rent Roll'!$C23*(1+'Property Summary'!$L$21)^(CapEx!FR$2-1))</f>
        <v/>
      </c>
      <c r="FS22" s="47" t="str">
        <f>IF('Res Rent Roll'!$B23="","",'Res Rent Roll'!$L23*'Res Rent Roll'!$C23*(1+'Property Summary'!$L$21)^(CapEx!FS$2-1))</f>
        <v/>
      </c>
      <c r="FT22" s="47" t="str">
        <f>IF('Res Rent Roll'!$B23="","",'Res Rent Roll'!$L23*'Res Rent Roll'!$C23*(1+'Property Summary'!$L$21)^(CapEx!FT$2-1))</f>
        <v/>
      </c>
      <c r="FU22" s="47" t="str">
        <f>IF('Res Rent Roll'!$B23="","",'Res Rent Roll'!$L23*'Res Rent Roll'!$C23*(1+'Property Summary'!$L$21)^(CapEx!FU$2-1))</f>
        <v/>
      </c>
      <c r="FV22" s="47" t="str">
        <f>IF('Res Rent Roll'!$B23="","",'Res Rent Roll'!$L23*'Res Rent Roll'!$C23*(1+'Property Summary'!$L$21)^(CapEx!FV$2-1))</f>
        <v/>
      </c>
      <c r="FW22" s="47" t="str">
        <f>IF('Res Rent Roll'!$B23="","",'Res Rent Roll'!$L23*'Res Rent Roll'!$C23*(1+'Property Summary'!$L$21)^(CapEx!FW$2-1))</f>
        <v/>
      </c>
      <c r="FX22" s="47" t="str">
        <f>IF('Res Rent Roll'!$B23="","",'Res Rent Roll'!$L23*'Res Rent Roll'!$C23*(1+'Property Summary'!$L$21)^(CapEx!FX$2-1))</f>
        <v/>
      </c>
      <c r="FY22" s="47" t="str">
        <f>IF('Res Rent Roll'!$B23="","",'Res Rent Roll'!$L23*'Res Rent Roll'!$C23*(1+'Property Summary'!$L$21)^(CapEx!FY$2-1))</f>
        <v/>
      </c>
      <c r="FZ22" s="47" t="str">
        <f>IF('Res Rent Roll'!$B23="","",'Res Rent Roll'!$L23*'Res Rent Roll'!$C23*(1+'Property Summary'!$L$21)^(CapEx!FZ$2-1))</f>
        <v/>
      </c>
      <c r="GA22" s="48" t="str">
        <f>IF('Res Rent Roll'!$B23="","",'Res Rent Roll'!$L23*'Res Rent Roll'!$C23*(1+'Property Summary'!$L$21)^(CapEx!GA$2-1))</f>
        <v/>
      </c>
    </row>
    <row r="23" spans="2:183" x14ac:dyDescent="0.3">
      <c r="B23" s="42" t="str">
        <f>IF('Res Rent Roll'!$B24="","",'Res Rent Roll'!$B24)</f>
        <v/>
      </c>
      <c r="C23" s="43"/>
      <c r="D23" s="47" t="str">
        <f>IF('Res Rent Roll'!$B24="","",'Res Rent Roll'!$L24*'Res Rent Roll'!$C24*(1+'Property Summary'!$L$21)^(CapEx!D$2-1))</f>
        <v/>
      </c>
      <c r="E23" s="47" t="str">
        <f>IF('Res Rent Roll'!$B24="","",'Res Rent Roll'!$L24*'Res Rent Roll'!$C24*(1+'Property Summary'!$L$21)^(CapEx!E$2-1))</f>
        <v/>
      </c>
      <c r="F23" s="47" t="str">
        <f>IF('Res Rent Roll'!$B24="","",'Res Rent Roll'!$L24*'Res Rent Roll'!$C24*(1+'Property Summary'!$L$21)^(CapEx!F$2-1))</f>
        <v/>
      </c>
      <c r="G23" s="47" t="str">
        <f>IF('Res Rent Roll'!$B24="","",'Res Rent Roll'!$L24*'Res Rent Roll'!$C24*(1+'Property Summary'!$L$21)^(CapEx!G$2-1))</f>
        <v/>
      </c>
      <c r="H23" s="47" t="str">
        <f>IF('Res Rent Roll'!$B24="","",'Res Rent Roll'!$L24*'Res Rent Roll'!$C24*(1+'Property Summary'!$L$21)^(CapEx!H$2-1))</f>
        <v/>
      </c>
      <c r="I23" s="47" t="str">
        <f>IF('Res Rent Roll'!$B24="","",'Res Rent Roll'!$L24*'Res Rent Roll'!$C24*(1+'Property Summary'!$L$21)^(CapEx!I$2-1))</f>
        <v/>
      </c>
      <c r="J23" s="47" t="str">
        <f>IF('Res Rent Roll'!$B24="","",'Res Rent Roll'!$L24*'Res Rent Roll'!$C24*(1+'Property Summary'!$L$21)^(CapEx!J$2-1))</f>
        <v/>
      </c>
      <c r="K23" s="47" t="str">
        <f>IF('Res Rent Roll'!$B24="","",'Res Rent Roll'!$L24*'Res Rent Roll'!$C24*(1+'Property Summary'!$L$21)^(CapEx!K$2-1))</f>
        <v/>
      </c>
      <c r="L23" s="47" t="str">
        <f>IF('Res Rent Roll'!$B24="","",'Res Rent Roll'!$L24*'Res Rent Roll'!$C24*(1+'Property Summary'!$L$21)^(CapEx!L$2-1))</f>
        <v/>
      </c>
      <c r="M23" s="47" t="str">
        <f>IF('Res Rent Roll'!$B24="","",'Res Rent Roll'!$L24*'Res Rent Roll'!$C24*(1+'Property Summary'!$L$21)^(CapEx!M$2-1))</f>
        <v/>
      </c>
      <c r="N23" s="47" t="str">
        <f>IF('Res Rent Roll'!$B24="","",'Res Rent Roll'!$L24*'Res Rent Roll'!$C24*(1+'Property Summary'!$L$21)^(CapEx!N$2-1))</f>
        <v/>
      </c>
      <c r="O23" s="47" t="str">
        <f>IF('Res Rent Roll'!$B24="","",'Res Rent Roll'!$L24*'Res Rent Roll'!$C24*(1+'Property Summary'!$L$21)^(CapEx!O$2-1))</f>
        <v/>
      </c>
      <c r="P23" s="47" t="str">
        <f>IF('Res Rent Roll'!$B24="","",'Res Rent Roll'!$L24*'Res Rent Roll'!$C24*(1+'Property Summary'!$L$21)^(CapEx!P$2-1))</f>
        <v/>
      </c>
      <c r="Q23" s="47" t="str">
        <f>IF('Res Rent Roll'!$B24="","",'Res Rent Roll'!$L24*'Res Rent Roll'!$C24*(1+'Property Summary'!$L$21)^(CapEx!Q$2-1))</f>
        <v/>
      </c>
      <c r="R23" s="47" t="str">
        <f>IF('Res Rent Roll'!$B24="","",'Res Rent Roll'!$L24*'Res Rent Roll'!$C24*(1+'Property Summary'!$L$21)^(CapEx!R$2-1))</f>
        <v/>
      </c>
      <c r="S23" s="47" t="str">
        <f>IF('Res Rent Roll'!$B24="","",'Res Rent Roll'!$L24*'Res Rent Roll'!$C24*(1+'Property Summary'!$L$21)^(CapEx!S$2-1))</f>
        <v/>
      </c>
      <c r="T23" s="47" t="str">
        <f>IF('Res Rent Roll'!$B24="","",'Res Rent Roll'!$L24*'Res Rent Roll'!$C24*(1+'Property Summary'!$L$21)^(CapEx!T$2-1))</f>
        <v/>
      </c>
      <c r="U23" s="47" t="str">
        <f>IF('Res Rent Roll'!$B24="","",'Res Rent Roll'!$L24*'Res Rent Roll'!$C24*(1+'Property Summary'!$L$21)^(CapEx!U$2-1))</f>
        <v/>
      </c>
      <c r="V23" s="47" t="str">
        <f>IF('Res Rent Roll'!$B24="","",'Res Rent Roll'!$L24*'Res Rent Roll'!$C24*(1+'Property Summary'!$L$21)^(CapEx!V$2-1))</f>
        <v/>
      </c>
      <c r="W23" s="47" t="str">
        <f>IF('Res Rent Roll'!$B24="","",'Res Rent Roll'!$L24*'Res Rent Roll'!$C24*(1+'Property Summary'!$L$21)^(CapEx!W$2-1))</f>
        <v/>
      </c>
      <c r="X23" s="47" t="str">
        <f>IF('Res Rent Roll'!$B24="","",'Res Rent Roll'!$L24*'Res Rent Roll'!$C24*(1+'Property Summary'!$L$21)^(CapEx!X$2-1))</f>
        <v/>
      </c>
      <c r="Y23" s="47" t="str">
        <f>IF('Res Rent Roll'!$B24="","",'Res Rent Roll'!$L24*'Res Rent Roll'!$C24*(1+'Property Summary'!$L$21)^(CapEx!Y$2-1))</f>
        <v/>
      </c>
      <c r="Z23" s="47" t="str">
        <f>IF('Res Rent Roll'!$B24="","",'Res Rent Roll'!$L24*'Res Rent Roll'!$C24*(1+'Property Summary'!$L$21)^(CapEx!Z$2-1))</f>
        <v/>
      </c>
      <c r="AA23" s="47" t="str">
        <f>IF('Res Rent Roll'!$B24="","",'Res Rent Roll'!$L24*'Res Rent Roll'!$C24*(1+'Property Summary'!$L$21)^(CapEx!AA$2-1))</f>
        <v/>
      </c>
      <c r="AB23" s="47" t="str">
        <f>IF('Res Rent Roll'!$B24="","",'Res Rent Roll'!$L24*'Res Rent Roll'!$C24*(1+'Property Summary'!$L$21)^(CapEx!AB$2-1))</f>
        <v/>
      </c>
      <c r="AC23" s="47" t="str">
        <f>IF('Res Rent Roll'!$B24="","",'Res Rent Roll'!$L24*'Res Rent Roll'!$C24*(1+'Property Summary'!$L$21)^(CapEx!AC$2-1))</f>
        <v/>
      </c>
      <c r="AD23" s="47" t="str">
        <f>IF('Res Rent Roll'!$B24="","",'Res Rent Roll'!$L24*'Res Rent Roll'!$C24*(1+'Property Summary'!$L$21)^(CapEx!AD$2-1))</f>
        <v/>
      </c>
      <c r="AE23" s="47" t="str">
        <f>IF('Res Rent Roll'!$B24="","",'Res Rent Roll'!$L24*'Res Rent Roll'!$C24*(1+'Property Summary'!$L$21)^(CapEx!AE$2-1))</f>
        <v/>
      </c>
      <c r="AF23" s="47" t="str">
        <f>IF('Res Rent Roll'!$B24="","",'Res Rent Roll'!$L24*'Res Rent Roll'!$C24*(1+'Property Summary'!$L$21)^(CapEx!AF$2-1))</f>
        <v/>
      </c>
      <c r="AG23" s="47" t="str">
        <f>IF('Res Rent Roll'!$B24="","",'Res Rent Roll'!$L24*'Res Rent Roll'!$C24*(1+'Property Summary'!$L$21)^(CapEx!AG$2-1))</f>
        <v/>
      </c>
      <c r="AH23" s="47" t="str">
        <f>IF('Res Rent Roll'!$B24="","",'Res Rent Roll'!$L24*'Res Rent Roll'!$C24*(1+'Property Summary'!$L$21)^(CapEx!AH$2-1))</f>
        <v/>
      </c>
      <c r="AI23" s="47" t="str">
        <f>IF('Res Rent Roll'!$B24="","",'Res Rent Roll'!$L24*'Res Rent Roll'!$C24*(1+'Property Summary'!$L$21)^(CapEx!AI$2-1))</f>
        <v/>
      </c>
      <c r="AJ23" s="47" t="str">
        <f>IF('Res Rent Roll'!$B24="","",'Res Rent Roll'!$L24*'Res Rent Roll'!$C24*(1+'Property Summary'!$L$21)^(CapEx!AJ$2-1))</f>
        <v/>
      </c>
      <c r="AK23" s="47" t="str">
        <f>IF('Res Rent Roll'!$B24="","",'Res Rent Roll'!$L24*'Res Rent Roll'!$C24*(1+'Property Summary'!$L$21)^(CapEx!AK$2-1))</f>
        <v/>
      </c>
      <c r="AL23" s="47" t="str">
        <f>IF('Res Rent Roll'!$B24="","",'Res Rent Roll'!$L24*'Res Rent Roll'!$C24*(1+'Property Summary'!$L$21)^(CapEx!AL$2-1))</f>
        <v/>
      </c>
      <c r="AM23" s="47" t="str">
        <f>IF('Res Rent Roll'!$B24="","",'Res Rent Roll'!$L24*'Res Rent Roll'!$C24*(1+'Property Summary'!$L$21)^(CapEx!AM$2-1))</f>
        <v/>
      </c>
      <c r="AN23" s="47" t="str">
        <f>IF('Res Rent Roll'!$B24="","",'Res Rent Roll'!$L24*'Res Rent Roll'!$C24*(1+'Property Summary'!$L$21)^(CapEx!AN$2-1))</f>
        <v/>
      </c>
      <c r="AO23" s="47" t="str">
        <f>IF('Res Rent Roll'!$B24="","",'Res Rent Roll'!$L24*'Res Rent Roll'!$C24*(1+'Property Summary'!$L$21)^(CapEx!AO$2-1))</f>
        <v/>
      </c>
      <c r="AP23" s="47" t="str">
        <f>IF('Res Rent Roll'!$B24="","",'Res Rent Roll'!$L24*'Res Rent Roll'!$C24*(1+'Property Summary'!$L$21)^(CapEx!AP$2-1))</f>
        <v/>
      </c>
      <c r="AQ23" s="47" t="str">
        <f>IF('Res Rent Roll'!$B24="","",'Res Rent Roll'!$L24*'Res Rent Roll'!$C24*(1+'Property Summary'!$L$21)^(CapEx!AQ$2-1))</f>
        <v/>
      </c>
      <c r="AR23" s="47" t="str">
        <f>IF('Res Rent Roll'!$B24="","",'Res Rent Roll'!$L24*'Res Rent Roll'!$C24*(1+'Property Summary'!$L$21)^(CapEx!AR$2-1))</f>
        <v/>
      </c>
      <c r="AS23" s="47" t="str">
        <f>IF('Res Rent Roll'!$B24="","",'Res Rent Roll'!$L24*'Res Rent Roll'!$C24*(1+'Property Summary'!$L$21)^(CapEx!AS$2-1))</f>
        <v/>
      </c>
      <c r="AT23" s="47" t="str">
        <f>IF('Res Rent Roll'!$B24="","",'Res Rent Roll'!$L24*'Res Rent Roll'!$C24*(1+'Property Summary'!$L$21)^(CapEx!AT$2-1))</f>
        <v/>
      </c>
      <c r="AU23" s="47" t="str">
        <f>IF('Res Rent Roll'!$B24="","",'Res Rent Roll'!$L24*'Res Rent Roll'!$C24*(1+'Property Summary'!$L$21)^(CapEx!AU$2-1))</f>
        <v/>
      </c>
      <c r="AV23" s="47" t="str">
        <f>IF('Res Rent Roll'!$B24="","",'Res Rent Roll'!$L24*'Res Rent Roll'!$C24*(1+'Property Summary'!$L$21)^(CapEx!AV$2-1))</f>
        <v/>
      </c>
      <c r="AW23" s="47" t="str">
        <f>IF('Res Rent Roll'!$B24="","",'Res Rent Roll'!$L24*'Res Rent Roll'!$C24*(1+'Property Summary'!$L$21)^(CapEx!AW$2-1))</f>
        <v/>
      </c>
      <c r="AX23" s="47" t="str">
        <f>IF('Res Rent Roll'!$B24="","",'Res Rent Roll'!$L24*'Res Rent Roll'!$C24*(1+'Property Summary'!$L$21)^(CapEx!AX$2-1))</f>
        <v/>
      </c>
      <c r="AY23" s="47" t="str">
        <f>IF('Res Rent Roll'!$B24="","",'Res Rent Roll'!$L24*'Res Rent Roll'!$C24*(1+'Property Summary'!$L$21)^(CapEx!AY$2-1))</f>
        <v/>
      </c>
      <c r="AZ23" s="47" t="str">
        <f>IF('Res Rent Roll'!$B24="","",'Res Rent Roll'!$L24*'Res Rent Roll'!$C24*(1+'Property Summary'!$L$21)^(CapEx!AZ$2-1))</f>
        <v/>
      </c>
      <c r="BA23" s="47" t="str">
        <f>IF('Res Rent Roll'!$B24="","",'Res Rent Roll'!$L24*'Res Rent Roll'!$C24*(1+'Property Summary'!$L$21)^(CapEx!BA$2-1))</f>
        <v/>
      </c>
      <c r="BB23" s="47" t="str">
        <f>IF('Res Rent Roll'!$B24="","",'Res Rent Roll'!$L24*'Res Rent Roll'!$C24*(1+'Property Summary'!$L$21)^(CapEx!BB$2-1))</f>
        <v/>
      </c>
      <c r="BC23" s="47" t="str">
        <f>IF('Res Rent Roll'!$B24="","",'Res Rent Roll'!$L24*'Res Rent Roll'!$C24*(1+'Property Summary'!$L$21)^(CapEx!BC$2-1))</f>
        <v/>
      </c>
      <c r="BD23" s="47" t="str">
        <f>IF('Res Rent Roll'!$B24="","",'Res Rent Roll'!$L24*'Res Rent Roll'!$C24*(1+'Property Summary'!$L$21)^(CapEx!BD$2-1))</f>
        <v/>
      </c>
      <c r="BE23" s="47" t="str">
        <f>IF('Res Rent Roll'!$B24="","",'Res Rent Roll'!$L24*'Res Rent Roll'!$C24*(1+'Property Summary'!$L$21)^(CapEx!BE$2-1))</f>
        <v/>
      </c>
      <c r="BF23" s="47" t="str">
        <f>IF('Res Rent Roll'!$B24="","",'Res Rent Roll'!$L24*'Res Rent Roll'!$C24*(1+'Property Summary'!$L$21)^(CapEx!BF$2-1))</f>
        <v/>
      </c>
      <c r="BG23" s="47" t="str">
        <f>IF('Res Rent Roll'!$B24="","",'Res Rent Roll'!$L24*'Res Rent Roll'!$C24*(1+'Property Summary'!$L$21)^(CapEx!BG$2-1))</f>
        <v/>
      </c>
      <c r="BH23" s="47" t="str">
        <f>IF('Res Rent Roll'!$B24="","",'Res Rent Roll'!$L24*'Res Rent Roll'!$C24*(1+'Property Summary'!$L$21)^(CapEx!BH$2-1))</f>
        <v/>
      </c>
      <c r="BI23" s="47" t="str">
        <f>IF('Res Rent Roll'!$B24="","",'Res Rent Roll'!$L24*'Res Rent Roll'!$C24*(1+'Property Summary'!$L$21)^(CapEx!BI$2-1))</f>
        <v/>
      </c>
      <c r="BJ23" s="47" t="str">
        <f>IF('Res Rent Roll'!$B24="","",'Res Rent Roll'!$L24*'Res Rent Roll'!$C24*(1+'Property Summary'!$L$21)^(CapEx!BJ$2-1))</f>
        <v/>
      </c>
      <c r="BK23" s="47" t="str">
        <f>IF('Res Rent Roll'!$B24="","",'Res Rent Roll'!$L24*'Res Rent Roll'!$C24*(1+'Property Summary'!$L$21)^(CapEx!BK$2-1))</f>
        <v/>
      </c>
      <c r="BL23" s="47" t="str">
        <f>IF('Res Rent Roll'!$B24="","",'Res Rent Roll'!$L24*'Res Rent Roll'!$C24*(1+'Property Summary'!$L$21)^(CapEx!BL$2-1))</f>
        <v/>
      </c>
      <c r="BM23" s="47" t="str">
        <f>IF('Res Rent Roll'!$B24="","",'Res Rent Roll'!$L24*'Res Rent Roll'!$C24*(1+'Property Summary'!$L$21)^(CapEx!BM$2-1))</f>
        <v/>
      </c>
      <c r="BN23" s="47" t="str">
        <f>IF('Res Rent Roll'!$B24="","",'Res Rent Roll'!$L24*'Res Rent Roll'!$C24*(1+'Property Summary'!$L$21)^(CapEx!BN$2-1))</f>
        <v/>
      </c>
      <c r="BO23" s="47" t="str">
        <f>IF('Res Rent Roll'!$B24="","",'Res Rent Roll'!$L24*'Res Rent Roll'!$C24*(1+'Property Summary'!$L$21)^(CapEx!BO$2-1))</f>
        <v/>
      </c>
      <c r="BP23" s="47" t="str">
        <f>IF('Res Rent Roll'!$B24="","",'Res Rent Roll'!$L24*'Res Rent Roll'!$C24*(1+'Property Summary'!$L$21)^(CapEx!BP$2-1))</f>
        <v/>
      </c>
      <c r="BQ23" s="47" t="str">
        <f>IF('Res Rent Roll'!$B24="","",'Res Rent Roll'!$L24*'Res Rent Roll'!$C24*(1+'Property Summary'!$L$21)^(CapEx!BQ$2-1))</f>
        <v/>
      </c>
      <c r="BR23" s="47" t="str">
        <f>IF('Res Rent Roll'!$B24="","",'Res Rent Roll'!$L24*'Res Rent Roll'!$C24*(1+'Property Summary'!$L$21)^(CapEx!BR$2-1))</f>
        <v/>
      </c>
      <c r="BS23" s="47" t="str">
        <f>IF('Res Rent Roll'!$B24="","",'Res Rent Roll'!$L24*'Res Rent Roll'!$C24*(1+'Property Summary'!$L$21)^(CapEx!BS$2-1))</f>
        <v/>
      </c>
      <c r="BT23" s="47" t="str">
        <f>IF('Res Rent Roll'!$B24="","",'Res Rent Roll'!$L24*'Res Rent Roll'!$C24*(1+'Property Summary'!$L$21)^(CapEx!BT$2-1))</f>
        <v/>
      </c>
      <c r="BU23" s="47" t="str">
        <f>IF('Res Rent Roll'!$B24="","",'Res Rent Roll'!$L24*'Res Rent Roll'!$C24*(1+'Property Summary'!$L$21)^(CapEx!BU$2-1))</f>
        <v/>
      </c>
      <c r="BV23" s="47" t="str">
        <f>IF('Res Rent Roll'!$B24="","",'Res Rent Roll'!$L24*'Res Rent Roll'!$C24*(1+'Property Summary'!$L$21)^(CapEx!BV$2-1))</f>
        <v/>
      </c>
      <c r="BW23" s="47" t="str">
        <f>IF('Res Rent Roll'!$B24="","",'Res Rent Roll'!$L24*'Res Rent Roll'!$C24*(1+'Property Summary'!$L$21)^(CapEx!BW$2-1))</f>
        <v/>
      </c>
      <c r="BX23" s="47" t="str">
        <f>IF('Res Rent Roll'!$B24="","",'Res Rent Roll'!$L24*'Res Rent Roll'!$C24*(1+'Property Summary'!$L$21)^(CapEx!BX$2-1))</f>
        <v/>
      </c>
      <c r="BY23" s="47" t="str">
        <f>IF('Res Rent Roll'!$B24="","",'Res Rent Roll'!$L24*'Res Rent Roll'!$C24*(1+'Property Summary'!$L$21)^(CapEx!BY$2-1))</f>
        <v/>
      </c>
      <c r="BZ23" s="47" t="str">
        <f>IF('Res Rent Roll'!$B24="","",'Res Rent Roll'!$L24*'Res Rent Roll'!$C24*(1+'Property Summary'!$L$21)^(CapEx!BZ$2-1))</f>
        <v/>
      </c>
      <c r="CA23" s="47" t="str">
        <f>IF('Res Rent Roll'!$B24="","",'Res Rent Roll'!$L24*'Res Rent Roll'!$C24*(1+'Property Summary'!$L$21)^(CapEx!CA$2-1))</f>
        <v/>
      </c>
      <c r="CB23" s="47" t="str">
        <f>IF('Res Rent Roll'!$B24="","",'Res Rent Roll'!$L24*'Res Rent Roll'!$C24*(1+'Property Summary'!$L$21)^(CapEx!CB$2-1))</f>
        <v/>
      </c>
      <c r="CC23" s="47" t="str">
        <f>IF('Res Rent Roll'!$B24="","",'Res Rent Roll'!$L24*'Res Rent Roll'!$C24*(1+'Property Summary'!$L$21)^(CapEx!CC$2-1))</f>
        <v/>
      </c>
      <c r="CD23" s="47" t="str">
        <f>IF('Res Rent Roll'!$B24="","",'Res Rent Roll'!$L24*'Res Rent Roll'!$C24*(1+'Property Summary'!$L$21)^(CapEx!CD$2-1))</f>
        <v/>
      </c>
      <c r="CE23" s="47" t="str">
        <f>IF('Res Rent Roll'!$B24="","",'Res Rent Roll'!$L24*'Res Rent Roll'!$C24*(1+'Property Summary'!$L$21)^(CapEx!CE$2-1))</f>
        <v/>
      </c>
      <c r="CF23" s="47" t="str">
        <f>IF('Res Rent Roll'!$B24="","",'Res Rent Roll'!$L24*'Res Rent Roll'!$C24*(1+'Property Summary'!$L$21)^(CapEx!CF$2-1))</f>
        <v/>
      </c>
      <c r="CG23" s="47" t="str">
        <f>IF('Res Rent Roll'!$B24="","",'Res Rent Roll'!$L24*'Res Rent Roll'!$C24*(1+'Property Summary'!$L$21)^(CapEx!CG$2-1))</f>
        <v/>
      </c>
      <c r="CH23" s="47" t="str">
        <f>IF('Res Rent Roll'!$B24="","",'Res Rent Roll'!$L24*'Res Rent Roll'!$C24*(1+'Property Summary'!$L$21)^(CapEx!CH$2-1))</f>
        <v/>
      </c>
      <c r="CI23" s="47" t="str">
        <f>IF('Res Rent Roll'!$B24="","",'Res Rent Roll'!$L24*'Res Rent Roll'!$C24*(1+'Property Summary'!$L$21)^(CapEx!CI$2-1))</f>
        <v/>
      </c>
      <c r="CJ23" s="47" t="str">
        <f>IF('Res Rent Roll'!$B24="","",'Res Rent Roll'!$L24*'Res Rent Roll'!$C24*(1+'Property Summary'!$L$21)^(CapEx!CJ$2-1))</f>
        <v/>
      </c>
      <c r="CK23" s="47" t="str">
        <f>IF('Res Rent Roll'!$B24="","",'Res Rent Roll'!$L24*'Res Rent Roll'!$C24*(1+'Property Summary'!$L$21)^(CapEx!CK$2-1))</f>
        <v/>
      </c>
      <c r="CL23" s="47" t="str">
        <f>IF('Res Rent Roll'!$B24="","",'Res Rent Roll'!$L24*'Res Rent Roll'!$C24*(1+'Property Summary'!$L$21)^(CapEx!CL$2-1))</f>
        <v/>
      </c>
      <c r="CM23" s="47" t="str">
        <f>IF('Res Rent Roll'!$B24="","",'Res Rent Roll'!$L24*'Res Rent Roll'!$C24*(1+'Property Summary'!$L$21)^(CapEx!CM$2-1))</f>
        <v/>
      </c>
      <c r="CN23" s="47" t="str">
        <f>IF('Res Rent Roll'!$B24="","",'Res Rent Roll'!$L24*'Res Rent Roll'!$C24*(1+'Property Summary'!$L$21)^(CapEx!CN$2-1))</f>
        <v/>
      </c>
      <c r="CO23" s="47" t="str">
        <f>IF('Res Rent Roll'!$B24="","",'Res Rent Roll'!$L24*'Res Rent Roll'!$C24*(1+'Property Summary'!$L$21)^(CapEx!CO$2-1))</f>
        <v/>
      </c>
      <c r="CP23" s="47" t="str">
        <f>IF('Res Rent Roll'!$B24="","",'Res Rent Roll'!$L24*'Res Rent Roll'!$C24*(1+'Property Summary'!$L$21)^(CapEx!CP$2-1))</f>
        <v/>
      </c>
      <c r="CQ23" s="47" t="str">
        <f>IF('Res Rent Roll'!$B24="","",'Res Rent Roll'!$L24*'Res Rent Roll'!$C24*(1+'Property Summary'!$L$21)^(CapEx!CQ$2-1))</f>
        <v/>
      </c>
      <c r="CR23" s="47" t="str">
        <f>IF('Res Rent Roll'!$B24="","",'Res Rent Roll'!$L24*'Res Rent Roll'!$C24*(1+'Property Summary'!$L$21)^(CapEx!CR$2-1))</f>
        <v/>
      </c>
      <c r="CS23" s="47" t="str">
        <f>IF('Res Rent Roll'!$B24="","",'Res Rent Roll'!$L24*'Res Rent Roll'!$C24*(1+'Property Summary'!$L$21)^(CapEx!CS$2-1))</f>
        <v/>
      </c>
      <c r="CT23" s="47" t="str">
        <f>IF('Res Rent Roll'!$B24="","",'Res Rent Roll'!$L24*'Res Rent Roll'!$C24*(1+'Property Summary'!$L$21)^(CapEx!CT$2-1))</f>
        <v/>
      </c>
      <c r="CU23" s="47" t="str">
        <f>IF('Res Rent Roll'!$B24="","",'Res Rent Roll'!$L24*'Res Rent Roll'!$C24*(1+'Property Summary'!$L$21)^(CapEx!CU$2-1))</f>
        <v/>
      </c>
      <c r="CV23" s="47" t="str">
        <f>IF('Res Rent Roll'!$B24="","",'Res Rent Roll'!$L24*'Res Rent Roll'!$C24*(1+'Property Summary'!$L$21)^(CapEx!CV$2-1))</f>
        <v/>
      </c>
      <c r="CW23" s="47" t="str">
        <f>IF('Res Rent Roll'!$B24="","",'Res Rent Roll'!$L24*'Res Rent Roll'!$C24*(1+'Property Summary'!$L$21)^(CapEx!CW$2-1))</f>
        <v/>
      </c>
      <c r="CX23" s="47" t="str">
        <f>IF('Res Rent Roll'!$B24="","",'Res Rent Roll'!$L24*'Res Rent Roll'!$C24*(1+'Property Summary'!$L$21)^(CapEx!CX$2-1))</f>
        <v/>
      </c>
      <c r="CY23" s="47" t="str">
        <f>IF('Res Rent Roll'!$B24="","",'Res Rent Roll'!$L24*'Res Rent Roll'!$C24*(1+'Property Summary'!$L$21)^(CapEx!CY$2-1))</f>
        <v/>
      </c>
      <c r="CZ23" s="47" t="str">
        <f>IF('Res Rent Roll'!$B24="","",'Res Rent Roll'!$L24*'Res Rent Roll'!$C24*(1+'Property Summary'!$L$21)^(CapEx!CZ$2-1))</f>
        <v/>
      </c>
      <c r="DA23" s="47" t="str">
        <f>IF('Res Rent Roll'!$B24="","",'Res Rent Roll'!$L24*'Res Rent Roll'!$C24*(1+'Property Summary'!$L$21)^(CapEx!DA$2-1))</f>
        <v/>
      </c>
      <c r="DB23" s="47" t="str">
        <f>IF('Res Rent Roll'!$B24="","",'Res Rent Roll'!$L24*'Res Rent Roll'!$C24*(1+'Property Summary'!$L$21)^(CapEx!DB$2-1))</f>
        <v/>
      </c>
      <c r="DC23" s="47" t="str">
        <f>IF('Res Rent Roll'!$B24="","",'Res Rent Roll'!$L24*'Res Rent Roll'!$C24*(1+'Property Summary'!$L$21)^(CapEx!DC$2-1))</f>
        <v/>
      </c>
      <c r="DD23" s="47" t="str">
        <f>IF('Res Rent Roll'!$B24="","",'Res Rent Roll'!$L24*'Res Rent Roll'!$C24*(1+'Property Summary'!$L$21)^(CapEx!DD$2-1))</f>
        <v/>
      </c>
      <c r="DE23" s="47" t="str">
        <f>IF('Res Rent Roll'!$B24="","",'Res Rent Roll'!$L24*'Res Rent Roll'!$C24*(1+'Property Summary'!$L$21)^(CapEx!DE$2-1))</f>
        <v/>
      </c>
      <c r="DF23" s="47" t="str">
        <f>IF('Res Rent Roll'!$B24="","",'Res Rent Roll'!$L24*'Res Rent Roll'!$C24*(1+'Property Summary'!$L$21)^(CapEx!DF$2-1))</f>
        <v/>
      </c>
      <c r="DG23" s="47" t="str">
        <f>IF('Res Rent Roll'!$B24="","",'Res Rent Roll'!$L24*'Res Rent Roll'!$C24*(1+'Property Summary'!$L$21)^(CapEx!DG$2-1))</f>
        <v/>
      </c>
      <c r="DH23" s="47" t="str">
        <f>IF('Res Rent Roll'!$B24="","",'Res Rent Roll'!$L24*'Res Rent Roll'!$C24*(1+'Property Summary'!$L$21)^(CapEx!DH$2-1))</f>
        <v/>
      </c>
      <c r="DI23" s="47" t="str">
        <f>IF('Res Rent Roll'!$B24="","",'Res Rent Roll'!$L24*'Res Rent Roll'!$C24*(1+'Property Summary'!$L$21)^(CapEx!DI$2-1))</f>
        <v/>
      </c>
      <c r="DJ23" s="47" t="str">
        <f>IF('Res Rent Roll'!$B24="","",'Res Rent Roll'!$L24*'Res Rent Roll'!$C24*(1+'Property Summary'!$L$21)^(CapEx!DJ$2-1))</f>
        <v/>
      </c>
      <c r="DK23" s="47" t="str">
        <f>IF('Res Rent Roll'!$B24="","",'Res Rent Roll'!$L24*'Res Rent Roll'!$C24*(1+'Property Summary'!$L$21)^(CapEx!DK$2-1))</f>
        <v/>
      </c>
      <c r="DL23" s="47" t="str">
        <f>IF('Res Rent Roll'!$B24="","",'Res Rent Roll'!$L24*'Res Rent Roll'!$C24*(1+'Property Summary'!$L$21)^(CapEx!DL$2-1))</f>
        <v/>
      </c>
      <c r="DM23" s="47" t="str">
        <f>IF('Res Rent Roll'!$B24="","",'Res Rent Roll'!$L24*'Res Rent Roll'!$C24*(1+'Property Summary'!$L$21)^(CapEx!DM$2-1))</f>
        <v/>
      </c>
      <c r="DN23" s="47" t="str">
        <f>IF('Res Rent Roll'!$B24="","",'Res Rent Roll'!$L24*'Res Rent Roll'!$C24*(1+'Property Summary'!$L$21)^(CapEx!DN$2-1))</f>
        <v/>
      </c>
      <c r="DO23" s="47" t="str">
        <f>IF('Res Rent Roll'!$B24="","",'Res Rent Roll'!$L24*'Res Rent Roll'!$C24*(1+'Property Summary'!$L$21)^(CapEx!DO$2-1))</f>
        <v/>
      </c>
      <c r="DP23" s="47" t="str">
        <f>IF('Res Rent Roll'!$B24="","",'Res Rent Roll'!$L24*'Res Rent Roll'!$C24*(1+'Property Summary'!$L$21)^(CapEx!DP$2-1))</f>
        <v/>
      </c>
      <c r="DQ23" s="47" t="str">
        <f>IF('Res Rent Roll'!$B24="","",'Res Rent Roll'!$L24*'Res Rent Roll'!$C24*(1+'Property Summary'!$L$21)^(CapEx!DQ$2-1))</f>
        <v/>
      </c>
      <c r="DR23" s="47" t="str">
        <f>IF('Res Rent Roll'!$B24="","",'Res Rent Roll'!$L24*'Res Rent Roll'!$C24*(1+'Property Summary'!$L$21)^(CapEx!DR$2-1))</f>
        <v/>
      </c>
      <c r="DS23" s="47" t="str">
        <f>IF('Res Rent Roll'!$B24="","",'Res Rent Roll'!$L24*'Res Rent Roll'!$C24*(1+'Property Summary'!$L$21)^(CapEx!DS$2-1))</f>
        <v/>
      </c>
      <c r="DT23" s="47" t="str">
        <f>IF('Res Rent Roll'!$B24="","",'Res Rent Roll'!$L24*'Res Rent Roll'!$C24*(1+'Property Summary'!$L$21)^(CapEx!DT$2-1))</f>
        <v/>
      </c>
      <c r="DU23" s="47" t="str">
        <f>IF('Res Rent Roll'!$B24="","",'Res Rent Roll'!$L24*'Res Rent Roll'!$C24*(1+'Property Summary'!$L$21)^(CapEx!DU$2-1))</f>
        <v/>
      </c>
      <c r="DV23" s="47" t="str">
        <f>IF('Res Rent Roll'!$B24="","",'Res Rent Roll'!$L24*'Res Rent Roll'!$C24*(1+'Property Summary'!$L$21)^(CapEx!DV$2-1))</f>
        <v/>
      </c>
      <c r="DW23" s="47" t="str">
        <f>IF('Res Rent Roll'!$B24="","",'Res Rent Roll'!$L24*'Res Rent Roll'!$C24*(1+'Property Summary'!$L$21)^(CapEx!DW$2-1))</f>
        <v/>
      </c>
      <c r="DX23" s="47" t="str">
        <f>IF('Res Rent Roll'!$B24="","",'Res Rent Roll'!$L24*'Res Rent Roll'!$C24*(1+'Property Summary'!$L$21)^(CapEx!DX$2-1))</f>
        <v/>
      </c>
      <c r="DY23" s="47" t="str">
        <f>IF('Res Rent Roll'!$B24="","",'Res Rent Roll'!$L24*'Res Rent Roll'!$C24*(1+'Property Summary'!$L$21)^(CapEx!DY$2-1))</f>
        <v/>
      </c>
      <c r="DZ23" s="47" t="str">
        <f>IF('Res Rent Roll'!$B24="","",'Res Rent Roll'!$L24*'Res Rent Roll'!$C24*(1+'Property Summary'!$L$21)^(CapEx!DZ$2-1))</f>
        <v/>
      </c>
      <c r="EA23" s="47" t="str">
        <f>IF('Res Rent Roll'!$B24="","",'Res Rent Roll'!$L24*'Res Rent Roll'!$C24*(1+'Property Summary'!$L$21)^(CapEx!EA$2-1))</f>
        <v/>
      </c>
      <c r="EB23" s="47" t="str">
        <f>IF('Res Rent Roll'!$B24="","",'Res Rent Roll'!$L24*'Res Rent Roll'!$C24*(1+'Property Summary'!$L$21)^(CapEx!EB$2-1))</f>
        <v/>
      </c>
      <c r="EC23" s="47" t="str">
        <f>IF('Res Rent Roll'!$B24="","",'Res Rent Roll'!$L24*'Res Rent Roll'!$C24*(1+'Property Summary'!$L$21)^(CapEx!EC$2-1))</f>
        <v/>
      </c>
      <c r="ED23" s="47" t="str">
        <f>IF('Res Rent Roll'!$B24="","",'Res Rent Roll'!$L24*'Res Rent Roll'!$C24*(1+'Property Summary'!$L$21)^(CapEx!ED$2-1))</f>
        <v/>
      </c>
      <c r="EE23" s="47" t="str">
        <f>IF('Res Rent Roll'!$B24="","",'Res Rent Roll'!$L24*'Res Rent Roll'!$C24*(1+'Property Summary'!$L$21)^(CapEx!EE$2-1))</f>
        <v/>
      </c>
      <c r="EF23" s="47" t="str">
        <f>IF('Res Rent Roll'!$B24="","",'Res Rent Roll'!$L24*'Res Rent Roll'!$C24*(1+'Property Summary'!$L$21)^(CapEx!EF$2-1))</f>
        <v/>
      </c>
      <c r="EG23" s="47" t="str">
        <f>IF('Res Rent Roll'!$B24="","",'Res Rent Roll'!$L24*'Res Rent Roll'!$C24*(1+'Property Summary'!$L$21)^(CapEx!EG$2-1))</f>
        <v/>
      </c>
      <c r="EH23" s="47" t="str">
        <f>IF('Res Rent Roll'!$B24="","",'Res Rent Roll'!$L24*'Res Rent Roll'!$C24*(1+'Property Summary'!$L$21)^(CapEx!EH$2-1))</f>
        <v/>
      </c>
      <c r="EI23" s="47" t="str">
        <f>IF('Res Rent Roll'!$B24="","",'Res Rent Roll'!$L24*'Res Rent Roll'!$C24*(1+'Property Summary'!$L$21)^(CapEx!EI$2-1))</f>
        <v/>
      </c>
      <c r="EJ23" s="47" t="str">
        <f>IF('Res Rent Roll'!$B24="","",'Res Rent Roll'!$L24*'Res Rent Roll'!$C24*(1+'Property Summary'!$L$21)^(CapEx!EJ$2-1))</f>
        <v/>
      </c>
      <c r="EK23" s="47" t="str">
        <f>IF('Res Rent Roll'!$B24="","",'Res Rent Roll'!$L24*'Res Rent Roll'!$C24*(1+'Property Summary'!$L$21)^(CapEx!EK$2-1))</f>
        <v/>
      </c>
      <c r="EL23" s="47" t="str">
        <f>IF('Res Rent Roll'!$B24="","",'Res Rent Roll'!$L24*'Res Rent Roll'!$C24*(1+'Property Summary'!$L$21)^(CapEx!EL$2-1))</f>
        <v/>
      </c>
      <c r="EM23" s="47" t="str">
        <f>IF('Res Rent Roll'!$B24="","",'Res Rent Roll'!$L24*'Res Rent Roll'!$C24*(1+'Property Summary'!$L$21)^(CapEx!EM$2-1))</f>
        <v/>
      </c>
      <c r="EN23" s="47" t="str">
        <f>IF('Res Rent Roll'!$B24="","",'Res Rent Roll'!$L24*'Res Rent Roll'!$C24*(1+'Property Summary'!$L$21)^(CapEx!EN$2-1))</f>
        <v/>
      </c>
      <c r="EO23" s="47" t="str">
        <f>IF('Res Rent Roll'!$B24="","",'Res Rent Roll'!$L24*'Res Rent Roll'!$C24*(1+'Property Summary'!$L$21)^(CapEx!EO$2-1))</f>
        <v/>
      </c>
      <c r="EP23" s="47" t="str">
        <f>IF('Res Rent Roll'!$B24="","",'Res Rent Roll'!$L24*'Res Rent Roll'!$C24*(1+'Property Summary'!$L$21)^(CapEx!EP$2-1))</f>
        <v/>
      </c>
      <c r="EQ23" s="47" t="str">
        <f>IF('Res Rent Roll'!$B24="","",'Res Rent Roll'!$L24*'Res Rent Roll'!$C24*(1+'Property Summary'!$L$21)^(CapEx!EQ$2-1))</f>
        <v/>
      </c>
      <c r="ER23" s="47" t="str">
        <f>IF('Res Rent Roll'!$B24="","",'Res Rent Roll'!$L24*'Res Rent Roll'!$C24*(1+'Property Summary'!$L$21)^(CapEx!ER$2-1))</f>
        <v/>
      </c>
      <c r="ES23" s="47" t="str">
        <f>IF('Res Rent Roll'!$B24="","",'Res Rent Roll'!$L24*'Res Rent Roll'!$C24*(1+'Property Summary'!$L$21)^(CapEx!ES$2-1))</f>
        <v/>
      </c>
      <c r="ET23" s="47" t="str">
        <f>IF('Res Rent Roll'!$B24="","",'Res Rent Roll'!$L24*'Res Rent Roll'!$C24*(1+'Property Summary'!$L$21)^(CapEx!ET$2-1))</f>
        <v/>
      </c>
      <c r="EU23" s="47" t="str">
        <f>IF('Res Rent Roll'!$B24="","",'Res Rent Roll'!$L24*'Res Rent Roll'!$C24*(1+'Property Summary'!$L$21)^(CapEx!EU$2-1))</f>
        <v/>
      </c>
      <c r="EV23" s="47" t="str">
        <f>IF('Res Rent Roll'!$B24="","",'Res Rent Roll'!$L24*'Res Rent Roll'!$C24*(1+'Property Summary'!$L$21)^(CapEx!EV$2-1))</f>
        <v/>
      </c>
      <c r="EW23" s="47" t="str">
        <f>IF('Res Rent Roll'!$B24="","",'Res Rent Roll'!$L24*'Res Rent Roll'!$C24*(1+'Property Summary'!$L$21)^(CapEx!EW$2-1))</f>
        <v/>
      </c>
      <c r="EX23" s="47" t="str">
        <f>IF('Res Rent Roll'!$B24="","",'Res Rent Roll'!$L24*'Res Rent Roll'!$C24*(1+'Property Summary'!$L$21)^(CapEx!EX$2-1))</f>
        <v/>
      </c>
      <c r="EY23" s="47" t="str">
        <f>IF('Res Rent Roll'!$B24="","",'Res Rent Roll'!$L24*'Res Rent Roll'!$C24*(1+'Property Summary'!$L$21)^(CapEx!EY$2-1))</f>
        <v/>
      </c>
      <c r="EZ23" s="47" t="str">
        <f>IF('Res Rent Roll'!$B24="","",'Res Rent Roll'!$L24*'Res Rent Roll'!$C24*(1+'Property Summary'!$L$21)^(CapEx!EZ$2-1))</f>
        <v/>
      </c>
      <c r="FA23" s="47" t="str">
        <f>IF('Res Rent Roll'!$B24="","",'Res Rent Roll'!$L24*'Res Rent Roll'!$C24*(1+'Property Summary'!$L$21)^(CapEx!FA$2-1))</f>
        <v/>
      </c>
      <c r="FB23" s="47" t="str">
        <f>IF('Res Rent Roll'!$B24="","",'Res Rent Roll'!$L24*'Res Rent Roll'!$C24*(1+'Property Summary'!$L$21)^(CapEx!FB$2-1))</f>
        <v/>
      </c>
      <c r="FC23" s="47" t="str">
        <f>IF('Res Rent Roll'!$B24="","",'Res Rent Roll'!$L24*'Res Rent Roll'!$C24*(1+'Property Summary'!$L$21)^(CapEx!FC$2-1))</f>
        <v/>
      </c>
      <c r="FD23" s="47" t="str">
        <f>IF('Res Rent Roll'!$B24="","",'Res Rent Roll'!$L24*'Res Rent Roll'!$C24*(1+'Property Summary'!$L$21)^(CapEx!FD$2-1))</f>
        <v/>
      </c>
      <c r="FE23" s="47" t="str">
        <f>IF('Res Rent Roll'!$B24="","",'Res Rent Roll'!$L24*'Res Rent Roll'!$C24*(1+'Property Summary'!$L$21)^(CapEx!FE$2-1))</f>
        <v/>
      </c>
      <c r="FF23" s="47" t="str">
        <f>IF('Res Rent Roll'!$B24="","",'Res Rent Roll'!$L24*'Res Rent Roll'!$C24*(1+'Property Summary'!$L$21)^(CapEx!FF$2-1))</f>
        <v/>
      </c>
      <c r="FG23" s="47" t="str">
        <f>IF('Res Rent Roll'!$B24="","",'Res Rent Roll'!$L24*'Res Rent Roll'!$C24*(1+'Property Summary'!$L$21)^(CapEx!FG$2-1))</f>
        <v/>
      </c>
      <c r="FH23" s="47" t="str">
        <f>IF('Res Rent Roll'!$B24="","",'Res Rent Roll'!$L24*'Res Rent Roll'!$C24*(1+'Property Summary'!$L$21)^(CapEx!FH$2-1))</f>
        <v/>
      </c>
      <c r="FI23" s="47" t="str">
        <f>IF('Res Rent Roll'!$B24="","",'Res Rent Roll'!$L24*'Res Rent Roll'!$C24*(1+'Property Summary'!$L$21)^(CapEx!FI$2-1))</f>
        <v/>
      </c>
      <c r="FJ23" s="47" t="str">
        <f>IF('Res Rent Roll'!$B24="","",'Res Rent Roll'!$L24*'Res Rent Roll'!$C24*(1+'Property Summary'!$L$21)^(CapEx!FJ$2-1))</f>
        <v/>
      </c>
      <c r="FK23" s="47" t="str">
        <f>IF('Res Rent Roll'!$B24="","",'Res Rent Roll'!$L24*'Res Rent Roll'!$C24*(1+'Property Summary'!$L$21)^(CapEx!FK$2-1))</f>
        <v/>
      </c>
      <c r="FL23" s="47" t="str">
        <f>IF('Res Rent Roll'!$B24="","",'Res Rent Roll'!$L24*'Res Rent Roll'!$C24*(1+'Property Summary'!$L$21)^(CapEx!FL$2-1))</f>
        <v/>
      </c>
      <c r="FM23" s="47" t="str">
        <f>IF('Res Rent Roll'!$B24="","",'Res Rent Roll'!$L24*'Res Rent Roll'!$C24*(1+'Property Summary'!$L$21)^(CapEx!FM$2-1))</f>
        <v/>
      </c>
      <c r="FN23" s="47" t="str">
        <f>IF('Res Rent Roll'!$B24="","",'Res Rent Roll'!$L24*'Res Rent Roll'!$C24*(1+'Property Summary'!$L$21)^(CapEx!FN$2-1))</f>
        <v/>
      </c>
      <c r="FO23" s="47" t="str">
        <f>IF('Res Rent Roll'!$B24="","",'Res Rent Roll'!$L24*'Res Rent Roll'!$C24*(1+'Property Summary'!$L$21)^(CapEx!FO$2-1))</f>
        <v/>
      </c>
      <c r="FP23" s="47" t="str">
        <f>IF('Res Rent Roll'!$B24="","",'Res Rent Roll'!$L24*'Res Rent Roll'!$C24*(1+'Property Summary'!$L$21)^(CapEx!FP$2-1))</f>
        <v/>
      </c>
      <c r="FQ23" s="47" t="str">
        <f>IF('Res Rent Roll'!$B24="","",'Res Rent Roll'!$L24*'Res Rent Roll'!$C24*(1+'Property Summary'!$L$21)^(CapEx!FQ$2-1))</f>
        <v/>
      </c>
      <c r="FR23" s="47" t="str">
        <f>IF('Res Rent Roll'!$B24="","",'Res Rent Roll'!$L24*'Res Rent Roll'!$C24*(1+'Property Summary'!$L$21)^(CapEx!FR$2-1))</f>
        <v/>
      </c>
      <c r="FS23" s="47" t="str">
        <f>IF('Res Rent Roll'!$B24="","",'Res Rent Roll'!$L24*'Res Rent Roll'!$C24*(1+'Property Summary'!$L$21)^(CapEx!FS$2-1))</f>
        <v/>
      </c>
      <c r="FT23" s="47" t="str">
        <f>IF('Res Rent Roll'!$B24="","",'Res Rent Roll'!$L24*'Res Rent Roll'!$C24*(1+'Property Summary'!$L$21)^(CapEx!FT$2-1))</f>
        <v/>
      </c>
      <c r="FU23" s="47" t="str">
        <f>IF('Res Rent Roll'!$B24="","",'Res Rent Roll'!$L24*'Res Rent Roll'!$C24*(1+'Property Summary'!$L$21)^(CapEx!FU$2-1))</f>
        <v/>
      </c>
      <c r="FV23" s="47" t="str">
        <f>IF('Res Rent Roll'!$B24="","",'Res Rent Roll'!$L24*'Res Rent Roll'!$C24*(1+'Property Summary'!$L$21)^(CapEx!FV$2-1))</f>
        <v/>
      </c>
      <c r="FW23" s="47" t="str">
        <f>IF('Res Rent Roll'!$B24="","",'Res Rent Roll'!$L24*'Res Rent Roll'!$C24*(1+'Property Summary'!$L$21)^(CapEx!FW$2-1))</f>
        <v/>
      </c>
      <c r="FX23" s="47" t="str">
        <f>IF('Res Rent Roll'!$B24="","",'Res Rent Roll'!$L24*'Res Rent Roll'!$C24*(1+'Property Summary'!$L$21)^(CapEx!FX$2-1))</f>
        <v/>
      </c>
      <c r="FY23" s="47" t="str">
        <f>IF('Res Rent Roll'!$B24="","",'Res Rent Roll'!$L24*'Res Rent Roll'!$C24*(1+'Property Summary'!$L$21)^(CapEx!FY$2-1))</f>
        <v/>
      </c>
      <c r="FZ23" s="47" t="str">
        <f>IF('Res Rent Roll'!$B24="","",'Res Rent Roll'!$L24*'Res Rent Roll'!$C24*(1+'Property Summary'!$L$21)^(CapEx!FZ$2-1))</f>
        <v/>
      </c>
      <c r="GA23" s="48" t="str">
        <f>IF('Res Rent Roll'!$B24="","",'Res Rent Roll'!$L24*'Res Rent Roll'!$C24*(1+'Property Summary'!$L$21)^(CapEx!GA$2-1))</f>
        <v/>
      </c>
    </row>
    <row r="24" spans="2:183" x14ac:dyDescent="0.3">
      <c r="B24" s="42" t="str">
        <f>IF('Res Rent Roll'!$B25="","",'Res Rent Roll'!$B25)</f>
        <v/>
      </c>
      <c r="C24" s="43"/>
      <c r="D24" s="47" t="str">
        <f>IF('Res Rent Roll'!$B25="","",'Res Rent Roll'!$L25*'Res Rent Roll'!$C25*(1+'Property Summary'!$L$21)^(CapEx!D$2-1))</f>
        <v/>
      </c>
      <c r="E24" s="47" t="str">
        <f>IF('Res Rent Roll'!$B25="","",'Res Rent Roll'!$L25*'Res Rent Roll'!$C25*(1+'Property Summary'!$L$21)^(CapEx!E$2-1))</f>
        <v/>
      </c>
      <c r="F24" s="47" t="str">
        <f>IF('Res Rent Roll'!$B25="","",'Res Rent Roll'!$L25*'Res Rent Roll'!$C25*(1+'Property Summary'!$L$21)^(CapEx!F$2-1))</f>
        <v/>
      </c>
      <c r="G24" s="47" t="str">
        <f>IF('Res Rent Roll'!$B25="","",'Res Rent Roll'!$L25*'Res Rent Roll'!$C25*(1+'Property Summary'!$L$21)^(CapEx!G$2-1))</f>
        <v/>
      </c>
      <c r="H24" s="47" t="str">
        <f>IF('Res Rent Roll'!$B25="","",'Res Rent Roll'!$L25*'Res Rent Roll'!$C25*(1+'Property Summary'!$L$21)^(CapEx!H$2-1))</f>
        <v/>
      </c>
      <c r="I24" s="47" t="str">
        <f>IF('Res Rent Roll'!$B25="","",'Res Rent Roll'!$L25*'Res Rent Roll'!$C25*(1+'Property Summary'!$L$21)^(CapEx!I$2-1))</f>
        <v/>
      </c>
      <c r="J24" s="47" t="str">
        <f>IF('Res Rent Roll'!$B25="","",'Res Rent Roll'!$L25*'Res Rent Roll'!$C25*(1+'Property Summary'!$L$21)^(CapEx!J$2-1))</f>
        <v/>
      </c>
      <c r="K24" s="47" t="str">
        <f>IF('Res Rent Roll'!$B25="","",'Res Rent Roll'!$L25*'Res Rent Roll'!$C25*(1+'Property Summary'!$L$21)^(CapEx!K$2-1))</f>
        <v/>
      </c>
      <c r="L24" s="47" t="str">
        <f>IF('Res Rent Roll'!$B25="","",'Res Rent Roll'!$L25*'Res Rent Roll'!$C25*(1+'Property Summary'!$L$21)^(CapEx!L$2-1))</f>
        <v/>
      </c>
      <c r="M24" s="47" t="str">
        <f>IF('Res Rent Roll'!$B25="","",'Res Rent Roll'!$L25*'Res Rent Roll'!$C25*(1+'Property Summary'!$L$21)^(CapEx!M$2-1))</f>
        <v/>
      </c>
      <c r="N24" s="47" t="str">
        <f>IF('Res Rent Roll'!$B25="","",'Res Rent Roll'!$L25*'Res Rent Roll'!$C25*(1+'Property Summary'!$L$21)^(CapEx!N$2-1))</f>
        <v/>
      </c>
      <c r="O24" s="47" t="str">
        <f>IF('Res Rent Roll'!$B25="","",'Res Rent Roll'!$L25*'Res Rent Roll'!$C25*(1+'Property Summary'!$L$21)^(CapEx!O$2-1))</f>
        <v/>
      </c>
      <c r="P24" s="47" t="str">
        <f>IF('Res Rent Roll'!$B25="","",'Res Rent Roll'!$L25*'Res Rent Roll'!$C25*(1+'Property Summary'!$L$21)^(CapEx!P$2-1))</f>
        <v/>
      </c>
      <c r="Q24" s="47" t="str">
        <f>IF('Res Rent Roll'!$B25="","",'Res Rent Roll'!$L25*'Res Rent Roll'!$C25*(1+'Property Summary'!$L$21)^(CapEx!Q$2-1))</f>
        <v/>
      </c>
      <c r="R24" s="47" t="str">
        <f>IF('Res Rent Roll'!$B25="","",'Res Rent Roll'!$L25*'Res Rent Roll'!$C25*(1+'Property Summary'!$L$21)^(CapEx!R$2-1))</f>
        <v/>
      </c>
      <c r="S24" s="47" t="str">
        <f>IF('Res Rent Roll'!$B25="","",'Res Rent Roll'!$L25*'Res Rent Roll'!$C25*(1+'Property Summary'!$L$21)^(CapEx!S$2-1))</f>
        <v/>
      </c>
      <c r="T24" s="47" t="str">
        <f>IF('Res Rent Roll'!$B25="","",'Res Rent Roll'!$L25*'Res Rent Roll'!$C25*(1+'Property Summary'!$L$21)^(CapEx!T$2-1))</f>
        <v/>
      </c>
      <c r="U24" s="47" t="str">
        <f>IF('Res Rent Roll'!$B25="","",'Res Rent Roll'!$L25*'Res Rent Roll'!$C25*(1+'Property Summary'!$L$21)^(CapEx!U$2-1))</f>
        <v/>
      </c>
      <c r="V24" s="47" t="str">
        <f>IF('Res Rent Roll'!$B25="","",'Res Rent Roll'!$L25*'Res Rent Roll'!$C25*(1+'Property Summary'!$L$21)^(CapEx!V$2-1))</f>
        <v/>
      </c>
      <c r="W24" s="47" t="str">
        <f>IF('Res Rent Roll'!$B25="","",'Res Rent Roll'!$L25*'Res Rent Roll'!$C25*(1+'Property Summary'!$L$21)^(CapEx!W$2-1))</f>
        <v/>
      </c>
      <c r="X24" s="47" t="str">
        <f>IF('Res Rent Roll'!$B25="","",'Res Rent Roll'!$L25*'Res Rent Roll'!$C25*(1+'Property Summary'!$L$21)^(CapEx!X$2-1))</f>
        <v/>
      </c>
      <c r="Y24" s="47" t="str">
        <f>IF('Res Rent Roll'!$B25="","",'Res Rent Roll'!$L25*'Res Rent Roll'!$C25*(1+'Property Summary'!$L$21)^(CapEx!Y$2-1))</f>
        <v/>
      </c>
      <c r="Z24" s="47" t="str">
        <f>IF('Res Rent Roll'!$B25="","",'Res Rent Roll'!$L25*'Res Rent Roll'!$C25*(1+'Property Summary'!$L$21)^(CapEx!Z$2-1))</f>
        <v/>
      </c>
      <c r="AA24" s="47" t="str">
        <f>IF('Res Rent Roll'!$B25="","",'Res Rent Roll'!$L25*'Res Rent Roll'!$C25*(1+'Property Summary'!$L$21)^(CapEx!AA$2-1))</f>
        <v/>
      </c>
      <c r="AB24" s="47" t="str">
        <f>IF('Res Rent Roll'!$B25="","",'Res Rent Roll'!$L25*'Res Rent Roll'!$C25*(1+'Property Summary'!$L$21)^(CapEx!AB$2-1))</f>
        <v/>
      </c>
      <c r="AC24" s="47" t="str">
        <f>IF('Res Rent Roll'!$B25="","",'Res Rent Roll'!$L25*'Res Rent Roll'!$C25*(1+'Property Summary'!$L$21)^(CapEx!AC$2-1))</f>
        <v/>
      </c>
      <c r="AD24" s="47" t="str">
        <f>IF('Res Rent Roll'!$B25="","",'Res Rent Roll'!$L25*'Res Rent Roll'!$C25*(1+'Property Summary'!$L$21)^(CapEx!AD$2-1))</f>
        <v/>
      </c>
      <c r="AE24" s="47" t="str">
        <f>IF('Res Rent Roll'!$B25="","",'Res Rent Roll'!$L25*'Res Rent Roll'!$C25*(1+'Property Summary'!$L$21)^(CapEx!AE$2-1))</f>
        <v/>
      </c>
      <c r="AF24" s="47" t="str">
        <f>IF('Res Rent Roll'!$B25="","",'Res Rent Roll'!$L25*'Res Rent Roll'!$C25*(1+'Property Summary'!$L$21)^(CapEx!AF$2-1))</f>
        <v/>
      </c>
      <c r="AG24" s="47" t="str">
        <f>IF('Res Rent Roll'!$B25="","",'Res Rent Roll'!$L25*'Res Rent Roll'!$C25*(1+'Property Summary'!$L$21)^(CapEx!AG$2-1))</f>
        <v/>
      </c>
      <c r="AH24" s="47" t="str">
        <f>IF('Res Rent Roll'!$B25="","",'Res Rent Roll'!$L25*'Res Rent Roll'!$C25*(1+'Property Summary'!$L$21)^(CapEx!AH$2-1))</f>
        <v/>
      </c>
      <c r="AI24" s="47" t="str">
        <f>IF('Res Rent Roll'!$B25="","",'Res Rent Roll'!$L25*'Res Rent Roll'!$C25*(1+'Property Summary'!$L$21)^(CapEx!AI$2-1))</f>
        <v/>
      </c>
      <c r="AJ24" s="47" t="str">
        <f>IF('Res Rent Roll'!$B25="","",'Res Rent Roll'!$L25*'Res Rent Roll'!$C25*(1+'Property Summary'!$L$21)^(CapEx!AJ$2-1))</f>
        <v/>
      </c>
      <c r="AK24" s="47" t="str">
        <f>IF('Res Rent Roll'!$B25="","",'Res Rent Roll'!$L25*'Res Rent Roll'!$C25*(1+'Property Summary'!$L$21)^(CapEx!AK$2-1))</f>
        <v/>
      </c>
      <c r="AL24" s="47" t="str">
        <f>IF('Res Rent Roll'!$B25="","",'Res Rent Roll'!$L25*'Res Rent Roll'!$C25*(1+'Property Summary'!$L$21)^(CapEx!AL$2-1))</f>
        <v/>
      </c>
      <c r="AM24" s="47" t="str">
        <f>IF('Res Rent Roll'!$B25="","",'Res Rent Roll'!$L25*'Res Rent Roll'!$C25*(1+'Property Summary'!$L$21)^(CapEx!AM$2-1))</f>
        <v/>
      </c>
      <c r="AN24" s="47" t="str">
        <f>IF('Res Rent Roll'!$B25="","",'Res Rent Roll'!$L25*'Res Rent Roll'!$C25*(1+'Property Summary'!$L$21)^(CapEx!AN$2-1))</f>
        <v/>
      </c>
      <c r="AO24" s="47" t="str">
        <f>IF('Res Rent Roll'!$B25="","",'Res Rent Roll'!$L25*'Res Rent Roll'!$C25*(1+'Property Summary'!$L$21)^(CapEx!AO$2-1))</f>
        <v/>
      </c>
      <c r="AP24" s="47" t="str">
        <f>IF('Res Rent Roll'!$B25="","",'Res Rent Roll'!$L25*'Res Rent Roll'!$C25*(1+'Property Summary'!$L$21)^(CapEx!AP$2-1))</f>
        <v/>
      </c>
      <c r="AQ24" s="47" t="str">
        <f>IF('Res Rent Roll'!$B25="","",'Res Rent Roll'!$L25*'Res Rent Roll'!$C25*(1+'Property Summary'!$L$21)^(CapEx!AQ$2-1))</f>
        <v/>
      </c>
      <c r="AR24" s="47" t="str">
        <f>IF('Res Rent Roll'!$B25="","",'Res Rent Roll'!$L25*'Res Rent Roll'!$C25*(1+'Property Summary'!$L$21)^(CapEx!AR$2-1))</f>
        <v/>
      </c>
      <c r="AS24" s="47" t="str">
        <f>IF('Res Rent Roll'!$B25="","",'Res Rent Roll'!$L25*'Res Rent Roll'!$C25*(1+'Property Summary'!$L$21)^(CapEx!AS$2-1))</f>
        <v/>
      </c>
      <c r="AT24" s="47" t="str">
        <f>IF('Res Rent Roll'!$B25="","",'Res Rent Roll'!$L25*'Res Rent Roll'!$C25*(1+'Property Summary'!$L$21)^(CapEx!AT$2-1))</f>
        <v/>
      </c>
      <c r="AU24" s="47" t="str">
        <f>IF('Res Rent Roll'!$B25="","",'Res Rent Roll'!$L25*'Res Rent Roll'!$C25*(1+'Property Summary'!$L$21)^(CapEx!AU$2-1))</f>
        <v/>
      </c>
      <c r="AV24" s="47" t="str">
        <f>IF('Res Rent Roll'!$B25="","",'Res Rent Roll'!$L25*'Res Rent Roll'!$C25*(1+'Property Summary'!$L$21)^(CapEx!AV$2-1))</f>
        <v/>
      </c>
      <c r="AW24" s="47" t="str">
        <f>IF('Res Rent Roll'!$B25="","",'Res Rent Roll'!$L25*'Res Rent Roll'!$C25*(1+'Property Summary'!$L$21)^(CapEx!AW$2-1))</f>
        <v/>
      </c>
      <c r="AX24" s="47" t="str">
        <f>IF('Res Rent Roll'!$B25="","",'Res Rent Roll'!$L25*'Res Rent Roll'!$C25*(1+'Property Summary'!$L$21)^(CapEx!AX$2-1))</f>
        <v/>
      </c>
      <c r="AY24" s="47" t="str">
        <f>IF('Res Rent Roll'!$B25="","",'Res Rent Roll'!$L25*'Res Rent Roll'!$C25*(1+'Property Summary'!$L$21)^(CapEx!AY$2-1))</f>
        <v/>
      </c>
      <c r="AZ24" s="47" t="str">
        <f>IF('Res Rent Roll'!$B25="","",'Res Rent Roll'!$L25*'Res Rent Roll'!$C25*(1+'Property Summary'!$L$21)^(CapEx!AZ$2-1))</f>
        <v/>
      </c>
      <c r="BA24" s="47" t="str">
        <f>IF('Res Rent Roll'!$B25="","",'Res Rent Roll'!$L25*'Res Rent Roll'!$C25*(1+'Property Summary'!$L$21)^(CapEx!BA$2-1))</f>
        <v/>
      </c>
      <c r="BB24" s="47" t="str">
        <f>IF('Res Rent Roll'!$B25="","",'Res Rent Roll'!$L25*'Res Rent Roll'!$C25*(1+'Property Summary'!$L$21)^(CapEx!BB$2-1))</f>
        <v/>
      </c>
      <c r="BC24" s="47" t="str">
        <f>IF('Res Rent Roll'!$B25="","",'Res Rent Roll'!$L25*'Res Rent Roll'!$C25*(1+'Property Summary'!$L$21)^(CapEx!BC$2-1))</f>
        <v/>
      </c>
      <c r="BD24" s="47" t="str">
        <f>IF('Res Rent Roll'!$B25="","",'Res Rent Roll'!$L25*'Res Rent Roll'!$C25*(1+'Property Summary'!$L$21)^(CapEx!BD$2-1))</f>
        <v/>
      </c>
      <c r="BE24" s="47" t="str">
        <f>IF('Res Rent Roll'!$B25="","",'Res Rent Roll'!$L25*'Res Rent Roll'!$C25*(1+'Property Summary'!$L$21)^(CapEx!BE$2-1))</f>
        <v/>
      </c>
      <c r="BF24" s="47" t="str">
        <f>IF('Res Rent Roll'!$B25="","",'Res Rent Roll'!$L25*'Res Rent Roll'!$C25*(1+'Property Summary'!$L$21)^(CapEx!BF$2-1))</f>
        <v/>
      </c>
      <c r="BG24" s="47" t="str">
        <f>IF('Res Rent Roll'!$B25="","",'Res Rent Roll'!$L25*'Res Rent Roll'!$C25*(1+'Property Summary'!$L$21)^(CapEx!BG$2-1))</f>
        <v/>
      </c>
      <c r="BH24" s="47" t="str">
        <f>IF('Res Rent Roll'!$B25="","",'Res Rent Roll'!$L25*'Res Rent Roll'!$C25*(1+'Property Summary'!$L$21)^(CapEx!BH$2-1))</f>
        <v/>
      </c>
      <c r="BI24" s="47" t="str">
        <f>IF('Res Rent Roll'!$B25="","",'Res Rent Roll'!$L25*'Res Rent Roll'!$C25*(1+'Property Summary'!$L$21)^(CapEx!BI$2-1))</f>
        <v/>
      </c>
      <c r="BJ24" s="47" t="str">
        <f>IF('Res Rent Roll'!$B25="","",'Res Rent Roll'!$L25*'Res Rent Roll'!$C25*(1+'Property Summary'!$L$21)^(CapEx!BJ$2-1))</f>
        <v/>
      </c>
      <c r="BK24" s="47" t="str">
        <f>IF('Res Rent Roll'!$B25="","",'Res Rent Roll'!$L25*'Res Rent Roll'!$C25*(1+'Property Summary'!$L$21)^(CapEx!BK$2-1))</f>
        <v/>
      </c>
      <c r="BL24" s="47" t="str">
        <f>IF('Res Rent Roll'!$B25="","",'Res Rent Roll'!$L25*'Res Rent Roll'!$C25*(1+'Property Summary'!$L$21)^(CapEx!BL$2-1))</f>
        <v/>
      </c>
      <c r="BM24" s="47" t="str">
        <f>IF('Res Rent Roll'!$B25="","",'Res Rent Roll'!$L25*'Res Rent Roll'!$C25*(1+'Property Summary'!$L$21)^(CapEx!BM$2-1))</f>
        <v/>
      </c>
      <c r="BN24" s="47" t="str">
        <f>IF('Res Rent Roll'!$B25="","",'Res Rent Roll'!$L25*'Res Rent Roll'!$C25*(1+'Property Summary'!$L$21)^(CapEx!BN$2-1))</f>
        <v/>
      </c>
      <c r="BO24" s="47" t="str">
        <f>IF('Res Rent Roll'!$B25="","",'Res Rent Roll'!$L25*'Res Rent Roll'!$C25*(1+'Property Summary'!$L$21)^(CapEx!BO$2-1))</f>
        <v/>
      </c>
      <c r="BP24" s="47" t="str">
        <f>IF('Res Rent Roll'!$B25="","",'Res Rent Roll'!$L25*'Res Rent Roll'!$C25*(1+'Property Summary'!$L$21)^(CapEx!BP$2-1))</f>
        <v/>
      </c>
      <c r="BQ24" s="47" t="str">
        <f>IF('Res Rent Roll'!$B25="","",'Res Rent Roll'!$L25*'Res Rent Roll'!$C25*(1+'Property Summary'!$L$21)^(CapEx!BQ$2-1))</f>
        <v/>
      </c>
      <c r="BR24" s="47" t="str">
        <f>IF('Res Rent Roll'!$B25="","",'Res Rent Roll'!$L25*'Res Rent Roll'!$C25*(1+'Property Summary'!$L$21)^(CapEx!BR$2-1))</f>
        <v/>
      </c>
      <c r="BS24" s="47" t="str">
        <f>IF('Res Rent Roll'!$B25="","",'Res Rent Roll'!$L25*'Res Rent Roll'!$C25*(1+'Property Summary'!$L$21)^(CapEx!BS$2-1))</f>
        <v/>
      </c>
      <c r="BT24" s="47" t="str">
        <f>IF('Res Rent Roll'!$B25="","",'Res Rent Roll'!$L25*'Res Rent Roll'!$C25*(1+'Property Summary'!$L$21)^(CapEx!BT$2-1))</f>
        <v/>
      </c>
      <c r="BU24" s="47" t="str">
        <f>IF('Res Rent Roll'!$B25="","",'Res Rent Roll'!$L25*'Res Rent Roll'!$C25*(1+'Property Summary'!$L$21)^(CapEx!BU$2-1))</f>
        <v/>
      </c>
      <c r="BV24" s="47" t="str">
        <f>IF('Res Rent Roll'!$B25="","",'Res Rent Roll'!$L25*'Res Rent Roll'!$C25*(1+'Property Summary'!$L$21)^(CapEx!BV$2-1))</f>
        <v/>
      </c>
      <c r="BW24" s="47" t="str">
        <f>IF('Res Rent Roll'!$B25="","",'Res Rent Roll'!$L25*'Res Rent Roll'!$C25*(1+'Property Summary'!$L$21)^(CapEx!BW$2-1))</f>
        <v/>
      </c>
      <c r="BX24" s="47" t="str">
        <f>IF('Res Rent Roll'!$B25="","",'Res Rent Roll'!$L25*'Res Rent Roll'!$C25*(1+'Property Summary'!$L$21)^(CapEx!BX$2-1))</f>
        <v/>
      </c>
      <c r="BY24" s="47" t="str">
        <f>IF('Res Rent Roll'!$B25="","",'Res Rent Roll'!$L25*'Res Rent Roll'!$C25*(1+'Property Summary'!$L$21)^(CapEx!BY$2-1))</f>
        <v/>
      </c>
      <c r="BZ24" s="47" t="str">
        <f>IF('Res Rent Roll'!$B25="","",'Res Rent Roll'!$L25*'Res Rent Roll'!$C25*(1+'Property Summary'!$L$21)^(CapEx!BZ$2-1))</f>
        <v/>
      </c>
      <c r="CA24" s="47" t="str">
        <f>IF('Res Rent Roll'!$B25="","",'Res Rent Roll'!$L25*'Res Rent Roll'!$C25*(1+'Property Summary'!$L$21)^(CapEx!CA$2-1))</f>
        <v/>
      </c>
      <c r="CB24" s="47" t="str">
        <f>IF('Res Rent Roll'!$B25="","",'Res Rent Roll'!$L25*'Res Rent Roll'!$C25*(1+'Property Summary'!$L$21)^(CapEx!CB$2-1))</f>
        <v/>
      </c>
      <c r="CC24" s="47" t="str">
        <f>IF('Res Rent Roll'!$B25="","",'Res Rent Roll'!$L25*'Res Rent Roll'!$C25*(1+'Property Summary'!$L$21)^(CapEx!CC$2-1))</f>
        <v/>
      </c>
      <c r="CD24" s="47" t="str">
        <f>IF('Res Rent Roll'!$B25="","",'Res Rent Roll'!$L25*'Res Rent Roll'!$C25*(1+'Property Summary'!$L$21)^(CapEx!CD$2-1))</f>
        <v/>
      </c>
      <c r="CE24" s="47" t="str">
        <f>IF('Res Rent Roll'!$B25="","",'Res Rent Roll'!$L25*'Res Rent Roll'!$C25*(1+'Property Summary'!$L$21)^(CapEx!CE$2-1))</f>
        <v/>
      </c>
      <c r="CF24" s="47" t="str">
        <f>IF('Res Rent Roll'!$B25="","",'Res Rent Roll'!$L25*'Res Rent Roll'!$C25*(1+'Property Summary'!$L$21)^(CapEx!CF$2-1))</f>
        <v/>
      </c>
      <c r="CG24" s="47" t="str">
        <f>IF('Res Rent Roll'!$B25="","",'Res Rent Roll'!$L25*'Res Rent Roll'!$C25*(1+'Property Summary'!$L$21)^(CapEx!CG$2-1))</f>
        <v/>
      </c>
      <c r="CH24" s="47" t="str">
        <f>IF('Res Rent Roll'!$B25="","",'Res Rent Roll'!$L25*'Res Rent Roll'!$C25*(1+'Property Summary'!$L$21)^(CapEx!CH$2-1))</f>
        <v/>
      </c>
      <c r="CI24" s="47" t="str">
        <f>IF('Res Rent Roll'!$B25="","",'Res Rent Roll'!$L25*'Res Rent Roll'!$C25*(1+'Property Summary'!$L$21)^(CapEx!CI$2-1))</f>
        <v/>
      </c>
      <c r="CJ24" s="47" t="str">
        <f>IF('Res Rent Roll'!$B25="","",'Res Rent Roll'!$L25*'Res Rent Roll'!$C25*(1+'Property Summary'!$L$21)^(CapEx!CJ$2-1))</f>
        <v/>
      </c>
      <c r="CK24" s="47" t="str">
        <f>IF('Res Rent Roll'!$B25="","",'Res Rent Roll'!$L25*'Res Rent Roll'!$C25*(1+'Property Summary'!$L$21)^(CapEx!CK$2-1))</f>
        <v/>
      </c>
      <c r="CL24" s="47" t="str">
        <f>IF('Res Rent Roll'!$B25="","",'Res Rent Roll'!$L25*'Res Rent Roll'!$C25*(1+'Property Summary'!$L$21)^(CapEx!CL$2-1))</f>
        <v/>
      </c>
      <c r="CM24" s="47" t="str">
        <f>IF('Res Rent Roll'!$B25="","",'Res Rent Roll'!$L25*'Res Rent Roll'!$C25*(1+'Property Summary'!$L$21)^(CapEx!CM$2-1))</f>
        <v/>
      </c>
      <c r="CN24" s="47" t="str">
        <f>IF('Res Rent Roll'!$B25="","",'Res Rent Roll'!$L25*'Res Rent Roll'!$C25*(1+'Property Summary'!$L$21)^(CapEx!CN$2-1))</f>
        <v/>
      </c>
      <c r="CO24" s="47" t="str">
        <f>IF('Res Rent Roll'!$B25="","",'Res Rent Roll'!$L25*'Res Rent Roll'!$C25*(1+'Property Summary'!$L$21)^(CapEx!CO$2-1))</f>
        <v/>
      </c>
      <c r="CP24" s="47" t="str">
        <f>IF('Res Rent Roll'!$B25="","",'Res Rent Roll'!$L25*'Res Rent Roll'!$C25*(1+'Property Summary'!$L$21)^(CapEx!CP$2-1))</f>
        <v/>
      </c>
      <c r="CQ24" s="47" t="str">
        <f>IF('Res Rent Roll'!$B25="","",'Res Rent Roll'!$L25*'Res Rent Roll'!$C25*(1+'Property Summary'!$L$21)^(CapEx!CQ$2-1))</f>
        <v/>
      </c>
      <c r="CR24" s="47" t="str">
        <f>IF('Res Rent Roll'!$B25="","",'Res Rent Roll'!$L25*'Res Rent Roll'!$C25*(1+'Property Summary'!$L$21)^(CapEx!CR$2-1))</f>
        <v/>
      </c>
      <c r="CS24" s="47" t="str">
        <f>IF('Res Rent Roll'!$B25="","",'Res Rent Roll'!$L25*'Res Rent Roll'!$C25*(1+'Property Summary'!$L$21)^(CapEx!CS$2-1))</f>
        <v/>
      </c>
      <c r="CT24" s="47" t="str">
        <f>IF('Res Rent Roll'!$B25="","",'Res Rent Roll'!$L25*'Res Rent Roll'!$C25*(1+'Property Summary'!$L$21)^(CapEx!CT$2-1))</f>
        <v/>
      </c>
      <c r="CU24" s="47" t="str">
        <f>IF('Res Rent Roll'!$B25="","",'Res Rent Roll'!$L25*'Res Rent Roll'!$C25*(1+'Property Summary'!$L$21)^(CapEx!CU$2-1))</f>
        <v/>
      </c>
      <c r="CV24" s="47" t="str">
        <f>IF('Res Rent Roll'!$B25="","",'Res Rent Roll'!$L25*'Res Rent Roll'!$C25*(1+'Property Summary'!$L$21)^(CapEx!CV$2-1))</f>
        <v/>
      </c>
      <c r="CW24" s="47" t="str">
        <f>IF('Res Rent Roll'!$B25="","",'Res Rent Roll'!$L25*'Res Rent Roll'!$C25*(1+'Property Summary'!$L$21)^(CapEx!CW$2-1))</f>
        <v/>
      </c>
      <c r="CX24" s="47" t="str">
        <f>IF('Res Rent Roll'!$B25="","",'Res Rent Roll'!$L25*'Res Rent Roll'!$C25*(1+'Property Summary'!$L$21)^(CapEx!CX$2-1))</f>
        <v/>
      </c>
      <c r="CY24" s="47" t="str">
        <f>IF('Res Rent Roll'!$B25="","",'Res Rent Roll'!$L25*'Res Rent Roll'!$C25*(1+'Property Summary'!$L$21)^(CapEx!CY$2-1))</f>
        <v/>
      </c>
      <c r="CZ24" s="47" t="str">
        <f>IF('Res Rent Roll'!$B25="","",'Res Rent Roll'!$L25*'Res Rent Roll'!$C25*(1+'Property Summary'!$L$21)^(CapEx!CZ$2-1))</f>
        <v/>
      </c>
      <c r="DA24" s="47" t="str">
        <f>IF('Res Rent Roll'!$B25="","",'Res Rent Roll'!$L25*'Res Rent Roll'!$C25*(1+'Property Summary'!$L$21)^(CapEx!DA$2-1))</f>
        <v/>
      </c>
      <c r="DB24" s="47" t="str">
        <f>IF('Res Rent Roll'!$B25="","",'Res Rent Roll'!$L25*'Res Rent Roll'!$C25*(1+'Property Summary'!$L$21)^(CapEx!DB$2-1))</f>
        <v/>
      </c>
      <c r="DC24" s="47" t="str">
        <f>IF('Res Rent Roll'!$B25="","",'Res Rent Roll'!$L25*'Res Rent Roll'!$C25*(1+'Property Summary'!$L$21)^(CapEx!DC$2-1))</f>
        <v/>
      </c>
      <c r="DD24" s="47" t="str">
        <f>IF('Res Rent Roll'!$B25="","",'Res Rent Roll'!$L25*'Res Rent Roll'!$C25*(1+'Property Summary'!$L$21)^(CapEx!DD$2-1))</f>
        <v/>
      </c>
      <c r="DE24" s="47" t="str">
        <f>IF('Res Rent Roll'!$B25="","",'Res Rent Roll'!$L25*'Res Rent Roll'!$C25*(1+'Property Summary'!$L$21)^(CapEx!DE$2-1))</f>
        <v/>
      </c>
      <c r="DF24" s="47" t="str">
        <f>IF('Res Rent Roll'!$B25="","",'Res Rent Roll'!$L25*'Res Rent Roll'!$C25*(1+'Property Summary'!$L$21)^(CapEx!DF$2-1))</f>
        <v/>
      </c>
      <c r="DG24" s="47" t="str">
        <f>IF('Res Rent Roll'!$B25="","",'Res Rent Roll'!$L25*'Res Rent Roll'!$C25*(1+'Property Summary'!$L$21)^(CapEx!DG$2-1))</f>
        <v/>
      </c>
      <c r="DH24" s="47" t="str">
        <f>IF('Res Rent Roll'!$B25="","",'Res Rent Roll'!$L25*'Res Rent Roll'!$C25*(1+'Property Summary'!$L$21)^(CapEx!DH$2-1))</f>
        <v/>
      </c>
      <c r="DI24" s="47" t="str">
        <f>IF('Res Rent Roll'!$B25="","",'Res Rent Roll'!$L25*'Res Rent Roll'!$C25*(1+'Property Summary'!$L$21)^(CapEx!DI$2-1))</f>
        <v/>
      </c>
      <c r="DJ24" s="47" t="str">
        <f>IF('Res Rent Roll'!$B25="","",'Res Rent Roll'!$L25*'Res Rent Roll'!$C25*(1+'Property Summary'!$L$21)^(CapEx!DJ$2-1))</f>
        <v/>
      </c>
      <c r="DK24" s="47" t="str">
        <f>IF('Res Rent Roll'!$B25="","",'Res Rent Roll'!$L25*'Res Rent Roll'!$C25*(1+'Property Summary'!$L$21)^(CapEx!DK$2-1))</f>
        <v/>
      </c>
      <c r="DL24" s="47" t="str">
        <f>IF('Res Rent Roll'!$B25="","",'Res Rent Roll'!$L25*'Res Rent Roll'!$C25*(1+'Property Summary'!$L$21)^(CapEx!DL$2-1))</f>
        <v/>
      </c>
      <c r="DM24" s="47" t="str">
        <f>IF('Res Rent Roll'!$B25="","",'Res Rent Roll'!$L25*'Res Rent Roll'!$C25*(1+'Property Summary'!$L$21)^(CapEx!DM$2-1))</f>
        <v/>
      </c>
      <c r="DN24" s="47" t="str">
        <f>IF('Res Rent Roll'!$B25="","",'Res Rent Roll'!$L25*'Res Rent Roll'!$C25*(1+'Property Summary'!$L$21)^(CapEx!DN$2-1))</f>
        <v/>
      </c>
      <c r="DO24" s="47" t="str">
        <f>IF('Res Rent Roll'!$B25="","",'Res Rent Roll'!$L25*'Res Rent Roll'!$C25*(1+'Property Summary'!$L$21)^(CapEx!DO$2-1))</f>
        <v/>
      </c>
      <c r="DP24" s="47" t="str">
        <f>IF('Res Rent Roll'!$B25="","",'Res Rent Roll'!$L25*'Res Rent Roll'!$C25*(1+'Property Summary'!$L$21)^(CapEx!DP$2-1))</f>
        <v/>
      </c>
      <c r="DQ24" s="47" t="str">
        <f>IF('Res Rent Roll'!$B25="","",'Res Rent Roll'!$L25*'Res Rent Roll'!$C25*(1+'Property Summary'!$L$21)^(CapEx!DQ$2-1))</f>
        <v/>
      </c>
      <c r="DR24" s="47" t="str">
        <f>IF('Res Rent Roll'!$B25="","",'Res Rent Roll'!$L25*'Res Rent Roll'!$C25*(1+'Property Summary'!$L$21)^(CapEx!DR$2-1))</f>
        <v/>
      </c>
      <c r="DS24" s="47" t="str">
        <f>IF('Res Rent Roll'!$B25="","",'Res Rent Roll'!$L25*'Res Rent Roll'!$C25*(1+'Property Summary'!$L$21)^(CapEx!DS$2-1))</f>
        <v/>
      </c>
      <c r="DT24" s="47" t="str">
        <f>IF('Res Rent Roll'!$B25="","",'Res Rent Roll'!$L25*'Res Rent Roll'!$C25*(1+'Property Summary'!$L$21)^(CapEx!DT$2-1))</f>
        <v/>
      </c>
      <c r="DU24" s="47" t="str">
        <f>IF('Res Rent Roll'!$B25="","",'Res Rent Roll'!$L25*'Res Rent Roll'!$C25*(1+'Property Summary'!$L$21)^(CapEx!DU$2-1))</f>
        <v/>
      </c>
      <c r="DV24" s="47" t="str">
        <f>IF('Res Rent Roll'!$B25="","",'Res Rent Roll'!$L25*'Res Rent Roll'!$C25*(1+'Property Summary'!$L$21)^(CapEx!DV$2-1))</f>
        <v/>
      </c>
      <c r="DW24" s="47" t="str">
        <f>IF('Res Rent Roll'!$B25="","",'Res Rent Roll'!$L25*'Res Rent Roll'!$C25*(1+'Property Summary'!$L$21)^(CapEx!DW$2-1))</f>
        <v/>
      </c>
      <c r="DX24" s="47" t="str">
        <f>IF('Res Rent Roll'!$B25="","",'Res Rent Roll'!$L25*'Res Rent Roll'!$C25*(1+'Property Summary'!$L$21)^(CapEx!DX$2-1))</f>
        <v/>
      </c>
      <c r="DY24" s="47" t="str">
        <f>IF('Res Rent Roll'!$B25="","",'Res Rent Roll'!$L25*'Res Rent Roll'!$C25*(1+'Property Summary'!$L$21)^(CapEx!DY$2-1))</f>
        <v/>
      </c>
      <c r="DZ24" s="47" t="str">
        <f>IF('Res Rent Roll'!$B25="","",'Res Rent Roll'!$L25*'Res Rent Roll'!$C25*(1+'Property Summary'!$L$21)^(CapEx!DZ$2-1))</f>
        <v/>
      </c>
      <c r="EA24" s="47" t="str">
        <f>IF('Res Rent Roll'!$B25="","",'Res Rent Roll'!$L25*'Res Rent Roll'!$C25*(1+'Property Summary'!$L$21)^(CapEx!EA$2-1))</f>
        <v/>
      </c>
      <c r="EB24" s="47" t="str">
        <f>IF('Res Rent Roll'!$B25="","",'Res Rent Roll'!$L25*'Res Rent Roll'!$C25*(1+'Property Summary'!$L$21)^(CapEx!EB$2-1))</f>
        <v/>
      </c>
      <c r="EC24" s="47" t="str">
        <f>IF('Res Rent Roll'!$B25="","",'Res Rent Roll'!$L25*'Res Rent Roll'!$C25*(1+'Property Summary'!$L$21)^(CapEx!EC$2-1))</f>
        <v/>
      </c>
      <c r="ED24" s="47" t="str">
        <f>IF('Res Rent Roll'!$B25="","",'Res Rent Roll'!$L25*'Res Rent Roll'!$C25*(1+'Property Summary'!$L$21)^(CapEx!ED$2-1))</f>
        <v/>
      </c>
      <c r="EE24" s="47" t="str">
        <f>IF('Res Rent Roll'!$B25="","",'Res Rent Roll'!$L25*'Res Rent Roll'!$C25*(1+'Property Summary'!$L$21)^(CapEx!EE$2-1))</f>
        <v/>
      </c>
      <c r="EF24" s="47" t="str">
        <f>IF('Res Rent Roll'!$B25="","",'Res Rent Roll'!$L25*'Res Rent Roll'!$C25*(1+'Property Summary'!$L$21)^(CapEx!EF$2-1))</f>
        <v/>
      </c>
      <c r="EG24" s="47" t="str">
        <f>IF('Res Rent Roll'!$B25="","",'Res Rent Roll'!$L25*'Res Rent Roll'!$C25*(1+'Property Summary'!$L$21)^(CapEx!EG$2-1))</f>
        <v/>
      </c>
      <c r="EH24" s="47" t="str">
        <f>IF('Res Rent Roll'!$B25="","",'Res Rent Roll'!$L25*'Res Rent Roll'!$C25*(1+'Property Summary'!$L$21)^(CapEx!EH$2-1))</f>
        <v/>
      </c>
      <c r="EI24" s="47" t="str">
        <f>IF('Res Rent Roll'!$B25="","",'Res Rent Roll'!$L25*'Res Rent Roll'!$C25*(1+'Property Summary'!$L$21)^(CapEx!EI$2-1))</f>
        <v/>
      </c>
      <c r="EJ24" s="47" t="str">
        <f>IF('Res Rent Roll'!$B25="","",'Res Rent Roll'!$L25*'Res Rent Roll'!$C25*(1+'Property Summary'!$L$21)^(CapEx!EJ$2-1))</f>
        <v/>
      </c>
      <c r="EK24" s="47" t="str">
        <f>IF('Res Rent Roll'!$B25="","",'Res Rent Roll'!$L25*'Res Rent Roll'!$C25*(1+'Property Summary'!$L$21)^(CapEx!EK$2-1))</f>
        <v/>
      </c>
      <c r="EL24" s="47" t="str">
        <f>IF('Res Rent Roll'!$B25="","",'Res Rent Roll'!$L25*'Res Rent Roll'!$C25*(1+'Property Summary'!$L$21)^(CapEx!EL$2-1))</f>
        <v/>
      </c>
      <c r="EM24" s="47" t="str">
        <f>IF('Res Rent Roll'!$B25="","",'Res Rent Roll'!$L25*'Res Rent Roll'!$C25*(1+'Property Summary'!$L$21)^(CapEx!EM$2-1))</f>
        <v/>
      </c>
      <c r="EN24" s="47" t="str">
        <f>IF('Res Rent Roll'!$B25="","",'Res Rent Roll'!$L25*'Res Rent Roll'!$C25*(1+'Property Summary'!$L$21)^(CapEx!EN$2-1))</f>
        <v/>
      </c>
      <c r="EO24" s="47" t="str">
        <f>IF('Res Rent Roll'!$B25="","",'Res Rent Roll'!$L25*'Res Rent Roll'!$C25*(1+'Property Summary'!$L$21)^(CapEx!EO$2-1))</f>
        <v/>
      </c>
      <c r="EP24" s="47" t="str">
        <f>IF('Res Rent Roll'!$B25="","",'Res Rent Roll'!$L25*'Res Rent Roll'!$C25*(1+'Property Summary'!$L$21)^(CapEx!EP$2-1))</f>
        <v/>
      </c>
      <c r="EQ24" s="47" t="str">
        <f>IF('Res Rent Roll'!$B25="","",'Res Rent Roll'!$L25*'Res Rent Roll'!$C25*(1+'Property Summary'!$L$21)^(CapEx!EQ$2-1))</f>
        <v/>
      </c>
      <c r="ER24" s="47" t="str">
        <f>IF('Res Rent Roll'!$B25="","",'Res Rent Roll'!$L25*'Res Rent Roll'!$C25*(1+'Property Summary'!$L$21)^(CapEx!ER$2-1))</f>
        <v/>
      </c>
      <c r="ES24" s="47" t="str">
        <f>IF('Res Rent Roll'!$B25="","",'Res Rent Roll'!$L25*'Res Rent Roll'!$C25*(1+'Property Summary'!$L$21)^(CapEx!ES$2-1))</f>
        <v/>
      </c>
      <c r="ET24" s="47" t="str">
        <f>IF('Res Rent Roll'!$B25="","",'Res Rent Roll'!$L25*'Res Rent Roll'!$C25*(1+'Property Summary'!$L$21)^(CapEx!ET$2-1))</f>
        <v/>
      </c>
      <c r="EU24" s="47" t="str">
        <f>IF('Res Rent Roll'!$B25="","",'Res Rent Roll'!$L25*'Res Rent Roll'!$C25*(1+'Property Summary'!$L$21)^(CapEx!EU$2-1))</f>
        <v/>
      </c>
      <c r="EV24" s="47" t="str">
        <f>IF('Res Rent Roll'!$B25="","",'Res Rent Roll'!$L25*'Res Rent Roll'!$C25*(1+'Property Summary'!$L$21)^(CapEx!EV$2-1))</f>
        <v/>
      </c>
      <c r="EW24" s="47" t="str">
        <f>IF('Res Rent Roll'!$B25="","",'Res Rent Roll'!$L25*'Res Rent Roll'!$C25*(1+'Property Summary'!$L$21)^(CapEx!EW$2-1))</f>
        <v/>
      </c>
      <c r="EX24" s="47" t="str">
        <f>IF('Res Rent Roll'!$B25="","",'Res Rent Roll'!$L25*'Res Rent Roll'!$C25*(1+'Property Summary'!$L$21)^(CapEx!EX$2-1))</f>
        <v/>
      </c>
      <c r="EY24" s="47" t="str">
        <f>IF('Res Rent Roll'!$B25="","",'Res Rent Roll'!$L25*'Res Rent Roll'!$C25*(1+'Property Summary'!$L$21)^(CapEx!EY$2-1))</f>
        <v/>
      </c>
      <c r="EZ24" s="47" t="str">
        <f>IF('Res Rent Roll'!$B25="","",'Res Rent Roll'!$L25*'Res Rent Roll'!$C25*(1+'Property Summary'!$L$21)^(CapEx!EZ$2-1))</f>
        <v/>
      </c>
      <c r="FA24" s="47" t="str">
        <f>IF('Res Rent Roll'!$B25="","",'Res Rent Roll'!$L25*'Res Rent Roll'!$C25*(1+'Property Summary'!$L$21)^(CapEx!FA$2-1))</f>
        <v/>
      </c>
      <c r="FB24" s="47" t="str">
        <f>IF('Res Rent Roll'!$B25="","",'Res Rent Roll'!$L25*'Res Rent Roll'!$C25*(1+'Property Summary'!$L$21)^(CapEx!FB$2-1))</f>
        <v/>
      </c>
      <c r="FC24" s="47" t="str">
        <f>IF('Res Rent Roll'!$B25="","",'Res Rent Roll'!$L25*'Res Rent Roll'!$C25*(1+'Property Summary'!$L$21)^(CapEx!FC$2-1))</f>
        <v/>
      </c>
      <c r="FD24" s="47" t="str">
        <f>IF('Res Rent Roll'!$B25="","",'Res Rent Roll'!$L25*'Res Rent Roll'!$C25*(1+'Property Summary'!$L$21)^(CapEx!FD$2-1))</f>
        <v/>
      </c>
      <c r="FE24" s="47" t="str">
        <f>IF('Res Rent Roll'!$B25="","",'Res Rent Roll'!$L25*'Res Rent Roll'!$C25*(1+'Property Summary'!$L$21)^(CapEx!FE$2-1))</f>
        <v/>
      </c>
      <c r="FF24" s="47" t="str">
        <f>IF('Res Rent Roll'!$B25="","",'Res Rent Roll'!$L25*'Res Rent Roll'!$C25*(1+'Property Summary'!$L$21)^(CapEx!FF$2-1))</f>
        <v/>
      </c>
      <c r="FG24" s="47" t="str">
        <f>IF('Res Rent Roll'!$B25="","",'Res Rent Roll'!$L25*'Res Rent Roll'!$C25*(1+'Property Summary'!$L$21)^(CapEx!FG$2-1))</f>
        <v/>
      </c>
      <c r="FH24" s="47" t="str">
        <f>IF('Res Rent Roll'!$B25="","",'Res Rent Roll'!$L25*'Res Rent Roll'!$C25*(1+'Property Summary'!$L$21)^(CapEx!FH$2-1))</f>
        <v/>
      </c>
      <c r="FI24" s="47" t="str">
        <f>IF('Res Rent Roll'!$B25="","",'Res Rent Roll'!$L25*'Res Rent Roll'!$C25*(1+'Property Summary'!$L$21)^(CapEx!FI$2-1))</f>
        <v/>
      </c>
      <c r="FJ24" s="47" t="str">
        <f>IF('Res Rent Roll'!$B25="","",'Res Rent Roll'!$L25*'Res Rent Roll'!$C25*(1+'Property Summary'!$L$21)^(CapEx!FJ$2-1))</f>
        <v/>
      </c>
      <c r="FK24" s="47" t="str">
        <f>IF('Res Rent Roll'!$B25="","",'Res Rent Roll'!$L25*'Res Rent Roll'!$C25*(1+'Property Summary'!$L$21)^(CapEx!FK$2-1))</f>
        <v/>
      </c>
      <c r="FL24" s="47" t="str">
        <f>IF('Res Rent Roll'!$B25="","",'Res Rent Roll'!$L25*'Res Rent Roll'!$C25*(1+'Property Summary'!$L$21)^(CapEx!FL$2-1))</f>
        <v/>
      </c>
      <c r="FM24" s="47" t="str">
        <f>IF('Res Rent Roll'!$B25="","",'Res Rent Roll'!$L25*'Res Rent Roll'!$C25*(1+'Property Summary'!$L$21)^(CapEx!FM$2-1))</f>
        <v/>
      </c>
      <c r="FN24" s="47" t="str">
        <f>IF('Res Rent Roll'!$B25="","",'Res Rent Roll'!$L25*'Res Rent Roll'!$C25*(1+'Property Summary'!$L$21)^(CapEx!FN$2-1))</f>
        <v/>
      </c>
      <c r="FO24" s="47" t="str">
        <f>IF('Res Rent Roll'!$B25="","",'Res Rent Roll'!$L25*'Res Rent Roll'!$C25*(1+'Property Summary'!$L$21)^(CapEx!FO$2-1))</f>
        <v/>
      </c>
      <c r="FP24" s="47" t="str">
        <f>IF('Res Rent Roll'!$B25="","",'Res Rent Roll'!$L25*'Res Rent Roll'!$C25*(1+'Property Summary'!$L$21)^(CapEx!FP$2-1))</f>
        <v/>
      </c>
      <c r="FQ24" s="47" t="str">
        <f>IF('Res Rent Roll'!$B25="","",'Res Rent Roll'!$L25*'Res Rent Roll'!$C25*(1+'Property Summary'!$L$21)^(CapEx!FQ$2-1))</f>
        <v/>
      </c>
      <c r="FR24" s="47" t="str">
        <f>IF('Res Rent Roll'!$B25="","",'Res Rent Roll'!$L25*'Res Rent Roll'!$C25*(1+'Property Summary'!$L$21)^(CapEx!FR$2-1))</f>
        <v/>
      </c>
      <c r="FS24" s="47" t="str">
        <f>IF('Res Rent Roll'!$B25="","",'Res Rent Roll'!$L25*'Res Rent Roll'!$C25*(1+'Property Summary'!$L$21)^(CapEx!FS$2-1))</f>
        <v/>
      </c>
      <c r="FT24" s="47" t="str">
        <f>IF('Res Rent Roll'!$B25="","",'Res Rent Roll'!$L25*'Res Rent Roll'!$C25*(1+'Property Summary'!$L$21)^(CapEx!FT$2-1))</f>
        <v/>
      </c>
      <c r="FU24" s="47" t="str">
        <f>IF('Res Rent Roll'!$B25="","",'Res Rent Roll'!$L25*'Res Rent Roll'!$C25*(1+'Property Summary'!$L$21)^(CapEx!FU$2-1))</f>
        <v/>
      </c>
      <c r="FV24" s="47" t="str">
        <f>IF('Res Rent Roll'!$B25="","",'Res Rent Roll'!$L25*'Res Rent Roll'!$C25*(1+'Property Summary'!$L$21)^(CapEx!FV$2-1))</f>
        <v/>
      </c>
      <c r="FW24" s="47" t="str">
        <f>IF('Res Rent Roll'!$B25="","",'Res Rent Roll'!$L25*'Res Rent Roll'!$C25*(1+'Property Summary'!$L$21)^(CapEx!FW$2-1))</f>
        <v/>
      </c>
      <c r="FX24" s="47" t="str">
        <f>IF('Res Rent Roll'!$B25="","",'Res Rent Roll'!$L25*'Res Rent Roll'!$C25*(1+'Property Summary'!$L$21)^(CapEx!FX$2-1))</f>
        <v/>
      </c>
      <c r="FY24" s="47" t="str">
        <f>IF('Res Rent Roll'!$B25="","",'Res Rent Roll'!$L25*'Res Rent Roll'!$C25*(1+'Property Summary'!$L$21)^(CapEx!FY$2-1))</f>
        <v/>
      </c>
      <c r="FZ24" s="47" t="str">
        <f>IF('Res Rent Roll'!$B25="","",'Res Rent Roll'!$L25*'Res Rent Roll'!$C25*(1+'Property Summary'!$L$21)^(CapEx!FZ$2-1))</f>
        <v/>
      </c>
      <c r="GA24" s="48" t="str">
        <f>IF('Res Rent Roll'!$B25="","",'Res Rent Roll'!$L25*'Res Rent Roll'!$C25*(1+'Property Summary'!$L$21)^(CapEx!GA$2-1))</f>
        <v/>
      </c>
    </row>
    <row r="25" spans="2:183" x14ac:dyDescent="0.3">
      <c r="B25" s="42" t="str">
        <f>IF('Res Rent Roll'!$B26="","",'Res Rent Roll'!$B26)</f>
        <v/>
      </c>
      <c r="C25" s="43"/>
      <c r="D25" s="47" t="str">
        <f>IF('Res Rent Roll'!$B26="","",'Res Rent Roll'!$L26*'Res Rent Roll'!$C26*(1+'Property Summary'!$L$21)^(CapEx!D$2-1))</f>
        <v/>
      </c>
      <c r="E25" s="47" t="str">
        <f>IF('Res Rent Roll'!$B26="","",'Res Rent Roll'!$L26*'Res Rent Roll'!$C26*(1+'Property Summary'!$L$21)^(CapEx!E$2-1))</f>
        <v/>
      </c>
      <c r="F25" s="47" t="str">
        <f>IF('Res Rent Roll'!$B26="","",'Res Rent Roll'!$L26*'Res Rent Roll'!$C26*(1+'Property Summary'!$L$21)^(CapEx!F$2-1))</f>
        <v/>
      </c>
      <c r="G25" s="47" t="str">
        <f>IF('Res Rent Roll'!$B26="","",'Res Rent Roll'!$L26*'Res Rent Roll'!$C26*(1+'Property Summary'!$L$21)^(CapEx!G$2-1))</f>
        <v/>
      </c>
      <c r="H25" s="47" t="str">
        <f>IF('Res Rent Roll'!$B26="","",'Res Rent Roll'!$L26*'Res Rent Roll'!$C26*(1+'Property Summary'!$L$21)^(CapEx!H$2-1))</f>
        <v/>
      </c>
      <c r="I25" s="47" t="str">
        <f>IF('Res Rent Roll'!$B26="","",'Res Rent Roll'!$L26*'Res Rent Roll'!$C26*(1+'Property Summary'!$L$21)^(CapEx!I$2-1))</f>
        <v/>
      </c>
      <c r="J25" s="47" t="str">
        <f>IF('Res Rent Roll'!$B26="","",'Res Rent Roll'!$L26*'Res Rent Roll'!$C26*(1+'Property Summary'!$L$21)^(CapEx!J$2-1))</f>
        <v/>
      </c>
      <c r="K25" s="47" t="str">
        <f>IF('Res Rent Roll'!$B26="","",'Res Rent Roll'!$L26*'Res Rent Roll'!$C26*(1+'Property Summary'!$L$21)^(CapEx!K$2-1))</f>
        <v/>
      </c>
      <c r="L25" s="47" t="str">
        <f>IF('Res Rent Roll'!$B26="","",'Res Rent Roll'!$L26*'Res Rent Roll'!$C26*(1+'Property Summary'!$L$21)^(CapEx!L$2-1))</f>
        <v/>
      </c>
      <c r="M25" s="47" t="str">
        <f>IF('Res Rent Roll'!$B26="","",'Res Rent Roll'!$L26*'Res Rent Roll'!$C26*(1+'Property Summary'!$L$21)^(CapEx!M$2-1))</f>
        <v/>
      </c>
      <c r="N25" s="47" t="str">
        <f>IF('Res Rent Roll'!$B26="","",'Res Rent Roll'!$L26*'Res Rent Roll'!$C26*(1+'Property Summary'!$L$21)^(CapEx!N$2-1))</f>
        <v/>
      </c>
      <c r="O25" s="47" t="str">
        <f>IF('Res Rent Roll'!$B26="","",'Res Rent Roll'!$L26*'Res Rent Roll'!$C26*(1+'Property Summary'!$L$21)^(CapEx!O$2-1))</f>
        <v/>
      </c>
      <c r="P25" s="47" t="str">
        <f>IF('Res Rent Roll'!$B26="","",'Res Rent Roll'!$L26*'Res Rent Roll'!$C26*(1+'Property Summary'!$L$21)^(CapEx!P$2-1))</f>
        <v/>
      </c>
      <c r="Q25" s="47" t="str">
        <f>IF('Res Rent Roll'!$B26="","",'Res Rent Roll'!$L26*'Res Rent Roll'!$C26*(1+'Property Summary'!$L$21)^(CapEx!Q$2-1))</f>
        <v/>
      </c>
      <c r="R25" s="47" t="str">
        <f>IF('Res Rent Roll'!$B26="","",'Res Rent Roll'!$L26*'Res Rent Roll'!$C26*(1+'Property Summary'!$L$21)^(CapEx!R$2-1))</f>
        <v/>
      </c>
      <c r="S25" s="47" t="str">
        <f>IF('Res Rent Roll'!$B26="","",'Res Rent Roll'!$L26*'Res Rent Roll'!$C26*(1+'Property Summary'!$L$21)^(CapEx!S$2-1))</f>
        <v/>
      </c>
      <c r="T25" s="47" t="str">
        <f>IF('Res Rent Roll'!$B26="","",'Res Rent Roll'!$L26*'Res Rent Roll'!$C26*(1+'Property Summary'!$L$21)^(CapEx!T$2-1))</f>
        <v/>
      </c>
      <c r="U25" s="47" t="str">
        <f>IF('Res Rent Roll'!$B26="","",'Res Rent Roll'!$L26*'Res Rent Roll'!$C26*(1+'Property Summary'!$L$21)^(CapEx!U$2-1))</f>
        <v/>
      </c>
      <c r="V25" s="47" t="str">
        <f>IF('Res Rent Roll'!$B26="","",'Res Rent Roll'!$L26*'Res Rent Roll'!$C26*(1+'Property Summary'!$L$21)^(CapEx!V$2-1))</f>
        <v/>
      </c>
      <c r="W25" s="47" t="str">
        <f>IF('Res Rent Roll'!$B26="","",'Res Rent Roll'!$L26*'Res Rent Roll'!$C26*(1+'Property Summary'!$L$21)^(CapEx!W$2-1))</f>
        <v/>
      </c>
      <c r="X25" s="47" t="str">
        <f>IF('Res Rent Roll'!$B26="","",'Res Rent Roll'!$L26*'Res Rent Roll'!$C26*(1+'Property Summary'!$L$21)^(CapEx!X$2-1))</f>
        <v/>
      </c>
      <c r="Y25" s="47" t="str">
        <f>IF('Res Rent Roll'!$B26="","",'Res Rent Roll'!$L26*'Res Rent Roll'!$C26*(1+'Property Summary'!$L$21)^(CapEx!Y$2-1))</f>
        <v/>
      </c>
      <c r="Z25" s="47" t="str">
        <f>IF('Res Rent Roll'!$B26="","",'Res Rent Roll'!$L26*'Res Rent Roll'!$C26*(1+'Property Summary'!$L$21)^(CapEx!Z$2-1))</f>
        <v/>
      </c>
      <c r="AA25" s="47" t="str">
        <f>IF('Res Rent Roll'!$B26="","",'Res Rent Roll'!$L26*'Res Rent Roll'!$C26*(1+'Property Summary'!$L$21)^(CapEx!AA$2-1))</f>
        <v/>
      </c>
      <c r="AB25" s="47" t="str">
        <f>IF('Res Rent Roll'!$B26="","",'Res Rent Roll'!$L26*'Res Rent Roll'!$C26*(1+'Property Summary'!$L$21)^(CapEx!AB$2-1))</f>
        <v/>
      </c>
      <c r="AC25" s="47" t="str">
        <f>IF('Res Rent Roll'!$B26="","",'Res Rent Roll'!$L26*'Res Rent Roll'!$C26*(1+'Property Summary'!$L$21)^(CapEx!AC$2-1))</f>
        <v/>
      </c>
      <c r="AD25" s="47" t="str">
        <f>IF('Res Rent Roll'!$B26="","",'Res Rent Roll'!$L26*'Res Rent Roll'!$C26*(1+'Property Summary'!$L$21)^(CapEx!AD$2-1))</f>
        <v/>
      </c>
      <c r="AE25" s="47" t="str">
        <f>IF('Res Rent Roll'!$B26="","",'Res Rent Roll'!$L26*'Res Rent Roll'!$C26*(1+'Property Summary'!$L$21)^(CapEx!AE$2-1))</f>
        <v/>
      </c>
      <c r="AF25" s="47" t="str">
        <f>IF('Res Rent Roll'!$B26="","",'Res Rent Roll'!$L26*'Res Rent Roll'!$C26*(1+'Property Summary'!$L$21)^(CapEx!AF$2-1))</f>
        <v/>
      </c>
      <c r="AG25" s="47" t="str">
        <f>IF('Res Rent Roll'!$B26="","",'Res Rent Roll'!$L26*'Res Rent Roll'!$C26*(1+'Property Summary'!$L$21)^(CapEx!AG$2-1))</f>
        <v/>
      </c>
      <c r="AH25" s="47" t="str">
        <f>IF('Res Rent Roll'!$B26="","",'Res Rent Roll'!$L26*'Res Rent Roll'!$C26*(1+'Property Summary'!$L$21)^(CapEx!AH$2-1))</f>
        <v/>
      </c>
      <c r="AI25" s="47" t="str">
        <f>IF('Res Rent Roll'!$B26="","",'Res Rent Roll'!$L26*'Res Rent Roll'!$C26*(1+'Property Summary'!$L$21)^(CapEx!AI$2-1))</f>
        <v/>
      </c>
      <c r="AJ25" s="47" t="str">
        <f>IF('Res Rent Roll'!$B26="","",'Res Rent Roll'!$L26*'Res Rent Roll'!$C26*(1+'Property Summary'!$L$21)^(CapEx!AJ$2-1))</f>
        <v/>
      </c>
      <c r="AK25" s="47" t="str">
        <f>IF('Res Rent Roll'!$B26="","",'Res Rent Roll'!$L26*'Res Rent Roll'!$C26*(1+'Property Summary'!$L$21)^(CapEx!AK$2-1))</f>
        <v/>
      </c>
      <c r="AL25" s="47" t="str">
        <f>IF('Res Rent Roll'!$B26="","",'Res Rent Roll'!$L26*'Res Rent Roll'!$C26*(1+'Property Summary'!$L$21)^(CapEx!AL$2-1))</f>
        <v/>
      </c>
      <c r="AM25" s="47" t="str">
        <f>IF('Res Rent Roll'!$B26="","",'Res Rent Roll'!$L26*'Res Rent Roll'!$C26*(1+'Property Summary'!$L$21)^(CapEx!AM$2-1))</f>
        <v/>
      </c>
      <c r="AN25" s="47" t="str">
        <f>IF('Res Rent Roll'!$B26="","",'Res Rent Roll'!$L26*'Res Rent Roll'!$C26*(1+'Property Summary'!$L$21)^(CapEx!AN$2-1))</f>
        <v/>
      </c>
      <c r="AO25" s="47" t="str">
        <f>IF('Res Rent Roll'!$B26="","",'Res Rent Roll'!$L26*'Res Rent Roll'!$C26*(1+'Property Summary'!$L$21)^(CapEx!AO$2-1))</f>
        <v/>
      </c>
      <c r="AP25" s="47" t="str">
        <f>IF('Res Rent Roll'!$B26="","",'Res Rent Roll'!$L26*'Res Rent Roll'!$C26*(1+'Property Summary'!$L$21)^(CapEx!AP$2-1))</f>
        <v/>
      </c>
      <c r="AQ25" s="47" t="str">
        <f>IF('Res Rent Roll'!$B26="","",'Res Rent Roll'!$L26*'Res Rent Roll'!$C26*(1+'Property Summary'!$L$21)^(CapEx!AQ$2-1))</f>
        <v/>
      </c>
      <c r="AR25" s="47" t="str">
        <f>IF('Res Rent Roll'!$B26="","",'Res Rent Roll'!$L26*'Res Rent Roll'!$C26*(1+'Property Summary'!$L$21)^(CapEx!AR$2-1))</f>
        <v/>
      </c>
      <c r="AS25" s="47" t="str">
        <f>IF('Res Rent Roll'!$B26="","",'Res Rent Roll'!$L26*'Res Rent Roll'!$C26*(1+'Property Summary'!$L$21)^(CapEx!AS$2-1))</f>
        <v/>
      </c>
      <c r="AT25" s="47" t="str">
        <f>IF('Res Rent Roll'!$B26="","",'Res Rent Roll'!$L26*'Res Rent Roll'!$C26*(1+'Property Summary'!$L$21)^(CapEx!AT$2-1))</f>
        <v/>
      </c>
      <c r="AU25" s="47" t="str">
        <f>IF('Res Rent Roll'!$B26="","",'Res Rent Roll'!$L26*'Res Rent Roll'!$C26*(1+'Property Summary'!$L$21)^(CapEx!AU$2-1))</f>
        <v/>
      </c>
      <c r="AV25" s="47" t="str">
        <f>IF('Res Rent Roll'!$B26="","",'Res Rent Roll'!$L26*'Res Rent Roll'!$C26*(1+'Property Summary'!$L$21)^(CapEx!AV$2-1))</f>
        <v/>
      </c>
      <c r="AW25" s="47" t="str">
        <f>IF('Res Rent Roll'!$B26="","",'Res Rent Roll'!$L26*'Res Rent Roll'!$C26*(1+'Property Summary'!$L$21)^(CapEx!AW$2-1))</f>
        <v/>
      </c>
      <c r="AX25" s="47" t="str">
        <f>IF('Res Rent Roll'!$B26="","",'Res Rent Roll'!$L26*'Res Rent Roll'!$C26*(1+'Property Summary'!$L$21)^(CapEx!AX$2-1))</f>
        <v/>
      </c>
      <c r="AY25" s="47" t="str">
        <f>IF('Res Rent Roll'!$B26="","",'Res Rent Roll'!$L26*'Res Rent Roll'!$C26*(1+'Property Summary'!$L$21)^(CapEx!AY$2-1))</f>
        <v/>
      </c>
      <c r="AZ25" s="47" t="str">
        <f>IF('Res Rent Roll'!$B26="","",'Res Rent Roll'!$L26*'Res Rent Roll'!$C26*(1+'Property Summary'!$L$21)^(CapEx!AZ$2-1))</f>
        <v/>
      </c>
      <c r="BA25" s="47" t="str">
        <f>IF('Res Rent Roll'!$B26="","",'Res Rent Roll'!$L26*'Res Rent Roll'!$C26*(1+'Property Summary'!$L$21)^(CapEx!BA$2-1))</f>
        <v/>
      </c>
      <c r="BB25" s="47" t="str">
        <f>IF('Res Rent Roll'!$B26="","",'Res Rent Roll'!$L26*'Res Rent Roll'!$C26*(1+'Property Summary'!$L$21)^(CapEx!BB$2-1))</f>
        <v/>
      </c>
      <c r="BC25" s="47" t="str">
        <f>IF('Res Rent Roll'!$B26="","",'Res Rent Roll'!$L26*'Res Rent Roll'!$C26*(1+'Property Summary'!$L$21)^(CapEx!BC$2-1))</f>
        <v/>
      </c>
      <c r="BD25" s="47" t="str">
        <f>IF('Res Rent Roll'!$B26="","",'Res Rent Roll'!$L26*'Res Rent Roll'!$C26*(1+'Property Summary'!$L$21)^(CapEx!BD$2-1))</f>
        <v/>
      </c>
      <c r="BE25" s="47" t="str">
        <f>IF('Res Rent Roll'!$B26="","",'Res Rent Roll'!$L26*'Res Rent Roll'!$C26*(1+'Property Summary'!$L$21)^(CapEx!BE$2-1))</f>
        <v/>
      </c>
      <c r="BF25" s="47" t="str">
        <f>IF('Res Rent Roll'!$B26="","",'Res Rent Roll'!$L26*'Res Rent Roll'!$C26*(1+'Property Summary'!$L$21)^(CapEx!BF$2-1))</f>
        <v/>
      </c>
      <c r="BG25" s="47" t="str">
        <f>IF('Res Rent Roll'!$B26="","",'Res Rent Roll'!$L26*'Res Rent Roll'!$C26*(1+'Property Summary'!$L$21)^(CapEx!BG$2-1))</f>
        <v/>
      </c>
      <c r="BH25" s="47" t="str">
        <f>IF('Res Rent Roll'!$B26="","",'Res Rent Roll'!$L26*'Res Rent Roll'!$C26*(1+'Property Summary'!$L$21)^(CapEx!BH$2-1))</f>
        <v/>
      </c>
      <c r="BI25" s="47" t="str">
        <f>IF('Res Rent Roll'!$B26="","",'Res Rent Roll'!$L26*'Res Rent Roll'!$C26*(1+'Property Summary'!$L$21)^(CapEx!BI$2-1))</f>
        <v/>
      </c>
      <c r="BJ25" s="47" t="str">
        <f>IF('Res Rent Roll'!$B26="","",'Res Rent Roll'!$L26*'Res Rent Roll'!$C26*(1+'Property Summary'!$L$21)^(CapEx!BJ$2-1))</f>
        <v/>
      </c>
      <c r="BK25" s="47" t="str">
        <f>IF('Res Rent Roll'!$B26="","",'Res Rent Roll'!$L26*'Res Rent Roll'!$C26*(1+'Property Summary'!$L$21)^(CapEx!BK$2-1))</f>
        <v/>
      </c>
      <c r="BL25" s="47" t="str">
        <f>IF('Res Rent Roll'!$B26="","",'Res Rent Roll'!$L26*'Res Rent Roll'!$C26*(1+'Property Summary'!$L$21)^(CapEx!BL$2-1))</f>
        <v/>
      </c>
      <c r="BM25" s="47" t="str">
        <f>IF('Res Rent Roll'!$B26="","",'Res Rent Roll'!$L26*'Res Rent Roll'!$C26*(1+'Property Summary'!$L$21)^(CapEx!BM$2-1))</f>
        <v/>
      </c>
      <c r="BN25" s="47" t="str">
        <f>IF('Res Rent Roll'!$B26="","",'Res Rent Roll'!$L26*'Res Rent Roll'!$C26*(1+'Property Summary'!$L$21)^(CapEx!BN$2-1))</f>
        <v/>
      </c>
      <c r="BO25" s="47" t="str">
        <f>IF('Res Rent Roll'!$B26="","",'Res Rent Roll'!$L26*'Res Rent Roll'!$C26*(1+'Property Summary'!$L$21)^(CapEx!BO$2-1))</f>
        <v/>
      </c>
      <c r="BP25" s="47" t="str">
        <f>IF('Res Rent Roll'!$B26="","",'Res Rent Roll'!$L26*'Res Rent Roll'!$C26*(1+'Property Summary'!$L$21)^(CapEx!BP$2-1))</f>
        <v/>
      </c>
      <c r="BQ25" s="47" t="str">
        <f>IF('Res Rent Roll'!$B26="","",'Res Rent Roll'!$L26*'Res Rent Roll'!$C26*(1+'Property Summary'!$L$21)^(CapEx!BQ$2-1))</f>
        <v/>
      </c>
      <c r="BR25" s="47" t="str">
        <f>IF('Res Rent Roll'!$B26="","",'Res Rent Roll'!$L26*'Res Rent Roll'!$C26*(1+'Property Summary'!$L$21)^(CapEx!BR$2-1))</f>
        <v/>
      </c>
      <c r="BS25" s="47" t="str">
        <f>IF('Res Rent Roll'!$B26="","",'Res Rent Roll'!$L26*'Res Rent Roll'!$C26*(1+'Property Summary'!$L$21)^(CapEx!BS$2-1))</f>
        <v/>
      </c>
      <c r="BT25" s="47" t="str">
        <f>IF('Res Rent Roll'!$B26="","",'Res Rent Roll'!$L26*'Res Rent Roll'!$C26*(1+'Property Summary'!$L$21)^(CapEx!BT$2-1))</f>
        <v/>
      </c>
      <c r="BU25" s="47" t="str">
        <f>IF('Res Rent Roll'!$B26="","",'Res Rent Roll'!$L26*'Res Rent Roll'!$C26*(1+'Property Summary'!$L$21)^(CapEx!BU$2-1))</f>
        <v/>
      </c>
      <c r="BV25" s="47" t="str">
        <f>IF('Res Rent Roll'!$B26="","",'Res Rent Roll'!$L26*'Res Rent Roll'!$C26*(1+'Property Summary'!$L$21)^(CapEx!BV$2-1))</f>
        <v/>
      </c>
      <c r="BW25" s="47" t="str">
        <f>IF('Res Rent Roll'!$B26="","",'Res Rent Roll'!$L26*'Res Rent Roll'!$C26*(1+'Property Summary'!$L$21)^(CapEx!BW$2-1))</f>
        <v/>
      </c>
      <c r="BX25" s="47" t="str">
        <f>IF('Res Rent Roll'!$B26="","",'Res Rent Roll'!$L26*'Res Rent Roll'!$C26*(1+'Property Summary'!$L$21)^(CapEx!BX$2-1))</f>
        <v/>
      </c>
      <c r="BY25" s="47" t="str">
        <f>IF('Res Rent Roll'!$B26="","",'Res Rent Roll'!$L26*'Res Rent Roll'!$C26*(1+'Property Summary'!$L$21)^(CapEx!BY$2-1))</f>
        <v/>
      </c>
      <c r="BZ25" s="47" t="str">
        <f>IF('Res Rent Roll'!$B26="","",'Res Rent Roll'!$L26*'Res Rent Roll'!$C26*(1+'Property Summary'!$L$21)^(CapEx!BZ$2-1))</f>
        <v/>
      </c>
      <c r="CA25" s="47" t="str">
        <f>IF('Res Rent Roll'!$B26="","",'Res Rent Roll'!$L26*'Res Rent Roll'!$C26*(1+'Property Summary'!$L$21)^(CapEx!CA$2-1))</f>
        <v/>
      </c>
      <c r="CB25" s="47" t="str">
        <f>IF('Res Rent Roll'!$B26="","",'Res Rent Roll'!$L26*'Res Rent Roll'!$C26*(1+'Property Summary'!$L$21)^(CapEx!CB$2-1))</f>
        <v/>
      </c>
      <c r="CC25" s="47" t="str">
        <f>IF('Res Rent Roll'!$B26="","",'Res Rent Roll'!$L26*'Res Rent Roll'!$C26*(1+'Property Summary'!$L$21)^(CapEx!CC$2-1))</f>
        <v/>
      </c>
      <c r="CD25" s="47" t="str">
        <f>IF('Res Rent Roll'!$B26="","",'Res Rent Roll'!$L26*'Res Rent Roll'!$C26*(1+'Property Summary'!$L$21)^(CapEx!CD$2-1))</f>
        <v/>
      </c>
      <c r="CE25" s="47" t="str">
        <f>IF('Res Rent Roll'!$B26="","",'Res Rent Roll'!$L26*'Res Rent Roll'!$C26*(1+'Property Summary'!$L$21)^(CapEx!CE$2-1))</f>
        <v/>
      </c>
      <c r="CF25" s="47" t="str">
        <f>IF('Res Rent Roll'!$B26="","",'Res Rent Roll'!$L26*'Res Rent Roll'!$C26*(1+'Property Summary'!$L$21)^(CapEx!CF$2-1))</f>
        <v/>
      </c>
      <c r="CG25" s="47" t="str">
        <f>IF('Res Rent Roll'!$B26="","",'Res Rent Roll'!$L26*'Res Rent Roll'!$C26*(1+'Property Summary'!$L$21)^(CapEx!CG$2-1))</f>
        <v/>
      </c>
      <c r="CH25" s="47" t="str">
        <f>IF('Res Rent Roll'!$B26="","",'Res Rent Roll'!$L26*'Res Rent Roll'!$C26*(1+'Property Summary'!$L$21)^(CapEx!CH$2-1))</f>
        <v/>
      </c>
      <c r="CI25" s="47" t="str">
        <f>IF('Res Rent Roll'!$B26="","",'Res Rent Roll'!$L26*'Res Rent Roll'!$C26*(1+'Property Summary'!$L$21)^(CapEx!CI$2-1))</f>
        <v/>
      </c>
      <c r="CJ25" s="47" t="str">
        <f>IF('Res Rent Roll'!$B26="","",'Res Rent Roll'!$L26*'Res Rent Roll'!$C26*(1+'Property Summary'!$L$21)^(CapEx!CJ$2-1))</f>
        <v/>
      </c>
      <c r="CK25" s="47" t="str">
        <f>IF('Res Rent Roll'!$B26="","",'Res Rent Roll'!$L26*'Res Rent Roll'!$C26*(1+'Property Summary'!$L$21)^(CapEx!CK$2-1))</f>
        <v/>
      </c>
      <c r="CL25" s="47" t="str">
        <f>IF('Res Rent Roll'!$B26="","",'Res Rent Roll'!$L26*'Res Rent Roll'!$C26*(1+'Property Summary'!$L$21)^(CapEx!CL$2-1))</f>
        <v/>
      </c>
      <c r="CM25" s="47" t="str">
        <f>IF('Res Rent Roll'!$B26="","",'Res Rent Roll'!$L26*'Res Rent Roll'!$C26*(1+'Property Summary'!$L$21)^(CapEx!CM$2-1))</f>
        <v/>
      </c>
      <c r="CN25" s="47" t="str">
        <f>IF('Res Rent Roll'!$B26="","",'Res Rent Roll'!$L26*'Res Rent Roll'!$C26*(1+'Property Summary'!$L$21)^(CapEx!CN$2-1))</f>
        <v/>
      </c>
      <c r="CO25" s="47" t="str">
        <f>IF('Res Rent Roll'!$B26="","",'Res Rent Roll'!$L26*'Res Rent Roll'!$C26*(1+'Property Summary'!$L$21)^(CapEx!CO$2-1))</f>
        <v/>
      </c>
      <c r="CP25" s="47" t="str">
        <f>IF('Res Rent Roll'!$B26="","",'Res Rent Roll'!$L26*'Res Rent Roll'!$C26*(1+'Property Summary'!$L$21)^(CapEx!CP$2-1))</f>
        <v/>
      </c>
      <c r="CQ25" s="47" t="str">
        <f>IF('Res Rent Roll'!$B26="","",'Res Rent Roll'!$L26*'Res Rent Roll'!$C26*(1+'Property Summary'!$L$21)^(CapEx!CQ$2-1))</f>
        <v/>
      </c>
      <c r="CR25" s="47" t="str">
        <f>IF('Res Rent Roll'!$B26="","",'Res Rent Roll'!$L26*'Res Rent Roll'!$C26*(1+'Property Summary'!$L$21)^(CapEx!CR$2-1))</f>
        <v/>
      </c>
      <c r="CS25" s="47" t="str">
        <f>IF('Res Rent Roll'!$B26="","",'Res Rent Roll'!$L26*'Res Rent Roll'!$C26*(1+'Property Summary'!$L$21)^(CapEx!CS$2-1))</f>
        <v/>
      </c>
      <c r="CT25" s="47" t="str">
        <f>IF('Res Rent Roll'!$B26="","",'Res Rent Roll'!$L26*'Res Rent Roll'!$C26*(1+'Property Summary'!$L$21)^(CapEx!CT$2-1))</f>
        <v/>
      </c>
      <c r="CU25" s="47" t="str">
        <f>IF('Res Rent Roll'!$B26="","",'Res Rent Roll'!$L26*'Res Rent Roll'!$C26*(1+'Property Summary'!$L$21)^(CapEx!CU$2-1))</f>
        <v/>
      </c>
      <c r="CV25" s="47" t="str">
        <f>IF('Res Rent Roll'!$B26="","",'Res Rent Roll'!$L26*'Res Rent Roll'!$C26*(1+'Property Summary'!$L$21)^(CapEx!CV$2-1))</f>
        <v/>
      </c>
      <c r="CW25" s="47" t="str">
        <f>IF('Res Rent Roll'!$B26="","",'Res Rent Roll'!$L26*'Res Rent Roll'!$C26*(1+'Property Summary'!$L$21)^(CapEx!CW$2-1))</f>
        <v/>
      </c>
      <c r="CX25" s="47" t="str">
        <f>IF('Res Rent Roll'!$B26="","",'Res Rent Roll'!$L26*'Res Rent Roll'!$C26*(1+'Property Summary'!$L$21)^(CapEx!CX$2-1))</f>
        <v/>
      </c>
      <c r="CY25" s="47" t="str">
        <f>IF('Res Rent Roll'!$B26="","",'Res Rent Roll'!$L26*'Res Rent Roll'!$C26*(1+'Property Summary'!$L$21)^(CapEx!CY$2-1))</f>
        <v/>
      </c>
      <c r="CZ25" s="47" t="str">
        <f>IF('Res Rent Roll'!$B26="","",'Res Rent Roll'!$L26*'Res Rent Roll'!$C26*(1+'Property Summary'!$L$21)^(CapEx!CZ$2-1))</f>
        <v/>
      </c>
      <c r="DA25" s="47" t="str">
        <f>IF('Res Rent Roll'!$B26="","",'Res Rent Roll'!$L26*'Res Rent Roll'!$C26*(1+'Property Summary'!$L$21)^(CapEx!DA$2-1))</f>
        <v/>
      </c>
      <c r="DB25" s="47" t="str">
        <f>IF('Res Rent Roll'!$B26="","",'Res Rent Roll'!$L26*'Res Rent Roll'!$C26*(1+'Property Summary'!$L$21)^(CapEx!DB$2-1))</f>
        <v/>
      </c>
      <c r="DC25" s="47" t="str">
        <f>IF('Res Rent Roll'!$B26="","",'Res Rent Roll'!$L26*'Res Rent Roll'!$C26*(1+'Property Summary'!$L$21)^(CapEx!DC$2-1))</f>
        <v/>
      </c>
      <c r="DD25" s="47" t="str">
        <f>IF('Res Rent Roll'!$B26="","",'Res Rent Roll'!$L26*'Res Rent Roll'!$C26*(1+'Property Summary'!$L$21)^(CapEx!DD$2-1))</f>
        <v/>
      </c>
      <c r="DE25" s="47" t="str">
        <f>IF('Res Rent Roll'!$B26="","",'Res Rent Roll'!$L26*'Res Rent Roll'!$C26*(1+'Property Summary'!$L$21)^(CapEx!DE$2-1))</f>
        <v/>
      </c>
      <c r="DF25" s="47" t="str">
        <f>IF('Res Rent Roll'!$B26="","",'Res Rent Roll'!$L26*'Res Rent Roll'!$C26*(1+'Property Summary'!$L$21)^(CapEx!DF$2-1))</f>
        <v/>
      </c>
      <c r="DG25" s="47" t="str">
        <f>IF('Res Rent Roll'!$B26="","",'Res Rent Roll'!$L26*'Res Rent Roll'!$C26*(1+'Property Summary'!$L$21)^(CapEx!DG$2-1))</f>
        <v/>
      </c>
      <c r="DH25" s="47" t="str">
        <f>IF('Res Rent Roll'!$B26="","",'Res Rent Roll'!$L26*'Res Rent Roll'!$C26*(1+'Property Summary'!$L$21)^(CapEx!DH$2-1))</f>
        <v/>
      </c>
      <c r="DI25" s="47" t="str">
        <f>IF('Res Rent Roll'!$B26="","",'Res Rent Roll'!$L26*'Res Rent Roll'!$C26*(1+'Property Summary'!$L$21)^(CapEx!DI$2-1))</f>
        <v/>
      </c>
      <c r="DJ25" s="47" t="str">
        <f>IF('Res Rent Roll'!$B26="","",'Res Rent Roll'!$L26*'Res Rent Roll'!$C26*(1+'Property Summary'!$L$21)^(CapEx!DJ$2-1))</f>
        <v/>
      </c>
      <c r="DK25" s="47" t="str">
        <f>IF('Res Rent Roll'!$B26="","",'Res Rent Roll'!$L26*'Res Rent Roll'!$C26*(1+'Property Summary'!$L$21)^(CapEx!DK$2-1))</f>
        <v/>
      </c>
      <c r="DL25" s="47" t="str">
        <f>IF('Res Rent Roll'!$B26="","",'Res Rent Roll'!$L26*'Res Rent Roll'!$C26*(1+'Property Summary'!$L$21)^(CapEx!DL$2-1))</f>
        <v/>
      </c>
      <c r="DM25" s="47" t="str">
        <f>IF('Res Rent Roll'!$B26="","",'Res Rent Roll'!$L26*'Res Rent Roll'!$C26*(1+'Property Summary'!$L$21)^(CapEx!DM$2-1))</f>
        <v/>
      </c>
      <c r="DN25" s="47" t="str">
        <f>IF('Res Rent Roll'!$B26="","",'Res Rent Roll'!$L26*'Res Rent Roll'!$C26*(1+'Property Summary'!$L$21)^(CapEx!DN$2-1))</f>
        <v/>
      </c>
      <c r="DO25" s="47" t="str">
        <f>IF('Res Rent Roll'!$B26="","",'Res Rent Roll'!$L26*'Res Rent Roll'!$C26*(1+'Property Summary'!$L$21)^(CapEx!DO$2-1))</f>
        <v/>
      </c>
      <c r="DP25" s="47" t="str">
        <f>IF('Res Rent Roll'!$B26="","",'Res Rent Roll'!$L26*'Res Rent Roll'!$C26*(1+'Property Summary'!$L$21)^(CapEx!DP$2-1))</f>
        <v/>
      </c>
      <c r="DQ25" s="47" t="str">
        <f>IF('Res Rent Roll'!$B26="","",'Res Rent Roll'!$L26*'Res Rent Roll'!$C26*(1+'Property Summary'!$L$21)^(CapEx!DQ$2-1))</f>
        <v/>
      </c>
      <c r="DR25" s="47" t="str">
        <f>IF('Res Rent Roll'!$B26="","",'Res Rent Roll'!$L26*'Res Rent Roll'!$C26*(1+'Property Summary'!$L$21)^(CapEx!DR$2-1))</f>
        <v/>
      </c>
      <c r="DS25" s="47" t="str">
        <f>IF('Res Rent Roll'!$B26="","",'Res Rent Roll'!$L26*'Res Rent Roll'!$C26*(1+'Property Summary'!$L$21)^(CapEx!DS$2-1))</f>
        <v/>
      </c>
      <c r="DT25" s="47" t="str">
        <f>IF('Res Rent Roll'!$B26="","",'Res Rent Roll'!$L26*'Res Rent Roll'!$C26*(1+'Property Summary'!$L$21)^(CapEx!DT$2-1))</f>
        <v/>
      </c>
      <c r="DU25" s="47" t="str">
        <f>IF('Res Rent Roll'!$B26="","",'Res Rent Roll'!$L26*'Res Rent Roll'!$C26*(1+'Property Summary'!$L$21)^(CapEx!DU$2-1))</f>
        <v/>
      </c>
      <c r="DV25" s="47" t="str">
        <f>IF('Res Rent Roll'!$B26="","",'Res Rent Roll'!$L26*'Res Rent Roll'!$C26*(1+'Property Summary'!$L$21)^(CapEx!DV$2-1))</f>
        <v/>
      </c>
      <c r="DW25" s="47" t="str">
        <f>IF('Res Rent Roll'!$B26="","",'Res Rent Roll'!$L26*'Res Rent Roll'!$C26*(1+'Property Summary'!$L$21)^(CapEx!DW$2-1))</f>
        <v/>
      </c>
      <c r="DX25" s="47" t="str">
        <f>IF('Res Rent Roll'!$B26="","",'Res Rent Roll'!$L26*'Res Rent Roll'!$C26*(1+'Property Summary'!$L$21)^(CapEx!DX$2-1))</f>
        <v/>
      </c>
      <c r="DY25" s="47" t="str">
        <f>IF('Res Rent Roll'!$B26="","",'Res Rent Roll'!$L26*'Res Rent Roll'!$C26*(1+'Property Summary'!$L$21)^(CapEx!DY$2-1))</f>
        <v/>
      </c>
      <c r="DZ25" s="47" t="str">
        <f>IF('Res Rent Roll'!$B26="","",'Res Rent Roll'!$L26*'Res Rent Roll'!$C26*(1+'Property Summary'!$L$21)^(CapEx!DZ$2-1))</f>
        <v/>
      </c>
      <c r="EA25" s="47" t="str">
        <f>IF('Res Rent Roll'!$B26="","",'Res Rent Roll'!$L26*'Res Rent Roll'!$C26*(1+'Property Summary'!$L$21)^(CapEx!EA$2-1))</f>
        <v/>
      </c>
      <c r="EB25" s="47" t="str">
        <f>IF('Res Rent Roll'!$B26="","",'Res Rent Roll'!$L26*'Res Rent Roll'!$C26*(1+'Property Summary'!$L$21)^(CapEx!EB$2-1))</f>
        <v/>
      </c>
      <c r="EC25" s="47" t="str">
        <f>IF('Res Rent Roll'!$B26="","",'Res Rent Roll'!$L26*'Res Rent Roll'!$C26*(1+'Property Summary'!$L$21)^(CapEx!EC$2-1))</f>
        <v/>
      </c>
      <c r="ED25" s="47" t="str">
        <f>IF('Res Rent Roll'!$B26="","",'Res Rent Roll'!$L26*'Res Rent Roll'!$C26*(1+'Property Summary'!$L$21)^(CapEx!ED$2-1))</f>
        <v/>
      </c>
      <c r="EE25" s="47" t="str">
        <f>IF('Res Rent Roll'!$B26="","",'Res Rent Roll'!$L26*'Res Rent Roll'!$C26*(1+'Property Summary'!$L$21)^(CapEx!EE$2-1))</f>
        <v/>
      </c>
      <c r="EF25" s="47" t="str">
        <f>IF('Res Rent Roll'!$B26="","",'Res Rent Roll'!$L26*'Res Rent Roll'!$C26*(1+'Property Summary'!$L$21)^(CapEx!EF$2-1))</f>
        <v/>
      </c>
      <c r="EG25" s="47" t="str">
        <f>IF('Res Rent Roll'!$B26="","",'Res Rent Roll'!$L26*'Res Rent Roll'!$C26*(1+'Property Summary'!$L$21)^(CapEx!EG$2-1))</f>
        <v/>
      </c>
      <c r="EH25" s="47" t="str">
        <f>IF('Res Rent Roll'!$B26="","",'Res Rent Roll'!$L26*'Res Rent Roll'!$C26*(1+'Property Summary'!$L$21)^(CapEx!EH$2-1))</f>
        <v/>
      </c>
      <c r="EI25" s="47" t="str">
        <f>IF('Res Rent Roll'!$B26="","",'Res Rent Roll'!$L26*'Res Rent Roll'!$C26*(1+'Property Summary'!$L$21)^(CapEx!EI$2-1))</f>
        <v/>
      </c>
      <c r="EJ25" s="47" t="str">
        <f>IF('Res Rent Roll'!$B26="","",'Res Rent Roll'!$L26*'Res Rent Roll'!$C26*(1+'Property Summary'!$L$21)^(CapEx!EJ$2-1))</f>
        <v/>
      </c>
      <c r="EK25" s="47" t="str">
        <f>IF('Res Rent Roll'!$B26="","",'Res Rent Roll'!$L26*'Res Rent Roll'!$C26*(1+'Property Summary'!$L$21)^(CapEx!EK$2-1))</f>
        <v/>
      </c>
      <c r="EL25" s="47" t="str">
        <f>IF('Res Rent Roll'!$B26="","",'Res Rent Roll'!$L26*'Res Rent Roll'!$C26*(1+'Property Summary'!$L$21)^(CapEx!EL$2-1))</f>
        <v/>
      </c>
      <c r="EM25" s="47" t="str">
        <f>IF('Res Rent Roll'!$B26="","",'Res Rent Roll'!$L26*'Res Rent Roll'!$C26*(1+'Property Summary'!$L$21)^(CapEx!EM$2-1))</f>
        <v/>
      </c>
      <c r="EN25" s="47" t="str">
        <f>IF('Res Rent Roll'!$B26="","",'Res Rent Roll'!$L26*'Res Rent Roll'!$C26*(1+'Property Summary'!$L$21)^(CapEx!EN$2-1))</f>
        <v/>
      </c>
      <c r="EO25" s="47" t="str">
        <f>IF('Res Rent Roll'!$B26="","",'Res Rent Roll'!$L26*'Res Rent Roll'!$C26*(1+'Property Summary'!$L$21)^(CapEx!EO$2-1))</f>
        <v/>
      </c>
      <c r="EP25" s="47" t="str">
        <f>IF('Res Rent Roll'!$B26="","",'Res Rent Roll'!$L26*'Res Rent Roll'!$C26*(1+'Property Summary'!$L$21)^(CapEx!EP$2-1))</f>
        <v/>
      </c>
      <c r="EQ25" s="47" t="str">
        <f>IF('Res Rent Roll'!$B26="","",'Res Rent Roll'!$L26*'Res Rent Roll'!$C26*(1+'Property Summary'!$L$21)^(CapEx!EQ$2-1))</f>
        <v/>
      </c>
      <c r="ER25" s="47" t="str">
        <f>IF('Res Rent Roll'!$B26="","",'Res Rent Roll'!$L26*'Res Rent Roll'!$C26*(1+'Property Summary'!$L$21)^(CapEx!ER$2-1))</f>
        <v/>
      </c>
      <c r="ES25" s="47" t="str">
        <f>IF('Res Rent Roll'!$B26="","",'Res Rent Roll'!$L26*'Res Rent Roll'!$C26*(1+'Property Summary'!$L$21)^(CapEx!ES$2-1))</f>
        <v/>
      </c>
      <c r="ET25" s="47" t="str">
        <f>IF('Res Rent Roll'!$B26="","",'Res Rent Roll'!$L26*'Res Rent Roll'!$C26*(1+'Property Summary'!$L$21)^(CapEx!ET$2-1))</f>
        <v/>
      </c>
      <c r="EU25" s="47" t="str">
        <f>IF('Res Rent Roll'!$B26="","",'Res Rent Roll'!$L26*'Res Rent Roll'!$C26*(1+'Property Summary'!$L$21)^(CapEx!EU$2-1))</f>
        <v/>
      </c>
      <c r="EV25" s="47" t="str">
        <f>IF('Res Rent Roll'!$B26="","",'Res Rent Roll'!$L26*'Res Rent Roll'!$C26*(1+'Property Summary'!$L$21)^(CapEx!EV$2-1))</f>
        <v/>
      </c>
      <c r="EW25" s="47" t="str">
        <f>IF('Res Rent Roll'!$B26="","",'Res Rent Roll'!$L26*'Res Rent Roll'!$C26*(1+'Property Summary'!$L$21)^(CapEx!EW$2-1))</f>
        <v/>
      </c>
      <c r="EX25" s="47" t="str">
        <f>IF('Res Rent Roll'!$B26="","",'Res Rent Roll'!$L26*'Res Rent Roll'!$C26*(1+'Property Summary'!$L$21)^(CapEx!EX$2-1))</f>
        <v/>
      </c>
      <c r="EY25" s="47" t="str">
        <f>IF('Res Rent Roll'!$B26="","",'Res Rent Roll'!$L26*'Res Rent Roll'!$C26*(1+'Property Summary'!$L$21)^(CapEx!EY$2-1))</f>
        <v/>
      </c>
      <c r="EZ25" s="47" t="str">
        <f>IF('Res Rent Roll'!$B26="","",'Res Rent Roll'!$L26*'Res Rent Roll'!$C26*(1+'Property Summary'!$L$21)^(CapEx!EZ$2-1))</f>
        <v/>
      </c>
      <c r="FA25" s="47" t="str">
        <f>IF('Res Rent Roll'!$B26="","",'Res Rent Roll'!$L26*'Res Rent Roll'!$C26*(1+'Property Summary'!$L$21)^(CapEx!FA$2-1))</f>
        <v/>
      </c>
      <c r="FB25" s="47" t="str">
        <f>IF('Res Rent Roll'!$B26="","",'Res Rent Roll'!$L26*'Res Rent Roll'!$C26*(1+'Property Summary'!$L$21)^(CapEx!FB$2-1))</f>
        <v/>
      </c>
      <c r="FC25" s="47" t="str">
        <f>IF('Res Rent Roll'!$B26="","",'Res Rent Roll'!$L26*'Res Rent Roll'!$C26*(1+'Property Summary'!$L$21)^(CapEx!FC$2-1))</f>
        <v/>
      </c>
      <c r="FD25" s="47" t="str">
        <f>IF('Res Rent Roll'!$B26="","",'Res Rent Roll'!$L26*'Res Rent Roll'!$C26*(1+'Property Summary'!$L$21)^(CapEx!FD$2-1))</f>
        <v/>
      </c>
      <c r="FE25" s="47" t="str">
        <f>IF('Res Rent Roll'!$B26="","",'Res Rent Roll'!$L26*'Res Rent Roll'!$C26*(1+'Property Summary'!$L$21)^(CapEx!FE$2-1))</f>
        <v/>
      </c>
      <c r="FF25" s="47" t="str">
        <f>IF('Res Rent Roll'!$B26="","",'Res Rent Roll'!$L26*'Res Rent Roll'!$C26*(1+'Property Summary'!$L$21)^(CapEx!FF$2-1))</f>
        <v/>
      </c>
      <c r="FG25" s="47" t="str">
        <f>IF('Res Rent Roll'!$B26="","",'Res Rent Roll'!$L26*'Res Rent Roll'!$C26*(1+'Property Summary'!$L$21)^(CapEx!FG$2-1))</f>
        <v/>
      </c>
      <c r="FH25" s="47" t="str">
        <f>IF('Res Rent Roll'!$B26="","",'Res Rent Roll'!$L26*'Res Rent Roll'!$C26*(1+'Property Summary'!$L$21)^(CapEx!FH$2-1))</f>
        <v/>
      </c>
      <c r="FI25" s="47" t="str">
        <f>IF('Res Rent Roll'!$B26="","",'Res Rent Roll'!$L26*'Res Rent Roll'!$C26*(1+'Property Summary'!$L$21)^(CapEx!FI$2-1))</f>
        <v/>
      </c>
      <c r="FJ25" s="47" t="str">
        <f>IF('Res Rent Roll'!$B26="","",'Res Rent Roll'!$L26*'Res Rent Roll'!$C26*(1+'Property Summary'!$L$21)^(CapEx!FJ$2-1))</f>
        <v/>
      </c>
      <c r="FK25" s="47" t="str">
        <f>IF('Res Rent Roll'!$B26="","",'Res Rent Roll'!$L26*'Res Rent Roll'!$C26*(1+'Property Summary'!$L$21)^(CapEx!FK$2-1))</f>
        <v/>
      </c>
      <c r="FL25" s="47" t="str">
        <f>IF('Res Rent Roll'!$B26="","",'Res Rent Roll'!$L26*'Res Rent Roll'!$C26*(1+'Property Summary'!$L$21)^(CapEx!FL$2-1))</f>
        <v/>
      </c>
      <c r="FM25" s="47" t="str">
        <f>IF('Res Rent Roll'!$B26="","",'Res Rent Roll'!$L26*'Res Rent Roll'!$C26*(1+'Property Summary'!$L$21)^(CapEx!FM$2-1))</f>
        <v/>
      </c>
      <c r="FN25" s="47" t="str">
        <f>IF('Res Rent Roll'!$B26="","",'Res Rent Roll'!$L26*'Res Rent Roll'!$C26*(1+'Property Summary'!$L$21)^(CapEx!FN$2-1))</f>
        <v/>
      </c>
      <c r="FO25" s="47" t="str">
        <f>IF('Res Rent Roll'!$B26="","",'Res Rent Roll'!$L26*'Res Rent Roll'!$C26*(1+'Property Summary'!$L$21)^(CapEx!FO$2-1))</f>
        <v/>
      </c>
      <c r="FP25" s="47" t="str">
        <f>IF('Res Rent Roll'!$B26="","",'Res Rent Roll'!$L26*'Res Rent Roll'!$C26*(1+'Property Summary'!$L$21)^(CapEx!FP$2-1))</f>
        <v/>
      </c>
      <c r="FQ25" s="47" t="str">
        <f>IF('Res Rent Roll'!$B26="","",'Res Rent Roll'!$L26*'Res Rent Roll'!$C26*(1+'Property Summary'!$L$21)^(CapEx!FQ$2-1))</f>
        <v/>
      </c>
      <c r="FR25" s="47" t="str">
        <f>IF('Res Rent Roll'!$B26="","",'Res Rent Roll'!$L26*'Res Rent Roll'!$C26*(1+'Property Summary'!$L$21)^(CapEx!FR$2-1))</f>
        <v/>
      </c>
      <c r="FS25" s="47" t="str">
        <f>IF('Res Rent Roll'!$B26="","",'Res Rent Roll'!$L26*'Res Rent Roll'!$C26*(1+'Property Summary'!$L$21)^(CapEx!FS$2-1))</f>
        <v/>
      </c>
      <c r="FT25" s="47" t="str">
        <f>IF('Res Rent Roll'!$B26="","",'Res Rent Roll'!$L26*'Res Rent Roll'!$C26*(1+'Property Summary'!$L$21)^(CapEx!FT$2-1))</f>
        <v/>
      </c>
      <c r="FU25" s="47" t="str">
        <f>IF('Res Rent Roll'!$B26="","",'Res Rent Roll'!$L26*'Res Rent Roll'!$C26*(1+'Property Summary'!$L$21)^(CapEx!FU$2-1))</f>
        <v/>
      </c>
      <c r="FV25" s="47" t="str">
        <f>IF('Res Rent Roll'!$B26="","",'Res Rent Roll'!$L26*'Res Rent Roll'!$C26*(1+'Property Summary'!$L$21)^(CapEx!FV$2-1))</f>
        <v/>
      </c>
      <c r="FW25" s="47" t="str">
        <f>IF('Res Rent Roll'!$B26="","",'Res Rent Roll'!$L26*'Res Rent Roll'!$C26*(1+'Property Summary'!$L$21)^(CapEx!FW$2-1))</f>
        <v/>
      </c>
      <c r="FX25" s="47" t="str">
        <f>IF('Res Rent Roll'!$B26="","",'Res Rent Roll'!$L26*'Res Rent Roll'!$C26*(1+'Property Summary'!$L$21)^(CapEx!FX$2-1))</f>
        <v/>
      </c>
      <c r="FY25" s="47" t="str">
        <f>IF('Res Rent Roll'!$B26="","",'Res Rent Roll'!$L26*'Res Rent Roll'!$C26*(1+'Property Summary'!$L$21)^(CapEx!FY$2-1))</f>
        <v/>
      </c>
      <c r="FZ25" s="47" t="str">
        <f>IF('Res Rent Roll'!$B26="","",'Res Rent Roll'!$L26*'Res Rent Roll'!$C26*(1+'Property Summary'!$L$21)^(CapEx!FZ$2-1))</f>
        <v/>
      </c>
      <c r="GA25" s="48" t="str">
        <f>IF('Res Rent Roll'!$B26="","",'Res Rent Roll'!$L26*'Res Rent Roll'!$C26*(1+'Property Summary'!$L$21)^(CapEx!GA$2-1))</f>
        <v/>
      </c>
    </row>
    <row r="26" spans="2:183" x14ac:dyDescent="0.3">
      <c r="B26" s="42" t="str">
        <f>IF('Res Rent Roll'!$B27="","",'Res Rent Roll'!$B27)</f>
        <v/>
      </c>
      <c r="C26" s="43"/>
      <c r="D26" s="47" t="str">
        <f>IF('Res Rent Roll'!$B27="","",'Res Rent Roll'!$L27*'Res Rent Roll'!$C27*(1+'Property Summary'!$L$21)^(CapEx!D$2-1))</f>
        <v/>
      </c>
      <c r="E26" s="47" t="str">
        <f>IF('Res Rent Roll'!$B27="","",'Res Rent Roll'!$L27*'Res Rent Roll'!$C27*(1+'Property Summary'!$L$21)^(CapEx!E$2-1))</f>
        <v/>
      </c>
      <c r="F26" s="47" t="str">
        <f>IF('Res Rent Roll'!$B27="","",'Res Rent Roll'!$L27*'Res Rent Roll'!$C27*(1+'Property Summary'!$L$21)^(CapEx!F$2-1))</f>
        <v/>
      </c>
      <c r="G26" s="47" t="str">
        <f>IF('Res Rent Roll'!$B27="","",'Res Rent Roll'!$L27*'Res Rent Roll'!$C27*(1+'Property Summary'!$L$21)^(CapEx!G$2-1))</f>
        <v/>
      </c>
      <c r="H26" s="47" t="str">
        <f>IF('Res Rent Roll'!$B27="","",'Res Rent Roll'!$L27*'Res Rent Roll'!$C27*(1+'Property Summary'!$L$21)^(CapEx!H$2-1))</f>
        <v/>
      </c>
      <c r="I26" s="47" t="str">
        <f>IF('Res Rent Roll'!$B27="","",'Res Rent Roll'!$L27*'Res Rent Roll'!$C27*(1+'Property Summary'!$L$21)^(CapEx!I$2-1))</f>
        <v/>
      </c>
      <c r="J26" s="47" t="str">
        <f>IF('Res Rent Roll'!$B27="","",'Res Rent Roll'!$L27*'Res Rent Roll'!$C27*(1+'Property Summary'!$L$21)^(CapEx!J$2-1))</f>
        <v/>
      </c>
      <c r="K26" s="47" t="str">
        <f>IF('Res Rent Roll'!$B27="","",'Res Rent Roll'!$L27*'Res Rent Roll'!$C27*(1+'Property Summary'!$L$21)^(CapEx!K$2-1))</f>
        <v/>
      </c>
      <c r="L26" s="47" t="str">
        <f>IF('Res Rent Roll'!$B27="","",'Res Rent Roll'!$L27*'Res Rent Roll'!$C27*(1+'Property Summary'!$L$21)^(CapEx!L$2-1))</f>
        <v/>
      </c>
      <c r="M26" s="47" t="str">
        <f>IF('Res Rent Roll'!$B27="","",'Res Rent Roll'!$L27*'Res Rent Roll'!$C27*(1+'Property Summary'!$L$21)^(CapEx!M$2-1))</f>
        <v/>
      </c>
      <c r="N26" s="47" t="str">
        <f>IF('Res Rent Roll'!$B27="","",'Res Rent Roll'!$L27*'Res Rent Roll'!$C27*(1+'Property Summary'!$L$21)^(CapEx!N$2-1))</f>
        <v/>
      </c>
      <c r="O26" s="47" t="str">
        <f>IF('Res Rent Roll'!$B27="","",'Res Rent Roll'!$L27*'Res Rent Roll'!$C27*(1+'Property Summary'!$L$21)^(CapEx!O$2-1))</f>
        <v/>
      </c>
      <c r="P26" s="47" t="str">
        <f>IF('Res Rent Roll'!$B27="","",'Res Rent Roll'!$L27*'Res Rent Roll'!$C27*(1+'Property Summary'!$L$21)^(CapEx!P$2-1))</f>
        <v/>
      </c>
      <c r="Q26" s="47" t="str">
        <f>IF('Res Rent Roll'!$B27="","",'Res Rent Roll'!$L27*'Res Rent Roll'!$C27*(1+'Property Summary'!$L$21)^(CapEx!Q$2-1))</f>
        <v/>
      </c>
      <c r="R26" s="47" t="str">
        <f>IF('Res Rent Roll'!$B27="","",'Res Rent Roll'!$L27*'Res Rent Roll'!$C27*(1+'Property Summary'!$L$21)^(CapEx!R$2-1))</f>
        <v/>
      </c>
      <c r="S26" s="47" t="str">
        <f>IF('Res Rent Roll'!$B27="","",'Res Rent Roll'!$L27*'Res Rent Roll'!$C27*(1+'Property Summary'!$L$21)^(CapEx!S$2-1))</f>
        <v/>
      </c>
      <c r="T26" s="47" t="str">
        <f>IF('Res Rent Roll'!$B27="","",'Res Rent Roll'!$L27*'Res Rent Roll'!$C27*(1+'Property Summary'!$L$21)^(CapEx!T$2-1))</f>
        <v/>
      </c>
      <c r="U26" s="47" t="str">
        <f>IF('Res Rent Roll'!$B27="","",'Res Rent Roll'!$L27*'Res Rent Roll'!$C27*(1+'Property Summary'!$L$21)^(CapEx!U$2-1))</f>
        <v/>
      </c>
      <c r="V26" s="47" t="str">
        <f>IF('Res Rent Roll'!$B27="","",'Res Rent Roll'!$L27*'Res Rent Roll'!$C27*(1+'Property Summary'!$L$21)^(CapEx!V$2-1))</f>
        <v/>
      </c>
      <c r="W26" s="47" t="str">
        <f>IF('Res Rent Roll'!$B27="","",'Res Rent Roll'!$L27*'Res Rent Roll'!$C27*(1+'Property Summary'!$L$21)^(CapEx!W$2-1))</f>
        <v/>
      </c>
      <c r="X26" s="47" t="str">
        <f>IF('Res Rent Roll'!$B27="","",'Res Rent Roll'!$L27*'Res Rent Roll'!$C27*(1+'Property Summary'!$L$21)^(CapEx!X$2-1))</f>
        <v/>
      </c>
      <c r="Y26" s="47" t="str">
        <f>IF('Res Rent Roll'!$B27="","",'Res Rent Roll'!$L27*'Res Rent Roll'!$C27*(1+'Property Summary'!$L$21)^(CapEx!Y$2-1))</f>
        <v/>
      </c>
      <c r="Z26" s="47" t="str">
        <f>IF('Res Rent Roll'!$B27="","",'Res Rent Roll'!$L27*'Res Rent Roll'!$C27*(1+'Property Summary'!$L$21)^(CapEx!Z$2-1))</f>
        <v/>
      </c>
      <c r="AA26" s="47" t="str">
        <f>IF('Res Rent Roll'!$B27="","",'Res Rent Roll'!$L27*'Res Rent Roll'!$C27*(1+'Property Summary'!$L$21)^(CapEx!AA$2-1))</f>
        <v/>
      </c>
      <c r="AB26" s="47" t="str">
        <f>IF('Res Rent Roll'!$B27="","",'Res Rent Roll'!$L27*'Res Rent Roll'!$C27*(1+'Property Summary'!$L$21)^(CapEx!AB$2-1))</f>
        <v/>
      </c>
      <c r="AC26" s="47" t="str">
        <f>IF('Res Rent Roll'!$B27="","",'Res Rent Roll'!$L27*'Res Rent Roll'!$C27*(1+'Property Summary'!$L$21)^(CapEx!AC$2-1))</f>
        <v/>
      </c>
      <c r="AD26" s="47" t="str">
        <f>IF('Res Rent Roll'!$B27="","",'Res Rent Roll'!$L27*'Res Rent Roll'!$C27*(1+'Property Summary'!$L$21)^(CapEx!AD$2-1))</f>
        <v/>
      </c>
      <c r="AE26" s="47" t="str">
        <f>IF('Res Rent Roll'!$B27="","",'Res Rent Roll'!$L27*'Res Rent Roll'!$C27*(1+'Property Summary'!$L$21)^(CapEx!AE$2-1))</f>
        <v/>
      </c>
      <c r="AF26" s="47" t="str">
        <f>IF('Res Rent Roll'!$B27="","",'Res Rent Roll'!$L27*'Res Rent Roll'!$C27*(1+'Property Summary'!$L$21)^(CapEx!AF$2-1))</f>
        <v/>
      </c>
      <c r="AG26" s="47" t="str">
        <f>IF('Res Rent Roll'!$B27="","",'Res Rent Roll'!$L27*'Res Rent Roll'!$C27*(1+'Property Summary'!$L$21)^(CapEx!AG$2-1))</f>
        <v/>
      </c>
      <c r="AH26" s="47" t="str">
        <f>IF('Res Rent Roll'!$B27="","",'Res Rent Roll'!$L27*'Res Rent Roll'!$C27*(1+'Property Summary'!$L$21)^(CapEx!AH$2-1))</f>
        <v/>
      </c>
      <c r="AI26" s="47" t="str">
        <f>IF('Res Rent Roll'!$B27="","",'Res Rent Roll'!$L27*'Res Rent Roll'!$C27*(1+'Property Summary'!$L$21)^(CapEx!AI$2-1))</f>
        <v/>
      </c>
      <c r="AJ26" s="47" t="str">
        <f>IF('Res Rent Roll'!$B27="","",'Res Rent Roll'!$L27*'Res Rent Roll'!$C27*(1+'Property Summary'!$L$21)^(CapEx!AJ$2-1))</f>
        <v/>
      </c>
      <c r="AK26" s="47" t="str">
        <f>IF('Res Rent Roll'!$B27="","",'Res Rent Roll'!$L27*'Res Rent Roll'!$C27*(1+'Property Summary'!$L$21)^(CapEx!AK$2-1))</f>
        <v/>
      </c>
      <c r="AL26" s="47" t="str">
        <f>IF('Res Rent Roll'!$B27="","",'Res Rent Roll'!$L27*'Res Rent Roll'!$C27*(1+'Property Summary'!$L$21)^(CapEx!AL$2-1))</f>
        <v/>
      </c>
      <c r="AM26" s="47" t="str">
        <f>IF('Res Rent Roll'!$B27="","",'Res Rent Roll'!$L27*'Res Rent Roll'!$C27*(1+'Property Summary'!$L$21)^(CapEx!AM$2-1))</f>
        <v/>
      </c>
      <c r="AN26" s="47" t="str">
        <f>IF('Res Rent Roll'!$B27="","",'Res Rent Roll'!$L27*'Res Rent Roll'!$C27*(1+'Property Summary'!$L$21)^(CapEx!AN$2-1))</f>
        <v/>
      </c>
      <c r="AO26" s="47" t="str">
        <f>IF('Res Rent Roll'!$B27="","",'Res Rent Roll'!$L27*'Res Rent Roll'!$C27*(1+'Property Summary'!$L$21)^(CapEx!AO$2-1))</f>
        <v/>
      </c>
      <c r="AP26" s="47" t="str">
        <f>IF('Res Rent Roll'!$B27="","",'Res Rent Roll'!$L27*'Res Rent Roll'!$C27*(1+'Property Summary'!$L$21)^(CapEx!AP$2-1))</f>
        <v/>
      </c>
      <c r="AQ26" s="47" t="str">
        <f>IF('Res Rent Roll'!$B27="","",'Res Rent Roll'!$L27*'Res Rent Roll'!$C27*(1+'Property Summary'!$L$21)^(CapEx!AQ$2-1))</f>
        <v/>
      </c>
      <c r="AR26" s="47" t="str">
        <f>IF('Res Rent Roll'!$B27="","",'Res Rent Roll'!$L27*'Res Rent Roll'!$C27*(1+'Property Summary'!$L$21)^(CapEx!AR$2-1))</f>
        <v/>
      </c>
      <c r="AS26" s="47" t="str">
        <f>IF('Res Rent Roll'!$B27="","",'Res Rent Roll'!$L27*'Res Rent Roll'!$C27*(1+'Property Summary'!$L$21)^(CapEx!AS$2-1))</f>
        <v/>
      </c>
      <c r="AT26" s="47" t="str">
        <f>IF('Res Rent Roll'!$B27="","",'Res Rent Roll'!$L27*'Res Rent Roll'!$C27*(1+'Property Summary'!$L$21)^(CapEx!AT$2-1))</f>
        <v/>
      </c>
      <c r="AU26" s="47" t="str">
        <f>IF('Res Rent Roll'!$B27="","",'Res Rent Roll'!$L27*'Res Rent Roll'!$C27*(1+'Property Summary'!$L$21)^(CapEx!AU$2-1))</f>
        <v/>
      </c>
      <c r="AV26" s="47" t="str">
        <f>IF('Res Rent Roll'!$B27="","",'Res Rent Roll'!$L27*'Res Rent Roll'!$C27*(1+'Property Summary'!$L$21)^(CapEx!AV$2-1))</f>
        <v/>
      </c>
      <c r="AW26" s="47" t="str">
        <f>IF('Res Rent Roll'!$B27="","",'Res Rent Roll'!$L27*'Res Rent Roll'!$C27*(1+'Property Summary'!$L$21)^(CapEx!AW$2-1))</f>
        <v/>
      </c>
      <c r="AX26" s="47" t="str">
        <f>IF('Res Rent Roll'!$B27="","",'Res Rent Roll'!$L27*'Res Rent Roll'!$C27*(1+'Property Summary'!$L$21)^(CapEx!AX$2-1))</f>
        <v/>
      </c>
      <c r="AY26" s="47" t="str">
        <f>IF('Res Rent Roll'!$B27="","",'Res Rent Roll'!$L27*'Res Rent Roll'!$C27*(1+'Property Summary'!$L$21)^(CapEx!AY$2-1))</f>
        <v/>
      </c>
      <c r="AZ26" s="47" t="str">
        <f>IF('Res Rent Roll'!$B27="","",'Res Rent Roll'!$L27*'Res Rent Roll'!$C27*(1+'Property Summary'!$L$21)^(CapEx!AZ$2-1))</f>
        <v/>
      </c>
      <c r="BA26" s="47" t="str">
        <f>IF('Res Rent Roll'!$B27="","",'Res Rent Roll'!$L27*'Res Rent Roll'!$C27*(1+'Property Summary'!$L$21)^(CapEx!BA$2-1))</f>
        <v/>
      </c>
      <c r="BB26" s="47" t="str">
        <f>IF('Res Rent Roll'!$B27="","",'Res Rent Roll'!$L27*'Res Rent Roll'!$C27*(1+'Property Summary'!$L$21)^(CapEx!BB$2-1))</f>
        <v/>
      </c>
      <c r="BC26" s="47" t="str">
        <f>IF('Res Rent Roll'!$B27="","",'Res Rent Roll'!$L27*'Res Rent Roll'!$C27*(1+'Property Summary'!$L$21)^(CapEx!BC$2-1))</f>
        <v/>
      </c>
      <c r="BD26" s="47" t="str">
        <f>IF('Res Rent Roll'!$B27="","",'Res Rent Roll'!$L27*'Res Rent Roll'!$C27*(1+'Property Summary'!$L$21)^(CapEx!BD$2-1))</f>
        <v/>
      </c>
      <c r="BE26" s="47" t="str">
        <f>IF('Res Rent Roll'!$B27="","",'Res Rent Roll'!$L27*'Res Rent Roll'!$C27*(1+'Property Summary'!$L$21)^(CapEx!BE$2-1))</f>
        <v/>
      </c>
      <c r="BF26" s="47" t="str">
        <f>IF('Res Rent Roll'!$B27="","",'Res Rent Roll'!$L27*'Res Rent Roll'!$C27*(1+'Property Summary'!$L$21)^(CapEx!BF$2-1))</f>
        <v/>
      </c>
      <c r="BG26" s="47" t="str">
        <f>IF('Res Rent Roll'!$B27="","",'Res Rent Roll'!$L27*'Res Rent Roll'!$C27*(1+'Property Summary'!$L$21)^(CapEx!BG$2-1))</f>
        <v/>
      </c>
      <c r="BH26" s="47" t="str">
        <f>IF('Res Rent Roll'!$B27="","",'Res Rent Roll'!$L27*'Res Rent Roll'!$C27*(1+'Property Summary'!$L$21)^(CapEx!BH$2-1))</f>
        <v/>
      </c>
      <c r="BI26" s="47" t="str">
        <f>IF('Res Rent Roll'!$B27="","",'Res Rent Roll'!$L27*'Res Rent Roll'!$C27*(1+'Property Summary'!$L$21)^(CapEx!BI$2-1))</f>
        <v/>
      </c>
      <c r="BJ26" s="47" t="str">
        <f>IF('Res Rent Roll'!$B27="","",'Res Rent Roll'!$L27*'Res Rent Roll'!$C27*(1+'Property Summary'!$L$21)^(CapEx!BJ$2-1))</f>
        <v/>
      </c>
      <c r="BK26" s="47" t="str">
        <f>IF('Res Rent Roll'!$B27="","",'Res Rent Roll'!$L27*'Res Rent Roll'!$C27*(1+'Property Summary'!$L$21)^(CapEx!BK$2-1))</f>
        <v/>
      </c>
      <c r="BL26" s="47" t="str">
        <f>IF('Res Rent Roll'!$B27="","",'Res Rent Roll'!$L27*'Res Rent Roll'!$C27*(1+'Property Summary'!$L$21)^(CapEx!BL$2-1))</f>
        <v/>
      </c>
      <c r="BM26" s="47" t="str">
        <f>IF('Res Rent Roll'!$B27="","",'Res Rent Roll'!$L27*'Res Rent Roll'!$C27*(1+'Property Summary'!$L$21)^(CapEx!BM$2-1))</f>
        <v/>
      </c>
      <c r="BN26" s="47" t="str">
        <f>IF('Res Rent Roll'!$B27="","",'Res Rent Roll'!$L27*'Res Rent Roll'!$C27*(1+'Property Summary'!$L$21)^(CapEx!BN$2-1))</f>
        <v/>
      </c>
      <c r="BO26" s="47" t="str">
        <f>IF('Res Rent Roll'!$B27="","",'Res Rent Roll'!$L27*'Res Rent Roll'!$C27*(1+'Property Summary'!$L$21)^(CapEx!BO$2-1))</f>
        <v/>
      </c>
      <c r="BP26" s="47" t="str">
        <f>IF('Res Rent Roll'!$B27="","",'Res Rent Roll'!$L27*'Res Rent Roll'!$C27*(1+'Property Summary'!$L$21)^(CapEx!BP$2-1))</f>
        <v/>
      </c>
      <c r="BQ26" s="47" t="str">
        <f>IF('Res Rent Roll'!$B27="","",'Res Rent Roll'!$L27*'Res Rent Roll'!$C27*(1+'Property Summary'!$L$21)^(CapEx!BQ$2-1))</f>
        <v/>
      </c>
      <c r="BR26" s="47" t="str">
        <f>IF('Res Rent Roll'!$B27="","",'Res Rent Roll'!$L27*'Res Rent Roll'!$C27*(1+'Property Summary'!$L$21)^(CapEx!BR$2-1))</f>
        <v/>
      </c>
      <c r="BS26" s="47" t="str">
        <f>IF('Res Rent Roll'!$B27="","",'Res Rent Roll'!$L27*'Res Rent Roll'!$C27*(1+'Property Summary'!$L$21)^(CapEx!BS$2-1))</f>
        <v/>
      </c>
      <c r="BT26" s="47" t="str">
        <f>IF('Res Rent Roll'!$B27="","",'Res Rent Roll'!$L27*'Res Rent Roll'!$C27*(1+'Property Summary'!$L$21)^(CapEx!BT$2-1))</f>
        <v/>
      </c>
      <c r="BU26" s="47" t="str">
        <f>IF('Res Rent Roll'!$B27="","",'Res Rent Roll'!$L27*'Res Rent Roll'!$C27*(1+'Property Summary'!$L$21)^(CapEx!BU$2-1))</f>
        <v/>
      </c>
      <c r="BV26" s="47" t="str">
        <f>IF('Res Rent Roll'!$B27="","",'Res Rent Roll'!$L27*'Res Rent Roll'!$C27*(1+'Property Summary'!$L$21)^(CapEx!BV$2-1))</f>
        <v/>
      </c>
      <c r="BW26" s="47" t="str">
        <f>IF('Res Rent Roll'!$B27="","",'Res Rent Roll'!$L27*'Res Rent Roll'!$C27*(1+'Property Summary'!$L$21)^(CapEx!BW$2-1))</f>
        <v/>
      </c>
      <c r="BX26" s="47" t="str">
        <f>IF('Res Rent Roll'!$B27="","",'Res Rent Roll'!$L27*'Res Rent Roll'!$C27*(1+'Property Summary'!$L$21)^(CapEx!BX$2-1))</f>
        <v/>
      </c>
      <c r="BY26" s="47" t="str">
        <f>IF('Res Rent Roll'!$B27="","",'Res Rent Roll'!$L27*'Res Rent Roll'!$C27*(1+'Property Summary'!$L$21)^(CapEx!BY$2-1))</f>
        <v/>
      </c>
      <c r="BZ26" s="47" t="str">
        <f>IF('Res Rent Roll'!$B27="","",'Res Rent Roll'!$L27*'Res Rent Roll'!$C27*(1+'Property Summary'!$L$21)^(CapEx!BZ$2-1))</f>
        <v/>
      </c>
      <c r="CA26" s="47" t="str">
        <f>IF('Res Rent Roll'!$B27="","",'Res Rent Roll'!$L27*'Res Rent Roll'!$C27*(1+'Property Summary'!$L$21)^(CapEx!CA$2-1))</f>
        <v/>
      </c>
      <c r="CB26" s="47" t="str">
        <f>IF('Res Rent Roll'!$B27="","",'Res Rent Roll'!$L27*'Res Rent Roll'!$C27*(1+'Property Summary'!$L$21)^(CapEx!CB$2-1))</f>
        <v/>
      </c>
      <c r="CC26" s="47" t="str">
        <f>IF('Res Rent Roll'!$B27="","",'Res Rent Roll'!$L27*'Res Rent Roll'!$C27*(1+'Property Summary'!$L$21)^(CapEx!CC$2-1))</f>
        <v/>
      </c>
      <c r="CD26" s="47" t="str">
        <f>IF('Res Rent Roll'!$B27="","",'Res Rent Roll'!$L27*'Res Rent Roll'!$C27*(1+'Property Summary'!$L$21)^(CapEx!CD$2-1))</f>
        <v/>
      </c>
      <c r="CE26" s="47" t="str">
        <f>IF('Res Rent Roll'!$B27="","",'Res Rent Roll'!$L27*'Res Rent Roll'!$C27*(1+'Property Summary'!$L$21)^(CapEx!CE$2-1))</f>
        <v/>
      </c>
      <c r="CF26" s="47" t="str">
        <f>IF('Res Rent Roll'!$B27="","",'Res Rent Roll'!$L27*'Res Rent Roll'!$C27*(1+'Property Summary'!$L$21)^(CapEx!CF$2-1))</f>
        <v/>
      </c>
      <c r="CG26" s="47" t="str">
        <f>IF('Res Rent Roll'!$B27="","",'Res Rent Roll'!$L27*'Res Rent Roll'!$C27*(1+'Property Summary'!$L$21)^(CapEx!CG$2-1))</f>
        <v/>
      </c>
      <c r="CH26" s="47" t="str">
        <f>IF('Res Rent Roll'!$B27="","",'Res Rent Roll'!$L27*'Res Rent Roll'!$C27*(1+'Property Summary'!$L$21)^(CapEx!CH$2-1))</f>
        <v/>
      </c>
      <c r="CI26" s="47" t="str">
        <f>IF('Res Rent Roll'!$B27="","",'Res Rent Roll'!$L27*'Res Rent Roll'!$C27*(1+'Property Summary'!$L$21)^(CapEx!CI$2-1))</f>
        <v/>
      </c>
      <c r="CJ26" s="47" t="str">
        <f>IF('Res Rent Roll'!$B27="","",'Res Rent Roll'!$L27*'Res Rent Roll'!$C27*(1+'Property Summary'!$L$21)^(CapEx!CJ$2-1))</f>
        <v/>
      </c>
      <c r="CK26" s="47" t="str">
        <f>IF('Res Rent Roll'!$B27="","",'Res Rent Roll'!$L27*'Res Rent Roll'!$C27*(1+'Property Summary'!$L$21)^(CapEx!CK$2-1))</f>
        <v/>
      </c>
      <c r="CL26" s="47" t="str">
        <f>IF('Res Rent Roll'!$B27="","",'Res Rent Roll'!$L27*'Res Rent Roll'!$C27*(1+'Property Summary'!$L$21)^(CapEx!CL$2-1))</f>
        <v/>
      </c>
      <c r="CM26" s="47" t="str">
        <f>IF('Res Rent Roll'!$B27="","",'Res Rent Roll'!$L27*'Res Rent Roll'!$C27*(1+'Property Summary'!$L$21)^(CapEx!CM$2-1))</f>
        <v/>
      </c>
      <c r="CN26" s="47" t="str">
        <f>IF('Res Rent Roll'!$B27="","",'Res Rent Roll'!$L27*'Res Rent Roll'!$C27*(1+'Property Summary'!$L$21)^(CapEx!CN$2-1))</f>
        <v/>
      </c>
      <c r="CO26" s="47" t="str">
        <f>IF('Res Rent Roll'!$B27="","",'Res Rent Roll'!$L27*'Res Rent Roll'!$C27*(1+'Property Summary'!$L$21)^(CapEx!CO$2-1))</f>
        <v/>
      </c>
      <c r="CP26" s="47" t="str">
        <f>IF('Res Rent Roll'!$B27="","",'Res Rent Roll'!$L27*'Res Rent Roll'!$C27*(1+'Property Summary'!$L$21)^(CapEx!CP$2-1))</f>
        <v/>
      </c>
      <c r="CQ26" s="47" t="str">
        <f>IF('Res Rent Roll'!$B27="","",'Res Rent Roll'!$L27*'Res Rent Roll'!$C27*(1+'Property Summary'!$L$21)^(CapEx!CQ$2-1))</f>
        <v/>
      </c>
      <c r="CR26" s="47" t="str">
        <f>IF('Res Rent Roll'!$B27="","",'Res Rent Roll'!$L27*'Res Rent Roll'!$C27*(1+'Property Summary'!$L$21)^(CapEx!CR$2-1))</f>
        <v/>
      </c>
      <c r="CS26" s="47" t="str">
        <f>IF('Res Rent Roll'!$B27="","",'Res Rent Roll'!$L27*'Res Rent Roll'!$C27*(1+'Property Summary'!$L$21)^(CapEx!CS$2-1))</f>
        <v/>
      </c>
      <c r="CT26" s="47" t="str">
        <f>IF('Res Rent Roll'!$B27="","",'Res Rent Roll'!$L27*'Res Rent Roll'!$C27*(1+'Property Summary'!$L$21)^(CapEx!CT$2-1))</f>
        <v/>
      </c>
      <c r="CU26" s="47" t="str">
        <f>IF('Res Rent Roll'!$B27="","",'Res Rent Roll'!$L27*'Res Rent Roll'!$C27*(1+'Property Summary'!$L$21)^(CapEx!CU$2-1))</f>
        <v/>
      </c>
      <c r="CV26" s="47" t="str">
        <f>IF('Res Rent Roll'!$B27="","",'Res Rent Roll'!$L27*'Res Rent Roll'!$C27*(1+'Property Summary'!$L$21)^(CapEx!CV$2-1))</f>
        <v/>
      </c>
      <c r="CW26" s="47" t="str">
        <f>IF('Res Rent Roll'!$B27="","",'Res Rent Roll'!$L27*'Res Rent Roll'!$C27*(1+'Property Summary'!$L$21)^(CapEx!CW$2-1))</f>
        <v/>
      </c>
      <c r="CX26" s="47" t="str">
        <f>IF('Res Rent Roll'!$B27="","",'Res Rent Roll'!$L27*'Res Rent Roll'!$C27*(1+'Property Summary'!$L$21)^(CapEx!CX$2-1))</f>
        <v/>
      </c>
      <c r="CY26" s="47" t="str">
        <f>IF('Res Rent Roll'!$B27="","",'Res Rent Roll'!$L27*'Res Rent Roll'!$C27*(1+'Property Summary'!$L$21)^(CapEx!CY$2-1))</f>
        <v/>
      </c>
      <c r="CZ26" s="47" t="str">
        <f>IF('Res Rent Roll'!$B27="","",'Res Rent Roll'!$L27*'Res Rent Roll'!$C27*(1+'Property Summary'!$L$21)^(CapEx!CZ$2-1))</f>
        <v/>
      </c>
      <c r="DA26" s="47" t="str">
        <f>IF('Res Rent Roll'!$B27="","",'Res Rent Roll'!$L27*'Res Rent Roll'!$C27*(1+'Property Summary'!$L$21)^(CapEx!DA$2-1))</f>
        <v/>
      </c>
      <c r="DB26" s="47" t="str">
        <f>IF('Res Rent Roll'!$B27="","",'Res Rent Roll'!$L27*'Res Rent Roll'!$C27*(1+'Property Summary'!$L$21)^(CapEx!DB$2-1))</f>
        <v/>
      </c>
      <c r="DC26" s="47" t="str">
        <f>IF('Res Rent Roll'!$B27="","",'Res Rent Roll'!$L27*'Res Rent Roll'!$C27*(1+'Property Summary'!$L$21)^(CapEx!DC$2-1))</f>
        <v/>
      </c>
      <c r="DD26" s="47" t="str">
        <f>IF('Res Rent Roll'!$B27="","",'Res Rent Roll'!$L27*'Res Rent Roll'!$C27*(1+'Property Summary'!$L$21)^(CapEx!DD$2-1))</f>
        <v/>
      </c>
      <c r="DE26" s="47" t="str">
        <f>IF('Res Rent Roll'!$B27="","",'Res Rent Roll'!$L27*'Res Rent Roll'!$C27*(1+'Property Summary'!$L$21)^(CapEx!DE$2-1))</f>
        <v/>
      </c>
      <c r="DF26" s="47" t="str">
        <f>IF('Res Rent Roll'!$B27="","",'Res Rent Roll'!$L27*'Res Rent Roll'!$C27*(1+'Property Summary'!$L$21)^(CapEx!DF$2-1))</f>
        <v/>
      </c>
      <c r="DG26" s="47" t="str">
        <f>IF('Res Rent Roll'!$B27="","",'Res Rent Roll'!$L27*'Res Rent Roll'!$C27*(1+'Property Summary'!$L$21)^(CapEx!DG$2-1))</f>
        <v/>
      </c>
      <c r="DH26" s="47" t="str">
        <f>IF('Res Rent Roll'!$B27="","",'Res Rent Roll'!$L27*'Res Rent Roll'!$C27*(1+'Property Summary'!$L$21)^(CapEx!DH$2-1))</f>
        <v/>
      </c>
      <c r="DI26" s="47" t="str">
        <f>IF('Res Rent Roll'!$B27="","",'Res Rent Roll'!$L27*'Res Rent Roll'!$C27*(1+'Property Summary'!$L$21)^(CapEx!DI$2-1))</f>
        <v/>
      </c>
      <c r="DJ26" s="47" t="str">
        <f>IF('Res Rent Roll'!$B27="","",'Res Rent Roll'!$L27*'Res Rent Roll'!$C27*(1+'Property Summary'!$L$21)^(CapEx!DJ$2-1))</f>
        <v/>
      </c>
      <c r="DK26" s="47" t="str">
        <f>IF('Res Rent Roll'!$B27="","",'Res Rent Roll'!$L27*'Res Rent Roll'!$C27*(1+'Property Summary'!$L$21)^(CapEx!DK$2-1))</f>
        <v/>
      </c>
      <c r="DL26" s="47" t="str">
        <f>IF('Res Rent Roll'!$B27="","",'Res Rent Roll'!$L27*'Res Rent Roll'!$C27*(1+'Property Summary'!$L$21)^(CapEx!DL$2-1))</f>
        <v/>
      </c>
      <c r="DM26" s="47" t="str">
        <f>IF('Res Rent Roll'!$B27="","",'Res Rent Roll'!$L27*'Res Rent Roll'!$C27*(1+'Property Summary'!$L$21)^(CapEx!DM$2-1))</f>
        <v/>
      </c>
      <c r="DN26" s="47" t="str">
        <f>IF('Res Rent Roll'!$B27="","",'Res Rent Roll'!$L27*'Res Rent Roll'!$C27*(1+'Property Summary'!$L$21)^(CapEx!DN$2-1))</f>
        <v/>
      </c>
      <c r="DO26" s="47" t="str">
        <f>IF('Res Rent Roll'!$B27="","",'Res Rent Roll'!$L27*'Res Rent Roll'!$C27*(1+'Property Summary'!$L$21)^(CapEx!DO$2-1))</f>
        <v/>
      </c>
      <c r="DP26" s="47" t="str">
        <f>IF('Res Rent Roll'!$B27="","",'Res Rent Roll'!$L27*'Res Rent Roll'!$C27*(1+'Property Summary'!$L$21)^(CapEx!DP$2-1))</f>
        <v/>
      </c>
      <c r="DQ26" s="47" t="str">
        <f>IF('Res Rent Roll'!$B27="","",'Res Rent Roll'!$L27*'Res Rent Roll'!$C27*(1+'Property Summary'!$L$21)^(CapEx!DQ$2-1))</f>
        <v/>
      </c>
      <c r="DR26" s="47" t="str">
        <f>IF('Res Rent Roll'!$B27="","",'Res Rent Roll'!$L27*'Res Rent Roll'!$C27*(1+'Property Summary'!$L$21)^(CapEx!DR$2-1))</f>
        <v/>
      </c>
      <c r="DS26" s="47" t="str">
        <f>IF('Res Rent Roll'!$B27="","",'Res Rent Roll'!$L27*'Res Rent Roll'!$C27*(1+'Property Summary'!$L$21)^(CapEx!DS$2-1))</f>
        <v/>
      </c>
      <c r="DT26" s="47" t="str">
        <f>IF('Res Rent Roll'!$B27="","",'Res Rent Roll'!$L27*'Res Rent Roll'!$C27*(1+'Property Summary'!$L$21)^(CapEx!DT$2-1))</f>
        <v/>
      </c>
      <c r="DU26" s="47" t="str">
        <f>IF('Res Rent Roll'!$B27="","",'Res Rent Roll'!$L27*'Res Rent Roll'!$C27*(1+'Property Summary'!$L$21)^(CapEx!DU$2-1))</f>
        <v/>
      </c>
      <c r="DV26" s="47" t="str">
        <f>IF('Res Rent Roll'!$B27="","",'Res Rent Roll'!$L27*'Res Rent Roll'!$C27*(1+'Property Summary'!$L$21)^(CapEx!DV$2-1))</f>
        <v/>
      </c>
      <c r="DW26" s="47" t="str">
        <f>IF('Res Rent Roll'!$B27="","",'Res Rent Roll'!$L27*'Res Rent Roll'!$C27*(1+'Property Summary'!$L$21)^(CapEx!DW$2-1))</f>
        <v/>
      </c>
      <c r="DX26" s="47" t="str">
        <f>IF('Res Rent Roll'!$B27="","",'Res Rent Roll'!$L27*'Res Rent Roll'!$C27*(1+'Property Summary'!$L$21)^(CapEx!DX$2-1))</f>
        <v/>
      </c>
      <c r="DY26" s="47" t="str">
        <f>IF('Res Rent Roll'!$B27="","",'Res Rent Roll'!$L27*'Res Rent Roll'!$C27*(1+'Property Summary'!$L$21)^(CapEx!DY$2-1))</f>
        <v/>
      </c>
      <c r="DZ26" s="47" t="str">
        <f>IF('Res Rent Roll'!$B27="","",'Res Rent Roll'!$L27*'Res Rent Roll'!$C27*(1+'Property Summary'!$L$21)^(CapEx!DZ$2-1))</f>
        <v/>
      </c>
      <c r="EA26" s="47" t="str">
        <f>IF('Res Rent Roll'!$B27="","",'Res Rent Roll'!$L27*'Res Rent Roll'!$C27*(1+'Property Summary'!$L$21)^(CapEx!EA$2-1))</f>
        <v/>
      </c>
      <c r="EB26" s="47" t="str">
        <f>IF('Res Rent Roll'!$B27="","",'Res Rent Roll'!$L27*'Res Rent Roll'!$C27*(1+'Property Summary'!$L$21)^(CapEx!EB$2-1))</f>
        <v/>
      </c>
      <c r="EC26" s="47" t="str">
        <f>IF('Res Rent Roll'!$B27="","",'Res Rent Roll'!$L27*'Res Rent Roll'!$C27*(1+'Property Summary'!$L$21)^(CapEx!EC$2-1))</f>
        <v/>
      </c>
      <c r="ED26" s="47" t="str">
        <f>IF('Res Rent Roll'!$B27="","",'Res Rent Roll'!$L27*'Res Rent Roll'!$C27*(1+'Property Summary'!$L$21)^(CapEx!ED$2-1))</f>
        <v/>
      </c>
      <c r="EE26" s="47" t="str">
        <f>IF('Res Rent Roll'!$B27="","",'Res Rent Roll'!$L27*'Res Rent Roll'!$C27*(1+'Property Summary'!$L$21)^(CapEx!EE$2-1))</f>
        <v/>
      </c>
      <c r="EF26" s="47" t="str">
        <f>IF('Res Rent Roll'!$B27="","",'Res Rent Roll'!$L27*'Res Rent Roll'!$C27*(1+'Property Summary'!$L$21)^(CapEx!EF$2-1))</f>
        <v/>
      </c>
      <c r="EG26" s="47" t="str">
        <f>IF('Res Rent Roll'!$B27="","",'Res Rent Roll'!$L27*'Res Rent Roll'!$C27*(1+'Property Summary'!$L$21)^(CapEx!EG$2-1))</f>
        <v/>
      </c>
      <c r="EH26" s="47" t="str">
        <f>IF('Res Rent Roll'!$B27="","",'Res Rent Roll'!$L27*'Res Rent Roll'!$C27*(1+'Property Summary'!$L$21)^(CapEx!EH$2-1))</f>
        <v/>
      </c>
      <c r="EI26" s="47" t="str">
        <f>IF('Res Rent Roll'!$B27="","",'Res Rent Roll'!$L27*'Res Rent Roll'!$C27*(1+'Property Summary'!$L$21)^(CapEx!EI$2-1))</f>
        <v/>
      </c>
      <c r="EJ26" s="47" t="str">
        <f>IF('Res Rent Roll'!$B27="","",'Res Rent Roll'!$L27*'Res Rent Roll'!$C27*(1+'Property Summary'!$L$21)^(CapEx!EJ$2-1))</f>
        <v/>
      </c>
      <c r="EK26" s="47" t="str">
        <f>IF('Res Rent Roll'!$B27="","",'Res Rent Roll'!$L27*'Res Rent Roll'!$C27*(1+'Property Summary'!$L$21)^(CapEx!EK$2-1))</f>
        <v/>
      </c>
      <c r="EL26" s="47" t="str">
        <f>IF('Res Rent Roll'!$B27="","",'Res Rent Roll'!$L27*'Res Rent Roll'!$C27*(1+'Property Summary'!$L$21)^(CapEx!EL$2-1))</f>
        <v/>
      </c>
      <c r="EM26" s="47" t="str">
        <f>IF('Res Rent Roll'!$B27="","",'Res Rent Roll'!$L27*'Res Rent Roll'!$C27*(1+'Property Summary'!$L$21)^(CapEx!EM$2-1))</f>
        <v/>
      </c>
      <c r="EN26" s="47" t="str">
        <f>IF('Res Rent Roll'!$B27="","",'Res Rent Roll'!$L27*'Res Rent Roll'!$C27*(1+'Property Summary'!$L$21)^(CapEx!EN$2-1))</f>
        <v/>
      </c>
      <c r="EO26" s="47" t="str">
        <f>IF('Res Rent Roll'!$B27="","",'Res Rent Roll'!$L27*'Res Rent Roll'!$C27*(1+'Property Summary'!$L$21)^(CapEx!EO$2-1))</f>
        <v/>
      </c>
      <c r="EP26" s="47" t="str">
        <f>IF('Res Rent Roll'!$B27="","",'Res Rent Roll'!$L27*'Res Rent Roll'!$C27*(1+'Property Summary'!$L$21)^(CapEx!EP$2-1))</f>
        <v/>
      </c>
      <c r="EQ26" s="47" t="str">
        <f>IF('Res Rent Roll'!$B27="","",'Res Rent Roll'!$L27*'Res Rent Roll'!$C27*(1+'Property Summary'!$L$21)^(CapEx!EQ$2-1))</f>
        <v/>
      </c>
      <c r="ER26" s="47" t="str">
        <f>IF('Res Rent Roll'!$B27="","",'Res Rent Roll'!$L27*'Res Rent Roll'!$C27*(1+'Property Summary'!$L$21)^(CapEx!ER$2-1))</f>
        <v/>
      </c>
      <c r="ES26" s="47" t="str">
        <f>IF('Res Rent Roll'!$B27="","",'Res Rent Roll'!$L27*'Res Rent Roll'!$C27*(1+'Property Summary'!$L$21)^(CapEx!ES$2-1))</f>
        <v/>
      </c>
      <c r="ET26" s="47" t="str">
        <f>IF('Res Rent Roll'!$B27="","",'Res Rent Roll'!$L27*'Res Rent Roll'!$C27*(1+'Property Summary'!$L$21)^(CapEx!ET$2-1))</f>
        <v/>
      </c>
      <c r="EU26" s="47" t="str">
        <f>IF('Res Rent Roll'!$B27="","",'Res Rent Roll'!$L27*'Res Rent Roll'!$C27*(1+'Property Summary'!$L$21)^(CapEx!EU$2-1))</f>
        <v/>
      </c>
      <c r="EV26" s="47" t="str">
        <f>IF('Res Rent Roll'!$B27="","",'Res Rent Roll'!$L27*'Res Rent Roll'!$C27*(1+'Property Summary'!$L$21)^(CapEx!EV$2-1))</f>
        <v/>
      </c>
      <c r="EW26" s="47" t="str">
        <f>IF('Res Rent Roll'!$B27="","",'Res Rent Roll'!$L27*'Res Rent Roll'!$C27*(1+'Property Summary'!$L$21)^(CapEx!EW$2-1))</f>
        <v/>
      </c>
      <c r="EX26" s="47" t="str">
        <f>IF('Res Rent Roll'!$B27="","",'Res Rent Roll'!$L27*'Res Rent Roll'!$C27*(1+'Property Summary'!$L$21)^(CapEx!EX$2-1))</f>
        <v/>
      </c>
      <c r="EY26" s="47" t="str">
        <f>IF('Res Rent Roll'!$B27="","",'Res Rent Roll'!$L27*'Res Rent Roll'!$C27*(1+'Property Summary'!$L$21)^(CapEx!EY$2-1))</f>
        <v/>
      </c>
      <c r="EZ26" s="47" t="str">
        <f>IF('Res Rent Roll'!$B27="","",'Res Rent Roll'!$L27*'Res Rent Roll'!$C27*(1+'Property Summary'!$L$21)^(CapEx!EZ$2-1))</f>
        <v/>
      </c>
      <c r="FA26" s="47" t="str">
        <f>IF('Res Rent Roll'!$B27="","",'Res Rent Roll'!$L27*'Res Rent Roll'!$C27*(1+'Property Summary'!$L$21)^(CapEx!FA$2-1))</f>
        <v/>
      </c>
      <c r="FB26" s="47" t="str">
        <f>IF('Res Rent Roll'!$B27="","",'Res Rent Roll'!$L27*'Res Rent Roll'!$C27*(1+'Property Summary'!$L$21)^(CapEx!FB$2-1))</f>
        <v/>
      </c>
      <c r="FC26" s="47" t="str">
        <f>IF('Res Rent Roll'!$B27="","",'Res Rent Roll'!$L27*'Res Rent Roll'!$C27*(1+'Property Summary'!$L$21)^(CapEx!FC$2-1))</f>
        <v/>
      </c>
      <c r="FD26" s="47" t="str">
        <f>IF('Res Rent Roll'!$B27="","",'Res Rent Roll'!$L27*'Res Rent Roll'!$C27*(1+'Property Summary'!$L$21)^(CapEx!FD$2-1))</f>
        <v/>
      </c>
      <c r="FE26" s="47" t="str">
        <f>IF('Res Rent Roll'!$B27="","",'Res Rent Roll'!$L27*'Res Rent Roll'!$C27*(1+'Property Summary'!$L$21)^(CapEx!FE$2-1))</f>
        <v/>
      </c>
      <c r="FF26" s="47" t="str">
        <f>IF('Res Rent Roll'!$B27="","",'Res Rent Roll'!$L27*'Res Rent Roll'!$C27*(1+'Property Summary'!$L$21)^(CapEx!FF$2-1))</f>
        <v/>
      </c>
      <c r="FG26" s="47" t="str">
        <f>IF('Res Rent Roll'!$B27="","",'Res Rent Roll'!$L27*'Res Rent Roll'!$C27*(1+'Property Summary'!$L$21)^(CapEx!FG$2-1))</f>
        <v/>
      </c>
      <c r="FH26" s="47" t="str">
        <f>IF('Res Rent Roll'!$B27="","",'Res Rent Roll'!$L27*'Res Rent Roll'!$C27*(1+'Property Summary'!$L$21)^(CapEx!FH$2-1))</f>
        <v/>
      </c>
      <c r="FI26" s="47" t="str">
        <f>IF('Res Rent Roll'!$B27="","",'Res Rent Roll'!$L27*'Res Rent Roll'!$C27*(1+'Property Summary'!$L$21)^(CapEx!FI$2-1))</f>
        <v/>
      </c>
      <c r="FJ26" s="47" t="str">
        <f>IF('Res Rent Roll'!$B27="","",'Res Rent Roll'!$L27*'Res Rent Roll'!$C27*(1+'Property Summary'!$L$21)^(CapEx!FJ$2-1))</f>
        <v/>
      </c>
      <c r="FK26" s="47" t="str">
        <f>IF('Res Rent Roll'!$B27="","",'Res Rent Roll'!$L27*'Res Rent Roll'!$C27*(1+'Property Summary'!$L$21)^(CapEx!FK$2-1))</f>
        <v/>
      </c>
      <c r="FL26" s="47" t="str">
        <f>IF('Res Rent Roll'!$B27="","",'Res Rent Roll'!$L27*'Res Rent Roll'!$C27*(1+'Property Summary'!$L$21)^(CapEx!FL$2-1))</f>
        <v/>
      </c>
      <c r="FM26" s="47" t="str">
        <f>IF('Res Rent Roll'!$B27="","",'Res Rent Roll'!$L27*'Res Rent Roll'!$C27*(1+'Property Summary'!$L$21)^(CapEx!FM$2-1))</f>
        <v/>
      </c>
      <c r="FN26" s="47" t="str">
        <f>IF('Res Rent Roll'!$B27="","",'Res Rent Roll'!$L27*'Res Rent Roll'!$C27*(1+'Property Summary'!$L$21)^(CapEx!FN$2-1))</f>
        <v/>
      </c>
      <c r="FO26" s="47" t="str">
        <f>IF('Res Rent Roll'!$B27="","",'Res Rent Roll'!$L27*'Res Rent Roll'!$C27*(1+'Property Summary'!$L$21)^(CapEx!FO$2-1))</f>
        <v/>
      </c>
      <c r="FP26" s="47" t="str">
        <f>IF('Res Rent Roll'!$B27="","",'Res Rent Roll'!$L27*'Res Rent Roll'!$C27*(1+'Property Summary'!$L$21)^(CapEx!FP$2-1))</f>
        <v/>
      </c>
      <c r="FQ26" s="47" t="str">
        <f>IF('Res Rent Roll'!$B27="","",'Res Rent Roll'!$L27*'Res Rent Roll'!$C27*(1+'Property Summary'!$L$21)^(CapEx!FQ$2-1))</f>
        <v/>
      </c>
      <c r="FR26" s="47" t="str">
        <f>IF('Res Rent Roll'!$B27="","",'Res Rent Roll'!$L27*'Res Rent Roll'!$C27*(1+'Property Summary'!$L$21)^(CapEx!FR$2-1))</f>
        <v/>
      </c>
      <c r="FS26" s="47" t="str">
        <f>IF('Res Rent Roll'!$B27="","",'Res Rent Roll'!$L27*'Res Rent Roll'!$C27*(1+'Property Summary'!$L$21)^(CapEx!FS$2-1))</f>
        <v/>
      </c>
      <c r="FT26" s="47" t="str">
        <f>IF('Res Rent Roll'!$B27="","",'Res Rent Roll'!$L27*'Res Rent Roll'!$C27*(1+'Property Summary'!$L$21)^(CapEx!FT$2-1))</f>
        <v/>
      </c>
      <c r="FU26" s="47" t="str">
        <f>IF('Res Rent Roll'!$B27="","",'Res Rent Roll'!$L27*'Res Rent Roll'!$C27*(1+'Property Summary'!$L$21)^(CapEx!FU$2-1))</f>
        <v/>
      </c>
      <c r="FV26" s="47" t="str">
        <f>IF('Res Rent Roll'!$B27="","",'Res Rent Roll'!$L27*'Res Rent Roll'!$C27*(1+'Property Summary'!$L$21)^(CapEx!FV$2-1))</f>
        <v/>
      </c>
      <c r="FW26" s="47" t="str">
        <f>IF('Res Rent Roll'!$B27="","",'Res Rent Roll'!$L27*'Res Rent Roll'!$C27*(1+'Property Summary'!$L$21)^(CapEx!FW$2-1))</f>
        <v/>
      </c>
      <c r="FX26" s="47" t="str">
        <f>IF('Res Rent Roll'!$B27="","",'Res Rent Roll'!$L27*'Res Rent Roll'!$C27*(1+'Property Summary'!$L$21)^(CapEx!FX$2-1))</f>
        <v/>
      </c>
      <c r="FY26" s="47" t="str">
        <f>IF('Res Rent Roll'!$B27="","",'Res Rent Roll'!$L27*'Res Rent Roll'!$C27*(1+'Property Summary'!$L$21)^(CapEx!FY$2-1))</f>
        <v/>
      </c>
      <c r="FZ26" s="47" t="str">
        <f>IF('Res Rent Roll'!$B27="","",'Res Rent Roll'!$L27*'Res Rent Roll'!$C27*(1+'Property Summary'!$L$21)^(CapEx!FZ$2-1))</f>
        <v/>
      </c>
      <c r="GA26" s="48" t="str">
        <f>IF('Res Rent Roll'!$B27="","",'Res Rent Roll'!$L27*'Res Rent Roll'!$C27*(1+'Property Summary'!$L$21)^(CapEx!GA$2-1))</f>
        <v/>
      </c>
    </row>
    <row r="27" spans="2:183" x14ac:dyDescent="0.3">
      <c r="B27" s="42" t="str">
        <f>IF('Res Rent Roll'!$B28="","",'Res Rent Roll'!$B28)</f>
        <v/>
      </c>
      <c r="C27" s="43"/>
      <c r="D27" s="47" t="str">
        <f>IF('Res Rent Roll'!$B28="","",'Res Rent Roll'!$L28*'Res Rent Roll'!$C28*(1+'Property Summary'!$L$21)^(CapEx!D$2-1))</f>
        <v/>
      </c>
      <c r="E27" s="47" t="str">
        <f>IF('Res Rent Roll'!$B28="","",'Res Rent Roll'!$L28*'Res Rent Roll'!$C28*(1+'Property Summary'!$L$21)^(CapEx!E$2-1))</f>
        <v/>
      </c>
      <c r="F27" s="47" t="str">
        <f>IF('Res Rent Roll'!$B28="","",'Res Rent Roll'!$L28*'Res Rent Roll'!$C28*(1+'Property Summary'!$L$21)^(CapEx!F$2-1))</f>
        <v/>
      </c>
      <c r="G27" s="47" t="str">
        <f>IF('Res Rent Roll'!$B28="","",'Res Rent Roll'!$L28*'Res Rent Roll'!$C28*(1+'Property Summary'!$L$21)^(CapEx!G$2-1))</f>
        <v/>
      </c>
      <c r="H27" s="47" t="str">
        <f>IF('Res Rent Roll'!$B28="","",'Res Rent Roll'!$L28*'Res Rent Roll'!$C28*(1+'Property Summary'!$L$21)^(CapEx!H$2-1))</f>
        <v/>
      </c>
      <c r="I27" s="47" t="str">
        <f>IF('Res Rent Roll'!$B28="","",'Res Rent Roll'!$L28*'Res Rent Roll'!$C28*(1+'Property Summary'!$L$21)^(CapEx!I$2-1))</f>
        <v/>
      </c>
      <c r="J27" s="47" t="str">
        <f>IF('Res Rent Roll'!$B28="","",'Res Rent Roll'!$L28*'Res Rent Roll'!$C28*(1+'Property Summary'!$L$21)^(CapEx!J$2-1))</f>
        <v/>
      </c>
      <c r="K27" s="47" t="str">
        <f>IF('Res Rent Roll'!$B28="","",'Res Rent Roll'!$L28*'Res Rent Roll'!$C28*(1+'Property Summary'!$L$21)^(CapEx!K$2-1))</f>
        <v/>
      </c>
      <c r="L27" s="47" t="str">
        <f>IF('Res Rent Roll'!$B28="","",'Res Rent Roll'!$L28*'Res Rent Roll'!$C28*(1+'Property Summary'!$L$21)^(CapEx!L$2-1))</f>
        <v/>
      </c>
      <c r="M27" s="47" t="str">
        <f>IF('Res Rent Roll'!$B28="","",'Res Rent Roll'!$L28*'Res Rent Roll'!$C28*(1+'Property Summary'!$L$21)^(CapEx!M$2-1))</f>
        <v/>
      </c>
      <c r="N27" s="47" t="str">
        <f>IF('Res Rent Roll'!$B28="","",'Res Rent Roll'!$L28*'Res Rent Roll'!$C28*(1+'Property Summary'!$L$21)^(CapEx!N$2-1))</f>
        <v/>
      </c>
      <c r="O27" s="47" t="str">
        <f>IF('Res Rent Roll'!$B28="","",'Res Rent Roll'!$L28*'Res Rent Roll'!$C28*(1+'Property Summary'!$L$21)^(CapEx!O$2-1))</f>
        <v/>
      </c>
      <c r="P27" s="47" t="str">
        <f>IF('Res Rent Roll'!$B28="","",'Res Rent Roll'!$L28*'Res Rent Roll'!$C28*(1+'Property Summary'!$L$21)^(CapEx!P$2-1))</f>
        <v/>
      </c>
      <c r="Q27" s="47" t="str">
        <f>IF('Res Rent Roll'!$B28="","",'Res Rent Roll'!$L28*'Res Rent Roll'!$C28*(1+'Property Summary'!$L$21)^(CapEx!Q$2-1))</f>
        <v/>
      </c>
      <c r="R27" s="47" t="str">
        <f>IF('Res Rent Roll'!$B28="","",'Res Rent Roll'!$L28*'Res Rent Roll'!$C28*(1+'Property Summary'!$L$21)^(CapEx!R$2-1))</f>
        <v/>
      </c>
      <c r="S27" s="47" t="str">
        <f>IF('Res Rent Roll'!$B28="","",'Res Rent Roll'!$L28*'Res Rent Roll'!$C28*(1+'Property Summary'!$L$21)^(CapEx!S$2-1))</f>
        <v/>
      </c>
      <c r="T27" s="47" t="str">
        <f>IF('Res Rent Roll'!$B28="","",'Res Rent Roll'!$L28*'Res Rent Roll'!$C28*(1+'Property Summary'!$L$21)^(CapEx!T$2-1))</f>
        <v/>
      </c>
      <c r="U27" s="47" t="str">
        <f>IF('Res Rent Roll'!$B28="","",'Res Rent Roll'!$L28*'Res Rent Roll'!$C28*(1+'Property Summary'!$L$21)^(CapEx!U$2-1))</f>
        <v/>
      </c>
      <c r="V27" s="47" t="str">
        <f>IF('Res Rent Roll'!$B28="","",'Res Rent Roll'!$L28*'Res Rent Roll'!$C28*(1+'Property Summary'!$L$21)^(CapEx!V$2-1))</f>
        <v/>
      </c>
      <c r="W27" s="47" t="str">
        <f>IF('Res Rent Roll'!$B28="","",'Res Rent Roll'!$L28*'Res Rent Roll'!$C28*(1+'Property Summary'!$L$21)^(CapEx!W$2-1))</f>
        <v/>
      </c>
      <c r="X27" s="47" t="str">
        <f>IF('Res Rent Roll'!$B28="","",'Res Rent Roll'!$L28*'Res Rent Roll'!$C28*(1+'Property Summary'!$L$21)^(CapEx!X$2-1))</f>
        <v/>
      </c>
      <c r="Y27" s="47" t="str">
        <f>IF('Res Rent Roll'!$B28="","",'Res Rent Roll'!$L28*'Res Rent Roll'!$C28*(1+'Property Summary'!$L$21)^(CapEx!Y$2-1))</f>
        <v/>
      </c>
      <c r="Z27" s="47" t="str">
        <f>IF('Res Rent Roll'!$B28="","",'Res Rent Roll'!$L28*'Res Rent Roll'!$C28*(1+'Property Summary'!$L$21)^(CapEx!Z$2-1))</f>
        <v/>
      </c>
      <c r="AA27" s="47" t="str">
        <f>IF('Res Rent Roll'!$B28="","",'Res Rent Roll'!$L28*'Res Rent Roll'!$C28*(1+'Property Summary'!$L$21)^(CapEx!AA$2-1))</f>
        <v/>
      </c>
      <c r="AB27" s="47" t="str">
        <f>IF('Res Rent Roll'!$B28="","",'Res Rent Roll'!$L28*'Res Rent Roll'!$C28*(1+'Property Summary'!$L$21)^(CapEx!AB$2-1))</f>
        <v/>
      </c>
      <c r="AC27" s="47" t="str">
        <f>IF('Res Rent Roll'!$B28="","",'Res Rent Roll'!$L28*'Res Rent Roll'!$C28*(1+'Property Summary'!$L$21)^(CapEx!AC$2-1))</f>
        <v/>
      </c>
      <c r="AD27" s="47" t="str">
        <f>IF('Res Rent Roll'!$B28="","",'Res Rent Roll'!$L28*'Res Rent Roll'!$C28*(1+'Property Summary'!$L$21)^(CapEx!AD$2-1))</f>
        <v/>
      </c>
      <c r="AE27" s="47" t="str">
        <f>IF('Res Rent Roll'!$B28="","",'Res Rent Roll'!$L28*'Res Rent Roll'!$C28*(1+'Property Summary'!$L$21)^(CapEx!AE$2-1))</f>
        <v/>
      </c>
      <c r="AF27" s="47" t="str">
        <f>IF('Res Rent Roll'!$B28="","",'Res Rent Roll'!$L28*'Res Rent Roll'!$C28*(1+'Property Summary'!$L$21)^(CapEx!AF$2-1))</f>
        <v/>
      </c>
      <c r="AG27" s="47" t="str">
        <f>IF('Res Rent Roll'!$B28="","",'Res Rent Roll'!$L28*'Res Rent Roll'!$C28*(1+'Property Summary'!$L$21)^(CapEx!AG$2-1))</f>
        <v/>
      </c>
      <c r="AH27" s="47" t="str">
        <f>IF('Res Rent Roll'!$B28="","",'Res Rent Roll'!$L28*'Res Rent Roll'!$C28*(1+'Property Summary'!$L$21)^(CapEx!AH$2-1))</f>
        <v/>
      </c>
      <c r="AI27" s="47" t="str">
        <f>IF('Res Rent Roll'!$B28="","",'Res Rent Roll'!$L28*'Res Rent Roll'!$C28*(1+'Property Summary'!$L$21)^(CapEx!AI$2-1))</f>
        <v/>
      </c>
      <c r="AJ27" s="47" t="str">
        <f>IF('Res Rent Roll'!$B28="","",'Res Rent Roll'!$L28*'Res Rent Roll'!$C28*(1+'Property Summary'!$L$21)^(CapEx!AJ$2-1))</f>
        <v/>
      </c>
      <c r="AK27" s="47" t="str">
        <f>IF('Res Rent Roll'!$B28="","",'Res Rent Roll'!$L28*'Res Rent Roll'!$C28*(1+'Property Summary'!$L$21)^(CapEx!AK$2-1))</f>
        <v/>
      </c>
      <c r="AL27" s="47" t="str">
        <f>IF('Res Rent Roll'!$B28="","",'Res Rent Roll'!$L28*'Res Rent Roll'!$C28*(1+'Property Summary'!$L$21)^(CapEx!AL$2-1))</f>
        <v/>
      </c>
      <c r="AM27" s="47" t="str">
        <f>IF('Res Rent Roll'!$B28="","",'Res Rent Roll'!$L28*'Res Rent Roll'!$C28*(1+'Property Summary'!$L$21)^(CapEx!AM$2-1))</f>
        <v/>
      </c>
      <c r="AN27" s="47" t="str">
        <f>IF('Res Rent Roll'!$B28="","",'Res Rent Roll'!$L28*'Res Rent Roll'!$C28*(1+'Property Summary'!$L$21)^(CapEx!AN$2-1))</f>
        <v/>
      </c>
      <c r="AO27" s="47" t="str">
        <f>IF('Res Rent Roll'!$B28="","",'Res Rent Roll'!$L28*'Res Rent Roll'!$C28*(1+'Property Summary'!$L$21)^(CapEx!AO$2-1))</f>
        <v/>
      </c>
      <c r="AP27" s="47" t="str">
        <f>IF('Res Rent Roll'!$B28="","",'Res Rent Roll'!$L28*'Res Rent Roll'!$C28*(1+'Property Summary'!$L$21)^(CapEx!AP$2-1))</f>
        <v/>
      </c>
      <c r="AQ27" s="47" t="str">
        <f>IF('Res Rent Roll'!$B28="","",'Res Rent Roll'!$L28*'Res Rent Roll'!$C28*(1+'Property Summary'!$L$21)^(CapEx!AQ$2-1))</f>
        <v/>
      </c>
      <c r="AR27" s="47" t="str">
        <f>IF('Res Rent Roll'!$B28="","",'Res Rent Roll'!$L28*'Res Rent Roll'!$C28*(1+'Property Summary'!$L$21)^(CapEx!AR$2-1))</f>
        <v/>
      </c>
      <c r="AS27" s="47" t="str">
        <f>IF('Res Rent Roll'!$B28="","",'Res Rent Roll'!$L28*'Res Rent Roll'!$C28*(1+'Property Summary'!$L$21)^(CapEx!AS$2-1))</f>
        <v/>
      </c>
      <c r="AT27" s="47" t="str">
        <f>IF('Res Rent Roll'!$B28="","",'Res Rent Roll'!$L28*'Res Rent Roll'!$C28*(1+'Property Summary'!$L$21)^(CapEx!AT$2-1))</f>
        <v/>
      </c>
      <c r="AU27" s="47" t="str">
        <f>IF('Res Rent Roll'!$B28="","",'Res Rent Roll'!$L28*'Res Rent Roll'!$C28*(1+'Property Summary'!$L$21)^(CapEx!AU$2-1))</f>
        <v/>
      </c>
      <c r="AV27" s="47" t="str">
        <f>IF('Res Rent Roll'!$B28="","",'Res Rent Roll'!$L28*'Res Rent Roll'!$C28*(1+'Property Summary'!$L$21)^(CapEx!AV$2-1))</f>
        <v/>
      </c>
      <c r="AW27" s="47" t="str">
        <f>IF('Res Rent Roll'!$B28="","",'Res Rent Roll'!$L28*'Res Rent Roll'!$C28*(1+'Property Summary'!$L$21)^(CapEx!AW$2-1))</f>
        <v/>
      </c>
      <c r="AX27" s="47" t="str">
        <f>IF('Res Rent Roll'!$B28="","",'Res Rent Roll'!$L28*'Res Rent Roll'!$C28*(1+'Property Summary'!$L$21)^(CapEx!AX$2-1))</f>
        <v/>
      </c>
      <c r="AY27" s="47" t="str">
        <f>IF('Res Rent Roll'!$B28="","",'Res Rent Roll'!$L28*'Res Rent Roll'!$C28*(1+'Property Summary'!$L$21)^(CapEx!AY$2-1))</f>
        <v/>
      </c>
      <c r="AZ27" s="47" t="str">
        <f>IF('Res Rent Roll'!$B28="","",'Res Rent Roll'!$L28*'Res Rent Roll'!$C28*(1+'Property Summary'!$L$21)^(CapEx!AZ$2-1))</f>
        <v/>
      </c>
      <c r="BA27" s="47" t="str">
        <f>IF('Res Rent Roll'!$B28="","",'Res Rent Roll'!$L28*'Res Rent Roll'!$C28*(1+'Property Summary'!$L$21)^(CapEx!BA$2-1))</f>
        <v/>
      </c>
      <c r="BB27" s="47" t="str">
        <f>IF('Res Rent Roll'!$B28="","",'Res Rent Roll'!$L28*'Res Rent Roll'!$C28*(1+'Property Summary'!$L$21)^(CapEx!BB$2-1))</f>
        <v/>
      </c>
      <c r="BC27" s="47" t="str">
        <f>IF('Res Rent Roll'!$B28="","",'Res Rent Roll'!$L28*'Res Rent Roll'!$C28*(1+'Property Summary'!$L$21)^(CapEx!BC$2-1))</f>
        <v/>
      </c>
      <c r="BD27" s="47" t="str">
        <f>IF('Res Rent Roll'!$B28="","",'Res Rent Roll'!$L28*'Res Rent Roll'!$C28*(1+'Property Summary'!$L$21)^(CapEx!BD$2-1))</f>
        <v/>
      </c>
      <c r="BE27" s="47" t="str">
        <f>IF('Res Rent Roll'!$B28="","",'Res Rent Roll'!$L28*'Res Rent Roll'!$C28*(1+'Property Summary'!$L$21)^(CapEx!BE$2-1))</f>
        <v/>
      </c>
      <c r="BF27" s="47" t="str">
        <f>IF('Res Rent Roll'!$B28="","",'Res Rent Roll'!$L28*'Res Rent Roll'!$C28*(1+'Property Summary'!$L$21)^(CapEx!BF$2-1))</f>
        <v/>
      </c>
      <c r="BG27" s="47" t="str">
        <f>IF('Res Rent Roll'!$B28="","",'Res Rent Roll'!$L28*'Res Rent Roll'!$C28*(1+'Property Summary'!$L$21)^(CapEx!BG$2-1))</f>
        <v/>
      </c>
      <c r="BH27" s="47" t="str">
        <f>IF('Res Rent Roll'!$B28="","",'Res Rent Roll'!$L28*'Res Rent Roll'!$C28*(1+'Property Summary'!$L$21)^(CapEx!BH$2-1))</f>
        <v/>
      </c>
      <c r="BI27" s="47" t="str">
        <f>IF('Res Rent Roll'!$B28="","",'Res Rent Roll'!$L28*'Res Rent Roll'!$C28*(1+'Property Summary'!$L$21)^(CapEx!BI$2-1))</f>
        <v/>
      </c>
      <c r="BJ27" s="47" t="str">
        <f>IF('Res Rent Roll'!$B28="","",'Res Rent Roll'!$L28*'Res Rent Roll'!$C28*(1+'Property Summary'!$L$21)^(CapEx!BJ$2-1))</f>
        <v/>
      </c>
      <c r="BK27" s="47" t="str">
        <f>IF('Res Rent Roll'!$B28="","",'Res Rent Roll'!$L28*'Res Rent Roll'!$C28*(1+'Property Summary'!$L$21)^(CapEx!BK$2-1))</f>
        <v/>
      </c>
      <c r="BL27" s="47" t="str">
        <f>IF('Res Rent Roll'!$B28="","",'Res Rent Roll'!$L28*'Res Rent Roll'!$C28*(1+'Property Summary'!$L$21)^(CapEx!BL$2-1))</f>
        <v/>
      </c>
      <c r="BM27" s="47" t="str">
        <f>IF('Res Rent Roll'!$B28="","",'Res Rent Roll'!$L28*'Res Rent Roll'!$C28*(1+'Property Summary'!$L$21)^(CapEx!BM$2-1))</f>
        <v/>
      </c>
      <c r="BN27" s="47" t="str">
        <f>IF('Res Rent Roll'!$B28="","",'Res Rent Roll'!$L28*'Res Rent Roll'!$C28*(1+'Property Summary'!$L$21)^(CapEx!BN$2-1))</f>
        <v/>
      </c>
      <c r="BO27" s="47" t="str">
        <f>IF('Res Rent Roll'!$B28="","",'Res Rent Roll'!$L28*'Res Rent Roll'!$C28*(1+'Property Summary'!$L$21)^(CapEx!BO$2-1))</f>
        <v/>
      </c>
      <c r="BP27" s="47" t="str">
        <f>IF('Res Rent Roll'!$B28="","",'Res Rent Roll'!$L28*'Res Rent Roll'!$C28*(1+'Property Summary'!$L$21)^(CapEx!BP$2-1))</f>
        <v/>
      </c>
      <c r="BQ27" s="47" t="str">
        <f>IF('Res Rent Roll'!$B28="","",'Res Rent Roll'!$L28*'Res Rent Roll'!$C28*(1+'Property Summary'!$L$21)^(CapEx!BQ$2-1))</f>
        <v/>
      </c>
      <c r="BR27" s="47" t="str">
        <f>IF('Res Rent Roll'!$B28="","",'Res Rent Roll'!$L28*'Res Rent Roll'!$C28*(1+'Property Summary'!$L$21)^(CapEx!BR$2-1))</f>
        <v/>
      </c>
      <c r="BS27" s="47" t="str">
        <f>IF('Res Rent Roll'!$B28="","",'Res Rent Roll'!$L28*'Res Rent Roll'!$C28*(1+'Property Summary'!$L$21)^(CapEx!BS$2-1))</f>
        <v/>
      </c>
      <c r="BT27" s="47" t="str">
        <f>IF('Res Rent Roll'!$B28="","",'Res Rent Roll'!$L28*'Res Rent Roll'!$C28*(1+'Property Summary'!$L$21)^(CapEx!BT$2-1))</f>
        <v/>
      </c>
      <c r="BU27" s="47" t="str">
        <f>IF('Res Rent Roll'!$B28="","",'Res Rent Roll'!$L28*'Res Rent Roll'!$C28*(1+'Property Summary'!$L$21)^(CapEx!BU$2-1))</f>
        <v/>
      </c>
      <c r="BV27" s="47" t="str">
        <f>IF('Res Rent Roll'!$B28="","",'Res Rent Roll'!$L28*'Res Rent Roll'!$C28*(1+'Property Summary'!$L$21)^(CapEx!BV$2-1))</f>
        <v/>
      </c>
      <c r="BW27" s="47" t="str">
        <f>IF('Res Rent Roll'!$B28="","",'Res Rent Roll'!$L28*'Res Rent Roll'!$C28*(1+'Property Summary'!$L$21)^(CapEx!BW$2-1))</f>
        <v/>
      </c>
      <c r="BX27" s="47" t="str">
        <f>IF('Res Rent Roll'!$B28="","",'Res Rent Roll'!$L28*'Res Rent Roll'!$C28*(1+'Property Summary'!$L$21)^(CapEx!BX$2-1))</f>
        <v/>
      </c>
      <c r="BY27" s="47" t="str">
        <f>IF('Res Rent Roll'!$B28="","",'Res Rent Roll'!$L28*'Res Rent Roll'!$C28*(1+'Property Summary'!$L$21)^(CapEx!BY$2-1))</f>
        <v/>
      </c>
      <c r="BZ27" s="47" t="str">
        <f>IF('Res Rent Roll'!$B28="","",'Res Rent Roll'!$L28*'Res Rent Roll'!$C28*(1+'Property Summary'!$L$21)^(CapEx!BZ$2-1))</f>
        <v/>
      </c>
      <c r="CA27" s="47" t="str">
        <f>IF('Res Rent Roll'!$B28="","",'Res Rent Roll'!$L28*'Res Rent Roll'!$C28*(1+'Property Summary'!$L$21)^(CapEx!CA$2-1))</f>
        <v/>
      </c>
      <c r="CB27" s="47" t="str">
        <f>IF('Res Rent Roll'!$B28="","",'Res Rent Roll'!$L28*'Res Rent Roll'!$C28*(1+'Property Summary'!$L$21)^(CapEx!CB$2-1))</f>
        <v/>
      </c>
      <c r="CC27" s="47" t="str">
        <f>IF('Res Rent Roll'!$B28="","",'Res Rent Roll'!$L28*'Res Rent Roll'!$C28*(1+'Property Summary'!$L$21)^(CapEx!CC$2-1))</f>
        <v/>
      </c>
      <c r="CD27" s="47" t="str">
        <f>IF('Res Rent Roll'!$B28="","",'Res Rent Roll'!$L28*'Res Rent Roll'!$C28*(1+'Property Summary'!$L$21)^(CapEx!CD$2-1))</f>
        <v/>
      </c>
      <c r="CE27" s="47" t="str">
        <f>IF('Res Rent Roll'!$B28="","",'Res Rent Roll'!$L28*'Res Rent Roll'!$C28*(1+'Property Summary'!$L$21)^(CapEx!CE$2-1))</f>
        <v/>
      </c>
      <c r="CF27" s="47" t="str">
        <f>IF('Res Rent Roll'!$B28="","",'Res Rent Roll'!$L28*'Res Rent Roll'!$C28*(1+'Property Summary'!$L$21)^(CapEx!CF$2-1))</f>
        <v/>
      </c>
      <c r="CG27" s="47" t="str">
        <f>IF('Res Rent Roll'!$B28="","",'Res Rent Roll'!$L28*'Res Rent Roll'!$C28*(1+'Property Summary'!$L$21)^(CapEx!CG$2-1))</f>
        <v/>
      </c>
      <c r="CH27" s="47" t="str">
        <f>IF('Res Rent Roll'!$B28="","",'Res Rent Roll'!$L28*'Res Rent Roll'!$C28*(1+'Property Summary'!$L$21)^(CapEx!CH$2-1))</f>
        <v/>
      </c>
      <c r="CI27" s="47" t="str">
        <f>IF('Res Rent Roll'!$B28="","",'Res Rent Roll'!$L28*'Res Rent Roll'!$C28*(1+'Property Summary'!$L$21)^(CapEx!CI$2-1))</f>
        <v/>
      </c>
      <c r="CJ27" s="47" t="str">
        <f>IF('Res Rent Roll'!$B28="","",'Res Rent Roll'!$L28*'Res Rent Roll'!$C28*(1+'Property Summary'!$L$21)^(CapEx!CJ$2-1))</f>
        <v/>
      </c>
      <c r="CK27" s="47" t="str">
        <f>IF('Res Rent Roll'!$B28="","",'Res Rent Roll'!$L28*'Res Rent Roll'!$C28*(1+'Property Summary'!$L$21)^(CapEx!CK$2-1))</f>
        <v/>
      </c>
      <c r="CL27" s="47" t="str">
        <f>IF('Res Rent Roll'!$B28="","",'Res Rent Roll'!$L28*'Res Rent Roll'!$C28*(1+'Property Summary'!$L$21)^(CapEx!CL$2-1))</f>
        <v/>
      </c>
      <c r="CM27" s="47" t="str">
        <f>IF('Res Rent Roll'!$B28="","",'Res Rent Roll'!$L28*'Res Rent Roll'!$C28*(1+'Property Summary'!$L$21)^(CapEx!CM$2-1))</f>
        <v/>
      </c>
      <c r="CN27" s="47" t="str">
        <f>IF('Res Rent Roll'!$B28="","",'Res Rent Roll'!$L28*'Res Rent Roll'!$C28*(1+'Property Summary'!$L$21)^(CapEx!CN$2-1))</f>
        <v/>
      </c>
      <c r="CO27" s="47" t="str">
        <f>IF('Res Rent Roll'!$B28="","",'Res Rent Roll'!$L28*'Res Rent Roll'!$C28*(1+'Property Summary'!$L$21)^(CapEx!CO$2-1))</f>
        <v/>
      </c>
      <c r="CP27" s="47" t="str">
        <f>IF('Res Rent Roll'!$B28="","",'Res Rent Roll'!$L28*'Res Rent Roll'!$C28*(1+'Property Summary'!$L$21)^(CapEx!CP$2-1))</f>
        <v/>
      </c>
      <c r="CQ27" s="47" t="str">
        <f>IF('Res Rent Roll'!$B28="","",'Res Rent Roll'!$L28*'Res Rent Roll'!$C28*(1+'Property Summary'!$L$21)^(CapEx!CQ$2-1))</f>
        <v/>
      </c>
      <c r="CR27" s="47" t="str">
        <f>IF('Res Rent Roll'!$B28="","",'Res Rent Roll'!$L28*'Res Rent Roll'!$C28*(1+'Property Summary'!$L$21)^(CapEx!CR$2-1))</f>
        <v/>
      </c>
      <c r="CS27" s="47" t="str">
        <f>IF('Res Rent Roll'!$B28="","",'Res Rent Roll'!$L28*'Res Rent Roll'!$C28*(1+'Property Summary'!$L$21)^(CapEx!CS$2-1))</f>
        <v/>
      </c>
      <c r="CT27" s="47" t="str">
        <f>IF('Res Rent Roll'!$B28="","",'Res Rent Roll'!$L28*'Res Rent Roll'!$C28*(1+'Property Summary'!$L$21)^(CapEx!CT$2-1))</f>
        <v/>
      </c>
      <c r="CU27" s="47" t="str">
        <f>IF('Res Rent Roll'!$B28="","",'Res Rent Roll'!$L28*'Res Rent Roll'!$C28*(1+'Property Summary'!$L$21)^(CapEx!CU$2-1))</f>
        <v/>
      </c>
      <c r="CV27" s="47" t="str">
        <f>IF('Res Rent Roll'!$B28="","",'Res Rent Roll'!$L28*'Res Rent Roll'!$C28*(1+'Property Summary'!$L$21)^(CapEx!CV$2-1))</f>
        <v/>
      </c>
      <c r="CW27" s="47" t="str">
        <f>IF('Res Rent Roll'!$B28="","",'Res Rent Roll'!$L28*'Res Rent Roll'!$C28*(1+'Property Summary'!$L$21)^(CapEx!CW$2-1))</f>
        <v/>
      </c>
      <c r="CX27" s="47" t="str">
        <f>IF('Res Rent Roll'!$B28="","",'Res Rent Roll'!$L28*'Res Rent Roll'!$C28*(1+'Property Summary'!$L$21)^(CapEx!CX$2-1))</f>
        <v/>
      </c>
      <c r="CY27" s="47" t="str">
        <f>IF('Res Rent Roll'!$B28="","",'Res Rent Roll'!$L28*'Res Rent Roll'!$C28*(1+'Property Summary'!$L$21)^(CapEx!CY$2-1))</f>
        <v/>
      </c>
      <c r="CZ27" s="47" t="str">
        <f>IF('Res Rent Roll'!$B28="","",'Res Rent Roll'!$L28*'Res Rent Roll'!$C28*(1+'Property Summary'!$L$21)^(CapEx!CZ$2-1))</f>
        <v/>
      </c>
      <c r="DA27" s="47" t="str">
        <f>IF('Res Rent Roll'!$B28="","",'Res Rent Roll'!$L28*'Res Rent Roll'!$C28*(1+'Property Summary'!$L$21)^(CapEx!DA$2-1))</f>
        <v/>
      </c>
      <c r="DB27" s="47" t="str">
        <f>IF('Res Rent Roll'!$B28="","",'Res Rent Roll'!$L28*'Res Rent Roll'!$C28*(1+'Property Summary'!$L$21)^(CapEx!DB$2-1))</f>
        <v/>
      </c>
      <c r="DC27" s="47" t="str">
        <f>IF('Res Rent Roll'!$B28="","",'Res Rent Roll'!$L28*'Res Rent Roll'!$C28*(1+'Property Summary'!$L$21)^(CapEx!DC$2-1))</f>
        <v/>
      </c>
      <c r="DD27" s="47" t="str">
        <f>IF('Res Rent Roll'!$B28="","",'Res Rent Roll'!$L28*'Res Rent Roll'!$C28*(1+'Property Summary'!$L$21)^(CapEx!DD$2-1))</f>
        <v/>
      </c>
      <c r="DE27" s="47" t="str">
        <f>IF('Res Rent Roll'!$B28="","",'Res Rent Roll'!$L28*'Res Rent Roll'!$C28*(1+'Property Summary'!$L$21)^(CapEx!DE$2-1))</f>
        <v/>
      </c>
      <c r="DF27" s="47" t="str">
        <f>IF('Res Rent Roll'!$B28="","",'Res Rent Roll'!$L28*'Res Rent Roll'!$C28*(1+'Property Summary'!$L$21)^(CapEx!DF$2-1))</f>
        <v/>
      </c>
      <c r="DG27" s="47" t="str">
        <f>IF('Res Rent Roll'!$B28="","",'Res Rent Roll'!$L28*'Res Rent Roll'!$C28*(1+'Property Summary'!$L$21)^(CapEx!DG$2-1))</f>
        <v/>
      </c>
      <c r="DH27" s="47" t="str">
        <f>IF('Res Rent Roll'!$B28="","",'Res Rent Roll'!$L28*'Res Rent Roll'!$C28*(1+'Property Summary'!$L$21)^(CapEx!DH$2-1))</f>
        <v/>
      </c>
      <c r="DI27" s="47" t="str">
        <f>IF('Res Rent Roll'!$B28="","",'Res Rent Roll'!$L28*'Res Rent Roll'!$C28*(1+'Property Summary'!$L$21)^(CapEx!DI$2-1))</f>
        <v/>
      </c>
      <c r="DJ27" s="47" t="str">
        <f>IF('Res Rent Roll'!$B28="","",'Res Rent Roll'!$L28*'Res Rent Roll'!$C28*(1+'Property Summary'!$L$21)^(CapEx!DJ$2-1))</f>
        <v/>
      </c>
      <c r="DK27" s="47" t="str">
        <f>IF('Res Rent Roll'!$B28="","",'Res Rent Roll'!$L28*'Res Rent Roll'!$C28*(1+'Property Summary'!$L$21)^(CapEx!DK$2-1))</f>
        <v/>
      </c>
      <c r="DL27" s="47" t="str">
        <f>IF('Res Rent Roll'!$B28="","",'Res Rent Roll'!$L28*'Res Rent Roll'!$C28*(1+'Property Summary'!$L$21)^(CapEx!DL$2-1))</f>
        <v/>
      </c>
      <c r="DM27" s="47" t="str">
        <f>IF('Res Rent Roll'!$B28="","",'Res Rent Roll'!$L28*'Res Rent Roll'!$C28*(1+'Property Summary'!$L$21)^(CapEx!DM$2-1))</f>
        <v/>
      </c>
      <c r="DN27" s="47" t="str">
        <f>IF('Res Rent Roll'!$B28="","",'Res Rent Roll'!$L28*'Res Rent Roll'!$C28*(1+'Property Summary'!$L$21)^(CapEx!DN$2-1))</f>
        <v/>
      </c>
      <c r="DO27" s="47" t="str">
        <f>IF('Res Rent Roll'!$B28="","",'Res Rent Roll'!$L28*'Res Rent Roll'!$C28*(1+'Property Summary'!$L$21)^(CapEx!DO$2-1))</f>
        <v/>
      </c>
      <c r="DP27" s="47" t="str">
        <f>IF('Res Rent Roll'!$B28="","",'Res Rent Roll'!$L28*'Res Rent Roll'!$C28*(1+'Property Summary'!$L$21)^(CapEx!DP$2-1))</f>
        <v/>
      </c>
      <c r="DQ27" s="47" t="str">
        <f>IF('Res Rent Roll'!$B28="","",'Res Rent Roll'!$L28*'Res Rent Roll'!$C28*(1+'Property Summary'!$L$21)^(CapEx!DQ$2-1))</f>
        <v/>
      </c>
      <c r="DR27" s="47" t="str">
        <f>IF('Res Rent Roll'!$B28="","",'Res Rent Roll'!$L28*'Res Rent Roll'!$C28*(1+'Property Summary'!$L$21)^(CapEx!DR$2-1))</f>
        <v/>
      </c>
      <c r="DS27" s="47" t="str">
        <f>IF('Res Rent Roll'!$B28="","",'Res Rent Roll'!$L28*'Res Rent Roll'!$C28*(1+'Property Summary'!$L$21)^(CapEx!DS$2-1))</f>
        <v/>
      </c>
      <c r="DT27" s="47" t="str">
        <f>IF('Res Rent Roll'!$B28="","",'Res Rent Roll'!$L28*'Res Rent Roll'!$C28*(1+'Property Summary'!$L$21)^(CapEx!DT$2-1))</f>
        <v/>
      </c>
      <c r="DU27" s="47" t="str">
        <f>IF('Res Rent Roll'!$B28="","",'Res Rent Roll'!$L28*'Res Rent Roll'!$C28*(1+'Property Summary'!$L$21)^(CapEx!DU$2-1))</f>
        <v/>
      </c>
      <c r="DV27" s="47" t="str">
        <f>IF('Res Rent Roll'!$B28="","",'Res Rent Roll'!$L28*'Res Rent Roll'!$C28*(1+'Property Summary'!$L$21)^(CapEx!DV$2-1))</f>
        <v/>
      </c>
      <c r="DW27" s="47" t="str">
        <f>IF('Res Rent Roll'!$B28="","",'Res Rent Roll'!$L28*'Res Rent Roll'!$C28*(1+'Property Summary'!$L$21)^(CapEx!DW$2-1))</f>
        <v/>
      </c>
      <c r="DX27" s="47" t="str">
        <f>IF('Res Rent Roll'!$B28="","",'Res Rent Roll'!$L28*'Res Rent Roll'!$C28*(1+'Property Summary'!$L$21)^(CapEx!DX$2-1))</f>
        <v/>
      </c>
      <c r="DY27" s="47" t="str">
        <f>IF('Res Rent Roll'!$B28="","",'Res Rent Roll'!$L28*'Res Rent Roll'!$C28*(1+'Property Summary'!$L$21)^(CapEx!DY$2-1))</f>
        <v/>
      </c>
      <c r="DZ27" s="47" t="str">
        <f>IF('Res Rent Roll'!$B28="","",'Res Rent Roll'!$L28*'Res Rent Roll'!$C28*(1+'Property Summary'!$L$21)^(CapEx!DZ$2-1))</f>
        <v/>
      </c>
      <c r="EA27" s="47" t="str">
        <f>IF('Res Rent Roll'!$B28="","",'Res Rent Roll'!$L28*'Res Rent Roll'!$C28*(1+'Property Summary'!$L$21)^(CapEx!EA$2-1))</f>
        <v/>
      </c>
      <c r="EB27" s="47" t="str">
        <f>IF('Res Rent Roll'!$B28="","",'Res Rent Roll'!$L28*'Res Rent Roll'!$C28*(1+'Property Summary'!$L$21)^(CapEx!EB$2-1))</f>
        <v/>
      </c>
      <c r="EC27" s="47" t="str">
        <f>IF('Res Rent Roll'!$B28="","",'Res Rent Roll'!$L28*'Res Rent Roll'!$C28*(1+'Property Summary'!$L$21)^(CapEx!EC$2-1))</f>
        <v/>
      </c>
      <c r="ED27" s="47" t="str">
        <f>IF('Res Rent Roll'!$B28="","",'Res Rent Roll'!$L28*'Res Rent Roll'!$C28*(1+'Property Summary'!$L$21)^(CapEx!ED$2-1))</f>
        <v/>
      </c>
      <c r="EE27" s="47" t="str">
        <f>IF('Res Rent Roll'!$B28="","",'Res Rent Roll'!$L28*'Res Rent Roll'!$C28*(1+'Property Summary'!$L$21)^(CapEx!EE$2-1))</f>
        <v/>
      </c>
      <c r="EF27" s="47" t="str">
        <f>IF('Res Rent Roll'!$B28="","",'Res Rent Roll'!$L28*'Res Rent Roll'!$C28*(1+'Property Summary'!$L$21)^(CapEx!EF$2-1))</f>
        <v/>
      </c>
      <c r="EG27" s="47" t="str">
        <f>IF('Res Rent Roll'!$B28="","",'Res Rent Roll'!$L28*'Res Rent Roll'!$C28*(1+'Property Summary'!$L$21)^(CapEx!EG$2-1))</f>
        <v/>
      </c>
      <c r="EH27" s="47" t="str">
        <f>IF('Res Rent Roll'!$B28="","",'Res Rent Roll'!$L28*'Res Rent Roll'!$C28*(1+'Property Summary'!$L$21)^(CapEx!EH$2-1))</f>
        <v/>
      </c>
      <c r="EI27" s="47" t="str">
        <f>IF('Res Rent Roll'!$B28="","",'Res Rent Roll'!$L28*'Res Rent Roll'!$C28*(1+'Property Summary'!$L$21)^(CapEx!EI$2-1))</f>
        <v/>
      </c>
      <c r="EJ27" s="47" t="str">
        <f>IF('Res Rent Roll'!$B28="","",'Res Rent Roll'!$L28*'Res Rent Roll'!$C28*(1+'Property Summary'!$L$21)^(CapEx!EJ$2-1))</f>
        <v/>
      </c>
      <c r="EK27" s="47" t="str">
        <f>IF('Res Rent Roll'!$B28="","",'Res Rent Roll'!$L28*'Res Rent Roll'!$C28*(1+'Property Summary'!$L$21)^(CapEx!EK$2-1))</f>
        <v/>
      </c>
      <c r="EL27" s="47" t="str">
        <f>IF('Res Rent Roll'!$B28="","",'Res Rent Roll'!$L28*'Res Rent Roll'!$C28*(1+'Property Summary'!$L$21)^(CapEx!EL$2-1))</f>
        <v/>
      </c>
      <c r="EM27" s="47" t="str">
        <f>IF('Res Rent Roll'!$B28="","",'Res Rent Roll'!$L28*'Res Rent Roll'!$C28*(1+'Property Summary'!$L$21)^(CapEx!EM$2-1))</f>
        <v/>
      </c>
      <c r="EN27" s="47" t="str">
        <f>IF('Res Rent Roll'!$B28="","",'Res Rent Roll'!$L28*'Res Rent Roll'!$C28*(1+'Property Summary'!$L$21)^(CapEx!EN$2-1))</f>
        <v/>
      </c>
      <c r="EO27" s="47" t="str">
        <f>IF('Res Rent Roll'!$B28="","",'Res Rent Roll'!$L28*'Res Rent Roll'!$C28*(1+'Property Summary'!$L$21)^(CapEx!EO$2-1))</f>
        <v/>
      </c>
      <c r="EP27" s="47" t="str">
        <f>IF('Res Rent Roll'!$B28="","",'Res Rent Roll'!$L28*'Res Rent Roll'!$C28*(1+'Property Summary'!$L$21)^(CapEx!EP$2-1))</f>
        <v/>
      </c>
      <c r="EQ27" s="47" t="str">
        <f>IF('Res Rent Roll'!$B28="","",'Res Rent Roll'!$L28*'Res Rent Roll'!$C28*(1+'Property Summary'!$L$21)^(CapEx!EQ$2-1))</f>
        <v/>
      </c>
      <c r="ER27" s="47" t="str">
        <f>IF('Res Rent Roll'!$B28="","",'Res Rent Roll'!$L28*'Res Rent Roll'!$C28*(1+'Property Summary'!$L$21)^(CapEx!ER$2-1))</f>
        <v/>
      </c>
      <c r="ES27" s="47" t="str">
        <f>IF('Res Rent Roll'!$B28="","",'Res Rent Roll'!$L28*'Res Rent Roll'!$C28*(1+'Property Summary'!$L$21)^(CapEx!ES$2-1))</f>
        <v/>
      </c>
      <c r="ET27" s="47" t="str">
        <f>IF('Res Rent Roll'!$B28="","",'Res Rent Roll'!$L28*'Res Rent Roll'!$C28*(1+'Property Summary'!$L$21)^(CapEx!ET$2-1))</f>
        <v/>
      </c>
      <c r="EU27" s="47" t="str">
        <f>IF('Res Rent Roll'!$B28="","",'Res Rent Roll'!$L28*'Res Rent Roll'!$C28*(1+'Property Summary'!$L$21)^(CapEx!EU$2-1))</f>
        <v/>
      </c>
      <c r="EV27" s="47" t="str">
        <f>IF('Res Rent Roll'!$B28="","",'Res Rent Roll'!$L28*'Res Rent Roll'!$C28*(1+'Property Summary'!$L$21)^(CapEx!EV$2-1))</f>
        <v/>
      </c>
      <c r="EW27" s="47" t="str">
        <f>IF('Res Rent Roll'!$B28="","",'Res Rent Roll'!$L28*'Res Rent Roll'!$C28*(1+'Property Summary'!$L$21)^(CapEx!EW$2-1))</f>
        <v/>
      </c>
      <c r="EX27" s="47" t="str">
        <f>IF('Res Rent Roll'!$B28="","",'Res Rent Roll'!$L28*'Res Rent Roll'!$C28*(1+'Property Summary'!$L$21)^(CapEx!EX$2-1))</f>
        <v/>
      </c>
      <c r="EY27" s="47" t="str">
        <f>IF('Res Rent Roll'!$B28="","",'Res Rent Roll'!$L28*'Res Rent Roll'!$C28*(1+'Property Summary'!$L$21)^(CapEx!EY$2-1))</f>
        <v/>
      </c>
      <c r="EZ27" s="47" t="str">
        <f>IF('Res Rent Roll'!$B28="","",'Res Rent Roll'!$L28*'Res Rent Roll'!$C28*(1+'Property Summary'!$L$21)^(CapEx!EZ$2-1))</f>
        <v/>
      </c>
      <c r="FA27" s="47" t="str">
        <f>IF('Res Rent Roll'!$B28="","",'Res Rent Roll'!$L28*'Res Rent Roll'!$C28*(1+'Property Summary'!$L$21)^(CapEx!FA$2-1))</f>
        <v/>
      </c>
      <c r="FB27" s="47" t="str">
        <f>IF('Res Rent Roll'!$B28="","",'Res Rent Roll'!$L28*'Res Rent Roll'!$C28*(1+'Property Summary'!$L$21)^(CapEx!FB$2-1))</f>
        <v/>
      </c>
      <c r="FC27" s="47" t="str">
        <f>IF('Res Rent Roll'!$B28="","",'Res Rent Roll'!$L28*'Res Rent Roll'!$C28*(1+'Property Summary'!$L$21)^(CapEx!FC$2-1))</f>
        <v/>
      </c>
      <c r="FD27" s="47" t="str">
        <f>IF('Res Rent Roll'!$B28="","",'Res Rent Roll'!$L28*'Res Rent Roll'!$C28*(1+'Property Summary'!$L$21)^(CapEx!FD$2-1))</f>
        <v/>
      </c>
      <c r="FE27" s="47" t="str">
        <f>IF('Res Rent Roll'!$B28="","",'Res Rent Roll'!$L28*'Res Rent Roll'!$C28*(1+'Property Summary'!$L$21)^(CapEx!FE$2-1))</f>
        <v/>
      </c>
      <c r="FF27" s="47" t="str">
        <f>IF('Res Rent Roll'!$B28="","",'Res Rent Roll'!$L28*'Res Rent Roll'!$C28*(1+'Property Summary'!$L$21)^(CapEx!FF$2-1))</f>
        <v/>
      </c>
      <c r="FG27" s="47" t="str">
        <f>IF('Res Rent Roll'!$B28="","",'Res Rent Roll'!$L28*'Res Rent Roll'!$C28*(1+'Property Summary'!$L$21)^(CapEx!FG$2-1))</f>
        <v/>
      </c>
      <c r="FH27" s="47" t="str">
        <f>IF('Res Rent Roll'!$B28="","",'Res Rent Roll'!$L28*'Res Rent Roll'!$C28*(1+'Property Summary'!$L$21)^(CapEx!FH$2-1))</f>
        <v/>
      </c>
      <c r="FI27" s="47" t="str">
        <f>IF('Res Rent Roll'!$B28="","",'Res Rent Roll'!$L28*'Res Rent Roll'!$C28*(1+'Property Summary'!$L$21)^(CapEx!FI$2-1))</f>
        <v/>
      </c>
      <c r="FJ27" s="47" t="str">
        <f>IF('Res Rent Roll'!$B28="","",'Res Rent Roll'!$L28*'Res Rent Roll'!$C28*(1+'Property Summary'!$L$21)^(CapEx!FJ$2-1))</f>
        <v/>
      </c>
      <c r="FK27" s="47" t="str">
        <f>IF('Res Rent Roll'!$B28="","",'Res Rent Roll'!$L28*'Res Rent Roll'!$C28*(1+'Property Summary'!$L$21)^(CapEx!FK$2-1))</f>
        <v/>
      </c>
      <c r="FL27" s="47" t="str">
        <f>IF('Res Rent Roll'!$B28="","",'Res Rent Roll'!$L28*'Res Rent Roll'!$C28*(1+'Property Summary'!$L$21)^(CapEx!FL$2-1))</f>
        <v/>
      </c>
      <c r="FM27" s="47" t="str">
        <f>IF('Res Rent Roll'!$B28="","",'Res Rent Roll'!$L28*'Res Rent Roll'!$C28*(1+'Property Summary'!$L$21)^(CapEx!FM$2-1))</f>
        <v/>
      </c>
      <c r="FN27" s="47" t="str">
        <f>IF('Res Rent Roll'!$B28="","",'Res Rent Roll'!$L28*'Res Rent Roll'!$C28*(1+'Property Summary'!$L$21)^(CapEx!FN$2-1))</f>
        <v/>
      </c>
      <c r="FO27" s="47" t="str">
        <f>IF('Res Rent Roll'!$B28="","",'Res Rent Roll'!$L28*'Res Rent Roll'!$C28*(1+'Property Summary'!$L$21)^(CapEx!FO$2-1))</f>
        <v/>
      </c>
      <c r="FP27" s="47" t="str">
        <f>IF('Res Rent Roll'!$B28="","",'Res Rent Roll'!$L28*'Res Rent Roll'!$C28*(1+'Property Summary'!$L$21)^(CapEx!FP$2-1))</f>
        <v/>
      </c>
      <c r="FQ27" s="47" t="str">
        <f>IF('Res Rent Roll'!$B28="","",'Res Rent Roll'!$L28*'Res Rent Roll'!$C28*(1+'Property Summary'!$L$21)^(CapEx!FQ$2-1))</f>
        <v/>
      </c>
      <c r="FR27" s="47" t="str">
        <f>IF('Res Rent Roll'!$B28="","",'Res Rent Roll'!$L28*'Res Rent Roll'!$C28*(1+'Property Summary'!$L$21)^(CapEx!FR$2-1))</f>
        <v/>
      </c>
      <c r="FS27" s="47" t="str">
        <f>IF('Res Rent Roll'!$B28="","",'Res Rent Roll'!$L28*'Res Rent Roll'!$C28*(1+'Property Summary'!$L$21)^(CapEx!FS$2-1))</f>
        <v/>
      </c>
      <c r="FT27" s="47" t="str">
        <f>IF('Res Rent Roll'!$B28="","",'Res Rent Roll'!$L28*'Res Rent Roll'!$C28*(1+'Property Summary'!$L$21)^(CapEx!FT$2-1))</f>
        <v/>
      </c>
      <c r="FU27" s="47" t="str">
        <f>IF('Res Rent Roll'!$B28="","",'Res Rent Roll'!$L28*'Res Rent Roll'!$C28*(1+'Property Summary'!$L$21)^(CapEx!FU$2-1))</f>
        <v/>
      </c>
      <c r="FV27" s="47" t="str">
        <f>IF('Res Rent Roll'!$B28="","",'Res Rent Roll'!$L28*'Res Rent Roll'!$C28*(1+'Property Summary'!$L$21)^(CapEx!FV$2-1))</f>
        <v/>
      </c>
      <c r="FW27" s="47" t="str">
        <f>IF('Res Rent Roll'!$B28="","",'Res Rent Roll'!$L28*'Res Rent Roll'!$C28*(1+'Property Summary'!$L$21)^(CapEx!FW$2-1))</f>
        <v/>
      </c>
      <c r="FX27" s="47" t="str">
        <f>IF('Res Rent Roll'!$B28="","",'Res Rent Roll'!$L28*'Res Rent Roll'!$C28*(1+'Property Summary'!$L$21)^(CapEx!FX$2-1))</f>
        <v/>
      </c>
      <c r="FY27" s="47" t="str">
        <f>IF('Res Rent Roll'!$B28="","",'Res Rent Roll'!$L28*'Res Rent Roll'!$C28*(1+'Property Summary'!$L$21)^(CapEx!FY$2-1))</f>
        <v/>
      </c>
      <c r="FZ27" s="47" t="str">
        <f>IF('Res Rent Roll'!$B28="","",'Res Rent Roll'!$L28*'Res Rent Roll'!$C28*(1+'Property Summary'!$L$21)^(CapEx!FZ$2-1))</f>
        <v/>
      </c>
      <c r="GA27" s="48" t="str">
        <f>IF('Res Rent Roll'!$B28="","",'Res Rent Roll'!$L28*'Res Rent Roll'!$C28*(1+'Property Summary'!$L$21)^(CapEx!GA$2-1))</f>
        <v/>
      </c>
    </row>
    <row r="28" spans="2:183" x14ac:dyDescent="0.3">
      <c r="B28" s="42" t="str">
        <f>IF('Res Rent Roll'!$B29="","",'Res Rent Roll'!$B29)</f>
        <v/>
      </c>
      <c r="C28" s="43"/>
      <c r="D28" s="47" t="str">
        <f>IF('Res Rent Roll'!$B29="","",'Res Rent Roll'!$L29*'Res Rent Roll'!$C29*(1+'Property Summary'!$L$21)^(CapEx!D$2-1))</f>
        <v/>
      </c>
      <c r="E28" s="47" t="str">
        <f>IF('Res Rent Roll'!$B29="","",'Res Rent Roll'!$L29*'Res Rent Roll'!$C29*(1+'Property Summary'!$L$21)^(CapEx!E$2-1))</f>
        <v/>
      </c>
      <c r="F28" s="47" t="str">
        <f>IF('Res Rent Roll'!$B29="","",'Res Rent Roll'!$L29*'Res Rent Roll'!$C29*(1+'Property Summary'!$L$21)^(CapEx!F$2-1))</f>
        <v/>
      </c>
      <c r="G28" s="47" t="str">
        <f>IF('Res Rent Roll'!$B29="","",'Res Rent Roll'!$L29*'Res Rent Roll'!$C29*(1+'Property Summary'!$L$21)^(CapEx!G$2-1))</f>
        <v/>
      </c>
      <c r="H28" s="47" t="str">
        <f>IF('Res Rent Roll'!$B29="","",'Res Rent Roll'!$L29*'Res Rent Roll'!$C29*(1+'Property Summary'!$L$21)^(CapEx!H$2-1))</f>
        <v/>
      </c>
      <c r="I28" s="47" t="str">
        <f>IF('Res Rent Roll'!$B29="","",'Res Rent Roll'!$L29*'Res Rent Roll'!$C29*(1+'Property Summary'!$L$21)^(CapEx!I$2-1))</f>
        <v/>
      </c>
      <c r="J28" s="47" t="str">
        <f>IF('Res Rent Roll'!$B29="","",'Res Rent Roll'!$L29*'Res Rent Roll'!$C29*(1+'Property Summary'!$L$21)^(CapEx!J$2-1))</f>
        <v/>
      </c>
      <c r="K28" s="47" t="str">
        <f>IF('Res Rent Roll'!$B29="","",'Res Rent Roll'!$L29*'Res Rent Roll'!$C29*(1+'Property Summary'!$L$21)^(CapEx!K$2-1))</f>
        <v/>
      </c>
      <c r="L28" s="47" t="str">
        <f>IF('Res Rent Roll'!$B29="","",'Res Rent Roll'!$L29*'Res Rent Roll'!$C29*(1+'Property Summary'!$L$21)^(CapEx!L$2-1))</f>
        <v/>
      </c>
      <c r="M28" s="47" t="str">
        <f>IF('Res Rent Roll'!$B29="","",'Res Rent Roll'!$L29*'Res Rent Roll'!$C29*(1+'Property Summary'!$L$21)^(CapEx!M$2-1))</f>
        <v/>
      </c>
      <c r="N28" s="47" t="str">
        <f>IF('Res Rent Roll'!$B29="","",'Res Rent Roll'!$L29*'Res Rent Roll'!$C29*(1+'Property Summary'!$L$21)^(CapEx!N$2-1))</f>
        <v/>
      </c>
      <c r="O28" s="47" t="str">
        <f>IF('Res Rent Roll'!$B29="","",'Res Rent Roll'!$L29*'Res Rent Roll'!$C29*(1+'Property Summary'!$L$21)^(CapEx!O$2-1))</f>
        <v/>
      </c>
      <c r="P28" s="47" t="str">
        <f>IF('Res Rent Roll'!$B29="","",'Res Rent Roll'!$L29*'Res Rent Roll'!$C29*(1+'Property Summary'!$L$21)^(CapEx!P$2-1))</f>
        <v/>
      </c>
      <c r="Q28" s="47" t="str">
        <f>IF('Res Rent Roll'!$B29="","",'Res Rent Roll'!$L29*'Res Rent Roll'!$C29*(1+'Property Summary'!$L$21)^(CapEx!Q$2-1))</f>
        <v/>
      </c>
      <c r="R28" s="47" t="str">
        <f>IF('Res Rent Roll'!$B29="","",'Res Rent Roll'!$L29*'Res Rent Roll'!$C29*(1+'Property Summary'!$L$21)^(CapEx!R$2-1))</f>
        <v/>
      </c>
      <c r="S28" s="47" t="str">
        <f>IF('Res Rent Roll'!$B29="","",'Res Rent Roll'!$L29*'Res Rent Roll'!$C29*(1+'Property Summary'!$L$21)^(CapEx!S$2-1))</f>
        <v/>
      </c>
      <c r="T28" s="47" t="str">
        <f>IF('Res Rent Roll'!$B29="","",'Res Rent Roll'!$L29*'Res Rent Roll'!$C29*(1+'Property Summary'!$L$21)^(CapEx!T$2-1))</f>
        <v/>
      </c>
      <c r="U28" s="47" t="str">
        <f>IF('Res Rent Roll'!$B29="","",'Res Rent Roll'!$L29*'Res Rent Roll'!$C29*(1+'Property Summary'!$L$21)^(CapEx!U$2-1))</f>
        <v/>
      </c>
      <c r="V28" s="47" t="str">
        <f>IF('Res Rent Roll'!$B29="","",'Res Rent Roll'!$L29*'Res Rent Roll'!$C29*(1+'Property Summary'!$L$21)^(CapEx!V$2-1))</f>
        <v/>
      </c>
      <c r="W28" s="47" t="str">
        <f>IF('Res Rent Roll'!$B29="","",'Res Rent Roll'!$L29*'Res Rent Roll'!$C29*(1+'Property Summary'!$L$21)^(CapEx!W$2-1))</f>
        <v/>
      </c>
      <c r="X28" s="47" t="str">
        <f>IF('Res Rent Roll'!$B29="","",'Res Rent Roll'!$L29*'Res Rent Roll'!$C29*(1+'Property Summary'!$L$21)^(CapEx!X$2-1))</f>
        <v/>
      </c>
      <c r="Y28" s="47" t="str">
        <f>IF('Res Rent Roll'!$B29="","",'Res Rent Roll'!$L29*'Res Rent Roll'!$C29*(1+'Property Summary'!$L$21)^(CapEx!Y$2-1))</f>
        <v/>
      </c>
      <c r="Z28" s="47" t="str">
        <f>IF('Res Rent Roll'!$B29="","",'Res Rent Roll'!$L29*'Res Rent Roll'!$C29*(1+'Property Summary'!$L$21)^(CapEx!Z$2-1))</f>
        <v/>
      </c>
      <c r="AA28" s="47" t="str">
        <f>IF('Res Rent Roll'!$B29="","",'Res Rent Roll'!$L29*'Res Rent Roll'!$C29*(1+'Property Summary'!$L$21)^(CapEx!AA$2-1))</f>
        <v/>
      </c>
      <c r="AB28" s="47" t="str">
        <f>IF('Res Rent Roll'!$B29="","",'Res Rent Roll'!$L29*'Res Rent Roll'!$C29*(1+'Property Summary'!$L$21)^(CapEx!AB$2-1))</f>
        <v/>
      </c>
      <c r="AC28" s="47" t="str">
        <f>IF('Res Rent Roll'!$B29="","",'Res Rent Roll'!$L29*'Res Rent Roll'!$C29*(1+'Property Summary'!$L$21)^(CapEx!AC$2-1))</f>
        <v/>
      </c>
      <c r="AD28" s="47" t="str">
        <f>IF('Res Rent Roll'!$B29="","",'Res Rent Roll'!$L29*'Res Rent Roll'!$C29*(1+'Property Summary'!$L$21)^(CapEx!AD$2-1))</f>
        <v/>
      </c>
      <c r="AE28" s="47" t="str">
        <f>IF('Res Rent Roll'!$B29="","",'Res Rent Roll'!$L29*'Res Rent Roll'!$C29*(1+'Property Summary'!$L$21)^(CapEx!AE$2-1))</f>
        <v/>
      </c>
      <c r="AF28" s="47" t="str">
        <f>IF('Res Rent Roll'!$B29="","",'Res Rent Roll'!$L29*'Res Rent Roll'!$C29*(1+'Property Summary'!$L$21)^(CapEx!AF$2-1))</f>
        <v/>
      </c>
      <c r="AG28" s="47" t="str">
        <f>IF('Res Rent Roll'!$B29="","",'Res Rent Roll'!$L29*'Res Rent Roll'!$C29*(1+'Property Summary'!$L$21)^(CapEx!AG$2-1))</f>
        <v/>
      </c>
      <c r="AH28" s="47" t="str">
        <f>IF('Res Rent Roll'!$B29="","",'Res Rent Roll'!$L29*'Res Rent Roll'!$C29*(1+'Property Summary'!$L$21)^(CapEx!AH$2-1))</f>
        <v/>
      </c>
      <c r="AI28" s="47" t="str">
        <f>IF('Res Rent Roll'!$B29="","",'Res Rent Roll'!$L29*'Res Rent Roll'!$C29*(1+'Property Summary'!$L$21)^(CapEx!AI$2-1))</f>
        <v/>
      </c>
      <c r="AJ28" s="47" t="str">
        <f>IF('Res Rent Roll'!$B29="","",'Res Rent Roll'!$L29*'Res Rent Roll'!$C29*(1+'Property Summary'!$L$21)^(CapEx!AJ$2-1))</f>
        <v/>
      </c>
      <c r="AK28" s="47" t="str">
        <f>IF('Res Rent Roll'!$B29="","",'Res Rent Roll'!$L29*'Res Rent Roll'!$C29*(1+'Property Summary'!$L$21)^(CapEx!AK$2-1))</f>
        <v/>
      </c>
      <c r="AL28" s="47" t="str">
        <f>IF('Res Rent Roll'!$B29="","",'Res Rent Roll'!$L29*'Res Rent Roll'!$C29*(1+'Property Summary'!$L$21)^(CapEx!AL$2-1))</f>
        <v/>
      </c>
      <c r="AM28" s="47" t="str">
        <f>IF('Res Rent Roll'!$B29="","",'Res Rent Roll'!$L29*'Res Rent Roll'!$C29*(1+'Property Summary'!$L$21)^(CapEx!AM$2-1))</f>
        <v/>
      </c>
      <c r="AN28" s="47" t="str">
        <f>IF('Res Rent Roll'!$B29="","",'Res Rent Roll'!$L29*'Res Rent Roll'!$C29*(1+'Property Summary'!$L$21)^(CapEx!AN$2-1))</f>
        <v/>
      </c>
      <c r="AO28" s="47" t="str">
        <f>IF('Res Rent Roll'!$B29="","",'Res Rent Roll'!$L29*'Res Rent Roll'!$C29*(1+'Property Summary'!$L$21)^(CapEx!AO$2-1))</f>
        <v/>
      </c>
      <c r="AP28" s="47" t="str">
        <f>IF('Res Rent Roll'!$B29="","",'Res Rent Roll'!$L29*'Res Rent Roll'!$C29*(1+'Property Summary'!$L$21)^(CapEx!AP$2-1))</f>
        <v/>
      </c>
      <c r="AQ28" s="47" t="str">
        <f>IF('Res Rent Roll'!$B29="","",'Res Rent Roll'!$L29*'Res Rent Roll'!$C29*(1+'Property Summary'!$L$21)^(CapEx!AQ$2-1))</f>
        <v/>
      </c>
      <c r="AR28" s="47" t="str">
        <f>IF('Res Rent Roll'!$B29="","",'Res Rent Roll'!$L29*'Res Rent Roll'!$C29*(1+'Property Summary'!$L$21)^(CapEx!AR$2-1))</f>
        <v/>
      </c>
      <c r="AS28" s="47" t="str">
        <f>IF('Res Rent Roll'!$B29="","",'Res Rent Roll'!$L29*'Res Rent Roll'!$C29*(1+'Property Summary'!$L$21)^(CapEx!AS$2-1))</f>
        <v/>
      </c>
      <c r="AT28" s="47" t="str">
        <f>IF('Res Rent Roll'!$B29="","",'Res Rent Roll'!$L29*'Res Rent Roll'!$C29*(1+'Property Summary'!$L$21)^(CapEx!AT$2-1))</f>
        <v/>
      </c>
      <c r="AU28" s="47" t="str">
        <f>IF('Res Rent Roll'!$B29="","",'Res Rent Roll'!$L29*'Res Rent Roll'!$C29*(1+'Property Summary'!$L$21)^(CapEx!AU$2-1))</f>
        <v/>
      </c>
      <c r="AV28" s="47" t="str">
        <f>IF('Res Rent Roll'!$B29="","",'Res Rent Roll'!$L29*'Res Rent Roll'!$C29*(1+'Property Summary'!$L$21)^(CapEx!AV$2-1))</f>
        <v/>
      </c>
      <c r="AW28" s="47" t="str">
        <f>IF('Res Rent Roll'!$B29="","",'Res Rent Roll'!$L29*'Res Rent Roll'!$C29*(1+'Property Summary'!$L$21)^(CapEx!AW$2-1))</f>
        <v/>
      </c>
      <c r="AX28" s="47" t="str">
        <f>IF('Res Rent Roll'!$B29="","",'Res Rent Roll'!$L29*'Res Rent Roll'!$C29*(1+'Property Summary'!$L$21)^(CapEx!AX$2-1))</f>
        <v/>
      </c>
      <c r="AY28" s="47" t="str">
        <f>IF('Res Rent Roll'!$B29="","",'Res Rent Roll'!$L29*'Res Rent Roll'!$C29*(1+'Property Summary'!$L$21)^(CapEx!AY$2-1))</f>
        <v/>
      </c>
      <c r="AZ28" s="47" t="str">
        <f>IF('Res Rent Roll'!$B29="","",'Res Rent Roll'!$L29*'Res Rent Roll'!$C29*(1+'Property Summary'!$L$21)^(CapEx!AZ$2-1))</f>
        <v/>
      </c>
      <c r="BA28" s="47" t="str">
        <f>IF('Res Rent Roll'!$B29="","",'Res Rent Roll'!$L29*'Res Rent Roll'!$C29*(1+'Property Summary'!$L$21)^(CapEx!BA$2-1))</f>
        <v/>
      </c>
      <c r="BB28" s="47" t="str">
        <f>IF('Res Rent Roll'!$B29="","",'Res Rent Roll'!$L29*'Res Rent Roll'!$C29*(1+'Property Summary'!$L$21)^(CapEx!BB$2-1))</f>
        <v/>
      </c>
      <c r="BC28" s="47" t="str">
        <f>IF('Res Rent Roll'!$B29="","",'Res Rent Roll'!$L29*'Res Rent Roll'!$C29*(1+'Property Summary'!$L$21)^(CapEx!BC$2-1))</f>
        <v/>
      </c>
      <c r="BD28" s="47" t="str">
        <f>IF('Res Rent Roll'!$B29="","",'Res Rent Roll'!$L29*'Res Rent Roll'!$C29*(1+'Property Summary'!$L$21)^(CapEx!BD$2-1))</f>
        <v/>
      </c>
      <c r="BE28" s="47" t="str">
        <f>IF('Res Rent Roll'!$B29="","",'Res Rent Roll'!$L29*'Res Rent Roll'!$C29*(1+'Property Summary'!$L$21)^(CapEx!BE$2-1))</f>
        <v/>
      </c>
      <c r="BF28" s="47" t="str">
        <f>IF('Res Rent Roll'!$B29="","",'Res Rent Roll'!$L29*'Res Rent Roll'!$C29*(1+'Property Summary'!$L$21)^(CapEx!BF$2-1))</f>
        <v/>
      </c>
      <c r="BG28" s="47" t="str">
        <f>IF('Res Rent Roll'!$B29="","",'Res Rent Roll'!$L29*'Res Rent Roll'!$C29*(1+'Property Summary'!$L$21)^(CapEx!BG$2-1))</f>
        <v/>
      </c>
      <c r="BH28" s="47" t="str">
        <f>IF('Res Rent Roll'!$B29="","",'Res Rent Roll'!$L29*'Res Rent Roll'!$C29*(1+'Property Summary'!$L$21)^(CapEx!BH$2-1))</f>
        <v/>
      </c>
      <c r="BI28" s="47" t="str">
        <f>IF('Res Rent Roll'!$B29="","",'Res Rent Roll'!$L29*'Res Rent Roll'!$C29*(1+'Property Summary'!$L$21)^(CapEx!BI$2-1))</f>
        <v/>
      </c>
      <c r="BJ28" s="47" t="str">
        <f>IF('Res Rent Roll'!$B29="","",'Res Rent Roll'!$L29*'Res Rent Roll'!$C29*(1+'Property Summary'!$L$21)^(CapEx!BJ$2-1))</f>
        <v/>
      </c>
      <c r="BK28" s="47" t="str">
        <f>IF('Res Rent Roll'!$B29="","",'Res Rent Roll'!$L29*'Res Rent Roll'!$C29*(1+'Property Summary'!$L$21)^(CapEx!BK$2-1))</f>
        <v/>
      </c>
      <c r="BL28" s="47" t="str">
        <f>IF('Res Rent Roll'!$B29="","",'Res Rent Roll'!$L29*'Res Rent Roll'!$C29*(1+'Property Summary'!$L$21)^(CapEx!BL$2-1))</f>
        <v/>
      </c>
      <c r="BM28" s="47" t="str">
        <f>IF('Res Rent Roll'!$B29="","",'Res Rent Roll'!$L29*'Res Rent Roll'!$C29*(1+'Property Summary'!$L$21)^(CapEx!BM$2-1))</f>
        <v/>
      </c>
      <c r="BN28" s="47" t="str">
        <f>IF('Res Rent Roll'!$B29="","",'Res Rent Roll'!$L29*'Res Rent Roll'!$C29*(1+'Property Summary'!$L$21)^(CapEx!BN$2-1))</f>
        <v/>
      </c>
      <c r="BO28" s="47" t="str">
        <f>IF('Res Rent Roll'!$B29="","",'Res Rent Roll'!$L29*'Res Rent Roll'!$C29*(1+'Property Summary'!$L$21)^(CapEx!BO$2-1))</f>
        <v/>
      </c>
      <c r="BP28" s="47" t="str">
        <f>IF('Res Rent Roll'!$B29="","",'Res Rent Roll'!$L29*'Res Rent Roll'!$C29*(1+'Property Summary'!$L$21)^(CapEx!BP$2-1))</f>
        <v/>
      </c>
      <c r="BQ28" s="47" t="str">
        <f>IF('Res Rent Roll'!$B29="","",'Res Rent Roll'!$L29*'Res Rent Roll'!$C29*(1+'Property Summary'!$L$21)^(CapEx!BQ$2-1))</f>
        <v/>
      </c>
      <c r="BR28" s="47" t="str">
        <f>IF('Res Rent Roll'!$B29="","",'Res Rent Roll'!$L29*'Res Rent Roll'!$C29*(1+'Property Summary'!$L$21)^(CapEx!BR$2-1))</f>
        <v/>
      </c>
      <c r="BS28" s="47" t="str">
        <f>IF('Res Rent Roll'!$B29="","",'Res Rent Roll'!$L29*'Res Rent Roll'!$C29*(1+'Property Summary'!$L$21)^(CapEx!BS$2-1))</f>
        <v/>
      </c>
      <c r="BT28" s="47" t="str">
        <f>IF('Res Rent Roll'!$B29="","",'Res Rent Roll'!$L29*'Res Rent Roll'!$C29*(1+'Property Summary'!$L$21)^(CapEx!BT$2-1))</f>
        <v/>
      </c>
      <c r="BU28" s="47" t="str">
        <f>IF('Res Rent Roll'!$B29="","",'Res Rent Roll'!$L29*'Res Rent Roll'!$C29*(1+'Property Summary'!$L$21)^(CapEx!BU$2-1))</f>
        <v/>
      </c>
      <c r="BV28" s="47" t="str">
        <f>IF('Res Rent Roll'!$B29="","",'Res Rent Roll'!$L29*'Res Rent Roll'!$C29*(1+'Property Summary'!$L$21)^(CapEx!BV$2-1))</f>
        <v/>
      </c>
      <c r="BW28" s="47" t="str">
        <f>IF('Res Rent Roll'!$B29="","",'Res Rent Roll'!$L29*'Res Rent Roll'!$C29*(1+'Property Summary'!$L$21)^(CapEx!BW$2-1))</f>
        <v/>
      </c>
      <c r="BX28" s="47" t="str">
        <f>IF('Res Rent Roll'!$B29="","",'Res Rent Roll'!$L29*'Res Rent Roll'!$C29*(1+'Property Summary'!$L$21)^(CapEx!BX$2-1))</f>
        <v/>
      </c>
      <c r="BY28" s="47" t="str">
        <f>IF('Res Rent Roll'!$B29="","",'Res Rent Roll'!$L29*'Res Rent Roll'!$C29*(1+'Property Summary'!$L$21)^(CapEx!BY$2-1))</f>
        <v/>
      </c>
      <c r="BZ28" s="47" t="str">
        <f>IF('Res Rent Roll'!$B29="","",'Res Rent Roll'!$L29*'Res Rent Roll'!$C29*(1+'Property Summary'!$L$21)^(CapEx!BZ$2-1))</f>
        <v/>
      </c>
      <c r="CA28" s="47" t="str">
        <f>IF('Res Rent Roll'!$B29="","",'Res Rent Roll'!$L29*'Res Rent Roll'!$C29*(1+'Property Summary'!$L$21)^(CapEx!CA$2-1))</f>
        <v/>
      </c>
      <c r="CB28" s="47" t="str">
        <f>IF('Res Rent Roll'!$B29="","",'Res Rent Roll'!$L29*'Res Rent Roll'!$C29*(1+'Property Summary'!$L$21)^(CapEx!CB$2-1))</f>
        <v/>
      </c>
      <c r="CC28" s="47" t="str">
        <f>IF('Res Rent Roll'!$B29="","",'Res Rent Roll'!$L29*'Res Rent Roll'!$C29*(1+'Property Summary'!$L$21)^(CapEx!CC$2-1))</f>
        <v/>
      </c>
      <c r="CD28" s="47" t="str">
        <f>IF('Res Rent Roll'!$B29="","",'Res Rent Roll'!$L29*'Res Rent Roll'!$C29*(1+'Property Summary'!$L$21)^(CapEx!CD$2-1))</f>
        <v/>
      </c>
      <c r="CE28" s="47" t="str">
        <f>IF('Res Rent Roll'!$B29="","",'Res Rent Roll'!$L29*'Res Rent Roll'!$C29*(1+'Property Summary'!$L$21)^(CapEx!CE$2-1))</f>
        <v/>
      </c>
      <c r="CF28" s="47" t="str">
        <f>IF('Res Rent Roll'!$B29="","",'Res Rent Roll'!$L29*'Res Rent Roll'!$C29*(1+'Property Summary'!$L$21)^(CapEx!CF$2-1))</f>
        <v/>
      </c>
      <c r="CG28" s="47" t="str">
        <f>IF('Res Rent Roll'!$B29="","",'Res Rent Roll'!$L29*'Res Rent Roll'!$C29*(1+'Property Summary'!$L$21)^(CapEx!CG$2-1))</f>
        <v/>
      </c>
      <c r="CH28" s="47" t="str">
        <f>IF('Res Rent Roll'!$B29="","",'Res Rent Roll'!$L29*'Res Rent Roll'!$C29*(1+'Property Summary'!$L$21)^(CapEx!CH$2-1))</f>
        <v/>
      </c>
      <c r="CI28" s="47" t="str">
        <f>IF('Res Rent Roll'!$B29="","",'Res Rent Roll'!$L29*'Res Rent Roll'!$C29*(1+'Property Summary'!$L$21)^(CapEx!CI$2-1))</f>
        <v/>
      </c>
      <c r="CJ28" s="47" t="str">
        <f>IF('Res Rent Roll'!$B29="","",'Res Rent Roll'!$L29*'Res Rent Roll'!$C29*(1+'Property Summary'!$L$21)^(CapEx!CJ$2-1))</f>
        <v/>
      </c>
      <c r="CK28" s="47" t="str">
        <f>IF('Res Rent Roll'!$B29="","",'Res Rent Roll'!$L29*'Res Rent Roll'!$C29*(1+'Property Summary'!$L$21)^(CapEx!CK$2-1))</f>
        <v/>
      </c>
      <c r="CL28" s="47" t="str">
        <f>IF('Res Rent Roll'!$B29="","",'Res Rent Roll'!$L29*'Res Rent Roll'!$C29*(1+'Property Summary'!$L$21)^(CapEx!CL$2-1))</f>
        <v/>
      </c>
      <c r="CM28" s="47" t="str">
        <f>IF('Res Rent Roll'!$B29="","",'Res Rent Roll'!$L29*'Res Rent Roll'!$C29*(1+'Property Summary'!$L$21)^(CapEx!CM$2-1))</f>
        <v/>
      </c>
      <c r="CN28" s="47" t="str">
        <f>IF('Res Rent Roll'!$B29="","",'Res Rent Roll'!$L29*'Res Rent Roll'!$C29*(1+'Property Summary'!$L$21)^(CapEx!CN$2-1))</f>
        <v/>
      </c>
      <c r="CO28" s="47" t="str">
        <f>IF('Res Rent Roll'!$B29="","",'Res Rent Roll'!$L29*'Res Rent Roll'!$C29*(1+'Property Summary'!$L$21)^(CapEx!CO$2-1))</f>
        <v/>
      </c>
      <c r="CP28" s="47" t="str">
        <f>IF('Res Rent Roll'!$B29="","",'Res Rent Roll'!$L29*'Res Rent Roll'!$C29*(1+'Property Summary'!$L$21)^(CapEx!CP$2-1))</f>
        <v/>
      </c>
      <c r="CQ28" s="47" t="str">
        <f>IF('Res Rent Roll'!$B29="","",'Res Rent Roll'!$L29*'Res Rent Roll'!$C29*(1+'Property Summary'!$L$21)^(CapEx!CQ$2-1))</f>
        <v/>
      </c>
      <c r="CR28" s="47" t="str">
        <f>IF('Res Rent Roll'!$B29="","",'Res Rent Roll'!$L29*'Res Rent Roll'!$C29*(1+'Property Summary'!$L$21)^(CapEx!CR$2-1))</f>
        <v/>
      </c>
      <c r="CS28" s="47" t="str">
        <f>IF('Res Rent Roll'!$B29="","",'Res Rent Roll'!$L29*'Res Rent Roll'!$C29*(1+'Property Summary'!$L$21)^(CapEx!CS$2-1))</f>
        <v/>
      </c>
      <c r="CT28" s="47" t="str">
        <f>IF('Res Rent Roll'!$B29="","",'Res Rent Roll'!$L29*'Res Rent Roll'!$C29*(1+'Property Summary'!$L$21)^(CapEx!CT$2-1))</f>
        <v/>
      </c>
      <c r="CU28" s="47" t="str">
        <f>IF('Res Rent Roll'!$B29="","",'Res Rent Roll'!$L29*'Res Rent Roll'!$C29*(1+'Property Summary'!$L$21)^(CapEx!CU$2-1))</f>
        <v/>
      </c>
      <c r="CV28" s="47" t="str">
        <f>IF('Res Rent Roll'!$B29="","",'Res Rent Roll'!$L29*'Res Rent Roll'!$C29*(1+'Property Summary'!$L$21)^(CapEx!CV$2-1))</f>
        <v/>
      </c>
      <c r="CW28" s="47" t="str">
        <f>IF('Res Rent Roll'!$B29="","",'Res Rent Roll'!$L29*'Res Rent Roll'!$C29*(1+'Property Summary'!$L$21)^(CapEx!CW$2-1))</f>
        <v/>
      </c>
      <c r="CX28" s="47" t="str">
        <f>IF('Res Rent Roll'!$B29="","",'Res Rent Roll'!$L29*'Res Rent Roll'!$C29*(1+'Property Summary'!$L$21)^(CapEx!CX$2-1))</f>
        <v/>
      </c>
      <c r="CY28" s="47" t="str">
        <f>IF('Res Rent Roll'!$B29="","",'Res Rent Roll'!$L29*'Res Rent Roll'!$C29*(1+'Property Summary'!$L$21)^(CapEx!CY$2-1))</f>
        <v/>
      </c>
      <c r="CZ28" s="47" t="str">
        <f>IF('Res Rent Roll'!$B29="","",'Res Rent Roll'!$L29*'Res Rent Roll'!$C29*(1+'Property Summary'!$L$21)^(CapEx!CZ$2-1))</f>
        <v/>
      </c>
      <c r="DA28" s="47" t="str">
        <f>IF('Res Rent Roll'!$B29="","",'Res Rent Roll'!$L29*'Res Rent Roll'!$C29*(1+'Property Summary'!$L$21)^(CapEx!DA$2-1))</f>
        <v/>
      </c>
      <c r="DB28" s="47" t="str">
        <f>IF('Res Rent Roll'!$B29="","",'Res Rent Roll'!$L29*'Res Rent Roll'!$C29*(1+'Property Summary'!$L$21)^(CapEx!DB$2-1))</f>
        <v/>
      </c>
      <c r="DC28" s="47" t="str">
        <f>IF('Res Rent Roll'!$B29="","",'Res Rent Roll'!$L29*'Res Rent Roll'!$C29*(1+'Property Summary'!$L$21)^(CapEx!DC$2-1))</f>
        <v/>
      </c>
      <c r="DD28" s="47" t="str">
        <f>IF('Res Rent Roll'!$B29="","",'Res Rent Roll'!$L29*'Res Rent Roll'!$C29*(1+'Property Summary'!$L$21)^(CapEx!DD$2-1))</f>
        <v/>
      </c>
      <c r="DE28" s="47" t="str">
        <f>IF('Res Rent Roll'!$B29="","",'Res Rent Roll'!$L29*'Res Rent Roll'!$C29*(1+'Property Summary'!$L$21)^(CapEx!DE$2-1))</f>
        <v/>
      </c>
      <c r="DF28" s="47" t="str">
        <f>IF('Res Rent Roll'!$B29="","",'Res Rent Roll'!$L29*'Res Rent Roll'!$C29*(1+'Property Summary'!$L$21)^(CapEx!DF$2-1))</f>
        <v/>
      </c>
      <c r="DG28" s="47" t="str">
        <f>IF('Res Rent Roll'!$B29="","",'Res Rent Roll'!$L29*'Res Rent Roll'!$C29*(1+'Property Summary'!$L$21)^(CapEx!DG$2-1))</f>
        <v/>
      </c>
      <c r="DH28" s="47" t="str">
        <f>IF('Res Rent Roll'!$B29="","",'Res Rent Roll'!$L29*'Res Rent Roll'!$C29*(1+'Property Summary'!$L$21)^(CapEx!DH$2-1))</f>
        <v/>
      </c>
      <c r="DI28" s="47" t="str">
        <f>IF('Res Rent Roll'!$B29="","",'Res Rent Roll'!$L29*'Res Rent Roll'!$C29*(1+'Property Summary'!$L$21)^(CapEx!DI$2-1))</f>
        <v/>
      </c>
      <c r="DJ28" s="47" t="str">
        <f>IF('Res Rent Roll'!$B29="","",'Res Rent Roll'!$L29*'Res Rent Roll'!$C29*(1+'Property Summary'!$L$21)^(CapEx!DJ$2-1))</f>
        <v/>
      </c>
      <c r="DK28" s="47" t="str">
        <f>IF('Res Rent Roll'!$B29="","",'Res Rent Roll'!$L29*'Res Rent Roll'!$C29*(1+'Property Summary'!$L$21)^(CapEx!DK$2-1))</f>
        <v/>
      </c>
      <c r="DL28" s="47" t="str">
        <f>IF('Res Rent Roll'!$B29="","",'Res Rent Roll'!$L29*'Res Rent Roll'!$C29*(1+'Property Summary'!$L$21)^(CapEx!DL$2-1))</f>
        <v/>
      </c>
      <c r="DM28" s="47" t="str">
        <f>IF('Res Rent Roll'!$B29="","",'Res Rent Roll'!$L29*'Res Rent Roll'!$C29*(1+'Property Summary'!$L$21)^(CapEx!DM$2-1))</f>
        <v/>
      </c>
      <c r="DN28" s="47" t="str">
        <f>IF('Res Rent Roll'!$B29="","",'Res Rent Roll'!$L29*'Res Rent Roll'!$C29*(1+'Property Summary'!$L$21)^(CapEx!DN$2-1))</f>
        <v/>
      </c>
      <c r="DO28" s="47" t="str">
        <f>IF('Res Rent Roll'!$B29="","",'Res Rent Roll'!$L29*'Res Rent Roll'!$C29*(1+'Property Summary'!$L$21)^(CapEx!DO$2-1))</f>
        <v/>
      </c>
      <c r="DP28" s="47" t="str">
        <f>IF('Res Rent Roll'!$B29="","",'Res Rent Roll'!$L29*'Res Rent Roll'!$C29*(1+'Property Summary'!$L$21)^(CapEx!DP$2-1))</f>
        <v/>
      </c>
      <c r="DQ28" s="47" t="str">
        <f>IF('Res Rent Roll'!$B29="","",'Res Rent Roll'!$L29*'Res Rent Roll'!$C29*(1+'Property Summary'!$L$21)^(CapEx!DQ$2-1))</f>
        <v/>
      </c>
      <c r="DR28" s="47" t="str">
        <f>IF('Res Rent Roll'!$B29="","",'Res Rent Roll'!$L29*'Res Rent Roll'!$C29*(1+'Property Summary'!$L$21)^(CapEx!DR$2-1))</f>
        <v/>
      </c>
      <c r="DS28" s="47" t="str">
        <f>IF('Res Rent Roll'!$B29="","",'Res Rent Roll'!$L29*'Res Rent Roll'!$C29*(1+'Property Summary'!$L$21)^(CapEx!DS$2-1))</f>
        <v/>
      </c>
      <c r="DT28" s="47" t="str">
        <f>IF('Res Rent Roll'!$B29="","",'Res Rent Roll'!$L29*'Res Rent Roll'!$C29*(1+'Property Summary'!$L$21)^(CapEx!DT$2-1))</f>
        <v/>
      </c>
      <c r="DU28" s="47" t="str">
        <f>IF('Res Rent Roll'!$B29="","",'Res Rent Roll'!$L29*'Res Rent Roll'!$C29*(1+'Property Summary'!$L$21)^(CapEx!DU$2-1))</f>
        <v/>
      </c>
      <c r="DV28" s="47" t="str">
        <f>IF('Res Rent Roll'!$B29="","",'Res Rent Roll'!$L29*'Res Rent Roll'!$C29*(1+'Property Summary'!$L$21)^(CapEx!DV$2-1))</f>
        <v/>
      </c>
      <c r="DW28" s="47" t="str">
        <f>IF('Res Rent Roll'!$B29="","",'Res Rent Roll'!$L29*'Res Rent Roll'!$C29*(1+'Property Summary'!$L$21)^(CapEx!DW$2-1))</f>
        <v/>
      </c>
      <c r="DX28" s="47" t="str">
        <f>IF('Res Rent Roll'!$B29="","",'Res Rent Roll'!$L29*'Res Rent Roll'!$C29*(1+'Property Summary'!$L$21)^(CapEx!DX$2-1))</f>
        <v/>
      </c>
      <c r="DY28" s="47" t="str">
        <f>IF('Res Rent Roll'!$B29="","",'Res Rent Roll'!$L29*'Res Rent Roll'!$C29*(1+'Property Summary'!$L$21)^(CapEx!DY$2-1))</f>
        <v/>
      </c>
      <c r="DZ28" s="47" t="str">
        <f>IF('Res Rent Roll'!$B29="","",'Res Rent Roll'!$L29*'Res Rent Roll'!$C29*(1+'Property Summary'!$L$21)^(CapEx!DZ$2-1))</f>
        <v/>
      </c>
      <c r="EA28" s="47" t="str">
        <f>IF('Res Rent Roll'!$B29="","",'Res Rent Roll'!$L29*'Res Rent Roll'!$C29*(1+'Property Summary'!$L$21)^(CapEx!EA$2-1))</f>
        <v/>
      </c>
      <c r="EB28" s="47" t="str">
        <f>IF('Res Rent Roll'!$B29="","",'Res Rent Roll'!$L29*'Res Rent Roll'!$C29*(1+'Property Summary'!$L$21)^(CapEx!EB$2-1))</f>
        <v/>
      </c>
      <c r="EC28" s="47" t="str">
        <f>IF('Res Rent Roll'!$B29="","",'Res Rent Roll'!$L29*'Res Rent Roll'!$C29*(1+'Property Summary'!$L$21)^(CapEx!EC$2-1))</f>
        <v/>
      </c>
      <c r="ED28" s="47" t="str">
        <f>IF('Res Rent Roll'!$B29="","",'Res Rent Roll'!$L29*'Res Rent Roll'!$C29*(1+'Property Summary'!$L$21)^(CapEx!ED$2-1))</f>
        <v/>
      </c>
      <c r="EE28" s="47" t="str">
        <f>IF('Res Rent Roll'!$B29="","",'Res Rent Roll'!$L29*'Res Rent Roll'!$C29*(1+'Property Summary'!$L$21)^(CapEx!EE$2-1))</f>
        <v/>
      </c>
      <c r="EF28" s="47" t="str">
        <f>IF('Res Rent Roll'!$B29="","",'Res Rent Roll'!$L29*'Res Rent Roll'!$C29*(1+'Property Summary'!$L$21)^(CapEx!EF$2-1))</f>
        <v/>
      </c>
      <c r="EG28" s="47" t="str">
        <f>IF('Res Rent Roll'!$B29="","",'Res Rent Roll'!$L29*'Res Rent Roll'!$C29*(1+'Property Summary'!$L$21)^(CapEx!EG$2-1))</f>
        <v/>
      </c>
      <c r="EH28" s="47" t="str">
        <f>IF('Res Rent Roll'!$B29="","",'Res Rent Roll'!$L29*'Res Rent Roll'!$C29*(1+'Property Summary'!$L$21)^(CapEx!EH$2-1))</f>
        <v/>
      </c>
      <c r="EI28" s="47" t="str">
        <f>IF('Res Rent Roll'!$B29="","",'Res Rent Roll'!$L29*'Res Rent Roll'!$C29*(1+'Property Summary'!$L$21)^(CapEx!EI$2-1))</f>
        <v/>
      </c>
      <c r="EJ28" s="47" t="str">
        <f>IF('Res Rent Roll'!$B29="","",'Res Rent Roll'!$L29*'Res Rent Roll'!$C29*(1+'Property Summary'!$L$21)^(CapEx!EJ$2-1))</f>
        <v/>
      </c>
      <c r="EK28" s="47" t="str">
        <f>IF('Res Rent Roll'!$B29="","",'Res Rent Roll'!$L29*'Res Rent Roll'!$C29*(1+'Property Summary'!$L$21)^(CapEx!EK$2-1))</f>
        <v/>
      </c>
      <c r="EL28" s="47" t="str">
        <f>IF('Res Rent Roll'!$B29="","",'Res Rent Roll'!$L29*'Res Rent Roll'!$C29*(1+'Property Summary'!$L$21)^(CapEx!EL$2-1))</f>
        <v/>
      </c>
      <c r="EM28" s="47" t="str">
        <f>IF('Res Rent Roll'!$B29="","",'Res Rent Roll'!$L29*'Res Rent Roll'!$C29*(1+'Property Summary'!$L$21)^(CapEx!EM$2-1))</f>
        <v/>
      </c>
      <c r="EN28" s="47" t="str">
        <f>IF('Res Rent Roll'!$B29="","",'Res Rent Roll'!$L29*'Res Rent Roll'!$C29*(1+'Property Summary'!$L$21)^(CapEx!EN$2-1))</f>
        <v/>
      </c>
      <c r="EO28" s="47" t="str">
        <f>IF('Res Rent Roll'!$B29="","",'Res Rent Roll'!$L29*'Res Rent Roll'!$C29*(1+'Property Summary'!$L$21)^(CapEx!EO$2-1))</f>
        <v/>
      </c>
      <c r="EP28" s="47" t="str">
        <f>IF('Res Rent Roll'!$B29="","",'Res Rent Roll'!$L29*'Res Rent Roll'!$C29*(1+'Property Summary'!$L$21)^(CapEx!EP$2-1))</f>
        <v/>
      </c>
      <c r="EQ28" s="47" t="str">
        <f>IF('Res Rent Roll'!$B29="","",'Res Rent Roll'!$L29*'Res Rent Roll'!$C29*(1+'Property Summary'!$L$21)^(CapEx!EQ$2-1))</f>
        <v/>
      </c>
      <c r="ER28" s="47" t="str">
        <f>IF('Res Rent Roll'!$B29="","",'Res Rent Roll'!$L29*'Res Rent Roll'!$C29*(1+'Property Summary'!$L$21)^(CapEx!ER$2-1))</f>
        <v/>
      </c>
      <c r="ES28" s="47" t="str">
        <f>IF('Res Rent Roll'!$B29="","",'Res Rent Roll'!$L29*'Res Rent Roll'!$C29*(1+'Property Summary'!$L$21)^(CapEx!ES$2-1))</f>
        <v/>
      </c>
      <c r="ET28" s="47" t="str">
        <f>IF('Res Rent Roll'!$B29="","",'Res Rent Roll'!$L29*'Res Rent Roll'!$C29*(1+'Property Summary'!$L$21)^(CapEx!ET$2-1))</f>
        <v/>
      </c>
      <c r="EU28" s="47" t="str">
        <f>IF('Res Rent Roll'!$B29="","",'Res Rent Roll'!$L29*'Res Rent Roll'!$C29*(1+'Property Summary'!$L$21)^(CapEx!EU$2-1))</f>
        <v/>
      </c>
      <c r="EV28" s="47" t="str">
        <f>IF('Res Rent Roll'!$B29="","",'Res Rent Roll'!$L29*'Res Rent Roll'!$C29*(1+'Property Summary'!$L$21)^(CapEx!EV$2-1))</f>
        <v/>
      </c>
      <c r="EW28" s="47" t="str">
        <f>IF('Res Rent Roll'!$B29="","",'Res Rent Roll'!$L29*'Res Rent Roll'!$C29*(1+'Property Summary'!$L$21)^(CapEx!EW$2-1))</f>
        <v/>
      </c>
      <c r="EX28" s="47" t="str">
        <f>IF('Res Rent Roll'!$B29="","",'Res Rent Roll'!$L29*'Res Rent Roll'!$C29*(1+'Property Summary'!$L$21)^(CapEx!EX$2-1))</f>
        <v/>
      </c>
      <c r="EY28" s="47" t="str">
        <f>IF('Res Rent Roll'!$B29="","",'Res Rent Roll'!$L29*'Res Rent Roll'!$C29*(1+'Property Summary'!$L$21)^(CapEx!EY$2-1))</f>
        <v/>
      </c>
      <c r="EZ28" s="47" t="str">
        <f>IF('Res Rent Roll'!$B29="","",'Res Rent Roll'!$L29*'Res Rent Roll'!$C29*(1+'Property Summary'!$L$21)^(CapEx!EZ$2-1))</f>
        <v/>
      </c>
      <c r="FA28" s="47" t="str">
        <f>IF('Res Rent Roll'!$B29="","",'Res Rent Roll'!$L29*'Res Rent Roll'!$C29*(1+'Property Summary'!$L$21)^(CapEx!FA$2-1))</f>
        <v/>
      </c>
      <c r="FB28" s="47" t="str">
        <f>IF('Res Rent Roll'!$B29="","",'Res Rent Roll'!$L29*'Res Rent Roll'!$C29*(1+'Property Summary'!$L$21)^(CapEx!FB$2-1))</f>
        <v/>
      </c>
      <c r="FC28" s="47" t="str">
        <f>IF('Res Rent Roll'!$B29="","",'Res Rent Roll'!$L29*'Res Rent Roll'!$C29*(1+'Property Summary'!$L$21)^(CapEx!FC$2-1))</f>
        <v/>
      </c>
      <c r="FD28" s="47" t="str">
        <f>IF('Res Rent Roll'!$B29="","",'Res Rent Roll'!$L29*'Res Rent Roll'!$C29*(1+'Property Summary'!$L$21)^(CapEx!FD$2-1))</f>
        <v/>
      </c>
      <c r="FE28" s="47" t="str">
        <f>IF('Res Rent Roll'!$B29="","",'Res Rent Roll'!$L29*'Res Rent Roll'!$C29*(1+'Property Summary'!$L$21)^(CapEx!FE$2-1))</f>
        <v/>
      </c>
      <c r="FF28" s="47" t="str">
        <f>IF('Res Rent Roll'!$B29="","",'Res Rent Roll'!$L29*'Res Rent Roll'!$C29*(1+'Property Summary'!$L$21)^(CapEx!FF$2-1))</f>
        <v/>
      </c>
      <c r="FG28" s="47" t="str">
        <f>IF('Res Rent Roll'!$B29="","",'Res Rent Roll'!$L29*'Res Rent Roll'!$C29*(1+'Property Summary'!$L$21)^(CapEx!FG$2-1))</f>
        <v/>
      </c>
      <c r="FH28" s="47" t="str">
        <f>IF('Res Rent Roll'!$B29="","",'Res Rent Roll'!$L29*'Res Rent Roll'!$C29*(1+'Property Summary'!$L$21)^(CapEx!FH$2-1))</f>
        <v/>
      </c>
      <c r="FI28" s="47" t="str">
        <f>IF('Res Rent Roll'!$B29="","",'Res Rent Roll'!$L29*'Res Rent Roll'!$C29*(1+'Property Summary'!$L$21)^(CapEx!FI$2-1))</f>
        <v/>
      </c>
      <c r="FJ28" s="47" t="str">
        <f>IF('Res Rent Roll'!$B29="","",'Res Rent Roll'!$L29*'Res Rent Roll'!$C29*(1+'Property Summary'!$L$21)^(CapEx!FJ$2-1))</f>
        <v/>
      </c>
      <c r="FK28" s="47" t="str">
        <f>IF('Res Rent Roll'!$B29="","",'Res Rent Roll'!$L29*'Res Rent Roll'!$C29*(1+'Property Summary'!$L$21)^(CapEx!FK$2-1))</f>
        <v/>
      </c>
      <c r="FL28" s="47" t="str">
        <f>IF('Res Rent Roll'!$B29="","",'Res Rent Roll'!$L29*'Res Rent Roll'!$C29*(1+'Property Summary'!$L$21)^(CapEx!FL$2-1))</f>
        <v/>
      </c>
      <c r="FM28" s="47" t="str">
        <f>IF('Res Rent Roll'!$B29="","",'Res Rent Roll'!$L29*'Res Rent Roll'!$C29*(1+'Property Summary'!$L$21)^(CapEx!FM$2-1))</f>
        <v/>
      </c>
      <c r="FN28" s="47" t="str">
        <f>IF('Res Rent Roll'!$B29="","",'Res Rent Roll'!$L29*'Res Rent Roll'!$C29*(1+'Property Summary'!$L$21)^(CapEx!FN$2-1))</f>
        <v/>
      </c>
      <c r="FO28" s="47" t="str">
        <f>IF('Res Rent Roll'!$B29="","",'Res Rent Roll'!$L29*'Res Rent Roll'!$C29*(1+'Property Summary'!$L$21)^(CapEx!FO$2-1))</f>
        <v/>
      </c>
      <c r="FP28" s="47" t="str">
        <f>IF('Res Rent Roll'!$B29="","",'Res Rent Roll'!$L29*'Res Rent Roll'!$C29*(1+'Property Summary'!$L$21)^(CapEx!FP$2-1))</f>
        <v/>
      </c>
      <c r="FQ28" s="47" t="str">
        <f>IF('Res Rent Roll'!$B29="","",'Res Rent Roll'!$L29*'Res Rent Roll'!$C29*(1+'Property Summary'!$L$21)^(CapEx!FQ$2-1))</f>
        <v/>
      </c>
      <c r="FR28" s="47" t="str">
        <f>IF('Res Rent Roll'!$B29="","",'Res Rent Roll'!$L29*'Res Rent Roll'!$C29*(1+'Property Summary'!$L$21)^(CapEx!FR$2-1))</f>
        <v/>
      </c>
      <c r="FS28" s="47" t="str">
        <f>IF('Res Rent Roll'!$B29="","",'Res Rent Roll'!$L29*'Res Rent Roll'!$C29*(1+'Property Summary'!$L$21)^(CapEx!FS$2-1))</f>
        <v/>
      </c>
      <c r="FT28" s="47" t="str">
        <f>IF('Res Rent Roll'!$B29="","",'Res Rent Roll'!$L29*'Res Rent Roll'!$C29*(1+'Property Summary'!$L$21)^(CapEx!FT$2-1))</f>
        <v/>
      </c>
      <c r="FU28" s="47" t="str">
        <f>IF('Res Rent Roll'!$B29="","",'Res Rent Roll'!$L29*'Res Rent Roll'!$C29*(1+'Property Summary'!$L$21)^(CapEx!FU$2-1))</f>
        <v/>
      </c>
      <c r="FV28" s="47" t="str">
        <f>IF('Res Rent Roll'!$B29="","",'Res Rent Roll'!$L29*'Res Rent Roll'!$C29*(1+'Property Summary'!$L$21)^(CapEx!FV$2-1))</f>
        <v/>
      </c>
      <c r="FW28" s="47" t="str">
        <f>IF('Res Rent Roll'!$B29="","",'Res Rent Roll'!$L29*'Res Rent Roll'!$C29*(1+'Property Summary'!$L$21)^(CapEx!FW$2-1))</f>
        <v/>
      </c>
      <c r="FX28" s="47" t="str">
        <f>IF('Res Rent Roll'!$B29="","",'Res Rent Roll'!$L29*'Res Rent Roll'!$C29*(1+'Property Summary'!$L$21)^(CapEx!FX$2-1))</f>
        <v/>
      </c>
      <c r="FY28" s="47" t="str">
        <f>IF('Res Rent Roll'!$B29="","",'Res Rent Roll'!$L29*'Res Rent Roll'!$C29*(1+'Property Summary'!$L$21)^(CapEx!FY$2-1))</f>
        <v/>
      </c>
      <c r="FZ28" s="47" t="str">
        <f>IF('Res Rent Roll'!$B29="","",'Res Rent Roll'!$L29*'Res Rent Roll'!$C29*(1+'Property Summary'!$L$21)^(CapEx!FZ$2-1))</f>
        <v/>
      </c>
      <c r="GA28" s="48" t="str">
        <f>IF('Res Rent Roll'!$B29="","",'Res Rent Roll'!$L29*'Res Rent Roll'!$C29*(1+'Property Summary'!$L$21)^(CapEx!GA$2-1))</f>
        <v/>
      </c>
    </row>
    <row r="29" spans="2:183" x14ac:dyDescent="0.3">
      <c r="B29" s="42" t="str">
        <f>IF('Res Rent Roll'!$B30="","",'Res Rent Roll'!$B30)</f>
        <v/>
      </c>
      <c r="C29" s="43"/>
      <c r="D29" s="47" t="str">
        <f>IF('Res Rent Roll'!$B30="","",'Res Rent Roll'!$L30*'Res Rent Roll'!$C30*(1+'Property Summary'!$L$21)^(CapEx!D$2-1))</f>
        <v/>
      </c>
      <c r="E29" s="47" t="str">
        <f>IF('Res Rent Roll'!$B30="","",'Res Rent Roll'!$L30*'Res Rent Roll'!$C30*(1+'Property Summary'!$L$21)^(CapEx!E$2-1))</f>
        <v/>
      </c>
      <c r="F29" s="47" t="str">
        <f>IF('Res Rent Roll'!$B30="","",'Res Rent Roll'!$L30*'Res Rent Roll'!$C30*(1+'Property Summary'!$L$21)^(CapEx!F$2-1))</f>
        <v/>
      </c>
      <c r="G29" s="47" t="str">
        <f>IF('Res Rent Roll'!$B30="","",'Res Rent Roll'!$L30*'Res Rent Roll'!$C30*(1+'Property Summary'!$L$21)^(CapEx!G$2-1))</f>
        <v/>
      </c>
      <c r="H29" s="47" t="str">
        <f>IF('Res Rent Roll'!$B30="","",'Res Rent Roll'!$L30*'Res Rent Roll'!$C30*(1+'Property Summary'!$L$21)^(CapEx!H$2-1))</f>
        <v/>
      </c>
      <c r="I29" s="47" t="str">
        <f>IF('Res Rent Roll'!$B30="","",'Res Rent Roll'!$L30*'Res Rent Roll'!$C30*(1+'Property Summary'!$L$21)^(CapEx!I$2-1))</f>
        <v/>
      </c>
      <c r="J29" s="47" t="str">
        <f>IF('Res Rent Roll'!$B30="","",'Res Rent Roll'!$L30*'Res Rent Roll'!$C30*(1+'Property Summary'!$L$21)^(CapEx!J$2-1))</f>
        <v/>
      </c>
      <c r="K29" s="47" t="str">
        <f>IF('Res Rent Roll'!$B30="","",'Res Rent Roll'!$L30*'Res Rent Roll'!$C30*(1+'Property Summary'!$L$21)^(CapEx!K$2-1))</f>
        <v/>
      </c>
      <c r="L29" s="47" t="str">
        <f>IF('Res Rent Roll'!$B30="","",'Res Rent Roll'!$L30*'Res Rent Roll'!$C30*(1+'Property Summary'!$L$21)^(CapEx!L$2-1))</f>
        <v/>
      </c>
      <c r="M29" s="47" t="str">
        <f>IF('Res Rent Roll'!$B30="","",'Res Rent Roll'!$L30*'Res Rent Roll'!$C30*(1+'Property Summary'!$L$21)^(CapEx!M$2-1))</f>
        <v/>
      </c>
      <c r="N29" s="47" t="str">
        <f>IF('Res Rent Roll'!$B30="","",'Res Rent Roll'!$L30*'Res Rent Roll'!$C30*(1+'Property Summary'!$L$21)^(CapEx!N$2-1))</f>
        <v/>
      </c>
      <c r="O29" s="47" t="str">
        <f>IF('Res Rent Roll'!$B30="","",'Res Rent Roll'!$L30*'Res Rent Roll'!$C30*(1+'Property Summary'!$L$21)^(CapEx!O$2-1))</f>
        <v/>
      </c>
      <c r="P29" s="47" t="str">
        <f>IF('Res Rent Roll'!$B30="","",'Res Rent Roll'!$L30*'Res Rent Roll'!$C30*(1+'Property Summary'!$L$21)^(CapEx!P$2-1))</f>
        <v/>
      </c>
      <c r="Q29" s="47" t="str">
        <f>IF('Res Rent Roll'!$B30="","",'Res Rent Roll'!$L30*'Res Rent Roll'!$C30*(1+'Property Summary'!$L$21)^(CapEx!Q$2-1))</f>
        <v/>
      </c>
      <c r="R29" s="47" t="str">
        <f>IF('Res Rent Roll'!$B30="","",'Res Rent Roll'!$L30*'Res Rent Roll'!$C30*(1+'Property Summary'!$L$21)^(CapEx!R$2-1))</f>
        <v/>
      </c>
      <c r="S29" s="47" t="str">
        <f>IF('Res Rent Roll'!$B30="","",'Res Rent Roll'!$L30*'Res Rent Roll'!$C30*(1+'Property Summary'!$L$21)^(CapEx!S$2-1))</f>
        <v/>
      </c>
      <c r="T29" s="47" t="str">
        <f>IF('Res Rent Roll'!$B30="","",'Res Rent Roll'!$L30*'Res Rent Roll'!$C30*(1+'Property Summary'!$L$21)^(CapEx!T$2-1))</f>
        <v/>
      </c>
      <c r="U29" s="47" t="str">
        <f>IF('Res Rent Roll'!$B30="","",'Res Rent Roll'!$L30*'Res Rent Roll'!$C30*(1+'Property Summary'!$L$21)^(CapEx!U$2-1))</f>
        <v/>
      </c>
      <c r="V29" s="47" t="str">
        <f>IF('Res Rent Roll'!$B30="","",'Res Rent Roll'!$L30*'Res Rent Roll'!$C30*(1+'Property Summary'!$L$21)^(CapEx!V$2-1))</f>
        <v/>
      </c>
      <c r="W29" s="47" t="str">
        <f>IF('Res Rent Roll'!$B30="","",'Res Rent Roll'!$L30*'Res Rent Roll'!$C30*(1+'Property Summary'!$L$21)^(CapEx!W$2-1))</f>
        <v/>
      </c>
      <c r="X29" s="47" t="str">
        <f>IF('Res Rent Roll'!$B30="","",'Res Rent Roll'!$L30*'Res Rent Roll'!$C30*(1+'Property Summary'!$L$21)^(CapEx!X$2-1))</f>
        <v/>
      </c>
      <c r="Y29" s="47" t="str">
        <f>IF('Res Rent Roll'!$B30="","",'Res Rent Roll'!$L30*'Res Rent Roll'!$C30*(1+'Property Summary'!$L$21)^(CapEx!Y$2-1))</f>
        <v/>
      </c>
      <c r="Z29" s="47" t="str">
        <f>IF('Res Rent Roll'!$B30="","",'Res Rent Roll'!$L30*'Res Rent Roll'!$C30*(1+'Property Summary'!$L$21)^(CapEx!Z$2-1))</f>
        <v/>
      </c>
      <c r="AA29" s="47" t="str">
        <f>IF('Res Rent Roll'!$B30="","",'Res Rent Roll'!$L30*'Res Rent Roll'!$C30*(1+'Property Summary'!$L$21)^(CapEx!AA$2-1))</f>
        <v/>
      </c>
      <c r="AB29" s="47" t="str">
        <f>IF('Res Rent Roll'!$B30="","",'Res Rent Roll'!$L30*'Res Rent Roll'!$C30*(1+'Property Summary'!$L$21)^(CapEx!AB$2-1))</f>
        <v/>
      </c>
      <c r="AC29" s="47" t="str">
        <f>IF('Res Rent Roll'!$B30="","",'Res Rent Roll'!$L30*'Res Rent Roll'!$C30*(1+'Property Summary'!$L$21)^(CapEx!AC$2-1))</f>
        <v/>
      </c>
      <c r="AD29" s="47" t="str">
        <f>IF('Res Rent Roll'!$B30="","",'Res Rent Roll'!$L30*'Res Rent Roll'!$C30*(1+'Property Summary'!$L$21)^(CapEx!AD$2-1))</f>
        <v/>
      </c>
      <c r="AE29" s="47" t="str">
        <f>IF('Res Rent Roll'!$B30="","",'Res Rent Roll'!$L30*'Res Rent Roll'!$C30*(1+'Property Summary'!$L$21)^(CapEx!AE$2-1))</f>
        <v/>
      </c>
      <c r="AF29" s="47" t="str">
        <f>IF('Res Rent Roll'!$B30="","",'Res Rent Roll'!$L30*'Res Rent Roll'!$C30*(1+'Property Summary'!$L$21)^(CapEx!AF$2-1))</f>
        <v/>
      </c>
      <c r="AG29" s="47" t="str">
        <f>IF('Res Rent Roll'!$B30="","",'Res Rent Roll'!$L30*'Res Rent Roll'!$C30*(1+'Property Summary'!$L$21)^(CapEx!AG$2-1))</f>
        <v/>
      </c>
      <c r="AH29" s="47" t="str">
        <f>IF('Res Rent Roll'!$B30="","",'Res Rent Roll'!$L30*'Res Rent Roll'!$C30*(1+'Property Summary'!$L$21)^(CapEx!AH$2-1))</f>
        <v/>
      </c>
      <c r="AI29" s="47" t="str">
        <f>IF('Res Rent Roll'!$B30="","",'Res Rent Roll'!$L30*'Res Rent Roll'!$C30*(1+'Property Summary'!$L$21)^(CapEx!AI$2-1))</f>
        <v/>
      </c>
      <c r="AJ29" s="47" t="str">
        <f>IF('Res Rent Roll'!$B30="","",'Res Rent Roll'!$L30*'Res Rent Roll'!$C30*(1+'Property Summary'!$L$21)^(CapEx!AJ$2-1))</f>
        <v/>
      </c>
      <c r="AK29" s="47" t="str">
        <f>IF('Res Rent Roll'!$B30="","",'Res Rent Roll'!$L30*'Res Rent Roll'!$C30*(1+'Property Summary'!$L$21)^(CapEx!AK$2-1))</f>
        <v/>
      </c>
      <c r="AL29" s="47" t="str">
        <f>IF('Res Rent Roll'!$B30="","",'Res Rent Roll'!$L30*'Res Rent Roll'!$C30*(1+'Property Summary'!$L$21)^(CapEx!AL$2-1))</f>
        <v/>
      </c>
      <c r="AM29" s="47" t="str">
        <f>IF('Res Rent Roll'!$B30="","",'Res Rent Roll'!$L30*'Res Rent Roll'!$C30*(1+'Property Summary'!$L$21)^(CapEx!AM$2-1))</f>
        <v/>
      </c>
      <c r="AN29" s="47" t="str">
        <f>IF('Res Rent Roll'!$B30="","",'Res Rent Roll'!$L30*'Res Rent Roll'!$C30*(1+'Property Summary'!$L$21)^(CapEx!AN$2-1))</f>
        <v/>
      </c>
      <c r="AO29" s="47" t="str">
        <f>IF('Res Rent Roll'!$B30="","",'Res Rent Roll'!$L30*'Res Rent Roll'!$C30*(1+'Property Summary'!$L$21)^(CapEx!AO$2-1))</f>
        <v/>
      </c>
      <c r="AP29" s="47" t="str">
        <f>IF('Res Rent Roll'!$B30="","",'Res Rent Roll'!$L30*'Res Rent Roll'!$C30*(1+'Property Summary'!$L$21)^(CapEx!AP$2-1))</f>
        <v/>
      </c>
      <c r="AQ29" s="47" t="str">
        <f>IF('Res Rent Roll'!$B30="","",'Res Rent Roll'!$L30*'Res Rent Roll'!$C30*(1+'Property Summary'!$L$21)^(CapEx!AQ$2-1))</f>
        <v/>
      </c>
      <c r="AR29" s="47" t="str">
        <f>IF('Res Rent Roll'!$B30="","",'Res Rent Roll'!$L30*'Res Rent Roll'!$C30*(1+'Property Summary'!$L$21)^(CapEx!AR$2-1))</f>
        <v/>
      </c>
      <c r="AS29" s="47" t="str">
        <f>IF('Res Rent Roll'!$B30="","",'Res Rent Roll'!$L30*'Res Rent Roll'!$C30*(1+'Property Summary'!$L$21)^(CapEx!AS$2-1))</f>
        <v/>
      </c>
      <c r="AT29" s="47" t="str">
        <f>IF('Res Rent Roll'!$B30="","",'Res Rent Roll'!$L30*'Res Rent Roll'!$C30*(1+'Property Summary'!$L$21)^(CapEx!AT$2-1))</f>
        <v/>
      </c>
      <c r="AU29" s="47" t="str">
        <f>IF('Res Rent Roll'!$B30="","",'Res Rent Roll'!$L30*'Res Rent Roll'!$C30*(1+'Property Summary'!$L$21)^(CapEx!AU$2-1))</f>
        <v/>
      </c>
      <c r="AV29" s="47" t="str">
        <f>IF('Res Rent Roll'!$B30="","",'Res Rent Roll'!$L30*'Res Rent Roll'!$C30*(1+'Property Summary'!$L$21)^(CapEx!AV$2-1))</f>
        <v/>
      </c>
      <c r="AW29" s="47" t="str">
        <f>IF('Res Rent Roll'!$B30="","",'Res Rent Roll'!$L30*'Res Rent Roll'!$C30*(1+'Property Summary'!$L$21)^(CapEx!AW$2-1))</f>
        <v/>
      </c>
      <c r="AX29" s="47" t="str">
        <f>IF('Res Rent Roll'!$B30="","",'Res Rent Roll'!$L30*'Res Rent Roll'!$C30*(1+'Property Summary'!$L$21)^(CapEx!AX$2-1))</f>
        <v/>
      </c>
      <c r="AY29" s="47" t="str">
        <f>IF('Res Rent Roll'!$B30="","",'Res Rent Roll'!$L30*'Res Rent Roll'!$C30*(1+'Property Summary'!$L$21)^(CapEx!AY$2-1))</f>
        <v/>
      </c>
      <c r="AZ29" s="47" t="str">
        <f>IF('Res Rent Roll'!$B30="","",'Res Rent Roll'!$L30*'Res Rent Roll'!$C30*(1+'Property Summary'!$L$21)^(CapEx!AZ$2-1))</f>
        <v/>
      </c>
      <c r="BA29" s="47" t="str">
        <f>IF('Res Rent Roll'!$B30="","",'Res Rent Roll'!$L30*'Res Rent Roll'!$C30*(1+'Property Summary'!$L$21)^(CapEx!BA$2-1))</f>
        <v/>
      </c>
      <c r="BB29" s="47" t="str">
        <f>IF('Res Rent Roll'!$B30="","",'Res Rent Roll'!$L30*'Res Rent Roll'!$C30*(1+'Property Summary'!$L$21)^(CapEx!BB$2-1))</f>
        <v/>
      </c>
      <c r="BC29" s="47" t="str">
        <f>IF('Res Rent Roll'!$B30="","",'Res Rent Roll'!$L30*'Res Rent Roll'!$C30*(1+'Property Summary'!$L$21)^(CapEx!BC$2-1))</f>
        <v/>
      </c>
      <c r="BD29" s="47" t="str">
        <f>IF('Res Rent Roll'!$B30="","",'Res Rent Roll'!$L30*'Res Rent Roll'!$C30*(1+'Property Summary'!$L$21)^(CapEx!BD$2-1))</f>
        <v/>
      </c>
      <c r="BE29" s="47" t="str">
        <f>IF('Res Rent Roll'!$B30="","",'Res Rent Roll'!$L30*'Res Rent Roll'!$C30*(1+'Property Summary'!$L$21)^(CapEx!BE$2-1))</f>
        <v/>
      </c>
      <c r="BF29" s="47" t="str">
        <f>IF('Res Rent Roll'!$B30="","",'Res Rent Roll'!$L30*'Res Rent Roll'!$C30*(1+'Property Summary'!$L$21)^(CapEx!BF$2-1))</f>
        <v/>
      </c>
      <c r="BG29" s="47" t="str">
        <f>IF('Res Rent Roll'!$B30="","",'Res Rent Roll'!$L30*'Res Rent Roll'!$C30*(1+'Property Summary'!$L$21)^(CapEx!BG$2-1))</f>
        <v/>
      </c>
      <c r="BH29" s="47" t="str">
        <f>IF('Res Rent Roll'!$B30="","",'Res Rent Roll'!$L30*'Res Rent Roll'!$C30*(1+'Property Summary'!$L$21)^(CapEx!BH$2-1))</f>
        <v/>
      </c>
      <c r="BI29" s="47" t="str">
        <f>IF('Res Rent Roll'!$B30="","",'Res Rent Roll'!$L30*'Res Rent Roll'!$C30*(1+'Property Summary'!$L$21)^(CapEx!BI$2-1))</f>
        <v/>
      </c>
      <c r="BJ29" s="47" t="str">
        <f>IF('Res Rent Roll'!$B30="","",'Res Rent Roll'!$L30*'Res Rent Roll'!$C30*(1+'Property Summary'!$L$21)^(CapEx!BJ$2-1))</f>
        <v/>
      </c>
      <c r="BK29" s="47" t="str">
        <f>IF('Res Rent Roll'!$B30="","",'Res Rent Roll'!$L30*'Res Rent Roll'!$C30*(1+'Property Summary'!$L$21)^(CapEx!BK$2-1))</f>
        <v/>
      </c>
      <c r="BL29" s="47" t="str">
        <f>IF('Res Rent Roll'!$B30="","",'Res Rent Roll'!$L30*'Res Rent Roll'!$C30*(1+'Property Summary'!$L$21)^(CapEx!BL$2-1))</f>
        <v/>
      </c>
      <c r="BM29" s="47" t="str">
        <f>IF('Res Rent Roll'!$B30="","",'Res Rent Roll'!$L30*'Res Rent Roll'!$C30*(1+'Property Summary'!$L$21)^(CapEx!BM$2-1))</f>
        <v/>
      </c>
      <c r="BN29" s="47" t="str">
        <f>IF('Res Rent Roll'!$B30="","",'Res Rent Roll'!$L30*'Res Rent Roll'!$C30*(1+'Property Summary'!$L$21)^(CapEx!BN$2-1))</f>
        <v/>
      </c>
      <c r="BO29" s="47" t="str">
        <f>IF('Res Rent Roll'!$B30="","",'Res Rent Roll'!$L30*'Res Rent Roll'!$C30*(1+'Property Summary'!$L$21)^(CapEx!BO$2-1))</f>
        <v/>
      </c>
      <c r="BP29" s="47" t="str">
        <f>IF('Res Rent Roll'!$B30="","",'Res Rent Roll'!$L30*'Res Rent Roll'!$C30*(1+'Property Summary'!$L$21)^(CapEx!BP$2-1))</f>
        <v/>
      </c>
      <c r="BQ29" s="47" t="str">
        <f>IF('Res Rent Roll'!$B30="","",'Res Rent Roll'!$L30*'Res Rent Roll'!$C30*(1+'Property Summary'!$L$21)^(CapEx!BQ$2-1))</f>
        <v/>
      </c>
      <c r="BR29" s="47" t="str">
        <f>IF('Res Rent Roll'!$B30="","",'Res Rent Roll'!$L30*'Res Rent Roll'!$C30*(1+'Property Summary'!$L$21)^(CapEx!BR$2-1))</f>
        <v/>
      </c>
      <c r="BS29" s="47" t="str">
        <f>IF('Res Rent Roll'!$B30="","",'Res Rent Roll'!$L30*'Res Rent Roll'!$C30*(1+'Property Summary'!$L$21)^(CapEx!BS$2-1))</f>
        <v/>
      </c>
      <c r="BT29" s="47" t="str">
        <f>IF('Res Rent Roll'!$B30="","",'Res Rent Roll'!$L30*'Res Rent Roll'!$C30*(1+'Property Summary'!$L$21)^(CapEx!BT$2-1))</f>
        <v/>
      </c>
      <c r="BU29" s="47" t="str">
        <f>IF('Res Rent Roll'!$B30="","",'Res Rent Roll'!$L30*'Res Rent Roll'!$C30*(1+'Property Summary'!$L$21)^(CapEx!BU$2-1))</f>
        <v/>
      </c>
      <c r="BV29" s="47" t="str">
        <f>IF('Res Rent Roll'!$B30="","",'Res Rent Roll'!$L30*'Res Rent Roll'!$C30*(1+'Property Summary'!$L$21)^(CapEx!BV$2-1))</f>
        <v/>
      </c>
      <c r="BW29" s="47" t="str">
        <f>IF('Res Rent Roll'!$B30="","",'Res Rent Roll'!$L30*'Res Rent Roll'!$C30*(1+'Property Summary'!$L$21)^(CapEx!BW$2-1))</f>
        <v/>
      </c>
      <c r="BX29" s="47" t="str">
        <f>IF('Res Rent Roll'!$B30="","",'Res Rent Roll'!$L30*'Res Rent Roll'!$C30*(1+'Property Summary'!$L$21)^(CapEx!BX$2-1))</f>
        <v/>
      </c>
      <c r="BY29" s="47" t="str">
        <f>IF('Res Rent Roll'!$B30="","",'Res Rent Roll'!$L30*'Res Rent Roll'!$C30*(1+'Property Summary'!$L$21)^(CapEx!BY$2-1))</f>
        <v/>
      </c>
      <c r="BZ29" s="47" t="str">
        <f>IF('Res Rent Roll'!$B30="","",'Res Rent Roll'!$L30*'Res Rent Roll'!$C30*(1+'Property Summary'!$L$21)^(CapEx!BZ$2-1))</f>
        <v/>
      </c>
      <c r="CA29" s="47" t="str">
        <f>IF('Res Rent Roll'!$B30="","",'Res Rent Roll'!$L30*'Res Rent Roll'!$C30*(1+'Property Summary'!$L$21)^(CapEx!CA$2-1))</f>
        <v/>
      </c>
      <c r="CB29" s="47" t="str">
        <f>IF('Res Rent Roll'!$B30="","",'Res Rent Roll'!$L30*'Res Rent Roll'!$C30*(1+'Property Summary'!$L$21)^(CapEx!CB$2-1))</f>
        <v/>
      </c>
      <c r="CC29" s="47" t="str">
        <f>IF('Res Rent Roll'!$B30="","",'Res Rent Roll'!$L30*'Res Rent Roll'!$C30*(1+'Property Summary'!$L$21)^(CapEx!CC$2-1))</f>
        <v/>
      </c>
      <c r="CD29" s="47" t="str">
        <f>IF('Res Rent Roll'!$B30="","",'Res Rent Roll'!$L30*'Res Rent Roll'!$C30*(1+'Property Summary'!$L$21)^(CapEx!CD$2-1))</f>
        <v/>
      </c>
      <c r="CE29" s="47" t="str">
        <f>IF('Res Rent Roll'!$B30="","",'Res Rent Roll'!$L30*'Res Rent Roll'!$C30*(1+'Property Summary'!$L$21)^(CapEx!CE$2-1))</f>
        <v/>
      </c>
      <c r="CF29" s="47" t="str">
        <f>IF('Res Rent Roll'!$B30="","",'Res Rent Roll'!$L30*'Res Rent Roll'!$C30*(1+'Property Summary'!$L$21)^(CapEx!CF$2-1))</f>
        <v/>
      </c>
      <c r="CG29" s="47" t="str">
        <f>IF('Res Rent Roll'!$B30="","",'Res Rent Roll'!$L30*'Res Rent Roll'!$C30*(1+'Property Summary'!$L$21)^(CapEx!CG$2-1))</f>
        <v/>
      </c>
      <c r="CH29" s="47" t="str">
        <f>IF('Res Rent Roll'!$B30="","",'Res Rent Roll'!$L30*'Res Rent Roll'!$C30*(1+'Property Summary'!$L$21)^(CapEx!CH$2-1))</f>
        <v/>
      </c>
      <c r="CI29" s="47" t="str">
        <f>IF('Res Rent Roll'!$B30="","",'Res Rent Roll'!$L30*'Res Rent Roll'!$C30*(1+'Property Summary'!$L$21)^(CapEx!CI$2-1))</f>
        <v/>
      </c>
      <c r="CJ29" s="47" t="str">
        <f>IF('Res Rent Roll'!$B30="","",'Res Rent Roll'!$L30*'Res Rent Roll'!$C30*(1+'Property Summary'!$L$21)^(CapEx!CJ$2-1))</f>
        <v/>
      </c>
      <c r="CK29" s="47" t="str">
        <f>IF('Res Rent Roll'!$B30="","",'Res Rent Roll'!$L30*'Res Rent Roll'!$C30*(1+'Property Summary'!$L$21)^(CapEx!CK$2-1))</f>
        <v/>
      </c>
      <c r="CL29" s="47" t="str">
        <f>IF('Res Rent Roll'!$B30="","",'Res Rent Roll'!$L30*'Res Rent Roll'!$C30*(1+'Property Summary'!$L$21)^(CapEx!CL$2-1))</f>
        <v/>
      </c>
      <c r="CM29" s="47" t="str">
        <f>IF('Res Rent Roll'!$B30="","",'Res Rent Roll'!$L30*'Res Rent Roll'!$C30*(1+'Property Summary'!$L$21)^(CapEx!CM$2-1))</f>
        <v/>
      </c>
      <c r="CN29" s="47" t="str">
        <f>IF('Res Rent Roll'!$B30="","",'Res Rent Roll'!$L30*'Res Rent Roll'!$C30*(1+'Property Summary'!$L$21)^(CapEx!CN$2-1))</f>
        <v/>
      </c>
      <c r="CO29" s="47" t="str">
        <f>IF('Res Rent Roll'!$B30="","",'Res Rent Roll'!$L30*'Res Rent Roll'!$C30*(1+'Property Summary'!$L$21)^(CapEx!CO$2-1))</f>
        <v/>
      </c>
      <c r="CP29" s="47" t="str">
        <f>IF('Res Rent Roll'!$B30="","",'Res Rent Roll'!$L30*'Res Rent Roll'!$C30*(1+'Property Summary'!$L$21)^(CapEx!CP$2-1))</f>
        <v/>
      </c>
      <c r="CQ29" s="47" t="str">
        <f>IF('Res Rent Roll'!$B30="","",'Res Rent Roll'!$L30*'Res Rent Roll'!$C30*(1+'Property Summary'!$L$21)^(CapEx!CQ$2-1))</f>
        <v/>
      </c>
      <c r="CR29" s="47" t="str">
        <f>IF('Res Rent Roll'!$B30="","",'Res Rent Roll'!$L30*'Res Rent Roll'!$C30*(1+'Property Summary'!$L$21)^(CapEx!CR$2-1))</f>
        <v/>
      </c>
      <c r="CS29" s="47" t="str">
        <f>IF('Res Rent Roll'!$B30="","",'Res Rent Roll'!$L30*'Res Rent Roll'!$C30*(1+'Property Summary'!$L$21)^(CapEx!CS$2-1))</f>
        <v/>
      </c>
      <c r="CT29" s="47" t="str">
        <f>IF('Res Rent Roll'!$B30="","",'Res Rent Roll'!$L30*'Res Rent Roll'!$C30*(1+'Property Summary'!$L$21)^(CapEx!CT$2-1))</f>
        <v/>
      </c>
      <c r="CU29" s="47" t="str">
        <f>IF('Res Rent Roll'!$B30="","",'Res Rent Roll'!$L30*'Res Rent Roll'!$C30*(1+'Property Summary'!$L$21)^(CapEx!CU$2-1))</f>
        <v/>
      </c>
      <c r="CV29" s="47" t="str">
        <f>IF('Res Rent Roll'!$B30="","",'Res Rent Roll'!$L30*'Res Rent Roll'!$C30*(1+'Property Summary'!$L$21)^(CapEx!CV$2-1))</f>
        <v/>
      </c>
      <c r="CW29" s="47" t="str">
        <f>IF('Res Rent Roll'!$B30="","",'Res Rent Roll'!$L30*'Res Rent Roll'!$C30*(1+'Property Summary'!$L$21)^(CapEx!CW$2-1))</f>
        <v/>
      </c>
      <c r="CX29" s="47" t="str">
        <f>IF('Res Rent Roll'!$B30="","",'Res Rent Roll'!$L30*'Res Rent Roll'!$C30*(1+'Property Summary'!$L$21)^(CapEx!CX$2-1))</f>
        <v/>
      </c>
      <c r="CY29" s="47" t="str">
        <f>IF('Res Rent Roll'!$B30="","",'Res Rent Roll'!$L30*'Res Rent Roll'!$C30*(1+'Property Summary'!$L$21)^(CapEx!CY$2-1))</f>
        <v/>
      </c>
      <c r="CZ29" s="47" t="str">
        <f>IF('Res Rent Roll'!$B30="","",'Res Rent Roll'!$L30*'Res Rent Roll'!$C30*(1+'Property Summary'!$L$21)^(CapEx!CZ$2-1))</f>
        <v/>
      </c>
      <c r="DA29" s="47" t="str">
        <f>IF('Res Rent Roll'!$B30="","",'Res Rent Roll'!$L30*'Res Rent Roll'!$C30*(1+'Property Summary'!$L$21)^(CapEx!DA$2-1))</f>
        <v/>
      </c>
      <c r="DB29" s="47" t="str">
        <f>IF('Res Rent Roll'!$B30="","",'Res Rent Roll'!$L30*'Res Rent Roll'!$C30*(1+'Property Summary'!$L$21)^(CapEx!DB$2-1))</f>
        <v/>
      </c>
      <c r="DC29" s="47" t="str">
        <f>IF('Res Rent Roll'!$B30="","",'Res Rent Roll'!$L30*'Res Rent Roll'!$C30*(1+'Property Summary'!$L$21)^(CapEx!DC$2-1))</f>
        <v/>
      </c>
      <c r="DD29" s="47" t="str">
        <f>IF('Res Rent Roll'!$B30="","",'Res Rent Roll'!$L30*'Res Rent Roll'!$C30*(1+'Property Summary'!$L$21)^(CapEx!DD$2-1))</f>
        <v/>
      </c>
      <c r="DE29" s="47" t="str">
        <f>IF('Res Rent Roll'!$B30="","",'Res Rent Roll'!$L30*'Res Rent Roll'!$C30*(1+'Property Summary'!$L$21)^(CapEx!DE$2-1))</f>
        <v/>
      </c>
      <c r="DF29" s="47" t="str">
        <f>IF('Res Rent Roll'!$B30="","",'Res Rent Roll'!$L30*'Res Rent Roll'!$C30*(1+'Property Summary'!$L$21)^(CapEx!DF$2-1))</f>
        <v/>
      </c>
      <c r="DG29" s="47" t="str">
        <f>IF('Res Rent Roll'!$B30="","",'Res Rent Roll'!$L30*'Res Rent Roll'!$C30*(1+'Property Summary'!$L$21)^(CapEx!DG$2-1))</f>
        <v/>
      </c>
      <c r="DH29" s="47" t="str">
        <f>IF('Res Rent Roll'!$B30="","",'Res Rent Roll'!$L30*'Res Rent Roll'!$C30*(1+'Property Summary'!$L$21)^(CapEx!DH$2-1))</f>
        <v/>
      </c>
      <c r="DI29" s="47" t="str">
        <f>IF('Res Rent Roll'!$B30="","",'Res Rent Roll'!$L30*'Res Rent Roll'!$C30*(1+'Property Summary'!$L$21)^(CapEx!DI$2-1))</f>
        <v/>
      </c>
      <c r="DJ29" s="47" t="str">
        <f>IF('Res Rent Roll'!$B30="","",'Res Rent Roll'!$L30*'Res Rent Roll'!$C30*(1+'Property Summary'!$L$21)^(CapEx!DJ$2-1))</f>
        <v/>
      </c>
      <c r="DK29" s="47" t="str">
        <f>IF('Res Rent Roll'!$B30="","",'Res Rent Roll'!$L30*'Res Rent Roll'!$C30*(1+'Property Summary'!$L$21)^(CapEx!DK$2-1))</f>
        <v/>
      </c>
      <c r="DL29" s="47" t="str">
        <f>IF('Res Rent Roll'!$B30="","",'Res Rent Roll'!$L30*'Res Rent Roll'!$C30*(1+'Property Summary'!$L$21)^(CapEx!DL$2-1))</f>
        <v/>
      </c>
      <c r="DM29" s="47" t="str">
        <f>IF('Res Rent Roll'!$B30="","",'Res Rent Roll'!$L30*'Res Rent Roll'!$C30*(1+'Property Summary'!$L$21)^(CapEx!DM$2-1))</f>
        <v/>
      </c>
      <c r="DN29" s="47" t="str">
        <f>IF('Res Rent Roll'!$B30="","",'Res Rent Roll'!$L30*'Res Rent Roll'!$C30*(1+'Property Summary'!$L$21)^(CapEx!DN$2-1))</f>
        <v/>
      </c>
      <c r="DO29" s="47" t="str">
        <f>IF('Res Rent Roll'!$B30="","",'Res Rent Roll'!$L30*'Res Rent Roll'!$C30*(1+'Property Summary'!$L$21)^(CapEx!DO$2-1))</f>
        <v/>
      </c>
      <c r="DP29" s="47" t="str">
        <f>IF('Res Rent Roll'!$B30="","",'Res Rent Roll'!$L30*'Res Rent Roll'!$C30*(1+'Property Summary'!$L$21)^(CapEx!DP$2-1))</f>
        <v/>
      </c>
      <c r="DQ29" s="47" t="str">
        <f>IF('Res Rent Roll'!$B30="","",'Res Rent Roll'!$L30*'Res Rent Roll'!$C30*(1+'Property Summary'!$L$21)^(CapEx!DQ$2-1))</f>
        <v/>
      </c>
      <c r="DR29" s="47" t="str">
        <f>IF('Res Rent Roll'!$B30="","",'Res Rent Roll'!$L30*'Res Rent Roll'!$C30*(1+'Property Summary'!$L$21)^(CapEx!DR$2-1))</f>
        <v/>
      </c>
      <c r="DS29" s="47" t="str">
        <f>IF('Res Rent Roll'!$B30="","",'Res Rent Roll'!$L30*'Res Rent Roll'!$C30*(1+'Property Summary'!$L$21)^(CapEx!DS$2-1))</f>
        <v/>
      </c>
      <c r="DT29" s="47" t="str">
        <f>IF('Res Rent Roll'!$B30="","",'Res Rent Roll'!$L30*'Res Rent Roll'!$C30*(1+'Property Summary'!$L$21)^(CapEx!DT$2-1))</f>
        <v/>
      </c>
      <c r="DU29" s="47" t="str">
        <f>IF('Res Rent Roll'!$B30="","",'Res Rent Roll'!$L30*'Res Rent Roll'!$C30*(1+'Property Summary'!$L$21)^(CapEx!DU$2-1))</f>
        <v/>
      </c>
      <c r="DV29" s="47" t="str">
        <f>IF('Res Rent Roll'!$B30="","",'Res Rent Roll'!$L30*'Res Rent Roll'!$C30*(1+'Property Summary'!$L$21)^(CapEx!DV$2-1))</f>
        <v/>
      </c>
      <c r="DW29" s="47" t="str">
        <f>IF('Res Rent Roll'!$B30="","",'Res Rent Roll'!$L30*'Res Rent Roll'!$C30*(1+'Property Summary'!$L$21)^(CapEx!DW$2-1))</f>
        <v/>
      </c>
      <c r="DX29" s="47" t="str">
        <f>IF('Res Rent Roll'!$B30="","",'Res Rent Roll'!$L30*'Res Rent Roll'!$C30*(1+'Property Summary'!$L$21)^(CapEx!DX$2-1))</f>
        <v/>
      </c>
      <c r="DY29" s="47" t="str">
        <f>IF('Res Rent Roll'!$B30="","",'Res Rent Roll'!$L30*'Res Rent Roll'!$C30*(1+'Property Summary'!$L$21)^(CapEx!DY$2-1))</f>
        <v/>
      </c>
      <c r="DZ29" s="47" t="str">
        <f>IF('Res Rent Roll'!$B30="","",'Res Rent Roll'!$L30*'Res Rent Roll'!$C30*(1+'Property Summary'!$L$21)^(CapEx!DZ$2-1))</f>
        <v/>
      </c>
      <c r="EA29" s="47" t="str">
        <f>IF('Res Rent Roll'!$B30="","",'Res Rent Roll'!$L30*'Res Rent Roll'!$C30*(1+'Property Summary'!$L$21)^(CapEx!EA$2-1))</f>
        <v/>
      </c>
      <c r="EB29" s="47" t="str">
        <f>IF('Res Rent Roll'!$B30="","",'Res Rent Roll'!$L30*'Res Rent Roll'!$C30*(1+'Property Summary'!$L$21)^(CapEx!EB$2-1))</f>
        <v/>
      </c>
      <c r="EC29" s="47" t="str">
        <f>IF('Res Rent Roll'!$B30="","",'Res Rent Roll'!$L30*'Res Rent Roll'!$C30*(1+'Property Summary'!$L$21)^(CapEx!EC$2-1))</f>
        <v/>
      </c>
      <c r="ED29" s="47" t="str">
        <f>IF('Res Rent Roll'!$B30="","",'Res Rent Roll'!$L30*'Res Rent Roll'!$C30*(1+'Property Summary'!$L$21)^(CapEx!ED$2-1))</f>
        <v/>
      </c>
      <c r="EE29" s="47" t="str">
        <f>IF('Res Rent Roll'!$B30="","",'Res Rent Roll'!$L30*'Res Rent Roll'!$C30*(1+'Property Summary'!$L$21)^(CapEx!EE$2-1))</f>
        <v/>
      </c>
      <c r="EF29" s="47" t="str">
        <f>IF('Res Rent Roll'!$B30="","",'Res Rent Roll'!$L30*'Res Rent Roll'!$C30*(1+'Property Summary'!$L$21)^(CapEx!EF$2-1))</f>
        <v/>
      </c>
      <c r="EG29" s="47" t="str">
        <f>IF('Res Rent Roll'!$B30="","",'Res Rent Roll'!$L30*'Res Rent Roll'!$C30*(1+'Property Summary'!$L$21)^(CapEx!EG$2-1))</f>
        <v/>
      </c>
      <c r="EH29" s="47" t="str">
        <f>IF('Res Rent Roll'!$B30="","",'Res Rent Roll'!$L30*'Res Rent Roll'!$C30*(1+'Property Summary'!$L$21)^(CapEx!EH$2-1))</f>
        <v/>
      </c>
      <c r="EI29" s="47" t="str">
        <f>IF('Res Rent Roll'!$B30="","",'Res Rent Roll'!$L30*'Res Rent Roll'!$C30*(1+'Property Summary'!$L$21)^(CapEx!EI$2-1))</f>
        <v/>
      </c>
      <c r="EJ29" s="47" t="str">
        <f>IF('Res Rent Roll'!$B30="","",'Res Rent Roll'!$L30*'Res Rent Roll'!$C30*(1+'Property Summary'!$L$21)^(CapEx!EJ$2-1))</f>
        <v/>
      </c>
      <c r="EK29" s="47" t="str">
        <f>IF('Res Rent Roll'!$B30="","",'Res Rent Roll'!$L30*'Res Rent Roll'!$C30*(1+'Property Summary'!$L$21)^(CapEx!EK$2-1))</f>
        <v/>
      </c>
      <c r="EL29" s="47" t="str">
        <f>IF('Res Rent Roll'!$B30="","",'Res Rent Roll'!$L30*'Res Rent Roll'!$C30*(1+'Property Summary'!$L$21)^(CapEx!EL$2-1))</f>
        <v/>
      </c>
      <c r="EM29" s="47" t="str">
        <f>IF('Res Rent Roll'!$B30="","",'Res Rent Roll'!$L30*'Res Rent Roll'!$C30*(1+'Property Summary'!$L$21)^(CapEx!EM$2-1))</f>
        <v/>
      </c>
      <c r="EN29" s="47" t="str">
        <f>IF('Res Rent Roll'!$B30="","",'Res Rent Roll'!$L30*'Res Rent Roll'!$C30*(1+'Property Summary'!$L$21)^(CapEx!EN$2-1))</f>
        <v/>
      </c>
      <c r="EO29" s="47" t="str">
        <f>IF('Res Rent Roll'!$B30="","",'Res Rent Roll'!$L30*'Res Rent Roll'!$C30*(1+'Property Summary'!$L$21)^(CapEx!EO$2-1))</f>
        <v/>
      </c>
      <c r="EP29" s="47" t="str">
        <f>IF('Res Rent Roll'!$B30="","",'Res Rent Roll'!$L30*'Res Rent Roll'!$C30*(1+'Property Summary'!$L$21)^(CapEx!EP$2-1))</f>
        <v/>
      </c>
      <c r="EQ29" s="47" t="str">
        <f>IF('Res Rent Roll'!$B30="","",'Res Rent Roll'!$L30*'Res Rent Roll'!$C30*(1+'Property Summary'!$L$21)^(CapEx!EQ$2-1))</f>
        <v/>
      </c>
      <c r="ER29" s="47" t="str">
        <f>IF('Res Rent Roll'!$B30="","",'Res Rent Roll'!$L30*'Res Rent Roll'!$C30*(1+'Property Summary'!$L$21)^(CapEx!ER$2-1))</f>
        <v/>
      </c>
      <c r="ES29" s="47" t="str">
        <f>IF('Res Rent Roll'!$B30="","",'Res Rent Roll'!$L30*'Res Rent Roll'!$C30*(1+'Property Summary'!$L$21)^(CapEx!ES$2-1))</f>
        <v/>
      </c>
      <c r="ET29" s="47" t="str">
        <f>IF('Res Rent Roll'!$B30="","",'Res Rent Roll'!$L30*'Res Rent Roll'!$C30*(1+'Property Summary'!$L$21)^(CapEx!ET$2-1))</f>
        <v/>
      </c>
      <c r="EU29" s="47" t="str">
        <f>IF('Res Rent Roll'!$B30="","",'Res Rent Roll'!$L30*'Res Rent Roll'!$C30*(1+'Property Summary'!$L$21)^(CapEx!EU$2-1))</f>
        <v/>
      </c>
      <c r="EV29" s="47" t="str">
        <f>IF('Res Rent Roll'!$B30="","",'Res Rent Roll'!$L30*'Res Rent Roll'!$C30*(1+'Property Summary'!$L$21)^(CapEx!EV$2-1))</f>
        <v/>
      </c>
      <c r="EW29" s="47" t="str">
        <f>IF('Res Rent Roll'!$B30="","",'Res Rent Roll'!$L30*'Res Rent Roll'!$C30*(1+'Property Summary'!$L$21)^(CapEx!EW$2-1))</f>
        <v/>
      </c>
      <c r="EX29" s="47" t="str">
        <f>IF('Res Rent Roll'!$B30="","",'Res Rent Roll'!$L30*'Res Rent Roll'!$C30*(1+'Property Summary'!$L$21)^(CapEx!EX$2-1))</f>
        <v/>
      </c>
      <c r="EY29" s="47" t="str">
        <f>IF('Res Rent Roll'!$B30="","",'Res Rent Roll'!$L30*'Res Rent Roll'!$C30*(1+'Property Summary'!$L$21)^(CapEx!EY$2-1))</f>
        <v/>
      </c>
      <c r="EZ29" s="47" t="str">
        <f>IF('Res Rent Roll'!$B30="","",'Res Rent Roll'!$L30*'Res Rent Roll'!$C30*(1+'Property Summary'!$L$21)^(CapEx!EZ$2-1))</f>
        <v/>
      </c>
      <c r="FA29" s="47" t="str">
        <f>IF('Res Rent Roll'!$B30="","",'Res Rent Roll'!$L30*'Res Rent Roll'!$C30*(1+'Property Summary'!$L$21)^(CapEx!FA$2-1))</f>
        <v/>
      </c>
      <c r="FB29" s="47" t="str">
        <f>IF('Res Rent Roll'!$B30="","",'Res Rent Roll'!$L30*'Res Rent Roll'!$C30*(1+'Property Summary'!$L$21)^(CapEx!FB$2-1))</f>
        <v/>
      </c>
      <c r="FC29" s="47" t="str">
        <f>IF('Res Rent Roll'!$B30="","",'Res Rent Roll'!$L30*'Res Rent Roll'!$C30*(1+'Property Summary'!$L$21)^(CapEx!FC$2-1))</f>
        <v/>
      </c>
      <c r="FD29" s="47" t="str">
        <f>IF('Res Rent Roll'!$B30="","",'Res Rent Roll'!$L30*'Res Rent Roll'!$C30*(1+'Property Summary'!$L$21)^(CapEx!FD$2-1))</f>
        <v/>
      </c>
      <c r="FE29" s="47" t="str">
        <f>IF('Res Rent Roll'!$B30="","",'Res Rent Roll'!$L30*'Res Rent Roll'!$C30*(1+'Property Summary'!$L$21)^(CapEx!FE$2-1))</f>
        <v/>
      </c>
      <c r="FF29" s="47" t="str">
        <f>IF('Res Rent Roll'!$B30="","",'Res Rent Roll'!$L30*'Res Rent Roll'!$C30*(1+'Property Summary'!$L$21)^(CapEx!FF$2-1))</f>
        <v/>
      </c>
      <c r="FG29" s="47" t="str">
        <f>IF('Res Rent Roll'!$B30="","",'Res Rent Roll'!$L30*'Res Rent Roll'!$C30*(1+'Property Summary'!$L$21)^(CapEx!FG$2-1))</f>
        <v/>
      </c>
      <c r="FH29" s="47" t="str">
        <f>IF('Res Rent Roll'!$B30="","",'Res Rent Roll'!$L30*'Res Rent Roll'!$C30*(1+'Property Summary'!$L$21)^(CapEx!FH$2-1))</f>
        <v/>
      </c>
      <c r="FI29" s="47" t="str">
        <f>IF('Res Rent Roll'!$B30="","",'Res Rent Roll'!$L30*'Res Rent Roll'!$C30*(1+'Property Summary'!$L$21)^(CapEx!FI$2-1))</f>
        <v/>
      </c>
      <c r="FJ29" s="47" t="str">
        <f>IF('Res Rent Roll'!$B30="","",'Res Rent Roll'!$L30*'Res Rent Roll'!$C30*(1+'Property Summary'!$L$21)^(CapEx!FJ$2-1))</f>
        <v/>
      </c>
      <c r="FK29" s="47" t="str">
        <f>IF('Res Rent Roll'!$B30="","",'Res Rent Roll'!$L30*'Res Rent Roll'!$C30*(1+'Property Summary'!$L$21)^(CapEx!FK$2-1))</f>
        <v/>
      </c>
      <c r="FL29" s="47" t="str">
        <f>IF('Res Rent Roll'!$B30="","",'Res Rent Roll'!$L30*'Res Rent Roll'!$C30*(1+'Property Summary'!$L$21)^(CapEx!FL$2-1))</f>
        <v/>
      </c>
      <c r="FM29" s="47" t="str">
        <f>IF('Res Rent Roll'!$B30="","",'Res Rent Roll'!$L30*'Res Rent Roll'!$C30*(1+'Property Summary'!$L$21)^(CapEx!FM$2-1))</f>
        <v/>
      </c>
      <c r="FN29" s="47" t="str">
        <f>IF('Res Rent Roll'!$B30="","",'Res Rent Roll'!$L30*'Res Rent Roll'!$C30*(1+'Property Summary'!$L$21)^(CapEx!FN$2-1))</f>
        <v/>
      </c>
      <c r="FO29" s="47" t="str">
        <f>IF('Res Rent Roll'!$B30="","",'Res Rent Roll'!$L30*'Res Rent Roll'!$C30*(1+'Property Summary'!$L$21)^(CapEx!FO$2-1))</f>
        <v/>
      </c>
      <c r="FP29" s="47" t="str">
        <f>IF('Res Rent Roll'!$B30="","",'Res Rent Roll'!$L30*'Res Rent Roll'!$C30*(1+'Property Summary'!$L$21)^(CapEx!FP$2-1))</f>
        <v/>
      </c>
      <c r="FQ29" s="47" t="str">
        <f>IF('Res Rent Roll'!$B30="","",'Res Rent Roll'!$L30*'Res Rent Roll'!$C30*(1+'Property Summary'!$L$21)^(CapEx!FQ$2-1))</f>
        <v/>
      </c>
      <c r="FR29" s="47" t="str">
        <f>IF('Res Rent Roll'!$B30="","",'Res Rent Roll'!$L30*'Res Rent Roll'!$C30*(1+'Property Summary'!$L$21)^(CapEx!FR$2-1))</f>
        <v/>
      </c>
      <c r="FS29" s="47" t="str">
        <f>IF('Res Rent Roll'!$B30="","",'Res Rent Roll'!$L30*'Res Rent Roll'!$C30*(1+'Property Summary'!$L$21)^(CapEx!FS$2-1))</f>
        <v/>
      </c>
      <c r="FT29" s="47" t="str">
        <f>IF('Res Rent Roll'!$B30="","",'Res Rent Roll'!$L30*'Res Rent Roll'!$C30*(1+'Property Summary'!$L$21)^(CapEx!FT$2-1))</f>
        <v/>
      </c>
      <c r="FU29" s="47" t="str">
        <f>IF('Res Rent Roll'!$B30="","",'Res Rent Roll'!$L30*'Res Rent Roll'!$C30*(1+'Property Summary'!$L$21)^(CapEx!FU$2-1))</f>
        <v/>
      </c>
      <c r="FV29" s="47" t="str">
        <f>IF('Res Rent Roll'!$B30="","",'Res Rent Roll'!$L30*'Res Rent Roll'!$C30*(1+'Property Summary'!$L$21)^(CapEx!FV$2-1))</f>
        <v/>
      </c>
      <c r="FW29" s="47" t="str">
        <f>IF('Res Rent Roll'!$B30="","",'Res Rent Roll'!$L30*'Res Rent Roll'!$C30*(1+'Property Summary'!$L$21)^(CapEx!FW$2-1))</f>
        <v/>
      </c>
      <c r="FX29" s="47" t="str">
        <f>IF('Res Rent Roll'!$B30="","",'Res Rent Roll'!$L30*'Res Rent Roll'!$C30*(1+'Property Summary'!$L$21)^(CapEx!FX$2-1))</f>
        <v/>
      </c>
      <c r="FY29" s="47" t="str">
        <f>IF('Res Rent Roll'!$B30="","",'Res Rent Roll'!$L30*'Res Rent Roll'!$C30*(1+'Property Summary'!$L$21)^(CapEx!FY$2-1))</f>
        <v/>
      </c>
      <c r="FZ29" s="47" t="str">
        <f>IF('Res Rent Roll'!$B30="","",'Res Rent Roll'!$L30*'Res Rent Roll'!$C30*(1+'Property Summary'!$L$21)^(CapEx!FZ$2-1))</f>
        <v/>
      </c>
      <c r="GA29" s="48" t="str">
        <f>IF('Res Rent Roll'!$B30="","",'Res Rent Roll'!$L30*'Res Rent Roll'!$C30*(1+'Property Summary'!$L$21)^(CapEx!GA$2-1))</f>
        <v/>
      </c>
    </row>
    <row r="30" spans="2:183" x14ac:dyDescent="0.3">
      <c r="B30" s="42" t="str">
        <f>IF('Res Rent Roll'!$B31="","",'Res Rent Roll'!$B31)</f>
        <v/>
      </c>
      <c r="C30" s="43"/>
      <c r="D30" s="47" t="str">
        <f>IF('Res Rent Roll'!$B31="","",'Res Rent Roll'!$L31*'Res Rent Roll'!$C31*(1+'Property Summary'!$L$21)^(CapEx!D$2-1))</f>
        <v/>
      </c>
      <c r="E30" s="47" t="str">
        <f>IF('Res Rent Roll'!$B31="","",'Res Rent Roll'!$L31*'Res Rent Roll'!$C31*(1+'Property Summary'!$L$21)^(CapEx!E$2-1))</f>
        <v/>
      </c>
      <c r="F30" s="47" t="str">
        <f>IF('Res Rent Roll'!$B31="","",'Res Rent Roll'!$L31*'Res Rent Roll'!$C31*(1+'Property Summary'!$L$21)^(CapEx!F$2-1))</f>
        <v/>
      </c>
      <c r="G30" s="47" t="str">
        <f>IF('Res Rent Roll'!$B31="","",'Res Rent Roll'!$L31*'Res Rent Roll'!$C31*(1+'Property Summary'!$L$21)^(CapEx!G$2-1))</f>
        <v/>
      </c>
      <c r="H30" s="47" t="str">
        <f>IF('Res Rent Roll'!$B31="","",'Res Rent Roll'!$L31*'Res Rent Roll'!$C31*(1+'Property Summary'!$L$21)^(CapEx!H$2-1))</f>
        <v/>
      </c>
      <c r="I30" s="47" t="str">
        <f>IF('Res Rent Roll'!$B31="","",'Res Rent Roll'!$L31*'Res Rent Roll'!$C31*(1+'Property Summary'!$L$21)^(CapEx!I$2-1))</f>
        <v/>
      </c>
      <c r="J30" s="47" t="str">
        <f>IF('Res Rent Roll'!$B31="","",'Res Rent Roll'!$L31*'Res Rent Roll'!$C31*(1+'Property Summary'!$L$21)^(CapEx!J$2-1))</f>
        <v/>
      </c>
      <c r="K30" s="47" t="str">
        <f>IF('Res Rent Roll'!$B31="","",'Res Rent Roll'!$L31*'Res Rent Roll'!$C31*(1+'Property Summary'!$L$21)^(CapEx!K$2-1))</f>
        <v/>
      </c>
      <c r="L30" s="47" t="str">
        <f>IF('Res Rent Roll'!$B31="","",'Res Rent Roll'!$L31*'Res Rent Roll'!$C31*(1+'Property Summary'!$L$21)^(CapEx!L$2-1))</f>
        <v/>
      </c>
      <c r="M30" s="47" t="str">
        <f>IF('Res Rent Roll'!$B31="","",'Res Rent Roll'!$L31*'Res Rent Roll'!$C31*(1+'Property Summary'!$L$21)^(CapEx!M$2-1))</f>
        <v/>
      </c>
      <c r="N30" s="47" t="str">
        <f>IF('Res Rent Roll'!$B31="","",'Res Rent Roll'!$L31*'Res Rent Roll'!$C31*(1+'Property Summary'!$L$21)^(CapEx!N$2-1))</f>
        <v/>
      </c>
      <c r="O30" s="47" t="str">
        <f>IF('Res Rent Roll'!$B31="","",'Res Rent Roll'!$L31*'Res Rent Roll'!$C31*(1+'Property Summary'!$L$21)^(CapEx!O$2-1))</f>
        <v/>
      </c>
      <c r="P30" s="47" t="str">
        <f>IF('Res Rent Roll'!$B31="","",'Res Rent Roll'!$L31*'Res Rent Roll'!$C31*(1+'Property Summary'!$L$21)^(CapEx!P$2-1))</f>
        <v/>
      </c>
      <c r="Q30" s="47" t="str">
        <f>IF('Res Rent Roll'!$B31="","",'Res Rent Roll'!$L31*'Res Rent Roll'!$C31*(1+'Property Summary'!$L$21)^(CapEx!Q$2-1))</f>
        <v/>
      </c>
      <c r="R30" s="47" t="str">
        <f>IF('Res Rent Roll'!$B31="","",'Res Rent Roll'!$L31*'Res Rent Roll'!$C31*(1+'Property Summary'!$L$21)^(CapEx!R$2-1))</f>
        <v/>
      </c>
      <c r="S30" s="47" t="str">
        <f>IF('Res Rent Roll'!$B31="","",'Res Rent Roll'!$L31*'Res Rent Roll'!$C31*(1+'Property Summary'!$L$21)^(CapEx!S$2-1))</f>
        <v/>
      </c>
      <c r="T30" s="47" t="str">
        <f>IF('Res Rent Roll'!$B31="","",'Res Rent Roll'!$L31*'Res Rent Roll'!$C31*(1+'Property Summary'!$L$21)^(CapEx!T$2-1))</f>
        <v/>
      </c>
      <c r="U30" s="47" t="str">
        <f>IF('Res Rent Roll'!$B31="","",'Res Rent Roll'!$L31*'Res Rent Roll'!$C31*(1+'Property Summary'!$L$21)^(CapEx!U$2-1))</f>
        <v/>
      </c>
      <c r="V30" s="47" t="str">
        <f>IF('Res Rent Roll'!$B31="","",'Res Rent Roll'!$L31*'Res Rent Roll'!$C31*(1+'Property Summary'!$L$21)^(CapEx!V$2-1))</f>
        <v/>
      </c>
      <c r="W30" s="47" t="str">
        <f>IF('Res Rent Roll'!$B31="","",'Res Rent Roll'!$L31*'Res Rent Roll'!$C31*(1+'Property Summary'!$L$21)^(CapEx!W$2-1))</f>
        <v/>
      </c>
      <c r="X30" s="47" t="str">
        <f>IF('Res Rent Roll'!$B31="","",'Res Rent Roll'!$L31*'Res Rent Roll'!$C31*(1+'Property Summary'!$L$21)^(CapEx!X$2-1))</f>
        <v/>
      </c>
      <c r="Y30" s="47" t="str">
        <f>IF('Res Rent Roll'!$B31="","",'Res Rent Roll'!$L31*'Res Rent Roll'!$C31*(1+'Property Summary'!$L$21)^(CapEx!Y$2-1))</f>
        <v/>
      </c>
      <c r="Z30" s="47" t="str">
        <f>IF('Res Rent Roll'!$B31="","",'Res Rent Roll'!$L31*'Res Rent Roll'!$C31*(1+'Property Summary'!$L$21)^(CapEx!Z$2-1))</f>
        <v/>
      </c>
      <c r="AA30" s="47" t="str">
        <f>IF('Res Rent Roll'!$B31="","",'Res Rent Roll'!$L31*'Res Rent Roll'!$C31*(1+'Property Summary'!$L$21)^(CapEx!AA$2-1))</f>
        <v/>
      </c>
      <c r="AB30" s="47" t="str">
        <f>IF('Res Rent Roll'!$B31="","",'Res Rent Roll'!$L31*'Res Rent Roll'!$C31*(1+'Property Summary'!$L$21)^(CapEx!AB$2-1))</f>
        <v/>
      </c>
      <c r="AC30" s="47" t="str">
        <f>IF('Res Rent Roll'!$B31="","",'Res Rent Roll'!$L31*'Res Rent Roll'!$C31*(1+'Property Summary'!$L$21)^(CapEx!AC$2-1))</f>
        <v/>
      </c>
      <c r="AD30" s="47" t="str">
        <f>IF('Res Rent Roll'!$B31="","",'Res Rent Roll'!$L31*'Res Rent Roll'!$C31*(1+'Property Summary'!$L$21)^(CapEx!AD$2-1))</f>
        <v/>
      </c>
      <c r="AE30" s="47" t="str">
        <f>IF('Res Rent Roll'!$B31="","",'Res Rent Roll'!$L31*'Res Rent Roll'!$C31*(1+'Property Summary'!$L$21)^(CapEx!AE$2-1))</f>
        <v/>
      </c>
      <c r="AF30" s="47" t="str">
        <f>IF('Res Rent Roll'!$B31="","",'Res Rent Roll'!$L31*'Res Rent Roll'!$C31*(1+'Property Summary'!$L$21)^(CapEx!AF$2-1))</f>
        <v/>
      </c>
      <c r="AG30" s="47" t="str">
        <f>IF('Res Rent Roll'!$B31="","",'Res Rent Roll'!$L31*'Res Rent Roll'!$C31*(1+'Property Summary'!$L$21)^(CapEx!AG$2-1))</f>
        <v/>
      </c>
      <c r="AH30" s="47" t="str">
        <f>IF('Res Rent Roll'!$B31="","",'Res Rent Roll'!$L31*'Res Rent Roll'!$C31*(1+'Property Summary'!$L$21)^(CapEx!AH$2-1))</f>
        <v/>
      </c>
      <c r="AI30" s="47" t="str">
        <f>IF('Res Rent Roll'!$B31="","",'Res Rent Roll'!$L31*'Res Rent Roll'!$C31*(1+'Property Summary'!$L$21)^(CapEx!AI$2-1))</f>
        <v/>
      </c>
      <c r="AJ30" s="47" t="str">
        <f>IF('Res Rent Roll'!$B31="","",'Res Rent Roll'!$L31*'Res Rent Roll'!$C31*(1+'Property Summary'!$L$21)^(CapEx!AJ$2-1))</f>
        <v/>
      </c>
      <c r="AK30" s="47" t="str">
        <f>IF('Res Rent Roll'!$B31="","",'Res Rent Roll'!$L31*'Res Rent Roll'!$C31*(1+'Property Summary'!$L$21)^(CapEx!AK$2-1))</f>
        <v/>
      </c>
      <c r="AL30" s="47" t="str">
        <f>IF('Res Rent Roll'!$B31="","",'Res Rent Roll'!$L31*'Res Rent Roll'!$C31*(1+'Property Summary'!$L$21)^(CapEx!AL$2-1))</f>
        <v/>
      </c>
      <c r="AM30" s="47" t="str">
        <f>IF('Res Rent Roll'!$B31="","",'Res Rent Roll'!$L31*'Res Rent Roll'!$C31*(1+'Property Summary'!$L$21)^(CapEx!AM$2-1))</f>
        <v/>
      </c>
      <c r="AN30" s="47" t="str">
        <f>IF('Res Rent Roll'!$B31="","",'Res Rent Roll'!$L31*'Res Rent Roll'!$C31*(1+'Property Summary'!$L$21)^(CapEx!AN$2-1))</f>
        <v/>
      </c>
      <c r="AO30" s="47" t="str">
        <f>IF('Res Rent Roll'!$B31="","",'Res Rent Roll'!$L31*'Res Rent Roll'!$C31*(1+'Property Summary'!$L$21)^(CapEx!AO$2-1))</f>
        <v/>
      </c>
      <c r="AP30" s="47" t="str">
        <f>IF('Res Rent Roll'!$B31="","",'Res Rent Roll'!$L31*'Res Rent Roll'!$C31*(1+'Property Summary'!$L$21)^(CapEx!AP$2-1))</f>
        <v/>
      </c>
      <c r="AQ30" s="47" t="str">
        <f>IF('Res Rent Roll'!$B31="","",'Res Rent Roll'!$L31*'Res Rent Roll'!$C31*(1+'Property Summary'!$L$21)^(CapEx!AQ$2-1))</f>
        <v/>
      </c>
      <c r="AR30" s="47" t="str">
        <f>IF('Res Rent Roll'!$B31="","",'Res Rent Roll'!$L31*'Res Rent Roll'!$C31*(1+'Property Summary'!$L$21)^(CapEx!AR$2-1))</f>
        <v/>
      </c>
      <c r="AS30" s="47" t="str">
        <f>IF('Res Rent Roll'!$B31="","",'Res Rent Roll'!$L31*'Res Rent Roll'!$C31*(1+'Property Summary'!$L$21)^(CapEx!AS$2-1))</f>
        <v/>
      </c>
      <c r="AT30" s="47" t="str">
        <f>IF('Res Rent Roll'!$B31="","",'Res Rent Roll'!$L31*'Res Rent Roll'!$C31*(1+'Property Summary'!$L$21)^(CapEx!AT$2-1))</f>
        <v/>
      </c>
      <c r="AU30" s="47" t="str">
        <f>IF('Res Rent Roll'!$B31="","",'Res Rent Roll'!$L31*'Res Rent Roll'!$C31*(1+'Property Summary'!$L$21)^(CapEx!AU$2-1))</f>
        <v/>
      </c>
      <c r="AV30" s="47" t="str">
        <f>IF('Res Rent Roll'!$B31="","",'Res Rent Roll'!$L31*'Res Rent Roll'!$C31*(1+'Property Summary'!$L$21)^(CapEx!AV$2-1))</f>
        <v/>
      </c>
      <c r="AW30" s="47" t="str">
        <f>IF('Res Rent Roll'!$B31="","",'Res Rent Roll'!$L31*'Res Rent Roll'!$C31*(1+'Property Summary'!$L$21)^(CapEx!AW$2-1))</f>
        <v/>
      </c>
      <c r="AX30" s="47" t="str">
        <f>IF('Res Rent Roll'!$B31="","",'Res Rent Roll'!$L31*'Res Rent Roll'!$C31*(1+'Property Summary'!$L$21)^(CapEx!AX$2-1))</f>
        <v/>
      </c>
      <c r="AY30" s="47" t="str">
        <f>IF('Res Rent Roll'!$B31="","",'Res Rent Roll'!$L31*'Res Rent Roll'!$C31*(1+'Property Summary'!$L$21)^(CapEx!AY$2-1))</f>
        <v/>
      </c>
      <c r="AZ30" s="47" t="str">
        <f>IF('Res Rent Roll'!$B31="","",'Res Rent Roll'!$L31*'Res Rent Roll'!$C31*(1+'Property Summary'!$L$21)^(CapEx!AZ$2-1))</f>
        <v/>
      </c>
      <c r="BA30" s="47" t="str">
        <f>IF('Res Rent Roll'!$B31="","",'Res Rent Roll'!$L31*'Res Rent Roll'!$C31*(1+'Property Summary'!$L$21)^(CapEx!BA$2-1))</f>
        <v/>
      </c>
      <c r="BB30" s="47" t="str">
        <f>IF('Res Rent Roll'!$B31="","",'Res Rent Roll'!$L31*'Res Rent Roll'!$C31*(1+'Property Summary'!$L$21)^(CapEx!BB$2-1))</f>
        <v/>
      </c>
      <c r="BC30" s="47" t="str">
        <f>IF('Res Rent Roll'!$B31="","",'Res Rent Roll'!$L31*'Res Rent Roll'!$C31*(1+'Property Summary'!$L$21)^(CapEx!BC$2-1))</f>
        <v/>
      </c>
      <c r="BD30" s="47" t="str">
        <f>IF('Res Rent Roll'!$B31="","",'Res Rent Roll'!$L31*'Res Rent Roll'!$C31*(1+'Property Summary'!$L$21)^(CapEx!BD$2-1))</f>
        <v/>
      </c>
      <c r="BE30" s="47" t="str">
        <f>IF('Res Rent Roll'!$B31="","",'Res Rent Roll'!$L31*'Res Rent Roll'!$C31*(1+'Property Summary'!$L$21)^(CapEx!BE$2-1))</f>
        <v/>
      </c>
      <c r="BF30" s="47" t="str">
        <f>IF('Res Rent Roll'!$B31="","",'Res Rent Roll'!$L31*'Res Rent Roll'!$C31*(1+'Property Summary'!$L$21)^(CapEx!BF$2-1))</f>
        <v/>
      </c>
      <c r="BG30" s="47" t="str">
        <f>IF('Res Rent Roll'!$B31="","",'Res Rent Roll'!$L31*'Res Rent Roll'!$C31*(1+'Property Summary'!$L$21)^(CapEx!BG$2-1))</f>
        <v/>
      </c>
      <c r="BH30" s="47" t="str">
        <f>IF('Res Rent Roll'!$B31="","",'Res Rent Roll'!$L31*'Res Rent Roll'!$C31*(1+'Property Summary'!$L$21)^(CapEx!BH$2-1))</f>
        <v/>
      </c>
      <c r="BI30" s="47" t="str">
        <f>IF('Res Rent Roll'!$B31="","",'Res Rent Roll'!$L31*'Res Rent Roll'!$C31*(1+'Property Summary'!$L$21)^(CapEx!BI$2-1))</f>
        <v/>
      </c>
      <c r="BJ30" s="47" t="str">
        <f>IF('Res Rent Roll'!$B31="","",'Res Rent Roll'!$L31*'Res Rent Roll'!$C31*(1+'Property Summary'!$L$21)^(CapEx!BJ$2-1))</f>
        <v/>
      </c>
      <c r="BK30" s="47" t="str">
        <f>IF('Res Rent Roll'!$B31="","",'Res Rent Roll'!$L31*'Res Rent Roll'!$C31*(1+'Property Summary'!$L$21)^(CapEx!BK$2-1))</f>
        <v/>
      </c>
      <c r="BL30" s="47" t="str">
        <f>IF('Res Rent Roll'!$B31="","",'Res Rent Roll'!$L31*'Res Rent Roll'!$C31*(1+'Property Summary'!$L$21)^(CapEx!BL$2-1))</f>
        <v/>
      </c>
      <c r="BM30" s="47" t="str">
        <f>IF('Res Rent Roll'!$B31="","",'Res Rent Roll'!$L31*'Res Rent Roll'!$C31*(1+'Property Summary'!$L$21)^(CapEx!BM$2-1))</f>
        <v/>
      </c>
      <c r="BN30" s="47" t="str">
        <f>IF('Res Rent Roll'!$B31="","",'Res Rent Roll'!$L31*'Res Rent Roll'!$C31*(1+'Property Summary'!$L$21)^(CapEx!BN$2-1))</f>
        <v/>
      </c>
      <c r="BO30" s="47" t="str">
        <f>IF('Res Rent Roll'!$B31="","",'Res Rent Roll'!$L31*'Res Rent Roll'!$C31*(1+'Property Summary'!$L$21)^(CapEx!BO$2-1))</f>
        <v/>
      </c>
      <c r="BP30" s="47" t="str">
        <f>IF('Res Rent Roll'!$B31="","",'Res Rent Roll'!$L31*'Res Rent Roll'!$C31*(1+'Property Summary'!$L$21)^(CapEx!BP$2-1))</f>
        <v/>
      </c>
      <c r="BQ30" s="47" t="str">
        <f>IF('Res Rent Roll'!$B31="","",'Res Rent Roll'!$L31*'Res Rent Roll'!$C31*(1+'Property Summary'!$L$21)^(CapEx!BQ$2-1))</f>
        <v/>
      </c>
      <c r="BR30" s="47" t="str">
        <f>IF('Res Rent Roll'!$B31="","",'Res Rent Roll'!$L31*'Res Rent Roll'!$C31*(1+'Property Summary'!$L$21)^(CapEx!BR$2-1))</f>
        <v/>
      </c>
      <c r="BS30" s="47" t="str">
        <f>IF('Res Rent Roll'!$B31="","",'Res Rent Roll'!$L31*'Res Rent Roll'!$C31*(1+'Property Summary'!$L$21)^(CapEx!BS$2-1))</f>
        <v/>
      </c>
      <c r="BT30" s="47" t="str">
        <f>IF('Res Rent Roll'!$B31="","",'Res Rent Roll'!$L31*'Res Rent Roll'!$C31*(1+'Property Summary'!$L$21)^(CapEx!BT$2-1))</f>
        <v/>
      </c>
      <c r="BU30" s="47" t="str">
        <f>IF('Res Rent Roll'!$B31="","",'Res Rent Roll'!$L31*'Res Rent Roll'!$C31*(1+'Property Summary'!$L$21)^(CapEx!BU$2-1))</f>
        <v/>
      </c>
      <c r="BV30" s="47" t="str">
        <f>IF('Res Rent Roll'!$B31="","",'Res Rent Roll'!$L31*'Res Rent Roll'!$C31*(1+'Property Summary'!$L$21)^(CapEx!BV$2-1))</f>
        <v/>
      </c>
      <c r="BW30" s="47" t="str">
        <f>IF('Res Rent Roll'!$B31="","",'Res Rent Roll'!$L31*'Res Rent Roll'!$C31*(1+'Property Summary'!$L$21)^(CapEx!BW$2-1))</f>
        <v/>
      </c>
      <c r="BX30" s="47" t="str">
        <f>IF('Res Rent Roll'!$B31="","",'Res Rent Roll'!$L31*'Res Rent Roll'!$C31*(1+'Property Summary'!$L$21)^(CapEx!BX$2-1))</f>
        <v/>
      </c>
      <c r="BY30" s="47" t="str">
        <f>IF('Res Rent Roll'!$B31="","",'Res Rent Roll'!$L31*'Res Rent Roll'!$C31*(1+'Property Summary'!$L$21)^(CapEx!BY$2-1))</f>
        <v/>
      </c>
      <c r="BZ30" s="47" t="str">
        <f>IF('Res Rent Roll'!$B31="","",'Res Rent Roll'!$L31*'Res Rent Roll'!$C31*(1+'Property Summary'!$L$21)^(CapEx!BZ$2-1))</f>
        <v/>
      </c>
      <c r="CA30" s="47" t="str">
        <f>IF('Res Rent Roll'!$B31="","",'Res Rent Roll'!$L31*'Res Rent Roll'!$C31*(1+'Property Summary'!$L$21)^(CapEx!CA$2-1))</f>
        <v/>
      </c>
      <c r="CB30" s="47" t="str">
        <f>IF('Res Rent Roll'!$B31="","",'Res Rent Roll'!$L31*'Res Rent Roll'!$C31*(1+'Property Summary'!$L$21)^(CapEx!CB$2-1))</f>
        <v/>
      </c>
      <c r="CC30" s="47" t="str">
        <f>IF('Res Rent Roll'!$B31="","",'Res Rent Roll'!$L31*'Res Rent Roll'!$C31*(1+'Property Summary'!$L$21)^(CapEx!CC$2-1))</f>
        <v/>
      </c>
      <c r="CD30" s="47" t="str">
        <f>IF('Res Rent Roll'!$B31="","",'Res Rent Roll'!$L31*'Res Rent Roll'!$C31*(1+'Property Summary'!$L$21)^(CapEx!CD$2-1))</f>
        <v/>
      </c>
      <c r="CE30" s="47" t="str">
        <f>IF('Res Rent Roll'!$B31="","",'Res Rent Roll'!$L31*'Res Rent Roll'!$C31*(1+'Property Summary'!$L$21)^(CapEx!CE$2-1))</f>
        <v/>
      </c>
      <c r="CF30" s="47" t="str">
        <f>IF('Res Rent Roll'!$B31="","",'Res Rent Roll'!$L31*'Res Rent Roll'!$C31*(1+'Property Summary'!$L$21)^(CapEx!CF$2-1))</f>
        <v/>
      </c>
      <c r="CG30" s="47" t="str">
        <f>IF('Res Rent Roll'!$B31="","",'Res Rent Roll'!$L31*'Res Rent Roll'!$C31*(1+'Property Summary'!$L$21)^(CapEx!CG$2-1))</f>
        <v/>
      </c>
      <c r="CH30" s="47" t="str">
        <f>IF('Res Rent Roll'!$B31="","",'Res Rent Roll'!$L31*'Res Rent Roll'!$C31*(1+'Property Summary'!$L$21)^(CapEx!CH$2-1))</f>
        <v/>
      </c>
      <c r="CI30" s="47" t="str">
        <f>IF('Res Rent Roll'!$B31="","",'Res Rent Roll'!$L31*'Res Rent Roll'!$C31*(1+'Property Summary'!$L$21)^(CapEx!CI$2-1))</f>
        <v/>
      </c>
      <c r="CJ30" s="47" t="str">
        <f>IF('Res Rent Roll'!$B31="","",'Res Rent Roll'!$L31*'Res Rent Roll'!$C31*(1+'Property Summary'!$L$21)^(CapEx!CJ$2-1))</f>
        <v/>
      </c>
      <c r="CK30" s="47" t="str">
        <f>IF('Res Rent Roll'!$B31="","",'Res Rent Roll'!$L31*'Res Rent Roll'!$C31*(1+'Property Summary'!$L$21)^(CapEx!CK$2-1))</f>
        <v/>
      </c>
      <c r="CL30" s="47" t="str">
        <f>IF('Res Rent Roll'!$B31="","",'Res Rent Roll'!$L31*'Res Rent Roll'!$C31*(1+'Property Summary'!$L$21)^(CapEx!CL$2-1))</f>
        <v/>
      </c>
      <c r="CM30" s="47" t="str">
        <f>IF('Res Rent Roll'!$B31="","",'Res Rent Roll'!$L31*'Res Rent Roll'!$C31*(1+'Property Summary'!$L$21)^(CapEx!CM$2-1))</f>
        <v/>
      </c>
      <c r="CN30" s="47" t="str">
        <f>IF('Res Rent Roll'!$B31="","",'Res Rent Roll'!$L31*'Res Rent Roll'!$C31*(1+'Property Summary'!$L$21)^(CapEx!CN$2-1))</f>
        <v/>
      </c>
      <c r="CO30" s="47" t="str">
        <f>IF('Res Rent Roll'!$B31="","",'Res Rent Roll'!$L31*'Res Rent Roll'!$C31*(1+'Property Summary'!$L$21)^(CapEx!CO$2-1))</f>
        <v/>
      </c>
      <c r="CP30" s="47" t="str">
        <f>IF('Res Rent Roll'!$B31="","",'Res Rent Roll'!$L31*'Res Rent Roll'!$C31*(1+'Property Summary'!$L$21)^(CapEx!CP$2-1))</f>
        <v/>
      </c>
      <c r="CQ30" s="47" t="str">
        <f>IF('Res Rent Roll'!$B31="","",'Res Rent Roll'!$L31*'Res Rent Roll'!$C31*(1+'Property Summary'!$L$21)^(CapEx!CQ$2-1))</f>
        <v/>
      </c>
      <c r="CR30" s="47" t="str">
        <f>IF('Res Rent Roll'!$B31="","",'Res Rent Roll'!$L31*'Res Rent Roll'!$C31*(1+'Property Summary'!$L$21)^(CapEx!CR$2-1))</f>
        <v/>
      </c>
      <c r="CS30" s="47" t="str">
        <f>IF('Res Rent Roll'!$B31="","",'Res Rent Roll'!$L31*'Res Rent Roll'!$C31*(1+'Property Summary'!$L$21)^(CapEx!CS$2-1))</f>
        <v/>
      </c>
      <c r="CT30" s="47" t="str">
        <f>IF('Res Rent Roll'!$B31="","",'Res Rent Roll'!$L31*'Res Rent Roll'!$C31*(1+'Property Summary'!$L$21)^(CapEx!CT$2-1))</f>
        <v/>
      </c>
      <c r="CU30" s="47" t="str">
        <f>IF('Res Rent Roll'!$B31="","",'Res Rent Roll'!$L31*'Res Rent Roll'!$C31*(1+'Property Summary'!$L$21)^(CapEx!CU$2-1))</f>
        <v/>
      </c>
      <c r="CV30" s="47" t="str">
        <f>IF('Res Rent Roll'!$B31="","",'Res Rent Roll'!$L31*'Res Rent Roll'!$C31*(1+'Property Summary'!$L$21)^(CapEx!CV$2-1))</f>
        <v/>
      </c>
      <c r="CW30" s="47" t="str">
        <f>IF('Res Rent Roll'!$B31="","",'Res Rent Roll'!$L31*'Res Rent Roll'!$C31*(1+'Property Summary'!$L$21)^(CapEx!CW$2-1))</f>
        <v/>
      </c>
      <c r="CX30" s="47" t="str">
        <f>IF('Res Rent Roll'!$B31="","",'Res Rent Roll'!$L31*'Res Rent Roll'!$C31*(1+'Property Summary'!$L$21)^(CapEx!CX$2-1))</f>
        <v/>
      </c>
      <c r="CY30" s="47" t="str">
        <f>IF('Res Rent Roll'!$B31="","",'Res Rent Roll'!$L31*'Res Rent Roll'!$C31*(1+'Property Summary'!$L$21)^(CapEx!CY$2-1))</f>
        <v/>
      </c>
      <c r="CZ30" s="47" t="str">
        <f>IF('Res Rent Roll'!$B31="","",'Res Rent Roll'!$L31*'Res Rent Roll'!$C31*(1+'Property Summary'!$L$21)^(CapEx!CZ$2-1))</f>
        <v/>
      </c>
      <c r="DA30" s="47" t="str">
        <f>IF('Res Rent Roll'!$B31="","",'Res Rent Roll'!$L31*'Res Rent Roll'!$C31*(1+'Property Summary'!$L$21)^(CapEx!DA$2-1))</f>
        <v/>
      </c>
      <c r="DB30" s="47" t="str">
        <f>IF('Res Rent Roll'!$B31="","",'Res Rent Roll'!$L31*'Res Rent Roll'!$C31*(1+'Property Summary'!$L$21)^(CapEx!DB$2-1))</f>
        <v/>
      </c>
      <c r="DC30" s="47" t="str">
        <f>IF('Res Rent Roll'!$B31="","",'Res Rent Roll'!$L31*'Res Rent Roll'!$C31*(1+'Property Summary'!$L$21)^(CapEx!DC$2-1))</f>
        <v/>
      </c>
      <c r="DD30" s="47" t="str">
        <f>IF('Res Rent Roll'!$B31="","",'Res Rent Roll'!$L31*'Res Rent Roll'!$C31*(1+'Property Summary'!$L$21)^(CapEx!DD$2-1))</f>
        <v/>
      </c>
      <c r="DE30" s="47" t="str">
        <f>IF('Res Rent Roll'!$B31="","",'Res Rent Roll'!$L31*'Res Rent Roll'!$C31*(1+'Property Summary'!$L$21)^(CapEx!DE$2-1))</f>
        <v/>
      </c>
      <c r="DF30" s="47" t="str">
        <f>IF('Res Rent Roll'!$B31="","",'Res Rent Roll'!$L31*'Res Rent Roll'!$C31*(1+'Property Summary'!$L$21)^(CapEx!DF$2-1))</f>
        <v/>
      </c>
      <c r="DG30" s="47" t="str">
        <f>IF('Res Rent Roll'!$B31="","",'Res Rent Roll'!$L31*'Res Rent Roll'!$C31*(1+'Property Summary'!$L$21)^(CapEx!DG$2-1))</f>
        <v/>
      </c>
      <c r="DH30" s="47" t="str">
        <f>IF('Res Rent Roll'!$B31="","",'Res Rent Roll'!$L31*'Res Rent Roll'!$C31*(1+'Property Summary'!$L$21)^(CapEx!DH$2-1))</f>
        <v/>
      </c>
      <c r="DI30" s="47" t="str">
        <f>IF('Res Rent Roll'!$B31="","",'Res Rent Roll'!$L31*'Res Rent Roll'!$C31*(1+'Property Summary'!$L$21)^(CapEx!DI$2-1))</f>
        <v/>
      </c>
      <c r="DJ30" s="47" t="str">
        <f>IF('Res Rent Roll'!$B31="","",'Res Rent Roll'!$L31*'Res Rent Roll'!$C31*(1+'Property Summary'!$L$21)^(CapEx!DJ$2-1))</f>
        <v/>
      </c>
      <c r="DK30" s="47" t="str">
        <f>IF('Res Rent Roll'!$B31="","",'Res Rent Roll'!$L31*'Res Rent Roll'!$C31*(1+'Property Summary'!$L$21)^(CapEx!DK$2-1))</f>
        <v/>
      </c>
      <c r="DL30" s="47" t="str">
        <f>IF('Res Rent Roll'!$B31="","",'Res Rent Roll'!$L31*'Res Rent Roll'!$C31*(1+'Property Summary'!$L$21)^(CapEx!DL$2-1))</f>
        <v/>
      </c>
      <c r="DM30" s="47" t="str">
        <f>IF('Res Rent Roll'!$B31="","",'Res Rent Roll'!$L31*'Res Rent Roll'!$C31*(1+'Property Summary'!$L$21)^(CapEx!DM$2-1))</f>
        <v/>
      </c>
      <c r="DN30" s="47" t="str">
        <f>IF('Res Rent Roll'!$B31="","",'Res Rent Roll'!$L31*'Res Rent Roll'!$C31*(1+'Property Summary'!$L$21)^(CapEx!DN$2-1))</f>
        <v/>
      </c>
      <c r="DO30" s="47" t="str">
        <f>IF('Res Rent Roll'!$B31="","",'Res Rent Roll'!$L31*'Res Rent Roll'!$C31*(1+'Property Summary'!$L$21)^(CapEx!DO$2-1))</f>
        <v/>
      </c>
      <c r="DP30" s="47" t="str">
        <f>IF('Res Rent Roll'!$B31="","",'Res Rent Roll'!$L31*'Res Rent Roll'!$C31*(1+'Property Summary'!$L$21)^(CapEx!DP$2-1))</f>
        <v/>
      </c>
      <c r="DQ30" s="47" t="str">
        <f>IF('Res Rent Roll'!$B31="","",'Res Rent Roll'!$L31*'Res Rent Roll'!$C31*(1+'Property Summary'!$L$21)^(CapEx!DQ$2-1))</f>
        <v/>
      </c>
      <c r="DR30" s="47" t="str">
        <f>IF('Res Rent Roll'!$B31="","",'Res Rent Roll'!$L31*'Res Rent Roll'!$C31*(1+'Property Summary'!$L$21)^(CapEx!DR$2-1))</f>
        <v/>
      </c>
      <c r="DS30" s="47" t="str">
        <f>IF('Res Rent Roll'!$B31="","",'Res Rent Roll'!$L31*'Res Rent Roll'!$C31*(1+'Property Summary'!$L$21)^(CapEx!DS$2-1))</f>
        <v/>
      </c>
      <c r="DT30" s="47" t="str">
        <f>IF('Res Rent Roll'!$B31="","",'Res Rent Roll'!$L31*'Res Rent Roll'!$C31*(1+'Property Summary'!$L$21)^(CapEx!DT$2-1))</f>
        <v/>
      </c>
      <c r="DU30" s="47" t="str">
        <f>IF('Res Rent Roll'!$B31="","",'Res Rent Roll'!$L31*'Res Rent Roll'!$C31*(1+'Property Summary'!$L$21)^(CapEx!DU$2-1))</f>
        <v/>
      </c>
      <c r="DV30" s="47" t="str">
        <f>IF('Res Rent Roll'!$B31="","",'Res Rent Roll'!$L31*'Res Rent Roll'!$C31*(1+'Property Summary'!$L$21)^(CapEx!DV$2-1))</f>
        <v/>
      </c>
      <c r="DW30" s="47" t="str">
        <f>IF('Res Rent Roll'!$B31="","",'Res Rent Roll'!$L31*'Res Rent Roll'!$C31*(1+'Property Summary'!$L$21)^(CapEx!DW$2-1))</f>
        <v/>
      </c>
      <c r="DX30" s="47" t="str">
        <f>IF('Res Rent Roll'!$B31="","",'Res Rent Roll'!$L31*'Res Rent Roll'!$C31*(1+'Property Summary'!$L$21)^(CapEx!DX$2-1))</f>
        <v/>
      </c>
      <c r="DY30" s="47" t="str">
        <f>IF('Res Rent Roll'!$B31="","",'Res Rent Roll'!$L31*'Res Rent Roll'!$C31*(1+'Property Summary'!$L$21)^(CapEx!DY$2-1))</f>
        <v/>
      </c>
      <c r="DZ30" s="47" t="str">
        <f>IF('Res Rent Roll'!$B31="","",'Res Rent Roll'!$L31*'Res Rent Roll'!$C31*(1+'Property Summary'!$L$21)^(CapEx!DZ$2-1))</f>
        <v/>
      </c>
      <c r="EA30" s="47" t="str">
        <f>IF('Res Rent Roll'!$B31="","",'Res Rent Roll'!$L31*'Res Rent Roll'!$C31*(1+'Property Summary'!$L$21)^(CapEx!EA$2-1))</f>
        <v/>
      </c>
      <c r="EB30" s="47" t="str">
        <f>IF('Res Rent Roll'!$B31="","",'Res Rent Roll'!$L31*'Res Rent Roll'!$C31*(1+'Property Summary'!$L$21)^(CapEx!EB$2-1))</f>
        <v/>
      </c>
      <c r="EC30" s="47" t="str">
        <f>IF('Res Rent Roll'!$B31="","",'Res Rent Roll'!$L31*'Res Rent Roll'!$C31*(1+'Property Summary'!$L$21)^(CapEx!EC$2-1))</f>
        <v/>
      </c>
      <c r="ED30" s="47" t="str">
        <f>IF('Res Rent Roll'!$B31="","",'Res Rent Roll'!$L31*'Res Rent Roll'!$C31*(1+'Property Summary'!$L$21)^(CapEx!ED$2-1))</f>
        <v/>
      </c>
      <c r="EE30" s="47" t="str">
        <f>IF('Res Rent Roll'!$B31="","",'Res Rent Roll'!$L31*'Res Rent Roll'!$C31*(1+'Property Summary'!$L$21)^(CapEx!EE$2-1))</f>
        <v/>
      </c>
      <c r="EF30" s="47" t="str">
        <f>IF('Res Rent Roll'!$B31="","",'Res Rent Roll'!$L31*'Res Rent Roll'!$C31*(1+'Property Summary'!$L$21)^(CapEx!EF$2-1))</f>
        <v/>
      </c>
      <c r="EG30" s="47" t="str">
        <f>IF('Res Rent Roll'!$B31="","",'Res Rent Roll'!$L31*'Res Rent Roll'!$C31*(1+'Property Summary'!$L$21)^(CapEx!EG$2-1))</f>
        <v/>
      </c>
      <c r="EH30" s="47" t="str">
        <f>IF('Res Rent Roll'!$B31="","",'Res Rent Roll'!$L31*'Res Rent Roll'!$C31*(1+'Property Summary'!$L$21)^(CapEx!EH$2-1))</f>
        <v/>
      </c>
      <c r="EI30" s="47" t="str">
        <f>IF('Res Rent Roll'!$B31="","",'Res Rent Roll'!$L31*'Res Rent Roll'!$C31*(1+'Property Summary'!$L$21)^(CapEx!EI$2-1))</f>
        <v/>
      </c>
      <c r="EJ30" s="47" t="str">
        <f>IF('Res Rent Roll'!$B31="","",'Res Rent Roll'!$L31*'Res Rent Roll'!$C31*(1+'Property Summary'!$L$21)^(CapEx!EJ$2-1))</f>
        <v/>
      </c>
      <c r="EK30" s="47" t="str">
        <f>IF('Res Rent Roll'!$B31="","",'Res Rent Roll'!$L31*'Res Rent Roll'!$C31*(1+'Property Summary'!$L$21)^(CapEx!EK$2-1))</f>
        <v/>
      </c>
      <c r="EL30" s="47" t="str">
        <f>IF('Res Rent Roll'!$B31="","",'Res Rent Roll'!$L31*'Res Rent Roll'!$C31*(1+'Property Summary'!$L$21)^(CapEx!EL$2-1))</f>
        <v/>
      </c>
      <c r="EM30" s="47" t="str">
        <f>IF('Res Rent Roll'!$B31="","",'Res Rent Roll'!$L31*'Res Rent Roll'!$C31*(1+'Property Summary'!$L$21)^(CapEx!EM$2-1))</f>
        <v/>
      </c>
      <c r="EN30" s="47" t="str">
        <f>IF('Res Rent Roll'!$B31="","",'Res Rent Roll'!$L31*'Res Rent Roll'!$C31*(1+'Property Summary'!$L$21)^(CapEx!EN$2-1))</f>
        <v/>
      </c>
      <c r="EO30" s="47" t="str">
        <f>IF('Res Rent Roll'!$B31="","",'Res Rent Roll'!$L31*'Res Rent Roll'!$C31*(1+'Property Summary'!$L$21)^(CapEx!EO$2-1))</f>
        <v/>
      </c>
      <c r="EP30" s="47" t="str">
        <f>IF('Res Rent Roll'!$B31="","",'Res Rent Roll'!$L31*'Res Rent Roll'!$C31*(1+'Property Summary'!$L$21)^(CapEx!EP$2-1))</f>
        <v/>
      </c>
      <c r="EQ30" s="47" t="str">
        <f>IF('Res Rent Roll'!$B31="","",'Res Rent Roll'!$L31*'Res Rent Roll'!$C31*(1+'Property Summary'!$L$21)^(CapEx!EQ$2-1))</f>
        <v/>
      </c>
      <c r="ER30" s="47" t="str">
        <f>IF('Res Rent Roll'!$B31="","",'Res Rent Roll'!$L31*'Res Rent Roll'!$C31*(1+'Property Summary'!$L$21)^(CapEx!ER$2-1))</f>
        <v/>
      </c>
      <c r="ES30" s="47" t="str">
        <f>IF('Res Rent Roll'!$B31="","",'Res Rent Roll'!$L31*'Res Rent Roll'!$C31*(1+'Property Summary'!$L$21)^(CapEx!ES$2-1))</f>
        <v/>
      </c>
      <c r="ET30" s="47" t="str">
        <f>IF('Res Rent Roll'!$B31="","",'Res Rent Roll'!$L31*'Res Rent Roll'!$C31*(1+'Property Summary'!$L$21)^(CapEx!ET$2-1))</f>
        <v/>
      </c>
      <c r="EU30" s="47" t="str">
        <f>IF('Res Rent Roll'!$B31="","",'Res Rent Roll'!$L31*'Res Rent Roll'!$C31*(1+'Property Summary'!$L$21)^(CapEx!EU$2-1))</f>
        <v/>
      </c>
      <c r="EV30" s="47" t="str">
        <f>IF('Res Rent Roll'!$B31="","",'Res Rent Roll'!$L31*'Res Rent Roll'!$C31*(1+'Property Summary'!$L$21)^(CapEx!EV$2-1))</f>
        <v/>
      </c>
      <c r="EW30" s="47" t="str">
        <f>IF('Res Rent Roll'!$B31="","",'Res Rent Roll'!$L31*'Res Rent Roll'!$C31*(1+'Property Summary'!$L$21)^(CapEx!EW$2-1))</f>
        <v/>
      </c>
      <c r="EX30" s="47" t="str">
        <f>IF('Res Rent Roll'!$B31="","",'Res Rent Roll'!$L31*'Res Rent Roll'!$C31*(1+'Property Summary'!$L$21)^(CapEx!EX$2-1))</f>
        <v/>
      </c>
      <c r="EY30" s="47" t="str">
        <f>IF('Res Rent Roll'!$B31="","",'Res Rent Roll'!$L31*'Res Rent Roll'!$C31*(1+'Property Summary'!$L$21)^(CapEx!EY$2-1))</f>
        <v/>
      </c>
      <c r="EZ30" s="47" t="str">
        <f>IF('Res Rent Roll'!$B31="","",'Res Rent Roll'!$L31*'Res Rent Roll'!$C31*(1+'Property Summary'!$L$21)^(CapEx!EZ$2-1))</f>
        <v/>
      </c>
      <c r="FA30" s="47" t="str">
        <f>IF('Res Rent Roll'!$B31="","",'Res Rent Roll'!$L31*'Res Rent Roll'!$C31*(1+'Property Summary'!$L$21)^(CapEx!FA$2-1))</f>
        <v/>
      </c>
      <c r="FB30" s="47" t="str">
        <f>IF('Res Rent Roll'!$B31="","",'Res Rent Roll'!$L31*'Res Rent Roll'!$C31*(1+'Property Summary'!$L$21)^(CapEx!FB$2-1))</f>
        <v/>
      </c>
      <c r="FC30" s="47" t="str">
        <f>IF('Res Rent Roll'!$B31="","",'Res Rent Roll'!$L31*'Res Rent Roll'!$C31*(1+'Property Summary'!$L$21)^(CapEx!FC$2-1))</f>
        <v/>
      </c>
      <c r="FD30" s="47" t="str">
        <f>IF('Res Rent Roll'!$B31="","",'Res Rent Roll'!$L31*'Res Rent Roll'!$C31*(1+'Property Summary'!$L$21)^(CapEx!FD$2-1))</f>
        <v/>
      </c>
      <c r="FE30" s="47" t="str">
        <f>IF('Res Rent Roll'!$B31="","",'Res Rent Roll'!$L31*'Res Rent Roll'!$C31*(1+'Property Summary'!$L$21)^(CapEx!FE$2-1))</f>
        <v/>
      </c>
      <c r="FF30" s="47" t="str">
        <f>IF('Res Rent Roll'!$B31="","",'Res Rent Roll'!$L31*'Res Rent Roll'!$C31*(1+'Property Summary'!$L$21)^(CapEx!FF$2-1))</f>
        <v/>
      </c>
      <c r="FG30" s="47" t="str">
        <f>IF('Res Rent Roll'!$B31="","",'Res Rent Roll'!$L31*'Res Rent Roll'!$C31*(1+'Property Summary'!$L$21)^(CapEx!FG$2-1))</f>
        <v/>
      </c>
      <c r="FH30" s="47" t="str">
        <f>IF('Res Rent Roll'!$B31="","",'Res Rent Roll'!$L31*'Res Rent Roll'!$C31*(1+'Property Summary'!$L$21)^(CapEx!FH$2-1))</f>
        <v/>
      </c>
      <c r="FI30" s="47" t="str">
        <f>IF('Res Rent Roll'!$B31="","",'Res Rent Roll'!$L31*'Res Rent Roll'!$C31*(1+'Property Summary'!$L$21)^(CapEx!FI$2-1))</f>
        <v/>
      </c>
      <c r="FJ30" s="47" t="str">
        <f>IF('Res Rent Roll'!$B31="","",'Res Rent Roll'!$L31*'Res Rent Roll'!$C31*(1+'Property Summary'!$L$21)^(CapEx!FJ$2-1))</f>
        <v/>
      </c>
      <c r="FK30" s="47" t="str">
        <f>IF('Res Rent Roll'!$B31="","",'Res Rent Roll'!$L31*'Res Rent Roll'!$C31*(1+'Property Summary'!$L$21)^(CapEx!FK$2-1))</f>
        <v/>
      </c>
      <c r="FL30" s="47" t="str">
        <f>IF('Res Rent Roll'!$B31="","",'Res Rent Roll'!$L31*'Res Rent Roll'!$C31*(1+'Property Summary'!$L$21)^(CapEx!FL$2-1))</f>
        <v/>
      </c>
      <c r="FM30" s="47" t="str">
        <f>IF('Res Rent Roll'!$B31="","",'Res Rent Roll'!$L31*'Res Rent Roll'!$C31*(1+'Property Summary'!$L$21)^(CapEx!FM$2-1))</f>
        <v/>
      </c>
      <c r="FN30" s="47" t="str">
        <f>IF('Res Rent Roll'!$B31="","",'Res Rent Roll'!$L31*'Res Rent Roll'!$C31*(1+'Property Summary'!$L$21)^(CapEx!FN$2-1))</f>
        <v/>
      </c>
      <c r="FO30" s="47" t="str">
        <f>IF('Res Rent Roll'!$B31="","",'Res Rent Roll'!$L31*'Res Rent Roll'!$C31*(1+'Property Summary'!$L$21)^(CapEx!FO$2-1))</f>
        <v/>
      </c>
      <c r="FP30" s="47" t="str">
        <f>IF('Res Rent Roll'!$B31="","",'Res Rent Roll'!$L31*'Res Rent Roll'!$C31*(1+'Property Summary'!$L$21)^(CapEx!FP$2-1))</f>
        <v/>
      </c>
      <c r="FQ30" s="47" t="str">
        <f>IF('Res Rent Roll'!$B31="","",'Res Rent Roll'!$L31*'Res Rent Roll'!$C31*(1+'Property Summary'!$L$21)^(CapEx!FQ$2-1))</f>
        <v/>
      </c>
      <c r="FR30" s="47" t="str">
        <f>IF('Res Rent Roll'!$B31="","",'Res Rent Roll'!$L31*'Res Rent Roll'!$C31*(1+'Property Summary'!$L$21)^(CapEx!FR$2-1))</f>
        <v/>
      </c>
      <c r="FS30" s="47" t="str">
        <f>IF('Res Rent Roll'!$B31="","",'Res Rent Roll'!$L31*'Res Rent Roll'!$C31*(1+'Property Summary'!$L$21)^(CapEx!FS$2-1))</f>
        <v/>
      </c>
      <c r="FT30" s="47" t="str">
        <f>IF('Res Rent Roll'!$B31="","",'Res Rent Roll'!$L31*'Res Rent Roll'!$C31*(1+'Property Summary'!$L$21)^(CapEx!FT$2-1))</f>
        <v/>
      </c>
      <c r="FU30" s="47" t="str">
        <f>IF('Res Rent Roll'!$B31="","",'Res Rent Roll'!$L31*'Res Rent Roll'!$C31*(1+'Property Summary'!$L$21)^(CapEx!FU$2-1))</f>
        <v/>
      </c>
      <c r="FV30" s="47" t="str">
        <f>IF('Res Rent Roll'!$B31="","",'Res Rent Roll'!$L31*'Res Rent Roll'!$C31*(1+'Property Summary'!$L$21)^(CapEx!FV$2-1))</f>
        <v/>
      </c>
      <c r="FW30" s="47" t="str">
        <f>IF('Res Rent Roll'!$B31="","",'Res Rent Roll'!$L31*'Res Rent Roll'!$C31*(1+'Property Summary'!$L$21)^(CapEx!FW$2-1))</f>
        <v/>
      </c>
      <c r="FX30" s="47" t="str">
        <f>IF('Res Rent Roll'!$B31="","",'Res Rent Roll'!$L31*'Res Rent Roll'!$C31*(1+'Property Summary'!$L$21)^(CapEx!FX$2-1))</f>
        <v/>
      </c>
      <c r="FY30" s="47" t="str">
        <f>IF('Res Rent Roll'!$B31="","",'Res Rent Roll'!$L31*'Res Rent Roll'!$C31*(1+'Property Summary'!$L$21)^(CapEx!FY$2-1))</f>
        <v/>
      </c>
      <c r="FZ30" s="47" t="str">
        <f>IF('Res Rent Roll'!$B31="","",'Res Rent Roll'!$L31*'Res Rent Roll'!$C31*(1+'Property Summary'!$L$21)^(CapEx!FZ$2-1))</f>
        <v/>
      </c>
      <c r="GA30" s="48" t="str">
        <f>IF('Res Rent Roll'!$B31="","",'Res Rent Roll'!$L31*'Res Rent Roll'!$C31*(1+'Property Summary'!$L$21)^(CapEx!GA$2-1))</f>
        <v/>
      </c>
    </row>
    <row r="31" spans="2:183" x14ac:dyDescent="0.3">
      <c r="B31" s="42" t="str">
        <f>IF('Res Rent Roll'!$B32="","",'Res Rent Roll'!$B32)</f>
        <v/>
      </c>
      <c r="C31" s="43"/>
      <c r="D31" s="47" t="str">
        <f>IF('Res Rent Roll'!$B32="","",'Res Rent Roll'!$L32*'Res Rent Roll'!$C32*(1+'Property Summary'!$L$21)^(CapEx!D$2-1))</f>
        <v/>
      </c>
      <c r="E31" s="47" t="str">
        <f>IF('Res Rent Roll'!$B32="","",'Res Rent Roll'!$L32*'Res Rent Roll'!$C32*(1+'Property Summary'!$L$21)^(CapEx!E$2-1))</f>
        <v/>
      </c>
      <c r="F31" s="47" t="str">
        <f>IF('Res Rent Roll'!$B32="","",'Res Rent Roll'!$L32*'Res Rent Roll'!$C32*(1+'Property Summary'!$L$21)^(CapEx!F$2-1))</f>
        <v/>
      </c>
      <c r="G31" s="47" t="str">
        <f>IF('Res Rent Roll'!$B32="","",'Res Rent Roll'!$L32*'Res Rent Roll'!$C32*(1+'Property Summary'!$L$21)^(CapEx!G$2-1))</f>
        <v/>
      </c>
      <c r="H31" s="47" t="str">
        <f>IF('Res Rent Roll'!$B32="","",'Res Rent Roll'!$L32*'Res Rent Roll'!$C32*(1+'Property Summary'!$L$21)^(CapEx!H$2-1))</f>
        <v/>
      </c>
      <c r="I31" s="47" t="str">
        <f>IF('Res Rent Roll'!$B32="","",'Res Rent Roll'!$L32*'Res Rent Roll'!$C32*(1+'Property Summary'!$L$21)^(CapEx!I$2-1))</f>
        <v/>
      </c>
      <c r="J31" s="47" t="str">
        <f>IF('Res Rent Roll'!$B32="","",'Res Rent Roll'!$L32*'Res Rent Roll'!$C32*(1+'Property Summary'!$L$21)^(CapEx!J$2-1))</f>
        <v/>
      </c>
      <c r="K31" s="47" t="str">
        <f>IF('Res Rent Roll'!$B32="","",'Res Rent Roll'!$L32*'Res Rent Roll'!$C32*(1+'Property Summary'!$L$21)^(CapEx!K$2-1))</f>
        <v/>
      </c>
      <c r="L31" s="47" t="str">
        <f>IF('Res Rent Roll'!$B32="","",'Res Rent Roll'!$L32*'Res Rent Roll'!$C32*(1+'Property Summary'!$L$21)^(CapEx!L$2-1))</f>
        <v/>
      </c>
      <c r="M31" s="47" t="str">
        <f>IF('Res Rent Roll'!$B32="","",'Res Rent Roll'!$L32*'Res Rent Roll'!$C32*(1+'Property Summary'!$L$21)^(CapEx!M$2-1))</f>
        <v/>
      </c>
      <c r="N31" s="47" t="str">
        <f>IF('Res Rent Roll'!$B32="","",'Res Rent Roll'!$L32*'Res Rent Roll'!$C32*(1+'Property Summary'!$L$21)^(CapEx!N$2-1))</f>
        <v/>
      </c>
      <c r="O31" s="47" t="str">
        <f>IF('Res Rent Roll'!$B32="","",'Res Rent Roll'!$L32*'Res Rent Roll'!$C32*(1+'Property Summary'!$L$21)^(CapEx!O$2-1))</f>
        <v/>
      </c>
      <c r="P31" s="47" t="str">
        <f>IF('Res Rent Roll'!$B32="","",'Res Rent Roll'!$L32*'Res Rent Roll'!$C32*(1+'Property Summary'!$L$21)^(CapEx!P$2-1))</f>
        <v/>
      </c>
      <c r="Q31" s="47" t="str">
        <f>IF('Res Rent Roll'!$B32="","",'Res Rent Roll'!$L32*'Res Rent Roll'!$C32*(1+'Property Summary'!$L$21)^(CapEx!Q$2-1))</f>
        <v/>
      </c>
      <c r="R31" s="47" t="str">
        <f>IF('Res Rent Roll'!$B32="","",'Res Rent Roll'!$L32*'Res Rent Roll'!$C32*(1+'Property Summary'!$L$21)^(CapEx!R$2-1))</f>
        <v/>
      </c>
      <c r="S31" s="47" t="str">
        <f>IF('Res Rent Roll'!$B32="","",'Res Rent Roll'!$L32*'Res Rent Roll'!$C32*(1+'Property Summary'!$L$21)^(CapEx!S$2-1))</f>
        <v/>
      </c>
      <c r="T31" s="47" t="str">
        <f>IF('Res Rent Roll'!$B32="","",'Res Rent Roll'!$L32*'Res Rent Roll'!$C32*(1+'Property Summary'!$L$21)^(CapEx!T$2-1))</f>
        <v/>
      </c>
      <c r="U31" s="47" t="str">
        <f>IF('Res Rent Roll'!$B32="","",'Res Rent Roll'!$L32*'Res Rent Roll'!$C32*(1+'Property Summary'!$L$21)^(CapEx!U$2-1))</f>
        <v/>
      </c>
      <c r="V31" s="47" t="str">
        <f>IF('Res Rent Roll'!$B32="","",'Res Rent Roll'!$L32*'Res Rent Roll'!$C32*(1+'Property Summary'!$L$21)^(CapEx!V$2-1))</f>
        <v/>
      </c>
      <c r="W31" s="47" t="str">
        <f>IF('Res Rent Roll'!$B32="","",'Res Rent Roll'!$L32*'Res Rent Roll'!$C32*(1+'Property Summary'!$L$21)^(CapEx!W$2-1))</f>
        <v/>
      </c>
      <c r="X31" s="47" t="str">
        <f>IF('Res Rent Roll'!$B32="","",'Res Rent Roll'!$L32*'Res Rent Roll'!$C32*(1+'Property Summary'!$L$21)^(CapEx!X$2-1))</f>
        <v/>
      </c>
      <c r="Y31" s="47" t="str">
        <f>IF('Res Rent Roll'!$B32="","",'Res Rent Roll'!$L32*'Res Rent Roll'!$C32*(1+'Property Summary'!$L$21)^(CapEx!Y$2-1))</f>
        <v/>
      </c>
      <c r="Z31" s="47" t="str">
        <f>IF('Res Rent Roll'!$B32="","",'Res Rent Roll'!$L32*'Res Rent Roll'!$C32*(1+'Property Summary'!$L$21)^(CapEx!Z$2-1))</f>
        <v/>
      </c>
      <c r="AA31" s="47" t="str">
        <f>IF('Res Rent Roll'!$B32="","",'Res Rent Roll'!$L32*'Res Rent Roll'!$C32*(1+'Property Summary'!$L$21)^(CapEx!AA$2-1))</f>
        <v/>
      </c>
      <c r="AB31" s="47" t="str">
        <f>IF('Res Rent Roll'!$B32="","",'Res Rent Roll'!$L32*'Res Rent Roll'!$C32*(1+'Property Summary'!$L$21)^(CapEx!AB$2-1))</f>
        <v/>
      </c>
      <c r="AC31" s="47" t="str">
        <f>IF('Res Rent Roll'!$B32="","",'Res Rent Roll'!$L32*'Res Rent Roll'!$C32*(1+'Property Summary'!$L$21)^(CapEx!AC$2-1))</f>
        <v/>
      </c>
      <c r="AD31" s="47" t="str">
        <f>IF('Res Rent Roll'!$B32="","",'Res Rent Roll'!$L32*'Res Rent Roll'!$C32*(1+'Property Summary'!$L$21)^(CapEx!AD$2-1))</f>
        <v/>
      </c>
      <c r="AE31" s="47" t="str">
        <f>IF('Res Rent Roll'!$B32="","",'Res Rent Roll'!$L32*'Res Rent Roll'!$C32*(1+'Property Summary'!$L$21)^(CapEx!AE$2-1))</f>
        <v/>
      </c>
      <c r="AF31" s="47" t="str">
        <f>IF('Res Rent Roll'!$B32="","",'Res Rent Roll'!$L32*'Res Rent Roll'!$C32*(1+'Property Summary'!$L$21)^(CapEx!AF$2-1))</f>
        <v/>
      </c>
      <c r="AG31" s="47" t="str">
        <f>IF('Res Rent Roll'!$B32="","",'Res Rent Roll'!$L32*'Res Rent Roll'!$C32*(1+'Property Summary'!$L$21)^(CapEx!AG$2-1))</f>
        <v/>
      </c>
      <c r="AH31" s="47" t="str">
        <f>IF('Res Rent Roll'!$B32="","",'Res Rent Roll'!$L32*'Res Rent Roll'!$C32*(1+'Property Summary'!$L$21)^(CapEx!AH$2-1))</f>
        <v/>
      </c>
      <c r="AI31" s="47" t="str">
        <f>IF('Res Rent Roll'!$B32="","",'Res Rent Roll'!$L32*'Res Rent Roll'!$C32*(1+'Property Summary'!$L$21)^(CapEx!AI$2-1))</f>
        <v/>
      </c>
      <c r="AJ31" s="47" t="str">
        <f>IF('Res Rent Roll'!$B32="","",'Res Rent Roll'!$L32*'Res Rent Roll'!$C32*(1+'Property Summary'!$L$21)^(CapEx!AJ$2-1))</f>
        <v/>
      </c>
      <c r="AK31" s="47" t="str">
        <f>IF('Res Rent Roll'!$B32="","",'Res Rent Roll'!$L32*'Res Rent Roll'!$C32*(1+'Property Summary'!$L$21)^(CapEx!AK$2-1))</f>
        <v/>
      </c>
      <c r="AL31" s="47" t="str">
        <f>IF('Res Rent Roll'!$B32="","",'Res Rent Roll'!$L32*'Res Rent Roll'!$C32*(1+'Property Summary'!$L$21)^(CapEx!AL$2-1))</f>
        <v/>
      </c>
      <c r="AM31" s="47" t="str">
        <f>IF('Res Rent Roll'!$B32="","",'Res Rent Roll'!$L32*'Res Rent Roll'!$C32*(1+'Property Summary'!$L$21)^(CapEx!AM$2-1))</f>
        <v/>
      </c>
      <c r="AN31" s="47" t="str">
        <f>IF('Res Rent Roll'!$B32="","",'Res Rent Roll'!$L32*'Res Rent Roll'!$C32*(1+'Property Summary'!$L$21)^(CapEx!AN$2-1))</f>
        <v/>
      </c>
      <c r="AO31" s="47" t="str">
        <f>IF('Res Rent Roll'!$B32="","",'Res Rent Roll'!$L32*'Res Rent Roll'!$C32*(1+'Property Summary'!$L$21)^(CapEx!AO$2-1))</f>
        <v/>
      </c>
      <c r="AP31" s="47" t="str">
        <f>IF('Res Rent Roll'!$B32="","",'Res Rent Roll'!$L32*'Res Rent Roll'!$C32*(1+'Property Summary'!$L$21)^(CapEx!AP$2-1))</f>
        <v/>
      </c>
      <c r="AQ31" s="47" t="str">
        <f>IF('Res Rent Roll'!$B32="","",'Res Rent Roll'!$L32*'Res Rent Roll'!$C32*(1+'Property Summary'!$L$21)^(CapEx!AQ$2-1))</f>
        <v/>
      </c>
      <c r="AR31" s="47" t="str">
        <f>IF('Res Rent Roll'!$B32="","",'Res Rent Roll'!$L32*'Res Rent Roll'!$C32*(1+'Property Summary'!$L$21)^(CapEx!AR$2-1))</f>
        <v/>
      </c>
      <c r="AS31" s="47" t="str">
        <f>IF('Res Rent Roll'!$B32="","",'Res Rent Roll'!$L32*'Res Rent Roll'!$C32*(1+'Property Summary'!$L$21)^(CapEx!AS$2-1))</f>
        <v/>
      </c>
      <c r="AT31" s="47" t="str">
        <f>IF('Res Rent Roll'!$B32="","",'Res Rent Roll'!$L32*'Res Rent Roll'!$C32*(1+'Property Summary'!$L$21)^(CapEx!AT$2-1))</f>
        <v/>
      </c>
      <c r="AU31" s="47" t="str">
        <f>IF('Res Rent Roll'!$B32="","",'Res Rent Roll'!$L32*'Res Rent Roll'!$C32*(1+'Property Summary'!$L$21)^(CapEx!AU$2-1))</f>
        <v/>
      </c>
      <c r="AV31" s="47" t="str">
        <f>IF('Res Rent Roll'!$B32="","",'Res Rent Roll'!$L32*'Res Rent Roll'!$C32*(1+'Property Summary'!$L$21)^(CapEx!AV$2-1))</f>
        <v/>
      </c>
      <c r="AW31" s="47" t="str">
        <f>IF('Res Rent Roll'!$B32="","",'Res Rent Roll'!$L32*'Res Rent Roll'!$C32*(1+'Property Summary'!$L$21)^(CapEx!AW$2-1))</f>
        <v/>
      </c>
      <c r="AX31" s="47" t="str">
        <f>IF('Res Rent Roll'!$B32="","",'Res Rent Roll'!$L32*'Res Rent Roll'!$C32*(1+'Property Summary'!$L$21)^(CapEx!AX$2-1))</f>
        <v/>
      </c>
      <c r="AY31" s="47" t="str">
        <f>IF('Res Rent Roll'!$B32="","",'Res Rent Roll'!$L32*'Res Rent Roll'!$C32*(1+'Property Summary'!$L$21)^(CapEx!AY$2-1))</f>
        <v/>
      </c>
      <c r="AZ31" s="47" t="str">
        <f>IF('Res Rent Roll'!$B32="","",'Res Rent Roll'!$L32*'Res Rent Roll'!$C32*(1+'Property Summary'!$L$21)^(CapEx!AZ$2-1))</f>
        <v/>
      </c>
      <c r="BA31" s="47" t="str">
        <f>IF('Res Rent Roll'!$B32="","",'Res Rent Roll'!$L32*'Res Rent Roll'!$C32*(1+'Property Summary'!$L$21)^(CapEx!BA$2-1))</f>
        <v/>
      </c>
      <c r="BB31" s="47" t="str">
        <f>IF('Res Rent Roll'!$B32="","",'Res Rent Roll'!$L32*'Res Rent Roll'!$C32*(1+'Property Summary'!$L$21)^(CapEx!BB$2-1))</f>
        <v/>
      </c>
      <c r="BC31" s="47" t="str">
        <f>IF('Res Rent Roll'!$B32="","",'Res Rent Roll'!$L32*'Res Rent Roll'!$C32*(1+'Property Summary'!$L$21)^(CapEx!BC$2-1))</f>
        <v/>
      </c>
      <c r="BD31" s="47" t="str">
        <f>IF('Res Rent Roll'!$B32="","",'Res Rent Roll'!$L32*'Res Rent Roll'!$C32*(1+'Property Summary'!$L$21)^(CapEx!BD$2-1))</f>
        <v/>
      </c>
      <c r="BE31" s="47" t="str">
        <f>IF('Res Rent Roll'!$B32="","",'Res Rent Roll'!$L32*'Res Rent Roll'!$C32*(1+'Property Summary'!$L$21)^(CapEx!BE$2-1))</f>
        <v/>
      </c>
      <c r="BF31" s="47" t="str">
        <f>IF('Res Rent Roll'!$B32="","",'Res Rent Roll'!$L32*'Res Rent Roll'!$C32*(1+'Property Summary'!$L$21)^(CapEx!BF$2-1))</f>
        <v/>
      </c>
      <c r="BG31" s="47" t="str">
        <f>IF('Res Rent Roll'!$B32="","",'Res Rent Roll'!$L32*'Res Rent Roll'!$C32*(1+'Property Summary'!$L$21)^(CapEx!BG$2-1))</f>
        <v/>
      </c>
      <c r="BH31" s="47" t="str">
        <f>IF('Res Rent Roll'!$B32="","",'Res Rent Roll'!$L32*'Res Rent Roll'!$C32*(1+'Property Summary'!$L$21)^(CapEx!BH$2-1))</f>
        <v/>
      </c>
      <c r="BI31" s="47" t="str">
        <f>IF('Res Rent Roll'!$B32="","",'Res Rent Roll'!$L32*'Res Rent Roll'!$C32*(1+'Property Summary'!$L$21)^(CapEx!BI$2-1))</f>
        <v/>
      </c>
      <c r="BJ31" s="47" t="str">
        <f>IF('Res Rent Roll'!$B32="","",'Res Rent Roll'!$L32*'Res Rent Roll'!$C32*(1+'Property Summary'!$L$21)^(CapEx!BJ$2-1))</f>
        <v/>
      </c>
      <c r="BK31" s="47" t="str">
        <f>IF('Res Rent Roll'!$B32="","",'Res Rent Roll'!$L32*'Res Rent Roll'!$C32*(1+'Property Summary'!$L$21)^(CapEx!BK$2-1))</f>
        <v/>
      </c>
      <c r="BL31" s="47" t="str">
        <f>IF('Res Rent Roll'!$B32="","",'Res Rent Roll'!$L32*'Res Rent Roll'!$C32*(1+'Property Summary'!$L$21)^(CapEx!BL$2-1))</f>
        <v/>
      </c>
      <c r="BM31" s="47" t="str">
        <f>IF('Res Rent Roll'!$B32="","",'Res Rent Roll'!$L32*'Res Rent Roll'!$C32*(1+'Property Summary'!$L$21)^(CapEx!BM$2-1))</f>
        <v/>
      </c>
      <c r="BN31" s="47" t="str">
        <f>IF('Res Rent Roll'!$B32="","",'Res Rent Roll'!$L32*'Res Rent Roll'!$C32*(1+'Property Summary'!$L$21)^(CapEx!BN$2-1))</f>
        <v/>
      </c>
      <c r="BO31" s="47" t="str">
        <f>IF('Res Rent Roll'!$B32="","",'Res Rent Roll'!$L32*'Res Rent Roll'!$C32*(1+'Property Summary'!$L$21)^(CapEx!BO$2-1))</f>
        <v/>
      </c>
      <c r="BP31" s="47" t="str">
        <f>IF('Res Rent Roll'!$B32="","",'Res Rent Roll'!$L32*'Res Rent Roll'!$C32*(1+'Property Summary'!$L$21)^(CapEx!BP$2-1))</f>
        <v/>
      </c>
      <c r="BQ31" s="47" t="str">
        <f>IF('Res Rent Roll'!$B32="","",'Res Rent Roll'!$L32*'Res Rent Roll'!$C32*(1+'Property Summary'!$L$21)^(CapEx!BQ$2-1))</f>
        <v/>
      </c>
      <c r="BR31" s="47" t="str">
        <f>IF('Res Rent Roll'!$B32="","",'Res Rent Roll'!$L32*'Res Rent Roll'!$C32*(1+'Property Summary'!$L$21)^(CapEx!BR$2-1))</f>
        <v/>
      </c>
      <c r="BS31" s="47" t="str">
        <f>IF('Res Rent Roll'!$B32="","",'Res Rent Roll'!$L32*'Res Rent Roll'!$C32*(1+'Property Summary'!$L$21)^(CapEx!BS$2-1))</f>
        <v/>
      </c>
      <c r="BT31" s="47" t="str">
        <f>IF('Res Rent Roll'!$B32="","",'Res Rent Roll'!$L32*'Res Rent Roll'!$C32*(1+'Property Summary'!$L$21)^(CapEx!BT$2-1))</f>
        <v/>
      </c>
      <c r="BU31" s="47" t="str">
        <f>IF('Res Rent Roll'!$B32="","",'Res Rent Roll'!$L32*'Res Rent Roll'!$C32*(1+'Property Summary'!$L$21)^(CapEx!BU$2-1))</f>
        <v/>
      </c>
      <c r="BV31" s="47" t="str">
        <f>IF('Res Rent Roll'!$B32="","",'Res Rent Roll'!$L32*'Res Rent Roll'!$C32*(1+'Property Summary'!$L$21)^(CapEx!BV$2-1))</f>
        <v/>
      </c>
      <c r="BW31" s="47" t="str">
        <f>IF('Res Rent Roll'!$B32="","",'Res Rent Roll'!$L32*'Res Rent Roll'!$C32*(1+'Property Summary'!$L$21)^(CapEx!BW$2-1))</f>
        <v/>
      </c>
      <c r="BX31" s="47" t="str">
        <f>IF('Res Rent Roll'!$B32="","",'Res Rent Roll'!$L32*'Res Rent Roll'!$C32*(1+'Property Summary'!$L$21)^(CapEx!BX$2-1))</f>
        <v/>
      </c>
      <c r="BY31" s="47" t="str">
        <f>IF('Res Rent Roll'!$B32="","",'Res Rent Roll'!$L32*'Res Rent Roll'!$C32*(1+'Property Summary'!$L$21)^(CapEx!BY$2-1))</f>
        <v/>
      </c>
      <c r="BZ31" s="47" t="str">
        <f>IF('Res Rent Roll'!$B32="","",'Res Rent Roll'!$L32*'Res Rent Roll'!$C32*(1+'Property Summary'!$L$21)^(CapEx!BZ$2-1))</f>
        <v/>
      </c>
      <c r="CA31" s="47" t="str">
        <f>IF('Res Rent Roll'!$B32="","",'Res Rent Roll'!$L32*'Res Rent Roll'!$C32*(1+'Property Summary'!$L$21)^(CapEx!CA$2-1))</f>
        <v/>
      </c>
      <c r="CB31" s="47" t="str">
        <f>IF('Res Rent Roll'!$B32="","",'Res Rent Roll'!$L32*'Res Rent Roll'!$C32*(1+'Property Summary'!$L$21)^(CapEx!CB$2-1))</f>
        <v/>
      </c>
      <c r="CC31" s="47" t="str">
        <f>IF('Res Rent Roll'!$B32="","",'Res Rent Roll'!$L32*'Res Rent Roll'!$C32*(1+'Property Summary'!$L$21)^(CapEx!CC$2-1))</f>
        <v/>
      </c>
      <c r="CD31" s="47" t="str">
        <f>IF('Res Rent Roll'!$B32="","",'Res Rent Roll'!$L32*'Res Rent Roll'!$C32*(1+'Property Summary'!$L$21)^(CapEx!CD$2-1))</f>
        <v/>
      </c>
      <c r="CE31" s="47" t="str">
        <f>IF('Res Rent Roll'!$B32="","",'Res Rent Roll'!$L32*'Res Rent Roll'!$C32*(1+'Property Summary'!$L$21)^(CapEx!CE$2-1))</f>
        <v/>
      </c>
      <c r="CF31" s="47" t="str">
        <f>IF('Res Rent Roll'!$B32="","",'Res Rent Roll'!$L32*'Res Rent Roll'!$C32*(1+'Property Summary'!$L$21)^(CapEx!CF$2-1))</f>
        <v/>
      </c>
      <c r="CG31" s="47" t="str">
        <f>IF('Res Rent Roll'!$B32="","",'Res Rent Roll'!$L32*'Res Rent Roll'!$C32*(1+'Property Summary'!$L$21)^(CapEx!CG$2-1))</f>
        <v/>
      </c>
      <c r="CH31" s="47" t="str">
        <f>IF('Res Rent Roll'!$B32="","",'Res Rent Roll'!$L32*'Res Rent Roll'!$C32*(1+'Property Summary'!$L$21)^(CapEx!CH$2-1))</f>
        <v/>
      </c>
      <c r="CI31" s="47" t="str">
        <f>IF('Res Rent Roll'!$B32="","",'Res Rent Roll'!$L32*'Res Rent Roll'!$C32*(1+'Property Summary'!$L$21)^(CapEx!CI$2-1))</f>
        <v/>
      </c>
      <c r="CJ31" s="47" t="str">
        <f>IF('Res Rent Roll'!$B32="","",'Res Rent Roll'!$L32*'Res Rent Roll'!$C32*(1+'Property Summary'!$L$21)^(CapEx!CJ$2-1))</f>
        <v/>
      </c>
      <c r="CK31" s="47" t="str">
        <f>IF('Res Rent Roll'!$B32="","",'Res Rent Roll'!$L32*'Res Rent Roll'!$C32*(1+'Property Summary'!$L$21)^(CapEx!CK$2-1))</f>
        <v/>
      </c>
      <c r="CL31" s="47" t="str">
        <f>IF('Res Rent Roll'!$B32="","",'Res Rent Roll'!$L32*'Res Rent Roll'!$C32*(1+'Property Summary'!$L$21)^(CapEx!CL$2-1))</f>
        <v/>
      </c>
      <c r="CM31" s="47" t="str">
        <f>IF('Res Rent Roll'!$B32="","",'Res Rent Roll'!$L32*'Res Rent Roll'!$C32*(1+'Property Summary'!$L$21)^(CapEx!CM$2-1))</f>
        <v/>
      </c>
      <c r="CN31" s="47" t="str">
        <f>IF('Res Rent Roll'!$B32="","",'Res Rent Roll'!$L32*'Res Rent Roll'!$C32*(1+'Property Summary'!$L$21)^(CapEx!CN$2-1))</f>
        <v/>
      </c>
      <c r="CO31" s="47" t="str">
        <f>IF('Res Rent Roll'!$B32="","",'Res Rent Roll'!$L32*'Res Rent Roll'!$C32*(1+'Property Summary'!$L$21)^(CapEx!CO$2-1))</f>
        <v/>
      </c>
      <c r="CP31" s="47" t="str">
        <f>IF('Res Rent Roll'!$B32="","",'Res Rent Roll'!$L32*'Res Rent Roll'!$C32*(1+'Property Summary'!$L$21)^(CapEx!CP$2-1))</f>
        <v/>
      </c>
      <c r="CQ31" s="47" t="str">
        <f>IF('Res Rent Roll'!$B32="","",'Res Rent Roll'!$L32*'Res Rent Roll'!$C32*(1+'Property Summary'!$L$21)^(CapEx!CQ$2-1))</f>
        <v/>
      </c>
      <c r="CR31" s="47" t="str">
        <f>IF('Res Rent Roll'!$B32="","",'Res Rent Roll'!$L32*'Res Rent Roll'!$C32*(1+'Property Summary'!$L$21)^(CapEx!CR$2-1))</f>
        <v/>
      </c>
      <c r="CS31" s="47" t="str">
        <f>IF('Res Rent Roll'!$B32="","",'Res Rent Roll'!$L32*'Res Rent Roll'!$C32*(1+'Property Summary'!$L$21)^(CapEx!CS$2-1))</f>
        <v/>
      </c>
      <c r="CT31" s="47" t="str">
        <f>IF('Res Rent Roll'!$B32="","",'Res Rent Roll'!$L32*'Res Rent Roll'!$C32*(1+'Property Summary'!$L$21)^(CapEx!CT$2-1))</f>
        <v/>
      </c>
      <c r="CU31" s="47" t="str">
        <f>IF('Res Rent Roll'!$B32="","",'Res Rent Roll'!$L32*'Res Rent Roll'!$C32*(1+'Property Summary'!$L$21)^(CapEx!CU$2-1))</f>
        <v/>
      </c>
      <c r="CV31" s="47" t="str">
        <f>IF('Res Rent Roll'!$B32="","",'Res Rent Roll'!$L32*'Res Rent Roll'!$C32*(1+'Property Summary'!$L$21)^(CapEx!CV$2-1))</f>
        <v/>
      </c>
      <c r="CW31" s="47" t="str">
        <f>IF('Res Rent Roll'!$B32="","",'Res Rent Roll'!$L32*'Res Rent Roll'!$C32*(1+'Property Summary'!$L$21)^(CapEx!CW$2-1))</f>
        <v/>
      </c>
      <c r="CX31" s="47" t="str">
        <f>IF('Res Rent Roll'!$B32="","",'Res Rent Roll'!$L32*'Res Rent Roll'!$C32*(1+'Property Summary'!$L$21)^(CapEx!CX$2-1))</f>
        <v/>
      </c>
      <c r="CY31" s="47" t="str">
        <f>IF('Res Rent Roll'!$B32="","",'Res Rent Roll'!$L32*'Res Rent Roll'!$C32*(1+'Property Summary'!$L$21)^(CapEx!CY$2-1))</f>
        <v/>
      </c>
      <c r="CZ31" s="47" t="str">
        <f>IF('Res Rent Roll'!$B32="","",'Res Rent Roll'!$L32*'Res Rent Roll'!$C32*(1+'Property Summary'!$L$21)^(CapEx!CZ$2-1))</f>
        <v/>
      </c>
      <c r="DA31" s="47" t="str">
        <f>IF('Res Rent Roll'!$B32="","",'Res Rent Roll'!$L32*'Res Rent Roll'!$C32*(1+'Property Summary'!$L$21)^(CapEx!DA$2-1))</f>
        <v/>
      </c>
      <c r="DB31" s="47" t="str">
        <f>IF('Res Rent Roll'!$B32="","",'Res Rent Roll'!$L32*'Res Rent Roll'!$C32*(1+'Property Summary'!$L$21)^(CapEx!DB$2-1))</f>
        <v/>
      </c>
      <c r="DC31" s="47" t="str">
        <f>IF('Res Rent Roll'!$B32="","",'Res Rent Roll'!$L32*'Res Rent Roll'!$C32*(1+'Property Summary'!$L$21)^(CapEx!DC$2-1))</f>
        <v/>
      </c>
      <c r="DD31" s="47" t="str">
        <f>IF('Res Rent Roll'!$B32="","",'Res Rent Roll'!$L32*'Res Rent Roll'!$C32*(1+'Property Summary'!$L$21)^(CapEx!DD$2-1))</f>
        <v/>
      </c>
      <c r="DE31" s="47" t="str">
        <f>IF('Res Rent Roll'!$B32="","",'Res Rent Roll'!$L32*'Res Rent Roll'!$C32*(1+'Property Summary'!$L$21)^(CapEx!DE$2-1))</f>
        <v/>
      </c>
      <c r="DF31" s="47" t="str">
        <f>IF('Res Rent Roll'!$B32="","",'Res Rent Roll'!$L32*'Res Rent Roll'!$C32*(1+'Property Summary'!$L$21)^(CapEx!DF$2-1))</f>
        <v/>
      </c>
      <c r="DG31" s="47" t="str">
        <f>IF('Res Rent Roll'!$B32="","",'Res Rent Roll'!$L32*'Res Rent Roll'!$C32*(1+'Property Summary'!$L$21)^(CapEx!DG$2-1))</f>
        <v/>
      </c>
      <c r="DH31" s="47" t="str">
        <f>IF('Res Rent Roll'!$B32="","",'Res Rent Roll'!$L32*'Res Rent Roll'!$C32*(1+'Property Summary'!$L$21)^(CapEx!DH$2-1))</f>
        <v/>
      </c>
      <c r="DI31" s="47" t="str">
        <f>IF('Res Rent Roll'!$B32="","",'Res Rent Roll'!$L32*'Res Rent Roll'!$C32*(1+'Property Summary'!$L$21)^(CapEx!DI$2-1))</f>
        <v/>
      </c>
      <c r="DJ31" s="47" t="str">
        <f>IF('Res Rent Roll'!$B32="","",'Res Rent Roll'!$L32*'Res Rent Roll'!$C32*(1+'Property Summary'!$L$21)^(CapEx!DJ$2-1))</f>
        <v/>
      </c>
      <c r="DK31" s="47" t="str">
        <f>IF('Res Rent Roll'!$B32="","",'Res Rent Roll'!$L32*'Res Rent Roll'!$C32*(1+'Property Summary'!$L$21)^(CapEx!DK$2-1))</f>
        <v/>
      </c>
      <c r="DL31" s="47" t="str">
        <f>IF('Res Rent Roll'!$B32="","",'Res Rent Roll'!$L32*'Res Rent Roll'!$C32*(1+'Property Summary'!$L$21)^(CapEx!DL$2-1))</f>
        <v/>
      </c>
      <c r="DM31" s="47" t="str">
        <f>IF('Res Rent Roll'!$B32="","",'Res Rent Roll'!$L32*'Res Rent Roll'!$C32*(1+'Property Summary'!$L$21)^(CapEx!DM$2-1))</f>
        <v/>
      </c>
      <c r="DN31" s="47" t="str">
        <f>IF('Res Rent Roll'!$B32="","",'Res Rent Roll'!$L32*'Res Rent Roll'!$C32*(1+'Property Summary'!$L$21)^(CapEx!DN$2-1))</f>
        <v/>
      </c>
      <c r="DO31" s="47" t="str">
        <f>IF('Res Rent Roll'!$B32="","",'Res Rent Roll'!$L32*'Res Rent Roll'!$C32*(1+'Property Summary'!$L$21)^(CapEx!DO$2-1))</f>
        <v/>
      </c>
      <c r="DP31" s="47" t="str">
        <f>IF('Res Rent Roll'!$B32="","",'Res Rent Roll'!$L32*'Res Rent Roll'!$C32*(1+'Property Summary'!$L$21)^(CapEx!DP$2-1))</f>
        <v/>
      </c>
      <c r="DQ31" s="47" t="str">
        <f>IF('Res Rent Roll'!$B32="","",'Res Rent Roll'!$L32*'Res Rent Roll'!$C32*(1+'Property Summary'!$L$21)^(CapEx!DQ$2-1))</f>
        <v/>
      </c>
      <c r="DR31" s="47" t="str">
        <f>IF('Res Rent Roll'!$B32="","",'Res Rent Roll'!$L32*'Res Rent Roll'!$C32*(1+'Property Summary'!$L$21)^(CapEx!DR$2-1))</f>
        <v/>
      </c>
      <c r="DS31" s="47" t="str">
        <f>IF('Res Rent Roll'!$B32="","",'Res Rent Roll'!$L32*'Res Rent Roll'!$C32*(1+'Property Summary'!$L$21)^(CapEx!DS$2-1))</f>
        <v/>
      </c>
      <c r="DT31" s="47" t="str">
        <f>IF('Res Rent Roll'!$B32="","",'Res Rent Roll'!$L32*'Res Rent Roll'!$C32*(1+'Property Summary'!$L$21)^(CapEx!DT$2-1))</f>
        <v/>
      </c>
      <c r="DU31" s="47" t="str">
        <f>IF('Res Rent Roll'!$B32="","",'Res Rent Roll'!$L32*'Res Rent Roll'!$C32*(1+'Property Summary'!$L$21)^(CapEx!DU$2-1))</f>
        <v/>
      </c>
      <c r="DV31" s="47" t="str">
        <f>IF('Res Rent Roll'!$B32="","",'Res Rent Roll'!$L32*'Res Rent Roll'!$C32*(1+'Property Summary'!$L$21)^(CapEx!DV$2-1))</f>
        <v/>
      </c>
      <c r="DW31" s="47" t="str">
        <f>IF('Res Rent Roll'!$B32="","",'Res Rent Roll'!$L32*'Res Rent Roll'!$C32*(1+'Property Summary'!$L$21)^(CapEx!DW$2-1))</f>
        <v/>
      </c>
      <c r="DX31" s="47" t="str">
        <f>IF('Res Rent Roll'!$B32="","",'Res Rent Roll'!$L32*'Res Rent Roll'!$C32*(1+'Property Summary'!$L$21)^(CapEx!DX$2-1))</f>
        <v/>
      </c>
      <c r="DY31" s="47" t="str">
        <f>IF('Res Rent Roll'!$B32="","",'Res Rent Roll'!$L32*'Res Rent Roll'!$C32*(1+'Property Summary'!$L$21)^(CapEx!DY$2-1))</f>
        <v/>
      </c>
      <c r="DZ31" s="47" t="str">
        <f>IF('Res Rent Roll'!$B32="","",'Res Rent Roll'!$L32*'Res Rent Roll'!$C32*(1+'Property Summary'!$L$21)^(CapEx!DZ$2-1))</f>
        <v/>
      </c>
      <c r="EA31" s="47" t="str">
        <f>IF('Res Rent Roll'!$B32="","",'Res Rent Roll'!$L32*'Res Rent Roll'!$C32*(1+'Property Summary'!$L$21)^(CapEx!EA$2-1))</f>
        <v/>
      </c>
      <c r="EB31" s="47" t="str">
        <f>IF('Res Rent Roll'!$B32="","",'Res Rent Roll'!$L32*'Res Rent Roll'!$C32*(1+'Property Summary'!$L$21)^(CapEx!EB$2-1))</f>
        <v/>
      </c>
      <c r="EC31" s="47" t="str">
        <f>IF('Res Rent Roll'!$B32="","",'Res Rent Roll'!$L32*'Res Rent Roll'!$C32*(1+'Property Summary'!$L$21)^(CapEx!EC$2-1))</f>
        <v/>
      </c>
      <c r="ED31" s="47" t="str">
        <f>IF('Res Rent Roll'!$B32="","",'Res Rent Roll'!$L32*'Res Rent Roll'!$C32*(1+'Property Summary'!$L$21)^(CapEx!ED$2-1))</f>
        <v/>
      </c>
      <c r="EE31" s="47" t="str">
        <f>IF('Res Rent Roll'!$B32="","",'Res Rent Roll'!$L32*'Res Rent Roll'!$C32*(1+'Property Summary'!$L$21)^(CapEx!EE$2-1))</f>
        <v/>
      </c>
      <c r="EF31" s="47" t="str">
        <f>IF('Res Rent Roll'!$B32="","",'Res Rent Roll'!$L32*'Res Rent Roll'!$C32*(1+'Property Summary'!$L$21)^(CapEx!EF$2-1))</f>
        <v/>
      </c>
      <c r="EG31" s="47" t="str">
        <f>IF('Res Rent Roll'!$B32="","",'Res Rent Roll'!$L32*'Res Rent Roll'!$C32*(1+'Property Summary'!$L$21)^(CapEx!EG$2-1))</f>
        <v/>
      </c>
      <c r="EH31" s="47" t="str">
        <f>IF('Res Rent Roll'!$B32="","",'Res Rent Roll'!$L32*'Res Rent Roll'!$C32*(1+'Property Summary'!$L$21)^(CapEx!EH$2-1))</f>
        <v/>
      </c>
      <c r="EI31" s="47" t="str">
        <f>IF('Res Rent Roll'!$B32="","",'Res Rent Roll'!$L32*'Res Rent Roll'!$C32*(1+'Property Summary'!$L$21)^(CapEx!EI$2-1))</f>
        <v/>
      </c>
      <c r="EJ31" s="47" t="str">
        <f>IF('Res Rent Roll'!$B32="","",'Res Rent Roll'!$L32*'Res Rent Roll'!$C32*(1+'Property Summary'!$L$21)^(CapEx!EJ$2-1))</f>
        <v/>
      </c>
      <c r="EK31" s="47" t="str">
        <f>IF('Res Rent Roll'!$B32="","",'Res Rent Roll'!$L32*'Res Rent Roll'!$C32*(1+'Property Summary'!$L$21)^(CapEx!EK$2-1))</f>
        <v/>
      </c>
      <c r="EL31" s="47" t="str">
        <f>IF('Res Rent Roll'!$B32="","",'Res Rent Roll'!$L32*'Res Rent Roll'!$C32*(1+'Property Summary'!$L$21)^(CapEx!EL$2-1))</f>
        <v/>
      </c>
      <c r="EM31" s="47" t="str">
        <f>IF('Res Rent Roll'!$B32="","",'Res Rent Roll'!$L32*'Res Rent Roll'!$C32*(1+'Property Summary'!$L$21)^(CapEx!EM$2-1))</f>
        <v/>
      </c>
      <c r="EN31" s="47" t="str">
        <f>IF('Res Rent Roll'!$B32="","",'Res Rent Roll'!$L32*'Res Rent Roll'!$C32*(1+'Property Summary'!$L$21)^(CapEx!EN$2-1))</f>
        <v/>
      </c>
      <c r="EO31" s="47" t="str">
        <f>IF('Res Rent Roll'!$B32="","",'Res Rent Roll'!$L32*'Res Rent Roll'!$C32*(1+'Property Summary'!$L$21)^(CapEx!EO$2-1))</f>
        <v/>
      </c>
      <c r="EP31" s="47" t="str">
        <f>IF('Res Rent Roll'!$B32="","",'Res Rent Roll'!$L32*'Res Rent Roll'!$C32*(1+'Property Summary'!$L$21)^(CapEx!EP$2-1))</f>
        <v/>
      </c>
      <c r="EQ31" s="47" t="str">
        <f>IF('Res Rent Roll'!$B32="","",'Res Rent Roll'!$L32*'Res Rent Roll'!$C32*(1+'Property Summary'!$L$21)^(CapEx!EQ$2-1))</f>
        <v/>
      </c>
      <c r="ER31" s="47" t="str">
        <f>IF('Res Rent Roll'!$B32="","",'Res Rent Roll'!$L32*'Res Rent Roll'!$C32*(1+'Property Summary'!$L$21)^(CapEx!ER$2-1))</f>
        <v/>
      </c>
      <c r="ES31" s="47" t="str">
        <f>IF('Res Rent Roll'!$B32="","",'Res Rent Roll'!$L32*'Res Rent Roll'!$C32*(1+'Property Summary'!$L$21)^(CapEx!ES$2-1))</f>
        <v/>
      </c>
      <c r="ET31" s="47" t="str">
        <f>IF('Res Rent Roll'!$B32="","",'Res Rent Roll'!$L32*'Res Rent Roll'!$C32*(1+'Property Summary'!$L$21)^(CapEx!ET$2-1))</f>
        <v/>
      </c>
      <c r="EU31" s="47" t="str">
        <f>IF('Res Rent Roll'!$B32="","",'Res Rent Roll'!$L32*'Res Rent Roll'!$C32*(1+'Property Summary'!$L$21)^(CapEx!EU$2-1))</f>
        <v/>
      </c>
      <c r="EV31" s="47" t="str">
        <f>IF('Res Rent Roll'!$B32="","",'Res Rent Roll'!$L32*'Res Rent Roll'!$C32*(1+'Property Summary'!$L$21)^(CapEx!EV$2-1))</f>
        <v/>
      </c>
      <c r="EW31" s="47" t="str">
        <f>IF('Res Rent Roll'!$B32="","",'Res Rent Roll'!$L32*'Res Rent Roll'!$C32*(1+'Property Summary'!$L$21)^(CapEx!EW$2-1))</f>
        <v/>
      </c>
      <c r="EX31" s="47" t="str">
        <f>IF('Res Rent Roll'!$B32="","",'Res Rent Roll'!$L32*'Res Rent Roll'!$C32*(1+'Property Summary'!$L$21)^(CapEx!EX$2-1))</f>
        <v/>
      </c>
      <c r="EY31" s="47" t="str">
        <f>IF('Res Rent Roll'!$B32="","",'Res Rent Roll'!$L32*'Res Rent Roll'!$C32*(1+'Property Summary'!$L$21)^(CapEx!EY$2-1))</f>
        <v/>
      </c>
      <c r="EZ31" s="47" t="str">
        <f>IF('Res Rent Roll'!$B32="","",'Res Rent Roll'!$L32*'Res Rent Roll'!$C32*(1+'Property Summary'!$L$21)^(CapEx!EZ$2-1))</f>
        <v/>
      </c>
      <c r="FA31" s="47" t="str">
        <f>IF('Res Rent Roll'!$B32="","",'Res Rent Roll'!$L32*'Res Rent Roll'!$C32*(1+'Property Summary'!$L$21)^(CapEx!FA$2-1))</f>
        <v/>
      </c>
      <c r="FB31" s="47" t="str">
        <f>IF('Res Rent Roll'!$B32="","",'Res Rent Roll'!$L32*'Res Rent Roll'!$C32*(1+'Property Summary'!$L$21)^(CapEx!FB$2-1))</f>
        <v/>
      </c>
      <c r="FC31" s="47" t="str">
        <f>IF('Res Rent Roll'!$B32="","",'Res Rent Roll'!$L32*'Res Rent Roll'!$C32*(1+'Property Summary'!$L$21)^(CapEx!FC$2-1))</f>
        <v/>
      </c>
      <c r="FD31" s="47" t="str">
        <f>IF('Res Rent Roll'!$B32="","",'Res Rent Roll'!$L32*'Res Rent Roll'!$C32*(1+'Property Summary'!$L$21)^(CapEx!FD$2-1))</f>
        <v/>
      </c>
      <c r="FE31" s="47" t="str">
        <f>IF('Res Rent Roll'!$B32="","",'Res Rent Roll'!$L32*'Res Rent Roll'!$C32*(1+'Property Summary'!$L$21)^(CapEx!FE$2-1))</f>
        <v/>
      </c>
      <c r="FF31" s="47" t="str">
        <f>IF('Res Rent Roll'!$B32="","",'Res Rent Roll'!$L32*'Res Rent Roll'!$C32*(1+'Property Summary'!$L$21)^(CapEx!FF$2-1))</f>
        <v/>
      </c>
      <c r="FG31" s="47" t="str">
        <f>IF('Res Rent Roll'!$B32="","",'Res Rent Roll'!$L32*'Res Rent Roll'!$C32*(1+'Property Summary'!$L$21)^(CapEx!FG$2-1))</f>
        <v/>
      </c>
      <c r="FH31" s="47" t="str">
        <f>IF('Res Rent Roll'!$B32="","",'Res Rent Roll'!$L32*'Res Rent Roll'!$C32*(1+'Property Summary'!$L$21)^(CapEx!FH$2-1))</f>
        <v/>
      </c>
      <c r="FI31" s="47" t="str">
        <f>IF('Res Rent Roll'!$B32="","",'Res Rent Roll'!$L32*'Res Rent Roll'!$C32*(1+'Property Summary'!$L$21)^(CapEx!FI$2-1))</f>
        <v/>
      </c>
      <c r="FJ31" s="47" t="str">
        <f>IF('Res Rent Roll'!$B32="","",'Res Rent Roll'!$L32*'Res Rent Roll'!$C32*(1+'Property Summary'!$L$21)^(CapEx!FJ$2-1))</f>
        <v/>
      </c>
      <c r="FK31" s="47" t="str">
        <f>IF('Res Rent Roll'!$B32="","",'Res Rent Roll'!$L32*'Res Rent Roll'!$C32*(1+'Property Summary'!$L$21)^(CapEx!FK$2-1))</f>
        <v/>
      </c>
      <c r="FL31" s="47" t="str">
        <f>IF('Res Rent Roll'!$B32="","",'Res Rent Roll'!$L32*'Res Rent Roll'!$C32*(1+'Property Summary'!$L$21)^(CapEx!FL$2-1))</f>
        <v/>
      </c>
      <c r="FM31" s="47" t="str">
        <f>IF('Res Rent Roll'!$B32="","",'Res Rent Roll'!$L32*'Res Rent Roll'!$C32*(1+'Property Summary'!$L$21)^(CapEx!FM$2-1))</f>
        <v/>
      </c>
      <c r="FN31" s="47" t="str">
        <f>IF('Res Rent Roll'!$B32="","",'Res Rent Roll'!$L32*'Res Rent Roll'!$C32*(1+'Property Summary'!$L$21)^(CapEx!FN$2-1))</f>
        <v/>
      </c>
      <c r="FO31" s="47" t="str">
        <f>IF('Res Rent Roll'!$B32="","",'Res Rent Roll'!$L32*'Res Rent Roll'!$C32*(1+'Property Summary'!$L$21)^(CapEx!FO$2-1))</f>
        <v/>
      </c>
      <c r="FP31" s="47" t="str">
        <f>IF('Res Rent Roll'!$B32="","",'Res Rent Roll'!$L32*'Res Rent Roll'!$C32*(1+'Property Summary'!$L$21)^(CapEx!FP$2-1))</f>
        <v/>
      </c>
      <c r="FQ31" s="47" t="str">
        <f>IF('Res Rent Roll'!$B32="","",'Res Rent Roll'!$L32*'Res Rent Roll'!$C32*(1+'Property Summary'!$L$21)^(CapEx!FQ$2-1))</f>
        <v/>
      </c>
      <c r="FR31" s="47" t="str">
        <f>IF('Res Rent Roll'!$B32="","",'Res Rent Roll'!$L32*'Res Rent Roll'!$C32*(1+'Property Summary'!$L$21)^(CapEx!FR$2-1))</f>
        <v/>
      </c>
      <c r="FS31" s="47" t="str">
        <f>IF('Res Rent Roll'!$B32="","",'Res Rent Roll'!$L32*'Res Rent Roll'!$C32*(1+'Property Summary'!$L$21)^(CapEx!FS$2-1))</f>
        <v/>
      </c>
      <c r="FT31" s="47" t="str">
        <f>IF('Res Rent Roll'!$B32="","",'Res Rent Roll'!$L32*'Res Rent Roll'!$C32*(1+'Property Summary'!$L$21)^(CapEx!FT$2-1))</f>
        <v/>
      </c>
      <c r="FU31" s="47" t="str">
        <f>IF('Res Rent Roll'!$B32="","",'Res Rent Roll'!$L32*'Res Rent Roll'!$C32*(1+'Property Summary'!$L$21)^(CapEx!FU$2-1))</f>
        <v/>
      </c>
      <c r="FV31" s="47" t="str">
        <f>IF('Res Rent Roll'!$B32="","",'Res Rent Roll'!$L32*'Res Rent Roll'!$C32*(1+'Property Summary'!$L$21)^(CapEx!FV$2-1))</f>
        <v/>
      </c>
      <c r="FW31" s="47" t="str">
        <f>IF('Res Rent Roll'!$B32="","",'Res Rent Roll'!$L32*'Res Rent Roll'!$C32*(1+'Property Summary'!$L$21)^(CapEx!FW$2-1))</f>
        <v/>
      </c>
      <c r="FX31" s="47" t="str">
        <f>IF('Res Rent Roll'!$B32="","",'Res Rent Roll'!$L32*'Res Rent Roll'!$C32*(1+'Property Summary'!$L$21)^(CapEx!FX$2-1))</f>
        <v/>
      </c>
      <c r="FY31" s="47" t="str">
        <f>IF('Res Rent Roll'!$B32="","",'Res Rent Roll'!$L32*'Res Rent Roll'!$C32*(1+'Property Summary'!$L$21)^(CapEx!FY$2-1))</f>
        <v/>
      </c>
      <c r="FZ31" s="47" t="str">
        <f>IF('Res Rent Roll'!$B32="","",'Res Rent Roll'!$L32*'Res Rent Roll'!$C32*(1+'Property Summary'!$L$21)^(CapEx!FZ$2-1))</f>
        <v/>
      </c>
      <c r="GA31" s="48" t="str">
        <f>IF('Res Rent Roll'!$B32="","",'Res Rent Roll'!$L32*'Res Rent Roll'!$C32*(1+'Property Summary'!$L$21)^(CapEx!GA$2-1))</f>
        <v/>
      </c>
    </row>
    <row r="32" spans="2:183" x14ac:dyDescent="0.3">
      <c r="B32" s="42" t="str">
        <f>IF('Res Rent Roll'!$B33="","",'Res Rent Roll'!$B33)</f>
        <v/>
      </c>
      <c r="C32" s="43"/>
      <c r="D32" s="47" t="str">
        <f>IF('Res Rent Roll'!$B33="","",'Res Rent Roll'!$L33*'Res Rent Roll'!$C33*(1+'Property Summary'!$L$21)^(CapEx!D$2-1))</f>
        <v/>
      </c>
      <c r="E32" s="47" t="str">
        <f>IF('Res Rent Roll'!$B33="","",'Res Rent Roll'!$L33*'Res Rent Roll'!$C33*(1+'Property Summary'!$L$21)^(CapEx!E$2-1))</f>
        <v/>
      </c>
      <c r="F32" s="47" t="str">
        <f>IF('Res Rent Roll'!$B33="","",'Res Rent Roll'!$L33*'Res Rent Roll'!$C33*(1+'Property Summary'!$L$21)^(CapEx!F$2-1))</f>
        <v/>
      </c>
      <c r="G32" s="47" t="str">
        <f>IF('Res Rent Roll'!$B33="","",'Res Rent Roll'!$L33*'Res Rent Roll'!$C33*(1+'Property Summary'!$L$21)^(CapEx!G$2-1))</f>
        <v/>
      </c>
      <c r="H32" s="47" t="str">
        <f>IF('Res Rent Roll'!$B33="","",'Res Rent Roll'!$L33*'Res Rent Roll'!$C33*(1+'Property Summary'!$L$21)^(CapEx!H$2-1))</f>
        <v/>
      </c>
      <c r="I32" s="47" t="str">
        <f>IF('Res Rent Roll'!$B33="","",'Res Rent Roll'!$L33*'Res Rent Roll'!$C33*(1+'Property Summary'!$L$21)^(CapEx!I$2-1))</f>
        <v/>
      </c>
      <c r="J32" s="47" t="str">
        <f>IF('Res Rent Roll'!$B33="","",'Res Rent Roll'!$L33*'Res Rent Roll'!$C33*(1+'Property Summary'!$L$21)^(CapEx!J$2-1))</f>
        <v/>
      </c>
      <c r="K32" s="47" t="str">
        <f>IF('Res Rent Roll'!$B33="","",'Res Rent Roll'!$L33*'Res Rent Roll'!$C33*(1+'Property Summary'!$L$21)^(CapEx!K$2-1))</f>
        <v/>
      </c>
      <c r="L32" s="47" t="str">
        <f>IF('Res Rent Roll'!$B33="","",'Res Rent Roll'!$L33*'Res Rent Roll'!$C33*(1+'Property Summary'!$L$21)^(CapEx!L$2-1))</f>
        <v/>
      </c>
      <c r="M32" s="47" t="str">
        <f>IF('Res Rent Roll'!$B33="","",'Res Rent Roll'!$L33*'Res Rent Roll'!$C33*(1+'Property Summary'!$L$21)^(CapEx!M$2-1))</f>
        <v/>
      </c>
      <c r="N32" s="47" t="str">
        <f>IF('Res Rent Roll'!$B33="","",'Res Rent Roll'!$L33*'Res Rent Roll'!$C33*(1+'Property Summary'!$L$21)^(CapEx!N$2-1))</f>
        <v/>
      </c>
      <c r="O32" s="47" t="str">
        <f>IF('Res Rent Roll'!$B33="","",'Res Rent Roll'!$L33*'Res Rent Roll'!$C33*(1+'Property Summary'!$L$21)^(CapEx!O$2-1))</f>
        <v/>
      </c>
      <c r="P32" s="47" t="str">
        <f>IF('Res Rent Roll'!$B33="","",'Res Rent Roll'!$L33*'Res Rent Roll'!$C33*(1+'Property Summary'!$L$21)^(CapEx!P$2-1))</f>
        <v/>
      </c>
      <c r="Q32" s="47" t="str">
        <f>IF('Res Rent Roll'!$B33="","",'Res Rent Roll'!$L33*'Res Rent Roll'!$C33*(1+'Property Summary'!$L$21)^(CapEx!Q$2-1))</f>
        <v/>
      </c>
      <c r="R32" s="47" t="str">
        <f>IF('Res Rent Roll'!$B33="","",'Res Rent Roll'!$L33*'Res Rent Roll'!$C33*(1+'Property Summary'!$L$21)^(CapEx!R$2-1))</f>
        <v/>
      </c>
      <c r="S32" s="47" t="str">
        <f>IF('Res Rent Roll'!$B33="","",'Res Rent Roll'!$L33*'Res Rent Roll'!$C33*(1+'Property Summary'!$L$21)^(CapEx!S$2-1))</f>
        <v/>
      </c>
      <c r="T32" s="47" t="str">
        <f>IF('Res Rent Roll'!$B33="","",'Res Rent Roll'!$L33*'Res Rent Roll'!$C33*(1+'Property Summary'!$L$21)^(CapEx!T$2-1))</f>
        <v/>
      </c>
      <c r="U32" s="47" t="str">
        <f>IF('Res Rent Roll'!$B33="","",'Res Rent Roll'!$L33*'Res Rent Roll'!$C33*(1+'Property Summary'!$L$21)^(CapEx!U$2-1))</f>
        <v/>
      </c>
      <c r="V32" s="47" t="str">
        <f>IF('Res Rent Roll'!$B33="","",'Res Rent Roll'!$L33*'Res Rent Roll'!$C33*(1+'Property Summary'!$L$21)^(CapEx!V$2-1))</f>
        <v/>
      </c>
      <c r="W32" s="47" t="str">
        <f>IF('Res Rent Roll'!$B33="","",'Res Rent Roll'!$L33*'Res Rent Roll'!$C33*(1+'Property Summary'!$L$21)^(CapEx!W$2-1))</f>
        <v/>
      </c>
      <c r="X32" s="47" t="str">
        <f>IF('Res Rent Roll'!$B33="","",'Res Rent Roll'!$L33*'Res Rent Roll'!$C33*(1+'Property Summary'!$L$21)^(CapEx!X$2-1))</f>
        <v/>
      </c>
      <c r="Y32" s="47" t="str">
        <f>IF('Res Rent Roll'!$B33="","",'Res Rent Roll'!$L33*'Res Rent Roll'!$C33*(1+'Property Summary'!$L$21)^(CapEx!Y$2-1))</f>
        <v/>
      </c>
      <c r="Z32" s="47" t="str">
        <f>IF('Res Rent Roll'!$B33="","",'Res Rent Roll'!$L33*'Res Rent Roll'!$C33*(1+'Property Summary'!$L$21)^(CapEx!Z$2-1))</f>
        <v/>
      </c>
      <c r="AA32" s="47" t="str">
        <f>IF('Res Rent Roll'!$B33="","",'Res Rent Roll'!$L33*'Res Rent Roll'!$C33*(1+'Property Summary'!$L$21)^(CapEx!AA$2-1))</f>
        <v/>
      </c>
      <c r="AB32" s="47" t="str">
        <f>IF('Res Rent Roll'!$B33="","",'Res Rent Roll'!$L33*'Res Rent Roll'!$C33*(1+'Property Summary'!$L$21)^(CapEx!AB$2-1))</f>
        <v/>
      </c>
      <c r="AC32" s="47" t="str">
        <f>IF('Res Rent Roll'!$B33="","",'Res Rent Roll'!$L33*'Res Rent Roll'!$C33*(1+'Property Summary'!$L$21)^(CapEx!AC$2-1))</f>
        <v/>
      </c>
      <c r="AD32" s="47" t="str">
        <f>IF('Res Rent Roll'!$B33="","",'Res Rent Roll'!$L33*'Res Rent Roll'!$C33*(1+'Property Summary'!$L$21)^(CapEx!AD$2-1))</f>
        <v/>
      </c>
      <c r="AE32" s="47" t="str">
        <f>IF('Res Rent Roll'!$B33="","",'Res Rent Roll'!$L33*'Res Rent Roll'!$C33*(1+'Property Summary'!$L$21)^(CapEx!AE$2-1))</f>
        <v/>
      </c>
      <c r="AF32" s="47" t="str">
        <f>IF('Res Rent Roll'!$B33="","",'Res Rent Roll'!$L33*'Res Rent Roll'!$C33*(1+'Property Summary'!$L$21)^(CapEx!AF$2-1))</f>
        <v/>
      </c>
      <c r="AG32" s="47" t="str">
        <f>IF('Res Rent Roll'!$B33="","",'Res Rent Roll'!$L33*'Res Rent Roll'!$C33*(1+'Property Summary'!$L$21)^(CapEx!AG$2-1))</f>
        <v/>
      </c>
      <c r="AH32" s="47" t="str">
        <f>IF('Res Rent Roll'!$B33="","",'Res Rent Roll'!$L33*'Res Rent Roll'!$C33*(1+'Property Summary'!$L$21)^(CapEx!AH$2-1))</f>
        <v/>
      </c>
      <c r="AI32" s="47" t="str">
        <f>IF('Res Rent Roll'!$B33="","",'Res Rent Roll'!$L33*'Res Rent Roll'!$C33*(1+'Property Summary'!$L$21)^(CapEx!AI$2-1))</f>
        <v/>
      </c>
      <c r="AJ32" s="47" t="str">
        <f>IF('Res Rent Roll'!$B33="","",'Res Rent Roll'!$L33*'Res Rent Roll'!$C33*(1+'Property Summary'!$L$21)^(CapEx!AJ$2-1))</f>
        <v/>
      </c>
      <c r="AK32" s="47" t="str">
        <f>IF('Res Rent Roll'!$B33="","",'Res Rent Roll'!$L33*'Res Rent Roll'!$C33*(1+'Property Summary'!$L$21)^(CapEx!AK$2-1))</f>
        <v/>
      </c>
      <c r="AL32" s="47" t="str">
        <f>IF('Res Rent Roll'!$B33="","",'Res Rent Roll'!$L33*'Res Rent Roll'!$C33*(1+'Property Summary'!$L$21)^(CapEx!AL$2-1))</f>
        <v/>
      </c>
      <c r="AM32" s="47" t="str">
        <f>IF('Res Rent Roll'!$B33="","",'Res Rent Roll'!$L33*'Res Rent Roll'!$C33*(1+'Property Summary'!$L$21)^(CapEx!AM$2-1))</f>
        <v/>
      </c>
      <c r="AN32" s="47" t="str">
        <f>IF('Res Rent Roll'!$B33="","",'Res Rent Roll'!$L33*'Res Rent Roll'!$C33*(1+'Property Summary'!$L$21)^(CapEx!AN$2-1))</f>
        <v/>
      </c>
      <c r="AO32" s="47" t="str">
        <f>IF('Res Rent Roll'!$B33="","",'Res Rent Roll'!$L33*'Res Rent Roll'!$C33*(1+'Property Summary'!$L$21)^(CapEx!AO$2-1))</f>
        <v/>
      </c>
      <c r="AP32" s="47" t="str">
        <f>IF('Res Rent Roll'!$B33="","",'Res Rent Roll'!$L33*'Res Rent Roll'!$C33*(1+'Property Summary'!$L$21)^(CapEx!AP$2-1))</f>
        <v/>
      </c>
      <c r="AQ32" s="47" t="str">
        <f>IF('Res Rent Roll'!$B33="","",'Res Rent Roll'!$L33*'Res Rent Roll'!$C33*(1+'Property Summary'!$L$21)^(CapEx!AQ$2-1))</f>
        <v/>
      </c>
      <c r="AR32" s="47" t="str">
        <f>IF('Res Rent Roll'!$B33="","",'Res Rent Roll'!$L33*'Res Rent Roll'!$C33*(1+'Property Summary'!$L$21)^(CapEx!AR$2-1))</f>
        <v/>
      </c>
      <c r="AS32" s="47" t="str">
        <f>IF('Res Rent Roll'!$B33="","",'Res Rent Roll'!$L33*'Res Rent Roll'!$C33*(1+'Property Summary'!$L$21)^(CapEx!AS$2-1))</f>
        <v/>
      </c>
      <c r="AT32" s="47" t="str">
        <f>IF('Res Rent Roll'!$B33="","",'Res Rent Roll'!$L33*'Res Rent Roll'!$C33*(1+'Property Summary'!$L$21)^(CapEx!AT$2-1))</f>
        <v/>
      </c>
      <c r="AU32" s="47" t="str">
        <f>IF('Res Rent Roll'!$B33="","",'Res Rent Roll'!$L33*'Res Rent Roll'!$C33*(1+'Property Summary'!$L$21)^(CapEx!AU$2-1))</f>
        <v/>
      </c>
      <c r="AV32" s="47" t="str">
        <f>IF('Res Rent Roll'!$B33="","",'Res Rent Roll'!$L33*'Res Rent Roll'!$C33*(1+'Property Summary'!$L$21)^(CapEx!AV$2-1))</f>
        <v/>
      </c>
      <c r="AW32" s="47" t="str">
        <f>IF('Res Rent Roll'!$B33="","",'Res Rent Roll'!$L33*'Res Rent Roll'!$C33*(1+'Property Summary'!$L$21)^(CapEx!AW$2-1))</f>
        <v/>
      </c>
      <c r="AX32" s="47" t="str">
        <f>IF('Res Rent Roll'!$B33="","",'Res Rent Roll'!$L33*'Res Rent Roll'!$C33*(1+'Property Summary'!$L$21)^(CapEx!AX$2-1))</f>
        <v/>
      </c>
      <c r="AY32" s="47" t="str">
        <f>IF('Res Rent Roll'!$B33="","",'Res Rent Roll'!$L33*'Res Rent Roll'!$C33*(1+'Property Summary'!$L$21)^(CapEx!AY$2-1))</f>
        <v/>
      </c>
      <c r="AZ32" s="47" t="str">
        <f>IF('Res Rent Roll'!$B33="","",'Res Rent Roll'!$L33*'Res Rent Roll'!$C33*(1+'Property Summary'!$L$21)^(CapEx!AZ$2-1))</f>
        <v/>
      </c>
      <c r="BA32" s="47" t="str">
        <f>IF('Res Rent Roll'!$B33="","",'Res Rent Roll'!$L33*'Res Rent Roll'!$C33*(1+'Property Summary'!$L$21)^(CapEx!BA$2-1))</f>
        <v/>
      </c>
      <c r="BB32" s="47" t="str">
        <f>IF('Res Rent Roll'!$B33="","",'Res Rent Roll'!$L33*'Res Rent Roll'!$C33*(1+'Property Summary'!$L$21)^(CapEx!BB$2-1))</f>
        <v/>
      </c>
      <c r="BC32" s="47" t="str">
        <f>IF('Res Rent Roll'!$B33="","",'Res Rent Roll'!$L33*'Res Rent Roll'!$C33*(1+'Property Summary'!$L$21)^(CapEx!BC$2-1))</f>
        <v/>
      </c>
      <c r="BD32" s="47" t="str">
        <f>IF('Res Rent Roll'!$B33="","",'Res Rent Roll'!$L33*'Res Rent Roll'!$C33*(1+'Property Summary'!$L$21)^(CapEx!BD$2-1))</f>
        <v/>
      </c>
      <c r="BE32" s="47" t="str">
        <f>IF('Res Rent Roll'!$B33="","",'Res Rent Roll'!$L33*'Res Rent Roll'!$C33*(1+'Property Summary'!$L$21)^(CapEx!BE$2-1))</f>
        <v/>
      </c>
      <c r="BF32" s="47" t="str">
        <f>IF('Res Rent Roll'!$B33="","",'Res Rent Roll'!$L33*'Res Rent Roll'!$C33*(1+'Property Summary'!$L$21)^(CapEx!BF$2-1))</f>
        <v/>
      </c>
      <c r="BG32" s="47" t="str">
        <f>IF('Res Rent Roll'!$B33="","",'Res Rent Roll'!$L33*'Res Rent Roll'!$C33*(1+'Property Summary'!$L$21)^(CapEx!BG$2-1))</f>
        <v/>
      </c>
      <c r="BH32" s="47" t="str">
        <f>IF('Res Rent Roll'!$B33="","",'Res Rent Roll'!$L33*'Res Rent Roll'!$C33*(1+'Property Summary'!$L$21)^(CapEx!BH$2-1))</f>
        <v/>
      </c>
      <c r="BI32" s="47" t="str">
        <f>IF('Res Rent Roll'!$B33="","",'Res Rent Roll'!$L33*'Res Rent Roll'!$C33*(1+'Property Summary'!$L$21)^(CapEx!BI$2-1))</f>
        <v/>
      </c>
      <c r="BJ32" s="47" t="str">
        <f>IF('Res Rent Roll'!$B33="","",'Res Rent Roll'!$L33*'Res Rent Roll'!$C33*(1+'Property Summary'!$L$21)^(CapEx!BJ$2-1))</f>
        <v/>
      </c>
      <c r="BK32" s="47" t="str">
        <f>IF('Res Rent Roll'!$B33="","",'Res Rent Roll'!$L33*'Res Rent Roll'!$C33*(1+'Property Summary'!$L$21)^(CapEx!BK$2-1))</f>
        <v/>
      </c>
      <c r="BL32" s="47" t="str">
        <f>IF('Res Rent Roll'!$B33="","",'Res Rent Roll'!$L33*'Res Rent Roll'!$C33*(1+'Property Summary'!$L$21)^(CapEx!BL$2-1))</f>
        <v/>
      </c>
      <c r="BM32" s="47" t="str">
        <f>IF('Res Rent Roll'!$B33="","",'Res Rent Roll'!$L33*'Res Rent Roll'!$C33*(1+'Property Summary'!$L$21)^(CapEx!BM$2-1))</f>
        <v/>
      </c>
      <c r="BN32" s="47" t="str">
        <f>IF('Res Rent Roll'!$B33="","",'Res Rent Roll'!$L33*'Res Rent Roll'!$C33*(1+'Property Summary'!$L$21)^(CapEx!BN$2-1))</f>
        <v/>
      </c>
      <c r="BO32" s="47" t="str">
        <f>IF('Res Rent Roll'!$B33="","",'Res Rent Roll'!$L33*'Res Rent Roll'!$C33*(1+'Property Summary'!$L$21)^(CapEx!BO$2-1))</f>
        <v/>
      </c>
      <c r="BP32" s="47" t="str">
        <f>IF('Res Rent Roll'!$B33="","",'Res Rent Roll'!$L33*'Res Rent Roll'!$C33*(1+'Property Summary'!$L$21)^(CapEx!BP$2-1))</f>
        <v/>
      </c>
      <c r="BQ32" s="47" t="str">
        <f>IF('Res Rent Roll'!$B33="","",'Res Rent Roll'!$L33*'Res Rent Roll'!$C33*(1+'Property Summary'!$L$21)^(CapEx!BQ$2-1))</f>
        <v/>
      </c>
      <c r="BR32" s="47" t="str">
        <f>IF('Res Rent Roll'!$B33="","",'Res Rent Roll'!$L33*'Res Rent Roll'!$C33*(1+'Property Summary'!$L$21)^(CapEx!BR$2-1))</f>
        <v/>
      </c>
      <c r="BS32" s="47" t="str">
        <f>IF('Res Rent Roll'!$B33="","",'Res Rent Roll'!$L33*'Res Rent Roll'!$C33*(1+'Property Summary'!$L$21)^(CapEx!BS$2-1))</f>
        <v/>
      </c>
      <c r="BT32" s="47" t="str">
        <f>IF('Res Rent Roll'!$B33="","",'Res Rent Roll'!$L33*'Res Rent Roll'!$C33*(1+'Property Summary'!$L$21)^(CapEx!BT$2-1))</f>
        <v/>
      </c>
      <c r="BU32" s="47" t="str">
        <f>IF('Res Rent Roll'!$B33="","",'Res Rent Roll'!$L33*'Res Rent Roll'!$C33*(1+'Property Summary'!$L$21)^(CapEx!BU$2-1))</f>
        <v/>
      </c>
      <c r="BV32" s="47" t="str">
        <f>IF('Res Rent Roll'!$B33="","",'Res Rent Roll'!$L33*'Res Rent Roll'!$C33*(1+'Property Summary'!$L$21)^(CapEx!BV$2-1))</f>
        <v/>
      </c>
      <c r="BW32" s="47" t="str">
        <f>IF('Res Rent Roll'!$B33="","",'Res Rent Roll'!$L33*'Res Rent Roll'!$C33*(1+'Property Summary'!$L$21)^(CapEx!BW$2-1))</f>
        <v/>
      </c>
      <c r="BX32" s="47" t="str">
        <f>IF('Res Rent Roll'!$B33="","",'Res Rent Roll'!$L33*'Res Rent Roll'!$C33*(1+'Property Summary'!$L$21)^(CapEx!BX$2-1))</f>
        <v/>
      </c>
      <c r="BY32" s="47" t="str">
        <f>IF('Res Rent Roll'!$B33="","",'Res Rent Roll'!$L33*'Res Rent Roll'!$C33*(1+'Property Summary'!$L$21)^(CapEx!BY$2-1))</f>
        <v/>
      </c>
      <c r="BZ32" s="47" t="str">
        <f>IF('Res Rent Roll'!$B33="","",'Res Rent Roll'!$L33*'Res Rent Roll'!$C33*(1+'Property Summary'!$L$21)^(CapEx!BZ$2-1))</f>
        <v/>
      </c>
      <c r="CA32" s="47" t="str">
        <f>IF('Res Rent Roll'!$B33="","",'Res Rent Roll'!$L33*'Res Rent Roll'!$C33*(1+'Property Summary'!$L$21)^(CapEx!CA$2-1))</f>
        <v/>
      </c>
      <c r="CB32" s="47" t="str">
        <f>IF('Res Rent Roll'!$B33="","",'Res Rent Roll'!$L33*'Res Rent Roll'!$C33*(1+'Property Summary'!$L$21)^(CapEx!CB$2-1))</f>
        <v/>
      </c>
      <c r="CC32" s="47" t="str">
        <f>IF('Res Rent Roll'!$B33="","",'Res Rent Roll'!$L33*'Res Rent Roll'!$C33*(1+'Property Summary'!$L$21)^(CapEx!CC$2-1))</f>
        <v/>
      </c>
      <c r="CD32" s="47" t="str">
        <f>IF('Res Rent Roll'!$B33="","",'Res Rent Roll'!$L33*'Res Rent Roll'!$C33*(1+'Property Summary'!$L$21)^(CapEx!CD$2-1))</f>
        <v/>
      </c>
      <c r="CE32" s="47" t="str">
        <f>IF('Res Rent Roll'!$B33="","",'Res Rent Roll'!$L33*'Res Rent Roll'!$C33*(1+'Property Summary'!$L$21)^(CapEx!CE$2-1))</f>
        <v/>
      </c>
      <c r="CF32" s="47" t="str">
        <f>IF('Res Rent Roll'!$B33="","",'Res Rent Roll'!$L33*'Res Rent Roll'!$C33*(1+'Property Summary'!$L$21)^(CapEx!CF$2-1))</f>
        <v/>
      </c>
      <c r="CG32" s="47" t="str">
        <f>IF('Res Rent Roll'!$B33="","",'Res Rent Roll'!$L33*'Res Rent Roll'!$C33*(1+'Property Summary'!$L$21)^(CapEx!CG$2-1))</f>
        <v/>
      </c>
      <c r="CH32" s="47" t="str">
        <f>IF('Res Rent Roll'!$B33="","",'Res Rent Roll'!$L33*'Res Rent Roll'!$C33*(1+'Property Summary'!$L$21)^(CapEx!CH$2-1))</f>
        <v/>
      </c>
      <c r="CI32" s="47" t="str">
        <f>IF('Res Rent Roll'!$B33="","",'Res Rent Roll'!$L33*'Res Rent Roll'!$C33*(1+'Property Summary'!$L$21)^(CapEx!CI$2-1))</f>
        <v/>
      </c>
      <c r="CJ32" s="47" t="str">
        <f>IF('Res Rent Roll'!$B33="","",'Res Rent Roll'!$L33*'Res Rent Roll'!$C33*(1+'Property Summary'!$L$21)^(CapEx!CJ$2-1))</f>
        <v/>
      </c>
      <c r="CK32" s="47" t="str">
        <f>IF('Res Rent Roll'!$B33="","",'Res Rent Roll'!$L33*'Res Rent Roll'!$C33*(1+'Property Summary'!$L$21)^(CapEx!CK$2-1))</f>
        <v/>
      </c>
      <c r="CL32" s="47" t="str">
        <f>IF('Res Rent Roll'!$B33="","",'Res Rent Roll'!$L33*'Res Rent Roll'!$C33*(1+'Property Summary'!$L$21)^(CapEx!CL$2-1))</f>
        <v/>
      </c>
      <c r="CM32" s="47" t="str">
        <f>IF('Res Rent Roll'!$B33="","",'Res Rent Roll'!$L33*'Res Rent Roll'!$C33*(1+'Property Summary'!$L$21)^(CapEx!CM$2-1))</f>
        <v/>
      </c>
      <c r="CN32" s="47" t="str">
        <f>IF('Res Rent Roll'!$B33="","",'Res Rent Roll'!$L33*'Res Rent Roll'!$C33*(1+'Property Summary'!$L$21)^(CapEx!CN$2-1))</f>
        <v/>
      </c>
      <c r="CO32" s="47" t="str">
        <f>IF('Res Rent Roll'!$B33="","",'Res Rent Roll'!$L33*'Res Rent Roll'!$C33*(1+'Property Summary'!$L$21)^(CapEx!CO$2-1))</f>
        <v/>
      </c>
      <c r="CP32" s="47" t="str">
        <f>IF('Res Rent Roll'!$B33="","",'Res Rent Roll'!$L33*'Res Rent Roll'!$C33*(1+'Property Summary'!$L$21)^(CapEx!CP$2-1))</f>
        <v/>
      </c>
      <c r="CQ32" s="47" t="str">
        <f>IF('Res Rent Roll'!$B33="","",'Res Rent Roll'!$L33*'Res Rent Roll'!$C33*(1+'Property Summary'!$L$21)^(CapEx!CQ$2-1))</f>
        <v/>
      </c>
      <c r="CR32" s="47" t="str">
        <f>IF('Res Rent Roll'!$B33="","",'Res Rent Roll'!$L33*'Res Rent Roll'!$C33*(1+'Property Summary'!$L$21)^(CapEx!CR$2-1))</f>
        <v/>
      </c>
      <c r="CS32" s="47" t="str">
        <f>IF('Res Rent Roll'!$B33="","",'Res Rent Roll'!$L33*'Res Rent Roll'!$C33*(1+'Property Summary'!$L$21)^(CapEx!CS$2-1))</f>
        <v/>
      </c>
      <c r="CT32" s="47" t="str">
        <f>IF('Res Rent Roll'!$B33="","",'Res Rent Roll'!$L33*'Res Rent Roll'!$C33*(1+'Property Summary'!$L$21)^(CapEx!CT$2-1))</f>
        <v/>
      </c>
      <c r="CU32" s="47" t="str">
        <f>IF('Res Rent Roll'!$B33="","",'Res Rent Roll'!$L33*'Res Rent Roll'!$C33*(1+'Property Summary'!$L$21)^(CapEx!CU$2-1))</f>
        <v/>
      </c>
      <c r="CV32" s="47" t="str">
        <f>IF('Res Rent Roll'!$B33="","",'Res Rent Roll'!$L33*'Res Rent Roll'!$C33*(1+'Property Summary'!$L$21)^(CapEx!CV$2-1))</f>
        <v/>
      </c>
      <c r="CW32" s="47" t="str">
        <f>IF('Res Rent Roll'!$B33="","",'Res Rent Roll'!$L33*'Res Rent Roll'!$C33*(1+'Property Summary'!$L$21)^(CapEx!CW$2-1))</f>
        <v/>
      </c>
      <c r="CX32" s="47" t="str">
        <f>IF('Res Rent Roll'!$B33="","",'Res Rent Roll'!$L33*'Res Rent Roll'!$C33*(1+'Property Summary'!$L$21)^(CapEx!CX$2-1))</f>
        <v/>
      </c>
      <c r="CY32" s="47" t="str">
        <f>IF('Res Rent Roll'!$B33="","",'Res Rent Roll'!$L33*'Res Rent Roll'!$C33*(1+'Property Summary'!$L$21)^(CapEx!CY$2-1))</f>
        <v/>
      </c>
      <c r="CZ32" s="47" t="str">
        <f>IF('Res Rent Roll'!$B33="","",'Res Rent Roll'!$L33*'Res Rent Roll'!$C33*(1+'Property Summary'!$L$21)^(CapEx!CZ$2-1))</f>
        <v/>
      </c>
      <c r="DA32" s="47" t="str">
        <f>IF('Res Rent Roll'!$B33="","",'Res Rent Roll'!$L33*'Res Rent Roll'!$C33*(1+'Property Summary'!$L$21)^(CapEx!DA$2-1))</f>
        <v/>
      </c>
      <c r="DB32" s="47" t="str">
        <f>IF('Res Rent Roll'!$B33="","",'Res Rent Roll'!$L33*'Res Rent Roll'!$C33*(1+'Property Summary'!$L$21)^(CapEx!DB$2-1))</f>
        <v/>
      </c>
      <c r="DC32" s="47" t="str">
        <f>IF('Res Rent Roll'!$B33="","",'Res Rent Roll'!$L33*'Res Rent Roll'!$C33*(1+'Property Summary'!$L$21)^(CapEx!DC$2-1))</f>
        <v/>
      </c>
      <c r="DD32" s="47" t="str">
        <f>IF('Res Rent Roll'!$B33="","",'Res Rent Roll'!$L33*'Res Rent Roll'!$C33*(1+'Property Summary'!$L$21)^(CapEx!DD$2-1))</f>
        <v/>
      </c>
      <c r="DE32" s="47" t="str">
        <f>IF('Res Rent Roll'!$B33="","",'Res Rent Roll'!$L33*'Res Rent Roll'!$C33*(1+'Property Summary'!$L$21)^(CapEx!DE$2-1))</f>
        <v/>
      </c>
      <c r="DF32" s="47" t="str">
        <f>IF('Res Rent Roll'!$B33="","",'Res Rent Roll'!$L33*'Res Rent Roll'!$C33*(1+'Property Summary'!$L$21)^(CapEx!DF$2-1))</f>
        <v/>
      </c>
      <c r="DG32" s="47" t="str">
        <f>IF('Res Rent Roll'!$B33="","",'Res Rent Roll'!$L33*'Res Rent Roll'!$C33*(1+'Property Summary'!$L$21)^(CapEx!DG$2-1))</f>
        <v/>
      </c>
      <c r="DH32" s="47" t="str">
        <f>IF('Res Rent Roll'!$B33="","",'Res Rent Roll'!$L33*'Res Rent Roll'!$C33*(1+'Property Summary'!$L$21)^(CapEx!DH$2-1))</f>
        <v/>
      </c>
      <c r="DI32" s="47" t="str">
        <f>IF('Res Rent Roll'!$B33="","",'Res Rent Roll'!$L33*'Res Rent Roll'!$C33*(1+'Property Summary'!$L$21)^(CapEx!DI$2-1))</f>
        <v/>
      </c>
      <c r="DJ32" s="47" t="str">
        <f>IF('Res Rent Roll'!$B33="","",'Res Rent Roll'!$L33*'Res Rent Roll'!$C33*(1+'Property Summary'!$L$21)^(CapEx!DJ$2-1))</f>
        <v/>
      </c>
      <c r="DK32" s="47" t="str">
        <f>IF('Res Rent Roll'!$B33="","",'Res Rent Roll'!$L33*'Res Rent Roll'!$C33*(1+'Property Summary'!$L$21)^(CapEx!DK$2-1))</f>
        <v/>
      </c>
      <c r="DL32" s="47" t="str">
        <f>IF('Res Rent Roll'!$B33="","",'Res Rent Roll'!$L33*'Res Rent Roll'!$C33*(1+'Property Summary'!$L$21)^(CapEx!DL$2-1))</f>
        <v/>
      </c>
      <c r="DM32" s="47" t="str">
        <f>IF('Res Rent Roll'!$B33="","",'Res Rent Roll'!$L33*'Res Rent Roll'!$C33*(1+'Property Summary'!$L$21)^(CapEx!DM$2-1))</f>
        <v/>
      </c>
      <c r="DN32" s="47" t="str">
        <f>IF('Res Rent Roll'!$B33="","",'Res Rent Roll'!$L33*'Res Rent Roll'!$C33*(1+'Property Summary'!$L$21)^(CapEx!DN$2-1))</f>
        <v/>
      </c>
      <c r="DO32" s="47" t="str">
        <f>IF('Res Rent Roll'!$B33="","",'Res Rent Roll'!$L33*'Res Rent Roll'!$C33*(1+'Property Summary'!$L$21)^(CapEx!DO$2-1))</f>
        <v/>
      </c>
      <c r="DP32" s="47" t="str">
        <f>IF('Res Rent Roll'!$B33="","",'Res Rent Roll'!$L33*'Res Rent Roll'!$C33*(1+'Property Summary'!$L$21)^(CapEx!DP$2-1))</f>
        <v/>
      </c>
      <c r="DQ32" s="47" t="str">
        <f>IF('Res Rent Roll'!$B33="","",'Res Rent Roll'!$L33*'Res Rent Roll'!$C33*(1+'Property Summary'!$L$21)^(CapEx!DQ$2-1))</f>
        <v/>
      </c>
      <c r="DR32" s="47" t="str">
        <f>IF('Res Rent Roll'!$B33="","",'Res Rent Roll'!$L33*'Res Rent Roll'!$C33*(1+'Property Summary'!$L$21)^(CapEx!DR$2-1))</f>
        <v/>
      </c>
      <c r="DS32" s="47" t="str">
        <f>IF('Res Rent Roll'!$B33="","",'Res Rent Roll'!$L33*'Res Rent Roll'!$C33*(1+'Property Summary'!$L$21)^(CapEx!DS$2-1))</f>
        <v/>
      </c>
      <c r="DT32" s="47" t="str">
        <f>IF('Res Rent Roll'!$B33="","",'Res Rent Roll'!$L33*'Res Rent Roll'!$C33*(1+'Property Summary'!$L$21)^(CapEx!DT$2-1))</f>
        <v/>
      </c>
      <c r="DU32" s="47" t="str">
        <f>IF('Res Rent Roll'!$B33="","",'Res Rent Roll'!$L33*'Res Rent Roll'!$C33*(1+'Property Summary'!$L$21)^(CapEx!DU$2-1))</f>
        <v/>
      </c>
      <c r="DV32" s="47" t="str">
        <f>IF('Res Rent Roll'!$B33="","",'Res Rent Roll'!$L33*'Res Rent Roll'!$C33*(1+'Property Summary'!$L$21)^(CapEx!DV$2-1))</f>
        <v/>
      </c>
      <c r="DW32" s="47" t="str">
        <f>IF('Res Rent Roll'!$B33="","",'Res Rent Roll'!$L33*'Res Rent Roll'!$C33*(1+'Property Summary'!$L$21)^(CapEx!DW$2-1))</f>
        <v/>
      </c>
      <c r="DX32" s="47" t="str">
        <f>IF('Res Rent Roll'!$B33="","",'Res Rent Roll'!$L33*'Res Rent Roll'!$C33*(1+'Property Summary'!$L$21)^(CapEx!DX$2-1))</f>
        <v/>
      </c>
      <c r="DY32" s="47" t="str">
        <f>IF('Res Rent Roll'!$B33="","",'Res Rent Roll'!$L33*'Res Rent Roll'!$C33*(1+'Property Summary'!$L$21)^(CapEx!DY$2-1))</f>
        <v/>
      </c>
      <c r="DZ32" s="47" t="str">
        <f>IF('Res Rent Roll'!$B33="","",'Res Rent Roll'!$L33*'Res Rent Roll'!$C33*(1+'Property Summary'!$L$21)^(CapEx!DZ$2-1))</f>
        <v/>
      </c>
      <c r="EA32" s="47" t="str">
        <f>IF('Res Rent Roll'!$B33="","",'Res Rent Roll'!$L33*'Res Rent Roll'!$C33*(1+'Property Summary'!$L$21)^(CapEx!EA$2-1))</f>
        <v/>
      </c>
      <c r="EB32" s="47" t="str">
        <f>IF('Res Rent Roll'!$B33="","",'Res Rent Roll'!$L33*'Res Rent Roll'!$C33*(1+'Property Summary'!$L$21)^(CapEx!EB$2-1))</f>
        <v/>
      </c>
      <c r="EC32" s="47" t="str">
        <f>IF('Res Rent Roll'!$B33="","",'Res Rent Roll'!$L33*'Res Rent Roll'!$C33*(1+'Property Summary'!$L$21)^(CapEx!EC$2-1))</f>
        <v/>
      </c>
      <c r="ED32" s="47" t="str">
        <f>IF('Res Rent Roll'!$B33="","",'Res Rent Roll'!$L33*'Res Rent Roll'!$C33*(1+'Property Summary'!$L$21)^(CapEx!ED$2-1))</f>
        <v/>
      </c>
      <c r="EE32" s="47" t="str">
        <f>IF('Res Rent Roll'!$B33="","",'Res Rent Roll'!$L33*'Res Rent Roll'!$C33*(1+'Property Summary'!$L$21)^(CapEx!EE$2-1))</f>
        <v/>
      </c>
      <c r="EF32" s="47" t="str">
        <f>IF('Res Rent Roll'!$B33="","",'Res Rent Roll'!$L33*'Res Rent Roll'!$C33*(1+'Property Summary'!$L$21)^(CapEx!EF$2-1))</f>
        <v/>
      </c>
      <c r="EG32" s="47" t="str">
        <f>IF('Res Rent Roll'!$B33="","",'Res Rent Roll'!$L33*'Res Rent Roll'!$C33*(1+'Property Summary'!$L$21)^(CapEx!EG$2-1))</f>
        <v/>
      </c>
      <c r="EH32" s="47" t="str">
        <f>IF('Res Rent Roll'!$B33="","",'Res Rent Roll'!$L33*'Res Rent Roll'!$C33*(1+'Property Summary'!$L$21)^(CapEx!EH$2-1))</f>
        <v/>
      </c>
      <c r="EI32" s="47" t="str">
        <f>IF('Res Rent Roll'!$B33="","",'Res Rent Roll'!$L33*'Res Rent Roll'!$C33*(1+'Property Summary'!$L$21)^(CapEx!EI$2-1))</f>
        <v/>
      </c>
      <c r="EJ32" s="47" t="str">
        <f>IF('Res Rent Roll'!$B33="","",'Res Rent Roll'!$L33*'Res Rent Roll'!$C33*(1+'Property Summary'!$L$21)^(CapEx!EJ$2-1))</f>
        <v/>
      </c>
      <c r="EK32" s="47" t="str">
        <f>IF('Res Rent Roll'!$B33="","",'Res Rent Roll'!$L33*'Res Rent Roll'!$C33*(1+'Property Summary'!$L$21)^(CapEx!EK$2-1))</f>
        <v/>
      </c>
      <c r="EL32" s="47" t="str">
        <f>IF('Res Rent Roll'!$B33="","",'Res Rent Roll'!$L33*'Res Rent Roll'!$C33*(1+'Property Summary'!$L$21)^(CapEx!EL$2-1))</f>
        <v/>
      </c>
      <c r="EM32" s="47" t="str">
        <f>IF('Res Rent Roll'!$B33="","",'Res Rent Roll'!$L33*'Res Rent Roll'!$C33*(1+'Property Summary'!$L$21)^(CapEx!EM$2-1))</f>
        <v/>
      </c>
      <c r="EN32" s="47" t="str">
        <f>IF('Res Rent Roll'!$B33="","",'Res Rent Roll'!$L33*'Res Rent Roll'!$C33*(1+'Property Summary'!$L$21)^(CapEx!EN$2-1))</f>
        <v/>
      </c>
      <c r="EO32" s="47" t="str">
        <f>IF('Res Rent Roll'!$B33="","",'Res Rent Roll'!$L33*'Res Rent Roll'!$C33*(1+'Property Summary'!$L$21)^(CapEx!EO$2-1))</f>
        <v/>
      </c>
      <c r="EP32" s="47" t="str">
        <f>IF('Res Rent Roll'!$B33="","",'Res Rent Roll'!$L33*'Res Rent Roll'!$C33*(1+'Property Summary'!$L$21)^(CapEx!EP$2-1))</f>
        <v/>
      </c>
      <c r="EQ32" s="47" t="str">
        <f>IF('Res Rent Roll'!$B33="","",'Res Rent Roll'!$L33*'Res Rent Roll'!$C33*(1+'Property Summary'!$L$21)^(CapEx!EQ$2-1))</f>
        <v/>
      </c>
      <c r="ER32" s="47" t="str">
        <f>IF('Res Rent Roll'!$B33="","",'Res Rent Roll'!$L33*'Res Rent Roll'!$C33*(1+'Property Summary'!$L$21)^(CapEx!ER$2-1))</f>
        <v/>
      </c>
      <c r="ES32" s="47" t="str">
        <f>IF('Res Rent Roll'!$B33="","",'Res Rent Roll'!$L33*'Res Rent Roll'!$C33*(1+'Property Summary'!$L$21)^(CapEx!ES$2-1))</f>
        <v/>
      </c>
      <c r="ET32" s="47" t="str">
        <f>IF('Res Rent Roll'!$B33="","",'Res Rent Roll'!$L33*'Res Rent Roll'!$C33*(1+'Property Summary'!$L$21)^(CapEx!ET$2-1))</f>
        <v/>
      </c>
      <c r="EU32" s="47" t="str">
        <f>IF('Res Rent Roll'!$B33="","",'Res Rent Roll'!$L33*'Res Rent Roll'!$C33*(1+'Property Summary'!$L$21)^(CapEx!EU$2-1))</f>
        <v/>
      </c>
      <c r="EV32" s="47" t="str">
        <f>IF('Res Rent Roll'!$B33="","",'Res Rent Roll'!$L33*'Res Rent Roll'!$C33*(1+'Property Summary'!$L$21)^(CapEx!EV$2-1))</f>
        <v/>
      </c>
      <c r="EW32" s="47" t="str">
        <f>IF('Res Rent Roll'!$B33="","",'Res Rent Roll'!$L33*'Res Rent Roll'!$C33*(1+'Property Summary'!$L$21)^(CapEx!EW$2-1))</f>
        <v/>
      </c>
      <c r="EX32" s="47" t="str">
        <f>IF('Res Rent Roll'!$B33="","",'Res Rent Roll'!$L33*'Res Rent Roll'!$C33*(1+'Property Summary'!$L$21)^(CapEx!EX$2-1))</f>
        <v/>
      </c>
      <c r="EY32" s="47" t="str">
        <f>IF('Res Rent Roll'!$B33="","",'Res Rent Roll'!$L33*'Res Rent Roll'!$C33*(1+'Property Summary'!$L$21)^(CapEx!EY$2-1))</f>
        <v/>
      </c>
      <c r="EZ32" s="47" t="str">
        <f>IF('Res Rent Roll'!$B33="","",'Res Rent Roll'!$L33*'Res Rent Roll'!$C33*(1+'Property Summary'!$L$21)^(CapEx!EZ$2-1))</f>
        <v/>
      </c>
      <c r="FA32" s="47" t="str">
        <f>IF('Res Rent Roll'!$B33="","",'Res Rent Roll'!$L33*'Res Rent Roll'!$C33*(1+'Property Summary'!$L$21)^(CapEx!FA$2-1))</f>
        <v/>
      </c>
      <c r="FB32" s="47" t="str">
        <f>IF('Res Rent Roll'!$B33="","",'Res Rent Roll'!$L33*'Res Rent Roll'!$C33*(1+'Property Summary'!$L$21)^(CapEx!FB$2-1))</f>
        <v/>
      </c>
      <c r="FC32" s="47" t="str">
        <f>IF('Res Rent Roll'!$B33="","",'Res Rent Roll'!$L33*'Res Rent Roll'!$C33*(1+'Property Summary'!$L$21)^(CapEx!FC$2-1))</f>
        <v/>
      </c>
      <c r="FD32" s="47" t="str">
        <f>IF('Res Rent Roll'!$B33="","",'Res Rent Roll'!$L33*'Res Rent Roll'!$C33*(1+'Property Summary'!$L$21)^(CapEx!FD$2-1))</f>
        <v/>
      </c>
      <c r="FE32" s="47" t="str">
        <f>IF('Res Rent Roll'!$B33="","",'Res Rent Roll'!$L33*'Res Rent Roll'!$C33*(1+'Property Summary'!$L$21)^(CapEx!FE$2-1))</f>
        <v/>
      </c>
      <c r="FF32" s="47" t="str">
        <f>IF('Res Rent Roll'!$B33="","",'Res Rent Roll'!$L33*'Res Rent Roll'!$C33*(1+'Property Summary'!$L$21)^(CapEx!FF$2-1))</f>
        <v/>
      </c>
      <c r="FG32" s="47" t="str">
        <f>IF('Res Rent Roll'!$B33="","",'Res Rent Roll'!$L33*'Res Rent Roll'!$C33*(1+'Property Summary'!$L$21)^(CapEx!FG$2-1))</f>
        <v/>
      </c>
      <c r="FH32" s="47" t="str">
        <f>IF('Res Rent Roll'!$B33="","",'Res Rent Roll'!$L33*'Res Rent Roll'!$C33*(1+'Property Summary'!$L$21)^(CapEx!FH$2-1))</f>
        <v/>
      </c>
      <c r="FI32" s="47" t="str">
        <f>IF('Res Rent Roll'!$B33="","",'Res Rent Roll'!$L33*'Res Rent Roll'!$C33*(1+'Property Summary'!$L$21)^(CapEx!FI$2-1))</f>
        <v/>
      </c>
      <c r="FJ32" s="47" t="str">
        <f>IF('Res Rent Roll'!$B33="","",'Res Rent Roll'!$L33*'Res Rent Roll'!$C33*(1+'Property Summary'!$L$21)^(CapEx!FJ$2-1))</f>
        <v/>
      </c>
      <c r="FK32" s="47" t="str">
        <f>IF('Res Rent Roll'!$B33="","",'Res Rent Roll'!$L33*'Res Rent Roll'!$C33*(1+'Property Summary'!$L$21)^(CapEx!FK$2-1))</f>
        <v/>
      </c>
      <c r="FL32" s="47" t="str">
        <f>IF('Res Rent Roll'!$B33="","",'Res Rent Roll'!$L33*'Res Rent Roll'!$C33*(1+'Property Summary'!$L$21)^(CapEx!FL$2-1))</f>
        <v/>
      </c>
      <c r="FM32" s="47" t="str">
        <f>IF('Res Rent Roll'!$B33="","",'Res Rent Roll'!$L33*'Res Rent Roll'!$C33*(1+'Property Summary'!$L$21)^(CapEx!FM$2-1))</f>
        <v/>
      </c>
      <c r="FN32" s="47" t="str">
        <f>IF('Res Rent Roll'!$B33="","",'Res Rent Roll'!$L33*'Res Rent Roll'!$C33*(1+'Property Summary'!$L$21)^(CapEx!FN$2-1))</f>
        <v/>
      </c>
      <c r="FO32" s="47" t="str">
        <f>IF('Res Rent Roll'!$B33="","",'Res Rent Roll'!$L33*'Res Rent Roll'!$C33*(1+'Property Summary'!$L$21)^(CapEx!FO$2-1))</f>
        <v/>
      </c>
      <c r="FP32" s="47" t="str">
        <f>IF('Res Rent Roll'!$B33="","",'Res Rent Roll'!$L33*'Res Rent Roll'!$C33*(1+'Property Summary'!$L$21)^(CapEx!FP$2-1))</f>
        <v/>
      </c>
      <c r="FQ32" s="47" t="str">
        <f>IF('Res Rent Roll'!$B33="","",'Res Rent Roll'!$L33*'Res Rent Roll'!$C33*(1+'Property Summary'!$L$21)^(CapEx!FQ$2-1))</f>
        <v/>
      </c>
      <c r="FR32" s="47" t="str">
        <f>IF('Res Rent Roll'!$B33="","",'Res Rent Roll'!$L33*'Res Rent Roll'!$C33*(1+'Property Summary'!$L$21)^(CapEx!FR$2-1))</f>
        <v/>
      </c>
      <c r="FS32" s="47" t="str">
        <f>IF('Res Rent Roll'!$B33="","",'Res Rent Roll'!$L33*'Res Rent Roll'!$C33*(1+'Property Summary'!$L$21)^(CapEx!FS$2-1))</f>
        <v/>
      </c>
      <c r="FT32" s="47" t="str">
        <f>IF('Res Rent Roll'!$B33="","",'Res Rent Roll'!$L33*'Res Rent Roll'!$C33*(1+'Property Summary'!$L$21)^(CapEx!FT$2-1))</f>
        <v/>
      </c>
      <c r="FU32" s="47" t="str">
        <f>IF('Res Rent Roll'!$B33="","",'Res Rent Roll'!$L33*'Res Rent Roll'!$C33*(1+'Property Summary'!$L$21)^(CapEx!FU$2-1))</f>
        <v/>
      </c>
      <c r="FV32" s="47" t="str">
        <f>IF('Res Rent Roll'!$B33="","",'Res Rent Roll'!$L33*'Res Rent Roll'!$C33*(1+'Property Summary'!$L$21)^(CapEx!FV$2-1))</f>
        <v/>
      </c>
      <c r="FW32" s="47" t="str">
        <f>IF('Res Rent Roll'!$B33="","",'Res Rent Roll'!$L33*'Res Rent Roll'!$C33*(1+'Property Summary'!$L$21)^(CapEx!FW$2-1))</f>
        <v/>
      </c>
      <c r="FX32" s="47" t="str">
        <f>IF('Res Rent Roll'!$B33="","",'Res Rent Roll'!$L33*'Res Rent Roll'!$C33*(1+'Property Summary'!$L$21)^(CapEx!FX$2-1))</f>
        <v/>
      </c>
      <c r="FY32" s="47" t="str">
        <f>IF('Res Rent Roll'!$B33="","",'Res Rent Roll'!$L33*'Res Rent Roll'!$C33*(1+'Property Summary'!$L$21)^(CapEx!FY$2-1))</f>
        <v/>
      </c>
      <c r="FZ32" s="47" t="str">
        <f>IF('Res Rent Roll'!$B33="","",'Res Rent Roll'!$L33*'Res Rent Roll'!$C33*(1+'Property Summary'!$L$21)^(CapEx!FZ$2-1))</f>
        <v/>
      </c>
      <c r="GA32" s="48" t="str">
        <f>IF('Res Rent Roll'!$B33="","",'Res Rent Roll'!$L33*'Res Rent Roll'!$C33*(1+'Property Summary'!$L$21)^(CapEx!GA$2-1))</f>
        <v/>
      </c>
    </row>
    <row r="33" spans="2:183" x14ac:dyDescent="0.3">
      <c r="B33" s="42" t="str">
        <f>IF('Res Rent Roll'!$B34="","",'Res Rent Roll'!$B34)</f>
        <v/>
      </c>
      <c r="C33" s="43"/>
      <c r="D33" s="47" t="str">
        <f>IF('Res Rent Roll'!$B34="","",'Res Rent Roll'!$L34*'Res Rent Roll'!$C34*(1+'Property Summary'!$L$21)^(CapEx!D$2-1))</f>
        <v/>
      </c>
      <c r="E33" s="47" t="str">
        <f>IF('Res Rent Roll'!$B34="","",'Res Rent Roll'!$L34*'Res Rent Roll'!$C34*(1+'Property Summary'!$L$21)^(CapEx!E$2-1))</f>
        <v/>
      </c>
      <c r="F33" s="47" t="str">
        <f>IF('Res Rent Roll'!$B34="","",'Res Rent Roll'!$L34*'Res Rent Roll'!$C34*(1+'Property Summary'!$L$21)^(CapEx!F$2-1))</f>
        <v/>
      </c>
      <c r="G33" s="47" t="str">
        <f>IF('Res Rent Roll'!$B34="","",'Res Rent Roll'!$L34*'Res Rent Roll'!$C34*(1+'Property Summary'!$L$21)^(CapEx!G$2-1))</f>
        <v/>
      </c>
      <c r="H33" s="47" t="str">
        <f>IF('Res Rent Roll'!$B34="","",'Res Rent Roll'!$L34*'Res Rent Roll'!$C34*(1+'Property Summary'!$L$21)^(CapEx!H$2-1))</f>
        <v/>
      </c>
      <c r="I33" s="47" t="str">
        <f>IF('Res Rent Roll'!$B34="","",'Res Rent Roll'!$L34*'Res Rent Roll'!$C34*(1+'Property Summary'!$L$21)^(CapEx!I$2-1))</f>
        <v/>
      </c>
      <c r="J33" s="47" t="str">
        <f>IF('Res Rent Roll'!$B34="","",'Res Rent Roll'!$L34*'Res Rent Roll'!$C34*(1+'Property Summary'!$L$21)^(CapEx!J$2-1))</f>
        <v/>
      </c>
      <c r="K33" s="47" t="str">
        <f>IF('Res Rent Roll'!$B34="","",'Res Rent Roll'!$L34*'Res Rent Roll'!$C34*(1+'Property Summary'!$L$21)^(CapEx!K$2-1))</f>
        <v/>
      </c>
      <c r="L33" s="47" t="str">
        <f>IF('Res Rent Roll'!$B34="","",'Res Rent Roll'!$L34*'Res Rent Roll'!$C34*(1+'Property Summary'!$L$21)^(CapEx!L$2-1))</f>
        <v/>
      </c>
      <c r="M33" s="47" t="str">
        <f>IF('Res Rent Roll'!$B34="","",'Res Rent Roll'!$L34*'Res Rent Roll'!$C34*(1+'Property Summary'!$L$21)^(CapEx!M$2-1))</f>
        <v/>
      </c>
      <c r="N33" s="47" t="str">
        <f>IF('Res Rent Roll'!$B34="","",'Res Rent Roll'!$L34*'Res Rent Roll'!$C34*(1+'Property Summary'!$L$21)^(CapEx!N$2-1))</f>
        <v/>
      </c>
      <c r="O33" s="47" t="str">
        <f>IF('Res Rent Roll'!$B34="","",'Res Rent Roll'!$L34*'Res Rent Roll'!$C34*(1+'Property Summary'!$L$21)^(CapEx!O$2-1))</f>
        <v/>
      </c>
      <c r="P33" s="47" t="str">
        <f>IF('Res Rent Roll'!$B34="","",'Res Rent Roll'!$L34*'Res Rent Roll'!$C34*(1+'Property Summary'!$L$21)^(CapEx!P$2-1))</f>
        <v/>
      </c>
      <c r="Q33" s="47" t="str">
        <f>IF('Res Rent Roll'!$B34="","",'Res Rent Roll'!$L34*'Res Rent Roll'!$C34*(1+'Property Summary'!$L$21)^(CapEx!Q$2-1))</f>
        <v/>
      </c>
      <c r="R33" s="47" t="str">
        <f>IF('Res Rent Roll'!$B34="","",'Res Rent Roll'!$L34*'Res Rent Roll'!$C34*(1+'Property Summary'!$L$21)^(CapEx!R$2-1))</f>
        <v/>
      </c>
      <c r="S33" s="47" t="str">
        <f>IF('Res Rent Roll'!$B34="","",'Res Rent Roll'!$L34*'Res Rent Roll'!$C34*(1+'Property Summary'!$L$21)^(CapEx!S$2-1))</f>
        <v/>
      </c>
      <c r="T33" s="47" t="str">
        <f>IF('Res Rent Roll'!$B34="","",'Res Rent Roll'!$L34*'Res Rent Roll'!$C34*(1+'Property Summary'!$L$21)^(CapEx!T$2-1))</f>
        <v/>
      </c>
      <c r="U33" s="47" t="str">
        <f>IF('Res Rent Roll'!$B34="","",'Res Rent Roll'!$L34*'Res Rent Roll'!$C34*(1+'Property Summary'!$L$21)^(CapEx!U$2-1))</f>
        <v/>
      </c>
      <c r="V33" s="47" t="str">
        <f>IF('Res Rent Roll'!$B34="","",'Res Rent Roll'!$L34*'Res Rent Roll'!$C34*(1+'Property Summary'!$L$21)^(CapEx!V$2-1))</f>
        <v/>
      </c>
      <c r="W33" s="47" t="str">
        <f>IF('Res Rent Roll'!$B34="","",'Res Rent Roll'!$L34*'Res Rent Roll'!$C34*(1+'Property Summary'!$L$21)^(CapEx!W$2-1))</f>
        <v/>
      </c>
      <c r="X33" s="47" t="str">
        <f>IF('Res Rent Roll'!$B34="","",'Res Rent Roll'!$L34*'Res Rent Roll'!$C34*(1+'Property Summary'!$L$21)^(CapEx!X$2-1))</f>
        <v/>
      </c>
      <c r="Y33" s="47" t="str">
        <f>IF('Res Rent Roll'!$B34="","",'Res Rent Roll'!$L34*'Res Rent Roll'!$C34*(1+'Property Summary'!$L$21)^(CapEx!Y$2-1))</f>
        <v/>
      </c>
      <c r="Z33" s="47" t="str">
        <f>IF('Res Rent Roll'!$B34="","",'Res Rent Roll'!$L34*'Res Rent Roll'!$C34*(1+'Property Summary'!$L$21)^(CapEx!Z$2-1))</f>
        <v/>
      </c>
      <c r="AA33" s="47" t="str">
        <f>IF('Res Rent Roll'!$B34="","",'Res Rent Roll'!$L34*'Res Rent Roll'!$C34*(1+'Property Summary'!$L$21)^(CapEx!AA$2-1))</f>
        <v/>
      </c>
      <c r="AB33" s="47" t="str">
        <f>IF('Res Rent Roll'!$B34="","",'Res Rent Roll'!$L34*'Res Rent Roll'!$C34*(1+'Property Summary'!$L$21)^(CapEx!AB$2-1))</f>
        <v/>
      </c>
      <c r="AC33" s="47" t="str">
        <f>IF('Res Rent Roll'!$B34="","",'Res Rent Roll'!$L34*'Res Rent Roll'!$C34*(1+'Property Summary'!$L$21)^(CapEx!AC$2-1))</f>
        <v/>
      </c>
      <c r="AD33" s="47" t="str">
        <f>IF('Res Rent Roll'!$B34="","",'Res Rent Roll'!$L34*'Res Rent Roll'!$C34*(1+'Property Summary'!$L$21)^(CapEx!AD$2-1))</f>
        <v/>
      </c>
      <c r="AE33" s="47" t="str">
        <f>IF('Res Rent Roll'!$B34="","",'Res Rent Roll'!$L34*'Res Rent Roll'!$C34*(1+'Property Summary'!$L$21)^(CapEx!AE$2-1))</f>
        <v/>
      </c>
      <c r="AF33" s="47" t="str">
        <f>IF('Res Rent Roll'!$B34="","",'Res Rent Roll'!$L34*'Res Rent Roll'!$C34*(1+'Property Summary'!$L$21)^(CapEx!AF$2-1))</f>
        <v/>
      </c>
      <c r="AG33" s="47" t="str">
        <f>IF('Res Rent Roll'!$B34="","",'Res Rent Roll'!$L34*'Res Rent Roll'!$C34*(1+'Property Summary'!$L$21)^(CapEx!AG$2-1))</f>
        <v/>
      </c>
      <c r="AH33" s="47" t="str">
        <f>IF('Res Rent Roll'!$B34="","",'Res Rent Roll'!$L34*'Res Rent Roll'!$C34*(1+'Property Summary'!$L$21)^(CapEx!AH$2-1))</f>
        <v/>
      </c>
      <c r="AI33" s="47" t="str">
        <f>IF('Res Rent Roll'!$B34="","",'Res Rent Roll'!$L34*'Res Rent Roll'!$C34*(1+'Property Summary'!$L$21)^(CapEx!AI$2-1))</f>
        <v/>
      </c>
      <c r="AJ33" s="47" t="str">
        <f>IF('Res Rent Roll'!$B34="","",'Res Rent Roll'!$L34*'Res Rent Roll'!$C34*(1+'Property Summary'!$L$21)^(CapEx!AJ$2-1))</f>
        <v/>
      </c>
      <c r="AK33" s="47" t="str">
        <f>IF('Res Rent Roll'!$B34="","",'Res Rent Roll'!$L34*'Res Rent Roll'!$C34*(1+'Property Summary'!$L$21)^(CapEx!AK$2-1))</f>
        <v/>
      </c>
      <c r="AL33" s="47" t="str">
        <f>IF('Res Rent Roll'!$B34="","",'Res Rent Roll'!$L34*'Res Rent Roll'!$C34*(1+'Property Summary'!$L$21)^(CapEx!AL$2-1))</f>
        <v/>
      </c>
      <c r="AM33" s="47" t="str">
        <f>IF('Res Rent Roll'!$B34="","",'Res Rent Roll'!$L34*'Res Rent Roll'!$C34*(1+'Property Summary'!$L$21)^(CapEx!AM$2-1))</f>
        <v/>
      </c>
      <c r="AN33" s="47" t="str">
        <f>IF('Res Rent Roll'!$B34="","",'Res Rent Roll'!$L34*'Res Rent Roll'!$C34*(1+'Property Summary'!$L$21)^(CapEx!AN$2-1))</f>
        <v/>
      </c>
      <c r="AO33" s="47" t="str">
        <f>IF('Res Rent Roll'!$B34="","",'Res Rent Roll'!$L34*'Res Rent Roll'!$C34*(1+'Property Summary'!$L$21)^(CapEx!AO$2-1))</f>
        <v/>
      </c>
      <c r="AP33" s="47" t="str">
        <f>IF('Res Rent Roll'!$B34="","",'Res Rent Roll'!$L34*'Res Rent Roll'!$C34*(1+'Property Summary'!$L$21)^(CapEx!AP$2-1))</f>
        <v/>
      </c>
      <c r="AQ33" s="47" t="str">
        <f>IF('Res Rent Roll'!$B34="","",'Res Rent Roll'!$L34*'Res Rent Roll'!$C34*(1+'Property Summary'!$L$21)^(CapEx!AQ$2-1))</f>
        <v/>
      </c>
      <c r="AR33" s="47" t="str">
        <f>IF('Res Rent Roll'!$B34="","",'Res Rent Roll'!$L34*'Res Rent Roll'!$C34*(1+'Property Summary'!$L$21)^(CapEx!AR$2-1))</f>
        <v/>
      </c>
      <c r="AS33" s="47" t="str">
        <f>IF('Res Rent Roll'!$B34="","",'Res Rent Roll'!$L34*'Res Rent Roll'!$C34*(1+'Property Summary'!$L$21)^(CapEx!AS$2-1))</f>
        <v/>
      </c>
      <c r="AT33" s="47" t="str">
        <f>IF('Res Rent Roll'!$B34="","",'Res Rent Roll'!$L34*'Res Rent Roll'!$C34*(1+'Property Summary'!$L$21)^(CapEx!AT$2-1))</f>
        <v/>
      </c>
      <c r="AU33" s="47" t="str">
        <f>IF('Res Rent Roll'!$B34="","",'Res Rent Roll'!$L34*'Res Rent Roll'!$C34*(1+'Property Summary'!$L$21)^(CapEx!AU$2-1))</f>
        <v/>
      </c>
      <c r="AV33" s="47" t="str">
        <f>IF('Res Rent Roll'!$B34="","",'Res Rent Roll'!$L34*'Res Rent Roll'!$C34*(1+'Property Summary'!$L$21)^(CapEx!AV$2-1))</f>
        <v/>
      </c>
      <c r="AW33" s="47" t="str">
        <f>IF('Res Rent Roll'!$B34="","",'Res Rent Roll'!$L34*'Res Rent Roll'!$C34*(1+'Property Summary'!$L$21)^(CapEx!AW$2-1))</f>
        <v/>
      </c>
      <c r="AX33" s="47" t="str">
        <f>IF('Res Rent Roll'!$B34="","",'Res Rent Roll'!$L34*'Res Rent Roll'!$C34*(1+'Property Summary'!$L$21)^(CapEx!AX$2-1))</f>
        <v/>
      </c>
      <c r="AY33" s="47" t="str">
        <f>IF('Res Rent Roll'!$B34="","",'Res Rent Roll'!$L34*'Res Rent Roll'!$C34*(1+'Property Summary'!$L$21)^(CapEx!AY$2-1))</f>
        <v/>
      </c>
      <c r="AZ33" s="47" t="str">
        <f>IF('Res Rent Roll'!$B34="","",'Res Rent Roll'!$L34*'Res Rent Roll'!$C34*(1+'Property Summary'!$L$21)^(CapEx!AZ$2-1))</f>
        <v/>
      </c>
      <c r="BA33" s="47" t="str">
        <f>IF('Res Rent Roll'!$B34="","",'Res Rent Roll'!$L34*'Res Rent Roll'!$C34*(1+'Property Summary'!$L$21)^(CapEx!BA$2-1))</f>
        <v/>
      </c>
      <c r="BB33" s="47" t="str">
        <f>IF('Res Rent Roll'!$B34="","",'Res Rent Roll'!$L34*'Res Rent Roll'!$C34*(1+'Property Summary'!$L$21)^(CapEx!BB$2-1))</f>
        <v/>
      </c>
      <c r="BC33" s="47" t="str">
        <f>IF('Res Rent Roll'!$B34="","",'Res Rent Roll'!$L34*'Res Rent Roll'!$C34*(1+'Property Summary'!$L$21)^(CapEx!BC$2-1))</f>
        <v/>
      </c>
      <c r="BD33" s="47" t="str">
        <f>IF('Res Rent Roll'!$B34="","",'Res Rent Roll'!$L34*'Res Rent Roll'!$C34*(1+'Property Summary'!$L$21)^(CapEx!BD$2-1))</f>
        <v/>
      </c>
      <c r="BE33" s="47" t="str">
        <f>IF('Res Rent Roll'!$B34="","",'Res Rent Roll'!$L34*'Res Rent Roll'!$C34*(1+'Property Summary'!$L$21)^(CapEx!BE$2-1))</f>
        <v/>
      </c>
      <c r="BF33" s="47" t="str">
        <f>IF('Res Rent Roll'!$B34="","",'Res Rent Roll'!$L34*'Res Rent Roll'!$C34*(1+'Property Summary'!$L$21)^(CapEx!BF$2-1))</f>
        <v/>
      </c>
      <c r="BG33" s="47" t="str">
        <f>IF('Res Rent Roll'!$B34="","",'Res Rent Roll'!$L34*'Res Rent Roll'!$C34*(1+'Property Summary'!$L$21)^(CapEx!BG$2-1))</f>
        <v/>
      </c>
      <c r="BH33" s="47" t="str">
        <f>IF('Res Rent Roll'!$B34="","",'Res Rent Roll'!$L34*'Res Rent Roll'!$C34*(1+'Property Summary'!$L$21)^(CapEx!BH$2-1))</f>
        <v/>
      </c>
      <c r="BI33" s="47" t="str">
        <f>IF('Res Rent Roll'!$B34="","",'Res Rent Roll'!$L34*'Res Rent Roll'!$C34*(1+'Property Summary'!$L$21)^(CapEx!BI$2-1))</f>
        <v/>
      </c>
      <c r="BJ33" s="47" t="str">
        <f>IF('Res Rent Roll'!$B34="","",'Res Rent Roll'!$L34*'Res Rent Roll'!$C34*(1+'Property Summary'!$L$21)^(CapEx!BJ$2-1))</f>
        <v/>
      </c>
      <c r="BK33" s="47" t="str">
        <f>IF('Res Rent Roll'!$B34="","",'Res Rent Roll'!$L34*'Res Rent Roll'!$C34*(1+'Property Summary'!$L$21)^(CapEx!BK$2-1))</f>
        <v/>
      </c>
      <c r="BL33" s="47" t="str">
        <f>IF('Res Rent Roll'!$B34="","",'Res Rent Roll'!$L34*'Res Rent Roll'!$C34*(1+'Property Summary'!$L$21)^(CapEx!BL$2-1))</f>
        <v/>
      </c>
      <c r="BM33" s="47" t="str">
        <f>IF('Res Rent Roll'!$B34="","",'Res Rent Roll'!$L34*'Res Rent Roll'!$C34*(1+'Property Summary'!$L$21)^(CapEx!BM$2-1))</f>
        <v/>
      </c>
      <c r="BN33" s="47" t="str">
        <f>IF('Res Rent Roll'!$B34="","",'Res Rent Roll'!$L34*'Res Rent Roll'!$C34*(1+'Property Summary'!$L$21)^(CapEx!BN$2-1))</f>
        <v/>
      </c>
      <c r="BO33" s="47" t="str">
        <f>IF('Res Rent Roll'!$B34="","",'Res Rent Roll'!$L34*'Res Rent Roll'!$C34*(1+'Property Summary'!$L$21)^(CapEx!BO$2-1))</f>
        <v/>
      </c>
      <c r="BP33" s="47" t="str">
        <f>IF('Res Rent Roll'!$B34="","",'Res Rent Roll'!$L34*'Res Rent Roll'!$C34*(1+'Property Summary'!$L$21)^(CapEx!BP$2-1))</f>
        <v/>
      </c>
      <c r="BQ33" s="47" t="str">
        <f>IF('Res Rent Roll'!$B34="","",'Res Rent Roll'!$L34*'Res Rent Roll'!$C34*(1+'Property Summary'!$L$21)^(CapEx!BQ$2-1))</f>
        <v/>
      </c>
      <c r="BR33" s="47" t="str">
        <f>IF('Res Rent Roll'!$B34="","",'Res Rent Roll'!$L34*'Res Rent Roll'!$C34*(1+'Property Summary'!$L$21)^(CapEx!BR$2-1))</f>
        <v/>
      </c>
      <c r="BS33" s="47" t="str">
        <f>IF('Res Rent Roll'!$B34="","",'Res Rent Roll'!$L34*'Res Rent Roll'!$C34*(1+'Property Summary'!$L$21)^(CapEx!BS$2-1))</f>
        <v/>
      </c>
      <c r="BT33" s="47" t="str">
        <f>IF('Res Rent Roll'!$B34="","",'Res Rent Roll'!$L34*'Res Rent Roll'!$C34*(1+'Property Summary'!$L$21)^(CapEx!BT$2-1))</f>
        <v/>
      </c>
      <c r="BU33" s="47" t="str">
        <f>IF('Res Rent Roll'!$B34="","",'Res Rent Roll'!$L34*'Res Rent Roll'!$C34*(1+'Property Summary'!$L$21)^(CapEx!BU$2-1))</f>
        <v/>
      </c>
      <c r="BV33" s="47" t="str">
        <f>IF('Res Rent Roll'!$B34="","",'Res Rent Roll'!$L34*'Res Rent Roll'!$C34*(1+'Property Summary'!$L$21)^(CapEx!BV$2-1))</f>
        <v/>
      </c>
      <c r="BW33" s="47" t="str">
        <f>IF('Res Rent Roll'!$B34="","",'Res Rent Roll'!$L34*'Res Rent Roll'!$C34*(1+'Property Summary'!$L$21)^(CapEx!BW$2-1))</f>
        <v/>
      </c>
      <c r="BX33" s="47" t="str">
        <f>IF('Res Rent Roll'!$B34="","",'Res Rent Roll'!$L34*'Res Rent Roll'!$C34*(1+'Property Summary'!$L$21)^(CapEx!BX$2-1))</f>
        <v/>
      </c>
      <c r="BY33" s="47" t="str">
        <f>IF('Res Rent Roll'!$B34="","",'Res Rent Roll'!$L34*'Res Rent Roll'!$C34*(1+'Property Summary'!$L$21)^(CapEx!BY$2-1))</f>
        <v/>
      </c>
      <c r="BZ33" s="47" t="str">
        <f>IF('Res Rent Roll'!$B34="","",'Res Rent Roll'!$L34*'Res Rent Roll'!$C34*(1+'Property Summary'!$L$21)^(CapEx!BZ$2-1))</f>
        <v/>
      </c>
      <c r="CA33" s="47" t="str">
        <f>IF('Res Rent Roll'!$B34="","",'Res Rent Roll'!$L34*'Res Rent Roll'!$C34*(1+'Property Summary'!$L$21)^(CapEx!CA$2-1))</f>
        <v/>
      </c>
      <c r="CB33" s="47" t="str">
        <f>IF('Res Rent Roll'!$B34="","",'Res Rent Roll'!$L34*'Res Rent Roll'!$C34*(1+'Property Summary'!$L$21)^(CapEx!CB$2-1))</f>
        <v/>
      </c>
      <c r="CC33" s="47" t="str">
        <f>IF('Res Rent Roll'!$B34="","",'Res Rent Roll'!$L34*'Res Rent Roll'!$C34*(1+'Property Summary'!$L$21)^(CapEx!CC$2-1))</f>
        <v/>
      </c>
      <c r="CD33" s="47" t="str">
        <f>IF('Res Rent Roll'!$B34="","",'Res Rent Roll'!$L34*'Res Rent Roll'!$C34*(1+'Property Summary'!$L$21)^(CapEx!CD$2-1))</f>
        <v/>
      </c>
      <c r="CE33" s="47" t="str">
        <f>IF('Res Rent Roll'!$B34="","",'Res Rent Roll'!$L34*'Res Rent Roll'!$C34*(1+'Property Summary'!$L$21)^(CapEx!CE$2-1))</f>
        <v/>
      </c>
      <c r="CF33" s="47" t="str">
        <f>IF('Res Rent Roll'!$B34="","",'Res Rent Roll'!$L34*'Res Rent Roll'!$C34*(1+'Property Summary'!$L$21)^(CapEx!CF$2-1))</f>
        <v/>
      </c>
      <c r="CG33" s="47" t="str">
        <f>IF('Res Rent Roll'!$B34="","",'Res Rent Roll'!$L34*'Res Rent Roll'!$C34*(1+'Property Summary'!$L$21)^(CapEx!CG$2-1))</f>
        <v/>
      </c>
      <c r="CH33" s="47" t="str">
        <f>IF('Res Rent Roll'!$B34="","",'Res Rent Roll'!$L34*'Res Rent Roll'!$C34*(1+'Property Summary'!$L$21)^(CapEx!CH$2-1))</f>
        <v/>
      </c>
      <c r="CI33" s="47" t="str">
        <f>IF('Res Rent Roll'!$B34="","",'Res Rent Roll'!$L34*'Res Rent Roll'!$C34*(1+'Property Summary'!$L$21)^(CapEx!CI$2-1))</f>
        <v/>
      </c>
      <c r="CJ33" s="47" t="str">
        <f>IF('Res Rent Roll'!$B34="","",'Res Rent Roll'!$L34*'Res Rent Roll'!$C34*(1+'Property Summary'!$L$21)^(CapEx!CJ$2-1))</f>
        <v/>
      </c>
      <c r="CK33" s="47" t="str">
        <f>IF('Res Rent Roll'!$B34="","",'Res Rent Roll'!$L34*'Res Rent Roll'!$C34*(1+'Property Summary'!$L$21)^(CapEx!CK$2-1))</f>
        <v/>
      </c>
      <c r="CL33" s="47" t="str">
        <f>IF('Res Rent Roll'!$B34="","",'Res Rent Roll'!$L34*'Res Rent Roll'!$C34*(1+'Property Summary'!$L$21)^(CapEx!CL$2-1))</f>
        <v/>
      </c>
      <c r="CM33" s="47" t="str">
        <f>IF('Res Rent Roll'!$B34="","",'Res Rent Roll'!$L34*'Res Rent Roll'!$C34*(1+'Property Summary'!$L$21)^(CapEx!CM$2-1))</f>
        <v/>
      </c>
      <c r="CN33" s="47" t="str">
        <f>IF('Res Rent Roll'!$B34="","",'Res Rent Roll'!$L34*'Res Rent Roll'!$C34*(1+'Property Summary'!$L$21)^(CapEx!CN$2-1))</f>
        <v/>
      </c>
      <c r="CO33" s="47" t="str">
        <f>IF('Res Rent Roll'!$B34="","",'Res Rent Roll'!$L34*'Res Rent Roll'!$C34*(1+'Property Summary'!$L$21)^(CapEx!CO$2-1))</f>
        <v/>
      </c>
      <c r="CP33" s="47" t="str">
        <f>IF('Res Rent Roll'!$B34="","",'Res Rent Roll'!$L34*'Res Rent Roll'!$C34*(1+'Property Summary'!$L$21)^(CapEx!CP$2-1))</f>
        <v/>
      </c>
      <c r="CQ33" s="47" t="str">
        <f>IF('Res Rent Roll'!$B34="","",'Res Rent Roll'!$L34*'Res Rent Roll'!$C34*(1+'Property Summary'!$L$21)^(CapEx!CQ$2-1))</f>
        <v/>
      </c>
      <c r="CR33" s="47" t="str">
        <f>IF('Res Rent Roll'!$B34="","",'Res Rent Roll'!$L34*'Res Rent Roll'!$C34*(1+'Property Summary'!$L$21)^(CapEx!CR$2-1))</f>
        <v/>
      </c>
      <c r="CS33" s="47" t="str">
        <f>IF('Res Rent Roll'!$B34="","",'Res Rent Roll'!$L34*'Res Rent Roll'!$C34*(1+'Property Summary'!$L$21)^(CapEx!CS$2-1))</f>
        <v/>
      </c>
      <c r="CT33" s="47" t="str">
        <f>IF('Res Rent Roll'!$B34="","",'Res Rent Roll'!$L34*'Res Rent Roll'!$C34*(1+'Property Summary'!$L$21)^(CapEx!CT$2-1))</f>
        <v/>
      </c>
      <c r="CU33" s="47" t="str">
        <f>IF('Res Rent Roll'!$B34="","",'Res Rent Roll'!$L34*'Res Rent Roll'!$C34*(1+'Property Summary'!$L$21)^(CapEx!CU$2-1))</f>
        <v/>
      </c>
      <c r="CV33" s="47" t="str">
        <f>IF('Res Rent Roll'!$B34="","",'Res Rent Roll'!$L34*'Res Rent Roll'!$C34*(1+'Property Summary'!$L$21)^(CapEx!CV$2-1))</f>
        <v/>
      </c>
      <c r="CW33" s="47" t="str">
        <f>IF('Res Rent Roll'!$B34="","",'Res Rent Roll'!$L34*'Res Rent Roll'!$C34*(1+'Property Summary'!$L$21)^(CapEx!CW$2-1))</f>
        <v/>
      </c>
      <c r="CX33" s="47" t="str">
        <f>IF('Res Rent Roll'!$B34="","",'Res Rent Roll'!$L34*'Res Rent Roll'!$C34*(1+'Property Summary'!$L$21)^(CapEx!CX$2-1))</f>
        <v/>
      </c>
      <c r="CY33" s="47" t="str">
        <f>IF('Res Rent Roll'!$B34="","",'Res Rent Roll'!$L34*'Res Rent Roll'!$C34*(1+'Property Summary'!$L$21)^(CapEx!CY$2-1))</f>
        <v/>
      </c>
      <c r="CZ33" s="47" t="str">
        <f>IF('Res Rent Roll'!$B34="","",'Res Rent Roll'!$L34*'Res Rent Roll'!$C34*(1+'Property Summary'!$L$21)^(CapEx!CZ$2-1))</f>
        <v/>
      </c>
      <c r="DA33" s="47" t="str">
        <f>IF('Res Rent Roll'!$B34="","",'Res Rent Roll'!$L34*'Res Rent Roll'!$C34*(1+'Property Summary'!$L$21)^(CapEx!DA$2-1))</f>
        <v/>
      </c>
      <c r="DB33" s="47" t="str">
        <f>IF('Res Rent Roll'!$B34="","",'Res Rent Roll'!$L34*'Res Rent Roll'!$C34*(1+'Property Summary'!$L$21)^(CapEx!DB$2-1))</f>
        <v/>
      </c>
      <c r="DC33" s="47" t="str">
        <f>IF('Res Rent Roll'!$B34="","",'Res Rent Roll'!$L34*'Res Rent Roll'!$C34*(1+'Property Summary'!$L$21)^(CapEx!DC$2-1))</f>
        <v/>
      </c>
      <c r="DD33" s="47" t="str">
        <f>IF('Res Rent Roll'!$B34="","",'Res Rent Roll'!$L34*'Res Rent Roll'!$C34*(1+'Property Summary'!$L$21)^(CapEx!DD$2-1))</f>
        <v/>
      </c>
      <c r="DE33" s="47" t="str">
        <f>IF('Res Rent Roll'!$B34="","",'Res Rent Roll'!$L34*'Res Rent Roll'!$C34*(1+'Property Summary'!$L$21)^(CapEx!DE$2-1))</f>
        <v/>
      </c>
      <c r="DF33" s="47" t="str">
        <f>IF('Res Rent Roll'!$B34="","",'Res Rent Roll'!$L34*'Res Rent Roll'!$C34*(1+'Property Summary'!$L$21)^(CapEx!DF$2-1))</f>
        <v/>
      </c>
      <c r="DG33" s="47" t="str">
        <f>IF('Res Rent Roll'!$B34="","",'Res Rent Roll'!$L34*'Res Rent Roll'!$C34*(1+'Property Summary'!$L$21)^(CapEx!DG$2-1))</f>
        <v/>
      </c>
      <c r="DH33" s="47" t="str">
        <f>IF('Res Rent Roll'!$B34="","",'Res Rent Roll'!$L34*'Res Rent Roll'!$C34*(1+'Property Summary'!$L$21)^(CapEx!DH$2-1))</f>
        <v/>
      </c>
      <c r="DI33" s="47" t="str">
        <f>IF('Res Rent Roll'!$B34="","",'Res Rent Roll'!$L34*'Res Rent Roll'!$C34*(1+'Property Summary'!$L$21)^(CapEx!DI$2-1))</f>
        <v/>
      </c>
      <c r="DJ33" s="47" t="str">
        <f>IF('Res Rent Roll'!$B34="","",'Res Rent Roll'!$L34*'Res Rent Roll'!$C34*(1+'Property Summary'!$L$21)^(CapEx!DJ$2-1))</f>
        <v/>
      </c>
      <c r="DK33" s="47" t="str">
        <f>IF('Res Rent Roll'!$B34="","",'Res Rent Roll'!$L34*'Res Rent Roll'!$C34*(1+'Property Summary'!$L$21)^(CapEx!DK$2-1))</f>
        <v/>
      </c>
      <c r="DL33" s="47" t="str">
        <f>IF('Res Rent Roll'!$B34="","",'Res Rent Roll'!$L34*'Res Rent Roll'!$C34*(1+'Property Summary'!$L$21)^(CapEx!DL$2-1))</f>
        <v/>
      </c>
      <c r="DM33" s="47" t="str">
        <f>IF('Res Rent Roll'!$B34="","",'Res Rent Roll'!$L34*'Res Rent Roll'!$C34*(1+'Property Summary'!$L$21)^(CapEx!DM$2-1))</f>
        <v/>
      </c>
      <c r="DN33" s="47" t="str">
        <f>IF('Res Rent Roll'!$B34="","",'Res Rent Roll'!$L34*'Res Rent Roll'!$C34*(1+'Property Summary'!$L$21)^(CapEx!DN$2-1))</f>
        <v/>
      </c>
      <c r="DO33" s="47" t="str">
        <f>IF('Res Rent Roll'!$B34="","",'Res Rent Roll'!$L34*'Res Rent Roll'!$C34*(1+'Property Summary'!$L$21)^(CapEx!DO$2-1))</f>
        <v/>
      </c>
      <c r="DP33" s="47" t="str">
        <f>IF('Res Rent Roll'!$B34="","",'Res Rent Roll'!$L34*'Res Rent Roll'!$C34*(1+'Property Summary'!$L$21)^(CapEx!DP$2-1))</f>
        <v/>
      </c>
      <c r="DQ33" s="47" t="str">
        <f>IF('Res Rent Roll'!$B34="","",'Res Rent Roll'!$L34*'Res Rent Roll'!$C34*(1+'Property Summary'!$L$21)^(CapEx!DQ$2-1))</f>
        <v/>
      </c>
      <c r="DR33" s="47" t="str">
        <f>IF('Res Rent Roll'!$B34="","",'Res Rent Roll'!$L34*'Res Rent Roll'!$C34*(1+'Property Summary'!$L$21)^(CapEx!DR$2-1))</f>
        <v/>
      </c>
      <c r="DS33" s="47" t="str">
        <f>IF('Res Rent Roll'!$B34="","",'Res Rent Roll'!$L34*'Res Rent Roll'!$C34*(1+'Property Summary'!$L$21)^(CapEx!DS$2-1))</f>
        <v/>
      </c>
      <c r="DT33" s="47" t="str">
        <f>IF('Res Rent Roll'!$B34="","",'Res Rent Roll'!$L34*'Res Rent Roll'!$C34*(1+'Property Summary'!$L$21)^(CapEx!DT$2-1))</f>
        <v/>
      </c>
      <c r="DU33" s="47" t="str">
        <f>IF('Res Rent Roll'!$B34="","",'Res Rent Roll'!$L34*'Res Rent Roll'!$C34*(1+'Property Summary'!$L$21)^(CapEx!DU$2-1))</f>
        <v/>
      </c>
      <c r="DV33" s="47" t="str">
        <f>IF('Res Rent Roll'!$B34="","",'Res Rent Roll'!$L34*'Res Rent Roll'!$C34*(1+'Property Summary'!$L$21)^(CapEx!DV$2-1))</f>
        <v/>
      </c>
      <c r="DW33" s="47" t="str">
        <f>IF('Res Rent Roll'!$B34="","",'Res Rent Roll'!$L34*'Res Rent Roll'!$C34*(1+'Property Summary'!$L$21)^(CapEx!DW$2-1))</f>
        <v/>
      </c>
      <c r="DX33" s="47" t="str">
        <f>IF('Res Rent Roll'!$B34="","",'Res Rent Roll'!$L34*'Res Rent Roll'!$C34*(1+'Property Summary'!$L$21)^(CapEx!DX$2-1))</f>
        <v/>
      </c>
      <c r="DY33" s="47" t="str">
        <f>IF('Res Rent Roll'!$B34="","",'Res Rent Roll'!$L34*'Res Rent Roll'!$C34*(1+'Property Summary'!$L$21)^(CapEx!DY$2-1))</f>
        <v/>
      </c>
      <c r="DZ33" s="47" t="str">
        <f>IF('Res Rent Roll'!$B34="","",'Res Rent Roll'!$L34*'Res Rent Roll'!$C34*(1+'Property Summary'!$L$21)^(CapEx!DZ$2-1))</f>
        <v/>
      </c>
      <c r="EA33" s="47" t="str">
        <f>IF('Res Rent Roll'!$B34="","",'Res Rent Roll'!$L34*'Res Rent Roll'!$C34*(1+'Property Summary'!$L$21)^(CapEx!EA$2-1))</f>
        <v/>
      </c>
      <c r="EB33" s="47" t="str">
        <f>IF('Res Rent Roll'!$B34="","",'Res Rent Roll'!$L34*'Res Rent Roll'!$C34*(1+'Property Summary'!$L$21)^(CapEx!EB$2-1))</f>
        <v/>
      </c>
      <c r="EC33" s="47" t="str">
        <f>IF('Res Rent Roll'!$B34="","",'Res Rent Roll'!$L34*'Res Rent Roll'!$C34*(1+'Property Summary'!$L$21)^(CapEx!EC$2-1))</f>
        <v/>
      </c>
      <c r="ED33" s="47" t="str">
        <f>IF('Res Rent Roll'!$B34="","",'Res Rent Roll'!$L34*'Res Rent Roll'!$C34*(1+'Property Summary'!$L$21)^(CapEx!ED$2-1))</f>
        <v/>
      </c>
      <c r="EE33" s="47" t="str">
        <f>IF('Res Rent Roll'!$B34="","",'Res Rent Roll'!$L34*'Res Rent Roll'!$C34*(1+'Property Summary'!$L$21)^(CapEx!EE$2-1))</f>
        <v/>
      </c>
      <c r="EF33" s="47" t="str">
        <f>IF('Res Rent Roll'!$B34="","",'Res Rent Roll'!$L34*'Res Rent Roll'!$C34*(1+'Property Summary'!$L$21)^(CapEx!EF$2-1))</f>
        <v/>
      </c>
      <c r="EG33" s="47" t="str">
        <f>IF('Res Rent Roll'!$B34="","",'Res Rent Roll'!$L34*'Res Rent Roll'!$C34*(1+'Property Summary'!$L$21)^(CapEx!EG$2-1))</f>
        <v/>
      </c>
      <c r="EH33" s="47" t="str">
        <f>IF('Res Rent Roll'!$B34="","",'Res Rent Roll'!$L34*'Res Rent Roll'!$C34*(1+'Property Summary'!$L$21)^(CapEx!EH$2-1))</f>
        <v/>
      </c>
      <c r="EI33" s="47" t="str">
        <f>IF('Res Rent Roll'!$B34="","",'Res Rent Roll'!$L34*'Res Rent Roll'!$C34*(1+'Property Summary'!$L$21)^(CapEx!EI$2-1))</f>
        <v/>
      </c>
      <c r="EJ33" s="47" t="str">
        <f>IF('Res Rent Roll'!$B34="","",'Res Rent Roll'!$L34*'Res Rent Roll'!$C34*(1+'Property Summary'!$L$21)^(CapEx!EJ$2-1))</f>
        <v/>
      </c>
      <c r="EK33" s="47" t="str">
        <f>IF('Res Rent Roll'!$B34="","",'Res Rent Roll'!$L34*'Res Rent Roll'!$C34*(1+'Property Summary'!$L$21)^(CapEx!EK$2-1))</f>
        <v/>
      </c>
      <c r="EL33" s="47" t="str">
        <f>IF('Res Rent Roll'!$B34="","",'Res Rent Roll'!$L34*'Res Rent Roll'!$C34*(1+'Property Summary'!$L$21)^(CapEx!EL$2-1))</f>
        <v/>
      </c>
      <c r="EM33" s="47" t="str">
        <f>IF('Res Rent Roll'!$B34="","",'Res Rent Roll'!$L34*'Res Rent Roll'!$C34*(1+'Property Summary'!$L$21)^(CapEx!EM$2-1))</f>
        <v/>
      </c>
      <c r="EN33" s="47" t="str">
        <f>IF('Res Rent Roll'!$B34="","",'Res Rent Roll'!$L34*'Res Rent Roll'!$C34*(1+'Property Summary'!$L$21)^(CapEx!EN$2-1))</f>
        <v/>
      </c>
      <c r="EO33" s="47" t="str">
        <f>IF('Res Rent Roll'!$B34="","",'Res Rent Roll'!$L34*'Res Rent Roll'!$C34*(1+'Property Summary'!$L$21)^(CapEx!EO$2-1))</f>
        <v/>
      </c>
      <c r="EP33" s="47" t="str">
        <f>IF('Res Rent Roll'!$B34="","",'Res Rent Roll'!$L34*'Res Rent Roll'!$C34*(1+'Property Summary'!$L$21)^(CapEx!EP$2-1))</f>
        <v/>
      </c>
      <c r="EQ33" s="47" t="str">
        <f>IF('Res Rent Roll'!$B34="","",'Res Rent Roll'!$L34*'Res Rent Roll'!$C34*(1+'Property Summary'!$L$21)^(CapEx!EQ$2-1))</f>
        <v/>
      </c>
      <c r="ER33" s="47" t="str">
        <f>IF('Res Rent Roll'!$B34="","",'Res Rent Roll'!$L34*'Res Rent Roll'!$C34*(1+'Property Summary'!$L$21)^(CapEx!ER$2-1))</f>
        <v/>
      </c>
      <c r="ES33" s="47" t="str">
        <f>IF('Res Rent Roll'!$B34="","",'Res Rent Roll'!$L34*'Res Rent Roll'!$C34*(1+'Property Summary'!$L$21)^(CapEx!ES$2-1))</f>
        <v/>
      </c>
      <c r="ET33" s="47" t="str">
        <f>IF('Res Rent Roll'!$B34="","",'Res Rent Roll'!$L34*'Res Rent Roll'!$C34*(1+'Property Summary'!$L$21)^(CapEx!ET$2-1))</f>
        <v/>
      </c>
      <c r="EU33" s="47" t="str">
        <f>IF('Res Rent Roll'!$B34="","",'Res Rent Roll'!$L34*'Res Rent Roll'!$C34*(1+'Property Summary'!$L$21)^(CapEx!EU$2-1))</f>
        <v/>
      </c>
      <c r="EV33" s="47" t="str">
        <f>IF('Res Rent Roll'!$B34="","",'Res Rent Roll'!$L34*'Res Rent Roll'!$C34*(1+'Property Summary'!$L$21)^(CapEx!EV$2-1))</f>
        <v/>
      </c>
      <c r="EW33" s="47" t="str">
        <f>IF('Res Rent Roll'!$B34="","",'Res Rent Roll'!$L34*'Res Rent Roll'!$C34*(1+'Property Summary'!$L$21)^(CapEx!EW$2-1))</f>
        <v/>
      </c>
      <c r="EX33" s="47" t="str">
        <f>IF('Res Rent Roll'!$B34="","",'Res Rent Roll'!$L34*'Res Rent Roll'!$C34*(1+'Property Summary'!$L$21)^(CapEx!EX$2-1))</f>
        <v/>
      </c>
      <c r="EY33" s="47" t="str">
        <f>IF('Res Rent Roll'!$B34="","",'Res Rent Roll'!$L34*'Res Rent Roll'!$C34*(1+'Property Summary'!$L$21)^(CapEx!EY$2-1))</f>
        <v/>
      </c>
      <c r="EZ33" s="47" t="str">
        <f>IF('Res Rent Roll'!$B34="","",'Res Rent Roll'!$L34*'Res Rent Roll'!$C34*(1+'Property Summary'!$L$21)^(CapEx!EZ$2-1))</f>
        <v/>
      </c>
      <c r="FA33" s="47" t="str">
        <f>IF('Res Rent Roll'!$B34="","",'Res Rent Roll'!$L34*'Res Rent Roll'!$C34*(1+'Property Summary'!$L$21)^(CapEx!FA$2-1))</f>
        <v/>
      </c>
      <c r="FB33" s="47" t="str">
        <f>IF('Res Rent Roll'!$B34="","",'Res Rent Roll'!$L34*'Res Rent Roll'!$C34*(1+'Property Summary'!$L$21)^(CapEx!FB$2-1))</f>
        <v/>
      </c>
      <c r="FC33" s="47" t="str">
        <f>IF('Res Rent Roll'!$B34="","",'Res Rent Roll'!$L34*'Res Rent Roll'!$C34*(1+'Property Summary'!$L$21)^(CapEx!FC$2-1))</f>
        <v/>
      </c>
      <c r="FD33" s="47" t="str">
        <f>IF('Res Rent Roll'!$B34="","",'Res Rent Roll'!$L34*'Res Rent Roll'!$C34*(1+'Property Summary'!$L$21)^(CapEx!FD$2-1))</f>
        <v/>
      </c>
      <c r="FE33" s="47" t="str">
        <f>IF('Res Rent Roll'!$B34="","",'Res Rent Roll'!$L34*'Res Rent Roll'!$C34*(1+'Property Summary'!$L$21)^(CapEx!FE$2-1))</f>
        <v/>
      </c>
      <c r="FF33" s="47" t="str">
        <f>IF('Res Rent Roll'!$B34="","",'Res Rent Roll'!$L34*'Res Rent Roll'!$C34*(1+'Property Summary'!$L$21)^(CapEx!FF$2-1))</f>
        <v/>
      </c>
      <c r="FG33" s="47" t="str">
        <f>IF('Res Rent Roll'!$B34="","",'Res Rent Roll'!$L34*'Res Rent Roll'!$C34*(1+'Property Summary'!$L$21)^(CapEx!FG$2-1))</f>
        <v/>
      </c>
      <c r="FH33" s="47" t="str">
        <f>IF('Res Rent Roll'!$B34="","",'Res Rent Roll'!$L34*'Res Rent Roll'!$C34*(1+'Property Summary'!$L$21)^(CapEx!FH$2-1))</f>
        <v/>
      </c>
      <c r="FI33" s="47" t="str">
        <f>IF('Res Rent Roll'!$B34="","",'Res Rent Roll'!$L34*'Res Rent Roll'!$C34*(1+'Property Summary'!$L$21)^(CapEx!FI$2-1))</f>
        <v/>
      </c>
      <c r="FJ33" s="47" t="str">
        <f>IF('Res Rent Roll'!$B34="","",'Res Rent Roll'!$L34*'Res Rent Roll'!$C34*(1+'Property Summary'!$L$21)^(CapEx!FJ$2-1))</f>
        <v/>
      </c>
      <c r="FK33" s="47" t="str">
        <f>IF('Res Rent Roll'!$B34="","",'Res Rent Roll'!$L34*'Res Rent Roll'!$C34*(1+'Property Summary'!$L$21)^(CapEx!FK$2-1))</f>
        <v/>
      </c>
      <c r="FL33" s="47" t="str">
        <f>IF('Res Rent Roll'!$B34="","",'Res Rent Roll'!$L34*'Res Rent Roll'!$C34*(1+'Property Summary'!$L$21)^(CapEx!FL$2-1))</f>
        <v/>
      </c>
      <c r="FM33" s="47" t="str">
        <f>IF('Res Rent Roll'!$B34="","",'Res Rent Roll'!$L34*'Res Rent Roll'!$C34*(1+'Property Summary'!$L$21)^(CapEx!FM$2-1))</f>
        <v/>
      </c>
      <c r="FN33" s="47" t="str">
        <f>IF('Res Rent Roll'!$B34="","",'Res Rent Roll'!$L34*'Res Rent Roll'!$C34*(1+'Property Summary'!$L$21)^(CapEx!FN$2-1))</f>
        <v/>
      </c>
      <c r="FO33" s="47" t="str">
        <f>IF('Res Rent Roll'!$B34="","",'Res Rent Roll'!$L34*'Res Rent Roll'!$C34*(1+'Property Summary'!$L$21)^(CapEx!FO$2-1))</f>
        <v/>
      </c>
      <c r="FP33" s="47" t="str">
        <f>IF('Res Rent Roll'!$B34="","",'Res Rent Roll'!$L34*'Res Rent Roll'!$C34*(1+'Property Summary'!$L$21)^(CapEx!FP$2-1))</f>
        <v/>
      </c>
      <c r="FQ33" s="47" t="str">
        <f>IF('Res Rent Roll'!$B34="","",'Res Rent Roll'!$L34*'Res Rent Roll'!$C34*(1+'Property Summary'!$L$21)^(CapEx!FQ$2-1))</f>
        <v/>
      </c>
      <c r="FR33" s="47" t="str">
        <f>IF('Res Rent Roll'!$B34="","",'Res Rent Roll'!$L34*'Res Rent Roll'!$C34*(1+'Property Summary'!$L$21)^(CapEx!FR$2-1))</f>
        <v/>
      </c>
      <c r="FS33" s="47" t="str">
        <f>IF('Res Rent Roll'!$B34="","",'Res Rent Roll'!$L34*'Res Rent Roll'!$C34*(1+'Property Summary'!$L$21)^(CapEx!FS$2-1))</f>
        <v/>
      </c>
      <c r="FT33" s="47" t="str">
        <f>IF('Res Rent Roll'!$B34="","",'Res Rent Roll'!$L34*'Res Rent Roll'!$C34*(1+'Property Summary'!$L$21)^(CapEx!FT$2-1))</f>
        <v/>
      </c>
      <c r="FU33" s="47" t="str">
        <f>IF('Res Rent Roll'!$B34="","",'Res Rent Roll'!$L34*'Res Rent Roll'!$C34*(1+'Property Summary'!$L$21)^(CapEx!FU$2-1))</f>
        <v/>
      </c>
      <c r="FV33" s="47" t="str">
        <f>IF('Res Rent Roll'!$B34="","",'Res Rent Roll'!$L34*'Res Rent Roll'!$C34*(1+'Property Summary'!$L$21)^(CapEx!FV$2-1))</f>
        <v/>
      </c>
      <c r="FW33" s="47" t="str">
        <f>IF('Res Rent Roll'!$B34="","",'Res Rent Roll'!$L34*'Res Rent Roll'!$C34*(1+'Property Summary'!$L$21)^(CapEx!FW$2-1))</f>
        <v/>
      </c>
      <c r="FX33" s="47" t="str">
        <f>IF('Res Rent Roll'!$B34="","",'Res Rent Roll'!$L34*'Res Rent Roll'!$C34*(1+'Property Summary'!$L$21)^(CapEx!FX$2-1))</f>
        <v/>
      </c>
      <c r="FY33" s="47" t="str">
        <f>IF('Res Rent Roll'!$B34="","",'Res Rent Roll'!$L34*'Res Rent Roll'!$C34*(1+'Property Summary'!$L$21)^(CapEx!FY$2-1))</f>
        <v/>
      </c>
      <c r="FZ33" s="47" t="str">
        <f>IF('Res Rent Roll'!$B34="","",'Res Rent Roll'!$L34*'Res Rent Roll'!$C34*(1+'Property Summary'!$L$21)^(CapEx!FZ$2-1))</f>
        <v/>
      </c>
      <c r="GA33" s="48" t="str">
        <f>IF('Res Rent Roll'!$B34="","",'Res Rent Roll'!$L34*'Res Rent Roll'!$C34*(1+'Property Summary'!$L$21)^(CapEx!GA$2-1))</f>
        <v/>
      </c>
    </row>
    <row r="34" spans="2:183" x14ac:dyDescent="0.3">
      <c r="B34" s="42" t="str">
        <f>IF('Res Rent Roll'!$B35="","",'Res Rent Roll'!$B35)</f>
        <v/>
      </c>
      <c r="C34" s="43"/>
      <c r="D34" s="47" t="str">
        <f>IF('Res Rent Roll'!$B35="","",'Res Rent Roll'!$L35*'Res Rent Roll'!$C35*(1+'Property Summary'!$L$21)^(CapEx!D$2-1))</f>
        <v/>
      </c>
      <c r="E34" s="47" t="str">
        <f>IF('Res Rent Roll'!$B35="","",'Res Rent Roll'!$L35*'Res Rent Roll'!$C35*(1+'Property Summary'!$L$21)^(CapEx!E$2-1))</f>
        <v/>
      </c>
      <c r="F34" s="47" t="str">
        <f>IF('Res Rent Roll'!$B35="","",'Res Rent Roll'!$L35*'Res Rent Roll'!$C35*(1+'Property Summary'!$L$21)^(CapEx!F$2-1))</f>
        <v/>
      </c>
      <c r="G34" s="47" t="str">
        <f>IF('Res Rent Roll'!$B35="","",'Res Rent Roll'!$L35*'Res Rent Roll'!$C35*(1+'Property Summary'!$L$21)^(CapEx!G$2-1))</f>
        <v/>
      </c>
      <c r="H34" s="47" t="str">
        <f>IF('Res Rent Roll'!$B35="","",'Res Rent Roll'!$L35*'Res Rent Roll'!$C35*(1+'Property Summary'!$L$21)^(CapEx!H$2-1))</f>
        <v/>
      </c>
      <c r="I34" s="47" t="str">
        <f>IF('Res Rent Roll'!$B35="","",'Res Rent Roll'!$L35*'Res Rent Roll'!$C35*(1+'Property Summary'!$L$21)^(CapEx!I$2-1))</f>
        <v/>
      </c>
      <c r="J34" s="47" t="str">
        <f>IF('Res Rent Roll'!$B35="","",'Res Rent Roll'!$L35*'Res Rent Roll'!$C35*(1+'Property Summary'!$L$21)^(CapEx!J$2-1))</f>
        <v/>
      </c>
      <c r="K34" s="47" t="str">
        <f>IF('Res Rent Roll'!$B35="","",'Res Rent Roll'!$L35*'Res Rent Roll'!$C35*(1+'Property Summary'!$L$21)^(CapEx!K$2-1))</f>
        <v/>
      </c>
      <c r="L34" s="47" t="str">
        <f>IF('Res Rent Roll'!$B35="","",'Res Rent Roll'!$L35*'Res Rent Roll'!$C35*(1+'Property Summary'!$L$21)^(CapEx!L$2-1))</f>
        <v/>
      </c>
      <c r="M34" s="47" t="str">
        <f>IF('Res Rent Roll'!$B35="","",'Res Rent Roll'!$L35*'Res Rent Roll'!$C35*(1+'Property Summary'!$L$21)^(CapEx!M$2-1))</f>
        <v/>
      </c>
      <c r="N34" s="47" t="str">
        <f>IF('Res Rent Roll'!$B35="","",'Res Rent Roll'!$L35*'Res Rent Roll'!$C35*(1+'Property Summary'!$L$21)^(CapEx!N$2-1))</f>
        <v/>
      </c>
      <c r="O34" s="47" t="str">
        <f>IF('Res Rent Roll'!$B35="","",'Res Rent Roll'!$L35*'Res Rent Roll'!$C35*(1+'Property Summary'!$L$21)^(CapEx!O$2-1))</f>
        <v/>
      </c>
      <c r="P34" s="47" t="str">
        <f>IF('Res Rent Roll'!$B35="","",'Res Rent Roll'!$L35*'Res Rent Roll'!$C35*(1+'Property Summary'!$L$21)^(CapEx!P$2-1))</f>
        <v/>
      </c>
      <c r="Q34" s="47" t="str">
        <f>IF('Res Rent Roll'!$B35="","",'Res Rent Roll'!$L35*'Res Rent Roll'!$C35*(1+'Property Summary'!$L$21)^(CapEx!Q$2-1))</f>
        <v/>
      </c>
      <c r="R34" s="47" t="str">
        <f>IF('Res Rent Roll'!$B35="","",'Res Rent Roll'!$L35*'Res Rent Roll'!$C35*(1+'Property Summary'!$L$21)^(CapEx!R$2-1))</f>
        <v/>
      </c>
      <c r="S34" s="47" t="str">
        <f>IF('Res Rent Roll'!$B35="","",'Res Rent Roll'!$L35*'Res Rent Roll'!$C35*(1+'Property Summary'!$L$21)^(CapEx!S$2-1))</f>
        <v/>
      </c>
      <c r="T34" s="47" t="str">
        <f>IF('Res Rent Roll'!$B35="","",'Res Rent Roll'!$L35*'Res Rent Roll'!$C35*(1+'Property Summary'!$L$21)^(CapEx!T$2-1))</f>
        <v/>
      </c>
      <c r="U34" s="47" t="str">
        <f>IF('Res Rent Roll'!$B35="","",'Res Rent Roll'!$L35*'Res Rent Roll'!$C35*(1+'Property Summary'!$L$21)^(CapEx!U$2-1))</f>
        <v/>
      </c>
      <c r="V34" s="47" t="str">
        <f>IF('Res Rent Roll'!$B35="","",'Res Rent Roll'!$L35*'Res Rent Roll'!$C35*(1+'Property Summary'!$L$21)^(CapEx!V$2-1))</f>
        <v/>
      </c>
      <c r="W34" s="47" t="str">
        <f>IF('Res Rent Roll'!$B35="","",'Res Rent Roll'!$L35*'Res Rent Roll'!$C35*(1+'Property Summary'!$L$21)^(CapEx!W$2-1))</f>
        <v/>
      </c>
      <c r="X34" s="47" t="str">
        <f>IF('Res Rent Roll'!$B35="","",'Res Rent Roll'!$L35*'Res Rent Roll'!$C35*(1+'Property Summary'!$L$21)^(CapEx!X$2-1))</f>
        <v/>
      </c>
      <c r="Y34" s="47" t="str">
        <f>IF('Res Rent Roll'!$B35="","",'Res Rent Roll'!$L35*'Res Rent Roll'!$C35*(1+'Property Summary'!$L$21)^(CapEx!Y$2-1))</f>
        <v/>
      </c>
      <c r="Z34" s="47" t="str">
        <f>IF('Res Rent Roll'!$B35="","",'Res Rent Roll'!$L35*'Res Rent Roll'!$C35*(1+'Property Summary'!$L$21)^(CapEx!Z$2-1))</f>
        <v/>
      </c>
      <c r="AA34" s="47" t="str">
        <f>IF('Res Rent Roll'!$B35="","",'Res Rent Roll'!$L35*'Res Rent Roll'!$C35*(1+'Property Summary'!$L$21)^(CapEx!AA$2-1))</f>
        <v/>
      </c>
      <c r="AB34" s="47" t="str">
        <f>IF('Res Rent Roll'!$B35="","",'Res Rent Roll'!$L35*'Res Rent Roll'!$C35*(1+'Property Summary'!$L$21)^(CapEx!AB$2-1))</f>
        <v/>
      </c>
      <c r="AC34" s="47" t="str">
        <f>IF('Res Rent Roll'!$B35="","",'Res Rent Roll'!$L35*'Res Rent Roll'!$C35*(1+'Property Summary'!$L$21)^(CapEx!AC$2-1))</f>
        <v/>
      </c>
      <c r="AD34" s="47" t="str">
        <f>IF('Res Rent Roll'!$B35="","",'Res Rent Roll'!$L35*'Res Rent Roll'!$C35*(1+'Property Summary'!$L$21)^(CapEx!AD$2-1))</f>
        <v/>
      </c>
      <c r="AE34" s="47" t="str">
        <f>IF('Res Rent Roll'!$B35="","",'Res Rent Roll'!$L35*'Res Rent Roll'!$C35*(1+'Property Summary'!$L$21)^(CapEx!AE$2-1))</f>
        <v/>
      </c>
      <c r="AF34" s="47" t="str">
        <f>IF('Res Rent Roll'!$B35="","",'Res Rent Roll'!$L35*'Res Rent Roll'!$C35*(1+'Property Summary'!$L$21)^(CapEx!AF$2-1))</f>
        <v/>
      </c>
      <c r="AG34" s="47" t="str">
        <f>IF('Res Rent Roll'!$B35="","",'Res Rent Roll'!$L35*'Res Rent Roll'!$C35*(1+'Property Summary'!$L$21)^(CapEx!AG$2-1))</f>
        <v/>
      </c>
      <c r="AH34" s="47" t="str">
        <f>IF('Res Rent Roll'!$B35="","",'Res Rent Roll'!$L35*'Res Rent Roll'!$C35*(1+'Property Summary'!$L$21)^(CapEx!AH$2-1))</f>
        <v/>
      </c>
      <c r="AI34" s="47" t="str">
        <f>IF('Res Rent Roll'!$B35="","",'Res Rent Roll'!$L35*'Res Rent Roll'!$C35*(1+'Property Summary'!$L$21)^(CapEx!AI$2-1))</f>
        <v/>
      </c>
      <c r="AJ34" s="47" t="str">
        <f>IF('Res Rent Roll'!$B35="","",'Res Rent Roll'!$L35*'Res Rent Roll'!$C35*(1+'Property Summary'!$L$21)^(CapEx!AJ$2-1))</f>
        <v/>
      </c>
      <c r="AK34" s="47" t="str">
        <f>IF('Res Rent Roll'!$B35="","",'Res Rent Roll'!$L35*'Res Rent Roll'!$C35*(1+'Property Summary'!$L$21)^(CapEx!AK$2-1))</f>
        <v/>
      </c>
      <c r="AL34" s="47" t="str">
        <f>IF('Res Rent Roll'!$B35="","",'Res Rent Roll'!$L35*'Res Rent Roll'!$C35*(1+'Property Summary'!$L$21)^(CapEx!AL$2-1))</f>
        <v/>
      </c>
      <c r="AM34" s="47" t="str">
        <f>IF('Res Rent Roll'!$B35="","",'Res Rent Roll'!$L35*'Res Rent Roll'!$C35*(1+'Property Summary'!$L$21)^(CapEx!AM$2-1))</f>
        <v/>
      </c>
      <c r="AN34" s="47" t="str">
        <f>IF('Res Rent Roll'!$B35="","",'Res Rent Roll'!$L35*'Res Rent Roll'!$C35*(1+'Property Summary'!$L$21)^(CapEx!AN$2-1))</f>
        <v/>
      </c>
      <c r="AO34" s="47" t="str">
        <f>IF('Res Rent Roll'!$B35="","",'Res Rent Roll'!$L35*'Res Rent Roll'!$C35*(1+'Property Summary'!$L$21)^(CapEx!AO$2-1))</f>
        <v/>
      </c>
      <c r="AP34" s="47" t="str">
        <f>IF('Res Rent Roll'!$B35="","",'Res Rent Roll'!$L35*'Res Rent Roll'!$C35*(1+'Property Summary'!$L$21)^(CapEx!AP$2-1))</f>
        <v/>
      </c>
      <c r="AQ34" s="47" t="str">
        <f>IF('Res Rent Roll'!$B35="","",'Res Rent Roll'!$L35*'Res Rent Roll'!$C35*(1+'Property Summary'!$L$21)^(CapEx!AQ$2-1))</f>
        <v/>
      </c>
      <c r="AR34" s="47" t="str">
        <f>IF('Res Rent Roll'!$B35="","",'Res Rent Roll'!$L35*'Res Rent Roll'!$C35*(1+'Property Summary'!$L$21)^(CapEx!AR$2-1))</f>
        <v/>
      </c>
      <c r="AS34" s="47" t="str">
        <f>IF('Res Rent Roll'!$B35="","",'Res Rent Roll'!$L35*'Res Rent Roll'!$C35*(1+'Property Summary'!$L$21)^(CapEx!AS$2-1))</f>
        <v/>
      </c>
      <c r="AT34" s="47" t="str">
        <f>IF('Res Rent Roll'!$B35="","",'Res Rent Roll'!$L35*'Res Rent Roll'!$C35*(1+'Property Summary'!$L$21)^(CapEx!AT$2-1))</f>
        <v/>
      </c>
      <c r="AU34" s="47" t="str">
        <f>IF('Res Rent Roll'!$B35="","",'Res Rent Roll'!$L35*'Res Rent Roll'!$C35*(1+'Property Summary'!$L$21)^(CapEx!AU$2-1))</f>
        <v/>
      </c>
      <c r="AV34" s="47" t="str">
        <f>IF('Res Rent Roll'!$B35="","",'Res Rent Roll'!$L35*'Res Rent Roll'!$C35*(1+'Property Summary'!$L$21)^(CapEx!AV$2-1))</f>
        <v/>
      </c>
      <c r="AW34" s="47" t="str">
        <f>IF('Res Rent Roll'!$B35="","",'Res Rent Roll'!$L35*'Res Rent Roll'!$C35*(1+'Property Summary'!$L$21)^(CapEx!AW$2-1))</f>
        <v/>
      </c>
      <c r="AX34" s="47" t="str">
        <f>IF('Res Rent Roll'!$B35="","",'Res Rent Roll'!$L35*'Res Rent Roll'!$C35*(1+'Property Summary'!$L$21)^(CapEx!AX$2-1))</f>
        <v/>
      </c>
      <c r="AY34" s="47" t="str">
        <f>IF('Res Rent Roll'!$B35="","",'Res Rent Roll'!$L35*'Res Rent Roll'!$C35*(1+'Property Summary'!$L$21)^(CapEx!AY$2-1))</f>
        <v/>
      </c>
      <c r="AZ34" s="47" t="str">
        <f>IF('Res Rent Roll'!$B35="","",'Res Rent Roll'!$L35*'Res Rent Roll'!$C35*(1+'Property Summary'!$L$21)^(CapEx!AZ$2-1))</f>
        <v/>
      </c>
      <c r="BA34" s="47" t="str">
        <f>IF('Res Rent Roll'!$B35="","",'Res Rent Roll'!$L35*'Res Rent Roll'!$C35*(1+'Property Summary'!$L$21)^(CapEx!BA$2-1))</f>
        <v/>
      </c>
      <c r="BB34" s="47" t="str">
        <f>IF('Res Rent Roll'!$B35="","",'Res Rent Roll'!$L35*'Res Rent Roll'!$C35*(1+'Property Summary'!$L$21)^(CapEx!BB$2-1))</f>
        <v/>
      </c>
      <c r="BC34" s="47" t="str">
        <f>IF('Res Rent Roll'!$B35="","",'Res Rent Roll'!$L35*'Res Rent Roll'!$C35*(1+'Property Summary'!$L$21)^(CapEx!BC$2-1))</f>
        <v/>
      </c>
      <c r="BD34" s="47" t="str">
        <f>IF('Res Rent Roll'!$B35="","",'Res Rent Roll'!$L35*'Res Rent Roll'!$C35*(1+'Property Summary'!$L$21)^(CapEx!BD$2-1))</f>
        <v/>
      </c>
      <c r="BE34" s="47" t="str">
        <f>IF('Res Rent Roll'!$B35="","",'Res Rent Roll'!$L35*'Res Rent Roll'!$C35*(1+'Property Summary'!$L$21)^(CapEx!BE$2-1))</f>
        <v/>
      </c>
      <c r="BF34" s="47" t="str">
        <f>IF('Res Rent Roll'!$B35="","",'Res Rent Roll'!$L35*'Res Rent Roll'!$C35*(1+'Property Summary'!$L$21)^(CapEx!BF$2-1))</f>
        <v/>
      </c>
      <c r="BG34" s="47" t="str">
        <f>IF('Res Rent Roll'!$B35="","",'Res Rent Roll'!$L35*'Res Rent Roll'!$C35*(1+'Property Summary'!$L$21)^(CapEx!BG$2-1))</f>
        <v/>
      </c>
      <c r="BH34" s="47" t="str">
        <f>IF('Res Rent Roll'!$B35="","",'Res Rent Roll'!$L35*'Res Rent Roll'!$C35*(1+'Property Summary'!$L$21)^(CapEx!BH$2-1))</f>
        <v/>
      </c>
      <c r="BI34" s="47" t="str">
        <f>IF('Res Rent Roll'!$B35="","",'Res Rent Roll'!$L35*'Res Rent Roll'!$C35*(1+'Property Summary'!$L$21)^(CapEx!BI$2-1))</f>
        <v/>
      </c>
      <c r="BJ34" s="47" t="str">
        <f>IF('Res Rent Roll'!$B35="","",'Res Rent Roll'!$L35*'Res Rent Roll'!$C35*(1+'Property Summary'!$L$21)^(CapEx!BJ$2-1))</f>
        <v/>
      </c>
      <c r="BK34" s="47" t="str">
        <f>IF('Res Rent Roll'!$B35="","",'Res Rent Roll'!$L35*'Res Rent Roll'!$C35*(1+'Property Summary'!$L$21)^(CapEx!BK$2-1))</f>
        <v/>
      </c>
      <c r="BL34" s="47" t="str">
        <f>IF('Res Rent Roll'!$B35="","",'Res Rent Roll'!$L35*'Res Rent Roll'!$C35*(1+'Property Summary'!$L$21)^(CapEx!BL$2-1))</f>
        <v/>
      </c>
      <c r="BM34" s="47" t="str">
        <f>IF('Res Rent Roll'!$B35="","",'Res Rent Roll'!$L35*'Res Rent Roll'!$C35*(1+'Property Summary'!$L$21)^(CapEx!BM$2-1))</f>
        <v/>
      </c>
      <c r="BN34" s="47" t="str">
        <f>IF('Res Rent Roll'!$B35="","",'Res Rent Roll'!$L35*'Res Rent Roll'!$C35*(1+'Property Summary'!$L$21)^(CapEx!BN$2-1))</f>
        <v/>
      </c>
      <c r="BO34" s="47" t="str">
        <f>IF('Res Rent Roll'!$B35="","",'Res Rent Roll'!$L35*'Res Rent Roll'!$C35*(1+'Property Summary'!$L$21)^(CapEx!BO$2-1))</f>
        <v/>
      </c>
      <c r="BP34" s="47" t="str">
        <f>IF('Res Rent Roll'!$B35="","",'Res Rent Roll'!$L35*'Res Rent Roll'!$C35*(1+'Property Summary'!$L$21)^(CapEx!BP$2-1))</f>
        <v/>
      </c>
      <c r="BQ34" s="47" t="str">
        <f>IF('Res Rent Roll'!$B35="","",'Res Rent Roll'!$L35*'Res Rent Roll'!$C35*(1+'Property Summary'!$L$21)^(CapEx!BQ$2-1))</f>
        <v/>
      </c>
      <c r="BR34" s="47" t="str">
        <f>IF('Res Rent Roll'!$B35="","",'Res Rent Roll'!$L35*'Res Rent Roll'!$C35*(1+'Property Summary'!$L$21)^(CapEx!BR$2-1))</f>
        <v/>
      </c>
      <c r="BS34" s="47" t="str">
        <f>IF('Res Rent Roll'!$B35="","",'Res Rent Roll'!$L35*'Res Rent Roll'!$C35*(1+'Property Summary'!$L$21)^(CapEx!BS$2-1))</f>
        <v/>
      </c>
      <c r="BT34" s="47" t="str">
        <f>IF('Res Rent Roll'!$B35="","",'Res Rent Roll'!$L35*'Res Rent Roll'!$C35*(1+'Property Summary'!$L$21)^(CapEx!BT$2-1))</f>
        <v/>
      </c>
      <c r="BU34" s="47" t="str">
        <f>IF('Res Rent Roll'!$B35="","",'Res Rent Roll'!$L35*'Res Rent Roll'!$C35*(1+'Property Summary'!$L$21)^(CapEx!BU$2-1))</f>
        <v/>
      </c>
      <c r="BV34" s="47" t="str">
        <f>IF('Res Rent Roll'!$B35="","",'Res Rent Roll'!$L35*'Res Rent Roll'!$C35*(1+'Property Summary'!$L$21)^(CapEx!BV$2-1))</f>
        <v/>
      </c>
      <c r="BW34" s="47" t="str">
        <f>IF('Res Rent Roll'!$B35="","",'Res Rent Roll'!$L35*'Res Rent Roll'!$C35*(1+'Property Summary'!$L$21)^(CapEx!BW$2-1))</f>
        <v/>
      </c>
      <c r="BX34" s="47" t="str">
        <f>IF('Res Rent Roll'!$B35="","",'Res Rent Roll'!$L35*'Res Rent Roll'!$C35*(1+'Property Summary'!$L$21)^(CapEx!BX$2-1))</f>
        <v/>
      </c>
      <c r="BY34" s="47" t="str">
        <f>IF('Res Rent Roll'!$B35="","",'Res Rent Roll'!$L35*'Res Rent Roll'!$C35*(1+'Property Summary'!$L$21)^(CapEx!BY$2-1))</f>
        <v/>
      </c>
      <c r="BZ34" s="47" t="str">
        <f>IF('Res Rent Roll'!$B35="","",'Res Rent Roll'!$L35*'Res Rent Roll'!$C35*(1+'Property Summary'!$L$21)^(CapEx!BZ$2-1))</f>
        <v/>
      </c>
      <c r="CA34" s="47" t="str">
        <f>IF('Res Rent Roll'!$B35="","",'Res Rent Roll'!$L35*'Res Rent Roll'!$C35*(1+'Property Summary'!$L$21)^(CapEx!CA$2-1))</f>
        <v/>
      </c>
      <c r="CB34" s="47" t="str">
        <f>IF('Res Rent Roll'!$B35="","",'Res Rent Roll'!$L35*'Res Rent Roll'!$C35*(1+'Property Summary'!$L$21)^(CapEx!CB$2-1))</f>
        <v/>
      </c>
      <c r="CC34" s="47" t="str">
        <f>IF('Res Rent Roll'!$B35="","",'Res Rent Roll'!$L35*'Res Rent Roll'!$C35*(1+'Property Summary'!$L$21)^(CapEx!CC$2-1))</f>
        <v/>
      </c>
      <c r="CD34" s="47" t="str">
        <f>IF('Res Rent Roll'!$B35="","",'Res Rent Roll'!$L35*'Res Rent Roll'!$C35*(1+'Property Summary'!$L$21)^(CapEx!CD$2-1))</f>
        <v/>
      </c>
      <c r="CE34" s="47" t="str">
        <f>IF('Res Rent Roll'!$B35="","",'Res Rent Roll'!$L35*'Res Rent Roll'!$C35*(1+'Property Summary'!$L$21)^(CapEx!CE$2-1))</f>
        <v/>
      </c>
      <c r="CF34" s="47" t="str">
        <f>IF('Res Rent Roll'!$B35="","",'Res Rent Roll'!$L35*'Res Rent Roll'!$C35*(1+'Property Summary'!$L$21)^(CapEx!CF$2-1))</f>
        <v/>
      </c>
      <c r="CG34" s="47" t="str">
        <f>IF('Res Rent Roll'!$B35="","",'Res Rent Roll'!$L35*'Res Rent Roll'!$C35*(1+'Property Summary'!$L$21)^(CapEx!CG$2-1))</f>
        <v/>
      </c>
      <c r="CH34" s="47" t="str">
        <f>IF('Res Rent Roll'!$B35="","",'Res Rent Roll'!$L35*'Res Rent Roll'!$C35*(1+'Property Summary'!$L$21)^(CapEx!CH$2-1))</f>
        <v/>
      </c>
      <c r="CI34" s="47" t="str">
        <f>IF('Res Rent Roll'!$B35="","",'Res Rent Roll'!$L35*'Res Rent Roll'!$C35*(1+'Property Summary'!$L$21)^(CapEx!CI$2-1))</f>
        <v/>
      </c>
      <c r="CJ34" s="47" t="str">
        <f>IF('Res Rent Roll'!$B35="","",'Res Rent Roll'!$L35*'Res Rent Roll'!$C35*(1+'Property Summary'!$L$21)^(CapEx!CJ$2-1))</f>
        <v/>
      </c>
      <c r="CK34" s="47" t="str">
        <f>IF('Res Rent Roll'!$B35="","",'Res Rent Roll'!$L35*'Res Rent Roll'!$C35*(1+'Property Summary'!$L$21)^(CapEx!CK$2-1))</f>
        <v/>
      </c>
      <c r="CL34" s="47" t="str">
        <f>IF('Res Rent Roll'!$B35="","",'Res Rent Roll'!$L35*'Res Rent Roll'!$C35*(1+'Property Summary'!$L$21)^(CapEx!CL$2-1))</f>
        <v/>
      </c>
      <c r="CM34" s="47" t="str">
        <f>IF('Res Rent Roll'!$B35="","",'Res Rent Roll'!$L35*'Res Rent Roll'!$C35*(1+'Property Summary'!$L$21)^(CapEx!CM$2-1))</f>
        <v/>
      </c>
      <c r="CN34" s="47" t="str">
        <f>IF('Res Rent Roll'!$B35="","",'Res Rent Roll'!$L35*'Res Rent Roll'!$C35*(1+'Property Summary'!$L$21)^(CapEx!CN$2-1))</f>
        <v/>
      </c>
      <c r="CO34" s="47" t="str">
        <f>IF('Res Rent Roll'!$B35="","",'Res Rent Roll'!$L35*'Res Rent Roll'!$C35*(1+'Property Summary'!$L$21)^(CapEx!CO$2-1))</f>
        <v/>
      </c>
      <c r="CP34" s="47" t="str">
        <f>IF('Res Rent Roll'!$B35="","",'Res Rent Roll'!$L35*'Res Rent Roll'!$C35*(1+'Property Summary'!$L$21)^(CapEx!CP$2-1))</f>
        <v/>
      </c>
      <c r="CQ34" s="47" t="str">
        <f>IF('Res Rent Roll'!$B35="","",'Res Rent Roll'!$L35*'Res Rent Roll'!$C35*(1+'Property Summary'!$L$21)^(CapEx!CQ$2-1))</f>
        <v/>
      </c>
      <c r="CR34" s="47" t="str">
        <f>IF('Res Rent Roll'!$B35="","",'Res Rent Roll'!$L35*'Res Rent Roll'!$C35*(1+'Property Summary'!$L$21)^(CapEx!CR$2-1))</f>
        <v/>
      </c>
      <c r="CS34" s="47" t="str">
        <f>IF('Res Rent Roll'!$B35="","",'Res Rent Roll'!$L35*'Res Rent Roll'!$C35*(1+'Property Summary'!$L$21)^(CapEx!CS$2-1))</f>
        <v/>
      </c>
      <c r="CT34" s="47" t="str">
        <f>IF('Res Rent Roll'!$B35="","",'Res Rent Roll'!$L35*'Res Rent Roll'!$C35*(1+'Property Summary'!$L$21)^(CapEx!CT$2-1))</f>
        <v/>
      </c>
      <c r="CU34" s="47" t="str">
        <f>IF('Res Rent Roll'!$B35="","",'Res Rent Roll'!$L35*'Res Rent Roll'!$C35*(1+'Property Summary'!$L$21)^(CapEx!CU$2-1))</f>
        <v/>
      </c>
      <c r="CV34" s="47" t="str">
        <f>IF('Res Rent Roll'!$B35="","",'Res Rent Roll'!$L35*'Res Rent Roll'!$C35*(1+'Property Summary'!$L$21)^(CapEx!CV$2-1))</f>
        <v/>
      </c>
      <c r="CW34" s="47" t="str">
        <f>IF('Res Rent Roll'!$B35="","",'Res Rent Roll'!$L35*'Res Rent Roll'!$C35*(1+'Property Summary'!$L$21)^(CapEx!CW$2-1))</f>
        <v/>
      </c>
      <c r="CX34" s="47" t="str">
        <f>IF('Res Rent Roll'!$B35="","",'Res Rent Roll'!$L35*'Res Rent Roll'!$C35*(1+'Property Summary'!$L$21)^(CapEx!CX$2-1))</f>
        <v/>
      </c>
      <c r="CY34" s="47" t="str">
        <f>IF('Res Rent Roll'!$B35="","",'Res Rent Roll'!$L35*'Res Rent Roll'!$C35*(1+'Property Summary'!$L$21)^(CapEx!CY$2-1))</f>
        <v/>
      </c>
      <c r="CZ34" s="47" t="str">
        <f>IF('Res Rent Roll'!$B35="","",'Res Rent Roll'!$L35*'Res Rent Roll'!$C35*(1+'Property Summary'!$L$21)^(CapEx!CZ$2-1))</f>
        <v/>
      </c>
      <c r="DA34" s="47" t="str">
        <f>IF('Res Rent Roll'!$B35="","",'Res Rent Roll'!$L35*'Res Rent Roll'!$C35*(1+'Property Summary'!$L$21)^(CapEx!DA$2-1))</f>
        <v/>
      </c>
      <c r="DB34" s="47" t="str">
        <f>IF('Res Rent Roll'!$B35="","",'Res Rent Roll'!$L35*'Res Rent Roll'!$C35*(1+'Property Summary'!$L$21)^(CapEx!DB$2-1))</f>
        <v/>
      </c>
      <c r="DC34" s="47" t="str">
        <f>IF('Res Rent Roll'!$B35="","",'Res Rent Roll'!$L35*'Res Rent Roll'!$C35*(1+'Property Summary'!$L$21)^(CapEx!DC$2-1))</f>
        <v/>
      </c>
      <c r="DD34" s="47" t="str">
        <f>IF('Res Rent Roll'!$B35="","",'Res Rent Roll'!$L35*'Res Rent Roll'!$C35*(1+'Property Summary'!$L$21)^(CapEx!DD$2-1))</f>
        <v/>
      </c>
      <c r="DE34" s="47" t="str">
        <f>IF('Res Rent Roll'!$B35="","",'Res Rent Roll'!$L35*'Res Rent Roll'!$C35*(1+'Property Summary'!$L$21)^(CapEx!DE$2-1))</f>
        <v/>
      </c>
      <c r="DF34" s="47" t="str">
        <f>IF('Res Rent Roll'!$B35="","",'Res Rent Roll'!$L35*'Res Rent Roll'!$C35*(1+'Property Summary'!$L$21)^(CapEx!DF$2-1))</f>
        <v/>
      </c>
      <c r="DG34" s="47" t="str">
        <f>IF('Res Rent Roll'!$B35="","",'Res Rent Roll'!$L35*'Res Rent Roll'!$C35*(1+'Property Summary'!$L$21)^(CapEx!DG$2-1))</f>
        <v/>
      </c>
      <c r="DH34" s="47" t="str">
        <f>IF('Res Rent Roll'!$B35="","",'Res Rent Roll'!$L35*'Res Rent Roll'!$C35*(1+'Property Summary'!$L$21)^(CapEx!DH$2-1))</f>
        <v/>
      </c>
      <c r="DI34" s="47" t="str">
        <f>IF('Res Rent Roll'!$B35="","",'Res Rent Roll'!$L35*'Res Rent Roll'!$C35*(1+'Property Summary'!$L$21)^(CapEx!DI$2-1))</f>
        <v/>
      </c>
      <c r="DJ34" s="47" t="str">
        <f>IF('Res Rent Roll'!$B35="","",'Res Rent Roll'!$L35*'Res Rent Roll'!$C35*(1+'Property Summary'!$L$21)^(CapEx!DJ$2-1))</f>
        <v/>
      </c>
      <c r="DK34" s="47" t="str">
        <f>IF('Res Rent Roll'!$B35="","",'Res Rent Roll'!$L35*'Res Rent Roll'!$C35*(1+'Property Summary'!$L$21)^(CapEx!DK$2-1))</f>
        <v/>
      </c>
      <c r="DL34" s="47" t="str">
        <f>IF('Res Rent Roll'!$B35="","",'Res Rent Roll'!$L35*'Res Rent Roll'!$C35*(1+'Property Summary'!$L$21)^(CapEx!DL$2-1))</f>
        <v/>
      </c>
      <c r="DM34" s="47" t="str">
        <f>IF('Res Rent Roll'!$B35="","",'Res Rent Roll'!$L35*'Res Rent Roll'!$C35*(1+'Property Summary'!$L$21)^(CapEx!DM$2-1))</f>
        <v/>
      </c>
      <c r="DN34" s="47" t="str">
        <f>IF('Res Rent Roll'!$B35="","",'Res Rent Roll'!$L35*'Res Rent Roll'!$C35*(1+'Property Summary'!$L$21)^(CapEx!DN$2-1))</f>
        <v/>
      </c>
      <c r="DO34" s="47" t="str">
        <f>IF('Res Rent Roll'!$B35="","",'Res Rent Roll'!$L35*'Res Rent Roll'!$C35*(1+'Property Summary'!$L$21)^(CapEx!DO$2-1))</f>
        <v/>
      </c>
      <c r="DP34" s="47" t="str">
        <f>IF('Res Rent Roll'!$B35="","",'Res Rent Roll'!$L35*'Res Rent Roll'!$C35*(1+'Property Summary'!$L$21)^(CapEx!DP$2-1))</f>
        <v/>
      </c>
      <c r="DQ34" s="47" t="str">
        <f>IF('Res Rent Roll'!$B35="","",'Res Rent Roll'!$L35*'Res Rent Roll'!$C35*(1+'Property Summary'!$L$21)^(CapEx!DQ$2-1))</f>
        <v/>
      </c>
      <c r="DR34" s="47" t="str">
        <f>IF('Res Rent Roll'!$B35="","",'Res Rent Roll'!$L35*'Res Rent Roll'!$C35*(1+'Property Summary'!$L$21)^(CapEx!DR$2-1))</f>
        <v/>
      </c>
      <c r="DS34" s="47" t="str">
        <f>IF('Res Rent Roll'!$B35="","",'Res Rent Roll'!$L35*'Res Rent Roll'!$C35*(1+'Property Summary'!$L$21)^(CapEx!DS$2-1))</f>
        <v/>
      </c>
      <c r="DT34" s="47" t="str">
        <f>IF('Res Rent Roll'!$B35="","",'Res Rent Roll'!$L35*'Res Rent Roll'!$C35*(1+'Property Summary'!$L$21)^(CapEx!DT$2-1))</f>
        <v/>
      </c>
      <c r="DU34" s="47" t="str">
        <f>IF('Res Rent Roll'!$B35="","",'Res Rent Roll'!$L35*'Res Rent Roll'!$C35*(1+'Property Summary'!$L$21)^(CapEx!DU$2-1))</f>
        <v/>
      </c>
      <c r="DV34" s="47" t="str">
        <f>IF('Res Rent Roll'!$B35="","",'Res Rent Roll'!$L35*'Res Rent Roll'!$C35*(1+'Property Summary'!$L$21)^(CapEx!DV$2-1))</f>
        <v/>
      </c>
      <c r="DW34" s="47" t="str">
        <f>IF('Res Rent Roll'!$B35="","",'Res Rent Roll'!$L35*'Res Rent Roll'!$C35*(1+'Property Summary'!$L$21)^(CapEx!DW$2-1))</f>
        <v/>
      </c>
      <c r="DX34" s="47" t="str">
        <f>IF('Res Rent Roll'!$B35="","",'Res Rent Roll'!$L35*'Res Rent Roll'!$C35*(1+'Property Summary'!$L$21)^(CapEx!DX$2-1))</f>
        <v/>
      </c>
      <c r="DY34" s="47" t="str">
        <f>IF('Res Rent Roll'!$B35="","",'Res Rent Roll'!$L35*'Res Rent Roll'!$C35*(1+'Property Summary'!$L$21)^(CapEx!DY$2-1))</f>
        <v/>
      </c>
      <c r="DZ34" s="47" t="str">
        <f>IF('Res Rent Roll'!$B35="","",'Res Rent Roll'!$L35*'Res Rent Roll'!$C35*(1+'Property Summary'!$L$21)^(CapEx!DZ$2-1))</f>
        <v/>
      </c>
      <c r="EA34" s="47" t="str">
        <f>IF('Res Rent Roll'!$B35="","",'Res Rent Roll'!$L35*'Res Rent Roll'!$C35*(1+'Property Summary'!$L$21)^(CapEx!EA$2-1))</f>
        <v/>
      </c>
      <c r="EB34" s="47" t="str">
        <f>IF('Res Rent Roll'!$B35="","",'Res Rent Roll'!$L35*'Res Rent Roll'!$C35*(1+'Property Summary'!$L$21)^(CapEx!EB$2-1))</f>
        <v/>
      </c>
      <c r="EC34" s="47" t="str">
        <f>IF('Res Rent Roll'!$B35="","",'Res Rent Roll'!$L35*'Res Rent Roll'!$C35*(1+'Property Summary'!$L$21)^(CapEx!EC$2-1))</f>
        <v/>
      </c>
      <c r="ED34" s="47" t="str">
        <f>IF('Res Rent Roll'!$B35="","",'Res Rent Roll'!$L35*'Res Rent Roll'!$C35*(1+'Property Summary'!$L$21)^(CapEx!ED$2-1))</f>
        <v/>
      </c>
      <c r="EE34" s="47" t="str">
        <f>IF('Res Rent Roll'!$B35="","",'Res Rent Roll'!$L35*'Res Rent Roll'!$C35*(1+'Property Summary'!$L$21)^(CapEx!EE$2-1))</f>
        <v/>
      </c>
      <c r="EF34" s="47" t="str">
        <f>IF('Res Rent Roll'!$B35="","",'Res Rent Roll'!$L35*'Res Rent Roll'!$C35*(1+'Property Summary'!$L$21)^(CapEx!EF$2-1))</f>
        <v/>
      </c>
      <c r="EG34" s="47" t="str">
        <f>IF('Res Rent Roll'!$B35="","",'Res Rent Roll'!$L35*'Res Rent Roll'!$C35*(1+'Property Summary'!$L$21)^(CapEx!EG$2-1))</f>
        <v/>
      </c>
      <c r="EH34" s="47" t="str">
        <f>IF('Res Rent Roll'!$B35="","",'Res Rent Roll'!$L35*'Res Rent Roll'!$C35*(1+'Property Summary'!$L$21)^(CapEx!EH$2-1))</f>
        <v/>
      </c>
      <c r="EI34" s="47" t="str">
        <f>IF('Res Rent Roll'!$B35="","",'Res Rent Roll'!$L35*'Res Rent Roll'!$C35*(1+'Property Summary'!$L$21)^(CapEx!EI$2-1))</f>
        <v/>
      </c>
      <c r="EJ34" s="47" t="str">
        <f>IF('Res Rent Roll'!$B35="","",'Res Rent Roll'!$L35*'Res Rent Roll'!$C35*(1+'Property Summary'!$L$21)^(CapEx!EJ$2-1))</f>
        <v/>
      </c>
      <c r="EK34" s="47" t="str">
        <f>IF('Res Rent Roll'!$B35="","",'Res Rent Roll'!$L35*'Res Rent Roll'!$C35*(1+'Property Summary'!$L$21)^(CapEx!EK$2-1))</f>
        <v/>
      </c>
      <c r="EL34" s="47" t="str">
        <f>IF('Res Rent Roll'!$B35="","",'Res Rent Roll'!$L35*'Res Rent Roll'!$C35*(1+'Property Summary'!$L$21)^(CapEx!EL$2-1))</f>
        <v/>
      </c>
      <c r="EM34" s="47" t="str">
        <f>IF('Res Rent Roll'!$B35="","",'Res Rent Roll'!$L35*'Res Rent Roll'!$C35*(1+'Property Summary'!$L$21)^(CapEx!EM$2-1))</f>
        <v/>
      </c>
      <c r="EN34" s="47" t="str">
        <f>IF('Res Rent Roll'!$B35="","",'Res Rent Roll'!$L35*'Res Rent Roll'!$C35*(1+'Property Summary'!$L$21)^(CapEx!EN$2-1))</f>
        <v/>
      </c>
      <c r="EO34" s="47" t="str">
        <f>IF('Res Rent Roll'!$B35="","",'Res Rent Roll'!$L35*'Res Rent Roll'!$C35*(1+'Property Summary'!$L$21)^(CapEx!EO$2-1))</f>
        <v/>
      </c>
      <c r="EP34" s="47" t="str">
        <f>IF('Res Rent Roll'!$B35="","",'Res Rent Roll'!$L35*'Res Rent Roll'!$C35*(1+'Property Summary'!$L$21)^(CapEx!EP$2-1))</f>
        <v/>
      </c>
      <c r="EQ34" s="47" t="str">
        <f>IF('Res Rent Roll'!$B35="","",'Res Rent Roll'!$L35*'Res Rent Roll'!$C35*(1+'Property Summary'!$L$21)^(CapEx!EQ$2-1))</f>
        <v/>
      </c>
      <c r="ER34" s="47" t="str">
        <f>IF('Res Rent Roll'!$B35="","",'Res Rent Roll'!$L35*'Res Rent Roll'!$C35*(1+'Property Summary'!$L$21)^(CapEx!ER$2-1))</f>
        <v/>
      </c>
      <c r="ES34" s="47" t="str">
        <f>IF('Res Rent Roll'!$B35="","",'Res Rent Roll'!$L35*'Res Rent Roll'!$C35*(1+'Property Summary'!$L$21)^(CapEx!ES$2-1))</f>
        <v/>
      </c>
      <c r="ET34" s="47" t="str">
        <f>IF('Res Rent Roll'!$B35="","",'Res Rent Roll'!$L35*'Res Rent Roll'!$C35*(1+'Property Summary'!$L$21)^(CapEx!ET$2-1))</f>
        <v/>
      </c>
      <c r="EU34" s="47" t="str">
        <f>IF('Res Rent Roll'!$B35="","",'Res Rent Roll'!$L35*'Res Rent Roll'!$C35*(1+'Property Summary'!$L$21)^(CapEx!EU$2-1))</f>
        <v/>
      </c>
      <c r="EV34" s="47" t="str">
        <f>IF('Res Rent Roll'!$B35="","",'Res Rent Roll'!$L35*'Res Rent Roll'!$C35*(1+'Property Summary'!$L$21)^(CapEx!EV$2-1))</f>
        <v/>
      </c>
      <c r="EW34" s="47" t="str">
        <f>IF('Res Rent Roll'!$B35="","",'Res Rent Roll'!$L35*'Res Rent Roll'!$C35*(1+'Property Summary'!$L$21)^(CapEx!EW$2-1))</f>
        <v/>
      </c>
      <c r="EX34" s="47" t="str">
        <f>IF('Res Rent Roll'!$B35="","",'Res Rent Roll'!$L35*'Res Rent Roll'!$C35*(1+'Property Summary'!$L$21)^(CapEx!EX$2-1))</f>
        <v/>
      </c>
      <c r="EY34" s="47" t="str">
        <f>IF('Res Rent Roll'!$B35="","",'Res Rent Roll'!$L35*'Res Rent Roll'!$C35*(1+'Property Summary'!$L$21)^(CapEx!EY$2-1))</f>
        <v/>
      </c>
      <c r="EZ34" s="47" t="str">
        <f>IF('Res Rent Roll'!$B35="","",'Res Rent Roll'!$L35*'Res Rent Roll'!$C35*(1+'Property Summary'!$L$21)^(CapEx!EZ$2-1))</f>
        <v/>
      </c>
      <c r="FA34" s="47" t="str">
        <f>IF('Res Rent Roll'!$B35="","",'Res Rent Roll'!$L35*'Res Rent Roll'!$C35*(1+'Property Summary'!$L$21)^(CapEx!FA$2-1))</f>
        <v/>
      </c>
      <c r="FB34" s="47" t="str">
        <f>IF('Res Rent Roll'!$B35="","",'Res Rent Roll'!$L35*'Res Rent Roll'!$C35*(1+'Property Summary'!$L$21)^(CapEx!FB$2-1))</f>
        <v/>
      </c>
      <c r="FC34" s="47" t="str">
        <f>IF('Res Rent Roll'!$B35="","",'Res Rent Roll'!$L35*'Res Rent Roll'!$C35*(1+'Property Summary'!$L$21)^(CapEx!FC$2-1))</f>
        <v/>
      </c>
      <c r="FD34" s="47" t="str">
        <f>IF('Res Rent Roll'!$B35="","",'Res Rent Roll'!$L35*'Res Rent Roll'!$C35*(1+'Property Summary'!$L$21)^(CapEx!FD$2-1))</f>
        <v/>
      </c>
      <c r="FE34" s="47" t="str">
        <f>IF('Res Rent Roll'!$B35="","",'Res Rent Roll'!$L35*'Res Rent Roll'!$C35*(1+'Property Summary'!$L$21)^(CapEx!FE$2-1))</f>
        <v/>
      </c>
      <c r="FF34" s="47" t="str">
        <f>IF('Res Rent Roll'!$B35="","",'Res Rent Roll'!$L35*'Res Rent Roll'!$C35*(1+'Property Summary'!$L$21)^(CapEx!FF$2-1))</f>
        <v/>
      </c>
      <c r="FG34" s="47" t="str">
        <f>IF('Res Rent Roll'!$B35="","",'Res Rent Roll'!$L35*'Res Rent Roll'!$C35*(1+'Property Summary'!$L$21)^(CapEx!FG$2-1))</f>
        <v/>
      </c>
      <c r="FH34" s="47" t="str">
        <f>IF('Res Rent Roll'!$B35="","",'Res Rent Roll'!$L35*'Res Rent Roll'!$C35*(1+'Property Summary'!$L$21)^(CapEx!FH$2-1))</f>
        <v/>
      </c>
      <c r="FI34" s="47" t="str">
        <f>IF('Res Rent Roll'!$B35="","",'Res Rent Roll'!$L35*'Res Rent Roll'!$C35*(1+'Property Summary'!$L$21)^(CapEx!FI$2-1))</f>
        <v/>
      </c>
      <c r="FJ34" s="47" t="str">
        <f>IF('Res Rent Roll'!$B35="","",'Res Rent Roll'!$L35*'Res Rent Roll'!$C35*(1+'Property Summary'!$L$21)^(CapEx!FJ$2-1))</f>
        <v/>
      </c>
      <c r="FK34" s="47" t="str">
        <f>IF('Res Rent Roll'!$B35="","",'Res Rent Roll'!$L35*'Res Rent Roll'!$C35*(1+'Property Summary'!$L$21)^(CapEx!FK$2-1))</f>
        <v/>
      </c>
      <c r="FL34" s="47" t="str">
        <f>IF('Res Rent Roll'!$B35="","",'Res Rent Roll'!$L35*'Res Rent Roll'!$C35*(1+'Property Summary'!$L$21)^(CapEx!FL$2-1))</f>
        <v/>
      </c>
      <c r="FM34" s="47" t="str">
        <f>IF('Res Rent Roll'!$B35="","",'Res Rent Roll'!$L35*'Res Rent Roll'!$C35*(1+'Property Summary'!$L$21)^(CapEx!FM$2-1))</f>
        <v/>
      </c>
      <c r="FN34" s="47" t="str">
        <f>IF('Res Rent Roll'!$B35="","",'Res Rent Roll'!$L35*'Res Rent Roll'!$C35*(1+'Property Summary'!$L$21)^(CapEx!FN$2-1))</f>
        <v/>
      </c>
      <c r="FO34" s="47" t="str">
        <f>IF('Res Rent Roll'!$B35="","",'Res Rent Roll'!$L35*'Res Rent Roll'!$C35*(1+'Property Summary'!$L$21)^(CapEx!FO$2-1))</f>
        <v/>
      </c>
      <c r="FP34" s="47" t="str">
        <f>IF('Res Rent Roll'!$B35="","",'Res Rent Roll'!$L35*'Res Rent Roll'!$C35*(1+'Property Summary'!$L$21)^(CapEx!FP$2-1))</f>
        <v/>
      </c>
      <c r="FQ34" s="47" t="str">
        <f>IF('Res Rent Roll'!$B35="","",'Res Rent Roll'!$L35*'Res Rent Roll'!$C35*(1+'Property Summary'!$L$21)^(CapEx!FQ$2-1))</f>
        <v/>
      </c>
      <c r="FR34" s="47" t="str">
        <f>IF('Res Rent Roll'!$B35="","",'Res Rent Roll'!$L35*'Res Rent Roll'!$C35*(1+'Property Summary'!$L$21)^(CapEx!FR$2-1))</f>
        <v/>
      </c>
      <c r="FS34" s="47" t="str">
        <f>IF('Res Rent Roll'!$B35="","",'Res Rent Roll'!$L35*'Res Rent Roll'!$C35*(1+'Property Summary'!$L$21)^(CapEx!FS$2-1))</f>
        <v/>
      </c>
      <c r="FT34" s="47" t="str">
        <f>IF('Res Rent Roll'!$B35="","",'Res Rent Roll'!$L35*'Res Rent Roll'!$C35*(1+'Property Summary'!$L$21)^(CapEx!FT$2-1))</f>
        <v/>
      </c>
      <c r="FU34" s="47" t="str">
        <f>IF('Res Rent Roll'!$B35="","",'Res Rent Roll'!$L35*'Res Rent Roll'!$C35*(1+'Property Summary'!$L$21)^(CapEx!FU$2-1))</f>
        <v/>
      </c>
      <c r="FV34" s="47" t="str">
        <f>IF('Res Rent Roll'!$B35="","",'Res Rent Roll'!$L35*'Res Rent Roll'!$C35*(1+'Property Summary'!$L$21)^(CapEx!FV$2-1))</f>
        <v/>
      </c>
      <c r="FW34" s="47" t="str">
        <f>IF('Res Rent Roll'!$B35="","",'Res Rent Roll'!$L35*'Res Rent Roll'!$C35*(1+'Property Summary'!$L$21)^(CapEx!FW$2-1))</f>
        <v/>
      </c>
      <c r="FX34" s="47" t="str">
        <f>IF('Res Rent Roll'!$B35="","",'Res Rent Roll'!$L35*'Res Rent Roll'!$C35*(1+'Property Summary'!$L$21)^(CapEx!FX$2-1))</f>
        <v/>
      </c>
      <c r="FY34" s="47" t="str">
        <f>IF('Res Rent Roll'!$B35="","",'Res Rent Roll'!$L35*'Res Rent Roll'!$C35*(1+'Property Summary'!$L$21)^(CapEx!FY$2-1))</f>
        <v/>
      </c>
      <c r="FZ34" s="47" t="str">
        <f>IF('Res Rent Roll'!$B35="","",'Res Rent Roll'!$L35*'Res Rent Roll'!$C35*(1+'Property Summary'!$L$21)^(CapEx!FZ$2-1))</f>
        <v/>
      </c>
      <c r="GA34" s="48" t="str">
        <f>IF('Res Rent Roll'!$B35="","",'Res Rent Roll'!$L35*'Res Rent Roll'!$C35*(1+'Property Summary'!$L$21)^(CapEx!GA$2-1))</f>
        <v/>
      </c>
    </row>
    <row r="35" spans="2:183" x14ac:dyDescent="0.3">
      <c r="B35" s="42" t="str">
        <f>IF('Res Rent Roll'!$B36="","",'Res Rent Roll'!$B36)</f>
        <v/>
      </c>
      <c r="C35" s="43"/>
      <c r="D35" s="47" t="str">
        <f>IF('Res Rent Roll'!$B36="","",'Res Rent Roll'!$L36*'Res Rent Roll'!$C36*(1+'Property Summary'!$L$21)^(CapEx!D$2-1))</f>
        <v/>
      </c>
      <c r="E35" s="47" t="str">
        <f>IF('Res Rent Roll'!$B36="","",'Res Rent Roll'!$L36*'Res Rent Roll'!$C36*(1+'Property Summary'!$L$21)^(CapEx!E$2-1))</f>
        <v/>
      </c>
      <c r="F35" s="47" t="str">
        <f>IF('Res Rent Roll'!$B36="","",'Res Rent Roll'!$L36*'Res Rent Roll'!$C36*(1+'Property Summary'!$L$21)^(CapEx!F$2-1))</f>
        <v/>
      </c>
      <c r="G35" s="47" t="str">
        <f>IF('Res Rent Roll'!$B36="","",'Res Rent Roll'!$L36*'Res Rent Roll'!$C36*(1+'Property Summary'!$L$21)^(CapEx!G$2-1))</f>
        <v/>
      </c>
      <c r="H35" s="47" t="str">
        <f>IF('Res Rent Roll'!$B36="","",'Res Rent Roll'!$L36*'Res Rent Roll'!$C36*(1+'Property Summary'!$L$21)^(CapEx!H$2-1))</f>
        <v/>
      </c>
      <c r="I35" s="47" t="str">
        <f>IF('Res Rent Roll'!$B36="","",'Res Rent Roll'!$L36*'Res Rent Roll'!$C36*(1+'Property Summary'!$L$21)^(CapEx!I$2-1))</f>
        <v/>
      </c>
      <c r="J35" s="47" t="str">
        <f>IF('Res Rent Roll'!$B36="","",'Res Rent Roll'!$L36*'Res Rent Roll'!$C36*(1+'Property Summary'!$L$21)^(CapEx!J$2-1))</f>
        <v/>
      </c>
      <c r="K35" s="47" t="str">
        <f>IF('Res Rent Roll'!$B36="","",'Res Rent Roll'!$L36*'Res Rent Roll'!$C36*(1+'Property Summary'!$L$21)^(CapEx!K$2-1))</f>
        <v/>
      </c>
      <c r="L35" s="47" t="str">
        <f>IF('Res Rent Roll'!$B36="","",'Res Rent Roll'!$L36*'Res Rent Roll'!$C36*(1+'Property Summary'!$L$21)^(CapEx!L$2-1))</f>
        <v/>
      </c>
      <c r="M35" s="47" t="str">
        <f>IF('Res Rent Roll'!$B36="","",'Res Rent Roll'!$L36*'Res Rent Roll'!$C36*(1+'Property Summary'!$L$21)^(CapEx!M$2-1))</f>
        <v/>
      </c>
      <c r="N35" s="47" t="str">
        <f>IF('Res Rent Roll'!$B36="","",'Res Rent Roll'!$L36*'Res Rent Roll'!$C36*(1+'Property Summary'!$L$21)^(CapEx!N$2-1))</f>
        <v/>
      </c>
      <c r="O35" s="47" t="str">
        <f>IF('Res Rent Roll'!$B36="","",'Res Rent Roll'!$L36*'Res Rent Roll'!$C36*(1+'Property Summary'!$L$21)^(CapEx!O$2-1))</f>
        <v/>
      </c>
      <c r="P35" s="47" t="str">
        <f>IF('Res Rent Roll'!$B36="","",'Res Rent Roll'!$L36*'Res Rent Roll'!$C36*(1+'Property Summary'!$L$21)^(CapEx!P$2-1))</f>
        <v/>
      </c>
      <c r="Q35" s="47" t="str">
        <f>IF('Res Rent Roll'!$B36="","",'Res Rent Roll'!$L36*'Res Rent Roll'!$C36*(1+'Property Summary'!$L$21)^(CapEx!Q$2-1))</f>
        <v/>
      </c>
      <c r="R35" s="47" t="str">
        <f>IF('Res Rent Roll'!$B36="","",'Res Rent Roll'!$L36*'Res Rent Roll'!$C36*(1+'Property Summary'!$L$21)^(CapEx!R$2-1))</f>
        <v/>
      </c>
      <c r="S35" s="47" t="str">
        <f>IF('Res Rent Roll'!$B36="","",'Res Rent Roll'!$L36*'Res Rent Roll'!$C36*(1+'Property Summary'!$L$21)^(CapEx!S$2-1))</f>
        <v/>
      </c>
      <c r="T35" s="47" t="str">
        <f>IF('Res Rent Roll'!$B36="","",'Res Rent Roll'!$L36*'Res Rent Roll'!$C36*(1+'Property Summary'!$L$21)^(CapEx!T$2-1))</f>
        <v/>
      </c>
      <c r="U35" s="47" t="str">
        <f>IF('Res Rent Roll'!$B36="","",'Res Rent Roll'!$L36*'Res Rent Roll'!$C36*(1+'Property Summary'!$L$21)^(CapEx!U$2-1))</f>
        <v/>
      </c>
      <c r="V35" s="47" t="str">
        <f>IF('Res Rent Roll'!$B36="","",'Res Rent Roll'!$L36*'Res Rent Roll'!$C36*(1+'Property Summary'!$L$21)^(CapEx!V$2-1))</f>
        <v/>
      </c>
      <c r="W35" s="47" t="str">
        <f>IF('Res Rent Roll'!$B36="","",'Res Rent Roll'!$L36*'Res Rent Roll'!$C36*(1+'Property Summary'!$L$21)^(CapEx!W$2-1))</f>
        <v/>
      </c>
      <c r="X35" s="47" t="str">
        <f>IF('Res Rent Roll'!$B36="","",'Res Rent Roll'!$L36*'Res Rent Roll'!$C36*(1+'Property Summary'!$L$21)^(CapEx!X$2-1))</f>
        <v/>
      </c>
      <c r="Y35" s="47" t="str">
        <f>IF('Res Rent Roll'!$B36="","",'Res Rent Roll'!$L36*'Res Rent Roll'!$C36*(1+'Property Summary'!$L$21)^(CapEx!Y$2-1))</f>
        <v/>
      </c>
      <c r="Z35" s="47" t="str">
        <f>IF('Res Rent Roll'!$B36="","",'Res Rent Roll'!$L36*'Res Rent Roll'!$C36*(1+'Property Summary'!$L$21)^(CapEx!Z$2-1))</f>
        <v/>
      </c>
      <c r="AA35" s="47" t="str">
        <f>IF('Res Rent Roll'!$B36="","",'Res Rent Roll'!$L36*'Res Rent Roll'!$C36*(1+'Property Summary'!$L$21)^(CapEx!AA$2-1))</f>
        <v/>
      </c>
      <c r="AB35" s="47" t="str">
        <f>IF('Res Rent Roll'!$B36="","",'Res Rent Roll'!$L36*'Res Rent Roll'!$C36*(1+'Property Summary'!$L$21)^(CapEx!AB$2-1))</f>
        <v/>
      </c>
      <c r="AC35" s="47" t="str">
        <f>IF('Res Rent Roll'!$B36="","",'Res Rent Roll'!$L36*'Res Rent Roll'!$C36*(1+'Property Summary'!$L$21)^(CapEx!AC$2-1))</f>
        <v/>
      </c>
      <c r="AD35" s="47" t="str">
        <f>IF('Res Rent Roll'!$B36="","",'Res Rent Roll'!$L36*'Res Rent Roll'!$C36*(1+'Property Summary'!$L$21)^(CapEx!AD$2-1))</f>
        <v/>
      </c>
      <c r="AE35" s="47" t="str">
        <f>IF('Res Rent Roll'!$B36="","",'Res Rent Roll'!$L36*'Res Rent Roll'!$C36*(1+'Property Summary'!$L$21)^(CapEx!AE$2-1))</f>
        <v/>
      </c>
      <c r="AF35" s="47" t="str">
        <f>IF('Res Rent Roll'!$B36="","",'Res Rent Roll'!$L36*'Res Rent Roll'!$C36*(1+'Property Summary'!$L$21)^(CapEx!AF$2-1))</f>
        <v/>
      </c>
      <c r="AG35" s="47" t="str">
        <f>IF('Res Rent Roll'!$B36="","",'Res Rent Roll'!$L36*'Res Rent Roll'!$C36*(1+'Property Summary'!$L$21)^(CapEx!AG$2-1))</f>
        <v/>
      </c>
      <c r="AH35" s="47" t="str">
        <f>IF('Res Rent Roll'!$B36="","",'Res Rent Roll'!$L36*'Res Rent Roll'!$C36*(1+'Property Summary'!$L$21)^(CapEx!AH$2-1))</f>
        <v/>
      </c>
      <c r="AI35" s="47" t="str">
        <f>IF('Res Rent Roll'!$B36="","",'Res Rent Roll'!$L36*'Res Rent Roll'!$C36*(1+'Property Summary'!$L$21)^(CapEx!AI$2-1))</f>
        <v/>
      </c>
      <c r="AJ35" s="47" t="str">
        <f>IF('Res Rent Roll'!$B36="","",'Res Rent Roll'!$L36*'Res Rent Roll'!$C36*(1+'Property Summary'!$L$21)^(CapEx!AJ$2-1))</f>
        <v/>
      </c>
      <c r="AK35" s="47" t="str">
        <f>IF('Res Rent Roll'!$B36="","",'Res Rent Roll'!$L36*'Res Rent Roll'!$C36*(1+'Property Summary'!$L$21)^(CapEx!AK$2-1))</f>
        <v/>
      </c>
      <c r="AL35" s="47" t="str">
        <f>IF('Res Rent Roll'!$B36="","",'Res Rent Roll'!$L36*'Res Rent Roll'!$C36*(1+'Property Summary'!$L$21)^(CapEx!AL$2-1))</f>
        <v/>
      </c>
      <c r="AM35" s="47" t="str">
        <f>IF('Res Rent Roll'!$B36="","",'Res Rent Roll'!$L36*'Res Rent Roll'!$C36*(1+'Property Summary'!$L$21)^(CapEx!AM$2-1))</f>
        <v/>
      </c>
      <c r="AN35" s="47" t="str">
        <f>IF('Res Rent Roll'!$B36="","",'Res Rent Roll'!$L36*'Res Rent Roll'!$C36*(1+'Property Summary'!$L$21)^(CapEx!AN$2-1))</f>
        <v/>
      </c>
      <c r="AO35" s="47" t="str">
        <f>IF('Res Rent Roll'!$B36="","",'Res Rent Roll'!$L36*'Res Rent Roll'!$C36*(1+'Property Summary'!$L$21)^(CapEx!AO$2-1))</f>
        <v/>
      </c>
      <c r="AP35" s="47" t="str">
        <f>IF('Res Rent Roll'!$B36="","",'Res Rent Roll'!$L36*'Res Rent Roll'!$C36*(1+'Property Summary'!$L$21)^(CapEx!AP$2-1))</f>
        <v/>
      </c>
      <c r="AQ35" s="47" t="str">
        <f>IF('Res Rent Roll'!$B36="","",'Res Rent Roll'!$L36*'Res Rent Roll'!$C36*(1+'Property Summary'!$L$21)^(CapEx!AQ$2-1))</f>
        <v/>
      </c>
      <c r="AR35" s="47" t="str">
        <f>IF('Res Rent Roll'!$B36="","",'Res Rent Roll'!$L36*'Res Rent Roll'!$C36*(1+'Property Summary'!$L$21)^(CapEx!AR$2-1))</f>
        <v/>
      </c>
      <c r="AS35" s="47" t="str">
        <f>IF('Res Rent Roll'!$B36="","",'Res Rent Roll'!$L36*'Res Rent Roll'!$C36*(1+'Property Summary'!$L$21)^(CapEx!AS$2-1))</f>
        <v/>
      </c>
      <c r="AT35" s="47" t="str">
        <f>IF('Res Rent Roll'!$B36="","",'Res Rent Roll'!$L36*'Res Rent Roll'!$C36*(1+'Property Summary'!$L$21)^(CapEx!AT$2-1))</f>
        <v/>
      </c>
      <c r="AU35" s="47" t="str">
        <f>IF('Res Rent Roll'!$B36="","",'Res Rent Roll'!$L36*'Res Rent Roll'!$C36*(1+'Property Summary'!$L$21)^(CapEx!AU$2-1))</f>
        <v/>
      </c>
      <c r="AV35" s="47" t="str">
        <f>IF('Res Rent Roll'!$B36="","",'Res Rent Roll'!$L36*'Res Rent Roll'!$C36*(1+'Property Summary'!$L$21)^(CapEx!AV$2-1))</f>
        <v/>
      </c>
      <c r="AW35" s="47" t="str">
        <f>IF('Res Rent Roll'!$B36="","",'Res Rent Roll'!$L36*'Res Rent Roll'!$C36*(1+'Property Summary'!$L$21)^(CapEx!AW$2-1))</f>
        <v/>
      </c>
      <c r="AX35" s="47" t="str">
        <f>IF('Res Rent Roll'!$B36="","",'Res Rent Roll'!$L36*'Res Rent Roll'!$C36*(1+'Property Summary'!$L$21)^(CapEx!AX$2-1))</f>
        <v/>
      </c>
      <c r="AY35" s="47" t="str">
        <f>IF('Res Rent Roll'!$B36="","",'Res Rent Roll'!$L36*'Res Rent Roll'!$C36*(1+'Property Summary'!$L$21)^(CapEx!AY$2-1))</f>
        <v/>
      </c>
      <c r="AZ35" s="47" t="str">
        <f>IF('Res Rent Roll'!$B36="","",'Res Rent Roll'!$L36*'Res Rent Roll'!$C36*(1+'Property Summary'!$L$21)^(CapEx!AZ$2-1))</f>
        <v/>
      </c>
      <c r="BA35" s="47" t="str">
        <f>IF('Res Rent Roll'!$B36="","",'Res Rent Roll'!$L36*'Res Rent Roll'!$C36*(1+'Property Summary'!$L$21)^(CapEx!BA$2-1))</f>
        <v/>
      </c>
      <c r="BB35" s="47" t="str">
        <f>IF('Res Rent Roll'!$B36="","",'Res Rent Roll'!$L36*'Res Rent Roll'!$C36*(1+'Property Summary'!$L$21)^(CapEx!BB$2-1))</f>
        <v/>
      </c>
      <c r="BC35" s="47" t="str">
        <f>IF('Res Rent Roll'!$B36="","",'Res Rent Roll'!$L36*'Res Rent Roll'!$C36*(1+'Property Summary'!$L$21)^(CapEx!BC$2-1))</f>
        <v/>
      </c>
      <c r="BD35" s="47" t="str">
        <f>IF('Res Rent Roll'!$B36="","",'Res Rent Roll'!$L36*'Res Rent Roll'!$C36*(1+'Property Summary'!$L$21)^(CapEx!BD$2-1))</f>
        <v/>
      </c>
      <c r="BE35" s="47" t="str">
        <f>IF('Res Rent Roll'!$B36="","",'Res Rent Roll'!$L36*'Res Rent Roll'!$C36*(1+'Property Summary'!$L$21)^(CapEx!BE$2-1))</f>
        <v/>
      </c>
      <c r="BF35" s="47" t="str">
        <f>IF('Res Rent Roll'!$B36="","",'Res Rent Roll'!$L36*'Res Rent Roll'!$C36*(1+'Property Summary'!$L$21)^(CapEx!BF$2-1))</f>
        <v/>
      </c>
      <c r="BG35" s="47" t="str">
        <f>IF('Res Rent Roll'!$B36="","",'Res Rent Roll'!$L36*'Res Rent Roll'!$C36*(1+'Property Summary'!$L$21)^(CapEx!BG$2-1))</f>
        <v/>
      </c>
      <c r="BH35" s="47" t="str">
        <f>IF('Res Rent Roll'!$B36="","",'Res Rent Roll'!$L36*'Res Rent Roll'!$C36*(1+'Property Summary'!$L$21)^(CapEx!BH$2-1))</f>
        <v/>
      </c>
      <c r="BI35" s="47" t="str">
        <f>IF('Res Rent Roll'!$B36="","",'Res Rent Roll'!$L36*'Res Rent Roll'!$C36*(1+'Property Summary'!$L$21)^(CapEx!BI$2-1))</f>
        <v/>
      </c>
      <c r="BJ35" s="47" t="str">
        <f>IF('Res Rent Roll'!$B36="","",'Res Rent Roll'!$L36*'Res Rent Roll'!$C36*(1+'Property Summary'!$L$21)^(CapEx!BJ$2-1))</f>
        <v/>
      </c>
      <c r="BK35" s="47" t="str">
        <f>IF('Res Rent Roll'!$B36="","",'Res Rent Roll'!$L36*'Res Rent Roll'!$C36*(1+'Property Summary'!$L$21)^(CapEx!BK$2-1))</f>
        <v/>
      </c>
      <c r="BL35" s="47" t="str">
        <f>IF('Res Rent Roll'!$B36="","",'Res Rent Roll'!$L36*'Res Rent Roll'!$C36*(1+'Property Summary'!$L$21)^(CapEx!BL$2-1))</f>
        <v/>
      </c>
      <c r="BM35" s="47" t="str">
        <f>IF('Res Rent Roll'!$B36="","",'Res Rent Roll'!$L36*'Res Rent Roll'!$C36*(1+'Property Summary'!$L$21)^(CapEx!BM$2-1))</f>
        <v/>
      </c>
      <c r="BN35" s="47" t="str">
        <f>IF('Res Rent Roll'!$B36="","",'Res Rent Roll'!$L36*'Res Rent Roll'!$C36*(1+'Property Summary'!$L$21)^(CapEx!BN$2-1))</f>
        <v/>
      </c>
      <c r="BO35" s="47" t="str">
        <f>IF('Res Rent Roll'!$B36="","",'Res Rent Roll'!$L36*'Res Rent Roll'!$C36*(1+'Property Summary'!$L$21)^(CapEx!BO$2-1))</f>
        <v/>
      </c>
      <c r="BP35" s="47" t="str">
        <f>IF('Res Rent Roll'!$B36="","",'Res Rent Roll'!$L36*'Res Rent Roll'!$C36*(1+'Property Summary'!$L$21)^(CapEx!BP$2-1))</f>
        <v/>
      </c>
      <c r="BQ35" s="47" t="str">
        <f>IF('Res Rent Roll'!$B36="","",'Res Rent Roll'!$L36*'Res Rent Roll'!$C36*(1+'Property Summary'!$L$21)^(CapEx!BQ$2-1))</f>
        <v/>
      </c>
      <c r="BR35" s="47" t="str">
        <f>IF('Res Rent Roll'!$B36="","",'Res Rent Roll'!$L36*'Res Rent Roll'!$C36*(1+'Property Summary'!$L$21)^(CapEx!BR$2-1))</f>
        <v/>
      </c>
      <c r="BS35" s="47" t="str">
        <f>IF('Res Rent Roll'!$B36="","",'Res Rent Roll'!$L36*'Res Rent Roll'!$C36*(1+'Property Summary'!$L$21)^(CapEx!BS$2-1))</f>
        <v/>
      </c>
      <c r="BT35" s="47" t="str">
        <f>IF('Res Rent Roll'!$B36="","",'Res Rent Roll'!$L36*'Res Rent Roll'!$C36*(1+'Property Summary'!$L$21)^(CapEx!BT$2-1))</f>
        <v/>
      </c>
      <c r="BU35" s="47" t="str">
        <f>IF('Res Rent Roll'!$B36="","",'Res Rent Roll'!$L36*'Res Rent Roll'!$C36*(1+'Property Summary'!$L$21)^(CapEx!BU$2-1))</f>
        <v/>
      </c>
      <c r="BV35" s="47" t="str">
        <f>IF('Res Rent Roll'!$B36="","",'Res Rent Roll'!$L36*'Res Rent Roll'!$C36*(1+'Property Summary'!$L$21)^(CapEx!BV$2-1))</f>
        <v/>
      </c>
      <c r="BW35" s="47" t="str">
        <f>IF('Res Rent Roll'!$B36="","",'Res Rent Roll'!$L36*'Res Rent Roll'!$C36*(1+'Property Summary'!$L$21)^(CapEx!BW$2-1))</f>
        <v/>
      </c>
      <c r="BX35" s="47" t="str">
        <f>IF('Res Rent Roll'!$B36="","",'Res Rent Roll'!$L36*'Res Rent Roll'!$C36*(1+'Property Summary'!$L$21)^(CapEx!BX$2-1))</f>
        <v/>
      </c>
      <c r="BY35" s="47" t="str">
        <f>IF('Res Rent Roll'!$B36="","",'Res Rent Roll'!$L36*'Res Rent Roll'!$C36*(1+'Property Summary'!$L$21)^(CapEx!BY$2-1))</f>
        <v/>
      </c>
      <c r="BZ35" s="47" t="str">
        <f>IF('Res Rent Roll'!$B36="","",'Res Rent Roll'!$L36*'Res Rent Roll'!$C36*(1+'Property Summary'!$L$21)^(CapEx!BZ$2-1))</f>
        <v/>
      </c>
      <c r="CA35" s="47" t="str">
        <f>IF('Res Rent Roll'!$B36="","",'Res Rent Roll'!$L36*'Res Rent Roll'!$C36*(1+'Property Summary'!$L$21)^(CapEx!CA$2-1))</f>
        <v/>
      </c>
      <c r="CB35" s="47" t="str">
        <f>IF('Res Rent Roll'!$B36="","",'Res Rent Roll'!$L36*'Res Rent Roll'!$C36*(1+'Property Summary'!$L$21)^(CapEx!CB$2-1))</f>
        <v/>
      </c>
      <c r="CC35" s="47" t="str">
        <f>IF('Res Rent Roll'!$B36="","",'Res Rent Roll'!$L36*'Res Rent Roll'!$C36*(1+'Property Summary'!$L$21)^(CapEx!CC$2-1))</f>
        <v/>
      </c>
      <c r="CD35" s="47" t="str">
        <f>IF('Res Rent Roll'!$B36="","",'Res Rent Roll'!$L36*'Res Rent Roll'!$C36*(1+'Property Summary'!$L$21)^(CapEx!CD$2-1))</f>
        <v/>
      </c>
      <c r="CE35" s="47" t="str">
        <f>IF('Res Rent Roll'!$B36="","",'Res Rent Roll'!$L36*'Res Rent Roll'!$C36*(1+'Property Summary'!$L$21)^(CapEx!CE$2-1))</f>
        <v/>
      </c>
      <c r="CF35" s="47" t="str">
        <f>IF('Res Rent Roll'!$B36="","",'Res Rent Roll'!$L36*'Res Rent Roll'!$C36*(1+'Property Summary'!$L$21)^(CapEx!CF$2-1))</f>
        <v/>
      </c>
      <c r="CG35" s="47" t="str">
        <f>IF('Res Rent Roll'!$B36="","",'Res Rent Roll'!$L36*'Res Rent Roll'!$C36*(1+'Property Summary'!$L$21)^(CapEx!CG$2-1))</f>
        <v/>
      </c>
      <c r="CH35" s="47" t="str">
        <f>IF('Res Rent Roll'!$B36="","",'Res Rent Roll'!$L36*'Res Rent Roll'!$C36*(1+'Property Summary'!$L$21)^(CapEx!CH$2-1))</f>
        <v/>
      </c>
      <c r="CI35" s="47" t="str">
        <f>IF('Res Rent Roll'!$B36="","",'Res Rent Roll'!$L36*'Res Rent Roll'!$C36*(1+'Property Summary'!$L$21)^(CapEx!CI$2-1))</f>
        <v/>
      </c>
      <c r="CJ35" s="47" t="str">
        <f>IF('Res Rent Roll'!$B36="","",'Res Rent Roll'!$L36*'Res Rent Roll'!$C36*(1+'Property Summary'!$L$21)^(CapEx!CJ$2-1))</f>
        <v/>
      </c>
      <c r="CK35" s="47" t="str">
        <f>IF('Res Rent Roll'!$B36="","",'Res Rent Roll'!$L36*'Res Rent Roll'!$C36*(1+'Property Summary'!$L$21)^(CapEx!CK$2-1))</f>
        <v/>
      </c>
      <c r="CL35" s="47" t="str">
        <f>IF('Res Rent Roll'!$B36="","",'Res Rent Roll'!$L36*'Res Rent Roll'!$C36*(1+'Property Summary'!$L$21)^(CapEx!CL$2-1))</f>
        <v/>
      </c>
      <c r="CM35" s="47" t="str">
        <f>IF('Res Rent Roll'!$B36="","",'Res Rent Roll'!$L36*'Res Rent Roll'!$C36*(1+'Property Summary'!$L$21)^(CapEx!CM$2-1))</f>
        <v/>
      </c>
      <c r="CN35" s="47" t="str">
        <f>IF('Res Rent Roll'!$B36="","",'Res Rent Roll'!$L36*'Res Rent Roll'!$C36*(1+'Property Summary'!$L$21)^(CapEx!CN$2-1))</f>
        <v/>
      </c>
      <c r="CO35" s="47" t="str">
        <f>IF('Res Rent Roll'!$B36="","",'Res Rent Roll'!$L36*'Res Rent Roll'!$C36*(1+'Property Summary'!$L$21)^(CapEx!CO$2-1))</f>
        <v/>
      </c>
      <c r="CP35" s="47" t="str">
        <f>IF('Res Rent Roll'!$B36="","",'Res Rent Roll'!$L36*'Res Rent Roll'!$C36*(1+'Property Summary'!$L$21)^(CapEx!CP$2-1))</f>
        <v/>
      </c>
      <c r="CQ35" s="47" t="str">
        <f>IF('Res Rent Roll'!$B36="","",'Res Rent Roll'!$L36*'Res Rent Roll'!$C36*(1+'Property Summary'!$L$21)^(CapEx!CQ$2-1))</f>
        <v/>
      </c>
      <c r="CR35" s="47" t="str">
        <f>IF('Res Rent Roll'!$B36="","",'Res Rent Roll'!$L36*'Res Rent Roll'!$C36*(1+'Property Summary'!$L$21)^(CapEx!CR$2-1))</f>
        <v/>
      </c>
      <c r="CS35" s="47" t="str">
        <f>IF('Res Rent Roll'!$B36="","",'Res Rent Roll'!$L36*'Res Rent Roll'!$C36*(1+'Property Summary'!$L$21)^(CapEx!CS$2-1))</f>
        <v/>
      </c>
      <c r="CT35" s="47" t="str">
        <f>IF('Res Rent Roll'!$B36="","",'Res Rent Roll'!$L36*'Res Rent Roll'!$C36*(1+'Property Summary'!$L$21)^(CapEx!CT$2-1))</f>
        <v/>
      </c>
      <c r="CU35" s="47" t="str">
        <f>IF('Res Rent Roll'!$B36="","",'Res Rent Roll'!$L36*'Res Rent Roll'!$C36*(1+'Property Summary'!$L$21)^(CapEx!CU$2-1))</f>
        <v/>
      </c>
      <c r="CV35" s="47" t="str">
        <f>IF('Res Rent Roll'!$B36="","",'Res Rent Roll'!$L36*'Res Rent Roll'!$C36*(1+'Property Summary'!$L$21)^(CapEx!CV$2-1))</f>
        <v/>
      </c>
      <c r="CW35" s="47" t="str">
        <f>IF('Res Rent Roll'!$B36="","",'Res Rent Roll'!$L36*'Res Rent Roll'!$C36*(1+'Property Summary'!$L$21)^(CapEx!CW$2-1))</f>
        <v/>
      </c>
      <c r="CX35" s="47" t="str">
        <f>IF('Res Rent Roll'!$B36="","",'Res Rent Roll'!$L36*'Res Rent Roll'!$C36*(1+'Property Summary'!$L$21)^(CapEx!CX$2-1))</f>
        <v/>
      </c>
      <c r="CY35" s="47" t="str">
        <f>IF('Res Rent Roll'!$B36="","",'Res Rent Roll'!$L36*'Res Rent Roll'!$C36*(1+'Property Summary'!$L$21)^(CapEx!CY$2-1))</f>
        <v/>
      </c>
      <c r="CZ35" s="47" t="str">
        <f>IF('Res Rent Roll'!$B36="","",'Res Rent Roll'!$L36*'Res Rent Roll'!$C36*(1+'Property Summary'!$L$21)^(CapEx!CZ$2-1))</f>
        <v/>
      </c>
      <c r="DA35" s="47" t="str">
        <f>IF('Res Rent Roll'!$B36="","",'Res Rent Roll'!$L36*'Res Rent Roll'!$C36*(1+'Property Summary'!$L$21)^(CapEx!DA$2-1))</f>
        <v/>
      </c>
      <c r="DB35" s="47" t="str">
        <f>IF('Res Rent Roll'!$B36="","",'Res Rent Roll'!$L36*'Res Rent Roll'!$C36*(1+'Property Summary'!$L$21)^(CapEx!DB$2-1))</f>
        <v/>
      </c>
      <c r="DC35" s="47" t="str">
        <f>IF('Res Rent Roll'!$B36="","",'Res Rent Roll'!$L36*'Res Rent Roll'!$C36*(1+'Property Summary'!$L$21)^(CapEx!DC$2-1))</f>
        <v/>
      </c>
      <c r="DD35" s="47" t="str">
        <f>IF('Res Rent Roll'!$B36="","",'Res Rent Roll'!$L36*'Res Rent Roll'!$C36*(1+'Property Summary'!$L$21)^(CapEx!DD$2-1))</f>
        <v/>
      </c>
      <c r="DE35" s="47" t="str">
        <f>IF('Res Rent Roll'!$B36="","",'Res Rent Roll'!$L36*'Res Rent Roll'!$C36*(1+'Property Summary'!$L$21)^(CapEx!DE$2-1))</f>
        <v/>
      </c>
      <c r="DF35" s="47" t="str">
        <f>IF('Res Rent Roll'!$B36="","",'Res Rent Roll'!$L36*'Res Rent Roll'!$C36*(1+'Property Summary'!$L$21)^(CapEx!DF$2-1))</f>
        <v/>
      </c>
      <c r="DG35" s="47" t="str">
        <f>IF('Res Rent Roll'!$B36="","",'Res Rent Roll'!$L36*'Res Rent Roll'!$C36*(1+'Property Summary'!$L$21)^(CapEx!DG$2-1))</f>
        <v/>
      </c>
      <c r="DH35" s="47" t="str">
        <f>IF('Res Rent Roll'!$B36="","",'Res Rent Roll'!$L36*'Res Rent Roll'!$C36*(1+'Property Summary'!$L$21)^(CapEx!DH$2-1))</f>
        <v/>
      </c>
      <c r="DI35" s="47" t="str">
        <f>IF('Res Rent Roll'!$B36="","",'Res Rent Roll'!$L36*'Res Rent Roll'!$C36*(1+'Property Summary'!$L$21)^(CapEx!DI$2-1))</f>
        <v/>
      </c>
      <c r="DJ35" s="47" t="str">
        <f>IF('Res Rent Roll'!$B36="","",'Res Rent Roll'!$L36*'Res Rent Roll'!$C36*(1+'Property Summary'!$L$21)^(CapEx!DJ$2-1))</f>
        <v/>
      </c>
      <c r="DK35" s="47" t="str">
        <f>IF('Res Rent Roll'!$B36="","",'Res Rent Roll'!$L36*'Res Rent Roll'!$C36*(1+'Property Summary'!$L$21)^(CapEx!DK$2-1))</f>
        <v/>
      </c>
      <c r="DL35" s="47" t="str">
        <f>IF('Res Rent Roll'!$B36="","",'Res Rent Roll'!$L36*'Res Rent Roll'!$C36*(1+'Property Summary'!$L$21)^(CapEx!DL$2-1))</f>
        <v/>
      </c>
      <c r="DM35" s="47" t="str">
        <f>IF('Res Rent Roll'!$B36="","",'Res Rent Roll'!$L36*'Res Rent Roll'!$C36*(1+'Property Summary'!$L$21)^(CapEx!DM$2-1))</f>
        <v/>
      </c>
      <c r="DN35" s="47" t="str">
        <f>IF('Res Rent Roll'!$B36="","",'Res Rent Roll'!$L36*'Res Rent Roll'!$C36*(1+'Property Summary'!$L$21)^(CapEx!DN$2-1))</f>
        <v/>
      </c>
      <c r="DO35" s="47" t="str">
        <f>IF('Res Rent Roll'!$B36="","",'Res Rent Roll'!$L36*'Res Rent Roll'!$C36*(1+'Property Summary'!$L$21)^(CapEx!DO$2-1))</f>
        <v/>
      </c>
      <c r="DP35" s="47" t="str">
        <f>IF('Res Rent Roll'!$B36="","",'Res Rent Roll'!$L36*'Res Rent Roll'!$C36*(1+'Property Summary'!$L$21)^(CapEx!DP$2-1))</f>
        <v/>
      </c>
      <c r="DQ35" s="47" t="str">
        <f>IF('Res Rent Roll'!$B36="","",'Res Rent Roll'!$L36*'Res Rent Roll'!$C36*(1+'Property Summary'!$L$21)^(CapEx!DQ$2-1))</f>
        <v/>
      </c>
      <c r="DR35" s="47" t="str">
        <f>IF('Res Rent Roll'!$B36="","",'Res Rent Roll'!$L36*'Res Rent Roll'!$C36*(1+'Property Summary'!$L$21)^(CapEx!DR$2-1))</f>
        <v/>
      </c>
      <c r="DS35" s="47" t="str">
        <f>IF('Res Rent Roll'!$B36="","",'Res Rent Roll'!$L36*'Res Rent Roll'!$C36*(1+'Property Summary'!$L$21)^(CapEx!DS$2-1))</f>
        <v/>
      </c>
      <c r="DT35" s="47" t="str">
        <f>IF('Res Rent Roll'!$B36="","",'Res Rent Roll'!$L36*'Res Rent Roll'!$C36*(1+'Property Summary'!$L$21)^(CapEx!DT$2-1))</f>
        <v/>
      </c>
      <c r="DU35" s="47" t="str">
        <f>IF('Res Rent Roll'!$B36="","",'Res Rent Roll'!$L36*'Res Rent Roll'!$C36*(1+'Property Summary'!$L$21)^(CapEx!DU$2-1))</f>
        <v/>
      </c>
      <c r="DV35" s="47" t="str">
        <f>IF('Res Rent Roll'!$B36="","",'Res Rent Roll'!$L36*'Res Rent Roll'!$C36*(1+'Property Summary'!$L$21)^(CapEx!DV$2-1))</f>
        <v/>
      </c>
      <c r="DW35" s="47" t="str">
        <f>IF('Res Rent Roll'!$B36="","",'Res Rent Roll'!$L36*'Res Rent Roll'!$C36*(1+'Property Summary'!$L$21)^(CapEx!DW$2-1))</f>
        <v/>
      </c>
      <c r="DX35" s="47" t="str">
        <f>IF('Res Rent Roll'!$B36="","",'Res Rent Roll'!$L36*'Res Rent Roll'!$C36*(1+'Property Summary'!$L$21)^(CapEx!DX$2-1))</f>
        <v/>
      </c>
      <c r="DY35" s="47" t="str">
        <f>IF('Res Rent Roll'!$B36="","",'Res Rent Roll'!$L36*'Res Rent Roll'!$C36*(1+'Property Summary'!$L$21)^(CapEx!DY$2-1))</f>
        <v/>
      </c>
      <c r="DZ35" s="47" t="str">
        <f>IF('Res Rent Roll'!$B36="","",'Res Rent Roll'!$L36*'Res Rent Roll'!$C36*(1+'Property Summary'!$L$21)^(CapEx!DZ$2-1))</f>
        <v/>
      </c>
      <c r="EA35" s="47" t="str">
        <f>IF('Res Rent Roll'!$B36="","",'Res Rent Roll'!$L36*'Res Rent Roll'!$C36*(1+'Property Summary'!$L$21)^(CapEx!EA$2-1))</f>
        <v/>
      </c>
      <c r="EB35" s="47" t="str">
        <f>IF('Res Rent Roll'!$B36="","",'Res Rent Roll'!$L36*'Res Rent Roll'!$C36*(1+'Property Summary'!$L$21)^(CapEx!EB$2-1))</f>
        <v/>
      </c>
      <c r="EC35" s="47" t="str">
        <f>IF('Res Rent Roll'!$B36="","",'Res Rent Roll'!$L36*'Res Rent Roll'!$C36*(1+'Property Summary'!$L$21)^(CapEx!EC$2-1))</f>
        <v/>
      </c>
      <c r="ED35" s="47" t="str">
        <f>IF('Res Rent Roll'!$B36="","",'Res Rent Roll'!$L36*'Res Rent Roll'!$C36*(1+'Property Summary'!$L$21)^(CapEx!ED$2-1))</f>
        <v/>
      </c>
      <c r="EE35" s="47" t="str">
        <f>IF('Res Rent Roll'!$B36="","",'Res Rent Roll'!$L36*'Res Rent Roll'!$C36*(1+'Property Summary'!$L$21)^(CapEx!EE$2-1))</f>
        <v/>
      </c>
      <c r="EF35" s="47" t="str">
        <f>IF('Res Rent Roll'!$B36="","",'Res Rent Roll'!$L36*'Res Rent Roll'!$C36*(1+'Property Summary'!$L$21)^(CapEx!EF$2-1))</f>
        <v/>
      </c>
      <c r="EG35" s="47" t="str">
        <f>IF('Res Rent Roll'!$B36="","",'Res Rent Roll'!$L36*'Res Rent Roll'!$C36*(1+'Property Summary'!$L$21)^(CapEx!EG$2-1))</f>
        <v/>
      </c>
      <c r="EH35" s="47" t="str">
        <f>IF('Res Rent Roll'!$B36="","",'Res Rent Roll'!$L36*'Res Rent Roll'!$C36*(1+'Property Summary'!$L$21)^(CapEx!EH$2-1))</f>
        <v/>
      </c>
      <c r="EI35" s="47" t="str">
        <f>IF('Res Rent Roll'!$B36="","",'Res Rent Roll'!$L36*'Res Rent Roll'!$C36*(1+'Property Summary'!$L$21)^(CapEx!EI$2-1))</f>
        <v/>
      </c>
      <c r="EJ35" s="47" t="str">
        <f>IF('Res Rent Roll'!$B36="","",'Res Rent Roll'!$L36*'Res Rent Roll'!$C36*(1+'Property Summary'!$L$21)^(CapEx!EJ$2-1))</f>
        <v/>
      </c>
      <c r="EK35" s="47" t="str">
        <f>IF('Res Rent Roll'!$B36="","",'Res Rent Roll'!$L36*'Res Rent Roll'!$C36*(1+'Property Summary'!$L$21)^(CapEx!EK$2-1))</f>
        <v/>
      </c>
      <c r="EL35" s="47" t="str">
        <f>IF('Res Rent Roll'!$B36="","",'Res Rent Roll'!$L36*'Res Rent Roll'!$C36*(1+'Property Summary'!$L$21)^(CapEx!EL$2-1))</f>
        <v/>
      </c>
      <c r="EM35" s="47" t="str">
        <f>IF('Res Rent Roll'!$B36="","",'Res Rent Roll'!$L36*'Res Rent Roll'!$C36*(1+'Property Summary'!$L$21)^(CapEx!EM$2-1))</f>
        <v/>
      </c>
      <c r="EN35" s="47" t="str">
        <f>IF('Res Rent Roll'!$B36="","",'Res Rent Roll'!$L36*'Res Rent Roll'!$C36*(1+'Property Summary'!$L$21)^(CapEx!EN$2-1))</f>
        <v/>
      </c>
      <c r="EO35" s="47" t="str">
        <f>IF('Res Rent Roll'!$B36="","",'Res Rent Roll'!$L36*'Res Rent Roll'!$C36*(1+'Property Summary'!$L$21)^(CapEx!EO$2-1))</f>
        <v/>
      </c>
      <c r="EP35" s="47" t="str">
        <f>IF('Res Rent Roll'!$B36="","",'Res Rent Roll'!$L36*'Res Rent Roll'!$C36*(1+'Property Summary'!$L$21)^(CapEx!EP$2-1))</f>
        <v/>
      </c>
      <c r="EQ35" s="47" t="str">
        <f>IF('Res Rent Roll'!$B36="","",'Res Rent Roll'!$L36*'Res Rent Roll'!$C36*(1+'Property Summary'!$L$21)^(CapEx!EQ$2-1))</f>
        <v/>
      </c>
      <c r="ER35" s="47" t="str">
        <f>IF('Res Rent Roll'!$B36="","",'Res Rent Roll'!$L36*'Res Rent Roll'!$C36*(1+'Property Summary'!$L$21)^(CapEx!ER$2-1))</f>
        <v/>
      </c>
      <c r="ES35" s="47" t="str">
        <f>IF('Res Rent Roll'!$B36="","",'Res Rent Roll'!$L36*'Res Rent Roll'!$C36*(1+'Property Summary'!$L$21)^(CapEx!ES$2-1))</f>
        <v/>
      </c>
      <c r="ET35" s="47" t="str">
        <f>IF('Res Rent Roll'!$B36="","",'Res Rent Roll'!$L36*'Res Rent Roll'!$C36*(1+'Property Summary'!$L$21)^(CapEx!ET$2-1))</f>
        <v/>
      </c>
      <c r="EU35" s="47" t="str">
        <f>IF('Res Rent Roll'!$B36="","",'Res Rent Roll'!$L36*'Res Rent Roll'!$C36*(1+'Property Summary'!$L$21)^(CapEx!EU$2-1))</f>
        <v/>
      </c>
      <c r="EV35" s="47" t="str">
        <f>IF('Res Rent Roll'!$B36="","",'Res Rent Roll'!$L36*'Res Rent Roll'!$C36*(1+'Property Summary'!$L$21)^(CapEx!EV$2-1))</f>
        <v/>
      </c>
      <c r="EW35" s="47" t="str">
        <f>IF('Res Rent Roll'!$B36="","",'Res Rent Roll'!$L36*'Res Rent Roll'!$C36*(1+'Property Summary'!$L$21)^(CapEx!EW$2-1))</f>
        <v/>
      </c>
      <c r="EX35" s="47" t="str">
        <f>IF('Res Rent Roll'!$B36="","",'Res Rent Roll'!$L36*'Res Rent Roll'!$C36*(1+'Property Summary'!$L$21)^(CapEx!EX$2-1))</f>
        <v/>
      </c>
      <c r="EY35" s="47" t="str">
        <f>IF('Res Rent Roll'!$B36="","",'Res Rent Roll'!$L36*'Res Rent Roll'!$C36*(1+'Property Summary'!$L$21)^(CapEx!EY$2-1))</f>
        <v/>
      </c>
      <c r="EZ35" s="47" t="str">
        <f>IF('Res Rent Roll'!$B36="","",'Res Rent Roll'!$L36*'Res Rent Roll'!$C36*(1+'Property Summary'!$L$21)^(CapEx!EZ$2-1))</f>
        <v/>
      </c>
      <c r="FA35" s="47" t="str">
        <f>IF('Res Rent Roll'!$B36="","",'Res Rent Roll'!$L36*'Res Rent Roll'!$C36*(1+'Property Summary'!$L$21)^(CapEx!FA$2-1))</f>
        <v/>
      </c>
      <c r="FB35" s="47" t="str">
        <f>IF('Res Rent Roll'!$B36="","",'Res Rent Roll'!$L36*'Res Rent Roll'!$C36*(1+'Property Summary'!$L$21)^(CapEx!FB$2-1))</f>
        <v/>
      </c>
      <c r="FC35" s="47" t="str">
        <f>IF('Res Rent Roll'!$B36="","",'Res Rent Roll'!$L36*'Res Rent Roll'!$C36*(1+'Property Summary'!$L$21)^(CapEx!FC$2-1))</f>
        <v/>
      </c>
      <c r="FD35" s="47" t="str">
        <f>IF('Res Rent Roll'!$B36="","",'Res Rent Roll'!$L36*'Res Rent Roll'!$C36*(1+'Property Summary'!$L$21)^(CapEx!FD$2-1))</f>
        <v/>
      </c>
      <c r="FE35" s="47" t="str">
        <f>IF('Res Rent Roll'!$B36="","",'Res Rent Roll'!$L36*'Res Rent Roll'!$C36*(1+'Property Summary'!$L$21)^(CapEx!FE$2-1))</f>
        <v/>
      </c>
      <c r="FF35" s="47" t="str">
        <f>IF('Res Rent Roll'!$B36="","",'Res Rent Roll'!$L36*'Res Rent Roll'!$C36*(1+'Property Summary'!$L$21)^(CapEx!FF$2-1))</f>
        <v/>
      </c>
      <c r="FG35" s="47" t="str">
        <f>IF('Res Rent Roll'!$B36="","",'Res Rent Roll'!$L36*'Res Rent Roll'!$C36*(1+'Property Summary'!$L$21)^(CapEx!FG$2-1))</f>
        <v/>
      </c>
      <c r="FH35" s="47" t="str">
        <f>IF('Res Rent Roll'!$B36="","",'Res Rent Roll'!$L36*'Res Rent Roll'!$C36*(1+'Property Summary'!$L$21)^(CapEx!FH$2-1))</f>
        <v/>
      </c>
      <c r="FI35" s="47" t="str">
        <f>IF('Res Rent Roll'!$B36="","",'Res Rent Roll'!$L36*'Res Rent Roll'!$C36*(1+'Property Summary'!$L$21)^(CapEx!FI$2-1))</f>
        <v/>
      </c>
      <c r="FJ35" s="47" t="str">
        <f>IF('Res Rent Roll'!$B36="","",'Res Rent Roll'!$L36*'Res Rent Roll'!$C36*(1+'Property Summary'!$L$21)^(CapEx!FJ$2-1))</f>
        <v/>
      </c>
      <c r="FK35" s="47" t="str">
        <f>IF('Res Rent Roll'!$B36="","",'Res Rent Roll'!$L36*'Res Rent Roll'!$C36*(1+'Property Summary'!$L$21)^(CapEx!FK$2-1))</f>
        <v/>
      </c>
      <c r="FL35" s="47" t="str">
        <f>IF('Res Rent Roll'!$B36="","",'Res Rent Roll'!$L36*'Res Rent Roll'!$C36*(1+'Property Summary'!$L$21)^(CapEx!FL$2-1))</f>
        <v/>
      </c>
      <c r="FM35" s="47" t="str">
        <f>IF('Res Rent Roll'!$B36="","",'Res Rent Roll'!$L36*'Res Rent Roll'!$C36*(1+'Property Summary'!$L$21)^(CapEx!FM$2-1))</f>
        <v/>
      </c>
      <c r="FN35" s="47" t="str">
        <f>IF('Res Rent Roll'!$B36="","",'Res Rent Roll'!$L36*'Res Rent Roll'!$C36*(1+'Property Summary'!$L$21)^(CapEx!FN$2-1))</f>
        <v/>
      </c>
      <c r="FO35" s="47" t="str">
        <f>IF('Res Rent Roll'!$B36="","",'Res Rent Roll'!$L36*'Res Rent Roll'!$C36*(1+'Property Summary'!$L$21)^(CapEx!FO$2-1))</f>
        <v/>
      </c>
      <c r="FP35" s="47" t="str">
        <f>IF('Res Rent Roll'!$B36="","",'Res Rent Roll'!$L36*'Res Rent Roll'!$C36*(1+'Property Summary'!$L$21)^(CapEx!FP$2-1))</f>
        <v/>
      </c>
      <c r="FQ35" s="47" t="str">
        <f>IF('Res Rent Roll'!$B36="","",'Res Rent Roll'!$L36*'Res Rent Roll'!$C36*(1+'Property Summary'!$L$21)^(CapEx!FQ$2-1))</f>
        <v/>
      </c>
      <c r="FR35" s="47" t="str">
        <f>IF('Res Rent Roll'!$B36="","",'Res Rent Roll'!$L36*'Res Rent Roll'!$C36*(1+'Property Summary'!$L$21)^(CapEx!FR$2-1))</f>
        <v/>
      </c>
      <c r="FS35" s="47" t="str">
        <f>IF('Res Rent Roll'!$B36="","",'Res Rent Roll'!$L36*'Res Rent Roll'!$C36*(1+'Property Summary'!$L$21)^(CapEx!FS$2-1))</f>
        <v/>
      </c>
      <c r="FT35" s="47" t="str">
        <f>IF('Res Rent Roll'!$B36="","",'Res Rent Roll'!$L36*'Res Rent Roll'!$C36*(1+'Property Summary'!$L$21)^(CapEx!FT$2-1))</f>
        <v/>
      </c>
      <c r="FU35" s="47" t="str">
        <f>IF('Res Rent Roll'!$B36="","",'Res Rent Roll'!$L36*'Res Rent Roll'!$C36*(1+'Property Summary'!$L$21)^(CapEx!FU$2-1))</f>
        <v/>
      </c>
      <c r="FV35" s="47" t="str">
        <f>IF('Res Rent Roll'!$B36="","",'Res Rent Roll'!$L36*'Res Rent Roll'!$C36*(1+'Property Summary'!$L$21)^(CapEx!FV$2-1))</f>
        <v/>
      </c>
      <c r="FW35" s="47" t="str">
        <f>IF('Res Rent Roll'!$B36="","",'Res Rent Roll'!$L36*'Res Rent Roll'!$C36*(1+'Property Summary'!$L$21)^(CapEx!FW$2-1))</f>
        <v/>
      </c>
      <c r="FX35" s="47" t="str">
        <f>IF('Res Rent Roll'!$B36="","",'Res Rent Roll'!$L36*'Res Rent Roll'!$C36*(1+'Property Summary'!$L$21)^(CapEx!FX$2-1))</f>
        <v/>
      </c>
      <c r="FY35" s="47" t="str">
        <f>IF('Res Rent Roll'!$B36="","",'Res Rent Roll'!$L36*'Res Rent Roll'!$C36*(1+'Property Summary'!$L$21)^(CapEx!FY$2-1))</f>
        <v/>
      </c>
      <c r="FZ35" s="47" t="str">
        <f>IF('Res Rent Roll'!$B36="","",'Res Rent Roll'!$L36*'Res Rent Roll'!$C36*(1+'Property Summary'!$L$21)^(CapEx!FZ$2-1))</f>
        <v/>
      </c>
      <c r="GA35" s="48" t="str">
        <f>IF('Res Rent Roll'!$B36="","",'Res Rent Roll'!$L36*'Res Rent Roll'!$C36*(1+'Property Summary'!$L$21)^(CapEx!GA$2-1))</f>
        <v/>
      </c>
    </row>
    <row r="36" spans="2:183" x14ac:dyDescent="0.3">
      <c r="B36" s="42" t="str">
        <f>IF('Res Rent Roll'!$B37="","",'Res Rent Roll'!$B37)</f>
        <v/>
      </c>
      <c r="C36" s="43"/>
      <c r="D36" s="47" t="str">
        <f>IF('Res Rent Roll'!$B37="","",'Res Rent Roll'!$L37*'Res Rent Roll'!$C37*(1+'Property Summary'!$L$21)^(CapEx!D$2-1))</f>
        <v/>
      </c>
      <c r="E36" s="47" t="str">
        <f>IF('Res Rent Roll'!$B37="","",'Res Rent Roll'!$L37*'Res Rent Roll'!$C37*(1+'Property Summary'!$L$21)^(CapEx!E$2-1))</f>
        <v/>
      </c>
      <c r="F36" s="47" t="str">
        <f>IF('Res Rent Roll'!$B37="","",'Res Rent Roll'!$L37*'Res Rent Roll'!$C37*(1+'Property Summary'!$L$21)^(CapEx!F$2-1))</f>
        <v/>
      </c>
      <c r="G36" s="47" t="str">
        <f>IF('Res Rent Roll'!$B37="","",'Res Rent Roll'!$L37*'Res Rent Roll'!$C37*(1+'Property Summary'!$L$21)^(CapEx!G$2-1))</f>
        <v/>
      </c>
      <c r="H36" s="47" t="str">
        <f>IF('Res Rent Roll'!$B37="","",'Res Rent Roll'!$L37*'Res Rent Roll'!$C37*(1+'Property Summary'!$L$21)^(CapEx!H$2-1))</f>
        <v/>
      </c>
      <c r="I36" s="47" t="str">
        <f>IF('Res Rent Roll'!$B37="","",'Res Rent Roll'!$L37*'Res Rent Roll'!$C37*(1+'Property Summary'!$L$21)^(CapEx!I$2-1))</f>
        <v/>
      </c>
      <c r="J36" s="47" t="str">
        <f>IF('Res Rent Roll'!$B37="","",'Res Rent Roll'!$L37*'Res Rent Roll'!$C37*(1+'Property Summary'!$L$21)^(CapEx!J$2-1))</f>
        <v/>
      </c>
      <c r="K36" s="47" t="str">
        <f>IF('Res Rent Roll'!$B37="","",'Res Rent Roll'!$L37*'Res Rent Roll'!$C37*(1+'Property Summary'!$L$21)^(CapEx!K$2-1))</f>
        <v/>
      </c>
      <c r="L36" s="47" t="str">
        <f>IF('Res Rent Roll'!$B37="","",'Res Rent Roll'!$L37*'Res Rent Roll'!$C37*(1+'Property Summary'!$L$21)^(CapEx!L$2-1))</f>
        <v/>
      </c>
      <c r="M36" s="47" t="str">
        <f>IF('Res Rent Roll'!$B37="","",'Res Rent Roll'!$L37*'Res Rent Roll'!$C37*(1+'Property Summary'!$L$21)^(CapEx!M$2-1))</f>
        <v/>
      </c>
      <c r="N36" s="47" t="str">
        <f>IF('Res Rent Roll'!$B37="","",'Res Rent Roll'!$L37*'Res Rent Roll'!$C37*(1+'Property Summary'!$L$21)^(CapEx!N$2-1))</f>
        <v/>
      </c>
      <c r="O36" s="47" t="str">
        <f>IF('Res Rent Roll'!$B37="","",'Res Rent Roll'!$L37*'Res Rent Roll'!$C37*(1+'Property Summary'!$L$21)^(CapEx!O$2-1))</f>
        <v/>
      </c>
      <c r="P36" s="47" t="str">
        <f>IF('Res Rent Roll'!$B37="","",'Res Rent Roll'!$L37*'Res Rent Roll'!$C37*(1+'Property Summary'!$L$21)^(CapEx!P$2-1))</f>
        <v/>
      </c>
      <c r="Q36" s="47" t="str">
        <f>IF('Res Rent Roll'!$B37="","",'Res Rent Roll'!$L37*'Res Rent Roll'!$C37*(1+'Property Summary'!$L$21)^(CapEx!Q$2-1))</f>
        <v/>
      </c>
      <c r="R36" s="47" t="str">
        <f>IF('Res Rent Roll'!$B37="","",'Res Rent Roll'!$L37*'Res Rent Roll'!$C37*(1+'Property Summary'!$L$21)^(CapEx!R$2-1))</f>
        <v/>
      </c>
      <c r="S36" s="47" t="str">
        <f>IF('Res Rent Roll'!$B37="","",'Res Rent Roll'!$L37*'Res Rent Roll'!$C37*(1+'Property Summary'!$L$21)^(CapEx!S$2-1))</f>
        <v/>
      </c>
      <c r="T36" s="47" t="str">
        <f>IF('Res Rent Roll'!$B37="","",'Res Rent Roll'!$L37*'Res Rent Roll'!$C37*(1+'Property Summary'!$L$21)^(CapEx!T$2-1))</f>
        <v/>
      </c>
      <c r="U36" s="47" t="str">
        <f>IF('Res Rent Roll'!$B37="","",'Res Rent Roll'!$L37*'Res Rent Roll'!$C37*(1+'Property Summary'!$L$21)^(CapEx!U$2-1))</f>
        <v/>
      </c>
      <c r="V36" s="47" t="str">
        <f>IF('Res Rent Roll'!$B37="","",'Res Rent Roll'!$L37*'Res Rent Roll'!$C37*(1+'Property Summary'!$L$21)^(CapEx!V$2-1))</f>
        <v/>
      </c>
      <c r="W36" s="47" t="str">
        <f>IF('Res Rent Roll'!$B37="","",'Res Rent Roll'!$L37*'Res Rent Roll'!$C37*(1+'Property Summary'!$L$21)^(CapEx!W$2-1))</f>
        <v/>
      </c>
      <c r="X36" s="47" t="str">
        <f>IF('Res Rent Roll'!$B37="","",'Res Rent Roll'!$L37*'Res Rent Roll'!$C37*(1+'Property Summary'!$L$21)^(CapEx!X$2-1))</f>
        <v/>
      </c>
      <c r="Y36" s="47" t="str">
        <f>IF('Res Rent Roll'!$B37="","",'Res Rent Roll'!$L37*'Res Rent Roll'!$C37*(1+'Property Summary'!$L$21)^(CapEx!Y$2-1))</f>
        <v/>
      </c>
      <c r="Z36" s="47" t="str">
        <f>IF('Res Rent Roll'!$B37="","",'Res Rent Roll'!$L37*'Res Rent Roll'!$C37*(1+'Property Summary'!$L$21)^(CapEx!Z$2-1))</f>
        <v/>
      </c>
      <c r="AA36" s="47" t="str">
        <f>IF('Res Rent Roll'!$B37="","",'Res Rent Roll'!$L37*'Res Rent Roll'!$C37*(1+'Property Summary'!$L$21)^(CapEx!AA$2-1))</f>
        <v/>
      </c>
      <c r="AB36" s="47" t="str">
        <f>IF('Res Rent Roll'!$B37="","",'Res Rent Roll'!$L37*'Res Rent Roll'!$C37*(1+'Property Summary'!$L$21)^(CapEx!AB$2-1))</f>
        <v/>
      </c>
      <c r="AC36" s="47" t="str">
        <f>IF('Res Rent Roll'!$B37="","",'Res Rent Roll'!$L37*'Res Rent Roll'!$C37*(1+'Property Summary'!$L$21)^(CapEx!AC$2-1))</f>
        <v/>
      </c>
      <c r="AD36" s="47" t="str">
        <f>IF('Res Rent Roll'!$B37="","",'Res Rent Roll'!$L37*'Res Rent Roll'!$C37*(1+'Property Summary'!$L$21)^(CapEx!AD$2-1))</f>
        <v/>
      </c>
      <c r="AE36" s="47" t="str">
        <f>IF('Res Rent Roll'!$B37="","",'Res Rent Roll'!$L37*'Res Rent Roll'!$C37*(1+'Property Summary'!$L$21)^(CapEx!AE$2-1))</f>
        <v/>
      </c>
      <c r="AF36" s="47" t="str">
        <f>IF('Res Rent Roll'!$B37="","",'Res Rent Roll'!$L37*'Res Rent Roll'!$C37*(1+'Property Summary'!$L$21)^(CapEx!AF$2-1))</f>
        <v/>
      </c>
      <c r="AG36" s="47" t="str">
        <f>IF('Res Rent Roll'!$B37="","",'Res Rent Roll'!$L37*'Res Rent Roll'!$C37*(1+'Property Summary'!$L$21)^(CapEx!AG$2-1))</f>
        <v/>
      </c>
      <c r="AH36" s="47" t="str">
        <f>IF('Res Rent Roll'!$B37="","",'Res Rent Roll'!$L37*'Res Rent Roll'!$C37*(1+'Property Summary'!$L$21)^(CapEx!AH$2-1))</f>
        <v/>
      </c>
      <c r="AI36" s="47" t="str">
        <f>IF('Res Rent Roll'!$B37="","",'Res Rent Roll'!$L37*'Res Rent Roll'!$C37*(1+'Property Summary'!$L$21)^(CapEx!AI$2-1))</f>
        <v/>
      </c>
      <c r="AJ36" s="47" t="str">
        <f>IF('Res Rent Roll'!$B37="","",'Res Rent Roll'!$L37*'Res Rent Roll'!$C37*(1+'Property Summary'!$L$21)^(CapEx!AJ$2-1))</f>
        <v/>
      </c>
      <c r="AK36" s="47" t="str">
        <f>IF('Res Rent Roll'!$B37="","",'Res Rent Roll'!$L37*'Res Rent Roll'!$C37*(1+'Property Summary'!$L$21)^(CapEx!AK$2-1))</f>
        <v/>
      </c>
      <c r="AL36" s="47" t="str">
        <f>IF('Res Rent Roll'!$B37="","",'Res Rent Roll'!$L37*'Res Rent Roll'!$C37*(1+'Property Summary'!$L$21)^(CapEx!AL$2-1))</f>
        <v/>
      </c>
      <c r="AM36" s="47" t="str">
        <f>IF('Res Rent Roll'!$B37="","",'Res Rent Roll'!$L37*'Res Rent Roll'!$C37*(1+'Property Summary'!$L$21)^(CapEx!AM$2-1))</f>
        <v/>
      </c>
      <c r="AN36" s="47" t="str">
        <f>IF('Res Rent Roll'!$B37="","",'Res Rent Roll'!$L37*'Res Rent Roll'!$C37*(1+'Property Summary'!$L$21)^(CapEx!AN$2-1))</f>
        <v/>
      </c>
      <c r="AO36" s="47" t="str">
        <f>IF('Res Rent Roll'!$B37="","",'Res Rent Roll'!$L37*'Res Rent Roll'!$C37*(1+'Property Summary'!$L$21)^(CapEx!AO$2-1))</f>
        <v/>
      </c>
      <c r="AP36" s="47" t="str">
        <f>IF('Res Rent Roll'!$B37="","",'Res Rent Roll'!$L37*'Res Rent Roll'!$C37*(1+'Property Summary'!$L$21)^(CapEx!AP$2-1))</f>
        <v/>
      </c>
      <c r="AQ36" s="47" t="str">
        <f>IF('Res Rent Roll'!$B37="","",'Res Rent Roll'!$L37*'Res Rent Roll'!$C37*(1+'Property Summary'!$L$21)^(CapEx!AQ$2-1))</f>
        <v/>
      </c>
      <c r="AR36" s="47" t="str">
        <f>IF('Res Rent Roll'!$B37="","",'Res Rent Roll'!$L37*'Res Rent Roll'!$C37*(1+'Property Summary'!$L$21)^(CapEx!AR$2-1))</f>
        <v/>
      </c>
      <c r="AS36" s="47" t="str">
        <f>IF('Res Rent Roll'!$B37="","",'Res Rent Roll'!$L37*'Res Rent Roll'!$C37*(1+'Property Summary'!$L$21)^(CapEx!AS$2-1))</f>
        <v/>
      </c>
      <c r="AT36" s="47" t="str">
        <f>IF('Res Rent Roll'!$B37="","",'Res Rent Roll'!$L37*'Res Rent Roll'!$C37*(1+'Property Summary'!$L$21)^(CapEx!AT$2-1))</f>
        <v/>
      </c>
      <c r="AU36" s="47" t="str">
        <f>IF('Res Rent Roll'!$B37="","",'Res Rent Roll'!$L37*'Res Rent Roll'!$C37*(1+'Property Summary'!$L$21)^(CapEx!AU$2-1))</f>
        <v/>
      </c>
      <c r="AV36" s="47" t="str">
        <f>IF('Res Rent Roll'!$B37="","",'Res Rent Roll'!$L37*'Res Rent Roll'!$C37*(1+'Property Summary'!$L$21)^(CapEx!AV$2-1))</f>
        <v/>
      </c>
      <c r="AW36" s="47" t="str">
        <f>IF('Res Rent Roll'!$B37="","",'Res Rent Roll'!$L37*'Res Rent Roll'!$C37*(1+'Property Summary'!$L$21)^(CapEx!AW$2-1))</f>
        <v/>
      </c>
      <c r="AX36" s="47" t="str">
        <f>IF('Res Rent Roll'!$B37="","",'Res Rent Roll'!$L37*'Res Rent Roll'!$C37*(1+'Property Summary'!$L$21)^(CapEx!AX$2-1))</f>
        <v/>
      </c>
      <c r="AY36" s="47" t="str">
        <f>IF('Res Rent Roll'!$B37="","",'Res Rent Roll'!$L37*'Res Rent Roll'!$C37*(1+'Property Summary'!$L$21)^(CapEx!AY$2-1))</f>
        <v/>
      </c>
      <c r="AZ36" s="47" t="str">
        <f>IF('Res Rent Roll'!$B37="","",'Res Rent Roll'!$L37*'Res Rent Roll'!$C37*(1+'Property Summary'!$L$21)^(CapEx!AZ$2-1))</f>
        <v/>
      </c>
      <c r="BA36" s="47" t="str">
        <f>IF('Res Rent Roll'!$B37="","",'Res Rent Roll'!$L37*'Res Rent Roll'!$C37*(1+'Property Summary'!$L$21)^(CapEx!BA$2-1))</f>
        <v/>
      </c>
      <c r="BB36" s="47" t="str">
        <f>IF('Res Rent Roll'!$B37="","",'Res Rent Roll'!$L37*'Res Rent Roll'!$C37*(1+'Property Summary'!$L$21)^(CapEx!BB$2-1))</f>
        <v/>
      </c>
      <c r="BC36" s="47" t="str">
        <f>IF('Res Rent Roll'!$B37="","",'Res Rent Roll'!$L37*'Res Rent Roll'!$C37*(1+'Property Summary'!$L$21)^(CapEx!BC$2-1))</f>
        <v/>
      </c>
      <c r="BD36" s="47" t="str">
        <f>IF('Res Rent Roll'!$B37="","",'Res Rent Roll'!$L37*'Res Rent Roll'!$C37*(1+'Property Summary'!$L$21)^(CapEx!BD$2-1))</f>
        <v/>
      </c>
      <c r="BE36" s="47" t="str">
        <f>IF('Res Rent Roll'!$B37="","",'Res Rent Roll'!$L37*'Res Rent Roll'!$C37*(1+'Property Summary'!$L$21)^(CapEx!BE$2-1))</f>
        <v/>
      </c>
      <c r="BF36" s="47" t="str">
        <f>IF('Res Rent Roll'!$B37="","",'Res Rent Roll'!$L37*'Res Rent Roll'!$C37*(1+'Property Summary'!$L$21)^(CapEx!BF$2-1))</f>
        <v/>
      </c>
      <c r="BG36" s="47" t="str">
        <f>IF('Res Rent Roll'!$B37="","",'Res Rent Roll'!$L37*'Res Rent Roll'!$C37*(1+'Property Summary'!$L$21)^(CapEx!BG$2-1))</f>
        <v/>
      </c>
      <c r="BH36" s="47" t="str">
        <f>IF('Res Rent Roll'!$B37="","",'Res Rent Roll'!$L37*'Res Rent Roll'!$C37*(1+'Property Summary'!$L$21)^(CapEx!BH$2-1))</f>
        <v/>
      </c>
      <c r="BI36" s="47" t="str">
        <f>IF('Res Rent Roll'!$B37="","",'Res Rent Roll'!$L37*'Res Rent Roll'!$C37*(1+'Property Summary'!$L$21)^(CapEx!BI$2-1))</f>
        <v/>
      </c>
      <c r="BJ36" s="47" t="str">
        <f>IF('Res Rent Roll'!$B37="","",'Res Rent Roll'!$L37*'Res Rent Roll'!$C37*(1+'Property Summary'!$L$21)^(CapEx!BJ$2-1))</f>
        <v/>
      </c>
      <c r="BK36" s="47" t="str">
        <f>IF('Res Rent Roll'!$B37="","",'Res Rent Roll'!$L37*'Res Rent Roll'!$C37*(1+'Property Summary'!$L$21)^(CapEx!BK$2-1))</f>
        <v/>
      </c>
      <c r="BL36" s="47" t="str">
        <f>IF('Res Rent Roll'!$B37="","",'Res Rent Roll'!$L37*'Res Rent Roll'!$C37*(1+'Property Summary'!$L$21)^(CapEx!BL$2-1))</f>
        <v/>
      </c>
      <c r="BM36" s="47" t="str">
        <f>IF('Res Rent Roll'!$B37="","",'Res Rent Roll'!$L37*'Res Rent Roll'!$C37*(1+'Property Summary'!$L$21)^(CapEx!BM$2-1))</f>
        <v/>
      </c>
      <c r="BN36" s="47" t="str">
        <f>IF('Res Rent Roll'!$B37="","",'Res Rent Roll'!$L37*'Res Rent Roll'!$C37*(1+'Property Summary'!$L$21)^(CapEx!BN$2-1))</f>
        <v/>
      </c>
      <c r="BO36" s="47" t="str">
        <f>IF('Res Rent Roll'!$B37="","",'Res Rent Roll'!$L37*'Res Rent Roll'!$C37*(1+'Property Summary'!$L$21)^(CapEx!BO$2-1))</f>
        <v/>
      </c>
      <c r="BP36" s="47" t="str">
        <f>IF('Res Rent Roll'!$B37="","",'Res Rent Roll'!$L37*'Res Rent Roll'!$C37*(1+'Property Summary'!$L$21)^(CapEx!BP$2-1))</f>
        <v/>
      </c>
      <c r="BQ36" s="47" t="str">
        <f>IF('Res Rent Roll'!$B37="","",'Res Rent Roll'!$L37*'Res Rent Roll'!$C37*(1+'Property Summary'!$L$21)^(CapEx!BQ$2-1))</f>
        <v/>
      </c>
      <c r="BR36" s="47" t="str">
        <f>IF('Res Rent Roll'!$B37="","",'Res Rent Roll'!$L37*'Res Rent Roll'!$C37*(1+'Property Summary'!$L$21)^(CapEx!BR$2-1))</f>
        <v/>
      </c>
      <c r="BS36" s="47" t="str">
        <f>IF('Res Rent Roll'!$B37="","",'Res Rent Roll'!$L37*'Res Rent Roll'!$C37*(1+'Property Summary'!$L$21)^(CapEx!BS$2-1))</f>
        <v/>
      </c>
      <c r="BT36" s="47" t="str">
        <f>IF('Res Rent Roll'!$B37="","",'Res Rent Roll'!$L37*'Res Rent Roll'!$C37*(1+'Property Summary'!$L$21)^(CapEx!BT$2-1))</f>
        <v/>
      </c>
      <c r="BU36" s="47" t="str">
        <f>IF('Res Rent Roll'!$B37="","",'Res Rent Roll'!$L37*'Res Rent Roll'!$C37*(1+'Property Summary'!$L$21)^(CapEx!BU$2-1))</f>
        <v/>
      </c>
      <c r="BV36" s="47" t="str">
        <f>IF('Res Rent Roll'!$B37="","",'Res Rent Roll'!$L37*'Res Rent Roll'!$C37*(1+'Property Summary'!$L$21)^(CapEx!BV$2-1))</f>
        <v/>
      </c>
      <c r="BW36" s="47" t="str">
        <f>IF('Res Rent Roll'!$B37="","",'Res Rent Roll'!$L37*'Res Rent Roll'!$C37*(1+'Property Summary'!$L$21)^(CapEx!BW$2-1))</f>
        <v/>
      </c>
      <c r="BX36" s="47" t="str">
        <f>IF('Res Rent Roll'!$B37="","",'Res Rent Roll'!$L37*'Res Rent Roll'!$C37*(1+'Property Summary'!$L$21)^(CapEx!BX$2-1))</f>
        <v/>
      </c>
      <c r="BY36" s="47" t="str">
        <f>IF('Res Rent Roll'!$B37="","",'Res Rent Roll'!$L37*'Res Rent Roll'!$C37*(1+'Property Summary'!$L$21)^(CapEx!BY$2-1))</f>
        <v/>
      </c>
      <c r="BZ36" s="47" t="str">
        <f>IF('Res Rent Roll'!$B37="","",'Res Rent Roll'!$L37*'Res Rent Roll'!$C37*(1+'Property Summary'!$L$21)^(CapEx!BZ$2-1))</f>
        <v/>
      </c>
      <c r="CA36" s="47" t="str">
        <f>IF('Res Rent Roll'!$B37="","",'Res Rent Roll'!$L37*'Res Rent Roll'!$C37*(1+'Property Summary'!$L$21)^(CapEx!CA$2-1))</f>
        <v/>
      </c>
      <c r="CB36" s="47" t="str">
        <f>IF('Res Rent Roll'!$B37="","",'Res Rent Roll'!$L37*'Res Rent Roll'!$C37*(1+'Property Summary'!$L$21)^(CapEx!CB$2-1))</f>
        <v/>
      </c>
      <c r="CC36" s="47" t="str">
        <f>IF('Res Rent Roll'!$B37="","",'Res Rent Roll'!$L37*'Res Rent Roll'!$C37*(1+'Property Summary'!$L$21)^(CapEx!CC$2-1))</f>
        <v/>
      </c>
      <c r="CD36" s="47" t="str">
        <f>IF('Res Rent Roll'!$B37="","",'Res Rent Roll'!$L37*'Res Rent Roll'!$C37*(1+'Property Summary'!$L$21)^(CapEx!CD$2-1))</f>
        <v/>
      </c>
      <c r="CE36" s="47" t="str">
        <f>IF('Res Rent Roll'!$B37="","",'Res Rent Roll'!$L37*'Res Rent Roll'!$C37*(1+'Property Summary'!$L$21)^(CapEx!CE$2-1))</f>
        <v/>
      </c>
      <c r="CF36" s="47" t="str">
        <f>IF('Res Rent Roll'!$B37="","",'Res Rent Roll'!$L37*'Res Rent Roll'!$C37*(1+'Property Summary'!$L$21)^(CapEx!CF$2-1))</f>
        <v/>
      </c>
      <c r="CG36" s="47" t="str">
        <f>IF('Res Rent Roll'!$B37="","",'Res Rent Roll'!$L37*'Res Rent Roll'!$C37*(1+'Property Summary'!$L$21)^(CapEx!CG$2-1))</f>
        <v/>
      </c>
      <c r="CH36" s="47" t="str">
        <f>IF('Res Rent Roll'!$B37="","",'Res Rent Roll'!$L37*'Res Rent Roll'!$C37*(1+'Property Summary'!$L$21)^(CapEx!CH$2-1))</f>
        <v/>
      </c>
      <c r="CI36" s="47" t="str">
        <f>IF('Res Rent Roll'!$B37="","",'Res Rent Roll'!$L37*'Res Rent Roll'!$C37*(1+'Property Summary'!$L$21)^(CapEx!CI$2-1))</f>
        <v/>
      </c>
      <c r="CJ36" s="47" t="str">
        <f>IF('Res Rent Roll'!$B37="","",'Res Rent Roll'!$L37*'Res Rent Roll'!$C37*(1+'Property Summary'!$L$21)^(CapEx!CJ$2-1))</f>
        <v/>
      </c>
      <c r="CK36" s="47" t="str">
        <f>IF('Res Rent Roll'!$B37="","",'Res Rent Roll'!$L37*'Res Rent Roll'!$C37*(1+'Property Summary'!$L$21)^(CapEx!CK$2-1))</f>
        <v/>
      </c>
      <c r="CL36" s="47" t="str">
        <f>IF('Res Rent Roll'!$B37="","",'Res Rent Roll'!$L37*'Res Rent Roll'!$C37*(1+'Property Summary'!$L$21)^(CapEx!CL$2-1))</f>
        <v/>
      </c>
      <c r="CM36" s="47" t="str">
        <f>IF('Res Rent Roll'!$B37="","",'Res Rent Roll'!$L37*'Res Rent Roll'!$C37*(1+'Property Summary'!$L$21)^(CapEx!CM$2-1))</f>
        <v/>
      </c>
      <c r="CN36" s="47" t="str">
        <f>IF('Res Rent Roll'!$B37="","",'Res Rent Roll'!$L37*'Res Rent Roll'!$C37*(1+'Property Summary'!$L$21)^(CapEx!CN$2-1))</f>
        <v/>
      </c>
      <c r="CO36" s="47" t="str">
        <f>IF('Res Rent Roll'!$B37="","",'Res Rent Roll'!$L37*'Res Rent Roll'!$C37*(1+'Property Summary'!$L$21)^(CapEx!CO$2-1))</f>
        <v/>
      </c>
      <c r="CP36" s="47" t="str">
        <f>IF('Res Rent Roll'!$B37="","",'Res Rent Roll'!$L37*'Res Rent Roll'!$C37*(1+'Property Summary'!$L$21)^(CapEx!CP$2-1))</f>
        <v/>
      </c>
      <c r="CQ36" s="47" t="str">
        <f>IF('Res Rent Roll'!$B37="","",'Res Rent Roll'!$L37*'Res Rent Roll'!$C37*(1+'Property Summary'!$L$21)^(CapEx!CQ$2-1))</f>
        <v/>
      </c>
      <c r="CR36" s="47" t="str">
        <f>IF('Res Rent Roll'!$B37="","",'Res Rent Roll'!$L37*'Res Rent Roll'!$C37*(1+'Property Summary'!$L$21)^(CapEx!CR$2-1))</f>
        <v/>
      </c>
      <c r="CS36" s="47" t="str">
        <f>IF('Res Rent Roll'!$B37="","",'Res Rent Roll'!$L37*'Res Rent Roll'!$C37*(1+'Property Summary'!$L$21)^(CapEx!CS$2-1))</f>
        <v/>
      </c>
      <c r="CT36" s="47" t="str">
        <f>IF('Res Rent Roll'!$B37="","",'Res Rent Roll'!$L37*'Res Rent Roll'!$C37*(1+'Property Summary'!$L$21)^(CapEx!CT$2-1))</f>
        <v/>
      </c>
      <c r="CU36" s="47" t="str">
        <f>IF('Res Rent Roll'!$B37="","",'Res Rent Roll'!$L37*'Res Rent Roll'!$C37*(1+'Property Summary'!$L$21)^(CapEx!CU$2-1))</f>
        <v/>
      </c>
      <c r="CV36" s="47" t="str">
        <f>IF('Res Rent Roll'!$B37="","",'Res Rent Roll'!$L37*'Res Rent Roll'!$C37*(1+'Property Summary'!$L$21)^(CapEx!CV$2-1))</f>
        <v/>
      </c>
      <c r="CW36" s="47" t="str">
        <f>IF('Res Rent Roll'!$B37="","",'Res Rent Roll'!$L37*'Res Rent Roll'!$C37*(1+'Property Summary'!$L$21)^(CapEx!CW$2-1))</f>
        <v/>
      </c>
      <c r="CX36" s="47" t="str">
        <f>IF('Res Rent Roll'!$B37="","",'Res Rent Roll'!$L37*'Res Rent Roll'!$C37*(1+'Property Summary'!$L$21)^(CapEx!CX$2-1))</f>
        <v/>
      </c>
      <c r="CY36" s="47" t="str">
        <f>IF('Res Rent Roll'!$B37="","",'Res Rent Roll'!$L37*'Res Rent Roll'!$C37*(1+'Property Summary'!$L$21)^(CapEx!CY$2-1))</f>
        <v/>
      </c>
      <c r="CZ36" s="47" t="str">
        <f>IF('Res Rent Roll'!$B37="","",'Res Rent Roll'!$L37*'Res Rent Roll'!$C37*(1+'Property Summary'!$L$21)^(CapEx!CZ$2-1))</f>
        <v/>
      </c>
      <c r="DA36" s="47" t="str">
        <f>IF('Res Rent Roll'!$B37="","",'Res Rent Roll'!$L37*'Res Rent Roll'!$C37*(1+'Property Summary'!$L$21)^(CapEx!DA$2-1))</f>
        <v/>
      </c>
      <c r="DB36" s="47" t="str">
        <f>IF('Res Rent Roll'!$B37="","",'Res Rent Roll'!$L37*'Res Rent Roll'!$C37*(1+'Property Summary'!$L$21)^(CapEx!DB$2-1))</f>
        <v/>
      </c>
      <c r="DC36" s="47" t="str">
        <f>IF('Res Rent Roll'!$B37="","",'Res Rent Roll'!$L37*'Res Rent Roll'!$C37*(1+'Property Summary'!$L$21)^(CapEx!DC$2-1))</f>
        <v/>
      </c>
      <c r="DD36" s="47" t="str">
        <f>IF('Res Rent Roll'!$B37="","",'Res Rent Roll'!$L37*'Res Rent Roll'!$C37*(1+'Property Summary'!$L$21)^(CapEx!DD$2-1))</f>
        <v/>
      </c>
      <c r="DE36" s="47" t="str">
        <f>IF('Res Rent Roll'!$B37="","",'Res Rent Roll'!$L37*'Res Rent Roll'!$C37*(1+'Property Summary'!$L$21)^(CapEx!DE$2-1))</f>
        <v/>
      </c>
      <c r="DF36" s="47" t="str">
        <f>IF('Res Rent Roll'!$B37="","",'Res Rent Roll'!$L37*'Res Rent Roll'!$C37*(1+'Property Summary'!$L$21)^(CapEx!DF$2-1))</f>
        <v/>
      </c>
      <c r="DG36" s="47" t="str">
        <f>IF('Res Rent Roll'!$B37="","",'Res Rent Roll'!$L37*'Res Rent Roll'!$C37*(1+'Property Summary'!$L$21)^(CapEx!DG$2-1))</f>
        <v/>
      </c>
      <c r="DH36" s="47" t="str">
        <f>IF('Res Rent Roll'!$B37="","",'Res Rent Roll'!$L37*'Res Rent Roll'!$C37*(1+'Property Summary'!$L$21)^(CapEx!DH$2-1))</f>
        <v/>
      </c>
      <c r="DI36" s="47" t="str">
        <f>IF('Res Rent Roll'!$B37="","",'Res Rent Roll'!$L37*'Res Rent Roll'!$C37*(1+'Property Summary'!$L$21)^(CapEx!DI$2-1))</f>
        <v/>
      </c>
      <c r="DJ36" s="47" t="str">
        <f>IF('Res Rent Roll'!$B37="","",'Res Rent Roll'!$L37*'Res Rent Roll'!$C37*(1+'Property Summary'!$L$21)^(CapEx!DJ$2-1))</f>
        <v/>
      </c>
      <c r="DK36" s="47" t="str">
        <f>IF('Res Rent Roll'!$B37="","",'Res Rent Roll'!$L37*'Res Rent Roll'!$C37*(1+'Property Summary'!$L$21)^(CapEx!DK$2-1))</f>
        <v/>
      </c>
      <c r="DL36" s="47" t="str">
        <f>IF('Res Rent Roll'!$B37="","",'Res Rent Roll'!$L37*'Res Rent Roll'!$C37*(1+'Property Summary'!$L$21)^(CapEx!DL$2-1))</f>
        <v/>
      </c>
      <c r="DM36" s="47" t="str">
        <f>IF('Res Rent Roll'!$B37="","",'Res Rent Roll'!$L37*'Res Rent Roll'!$C37*(1+'Property Summary'!$L$21)^(CapEx!DM$2-1))</f>
        <v/>
      </c>
      <c r="DN36" s="47" t="str">
        <f>IF('Res Rent Roll'!$B37="","",'Res Rent Roll'!$L37*'Res Rent Roll'!$C37*(1+'Property Summary'!$L$21)^(CapEx!DN$2-1))</f>
        <v/>
      </c>
      <c r="DO36" s="47" t="str">
        <f>IF('Res Rent Roll'!$B37="","",'Res Rent Roll'!$L37*'Res Rent Roll'!$C37*(1+'Property Summary'!$L$21)^(CapEx!DO$2-1))</f>
        <v/>
      </c>
      <c r="DP36" s="47" t="str">
        <f>IF('Res Rent Roll'!$B37="","",'Res Rent Roll'!$L37*'Res Rent Roll'!$C37*(1+'Property Summary'!$L$21)^(CapEx!DP$2-1))</f>
        <v/>
      </c>
      <c r="DQ36" s="47" t="str">
        <f>IF('Res Rent Roll'!$B37="","",'Res Rent Roll'!$L37*'Res Rent Roll'!$C37*(1+'Property Summary'!$L$21)^(CapEx!DQ$2-1))</f>
        <v/>
      </c>
      <c r="DR36" s="47" t="str">
        <f>IF('Res Rent Roll'!$B37="","",'Res Rent Roll'!$L37*'Res Rent Roll'!$C37*(1+'Property Summary'!$L$21)^(CapEx!DR$2-1))</f>
        <v/>
      </c>
      <c r="DS36" s="47" t="str">
        <f>IF('Res Rent Roll'!$B37="","",'Res Rent Roll'!$L37*'Res Rent Roll'!$C37*(1+'Property Summary'!$L$21)^(CapEx!DS$2-1))</f>
        <v/>
      </c>
      <c r="DT36" s="47" t="str">
        <f>IF('Res Rent Roll'!$B37="","",'Res Rent Roll'!$L37*'Res Rent Roll'!$C37*(1+'Property Summary'!$L$21)^(CapEx!DT$2-1))</f>
        <v/>
      </c>
      <c r="DU36" s="47" t="str">
        <f>IF('Res Rent Roll'!$B37="","",'Res Rent Roll'!$L37*'Res Rent Roll'!$C37*(1+'Property Summary'!$L$21)^(CapEx!DU$2-1))</f>
        <v/>
      </c>
      <c r="DV36" s="47" t="str">
        <f>IF('Res Rent Roll'!$B37="","",'Res Rent Roll'!$L37*'Res Rent Roll'!$C37*(1+'Property Summary'!$L$21)^(CapEx!DV$2-1))</f>
        <v/>
      </c>
      <c r="DW36" s="47" t="str">
        <f>IF('Res Rent Roll'!$B37="","",'Res Rent Roll'!$L37*'Res Rent Roll'!$C37*(1+'Property Summary'!$L$21)^(CapEx!DW$2-1))</f>
        <v/>
      </c>
      <c r="DX36" s="47" t="str">
        <f>IF('Res Rent Roll'!$B37="","",'Res Rent Roll'!$L37*'Res Rent Roll'!$C37*(1+'Property Summary'!$L$21)^(CapEx!DX$2-1))</f>
        <v/>
      </c>
      <c r="DY36" s="47" t="str">
        <f>IF('Res Rent Roll'!$B37="","",'Res Rent Roll'!$L37*'Res Rent Roll'!$C37*(1+'Property Summary'!$L$21)^(CapEx!DY$2-1))</f>
        <v/>
      </c>
      <c r="DZ36" s="47" t="str">
        <f>IF('Res Rent Roll'!$B37="","",'Res Rent Roll'!$L37*'Res Rent Roll'!$C37*(1+'Property Summary'!$L$21)^(CapEx!DZ$2-1))</f>
        <v/>
      </c>
      <c r="EA36" s="47" t="str">
        <f>IF('Res Rent Roll'!$B37="","",'Res Rent Roll'!$L37*'Res Rent Roll'!$C37*(1+'Property Summary'!$L$21)^(CapEx!EA$2-1))</f>
        <v/>
      </c>
      <c r="EB36" s="47" t="str">
        <f>IF('Res Rent Roll'!$B37="","",'Res Rent Roll'!$L37*'Res Rent Roll'!$C37*(1+'Property Summary'!$L$21)^(CapEx!EB$2-1))</f>
        <v/>
      </c>
      <c r="EC36" s="47" t="str">
        <f>IF('Res Rent Roll'!$B37="","",'Res Rent Roll'!$L37*'Res Rent Roll'!$C37*(1+'Property Summary'!$L$21)^(CapEx!EC$2-1))</f>
        <v/>
      </c>
      <c r="ED36" s="47" t="str">
        <f>IF('Res Rent Roll'!$B37="","",'Res Rent Roll'!$L37*'Res Rent Roll'!$C37*(1+'Property Summary'!$L$21)^(CapEx!ED$2-1))</f>
        <v/>
      </c>
      <c r="EE36" s="47" t="str">
        <f>IF('Res Rent Roll'!$B37="","",'Res Rent Roll'!$L37*'Res Rent Roll'!$C37*(1+'Property Summary'!$L$21)^(CapEx!EE$2-1))</f>
        <v/>
      </c>
      <c r="EF36" s="47" t="str">
        <f>IF('Res Rent Roll'!$B37="","",'Res Rent Roll'!$L37*'Res Rent Roll'!$C37*(1+'Property Summary'!$L$21)^(CapEx!EF$2-1))</f>
        <v/>
      </c>
      <c r="EG36" s="47" t="str">
        <f>IF('Res Rent Roll'!$B37="","",'Res Rent Roll'!$L37*'Res Rent Roll'!$C37*(1+'Property Summary'!$L$21)^(CapEx!EG$2-1))</f>
        <v/>
      </c>
      <c r="EH36" s="47" t="str">
        <f>IF('Res Rent Roll'!$B37="","",'Res Rent Roll'!$L37*'Res Rent Roll'!$C37*(1+'Property Summary'!$L$21)^(CapEx!EH$2-1))</f>
        <v/>
      </c>
      <c r="EI36" s="47" t="str">
        <f>IF('Res Rent Roll'!$B37="","",'Res Rent Roll'!$L37*'Res Rent Roll'!$C37*(1+'Property Summary'!$L$21)^(CapEx!EI$2-1))</f>
        <v/>
      </c>
      <c r="EJ36" s="47" t="str">
        <f>IF('Res Rent Roll'!$B37="","",'Res Rent Roll'!$L37*'Res Rent Roll'!$C37*(1+'Property Summary'!$L$21)^(CapEx!EJ$2-1))</f>
        <v/>
      </c>
      <c r="EK36" s="47" t="str">
        <f>IF('Res Rent Roll'!$B37="","",'Res Rent Roll'!$L37*'Res Rent Roll'!$C37*(1+'Property Summary'!$L$21)^(CapEx!EK$2-1))</f>
        <v/>
      </c>
      <c r="EL36" s="47" t="str">
        <f>IF('Res Rent Roll'!$B37="","",'Res Rent Roll'!$L37*'Res Rent Roll'!$C37*(1+'Property Summary'!$L$21)^(CapEx!EL$2-1))</f>
        <v/>
      </c>
      <c r="EM36" s="47" t="str">
        <f>IF('Res Rent Roll'!$B37="","",'Res Rent Roll'!$L37*'Res Rent Roll'!$C37*(1+'Property Summary'!$L$21)^(CapEx!EM$2-1))</f>
        <v/>
      </c>
      <c r="EN36" s="47" t="str">
        <f>IF('Res Rent Roll'!$B37="","",'Res Rent Roll'!$L37*'Res Rent Roll'!$C37*(1+'Property Summary'!$L$21)^(CapEx!EN$2-1))</f>
        <v/>
      </c>
      <c r="EO36" s="47" t="str">
        <f>IF('Res Rent Roll'!$B37="","",'Res Rent Roll'!$L37*'Res Rent Roll'!$C37*(1+'Property Summary'!$L$21)^(CapEx!EO$2-1))</f>
        <v/>
      </c>
      <c r="EP36" s="47" t="str">
        <f>IF('Res Rent Roll'!$B37="","",'Res Rent Roll'!$L37*'Res Rent Roll'!$C37*(1+'Property Summary'!$L$21)^(CapEx!EP$2-1))</f>
        <v/>
      </c>
      <c r="EQ36" s="47" t="str">
        <f>IF('Res Rent Roll'!$B37="","",'Res Rent Roll'!$L37*'Res Rent Roll'!$C37*(1+'Property Summary'!$L$21)^(CapEx!EQ$2-1))</f>
        <v/>
      </c>
      <c r="ER36" s="47" t="str">
        <f>IF('Res Rent Roll'!$B37="","",'Res Rent Roll'!$L37*'Res Rent Roll'!$C37*(1+'Property Summary'!$L$21)^(CapEx!ER$2-1))</f>
        <v/>
      </c>
      <c r="ES36" s="47" t="str">
        <f>IF('Res Rent Roll'!$B37="","",'Res Rent Roll'!$L37*'Res Rent Roll'!$C37*(1+'Property Summary'!$L$21)^(CapEx!ES$2-1))</f>
        <v/>
      </c>
      <c r="ET36" s="47" t="str">
        <f>IF('Res Rent Roll'!$B37="","",'Res Rent Roll'!$L37*'Res Rent Roll'!$C37*(1+'Property Summary'!$L$21)^(CapEx!ET$2-1))</f>
        <v/>
      </c>
      <c r="EU36" s="47" t="str">
        <f>IF('Res Rent Roll'!$B37="","",'Res Rent Roll'!$L37*'Res Rent Roll'!$C37*(1+'Property Summary'!$L$21)^(CapEx!EU$2-1))</f>
        <v/>
      </c>
      <c r="EV36" s="47" t="str">
        <f>IF('Res Rent Roll'!$B37="","",'Res Rent Roll'!$L37*'Res Rent Roll'!$C37*(1+'Property Summary'!$L$21)^(CapEx!EV$2-1))</f>
        <v/>
      </c>
      <c r="EW36" s="47" t="str">
        <f>IF('Res Rent Roll'!$B37="","",'Res Rent Roll'!$L37*'Res Rent Roll'!$C37*(1+'Property Summary'!$L$21)^(CapEx!EW$2-1))</f>
        <v/>
      </c>
      <c r="EX36" s="47" t="str">
        <f>IF('Res Rent Roll'!$B37="","",'Res Rent Roll'!$L37*'Res Rent Roll'!$C37*(1+'Property Summary'!$L$21)^(CapEx!EX$2-1))</f>
        <v/>
      </c>
      <c r="EY36" s="47" t="str">
        <f>IF('Res Rent Roll'!$B37="","",'Res Rent Roll'!$L37*'Res Rent Roll'!$C37*(1+'Property Summary'!$L$21)^(CapEx!EY$2-1))</f>
        <v/>
      </c>
      <c r="EZ36" s="47" t="str">
        <f>IF('Res Rent Roll'!$B37="","",'Res Rent Roll'!$L37*'Res Rent Roll'!$C37*(1+'Property Summary'!$L$21)^(CapEx!EZ$2-1))</f>
        <v/>
      </c>
      <c r="FA36" s="47" t="str">
        <f>IF('Res Rent Roll'!$B37="","",'Res Rent Roll'!$L37*'Res Rent Roll'!$C37*(1+'Property Summary'!$L$21)^(CapEx!FA$2-1))</f>
        <v/>
      </c>
      <c r="FB36" s="47" t="str">
        <f>IF('Res Rent Roll'!$B37="","",'Res Rent Roll'!$L37*'Res Rent Roll'!$C37*(1+'Property Summary'!$L$21)^(CapEx!FB$2-1))</f>
        <v/>
      </c>
      <c r="FC36" s="47" t="str">
        <f>IF('Res Rent Roll'!$B37="","",'Res Rent Roll'!$L37*'Res Rent Roll'!$C37*(1+'Property Summary'!$L$21)^(CapEx!FC$2-1))</f>
        <v/>
      </c>
      <c r="FD36" s="47" t="str">
        <f>IF('Res Rent Roll'!$B37="","",'Res Rent Roll'!$L37*'Res Rent Roll'!$C37*(1+'Property Summary'!$L$21)^(CapEx!FD$2-1))</f>
        <v/>
      </c>
      <c r="FE36" s="47" t="str">
        <f>IF('Res Rent Roll'!$B37="","",'Res Rent Roll'!$L37*'Res Rent Roll'!$C37*(1+'Property Summary'!$L$21)^(CapEx!FE$2-1))</f>
        <v/>
      </c>
      <c r="FF36" s="47" t="str">
        <f>IF('Res Rent Roll'!$B37="","",'Res Rent Roll'!$L37*'Res Rent Roll'!$C37*(1+'Property Summary'!$L$21)^(CapEx!FF$2-1))</f>
        <v/>
      </c>
      <c r="FG36" s="47" t="str">
        <f>IF('Res Rent Roll'!$B37="","",'Res Rent Roll'!$L37*'Res Rent Roll'!$C37*(1+'Property Summary'!$L$21)^(CapEx!FG$2-1))</f>
        <v/>
      </c>
      <c r="FH36" s="47" t="str">
        <f>IF('Res Rent Roll'!$B37="","",'Res Rent Roll'!$L37*'Res Rent Roll'!$C37*(1+'Property Summary'!$L$21)^(CapEx!FH$2-1))</f>
        <v/>
      </c>
      <c r="FI36" s="47" t="str">
        <f>IF('Res Rent Roll'!$B37="","",'Res Rent Roll'!$L37*'Res Rent Roll'!$C37*(1+'Property Summary'!$L$21)^(CapEx!FI$2-1))</f>
        <v/>
      </c>
      <c r="FJ36" s="47" t="str">
        <f>IF('Res Rent Roll'!$B37="","",'Res Rent Roll'!$L37*'Res Rent Roll'!$C37*(1+'Property Summary'!$L$21)^(CapEx!FJ$2-1))</f>
        <v/>
      </c>
      <c r="FK36" s="47" t="str">
        <f>IF('Res Rent Roll'!$B37="","",'Res Rent Roll'!$L37*'Res Rent Roll'!$C37*(1+'Property Summary'!$L$21)^(CapEx!FK$2-1))</f>
        <v/>
      </c>
      <c r="FL36" s="47" t="str">
        <f>IF('Res Rent Roll'!$B37="","",'Res Rent Roll'!$L37*'Res Rent Roll'!$C37*(1+'Property Summary'!$L$21)^(CapEx!FL$2-1))</f>
        <v/>
      </c>
      <c r="FM36" s="47" t="str">
        <f>IF('Res Rent Roll'!$B37="","",'Res Rent Roll'!$L37*'Res Rent Roll'!$C37*(1+'Property Summary'!$L$21)^(CapEx!FM$2-1))</f>
        <v/>
      </c>
      <c r="FN36" s="47" t="str">
        <f>IF('Res Rent Roll'!$B37="","",'Res Rent Roll'!$L37*'Res Rent Roll'!$C37*(1+'Property Summary'!$L$21)^(CapEx!FN$2-1))</f>
        <v/>
      </c>
      <c r="FO36" s="47" t="str">
        <f>IF('Res Rent Roll'!$B37="","",'Res Rent Roll'!$L37*'Res Rent Roll'!$C37*(1+'Property Summary'!$L$21)^(CapEx!FO$2-1))</f>
        <v/>
      </c>
      <c r="FP36" s="47" t="str">
        <f>IF('Res Rent Roll'!$B37="","",'Res Rent Roll'!$L37*'Res Rent Roll'!$C37*(1+'Property Summary'!$L$21)^(CapEx!FP$2-1))</f>
        <v/>
      </c>
      <c r="FQ36" s="47" t="str">
        <f>IF('Res Rent Roll'!$B37="","",'Res Rent Roll'!$L37*'Res Rent Roll'!$C37*(1+'Property Summary'!$L$21)^(CapEx!FQ$2-1))</f>
        <v/>
      </c>
      <c r="FR36" s="47" t="str">
        <f>IF('Res Rent Roll'!$B37="","",'Res Rent Roll'!$L37*'Res Rent Roll'!$C37*(1+'Property Summary'!$L$21)^(CapEx!FR$2-1))</f>
        <v/>
      </c>
      <c r="FS36" s="47" t="str">
        <f>IF('Res Rent Roll'!$B37="","",'Res Rent Roll'!$L37*'Res Rent Roll'!$C37*(1+'Property Summary'!$L$21)^(CapEx!FS$2-1))</f>
        <v/>
      </c>
      <c r="FT36" s="47" t="str">
        <f>IF('Res Rent Roll'!$B37="","",'Res Rent Roll'!$L37*'Res Rent Roll'!$C37*(1+'Property Summary'!$L$21)^(CapEx!FT$2-1))</f>
        <v/>
      </c>
      <c r="FU36" s="47" t="str">
        <f>IF('Res Rent Roll'!$B37="","",'Res Rent Roll'!$L37*'Res Rent Roll'!$C37*(1+'Property Summary'!$L$21)^(CapEx!FU$2-1))</f>
        <v/>
      </c>
      <c r="FV36" s="47" t="str">
        <f>IF('Res Rent Roll'!$B37="","",'Res Rent Roll'!$L37*'Res Rent Roll'!$C37*(1+'Property Summary'!$L$21)^(CapEx!FV$2-1))</f>
        <v/>
      </c>
      <c r="FW36" s="47" t="str">
        <f>IF('Res Rent Roll'!$B37="","",'Res Rent Roll'!$L37*'Res Rent Roll'!$C37*(1+'Property Summary'!$L$21)^(CapEx!FW$2-1))</f>
        <v/>
      </c>
      <c r="FX36" s="47" t="str">
        <f>IF('Res Rent Roll'!$B37="","",'Res Rent Roll'!$L37*'Res Rent Roll'!$C37*(1+'Property Summary'!$L$21)^(CapEx!FX$2-1))</f>
        <v/>
      </c>
      <c r="FY36" s="47" t="str">
        <f>IF('Res Rent Roll'!$B37="","",'Res Rent Roll'!$L37*'Res Rent Roll'!$C37*(1+'Property Summary'!$L$21)^(CapEx!FY$2-1))</f>
        <v/>
      </c>
      <c r="FZ36" s="47" t="str">
        <f>IF('Res Rent Roll'!$B37="","",'Res Rent Roll'!$L37*'Res Rent Roll'!$C37*(1+'Property Summary'!$L$21)^(CapEx!FZ$2-1))</f>
        <v/>
      </c>
      <c r="GA36" s="48" t="str">
        <f>IF('Res Rent Roll'!$B37="","",'Res Rent Roll'!$L37*'Res Rent Roll'!$C37*(1+'Property Summary'!$L$21)^(CapEx!GA$2-1))</f>
        <v/>
      </c>
    </row>
    <row r="37" spans="2:183" x14ac:dyDescent="0.3">
      <c r="B37" s="42" t="str">
        <f>IF('Res Rent Roll'!$B38="","",'Res Rent Roll'!$B38)</f>
        <v/>
      </c>
      <c r="C37" s="43"/>
      <c r="D37" s="47" t="str">
        <f>IF('Res Rent Roll'!$B38="","",'Res Rent Roll'!$L38*'Res Rent Roll'!$C38*(1+'Property Summary'!$L$21)^(CapEx!D$2-1))</f>
        <v/>
      </c>
      <c r="E37" s="47" t="str">
        <f>IF('Res Rent Roll'!$B38="","",'Res Rent Roll'!$L38*'Res Rent Roll'!$C38*(1+'Property Summary'!$L$21)^(CapEx!E$2-1))</f>
        <v/>
      </c>
      <c r="F37" s="47" t="str">
        <f>IF('Res Rent Roll'!$B38="","",'Res Rent Roll'!$L38*'Res Rent Roll'!$C38*(1+'Property Summary'!$L$21)^(CapEx!F$2-1))</f>
        <v/>
      </c>
      <c r="G37" s="47" t="str">
        <f>IF('Res Rent Roll'!$B38="","",'Res Rent Roll'!$L38*'Res Rent Roll'!$C38*(1+'Property Summary'!$L$21)^(CapEx!G$2-1))</f>
        <v/>
      </c>
      <c r="H37" s="47" t="str">
        <f>IF('Res Rent Roll'!$B38="","",'Res Rent Roll'!$L38*'Res Rent Roll'!$C38*(1+'Property Summary'!$L$21)^(CapEx!H$2-1))</f>
        <v/>
      </c>
      <c r="I37" s="47" t="str">
        <f>IF('Res Rent Roll'!$B38="","",'Res Rent Roll'!$L38*'Res Rent Roll'!$C38*(1+'Property Summary'!$L$21)^(CapEx!I$2-1))</f>
        <v/>
      </c>
      <c r="J37" s="47" t="str">
        <f>IF('Res Rent Roll'!$B38="","",'Res Rent Roll'!$L38*'Res Rent Roll'!$C38*(1+'Property Summary'!$L$21)^(CapEx!J$2-1))</f>
        <v/>
      </c>
      <c r="K37" s="47" t="str">
        <f>IF('Res Rent Roll'!$B38="","",'Res Rent Roll'!$L38*'Res Rent Roll'!$C38*(1+'Property Summary'!$L$21)^(CapEx!K$2-1))</f>
        <v/>
      </c>
      <c r="L37" s="47" t="str">
        <f>IF('Res Rent Roll'!$B38="","",'Res Rent Roll'!$L38*'Res Rent Roll'!$C38*(1+'Property Summary'!$L$21)^(CapEx!L$2-1))</f>
        <v/>
      </c>
      <c r="M37" s="47" t="str">
        <f>IF('Res Rent Roll'!$B38="","",'Res Rent Roll'!$L38*'Res Rent Roll'!$C38*(1+'Property Summary'!$L$21)^(CapEx!M$2-1))</f>
        <v/>
      </c>
      <c r="N37" s="47" t="str">
        <f>IF('Res Rent Roll'!$B38="","",'Res Rent Roll'!$L38*'Res Rent Roll'!$C38*(1+'Property Summary'!$L$21)^(CapEx!N$2-1))</f>
        <v/>
      </c>
      <c r="O37" s="47" t="str">
        <f>IF('Res Rent Roll'!$B38="","",'Res Rent Roll'!$L38*'Res Rent Roll'!$C38*(1+'Property Summary'!$L$21)^(CapEx!O$2-1))</f>
        <v/>
      </c>
      <c r="P37" s="47" t="str">
        <f>IF('Res Rent Roll'!$B38="","",'Res Rent Roll'!$L38*'Res Rent Roll'!$C38*(1+'Property Summary'!$L$21)^(CapEx!P$2-1))</f>
        <v/>
      </c>
      <c r="Q37" s="47" t="str">
        <f>IF('Res Rent Roll'!$B38="","",'Res Rent Roll'!$L38*'Res Rent Roll'!$C38*(1+'Property Summary'!$L$21)^(CapEx!Q$2-1))</f>
        <v/>
      </c>
      <c r="R37" s="47" t="str">
        <f>IF('Res Rent Roll'!$B38="","",'Res Rent Roll'!$L38*'Res Rent Roll'!$C38*(1+'Property Summary'!$L$21)^(CapEx!R$2-1))</f>
        <v/>
      </c>
      <c r="S37" s="47" t="str">
        <f>IF('Res Rent Roll'!$B38="","",'Res Rent Roll'!$L38*'Res Rent Roll'!$C38*(1+'Property Summary'!$L$21)^(CapEx!S$2-1))</f>
        <v/>
      </c>
      <c r="T37" s="47" t="str">
        <f>IF('Res Rent Roll'!$B38="","",'Res Rent Roll'!$L38*'Res Rent Roll'!$C38*(1+'Property Summary'!$L$21)^(CapEx!T$2-1))</f>
        <v/>
      </c>
      <c r="U37" s="47" t="str">
        <f>IF('Res Rent Roll'!$B38="","",'Res Rent Roll'!$L38*'Res Rent Roll'!$C38*(1+'Property Summary'!$L$21)^(CapEx!U$2-1))</f>
        <v/>
      </c>
      <c r="V37" s="47" t="str">
        <f>IF('Res Rent Roll'!$B38="","",'Res Rent Roll'!$L38*'Res Rent Roll'!$C38*(1+'Property Summary'!$L$21)^(CapEx!V$2-1))</f>
        <v/>
      </c>
      <c r="W37" s="47" t="str">
        <f>IF('Res Rent Roll'!$B38="","",'Res Rent Roll'!$L38*'Res Rent Roll'!$C38*(1+'Property Summary'!$L$21)^(CapEx!W$2-1))</f>
        <v/>
      </c>
      <c r="X37" s="47" t="str">
        <f>IF('Res Rent Roll'!$B38="","",'Res Rent Roll'!$L38*'Res Rent Roll'!$C38*(1+'Property Summary'!$L$21)^(CapEx!X$2-1))</f>
        <v/>
      </c>
      <c r="Y37" s="47" t="str">
        <f>IF('Res Rent Roll'!$B38="","",'Res Rent Roll'!$L38*'Res Rent Roll'!$C38*(1+'Property Summary'!$L$21)^(CapEx!Y$2-1))</f>
        <v/>
      </c>
      <c r="Z37" s="47" t="str">
        <f>IF('Res Rent Roll'!$B38="","",'Res Rent Roll'!$L38*'Res Rent Roll'!$C38*(1+'Property Summary'!$L$21)^(CapEx!Z$2-1))</f>
        <v/>
      </c>
      <c r="AA37" s="47" t="str">
        <f>IF('Res Rent Roll'!$B38="","",'Res Rent Roll'!$L38*'Res Rent Roll'!$C38*(1+'Property Summary'!$L$21)^(CapEx!AA$2-1))</f>
        <v/>
      </c>
      <c r="AB37" s="47" t="str">
        <f>IF('Res Rent Roll'!$B38="","",'Res Rent Roll'!$L38*'Res Rent Roll'!$C38*(1+'Property Summary'!$L$21)^(CapEx!AB$2-1))</f>
        <v/>
      </c>
      <c r="AC37" s="47" t="str">
        <f>IF('Res Rent Roll'!$B38="","",'Res Rent Roll'!$L38*'Res Rent Roll'!$C38*(1+'Property Summary'!$L$21)^(CapEx!AC$2-1))</f>
        <v/>
      </c>
      <c r="AD37" s="47" t="str">
        <f>IF('Res Rent Roll'!$B38="","",'Res Rent Roll'!$L38*'Res Rent Roll'!$C38*(1+'Property Summary'!$L$21)^(CapEx!AD$2-1))</f>
        <v/>
      </c>
      <c r="AE37" s="47" t="str">
        <f>IF('Res Rent Roll'!$B38="","",'Res Rent Roll'!$L38*'Res Rent Roll'!$C38*(1+'Property Summary'!$L$21)^(CapEx!AE$2-1))</f>
        <v/>
      </c>
      <c r="AF37" s="47" t="str">
        <f>IF('Res Rent Roll'!$B38="","",'Res Rent Roll'!$L38*'Res Rent Roll'!$C38*(1+'Property Summary'!$L$21)^(CapEx!AF$2-1))</f>
        <v/>
      </c>
      <c r="AG37" s="47" t="str">
        <f>IF('Res Rent Roll'!$B38="","",'Res Rent Roll'!$L38*'Res Rent Roll'!$C38*(1+'Property Summary'!$L$21)^(CapEx!AG$2-1))</f>
        <v/>
      </c>
      <c r="AH37" s="47" t="str">
        <f>IF('Res Rent Roll'!$B38="","",'Res Rent Roll'!$L38*'Res Rent Roll'!$C38*(1+'Property Summary'!$L$21)^(CapEx!AH$2-1))</f>
        <v/>
      </c>
      <c r="AI37" s="47" t="str">
        <f>IF('Res Rent Roll'!$B38="","",'Res Rent Roll'!$L38*'Res Rent Roll'!$C38*(1+'Property Summary'!$L$21)^(CapEx!AI$2-1))</f>
        <v/>
      </c>
      <c r="AJ37" s="47" t="str">
        <f>IF('Res Rent Roll'!$B38="","",'Res Rent Roll'!$L38*'Res Rent Roll'!$C38*(1+'Property Summary'!$L$21)^(CapEx!AJ$2-1))</f>
        <v/>
      </c>
      <c r="AK37" s="47" t="str">
        <f>IF('Res Rent Roll'!$B38="","",'Res Rent Roll'!$L38*'Res Rent Roll'!$C38*(1+'Property Summary'!$L$21)^(CapEx!AK$2-1))</f>
        <v/>
      </c>
      <c r="AL37" s="47" t="str">
        <f>IF('Res Rent Roll'!$B38="","",'Res Rent Roll'!$L38*'Res Rent Roll'!$C38*(1+'Property Summary'!$L$21)^(CapEx!AL$2-1))</f>
        <v/>
      </c>
      <c r="AM37" s="47" t="str">
        <f>IF('Res Rent Roll'!$B38="","",'Res Rent Roll'!$L38*'Res Rent Roll'!$C38*(1+'Property Summary'!$L$21)^(CapEx!AM$2-1))</f>
        <v/>
      </c>
      <c r="AN37" s="47" t="str">
        <f>IF('Res Rent Roll'!$B38="","",'Res Rent Roll'!$L38*'Res Rent Roll'!$C38*(1+'Property Summary'!$L$21)^(CapEx!AN$2-1))</f>
        <v/>
      </c>
      <c r="AO37" s="47" t="str">
        <f>IF('Res Rent Roll'!$B38="","",'Res Rent Roll'!$L38*'Res Rent Roll'!$C38*(1+'Property Summary'!$L$21)^(CapEx!AO$2-1))</f>
        <v/>
      </c>
      <c r="AP37" s="47" t="str">
        <f>IF('Res Rent Roll'!$B38="","",'Res Rent Roll'!$L38*'Res Rent Roll'!$C38*(1+'Property Summary'!$L$21)^(CapEx!AP$2-1))</f>
        <v/>
      </c>
      <c r="AQ37" s="47" t="str">
        <f>IF('Res Rent Roll'!$B38="","",'Res Rent Roll'!$L38*'Res Rent Roll'!$C38*(1+'Property Summary'!$L$21)^(CapEx!AQ$2-1))</f>
        <v/>
      </c>
      <c r="AR37" s="47" t="str">
        <f>IF('Res Rent Roll'!$B38="","",'Res Rent Roll'!$L38*'Res Rent Roll'!$C38*(1+'Property Summary'!$L$21)^(CapEx!AR$2-1))</f>
        <v/>
      </c>
      <c r="AS37" s="47" t="str">
        <f>IF('Res Rent Roll'!$B38="","",'Res Rent Roll'!$L38*'Res Rent Roll'!$C38*(1+'Property Summary'!$L$21)^(CapEx!AS$2-1))</f>
        <v/>
      </c>
      <c r="AT37" s="47" t="str">
        <f>IF('Res Rent Roll'!$B38="","",'Res Rent Roll'!$L38*'Res Rent Roll'!$C38*(1+'Property Summary'!$L$21)^(CapEx!AT$2-1))</f>
        <v/>
      </c>
      <c r="AU37" s="47" t="str">
        <f>IF('Res Rent Roll'!$B38="","",'Res Rent Roll'!$L38*'Res Rent Roll'!$C38*(1+'Property Summary'!$L$21)^(CapEx!AU$2-1))</f>
        <v/>
      </c>
      <c r="AV37" s="47" t="str">
        <f>IF('Res Rent Roll'!$B38="","",'Res Rent Roll'!$L38*'Res Rent Roll'!$C38*(1+'Property Summary'!$L$21)^(CapEx!AV$2-1))</f>
        <v/>
      </c>
      <c r="AW37" s="47" t="str">
        <f>IF('Res Rent Roll'!$B38="","",'Res Rent Roll'!$L38*'Res Rent Roll'!$C38*(1+'Property Summary'!$L$21)^(CapEx!AW$2-1))</f>
        <v/>
      </c>
      <c r="AX37" s="47" t="str">
        <f>IF('Res Rent Roll'!$B38="","",'Res Rent Roll'!$L38*'Res Rent Roll'!$C38*(1+'Property Summary'!$L$21)^(CapEx!AX$2-1))</f>
        <v/>
      </c>
      <c r="AY37" s="47" t="str">
        <f>IF('Res Rent Roll'!$B38="","",'Res Rent Roll'!$L38*'Res Rent Roll'!$C38*(1+'Property Summary'!$L$21)^(CapEx!AY$2-1))</f>
        <v/>
      </c>
      <c r="AZ37" s="47" t="str">
        <f>IF('Res Rent Roll'!$B38="","",'Res Rent Roll'!$L38*'Res Rent Roll'!$C38*(1+'Property Summary'!$L$21)^(CapEx!AZ$2-1))</f>
        <v/>
      </c>
      <c r="BA37" s="47" t="str">
        <f>IF('Res Rent Roll'!$B38="","",'Res Rent Roll'!$L38*'Res Rent Roll'!$C38*(1+'Property Summary'!$L$21)^(CapEx!BA$2-1))</f>
        <v/>
      </c>
      <c r="BB37" s="47" t="str">
        <f>IF('Res Rent Roll'!$B38="","",'Res Rent Roll'!$L38*'Res Rent Roll'!$C38*(1+'Property Summary'!$L$21)^(CapEx!BB$2-1))</f>
        <v/>
      </c>
      <c r="BC37" s="47" t="str">
        <f>IF('Res Rent Roll'!$B38="","",'Res Rent Roll'!$L38*'Res Rent Roll'!$C38*(1+'Property Summary'!$L$21)^(CapEx!BC$2-1))</f>
        <v/>
      </c>
      <c r="BD37" s="47" t="str">
        <f>IF('Res Rent Roll'!$B38="","",'Res Rent Roll'!$L38*'Res Rent Roll'!$C38*(1+'Property Summary'!$L$21)^(CapEx!BD$2-1))</f>
        <v/>
      </c>
      <c r="BE37" s="47" t="str">
        <f>IF('Res Rent Roll'!$B38="","",'Res Rent Roll'!$L38*'Res Rent Roll'!$C38*(1+'Property Summary'!$L$21)^(CapEx!BE$2-1))</f>
        <v/>
      </c>
      <c r="BF37" s="47" t="str">
        <f>IF('Res Rent Roll'!$B38="","",'Res Rent Roll'!$L38*'Res Rent Roll'!$C38*(1+'Property Summary'!$L$21)^(CapEx!BF$2-1))</f>
        <v/>
      </c>
      <c r="BG37" s="47" t="str">
        <f>IF('Res Rent Roll'!$B38="","",'Res Rent Roll'!$L38*'Res Rent Roll'!$C38*(1+'Property Summary'!$L$21)^(CapEx!BG$2-1))</f>
        <v/>
      </c>
      <c r="BH37" s="47" t="str">
        <f>IF('Res Rent Roll'!$B38="","",'Res Rent Roll'!$L38*'Res Rent Roll'!$C38*(1+'Property Summary'!$L$21)^(CapEx!BH$2-1))</f>
        <v/>
      </c>
      <c r="BI37" s="47" t="str">
        <f>IF('Res Rent Roll'!$B38="","",'Res Rent Roll'!$L38*'Res Rent Roll'!$C38*(1+'Property Summary'!$L$21)^(CapEx!BI$2-1))</f>
        <v/>
      </c>
      <c r="BJ37" s="47" t="str">
        <f>IF('Res Rent Roll'!$B38="","",'Res Rent Roll'!$L38*'Res Rent Roll'!$C38*(1+'Property Summary'!$L$21)^(CapEx!BJ$2-1))</f>
        <v/>
      </c>
      <c r="BK37" s="47" t="str">
        <f>IF('Res Rent Roll'!$B38="","",'Res Rent Roll'!$L38*'Res Rent Roll'!$C38*(1+'Property Summary'!$L$21)^(CapEx!BK$2-1))</f>
        <v/>
      </c>
      <c r="BL37" s="47" t="str">
        <f>IF('Res Rent Roll'!$B38="","",'Res Rent Roll'!$L38*'Res Rent Roll'!$C38*(1+'Property Summary'!$L$21)^(CapEx!BL$2-1))</f>
        <v/>
      </c>
      <c r="BM37" s="47" t="str">
        <f>IF('Res Rent Roll'!$B38="","",'Res Rent Roll'!$L38*'Res Rent Roll'!$C38*(1+'Property Summary'!$L$21)^(CapEx!BM$2-1))</f>
        <v/>
      </c>
      <c r="BN37" s="47" t="str">
        <f>IF('Res Rent Roll'!$B38="","",'Res Rent Roll'!$L38*'Res Rent Roll'!$C38*(1+'Property Summary'!$L$21)^(CapEx!BN$2-1))</f>
        <v/>
      </c>
      <c r="BO37" s="47" t="str">
        <f>IF('Res Rent Roll'!$B38="","",'Res Rent Roll'!$L38*'Res Rent Roll'!$C38*(1+'Property Summary'!$L$21)^(CapEx!BO$2-1))</f>
        <v/>
      </c>
      <c r="BP37" s="47" t="str">
        <f>IF('Res Rent Roll'!$B38="","",'Res Rent Roll'!$L38*'Res Rent Roll'!$C38*(1+'Property Summary'!$L$21)^(CapEx!BP$2-1))</f>
        <v/>
      </c>
      <c r="BQ37" s="47" t="str">
        <f>IF('Res Rent Roll'!$B38="","",'Res Rent Roll'!$L38*'Res Rent Roll'!$C38*(1+'Property Summary'!$L$21)^(CapEx!BQ$2-1))</f>
        <v/>
      </c>
      <c r="BR37" s="47" t="str">
        <f>IF('Res Rent Roll'!$B38="","",'Res Rent Roll'!$L38*'Res Rent Roll'!$C38*(1+'Property Summary'!$L$21)^(CapEx!BR$2-1))</f>
        <v/>
      </c>
      <c r="BS37" s="47" t="str">
        <f>IF('Res Rent Roll'!$B38="","",'Res Rent Roll'!$L38*'Res Rent Roll'!$C38*(1+'Property Summary'!$L$21)^(CapEx!BS$2-1))</f>
        <v/>
      </c>
      <c r="BT37" s="47" t="str">
        <f>IF('Res Rent Roll'!$B38="","",'Res Rent Roll'!$L38*'Res Rent Roll'!$C38*(1+'Property Summary'!$L$21)^(CapEx!BT$2-1))</f>
        <v/>
      </c>
      <c r="BU37" s="47" t="str">
        <f>IF('Res Rent Roll'!$B38="","",'Res Rent Roll'!$L38*'Res Rent Roll'!$C38*(1+'Property Summary'!$L$21)^(CapEx!BU$2-1))</f>
        <v/>
      </c>
      <c r="BV37" s="47" t="str">
        <f>IF('Res Rent Roll'!$B38="","",'Res Rent Roll'!$L38*'Res Rent Roll'!$C38*(1+'Property Summary'!$L$21)^(CapEx!BV$2-1))</f>
        <v/>
      </c>
      <c r="BW37" s="47" t="str">
        <f>IF('Res Rent Roll'!$B38="","",'Res Rent Roll'!$L38*'Res Rent Roll'!$C38*(1+'Property Summary'!$L$21)^(CapEx!BW$2-1))</f>
        <v/>
      </c>
      <c r="BX37" s="47" t="str">
        <f>IF('Res Rent Roll'!$B38="","",'Res Rent Roll'!$L38*'Res Rent Roll'!$C38*(1+'Property Summary'!$L$21)^(CapEx!BX$2-1))</f>
        <v/>
      </c>
      <c r="BY37" s="47" t="str">
        <f>IF('Res Rent Roll'!$B38="","",'Res Rent Roll'!$L38*'Res Rent Roll'!$C38*(1+'Property Summary'!$L$21)^(CapEx!BY$2-1))</f>
        <v/>
      </c>
      <c r="BZ37" s="47" t="str">
        <f>IF('Res Rent Roll'!$B38="","",'Res Rent Roll'!$L38*'Res Rent Roll'!$C38*(1+'Property Summary'!$L$21)^(CapEx!BZ$2-1))</f>
        <v/>
      </c>
      <c r="CA37" s="47" t="str">
        <f>IF('Res Rent Roll'!$B38="","",'Res Rent Roll'!$L38*'Res Rent Roll'!$C38*(1+'Property Summary'!$L$21)^(CapEx!CA$2-1))</f>
        <v/>
      </c>
      <c r="CB37" s="47" t="str">
        <f>IF('Res Rent Roll'!$B38="","",'Res Rent Roll'!$L38*'Res Rent Roll'!$C38*(1+'Property Summary'!$L$21)^(CapEx!CB$2-1))</f>
        <v/>
      </c>
      <c r="CC37" s="47" t="str">
        <f>IF('Res Rent Roll'!$B38="","",'Res Rent Roll'!$L38*'Res Rent Roll'!$C38*(1+'Property Summary'!$L$21)^(CapEx!CC$2-1))</f>
        <v/>
      </c>
      <c r="CD37" s="47" t="str">
        <f>IF('Res Rent Roll'!$B38="","",'Res Rent Roll'!$L38*'Res Rent Roll'!$C38*(1+'Property Summary'!$L$21)^(CapEx!CD$2-1))</f>
        <v/>
      </c>
      <c r="CE37" s="47" t="str">
        <f>IF('Res Rent Roll'!$B38="","",'Res Rent Roll'!$L38*'Res Rent Roll'!$C38*(1+'Property Summary'!$L$21)^(CapEx!CE$2-1))</f>
        <v/>
      </c>
      <c r="CF37" s="47" t="str">
        <f>IF('Res Rent Roll'!$B38="","",'Res Rent Roll'!$L38*'Res Rent Roll'!$C38*(1+'Property Summary'!$L$21)^(CapEx!CF$2-1))</f>
        <v/>
      </c>
      <c r="CG37" s="47" t="str">
        <f>IF('Res Rent Roll'!$B38="","",'Res Rent Roll'!$L38*'Res Rent Roll'!$C38*(1+'Property Summary'!$L$21)^(CapEx!CG$2-1))</f>
        <v/>
      </c>
      <c r="CH37" s="47" t="str">
        <f>IF('Res Rent Roll'!$B38="","",'Res Rent Roll'!$L38*'Res Rent Roll'!$C38*(1+'Property Summary'!$L$21)^(CapEx!CH$2-1))</f>
        <v/>
      </c>
      <c r="CI37" s="47" t="str">
        <f>IF('Res Rent Roll'!$B38="","",'Res Rent Roll'!$L38*'Res Rent Roll'!$C38*(1+'Property Summary'!$L$21)^(CapEx!CI$2-1))</f>
        <v/>
      </c>
      <c r="CJ37" s="47" t="str">
        <f>IF('Res Rent Roll'!$B38="","",'Res Rent Roll'!$L38*'Res Rent Roll'!$C38*(1+'Property Summary'!$L$21)^(CapEx!CJ$2-1))</f>
        <v/>
      </c>
      <c r="CK37" s="47" t="str">
        <f>IF('Res Rent Roll'!$B38="","",'Res Rent Roll'!$L38*'Res Rent Roll'!$C38*(1+'Property Summary'!$L$21)^(CapEx!CK$2-1))</f>
        <v/>
      </c>
      <c r="CL37" s="47" t="str">
        <f>IF('Res Rent Roll'!$B38="","",'Res Rent Roll'!$L38*'Res Rent Roll'!$C38*(1+'Property Summary'!$L$21)^(CapEx!CL$2-1))</f>
        <v/>
      </c>
      <c r="CM37" s="47" t="str">
        <f>IF('Res Rent Roll'!$B38="","",'Res Rent Roll'!$L38*'Res Rent Roll'!$C38*(1+'Property Summary'!$L$21)^(CapEx!CM$2-1))</f>
        <v/>
      </c>
      <c r="CN37" s="47" t="str">
        <f>IF('Res Rent Roll'!$B38="","",'Res Rent Roll'!$L38*'Res Rent Roll'!$C38*(1+'Property Summary'!$L$21)^(CapEx!CN$2-1))</f>
        <v/>
      </c>
      <c r="CO37" s="47" t="str">
        <f>IF('Res Rent Roll'!$B38="","",'Res Rent Roll'!$L38*'Res Rent Roll'!$C38*(1+'Property Summary'!$L$21)^(CapEx!CO$2-1))</f>
        <v/>
      </c>
      <c r="CP37" s="47" t="str">
        <f>IF('Res Rent Roll'!$B38="","",'Res Rent Roll'!$L38*'Res Rent Roll'!$C38*(1+'Property Summary'!$L$21)^(CapEx!CP$2-1))</f>
        <v/>
      </c>
      <c r="CQ37" s="47" t="str">
        <f>IF('Res Rent Roll'!$B38="","",'Res Rent Roll'!$L38*'Res Rent Roll'!$C38*(1+'Property Summary'!$L$21)^(CapEx!CQ$2-1))</f>
        <v/>
      </c>
      <c r="CR37" s="47" t="str">
        <f>IF('Res Rent Roll'!$B38="","",'Res Rent Roll'!$L38*'Res Rent Roll'!$C38*(1+'Property Summary'!$L$21)^(CapEx!CR$2-1))</f>
        <v/>
      </c>
      <c r="CS37" s="47" t="str">
        <f>IF('Res Rent Roll'!$B38="","",'Res Rent Roll'!$L38*'Res Rent Roll'!$C38*(1+'Property Summary'!$L$21)^(CapEx!CS$2-1))</f>
        <v/>
      </c>
      <c r="CT37" s="47" t="str">
        <f>IF('Res Rent Roll'!$B38="","",'Res Rent Roll'!$L38*'Res Rent Roll'!$C38*(1+'Property Summary'!$L$21)^(CapEx!CT$2-1))</f>
        <v/>
      </c>
      <c r="CU37" s="47" t="str">
        <f>IF('Res Rent Roll'!$B38="","",'Res Rent Roll'!$L38*'Res Rent Roll'!$C38*(1+'Property Summary'!$L$21)^(CapEx!CU$2-1))</f>
        <v/>
      </c>
      <c r="CV37" s="47" t="str">
        <f>IF('Res Rent Roll'!$B38="","",'Res Rent Roll'!$L38*'Res Rent Roll'!$C38*(1+'Property Summary'!$L$21)^(CapEx!CV$2-1))</f>
        <v/>
      </c>
      <c r="CW37" s="47" t="str">
        <f>IF('Res Rent Roll'!$B38="","",'Res Rent Roll'!$L38*'Res Rent Roll'!$C38*(1+'Property Summary'!$L$21)^(CapEx!CW$2-1))</f>
        <v/>
      </c>
      <c r="CX37" s="47" t="str">
        <f>IF('Res Rent Roll'!$B38="","",'Res Rent Roll'!$L38*'Res Rent Roll'!$C38*(1+'Property Summary'!$L$21)^(CapEx!CX$2-1))</f>
        <v/>
      </c>
      <c r="CY37" s="47" t="str">
        <f>IF('Res Rent Roll'!$B38="","",'Res Rent Roll'!$L38*'Res Rent Roll'!$C38*(1+'Property Summary'!$L$21)^(CapEx!CY$2-1))</f>
        <v/>
      </c>
      <c r="CZ37" s="47" t="str">
        <f>IF('Res Rent Roll'!$B38="","",'Res Rent Roll'!$L38*'Res Rent Roll'!$C38*(1+'Property Summary'!$L$21)^(CapEx!CZ$2-1))</f>
        <v/>
      </c>
      <c r="DA37" s="47" t="str">
        <f>IF('Res Rent Roll'!$B38="","",'Res Rent Roll'!$L38*'Res Rent Roll'!$C38*(1+'Property Summary'!$L$21)^(CapEx!DA$2-1))</f>
        <v/>
      </c>
      <c r="DB37" s="47" t="str">
        <f>IF('Res Rent Roll'!$B38="","",'Res Rent Roll'!$L38*'Res Rent Roll'!$C38*(1+'Property Summary'!$L$21)^(CapEx!DB$2-1))</f>
        <v/>
      </c>
      <c r="DC37" s="47" t="str">
        <f>IF('Res Rent Roll'!$B38="","",'Res Rent Roll'!$L38*'Res Rent Roll'!$C38*(1+'Property Summary'!$L$21)^(CapEx!DC$2-1))</f>
        <v/>
      </c>
      <c r="DD37" s="47" t="str">
        <f>IF('Res Rent Roll'!$B38="","",'Res Rent Roll'!$L38*'Res Rent Roll'!$C38*(1+'Property Summary'!$L$21)^(CapEx!DD$2-1))</f>
        <v/>
      </c>
      <c r="DE37" s="47" t="str">
        <f>IF('Res Rent Roll'!$B38="","",'Res Rent Roll'!$L38*'Res Rent Roll'!$C38*(1+'Property Summary'!$L$21)^(CapEx!DE$2-1))</f>
        <v/>
      </c>
      <c r="DF37" s="47" t="str">
        <f>IF('Res Rent Roll'!$B38="","",'Res Rent Roll'!$L38*'Res Rent Roll'!$C38*(1+'Property Summary'!$L$21)^(CapEx!DF$2-1))</f>
        <v/>
      </c>
      <c r="DG37" s="47" t="str">
        <f>IF('Res Rent Roll'!$B38="","",'Res Rent Roll'!$L38*'Res Rent Roll'!$C38*(1+'Property Summary'!$L$21)^(CapEx!DG$2-1))</f>
        <v/>
      </c>
      <c r="DH37" s="47" t="str">
        <f>IF('Res Rent Roll'!$B38="","",'Res Rent Roll'!$L38*'Res Rent Roll'!$C38*(1+'Property Summary'!$L$21)^(CapEx!DH$2-1))</f>
        <v/>
      </c>
      <c r="DI37" s="47" t="str">
        <f>IF('Res Rent Roll'!$B38="","",'Res Rent Roll'!$L38*'Res Rent Roll'!$C38*(1+'Property Summary'!$L$21)^(CapEx!DI$2-1))</f>
        <v/>
      </c>
      <c r="DJ37" s="47" t="str">
        <f>IF('Res Rent Roll'!$B38="","",'Res Rent Roll'!$L38*'Res Rent Roll'!$C38*(1+'Property Summary'!$L$21)^(CapEx!DJ$2-1))</f>
        <v/>
      </c>
      <c r="DK37" s="47" t="str">
        <f>IF('Res Rent Roll'!$B38="","",'Res Rent Roll'!$L38*'Res Rent Roll'!$C38*(1+'Property Summary'!$L$21)^(CapEx!DK$2-1))</f>
        <v/>
      </c>
      <c r="DL37" s="47" t="str">
        <f>IF('Res Rent Roll'!$B38="","",'Res Rent Roll'!$L38*'Res Rent Roll'!$C38*(1+'Property Summary'!$L$21)^(CapEx!DL$2-1))</f>
        <v/>
      </c>
      <c r="DM37" s="47" t="str">
        <f>IF('Res Rent Roll'!$B38="","",'Res Rent Roll'!$L38*'Res Rent Roll'!$C38*(1+'Property Summary'!$L$21)^(CapEx!DM$2-1))</f>
        <v/>
      </c>
      <c r="DN37" s="47" t="str">
        <f>IF('Res Rent Roll'!$B38="","",'Res Rent Roll'!$L38*'Res Rent Roll'!$C38*(1+'Property Summary'!$L$21)^(CapEx!DN$2-1))</f>
        <v/>
      </c>
      <c r="DO37" s="47" t="str">
        <f>IF('Res Rent Roll'!$B38="","",'Res Rent Roll'!$L38*'Res Rent Roll'!$C38*(1+'Property Summary'!$L$21)^(CapEx!DO$2-1))</f>
        <v/>
      </c>
      <c r="DP37" s="47" t="str">
        <f>IF('Res Rent Roll'!$B38="","",'Res Rent Roll'!$L38*'Res Rent Roll'!$C38*(1+'Property Summary'!$L$21)^(CapEx!DP$2-1))</f>
        <v/>
      </c>
      <c r="DQ37" s="47" t="str">
        <f>IF('Res Rent Roll'!$B38="","",'Res Rent Roll'!$L38*'Res Rent Roll'!$C38*(1+'Property Summary'!$L$21)^(CapEx!DQ$2-1))</f>
        <v/>
      </c>
      <c r="DR37" s="47" t="str">
        <f>IF('Res Rent Roll'!$B38="","",'Res Rent Roll'!$L38*'Res Rent Roll'!$C38*(1+'Property Summary'!$L$21)^(CapEx!DR$2-1))</f>
        <v/>
      </c>
      <c r="DS37" s="47" t="str">
        <f>IF('Res Rent Roll'!$B38="","",'Res Rent Roll'!$L38*'Res Rent Roll'!$C38*(1+'Property Summary'!$L$21)^(CapEx!DS$2-1))</f>
        <v/>
      </c>
      <c r="DT37" s="47" t="str">
        <f>IF('Res Rent Roll'!$B38="","",'Res Rent Roll'!$L38*'Res Rent Roll'!$C38*(1+'Property Summary'!$L$21)^(CapEx!DT$2-1))</f>
        <v/>
      </c>
      <c r="DU37" s="47" t="str">
        <f>IF('Res Rent Roll'!$B38="","",'Res Rent Roll'!$L38*'Res Rent Roll'!$C38*(1+'Property Summary'!$L$21)^(CapEx!DU$2-1))</f>
        <v/>
      </c>
      <c r="DV37" s="47" t="str">
        <f>IF('Res Rent Roll'!$B38="","",'Res Rent Roll'!$L38*'Res Rent Roll'!$C38*(1+'Property Summary'!$L$21)^(CapEx!DV$2-1))</f>
        <v/>
      </c>
      <c r="DW37" s="47" t="str">
        <f>IF('Res Rent Roll'!$B38="","",'Res Rent Roll'!$L38*'Res Rent Roll'!$C38*(1+'Property Summary'!$L$21)^(CapEx!DW$2-1))</f>
        <v/>
      </c>
      <c r="DX37" s="47" t="str">
        <f>IF('Res Rent Roll'!$B38="","",'Res Rent Roll'!$L38*'Res Rent Roll'!$C38*(1+'Property Summary'!$L$21)^(CapEx!DX$2-1))</f>
        <v/>
      </c>
      <c r="DY37" s="47" t="str">
        <f>IF('Res Rent Roll'!$B38="","",'Res Rent Roll'!$L38*'Res Rent Roll'!$C38*(1+'Property Summary'!$L$21)^(CapEx!DY$2-1))</f>
        <v/>
      </c>
      <c r="DZ37" s="47" t="str">
        <f>IF('Res Rent Roll'!$B38="","",'Res Rent Roll'!$L38*'Res Rent Roll'!$C38*(1+'Property Summary'!$L$21)^(CapEx!DZ$2-1))</f>
        <v/>
      </c>
      <c r="EA37" s="47" t="str">
        <f>IF('Res Rent Roll'!$B38="","",'Res Rent Roll'!$L38*'Res Rent Roll'!$C38*(1+'Property Summary'!$L$21)^(CapEx!EA$2-1))</f>
        <v/>
      </c>
      <c r="EB37" s="47" t="str">
        <f>IF('Res Rent Roll'!$B38="","",'Res Rent Roll'!$L38*'Res Rent Roll'!$C38*(1+'Property Summary'!$L$21)^(CapEx!EB$2-1))</f>
        <v/>
      </c>
      <c r="EC37" s="47" t="str">
        <f>IF('Res Rent Roll'!$B38="","",'Res Rent Roll'!$L38*'Res Rent Roll'!$C38*(1+'Property Summary'!$L$21)^(CapEx!EC$2-1))</f>
        <v/>
      </c>
      <c r="ED37" s="47" t="str">
        <f>IF('Res Rent Roll'!$B38="","",'Res Rent Roll'!$L38*'Res Rent Roll'!$C38*(1+'Property Summary'!$L$21)^(CapEx!ED$2-1))</f>
        <v/>
      </c>
      <c r="EE37" s="47" t="str">
        <f>IF('Res Rent Roll'!$B38="","",'Res Rent Roll'!$L38*'Res Rent Roll'!$C38*(1+'Property Summary'!$L$21)^(CapEx!EE$2-1))</f>
        <v/>
      </c>
      <c r="EF37" s="47" t="str">
        <f>IF('Res Rent Roll'!$B38="","",'Res Rent Roll'!$L38*'Res Rent Roll'!$C38*(1+'Property Summary'!$L$21)^(CapEx!EF$2-1))</f>
        <v/>
      </c>
      <c r="EG37" s="47" t="str">
        <f>IF('Res Rent Roll'!$B38="","",'Res Rent Roll'!$L38*'Res Rent Roll'!$C38*(1+'Property Summary'!$L$21)^(CapEx!EG$2-1))</f>
        <v/>
      </c>
      <c r="EH37" s="47" t="str">
        <f>IF('Res Rent Roll'!$B38="","",'Res Rent Roll'!$L38*'Res Rent Roll'!$C38*(1+'Property Summary'!$L$21)^(CapEx!EH$2-1))</f>
        <v/>
      </c>
      <c r="EI37" s="47" t="str">
        <f>IF('Res Rent Roll'!$B38="","",'Res Rent Roll'!$L38*'Res Rent Roll'!$C38*(1+'Property Summary'!$L$21)^(CapEx!EI$2-1))</f>
        <v/>
      </c>
      <c r="EJ37" s="47" t="str">
        <f>IF('Res Rent Roll'!$B38="","",'Res Rent Roll'!$L38*'Res Rent Roll'!$C38*(1+'Property Summary'!$L$21)^(CapEx!EJ$2-1))</f>
        <v/>
      </c>
      <c r="EK37" s="47" t="str">
        <f>IF('Res Rent Roll'!$B38="","",'Res Rent Roll'!$L38*'Res Rent Roll'!$C38*(1+'Property Summary'!$L$21)^(CapEx!EK$2-1))</f>
        <v/>
      </c>
      <c r="EL37" s="47" t="str">
        <f>IF('Res Rent Roll'!$B38="","",'Res Rent Roll'!$L38*'Res Rent Roll'!$C38*(1+'Property Summary'!$L$21)^(CapEx!EL$2-1))</f>
        <v/>
      </c>
      <c r="EM37" s="47" t="str">
        <f>IF('Res Rent Roll'!$B38="","",'Res Rent Roll'!$L38*'Res Rent Roll'!$C38*(1+'Property Summary'!$L$21)^(CapEx!EM$2-1))</f>
        <v/>
      </c>
      <c r="EN37" s="47" t="str">
        <f>IF('Res Rent Roll'!$B38="","",'Res Rent Roll'!$L38*'Res Rent Roll'!$C38*(1+'Property Summary'!$L$21)^(CapEx!EN$2-1))</f>
        <v/>
      </c>
      <c r="EO37" s="47" t="str">
        <f>IF('Res Rent Roll'!$B38="","",'Res Rent Roll'!$L38*'Res Rent Roll'!$C38*(1+'Property Summary'!$L$21)^(CapEx!EO$2-1))</f>
        <v/>
      </c>
      <c r="EP37" s="47" t="str">
        <f>IF('Res Rent Roll'!$B38="","",'Res Rent Roll'!$L38*'Res Rent Roll'!$C38*(1+'Property Summary'!$L$21)^(CapEx!EP$2-1))</f>
        <v/>
      </c>
      <c r="EQ37" s="47" t="str">
        <f>IF('Res Rent Roll'!$B38="","",'Res Rent Roll'!$L38*'Res Rent Roll'!$C38*(1+'Property Summary'!$L$21)^(CapEx!EQ$2-1))</f>
        <v/>
      </c>
      <c r="ER37" s="47" t="str">
        <f>IF('Res Rent Roll'!$B38="","",'Res Rent Roll'!$L38*'Res Rent Roll'!$C38*(1+'Property Summary'!$L$21)^(CapEx!ER$2-1))</f>
        <v/>
      </c>
      <c r="ES37" s="47" t="str">
        <f>IF('Res Rent Roll'!$B38="","",'Res Rent Roll'!$L38*'Res Rent Roll'!$C38*(1+'Property Summary'!$L$21)^(CapEx!ES$2-1))</f>
        <v/>
      </c>
      <c r="ET37" s="47" t="str">
        <f>IF('Res Rent Roll'!$B38="","",'Res Rent Roll'!$L38*'Res Rent Roll'!$C38*(1+'Property Summary'!$L$21)^(CapEx!ET$2-1))</f>
        <v/>
      </c>
      <c r="EU37" s="47" t="str">
        <f>IF('Res Rent Roll'!$B38="","",'Res Rent Roll'!$L38*'Res Rent Roll'!$C38*(1+'Property Summary'!$L$21)^(CapEx!EU$2-1))</f>
        <v/>
      </c>
      <c r="EV37" s="47" t="str">
        <f>IF('Res Rent Roll'!$B38="","",'Res Rent Roll'!$L38*'Res Rent Roll'!$C38*(1+'Property Summary'!$L$21)^(CapEx!EV$2-1))</f>
        <v/>
      </c>
      <c r="EW37" s="47" t="str">
        <f>IF('Res Rent Roll'!$B38="","",'Res Rent Roll'!$L38*'Res Rent Roll'!$C38*(1+'Property Summary'!$L$21)^(CapEx!EW$2-1))</f>
        <v/>
      </c>
      <c r="EX37" s="47" t="str">
        <f>IF('Res Rent Roll'!$B38="","",'Res Rent Roll'!$L38*'Res Rent Roll'!$C38*(1+'Property Summary'!$L$21)^(CapEx!EX$2-1))</f>
        <v/>
      </c>
      <c r="EY37" s="47" t="str">
        <f>IF('Res Rent Roll'!$B38="","",'Res Rent Roll'!$L38*'Res Rent Roll'!$C38*(1+'Property Summary'!$L$21)^(CapEx!EY$2-1))</f>
        <v/>
      </c>
      <c r="EZ37" s="47" t="str">
        <f>IF('Res Rent Roll'!$B38="","",'Res Rent Roll'!$L38*'Res Rent Roll'!$C38*(1+'Property Summary'!$L$21)^(CapEx!EZ$2-1))</f>
        <v/>
      </c>
      <c r="FA37" s="47" t="str">
        <f>IF('Res Rent Roll'!$B38="","",'Res Rent Roll'!$L38*'Res Rent Roll'!$C38*(1+'Property Summary'!$L$21)^(CapEx!FA$2-1))</f>
        <v/>
      </c>
      <c r="FB37" s="47" t="str">
        <f>IF('Res Rent Roll'!$B38="","",'Res Rent Roll'!$L38*'Res Rent Roll'!$C38*(1+'Property Summary'!$L$21)^(CapEx!FB$2-1))</f>
        <v/>
      </c>
      <c r="FC37" s="47" t="str">
        <f>IF('Res Rent Roll'!$B38="","",'Res Rent Roll'!$L38*'Res Rent Roll'!$C38*(1+'Property Summary'!$L$21)^(CapEx!FC$2-1))</f>
        <v/>
      </c>
      <c r="FD37" s="47" t="str">
        <f>IF('Res Rent Roll'!$B38="","",'Res Rent Roll'!$L38*'Res Rent Roll'!$C38*(1+'Property Summary'!$L$21)^(CapEx!FD$2-1))</f>
        <v/>
      </c>
      <c r="FE37" s="47" t="str">
        <f>IF('Res Rent Roll'!$B38="","",'Res Rent Roll'!$L38*'Res Rent Roll'!$C38*(1+'Property Summary'!$L$21)^(CapEx!FE$2-1))</f>
        <v/>
      </c>
      <c r="FF37" s="47" t="str">
        <f>IF('Res Rent Roll'!$B38="","",'Res Rent Roll'!$L38*'Res Rent Roll'!$C38*(1+'Property Summary'!$L$21)^(CapEx!FF$2-1))</f>
        <v/>
      </c>
      <c r="FG37" s="47" t="str">
        <f>IF('Res Rent Roll'!$B38="","",'Res Rent Roll'!$L38*'Res Rent Roll'!$C38*(1+'Property Summary'!$L$21)^(CapEx!FG$2-1))</f>
        <v/>
      </c>
      <c r="FH37" s="47" t="str">
        <f>IF('Res Rent Roll'!$B38="","",'Res Rent Roll'!$L38*'Res Rent Roll'!$C38*(1+'Property Summary'!$L$21)^(CapEx!FH$2-1))</f>
        <v/>
      </c>
      <c r="FI37" s="47" t="str">
        <f>IF('Res Rent Roll'!$B38="","",'Res Rent Roll'!$L38*'Res Rent Roll'!$C38*(1+'Property Summary'!$L$21)^(CapEx!FI$2-1))</f>
        <v/>
      </c>
      <c r="FJ37" s="47" t="str">
        <f>IF('Res Rent Roll'!$B38="","",'Res Rent Roll'!$L38*'Res Rent Roll'!$C38*(1+'Property Summary'!$L$21)^(CapEx!FJ$2-1))</f>
        <v/>
      </c>
      <c r="FK37" s="47" t="str">
        <f>IF('Res Rent Roll'!$B38="","",'Res Rent Roll'!$L38*'Res Rent Roll'!$C38*(1+'Property Summary'!$L$21)^(CapEx!FK$2-1))</f>
        <v/>
      </c>
      <c r="FL37" s="47" t="str">
        <f>IF('Res Rent Roll'!$B38="","",'Res Rent Roll'!$L38*'Res Rent Roll'!$C38*(1+'Property Summary'!$L$21)^(CapEx!FL$2-1))</f>
        <v/>
      </c>
      <c r="FM37" s="47" t="str">
        <f>IF('Res Rent Roll'!$B38="","",'Res Rent Roll'!$L38*'Res Rent Roll'!$C38*(1+'Property Summary'!$L$21)^(CapEx!FM$2-1))</f>
        <v/>
      </c>
      <c r="FN37" s="47" t="str">
        <f>IF('Res Rent Roll'!$B38="","",'Res Rent Roll'!$L38*'Res Rent Roll'!$C38*(1+'Property Summary'!$L$21)^(CapEx!FN$2-1))</f>
        <v/>
      </c>
      <c r="FO37" s="47" t="str">
        <f>IF('Res Rent Roll'!$B38="","",'Res Rent Roll'!$L38*'Res Rent Roll'!$C38*(1+'Property Summary'!$L$21)^(CapEx!FO$2-1))</f>
        <v/>
      </c>
      <c r="FP37" s="47" t="str">
        <f>IF('Res Rent Roll'!$B38="","",'Res Rent Roll'!$L38*'Res Rent Roll'!$C38*(1+'Property Summary'!$L$21)^(CapEx!FP$2-1))</f>
        <v/>
      </c>
      <c r="FQ37" s="47" t="str">
        <f>IF('Res Rent Roll'!$B38="","",'Res Rent Roll'!$L38*'Res Rent Roll'!$C38*(1+'Property Summary'!$L$21)^(CapEx!FQ$2-1))</f>
        <v/>
      </c>
      <c r="FR37" s="47" t="str">
        <f>IF('Res Rent Roll'!$B38="","",'Res Rent Roll'!$L38*'Res Rent Roll'!$C38*(1+'Property Summary'!$L$21)^(CapEx!FR$2-1))</f>
        <v/>
      </c>
      <c r="FS37" s="47" t="str">
        <f>IF('Res Rent Roll'!$B38="","",'Res Rent Roll'!$L38*'Res Rent Roll'!$C38*(1+'Property Summary'!$L$21)^(CapEx!FS$2-1))</f>
        <v/>
      </c>
      <c r="FT37" s="47" t="str">
        <f>IF('Res Rent Roll'!$B38="","",'Res Rent Roll'!$L38*'Res Rent Roll'!$C38*(1+'Property Summary'!$L$21)^(CapEx!FT$2-1))</f>
        <v/>
      </c>
      <c r="FU37" s="47" t="str">
        <f>IF('Res Rent Roll'!$B38="","",'Res Rent Roll'!$L38*'Res Rent Roll'!$C38*(1+'Property Summary'!$L$21)^(CapEx!FU$2-1))</f>
        <v/>
      </c>
      <c r="FV37" s="47" t="str">
        <f>IF('Res Rent Roll'!$B38="","",'Res Rent Roll'!$L38*'Res Rent Roll'!$C38*(1+'Property Summary'!$L$21)^(CapEx!FV$2-1))</f>
        <v/>
      </c>
      <c r="FW37" s="47" t="str">
        <f>IF('Res Rent Roll'!$B38="","",'Res Rent Roll'!$L38*'Res Rent Roll'!$C38*(1+'Property Summary'!$L$21)^(CapEx!FW$2-1))</f>
        <v/>
      </c>
      <c r="FX37" s="47" t="str">
        <f>IF('Res Rent Roll'!$B38="","",'Res Rent Roll'!$L38*'Res Rent Roll'!$C38*(1+'Property Summary'!$L$21)^(CapEx!FX$2-1))</f>
        <v/>
      </c>
      <c r="FY37" s="47" t="str">
        <f>IF('Res Rent Roll'!$B38="","",'Res Rent Roll'!$L38*'Res Rent Roll'!$C38*(1+'Property Summary'!$L$21)^(CapEx!FY$2-1))</f>
        <v/>
      </c>
      <c r="FZ37" s="47" t="str">
        <f>IF('Res Rent Roll'!$B38="","",'Res Rent Roll'!$L38*'Res Rent Roll'!$C38*(1+'Property Summary'!$L$21)^(CapEx!FZ$2-1))</f>
        <v/>
      </c>
      <c r="GA37" s="48" t="str">
        <f>IF('Res Rent Roll'!$B38="","",'Res Rent Roll'!$L38*'Res Rent Roll'!$C38*(1+'Property Summary'!$L$21)^(CapEx!GA$2-1))</f>
        <v/>
      </c>
    </row>
    <row r="38" spans="2:183" x14ac:dyDescent="0.3">
      <c r="B38" s="42" t="str">
        <f>IF('Res Rent Roll'!$B39="","",'Res Rent Roll'!$B39)</f>
        <v/>
      </c>
      <c r="C38" s="43"/>
      <c r="D38" s="47" t="str">
        <f>IF('Res Rent Roll'!$B39="","",'Res Rent Roll'!$L39*'Res Rent Roll'!$C39*(1+'Property Summary'!$L$21)^(CapEx!D$2-1))</f>
        <v/>
      </c>
      <c r="E38" s="47" t="str">
        <f>IF('Res Rent Roll'!$B39="","",'Res Rent Roll'!$L39*'Res Rent Roll'!$C39*(1+'Property Summary'!$L$21)^(CapEx!E$2-1))</f>
        <v/>
      </c>
      <c r="F38" s="47" t="str">
        <f>IF('Res Rent Roll'!$B39="","",'Res Rent Roll'!$L39*'Res Rent Roll'!$C39*(1+'Property Summary'!$L$21)^(CapEx!F$2-1))</f>
        <v/>
      </c>
      <c r="G38" s="47" t="str">
        <f>IF('Res Rent Roll'!$B39="","",'Res Rent Roll'!$L39*'Res Rent Roll'!$C39*(1+'Property Summary'!$L$21)^(CapEx!G$2-1))</f>
        <v/>
      </c>
      <c r="H38" s="47" t="str">
        <f>IF('Res Rent Roll'!$B39="","",'Res Rent Roll'!$L39*'Res Rent Roll'!$C39*(1+'Property Summary'!$L$21)^(CapEx!H$2-1))</f>
        <v/>
      </c>
      <c r="I38" s="47" t="str">
        <f>IF('Res Rent Roll'!$B39="","",'Res Rent Roll'!$L39*'Res Rent Roll'!$C39*(1+'Property Summary'!$L$21)^(CapEx!I$2-1))</f>
        <v/>
      </c>
      <c r="J38" s="47" t="str">
        <f>IF('Res Rent Roll'!$B39="","",'Res Rent Roll'!$L39*'Res Rent Roll'!$C39*(1+'Property Summary'!$L$21)^(CapEx!J$2-1))</f>
        <v/>
      </c>
      <c r="K38" s="47" t="str">
        <f>IF('Res Rent Roll'!$B39="","",'Res Rent Roll'!$L39*'Res Rent Roll'!$C39*(1+'Property Summary'!$L$21)^(CapEx!K$2-1))</f>
        <v/>
      </c>
      <c r="L38" s="47" t="str">
        <f>IF('Res Rent Roll'!$B39="","",'Res Rent Roll'!$L39*'Res Rent Roll'!$C39*(1+'Property Summary'!$L$21)^(CapEx!L$2-1))</f>
        <v/>
      </c>
      <c r="M38" s="47" t="str">
        <f>IF('Res Rent Roll'!$B39="","",'Res Rent Roll'!$L39*'Res Rent Roll'!$C39*(1+'Property Summary'!$L$21)^(CapEx!M$2-1))</f>
        <v/>
      </c>
      <c r="N38" s="47" t="str">
        <f>IF('Res Rent Roll'!$B39="","",'Res Rent Roll'!$L39*'Res Rent Roll'!$C39*(1+'Property Summary'!$L$21)^(CapEx!N$2-1))</f>
        <v/>
      </c>
      <c r="O38" s="47" t="str">
        <f>IF('Res Rent Roll'!$B39="","",'Res Rent Roll'!$L39*'Res Rent Roll'!$C39*(1+'Property Summary'!$L$21)^(CapEx!O$2-1))</f>
        <v/>
      </c>
      <c r="P38" s="47" t="str">
        <f>IF('Res Rent Roll'!$B39="","",'Res Rent Roll'!$L39*'Res Rent Roll'!$C39*(1+'Property Summary'!$L$21)^(CapEx!P$2-1))</f>
        <v/>
      </c>
      <c r="Q38" s="47" t="str">
        <f>IF('Res Rent Roll'!$B39="","",'Res Rent Roll'!$L39*'Res Rent Roll'!$C39*(1+'Property Summary'!$L$21)^(CapEx!Q$2-1))</f>
        <v/>
      </c>
      <c r="R38" s="47" t="str">
        <f>IF('Res Rent Roll'!$B39="","",'Res Rent Roll'!$L39*'Res Rent Roll'!$C39*(1+'Property Summary'!$L$21)^(CapEx!R$2-1))</f>
        <v/>
      </c>
      <c r="S38" s="47" t="str">
        <f>IF('Res Rent Roll'!$B39="","",'Res Rent Roll'!$L39*'Res Rent Roll'!$C39*(1+'Property Summary'!$L$21)^(CapEx!S$2-1))</f>
        <v/>
      </c>
      <c r="T38" s="47" t="str">
        <f>IF('Res Rent Roll'!$B39="","",'Res Rent Roll'!$L39*'Res Rent Roll'!$C39*(1+'Property Summary'!$L$21)^(CapEx!T$2-1))</f>
        <v/>
      </c>
      <c r="U38" s="47" t="str">
        <f>IF('Res Rent Roll'!$B39="","",'Res Rent Roll'!$L39*'Res Rent Roll'!$C39*(1+'Property Summary'!$L$21)^(CapEx!U$2-1))</f>
        <v/>
      </c>
      <c r="V38" s="47" t="str">
        <f>IF('Res Rent Roll'!$B39="","",'Res Rent Roll'!$L39*'Res Rent Roll'!$C39*(1+'Property Summary'!$L$21)^(CapEx!V$2-1))</f>
        <v/>
      </c>
      <c r="W38" s="47" t="str">
        <f>IF('Res Rent Roll'!$B39="","",'Res Rent Roll'!$L39*'Res Rent Roll'!$C39*(1+'Property Summary'!$L$21)^(CapEx!W$2-1))</f>
        <v/>
      </c>
      <c r="X38" s="47" t="str">
        <f>IF('Res Rent Roll'!$B39="","",'Res Rent Roll'!$L39*'Res Rent Roll'!$C39*(1+'Property Summary'!$L$21)^(CapEx!X$2-1))</f>
        <v/>
      </c>
      <c r="Y38" s="47" t="str">
        <f>IF('Res Rent Roll'!$B39="","",'Res Rent Roll'!$L39*'Res Rent Roll'!$C39*(1+'Property Summary'!$L$21)^(CapEx!Y$2-1))</f>
        <v/>
      </c>
      <c r="Z38" s="47" t="str">
        <f>IF('Res Rent Roll'!$B39="","",'Res Rent Roll'!$L39*'Res Rent Roll'!$C39*(1+'Property Summary'!$L$21)^(CapEx!Z$2-1))</f>
        <v/>
      </c>
      <c r="AA38" s="47" t="str">
        <f>IF('Res Rent Roll'!$B39="","",'Res Rent Roll'!$L39*'Res Rent Roll'!$C39*(1+'Property Summary'!$L$21)^(CapEx!AA$2-1))</f>
        <v/>
      </c>
      <c r="AB38" s="47" t="str">
        <f>IF('Res Rent Roll'!$B39="","",'Res Rent Roll'!$L39*'Res Rent Roll'!$C39*(1+'Property Summary'!$L$21)^(CapEx!AB$2-1))</f>
        <v/>
      </c>
      <c r="AC38" s="47" t="str">
        <f>IF('Res Rent Roll'!$B39="","",'Res Rent Roll'!$L39*'Res Rent Roll'!$C39*(1+'Property Summary'!$L$21)^(CapEx!AC$2-1))</f>
        <v/>
      </c>
      <c r="AD38" s="47" t="str">
        <f>IF('Res Rent Roll'!$B39="","",'Res Rent Roll'!$L39*'Res Rent Roll'!$C39*(1+'Property Summary'!$L$21)^(CapEx!AD$2-1))</f>
        <v/>
      </c>
      <c r="AE38" s="47" t="str">
        <f>IF('Res Rent Roll'!$B39="","",'Res Rent Roll'!$L39*'Res Rent Roll'!$C39*(1+'Property Summary'!$L$21)^(CapEx!AE$2-1))</f>
        <v/>
      </c>
      <c r="AF38" s="47" t="str">
        <f>IF('Res Rent Roll'!$B39="","",'Res Rent Roll'!$L39*'Res Rent Roll'!$C39*(1+'Property Summary'!$L$21)^(CapEx!AF$2-1))</f>
        <v/>
      </c>
      <c r="AG38" s="47" t="str">
        <f>IF('Res Rent Roll'!$B39="","",'Res Rent Roll'!$L39*'Res Rent Roll'!$C39*(1+'Property Summary'!$L$21)^(CapEx!AG$2-1))</f>
        <v/>
      </c>
      <c r="AH38" s="47" t="str">
        <f>IF('Res Rent Roll'!$B39="","",'Res Rent Roll'!$L39*'Res Rent Roll'!$C39*(1+'Property Summary'!$L$21)^(CapEx!AH$2-1))</f>
        <v/>
      </c>
      <c r="AI38" s="47" t="str">
        <f>IF('Res Rent Roll'!$B39="","",'Res Rent Roll'!$L39*'Res Rent Roll'!$C39*(1+'Property Summary'!$L$21)^(CapEx!AI$2-1))</f>
        <v/>
      </c>
      <c r="AJ38" s="47" t="str">
        <f>IF('Res Rent Roll'!$B39="","",'Res Rent Roll'!$L39*'Res Rent Roll'!$C39*(1+'Property Summary'!$L$21)^(CapEx!AJ$2-1))</f>
        <v/>
      </c>
      <c r="AK38" s="47" t="str">
        <f>IF('Res Rent Roll'!$B39="","",'Res Rent Roll'!$L39*'Res Rent Roll'!$C39*(1+'Property Summary'!$L$21)^(CapEx!AK$2-1))</f>
        <v/>
      </c>
      <c r="AL38" s="47" t="str">
        <f>IF('Res Rent Roll'!$B39="","",'Res Rent Roll'!$L39*'Res Rent Roll'!$C39*(1+'Property Summary'!$L$21)^(CapEx!AL$2-1))</f>
        <v/>
      </c>
      <c r="AM38" s="47" t="str">
        <f>IF('Res Rent Roll'!$B39="","",'Res Rent Roll'!$L39*'Res Rent Roll'!$C39*(1+'Property Summary'!$L$21)^(CapEx!AM$2-1))</f>
        <v/>
      </c>
      <c r="AN38" s="47" t="str">
        <f>IF('Res Rent Roll'!$B39="","",'Res Rent Roll'!$L39*'Res Rent Roll'!$C39*(1+'Property Summary'!$L$21)^(CapEx!AN$2-1))</f>
        <v/>
      </c>
      <c r="AO38" s="47" t="str">
        <f>IF('Res Rent Roll'!$B39="","",'Res Rent Roll'!$L39*'Res Rent Roll'!$C39*(1+'Property Summary'!$L$21)^(CapEx!AO$2-1))</f>
        <v/>
      </c>
      <c r="AP38" s="47" t="str">
        <f>IF('Res Rent Roll'!$B39="","",'Res Rent Roll'!$L39*'Res Rent Roll'!$C39*(1+'Property Summary'!$L$21)^(CapEx!AP$2-1))</f>
        <v/>
      </c>
      <c r="AQ38" s="47" t="str">
        <f>IF('Res Rent Roll'!$B39="","",'Res Rent Roll'!$L39*'Res Rent Roll'!$C39*(1+'Property Summary'!$L$21)^(CapEx!AQ$2-1))</f>
        <v/>
      </c>
      <c r="AR38" s="47" t="str">
        <f>IF('Res Rent Roll'!$B39="","",'Res Rent Roll'!$L39*'Res Rent Roll'!$C39*(1+'Property Summary'!$L$21)^(CapEx!AR$2-1))</f>
        <v/>
      </c>
      <c r="AS38" s="47" t="str">
        <f>IF('Res Rent Roll'!$B39="","",'Res Rent Roll'!$L39*'Res Rent Roll'!$C39*(1+'Property Summary'!$L$21)^(CapEx!AS$2-1))</f>
        <v/>
      </c>
      <c r="AT38" s="47" t="str">
        <f>IF('Res Rent Roll'!$B39="","",'Res Rent Roll'!$L39*'Res Rent Roll'!$C39*(1+'Property Summary'!$L$21)^(CapEx!AT$2-1))</f>
        <v/>
      </c>
      <c r="AU38" s="47" t="str">
        <f>IF('Res Rent Roll'!$B39="","",'Res Rent Roll'!$L39*'Res Rent Roll'!$C39*(1+'Property Summary'!$L$21)^(CapEx!AU$2-1))</f>
        <v/>
      </c>
      <c r="AV38" s="47" t="str">
        <f>IF('Res Rent Roll'!$B39="","",'Res Rent Roll'!$L39*'Res Rent Roll'!$C39*(1+'Property Summary'!$L$21)^(CapEx!AV$2-1))</f>
        <v/>
      </c>
      <c r="AW38" s="47" t="str">
        <f>IF('Res Rent Roll'!$B39="","",'Res Rent Roll'!$L39*'Res Rent Roll'!$C39*(1+'Property Summary'!$L$21)^(CapEx!AW$2-1))</f>
        <v/>
      </c>
      <c r="AX38" s="47" t="str">
        <f>IF('Res Rent Roll'!$B39="","",'Res Rent Roll'!$L39*'Res Rent Roll'!$C39*(1+'Property Summary'!$L$21)^(CapEx!AX$2-1))</f>
        <v/>
      </c>
      <c r="AY38" s="47" t="str">
        <f>IF('Res Rent Roll'!$B39="","",'Res Rent Roll'!$L39*'Res Rent Roll'!$C39*(1+'Property Summary'!$L$21)^(CapEx!AY$2-1))</f>
        <v/>
      </c>
      <c r="AZ38" s="47" t="str">
        <f>IF('Res Rent Roll'!$B39="","",'Res Rent Roll'!$L39*'Res Rent Roll'!$C39*(1+'Property Summary'!$L$21)^(CapEx!AZ$2-1))</f>
        <v/>
      </c>
      <c r="BA38" s="47" t="str">
        <f>IF('Res Rent Roll'!$B39="","",'Res Rent Roll'!$L39*'Res Rent Roll'!$C39*(1+'Property Summary'!$L$21)^(CapEx!BA$2-1))</f>
        <v/>
      </c>
      <c r="BB38" s="47" t="str">
        <f>IF('Res Rent Roll'!$B39="","",'Res Rent Roll'!$L39*'Res Rent Roll'!$C39*(1+'Property Summary'!$L$21)^(CapEx!BB$2-1))</f>
        <v/>
      </c>
      <c r="BC38" s="47" t="str">
        <f>IF('Res Rent Roll'!$B39="","",'Res Rent Roll'!$L39*'Res Rent Roll'!$C39*(1+'Property Summary'!$L$21)^(CapEx!BC$2-1))</f>
        <v/>
      </c>
      <c r="BD38" s="47" t="str">
        <f>IF('Res Rent Roll'!$B39="","",'Res Rent Roll'!$L39*'Res Rent Roll'!$C39*(1+'Property Summary'!$L$21)^(CapEx!BD$2-1))</f>
        <v/>
      </c>
      <c r="BE38" s="47" t="str">
        <f>IF('Res Rent Roll'!$B39="","",'Res Rent Roll'!$L39*'Res Rent Roll'!$C39*(1+'Property Summary'!$L$21)^(CapEx!BE$2-1))</f>
        <v/>
      </c>
      <c r="BF38" s="47" t="str">
        <f>IF('Res Rent Roll'!$B39="","",'Res Rent Roll'!$L39*'Res Rent Roll'!$C39*(1+'Property Summary'!$L$21)^(CapEx!BF$2-1))</f>
        <v/>
      </c>
      <c r="BG38" s="47" t="str">
        <f>IF('Res Rent Roll'!$B39="","",'Res Rent Roll'!$L39*'Res Rent Roll'!$C39*(1+'Property Summary'!$L$21)^(CapEx!BG$2-1))</f>
        <v/>
      </c>
      <c r="BH38" s="47" t="str">
        <f>IF('Res Rent Roll'!$B39="","",'Res Rent Roll'!$L39*'Res Rent Roll'!$C39*(1+'Property Summary'!$L$21)^(CapEx!BH$2-1))</f>
        <v/>
      </c>
      <c r="BI38" s="47" t="str">
        <f>IF('Res Rent Roll'!$B39="","",'Res Rent Roll'!$L39*'Res Rent Roll'!$C39*(1+'Property Summary'!$L$21)^(CapEx!BI$2-1))</f>
        <v/>
      </c>
      <c r="BJ38" s="47" t="str">
        <f>IF('Res Rent Roll'!$B39="","",'Res Rent Roll'!$L39*'Res Rent Roll'!$C39*(1+'Property Summary'!$L$21)^(CapEx!BJ$2-1))</f>
        <v/>
      </c>
      <c r="BK38" s="47" t="str">
        <f>IF('Res Rent Roll'!$B39="","",'Res Rent Roll'!$L39*'Res Rent Roll'!$C39*(1+'Property Summary'!$L$21)^(CapEx!BK$2-1))</f>
        <v/>
      </c>
      <c r="BL38" s="47" t="str">
        <f>IF('Res Rent Roll'!$B39="","",'Res Rent Roll'!$L39*'Res Rent Roll'!$C39*(1+'Property Summary'!$L$21)^(CapEx!BL$2-1))</f>
        <v/>
      </c>
      <c r="BM38" s="47" t="str">
        <f>IF('Res Rent Roll'!$B39="","",'Res Rent Roll'!$L39*'Res Rent Roll'!$C39*(1+'Property Summary'!$L$21)^(CapEx!BM$2-1))</f>
        <v/>
      </c>
      <c r="BN38" s="47" t="str">
        <f>IF('Res Rent Roll'!$B39="","",'Res Rent Roll'!$L39*'Res Rent Roll'!$C39*(1+'Property Summary'!$L$21)^(CapEx!BN$2-1))</f>
        <v/>
      </c>
      <c r="BO38" s="47" t="str">
        <f>IF('Res Rent Roll'!$B39="","",'Res Rent Roll'!$L39*'Res Rent Roll'!$C39*(1+'Property Summary'!$L$21)^(CapEx!BO$2-1))</f>
        <v/>
      </c>
      <c r="BP38" s="47" t="str">
        <f>IF('Res Rent Roll'!$B39="","",'Res Rent Roll'!$L39*'Res Rent Roll'!$C39*(1+'Property Summary'!$L$21)^(CapEx!BP$2-1))</f>
        <v/>
      </c>
      <c r="BQ38" s="47" t="str">
        <f>IF('Res Rent Roll'!$B39="","",'Res Rent Roll'!$L39*'Res Rent Roll'!$C39*(1+'Property Summary'!$L$21)^(CapEx!BQ$2-1))</f>
        <v/>
      </c>
      <c r="BR38" s="47" t="str">
        <f>IF('Res Rent Roll'!$B39="","",'Res Rent Roll'!$L39*'Res Rent Roll'!$C39*(1+'Property Summary'!$L$21)^(CapEx!BR$2-1))</f>
        <v/>
      </c>
      <c r="BS38" s="47" t="str">
        <f>IF('Res Rent Roll'!$B39="","",'Res Rent Roll'!$L39*'Res Rent Roll'!$C39*(1+'Property Summary'!$L$21)^(CapEx!BS$2-1))</f>
        <v/>
      </c>
      <c r="BT38" s="47" t="str">
        <f>IF('Res Rent Roll'!$B39="","",'Res Rent Roll'!$L39*'Res Rent Roll'!$C39*(1+'Property Summary'!$L$21)^(CapEx!BT$2-1))</f>
        <v/>
      </c>
      <c r="BU38" s="47" t="str">
        <f>IF('Res Rent Roll'!$B39="","",'Res Rent Roll'!$L39*'Res Rent Roll'!$C39*(1+'Property Summary'!$L$21)^(CapEx!BU$2-1))</f>
        <v/>
      </c>
      <c r="BV38" s="47" t="str">
        <f>IF('Res Rent Roll'!$B39="","",'Res Rent Roll'!$L39*'Res Rent Roll'!$C39*(1+'Property Summary'!$L$21)^(CapEx!BV$2-1))</f>
        <v/>
      </c>
      <c r="BW38" s="47" t="str">
        <f>IF('Res Rent Roll'!$B39="","",'Res Rent Roll'!$L39*'Res Rent Roll'!$C39*(1+'Property Summary'!$L$21)^(CapEx!BW$2-1))</f>
        <v/>
      </c>
      <c r="BX38" s="47" t="str">
        <f>IF('Res Rent Roll'!$B39="","",'Res Rent Roll'!$L39*'Res Rent Roll'!$C39*(1+'Property Summary'!$L$21)^(CapEx!BX$2-1))</f>
        <v/>
      </c>
      <c r="BY38" s="47" t="str">
        <f>IF('Res Rent Roll'!$B39="","",'Res Rent Roll'!$L39*'Res Rent Roll'!$C39*(1+'Property Summary'!$L$21)^(CapEx!BY$2-1))</f>
        <v/>
      </c>
      <c r="BZ38" s="47" t="str">
        <f>IF('Res Rent Roll'!$B39="","",'Res Rent Roll'!$L39*'Res Rent Roll'!$C39*(1+'Property Summary'!$L$21)^(CapEx!BZ$2-1))</f>
        <v/>
      </c>
      <c r="CA38" s="47" t="str">
        <f>IF('Res Rent Roll'!$B39="","",'Res Rent Roll'!$L39*'Res Rent Roll'!$C39*(1+'Property Summary'!$L$21)^(CapEx!CA$2-1))</f>
        <v/>
      </c>
      <c r="CB38" s="47" t="str">
        <f>IF('Res Rent Roll'!$B39="","",'Res Rent Roll'!$L39*'Res Rent Roll'!$C39*(1+'Property Summary'!$L$21)^(CapEx!CB$2-1))</f>
        <v/>
      </c>
      <c r="CC38" s="47" t="str">
        <f>IF('Res Rent Roll'!$B39="","",'Res Rent Roll'!$L39*'Res Rent Roll'!$C39*(1+'Property Summary'!$L$21)^(CapEx!CC$2-1))</f>
        <v/>
      </c>
      <c r="CD38" s="47" t="str">
        <f>IF('Res Rent Roll'!$B39="","",'Res Rent Roll'!$L39*'Res Rent Roll'!$C39*(1+'Property Summary'!$L$21)^(CapEx!CD$2-1))</f>
        <v/>
      </c>
      <c r="CE38" s="47" t="str">
        <f>IF('Res Rent Roll'!$B39="","",'Res Rent Roll'!$L39*'Res Rent Roll'!$C39*(1+'Property Summary'!$L$21)^(CapEx!CE$2-1))</f>
        <v/>
      </c>
      <c r="CF38" s="47" t="str">
        <f>IF('Res Rent Roll'!$B39="","",'Res Rent Roll'!$L39*'Res Rent Roll'!$C39*(1+'Property Summary'!$L$21)^(CapEx!CF$2-1))</f>
        <v/>
      </c>
      <c r="CG38" s="47" t="str">
        <f>IF('Res Rent Roll'!$B39="","",'Res Rent Roll'!$L39*'Res Rent Roll'!$C39*(1+'Property Summary'!$L$21)^(CapEx!CG$2-1))</f>
        <v/>
      </c>
      <c r="CH38" s="47" t="str">
        <f>IF('Res Rent Roll'!$B39="","",'Res Rent Roll'!$L39*'Res Rent Roll'!$C39*(1+'Property Summary'!$L$21)^(CapEx!CH$2-1))</f>
        <v/>
      </c>
      <c r="CI38" s="47" t="str">
        <f>IF('Res Rent Roll'!$B39="","",'Res Rent Roll'!$L39*'Res Rent Roll'!$C39*(1+'Property Summary'!$L$21)^(CapEx!CI$2-1))</f>
        <v/>
      </c>
      <c r="CJ38" s="47" t="str">
        <f>IF('Res Rent Roll'!$B39="","",'Res Rent Roll'!$L39*'Res Rent Roll'!$C39*(1+'Property Summary'!$L$21)^(CapEx!CJ$2-1))</f>
        <v/>
      </c>
      <c r="CK38" s="47" t="str">
        <f>IF('Res Rent Roll'!$B39="","",'Res Rent Roll'!$L39*'Res Rent Roll'!$C39*(1+'Property Summary'!$L$21)^(CapEx!CK$2-1))</f>
        <v/>
      </c>
      <c r="CL38" s="47" t="str">
        <f>IF('Res Rent Roll'!$B39="","",'Res Rent Roll'!$L39*'Res Rent Roll'!$C39*(1+'Property Summary'!$L$21)^(CapEx!CL$2-1))</f>
        <v/>
      </c>
      <c r="CM38" s="47" t="str">
        <f>IF('Res Rent Roll'!$B39="","",'Res Rent Roll'!$L39*'Res Rent Roll'!$C39*(1+'Property Summary'!$L$21)^(CapEx!CM$2-1))</f>
        <v/>
      </c>
      <c r="CN38" s="47" t="str">
        <f>IF('Res Rent Roll'!$B39="","",'Res Rent Roll'!$L39*'Res Rent Roll'!$C39*(1+'Property Summary'!$L$21)^(CapEx!CN$2-1))</f>
        <v/>
      </c>
      <c r="CO38" s="47" t="str">
        <f>IF('Res Rent Roll'!$B39="","",'Res Rent Roll'!$L39*'Res Rent Roll'!$C39*(1+'Property Summary'!$L$21)^(CapEx!CO$2-1))</f>
        <v/>
      </c>
      <c r="CP38" s="47" t="str">
        <f>IF('Res Rent Roll'!$B39="","",'Res Rent Roll'!$L39*'Res Rent Roll'!$C39*(1+'Property Summary'!$L$21)^(CapEx!CP$2-1))</f>
        <v/>
      </c>
      <c r="CQ38" s="47" t="str">
        <f>IF('Res Rent Roll'!$B39="","",'Res Rent Roll'!$L39*'Res Rent Roll'!$C39*(1+'Property Summary'!$L$21)^(CapEx!CQ$2-1))</f>
        <v/>
      </c>
      <c r="CR38" s="47" t="str">
        <f>IF('Res Rent Roll'!$B39="","",'Res Rent Roll'!$L39*'Res Rent Roll'!$C39*(1+'Property Summary'!$L$21)^(CapEx!CR$2-1))</f>
        <v/>
      </c>
      <c r="CS38" s="47" t="str">
        <f>IF('Res Rent Roll'!$B39="","",'Res Rent Roll'!$L39*'Res Rent Roll'!$C39*(1+'Property Summary'!$L$21)^(CapEx!CS$2-1))</f>
        <v/>
      </c>
      <c r="CT38" s="47" t="str">
        <f>IF('Res Rent Roll'!$B39="","",'Res Rent Roll'!$L39*'Res Rent Roll'!$C39*(1+'Property Summary'!$L$21)^(CapEx!CT$2-1))</f>
        <v/>
      </c>
      <c r="CU38" s="47" t="str">
        <f>IF('Res Rent Roll'!$B39="","",'Res Rent Roll'!$L39*'Res Rent Roll'!$C39*(1+'Property Summary'!$L$21)^(CapEx!CU$2-1))</f>
        <v/>
      </c>
      <c r="CV38" s="47" t="str">
        <f>IF('Res Rent Roll'!$B39="","",'Res Rent Roll'!$L39*'Res Rent Roll'!$C39*(1+'Property Summary'!$L$21)^(CapEx!CV$2-1))</f>
        <v/>
      </c>
      <c r="CW38" s="47" t="str">
        <f>IF('Res Rent Roll'!$B39="","",'Res Rent Roll'!$L39*'Res Rent Roll'!$C39*(1+'Property Summary'!$L$21)^(CapEx!CW$2-1))</f>
        <v/>
      </c>
      <c r="CX38" s="47" t="str">
        <f>IF('Res Rent Roll'!$B39="","",'Res Rent Roll'!$L39*'Res Rent Roll'!$C39*(1+'Property Summary'!$L$21)^(CapEx!CX$2-1))</f>
        <v/>
      </c>
      <c r="CY38" s="47" t="str">
        <f>IF('Res Rent Roll'!$B39="","",'Res Rent Roll'!$L39*'Res Rent Roll'!$C39*(1+'Property Summary'!$L$21)^(CapEx!CY$2-1))</f>
        <v/>
      </c>
      <c r="CZ38" s="47" t="str">
        <f>IF('Res Rent Roll'!$B39="","",'Res Rent Roll'!$L39*'Res Rent Roll'!$C39*(1+'Property Summary'!$L$21)^(CapEx!CZ$2-1))</f>
        <v/>
      </c>
      <c r="DA38" s="47" t="str">
        <f>IF('Res Rent Roll'!$B39="","",'Res Rent Roll'!$L39*'Res Rent Roll'!$C39*(1+'Property Summary'!$L$21)^(CapEx!DA$2-1))</f>
        <v/>
      </c>
      <c r="DB38" s="47" t="str">
        <f>IF('Res Rent Roll'!$B39="","",'Res Rent Roll'!$L39*'Res Rent Roll'!$C39*(1+'Property Summary'!$L$21)^(CapEx!DB$2-1))</f>
        <v/>
      </c>
      <c r="DC38" s="47" t="str">
        <f>IF('Res Rent Roll'!$B39="","",'Res Rent Roll'!$L39*'Res Rent Roll'!$C39*(1+'Property Summary'!$L$21)^(CapEx!DC$2-1))</f>
        <v/>
      </c>
      <c r="DD38" s="47" t="str">
        <f>IF('Res Rent Roll'!$B39="","",'Res Rent Roll'!$L39*'Res Rent Roll'!$C39*(1+'Property Summary'!$L$21)^(CapEx!DD$2-1))</f>
        <v/>
      </c>
      <c r="DE38" s="47" t="str">
        <f>IF('Res Rent Roll'!$B39="","",'Res Rent Roll'!$L39*'Res Rent Roll'!$C39*(1+'Property Summary'!$L$21)^(CapEx!DE$2-1))</f>
        <v/>
      </c>
      <c r="DF38" s="47" t="str">
        <f>IF('Res Rent Roll'!$B39="","",'Res Rent Roll'!$L39*'Res Rent Roll'!$C39*(1+'Property Summary'!$L$21)^(CapEx!DF$2-1))</f>
        <v/>
      </c>
      <c r="DG38" s="47" t="str">
        <f>IF('Res Rent Roll'!$B39="","",'Res Rent Roll'!$L39*'Res Rent Roll'!$C39*(1+'Property Summary'!$L$21)^(CapEx!DG$2-1))</f>
        <v/>
      </c>
      <c r="DH38" s="47" t="str">
        <f>IF('Res Rent Roll'!$B39="","",'Res Rent Roll'!$L39*'Res Rent Roll'!$C39*(1+'Property Summary'!$L$21)^(CapEx!DH$2-1))</f>
        <v/>
      </c>
      <c r="DI38" s="47" t="str">
        <f>IF('Res Rent Roll'!$B39="","",'Res Rent Roll'!$L39*'Res Rent Roll'!$C39*(1+'Property Summary'!$L$21)^(CapEx!DI$2-1))</f>
        <v/>
      </c>
      <c r="DJ38" s="47" t="str">
        <f>IF('Res Rent Roll'!$B39="","",'Res Rent Roll'!$L39*'Res Rent Roll'!$C39*(1+'Property Summary'!$L$21)^(CapEx!DJ$2-1))</f>
        <v/>
      </c>
      <c r="DK38" s="47" t="str">
        <f>IF('Res Rent Roll'!$B39="","",'Res Rent Roll'!$L39*'Res Rent Roll'!$C39*(1+'Property Summary'!$L$21)^(CapEx!DK$2-1))</f>
        <v/>
      </c>
      <c r="DL38" s="47" t="str">
        <f>IF('Res Rent Roll'!$B39="","",'Res Rent Roll'!$L39*'Res Rent Roll'!$C39*(1+'Property Summary'!$L$21)^(CapEx!DL$2-1))</f>
        <v/>
      </c>
      <c r="DM38" s="47" t="str">
        <f>IF('Res Rent Roll'!$B39="","",'Res Rent Roll'!$L39*'Res Rent Roll'!$C39*(1+'Property Summary'!$L$21)^(CapEx!DM$2-1))</f>
        <v/>
      </c>
      <c r="DN38" s="47" t="str">
        <f>IF('Res Rent Roll'!$B39="","",'Res Rent Roll'!$L39*'Res Rent Roll'!$C39*(1+'Property Summary'!$L$21)^(CapEx!DN$2-1))</f>
        <v/>
      </c>
      <c r="DO38" s="47" t="str">
        <f>IF('Res Rent Roll'!$B39="","",'Res Rent Roll'!$L39*'Res Rent Roll'!$C39*(1+'Property Summary'!$L$21)^(CapEx!DO$2-1))</f>
        <v/>
      </c>
      <c r="DP38" s="47" t="str">
        <f>IF('Res Rent Roll'!$B39="","",'Res Rent Roll'!$L39*'Res Rent Roll'!$C39*(1+'Property Summary'!$L$21)^(CapEx!DP$2-1))</f>
        <v/>
      </c>
      <c r="DQ38" s="47" t="str">
        <f>IF('Res Rent Roll'!$B39="","",'Res Rent Roll'!$L39*'Res Rent Roll'!$C39*(1+'Property Summary'!$L$21)^(CapEx!DQ$2-1))</f>
        <v/>
      </c>
      <c r="DR38" s="47" t="str">
        <f>IF('Res Rent Roll'!$B39="","",'Res Rent Roll'!$L39*'Res Rent Roll'!$C39*(1+'Property Summary'!$L$21)^(CapEx!DR$2-1))</f>
        <v/>
      </c>
      <c r="DS38" s="47" t="str">
        <f>IF('Res Rent Roll'!$B39="","",'Res Rent Roll'!$L39*'Res Rent Roll'!$C39*(1+'Property Summary'!$L$21)^(CapEx!DS$2-1))</f>
        <v/>
      </c>
      <c r="DT38" s="47" t="str">
        <f>IF('Res Rent Roll'!$B39="","",'Res Rent Roll'!$L39*'Res Rent Roll'!$C39*(1+'Property Summary'!$L$21)^(CapEx!DT$2-1))</f>
        <v/>
      </c>
      <c r="DU38" s="47" t="str">
        <f>IF('Res Rent Roll'!$B39="","",'Res Rent Roll'!$L39*'Res Rent Roll'!$C39*(1+'Property Summary'!$L$21)^(CapEx!DU$2-1))</f>
        <v/>
      </c>
      <c r="DV38" s="47" t="str">
        <f>IF('Res Rent Roll'!$B39="","",'Res Rent Roll'!$L39*'Res Rent Roll'!$C39*(1+'Property Summary'!$L$21)^(CapEx!DV$2-1))</f>
        <v/>
      </c>
      <c r="DW38" s="47" t="str">
        <f>IF('Res Rent Roll'!$B39="","",'Res Rent Roll'!$L39*'Res Rent Roll'!$C39*(1+'Property Summary'!$L$21)^(CapEx!DW$2-1))</f>
        <v/>
      </c>
      <c r="DX38" s="47" t="str">
        <f>IF('Res Rent Roll'!$B39="","",'Res Rent Roll'!$L39*'Res Rent Roll'!$C39*(1+'Property Summary'!$L$21)^(CapEx!DX$2-1))</f>
        <v/>
      </c>
      <c r="DY38" s="47" t="str">
        <f>IF('Res Rent Roll'!$B39="","",'Res Rent Roll'!$L39*'Res Rent Roll'!$C39*(1+'Property Summary'!$L$21)^(CapEx!DY$2-1))</f>
        <v/>
      </c>
      <c r="DZ38" s="47" t="str">
        <f>IF('Res Rent Roll'!$B39="","",'Res Rent Roll'!$L39*'Res Rent Roll'!$C39*(1+'Property Summary'!$L$21)^(CapEx!DZ$2-1))</f>
        <v/>
      </c>
      <c r="EA38" s="47" t="str">
        <f>IF('Res Rent Roll'!$B39="","",'Res Rent Roll'!$L39*'Res Rent Roll'!$C39*(1+'Property Summary'!$L$21)^(CapEx!EA$2-1))</f>
        <v/>
      </c>
      <c r="EB38" s="47" t="str">
        <f>IF('Res Rent Roll'!$B39="","",'Res Rent Roll'!$L39*'Res Rent Roll'!$C39*(1+'Property Summary'!$L$21)^(CapEx!EB$2-1))</f>
        <v/>
      </c>
      <c r="EC38" s="47" t="str">
        <f>IF('Res Rent Roll'!$B39="","",'Res Rent Roll'!$L39*'Res Rent Roll'!$C39*(1+'Property Summary'!$L$21)^(CapEx!EC$2-1))</f>
        <v/>
      </c>
      <c r="ED38" s="47" t="str">
        <f>IF('Res Rent Roll'!$B39="","",'Res Rent Roll'!$L39*'Res Rent Roll'!$C39*(1+'Property Summary'!$L$21)^(CapEx!ED$2-1))</f>
        <v/>
      </c>
      <c r="EE38" s="47" t="str">
        <f>IF('Res Rent Roll'!$B39="","",'Res Rent Roll'!$L39*'Res Rent Roll'!$C39*(1+'Property Summary'!$L$21)^(CapEx!EE$2-1))</f>
        <v/>
      </c>
      <c r="EF38" s="47" t="str">
        <f>IF('Res Rent Roll'!$B39="","",'Res Rent Roll'!$L39*'Res Rent Roll'!$C39*(1+'Property Summary'!$L$21)^(CapEx!EF$2-1))</f>
        <v/>
      </c>
      <c r="EG38" s="47" t="str">
        <f>IF('Res Rent Roll'!$B39="","",'Res Rent Roll'!$L39*'Res Rent Roll'!$C39*(1+'Property Summary'!$L$21)^(CapEx!EG$2-1))</f>
        <v/>
      </c>
      <c r="EH38" s="47" t="str">
        <f>IF('Res Rent Roll'!$B39="","",'Res Rent Roll'!$L39*'Res Rent Roll'!$C39*(1+'Property Summary'!$L$21)^(CapEx!EH$2-1))</f>
        <v/>
      </c>
      <c r="EI38" s="47" t="str">
        <f>IF('Res Rent Roll'!$B39="","",'Res Rent Roll'!$L39*'Res Rent Roll'!$C39*(1+'Property Summary'!$L$21)^(CapEx!EI$2-1))</f>
        <v/>
      </c>
      <c r="EJ38" s="47" t="str">
        <f>IF('Res Rent Roll'!$B39="","",'Res Rent Roll'!$L39*'Res Rent Roll'!$C39*(1+'Property Summary'!$L$21)^(CapEx!EJ$2-1))</f>
        <v/>
      </c>
      <c r="EK38" s="47" t="str">
        <f>IF('Res Rent Roll'!$B39="","",'Res Rent Roll'!$L39*'Res Rent Roll'!$C39*(1+'Property Summary'!$L$21)^(CapEx!EK$2-1))</f>
        <v/>
      </c>
      <c r="EL38" s="47" t="str">
        <f>IF('Res Rent Roll'!$B39="","",'Res Rent Roll'!$L39*'Res Rent Roll'!$C39*(1+'Property Summary'!$L$21)^(CapEx!EL$2-1))</f>
        <v/>
      </c>
      <c r="EM38" s="47" t="str">
        <f>IF('Res Rent Roll'!$B39="","",'Res Rent Roll'!$L39*'Res Rent Roll'!$C39*(1+'Property Summary'!$L$21)^(CapEx!EM$2-1))</f>
        <v/>
      </c>
      <c r="EN38" s="47" t="str">
        <f>IF('Res Rent Roll'!$B39="","",'Res Rent Roll'!$L39*'Res Rent Roll'!$C39*(1+'Property Summary'!$L$21)^(CapEx!EN$2-1))</f>
        <v/>
      </c>
      <c r="EO38" s="47" t="str">
        <f>IF('Res Rent Roll'!$B39="","",'Res Rent Roll'!$L39*'Res Rent Roll'!$C39*(1+'Property Summary'!$L$21)^(CapEx!EO$2-1))</f>
        <v/>
      </c>
      <c r="EP38" s="47" t="str">
        <f>IF('Res Rent Roll'!$B39="","",'Res Rent Roll'!$L39*'Res Rent Roll'!$C39*(1+'Property Summary'!$L$21)^(CapEx!EP$2-1))</f>
        <v/>
      </c>
      <c r="EQ38" s="47" t="str">
        <f>IF('Res Rent Roll'!$B39="","",'Res Rent Roll'!$L39*'Res Rent Roll'!$C39*(1+'Property Summary'!$L$21)^(CapEx!EQ$2-1))</f>
        <v/>
      </c>
      <c r="ER38" s="47" t="str">
        <f>IF('Res Rent Roll'!$B39="","",'Res Rent Roll'!$L39*'Res Rent Roll'!$C39*(1+'Property Summary'!$L$21)^(CapEx!ER$2-1))</f>
        <v/>
      </c>
      <c r="ES38" s="47" t="str">
        <f>IF('Res Rent Roll'!$B39="","",'Res Rent Roll'!$L39*'Res Rent Roll'!$C39*(1+'Property Summary'!$L$21)^(CapEx!ES$2-1))</f>
        <v/>
      </c>
      <c r="ET38" s="47" t="str">
        <f>IF('Res Rent Roll'!$B39="","",'Res Rent Roll'!$L39*'Res Rent Roll'!$C39*(1+'Property Summary'!$L$21)^(CapEx!ET$2-1))</f>
        <v/>
      </c>
      <c r="EU38" s="47" t="str">
        <f>IF('Res Rent Roll'!$B39="","",'Res Rent Roll'!$L39*'Res Rent Roll'!$C39*(1+'Property Summary'!$L$21)^(CapEx!EU$2-1))</f>
        <v/>
      </c>
      <c r="EV38" s="47" t="str">
        <f>IF('Res Rent Roll'!$B39="","",'Res Rent Roll'!$L39*'Res Rent Roll'!$C39*(1+'Property Summary'!$L$21)^(CapEx!EV$2-1))</f>
        <v/>
      </c>
      <c r="EW38" s="47" t="str">
        <f>IF('Res Rent Roll'!$B39="","",'Res Rent Roll'!$L39*'Res Rent Roll'!$C39*(1+'Property Summary'!$L$21)^(CapEx!EW$2-1))</f>
        <v/>
      </c>
      <c r="EX38" s="47" t="str">
        <f>IF('Res Rent Roll'!$B39="","",'Res Rent Roll'!$L39*'Res Rent Roll'!$C39*(1+'Property Summary'!$L$21)^(CapEx!EX$2-1))</f>
        <v/>
      </c>
      <c r="EY38" s="47" t="str">
        <f>IF('Res Rent Roll'!$B39="","",'Res Rent Roll'!$L39*'Res Rent Roll'!$C39*(1+'Property Summary'!$L$21)^(CapEx!EY$2-1))</f>
        <v/>
      </c>
      <c r="EZ38" s="47" t="str">
        <f>IF('Res Rent Roll'!$B39="","",'Res Rent Roll'!$L39*'Res Rent Roll'!$C39*(1+'Property Summary'!$L$21)^(CapEx!EZ$2-1))</f>
        <v/>
      </c>
      <c r="FA38" s="47" t="str">
        <f>IF('Res Rent Roll'!$B39="","",'Res Rent Roll'!$L39*'Res Rent Roll'!$C39*(1+'Property Summary'!$L$21)^(CapEx!FA$2-1))</f>
        <v/>
      </c>
      <c r="FB38" s="47" t="str">
        <f>IF('Res Rent Roll'!$B39="","",'Res Rent Roll'!$L39*'Res Rent Roll'!$C39*(1+'Property Summary'!$L$21)^(CapEx!FB$2-1))</f>
        <v/>
      </c>
      <c r="FC38" s="47" t="str">
        <f>IF('Res Rent Roll'!$B39="","",'Res Rent Roll'!$L39*'Res Rent Roll'!$C39*(1+'Property Summary'!$L$21)^(CapEx!FC$2-1))</f>
        <v/>
      </c>
      <c r="FD38" s="47" t="str">
        <f>IF('Res Rent Roll'!$B39="","",'Res Rent Roll'!$L39*'Res Rent Roll'!$C39*(1+'Property Summary'!$L$21)^(CapEx!FD$2-1))</f>
        <v/>
      </c>
      <c r="FE38" s="47" t="str">
        <f>IF('Res Rent Roll'!$B39="","",'Res Rent Roll'!$L39*'Res Rent Roll'!$C39*(1+'Property Summary'!$L$21)^(CapEx!FE$2-1))</f>
        <v/>
      </c>
      <c r="FF38" s="47" t="str">
        <f>IF('Res Rent Roll'!$B39="","",'Res Rent Roll'!$L39*'Res Rent Roll'!$C39*(1+'Property Summary'!$L$21)^(CapEx!FF$2-1))</f>
        <v/>
      </c>
      <c r="FG38" s="47" t="str">
        <f>IF('Res Rent Roll'!$B39="","",'Res Rent Roll'!$L39*'Res Rent Roll'!$C39*(1+'Property Summary'!$L$21)^(CapEx!FG$2-1))</f>
        <v/>
      </c>
      <c r="FH38" s="47" t="str">
        <f>IF('Res Rent Roll'!$B39="","",'Res Rent Roll'!$L39*'Res Rent Roll'!$C39*(1+'Property Summary'!$L$21)^(CapEx!FH$2-1))</f>
        <v/>
      </c>
      <c r="FI38" s="47" t="str">
        <f>IF('Res Rent Roll'!$B39="","",'Res Rent Roll'!$L39*'Res Rent Roll'!$C39*(1+'Property Summary'!$L$21)^(CapEx!FI$2-1))</f>
        <v/>
      </c>
      <c r="FJ38" s="47" t="str">
        <f>IF('Res Rent Roll'!$B39="","",'Res Rent Roll'!$L39*'Res Rent Roll'!$C39*(1+'Property Summary'!$L$21)^(CapEx!FJ$2-1))</f>
        <v/>
      </c>
      <c r="FK38" s="47" t="str">
        <f>IF('Res Rent Roll'!$B39="","",'Res Rent Roll'!$L39*'Res Rent Roll'!$C39*(1+'Property Summary'!$L$21)^(CapEx!FK$2-1))</f>
        <v/>
      </c>
      <c r="FL38" s="47" t="str">
        <f>IF('Res Rent Roll'!$B39="","",'Res Rent Roll'!$L39*'Res Rent Roll'!$C39*(1+'Property Summary'!$L$21)^(CapEx!FL$2-1))</f>
        <v/>
      </c>
      <c r="FM38" s="47" t="str">
        <f>IF('Res Rent Roll'!$B39="","",'Res Rent Roll'!$L39*'Res Rent Roll'!$C39*(1+'Property Summary'!$L$21)^(CapEx!FM$2-1))</f>
        <v/>
      </c>
      <c r="FN38" s="47" t="str">
        <f>IF('Res Rent Roll'!$B39="","",'Res Rent Roll'!$L39*'Res Rent Roll'!$C39*(1+'Property Summary'!$L$21)^(CapEx!FN$2-1))</f>
        <v/>
      </c>
      <c r="FO38" s="47" t="str">
        <f>IF('Res Rent Roll'!$B39="","",'Res Rent Roll'!$L39*'Res Rent Roll'!$C39*(1+'Property Summary'!$L$21)^(CapEx!FO$2-1))</f>
        <v/>
      </c>
      <c r="FP38" s="47" t="str">
        <f>IF('Res Rent Roll'!$B39="","",'Res Rent Roll'!$L39*'Res Rent Roll'!$C39*(1+'Property Summary'!$L$21)^(CapEx!FP$2-1))</f>
        <v/>
      </c>
      <c r="FQ38" s="47" t="str">
        <f>IF('Res Rent Roll'!$B39="","",'Res Rent Roll'!$L39*'Res Rent Roll'!$C39*(1+'Property Summary'!$L$21)^(CapEx!FQ$2-1))</f>
        <v/>
      </c>
      <c r="FR38" s="47" t="str">
        <f>IF('Res Rent Roll'!$B39="","",'Res Rent Roll'!$L39*'Res Rent Roll'!$C39*(1+'Property Summary'!$L$21)^(CapEx!FR$2-1))</f>
        <v/>
      </c>
      <c r="FS38" s="47" t="str">
        <f>IF('Res Rent Roll'!$B39="","",'Res Rent Roll'!$L39*'Res Rent Roll'!$C39*(1+'Property Summary'!$L$21)^(CapEx!FS$2-1))</f>
        <v/>
      </c>
      <c r="FT38" s="47" t="str">
        <f>IF('Res Rent Roll'!$B39="","",'Res Rent Roll'!$L39*'Res Rent Roll'!$C39*(1+'Property Summary'!$L$21)^(CapEx!FT$2-1))</f>
        <v/>
      </c>
      <c r="FU38" s="47" t="str">
        <f>IF('Res Rent Roll'!$B39="","",'Res Rent Roll'!$L39*'Res Rent Roll'!$C39*(1+'Property Summary'!$L$21)^(CapEx!FU$2-1))</f>
        <v/>
      </c>
      <c r="FV38" s="47" t="str">
        <f>IF('Res Rent Roll'!$B39="","",'Res Rent Roll'!$L39*'Res Rent Roll'!$C39*(1+'Property Summary'!$L$21)^(CapEx!FV$2-1))</f>
        <v/>
      </c>
      <c r="FW38" s="47" t="str">
        <f>IF('Res Rent Roll'!$B39="","",'Res Rent Roll'!$L39*'Res Rent Roll'!$C39*(1+'Property Summary'!$L$21)^(CapEx!FW$2-1))</f>
        <v/>
      </c>
      <c r="FX38" s="47" t="str">
        <f>IF('Res Rent Roll'!$B39="","",'Res Rent Roll'!$L39*'Res Rent Roll'!$C39*(1+'Property Summary'!$L$21)^(CapEx!FX$2-1))</f>
        <v/>
      </c>
      <c r="FY38" s="47" t="str">
        <f>IF('Res Rent Roll'!$B39="","",'Res Rent Roll'!$L39*'Res Rent Roll'!$C39*(1+'Property Summary'!$L$21)^(CapEx!FY$2-1))</f>
        <v/>
      </c>
      <c r="FZ38" s="47" t="str">
        <f>IF('Res Rent Roll'!$B39="","",'Res Rent Roll'!$L39*'Res Rent Roll'!$C39*(1+'Property Summary'!$L$21)^(CapEx!FZ$2-1))</f>
        <v/>
      </c>
      <c r="GA38" s="48" t="str">
        <f>IF('Res Rent Roll'!$B39="","",'Res Rent Roll'!$L39*'Res Rent Roll'!$C39*(1+'Property Summary'!$L$21)^(CapEx!GA$2-1))</f>
        <v/>
      </c>
    </row>
    <row r="39" spans="2:183" ht="15" thickBot="1" x14ac:dyDescent="0.35">
      <c r="B39" s="49"/>
      <c r="C39" s="53" t="s">
        <v>81</v>
      </c>
      <c r="D39" s="50">
        <f>SUM(D5:D38)</f>
        <v>3720</v>
      </c>
      <c r="E39" s="50">
        <f t="shared" ref="E39:BP39" si="9">SUM(E5:E38)</f>
        <v>3720</v>
      </c>
      <c r="F39" s="50">
        <f t="shared" si="9"/>
        <v>3720</v>
      </c>
      <c r="G39" s="50">
        <f t="shared" si="9"/>
        <v>3720</v>
      </c>
      <c r="H39" s="50">
        <f t="shared" si="9"/>
        <v>3720</v>
      </c>
      <c r="I39" s="50">
        <f t="shared" si="9"/>
        <v>3720</v>
      </c>
      <c r="J39" s="50">
        <f t="shared" si="9"/>
        <v>3720</v>
      </c>
      <c r="K39" s="50">
        <f t="shared" si="9"/>
        <v>3720</v>
      </c>
      <c r="L39" s="50">
        <f t="shared" si="9"/>
        <v>3720</v>
      </c>
      <c r="M39" s="50">
        <f t="shared" si="9"/>
        <v>3720</v>
      </c>
      <c r="N39" s="50">
        <f t="shared" si="9"/>
        <v>3720</v>
      </c>
      <c r="O39" s="50">
        <f t="shared" si="9"/>
        <v>3720</v>
      </c>
      <c r="P39" s="50">
        <f t="shared" si="9"/>
        <v>3794.4</v>
      </c>
      <c r="Q39" s="50">
        <f t="shared" si="9"/>
        <v>3794.4</v>
      </c>
      <c r="R39" s="50">
        <f t="shared" si="9"/>
        <v>3794.4</v>
      </c>
      <c r="S39" s="50">
        <f t="shared" si="9"/>
        <v>3794.4</v>
      </c>
      <c r="T39" s="50">
        <f t="shared" si="9"/>
        <v>3794.4</v>
      </c>
      <c r="U39" s="50">
        <f t="shared" si="9"/>
        <v>3794.4</v>
      </c>
      <c r="V39" s="50">
        <f t="shared" si="9"/>
        <v>3794.4</v>
      </c>
      <c r="W39" s="50">
        <f t="shared" si="9"/>
        <v>3794.4</v>
      </c>
      <c r="X39" s="50">
        <f t="shared" si="9"/>
        <v>3794.4</v>
      </c>
      <c r="Y39" s="50">
        <f t="shared" si="9"/>
        <v>3794.4</v>
      </c>
      <c r="Z39" s="50">
        <f t="shared" si="9"/>
        <v>3794.4</v>
      </c>
      <c r="AA39" s="50">
        <f t="shared" si="9"/>
        <v>3794.4</v>
      </c>
      <c r="AB39" s="50">
        <f t="shared" si="9"/>
        <v>3870.2879999999996</v>
      </c>
      <c r="AC39" s="50">
        <f t="shared" si="9"/>
        <v>3870.2879999999996</v>
      </c>
      <c r="AD39" s="50">
        <f t="shared" si="9"/>
        <v>3870.2879999999996</v>
      </c>
      <c r="AE39" s="50">
        <f t="shared" si="9"/>
        <v>3870.2879999999996</v>
      </c>
      <c r="AF39" s="50">
        <f t="shared" si="9"/>
        <v>3870.2879999999996</v>
      </c>
      <c r="AG39" s="50">
        <f t="shared" si="9"/>
        <v>3870.2879999999996</v>
      </c>
      <c r="AH39" s="50">
        <f t="shared" si="9"/>
        <v>3870.2879999999996</v>
      </c>
      <c r="AI39" s="50">
        <f t="shared" si="9"/>
        <v>3870.2879999999996</v>
      </c>
      <c r="AJ39" s="50">
        <f t="shared" si="9"/>
        <v>3870.2879999999996</v>
      </c>
      <c r="AK39" s="50">
        <f t="shared" si="9"/>
        <v>3870.2879999999996</v>
      </c>
      <c r="AL39" s="50">
        <f t="shared" si="9"/>
        <v>3870.2879999999996</v>
      </c>
      <c r="AM39" s="50">
        <f t="shared" si="9"/>
        <v>3870.2879999999996</v>
      </c>
      <c r="AN39" s="50">
        <f t="shared" si="9"/>
        <v>3947.6937600000001</v>
      </c>
      <c r="AO39" s="50">
        <f t="shared" si="9"/>
        <v>3947.6937600000001</v>
      </c>
      <c r="AP39" s="50">
        <f t="shared" si="9"/>
        <v>3947.6937600000001</v>
      </c>
      <c r="AQ39" s="50">
        <f t="shared" si="9"/>
        <v>3947.6937600000001</v>
      </c>
      <c r="AR39" s="50">
        <f t="shared" si="9"/>
        <v>3947.6937600000001</v>
      </c>
      <c r="AS39" s="50">
        <f t="shared" si="9"/>
        <v>3947.6937600000001</v>
      </c>
      <c r="AT39" s="50">
        <f t="shared" si="9"/>
        <v>3947.6937600000001</v>
      </c>
      <c r="AU39" s="50">
        <f t="shared" si="9"/>
        <v>3947.6937600000001</v>
      </c>
      <c r="AV39" s="50">
        <f t="shared" si="9"/>
        <v>3947.6937600000001</v>
      </c>
      <c r="AW39" s="50">
        <f t="shared" si="9"/>
        <v>3947.6937600000001</v>
      </c>
      <c r="AX39" s="50">
        <f t="shared" si="9"/>
        <v>3947.6937600000001</v>
      </c>
      <c r="AY39" s="50">
        <f t="shared" si="9"/>
        <v>3947.6937600000001</v>
      </c>
      <c r="AZ39" s="50">
        <f t="shared" si="9"/>
        <v>4026.6476352</v>
      </c>
      <c r="BA39" s="50">
        <f t="shared" si="9"/>
        <v>4026.6476352</v>
      </c>
      <c r="BB39" s="50">
        <f t="shared" si="9"/>
        <v>4026.6476352</v>
      </c>
      <c r="BC39" s="50">
        <f t="shared" si="9"/>
        <v>4026.6476352</v>
      </c>
      <c r="BD39" s="50">
        <f t="shared" si="9"/>
        <v>4026.6476352</v>
      </c>
      <c r="BE39" s="50">
        <f t="shared" si="9"/>
        <v>4026.6476352</v>
      </c>
      <c r="BF39" s="50">
        <f t="shared" si="9"/>
        <v>4026.6476352</v>
      </c>
      <c r="BG39" s="50">
        <f t="shared" si="9"/>
        <v>4026.6476352</v>
      </c>
      <c r="BH39" s="50">
        <f t="shared" si="9"/>
        <v>4026.6476352</v>
      </c>
      <c r="BI39" s="50">
        <f t="shared" si="9"/>
        <v>4026.6476352</v>
      </c>
      <c r="BJ39" s="50">
        <f t="shared" si="9"/>
        <v>4026.6476352</v>
      </c>
      <c r="BK39" s="50">
        <f t="shared" si="9"/>
        <v>4026.6476352</v>
      </c>
      <c r="BL39" s="50">
        <f t="shared" si="9"/>
        <v>4107.1805879039994</v>
      </c>
      <c r="BM39" s="50">
        <f t="shared" si="9"/>
        <v>4107.1805879039994</v>
      </c>
      <c r="BN39" s="50">
        <f t="shared" si="9"/>
        <v>4107.1805879039994</v>
      </c>
      <c r="BO39" s="50">
        <f t="shared" si="9"/>
        <v>4107.1805879039994</v>
      </c>
      <c r="BP39" s="50">
        <f t="shared" si="9"/>
        <v>4107.1805879039994</v>
      </c>
      <c r="BQ39" s="50">
        <f t="shared" ref="BQ39:EB39" si="10">SUM(BQ5:BQ38)</f>
        <v>4107.1805879039994</v>
      </c>
      <c r="BR39" s="50">
        <f t="shared" si="10"/>
        <v>4107.1805879039994</v>
      </c>
      <c r="BS39" s="50">
        <f t="shared" si="10"/>
        <v>4107.1805879039994</v>
      </c>
      <c r="BT39" s="50">
        <f t="shared" si="10"/>
        <v>4107.1805879039994</v>
      </c>
      <c r="BU39" s="50">
        <f t="shared" si="10"/>
        <v>4107.1805879039994</v>
      </c>
      <c r="BV39" s="50">
        <f t="shared" si="10"/>
        <v>4107.1805879039994</v>
      </c>
      <c r="BW39" s="50">
        <f t="shared" si="10"/>
        <v>4107.1805879039994</v>
      </c>
      <c r="BX39" s="50">
        <f t="shared" si="10"/>
        <v>4189.32419966208</v>
      </c>
      <c r="BY39" s="50">
        <f t="shared" si="10"/>
        <v>4189.32419966208</v>
      </c>
      <c r="BZ39" s="50">
        <f t="shared" si="10"/>
        <v>4189.32419966208</v>
      </c>
      <c r="CA39" s="50">
        <f t="shared" si="10"/>
        <v>4189.32419966208</v>
      </c>
      <c r="CB39" s="50">
        <f t="shared" si="10"/>
        <v>4189.32419966208</v>
      </c>
      <c r="CC39" s="50">
        <f t="shared" si="10"/>
        <v>4189.32419966208</v>
      </c>
      <c r="CD39" s="50">
        <f t="shared" si="10"/>
        <v>4189.32419966208</v>
      </c>
      <c r="CE39" s="50">
        <f t="shared" si="10"/>
        <v>4189.32419966208</v>
      </c>
      <c r="CF39" s="50">
        <f t="shared" si="10"/>
        <v>4189.32419966208</v>
      </c>
      <c r="CG39" s="50">
        <f t="shared" si="10"/>
        <v>4189.32419966208</v>
      </c>
      <c r="CH39" s="50">
        <f t="shared" si="10"/>
        <v>4189.32419966208</v>
      </c>
      <c r="CI39" s="50">
        <f t="shared" si="10"/>
        <v>4189.32419966208</v>
      </c>
      <c r="CJ39" s="50">
        <f t="shared" si="10"/>
        <v>4273.1106836553217</v>
      </c>
      <c r="CK39" s="50">
        <f t="shared" si="10"/>
        <v>4273.1106836553217</v>
      </c>
      <c r="CL39" s="50">
        <f t="shared" si="10"/>
        <v>4273.1106836553217</v>
      </c>
      <c r="CM39" s="50">
        <f t="shared" si="10"/>
        <v>4273.1106836553217</v>
      </c>
      <c r="CN39" s="50">
        <f t="shared" si="10"/>
        <v>4273.1106836553217</v>
      </c>
      <c r="CO39" s="50">
        <f t="shared" si="10"/>
        <v>4273.1106836553217</v>
      </c>
      <c r="CP39" s="50">
        <f t="shared" si="10"/>
        <v>4273.1106836553217</v>
      </c>
      <c r="CQ39" s="50">
        <f t="shared" si="10"/>
        <v>4273.1106836553217</v>
      </c>
      <c r="CR39" s="50">
        <f t="shared" si="10"/>
        <v>4273.1106836553217</v>
      </c>
      <c r="CS39" s="50">
        <f t="shared" si="10"/>
        <v>4273.1106836553217</v>
      </c>
      <c r="CT39" s="50">
        <f t="shared" si="10"/>
        <v>4273.1106836553217</v>
      </c>
      <c r="CU39" s="50">
        <f t="shared" si="10"/>
        <v>4273.1106836553217</v>
      </c>
      <c r="CV39" s="50">
        <f t="shared" si="10"/>
        <v>4358.5728973284276</v>
      </c>
      <c r="CW39" s="50">
        <f t="shared" si="10"/>
        <v>4358.5728973284276</v>
      </c>
      <c r="CX39" s="50">
        <f t="shared" si="10"/>
        <v>4358.5728973284276</v>
      </c>
      <c r="CY39" s="50">
        <f t="shared" si="10"/>
        <v>4358.5728973284276</v>
      </c>
      <c r="CZ39" s="50">
        <f t="shared" si="10"/>
        <v>4358.5728973284276</v>
      </c>
      <c r="DA39" s="50">
        <f t="shared" si="10"/>
        <v>4358.5728973284276</v>
      </c>
      <c r="DB39" s="50">
        <f t="shared" si="10"/>
        <v>4358.5728973284276</v>
      </c>
      <c r="DC39" s="50">
        <f t="shared" si="10"/>
        <v>4358.5728973284276</v>
      </c>
      <c r="DD39" s="50">
        <f t="shared" si="10"/>
        <v>4358.5728973284276</v>
      </c>
      <c r="DE39" s="50">
        <f t="shared" si="10"/>
        <v>4358.5728973284276</v>
      </c>
      <c r="DF39" s="50">
        <f t="shared" si="10"/>
        <v>4358.5728973284276</v>
      </c>
      <c r="DG39" s="50">
        <f t="shared" si="10"/>
        <v>4358.5728973284276</v>
      </c>
      <c r="DH39" s="50">
        <f t="shared" si="10"/>
        <v>4445.7443552749965</v>
      </c>
      <c r="DI39" s="50">
        <f t="shared" si="10"/>
        <v>4445.7443552749965</v>
      </c>
      <c r="DJ39" s="50">
        <f t="shared" si="10"/>
        <v>4445.7443552749965</v>
      </c>
      <c r="DK39" s="50">
        <f t="shared" si="10"/>
        <v>4445.7443552749965</v>
      </c>
      <c r="DL39" s="50">
        <f t="shared" si="10"/>
        <v>4445.7443552749965</v>
      </c>
      <c r="DM39" s="50">
        <f t="shared" si="10"/>
        <v>4445.7443552749965</v>
      </c>
      <c r="DN39" s="50">
        <f t="shared" si="10"/>
        <v>4445.7443552749965</v>
      </c>
      <c r="DO39" s="50">
        <f t="shared" si="10"/>
        <v>4445.7443552749965</v>
      </c>
      <c r="DP39" s="50">
        <f t="shared" si="10"/>
        <v>4445.7443552749965</v>
      </c>
      <c r="DQ39" s="50">
        <f t="shared" si="10"/>
        <v>4445.7443552749965</v>
      </c>
      <c r="DR39" s="50">
        <f t="shared" si="10"/>
        <v>4445.7443552749965</v>
      </c>
      <c r="DS39" s="50">
        <f t="shared" si="10"/>
        <v>4445.7443552749965</v>
      </c>
      <c r="DT39" s="50">
        <f t="shared" si="10"/>
        <v>4534.6592423804959</v>
      </c>
      <c r="DU39" s="50">
        <f t="shared" si="10"/>
        <v>4534.6592423804959</v>
      </c>
      <c r="DV39" s="50">
        <f t="shared" si="10"/>
        <v>4534.6592423804959</v>
      </c>
      <c r="DW39" s="50">
        <f t="shared" si="10"/>
        <v>4534.6592423804959</v>
      </c>
      <c r="DX39" s="50">
        <f t="shared" si="10"/>
        <v>4534.6592423804959</v>
      </c>
      <c r="DY39" s="50">
        <f t="shared" si="10"/>
        <v>4534.6592423804959</v>
      </c>
      <c r="DZ39" s="50">
        <f t="shared" si="10"/>
        <v>4534.6592423804959</v>
      </c>
      <c r="EA39" s="50">
        <f t="shared" si="10"/>
        <v>4534.6592423804959</v>
      </c>
      <c r="EB39" s="50">
        <f t="shared" si="10"/>
        <v>4534.6592423804959</v>
      </c>
      <c r="EC39" s="50">
        <f t="shared" ref="EC39:GA39" si="11">SUM(EC5:EC38)</f>
        <v>4534.6592423804959</v>
      </c>
      <c r="ED39" s="50">
        <f t="shared" si="11"/>
        <v>4534.6592423804959</v>
      </c>
      <c r="EE39" s="50">
        <f t="shared" si="11"/>
        <v>4534.6592423804959</v>
      </c>
      <c r="EF39" s="50">
        <f t="shared" si="11"/>
        <v>4625.3524272281056</v>
      </c>
      <c r="EG39" s="50">
        <f t="shared" si="11"/>
        <v>4625.3524272281056</v>
      </c>
      <c r="EH39" s="50">
        <f t="shared" si="11"/>
        <v>4625.3524272281056</v>
      </c>
      <c r="EI39" s="50">
        <f t="shared" si="11"/>
        <v>4625.3524272281056</v>
      </c>
      <c r="EJ39" s="50">
        <f t="shared" si="11"/>
        <v>4625.3524272281056</v>
      </c>
      <c r="EK39" s="50">
        <f t="shared" si="11"/>
        <v>4625.3524272281056</v>
      </c>
      <c r="EL39" s="50">
        <f t="shared" si="11"/>
        <v>4625.3524272281056</v>
      </c>
      <c r="EM39" s="50">
        <f t="shared" si="11"/>
        <v>4625.3524272281056</v>
      </c>
      <c r="EN39" s="50">
        <f t="shared" si="11"/>
        <v>4625.3524272281056</v>
      </c>
      <c r="EO39" s="50">
        <f t="shared" si="11"/>
        <v>4625.3524272281056</v>
      </c>
      <c r="EP39" s="50">
        <f t="shared" si="11"/>
        <v>4625.3524272281056</v>
      </c>
      <c r="EQ39" s="50">
        <f t="shared" si="11"/>
        <v>4625.3524272281056</v>
      </c>
      <c r="ER39" s="50">
        <f t="shared" si="11"/>
        <v>4717.8594757726687</v>
      </c>
      <c r="ES39" s="50">
        <f t="shared" si="11"/>
        <v>4717.8594757726687</v>
      </c>
      <c r="ET39" s="50">
        <f t="shared" si="11"/>
        <v>4717.8594757726687</v>
      </c>
      <c r="EU39" s="50">
        <f t="shared" si="11"/>
        <v>4717.8594757726687</v>
      </c>
      <c r="EV39" s="50">
        <f t="shared" si="11"/>
        <v>4717.8594757726687</v>
      </c>
      <c r="EW39" s="50">
        <f t="shared" si="11"/>
        <v>4717.8594757726687</v>
      </c>
      <c r="EX39" s="50">
        <f t="shared" si="11"/>
        <v>4717.8594757726687</v>
      </c>
      <c r="EY39" s="50">
        <f t="shared" si="11"/>
        <v>4717.8594757726687</v>
      </c>
      <c r="EZ39" s="50">
        <f t="shared" si="11"/>
        <v>4717.8594757726687</v>
      </c>
      <c r="FA39" s="50">
        <f t="shared" si="11"/>
        <v>4717.8594757726687</v>
      </c>
      <c r="FB39" s="50">
        <f t="shared" si="11"/>
        <v>4717.8594757726687</v>
      </c>
      <c r="FC39" s="50">
        <f t="shared" si="11"/>
        <v>4717.8594757726687</v>
      </c>
      <c r="FD39" s="50">
        <f t="shared" si="11"/>
        <v>4812.2166652881206</v>
      </c>
      <c r="FE39" s="50">
        <f t="shared" si="11"/>
        <v>4812.2166652881206</v>
      </c>
      <c r="FF39" s="50">
        <f t="shared" si="11"/>
        <v>4812.2166652881206</v>
      </c>
      <c r="FG39" s="50">
        <f t="shared" si="11"/>
        <v>4812.2166652881206</v>
      </c>
      <c r="FH39" s="50">
        <f t="shared" si="11"/>
        <v>4812.2166652881206</v>
      </c>
      <c r="FI39" s="50">
        <f t="shared" si="11"/>
        <v>4812.2166652881206</v>
      </c>
      <c r="FJ39" s="50">
        <f t="shared" si="11"/>
        <v>4812.2166652881206</v>
      </c>
      <c r="FK39" s="50">
        <f t="shared" si="11"/>
        <v>4812.2166652881206</v>
      </c>
      <c r="FL39" s="50">
        <f t="shared" si="11"/>
        <v>4812.2166652881206</v>
      </c>
      <c r="FM39" s="50">
        <f t="shared" si="11"/>
        <v>4812.2166652881206</v>
      </c>
      <c r="FN39" s="50">
        <f t="shared" si="11"/>
        <v>4812.2166652881206</v>
      </c>
      <c r="FO39" s="50">
        <f t="shared" si="11"/>
        <v>4812.2166652881206</v>
      </c>
      <c r="FP39" s="50">
        <f t="shared" si="11"/>
        <v>4908.4609985938841</v>
      </c>
      <c r="FQ39" s="50">
        <f t="shared" si="11"/>
        <v>4908.4609985938841</v>
      </c>
      <c r="FR39" s="50">
        <f t="shared" si="11"/>
        <v>4908.4609985938841</v>
      </c>
      <c r="FS39" s="50">
        <f t="shared" si="11"/>
        <v>4908.4609985938841</v>
      </c>
      <c r="FT39" s="50">
        <f t="shared" si="11"/>
        <v>4908.4609985938841</v>
      </c>
      <c r="FU39" s="50">
        <f t="shared" si="11"/>
        <v>4908.4609985938841</v>
      </c>
      <c r="FV39" s="50">
        <f t="shared" si="11"/>
        <v>4908.4609985938841</v>
      </c>
      <c r="FW39" s="50">
        <f t="shared" si="11"/>
        <v>4908.4609985938841</v>
      </c>
      <c r="FX39" s="50">
        <f t="shared" si="11"/>
        <v>4908.4609985938841</v>
      </c>
      <c r="FY39" s="50">
        <f t="shared" si="11"/>
        <v>4908.4609985938841</v>
      </c>
      <c r="FZ39" s="50">
        <f t="shared" si="11"/>
        <v>4908.4609985938841</v>
      </c>
      <c r="GA39" s="51">
        <f t="shared" si="11"/>
        <v>4908.4609985938841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2EE4-9C22-4352-B1F0-68051A0044AF}">
  <dimension ref="B1:GA40"/>
  <sheetViews>
    <sheetView workbookViewId="0">
      <selection activeCell="O5" sqref="O5"/>
    </sheetView>
  </sheetViews>
  <sheetFormatPr defaultRowHeight="14.4" x14ac:dyDescent="0.3"/>
  <cols>
    <col min="1" max="1" width="3.21875" customWidth="1"/>
    <col min="2" max="2" width="12.21875" bestFit="1" customWidth="1"/>
    <col min="3" max="3" width="12.21875" customWidth="1"/>
    <col min="4" max="183" width="10.109375" customWidth="1"/>
  </cols>
  <sheetData>
    <row r="1" spans="2:183" ht="15" thickBot="1" x14ac:dyDescent="0.35">
      <c r="B1" t="s">
        <v>103</v>
      </c>
    </row>
    <row r="2" spans="2:183" x14ac:dyDescent="0.3">
      <c r="B2" s="39"/>
      <c r="C2" s="40" t="s">
        <v>98</v>
      </c>
      <c r="D2" s="40">
        <f>ROUNDUP(D3/12,0)</f>
        <v>1</v>
      </c>
      <c r="E2" s="40">
        <f t="shared" ref="E2:BP2" si="0">ROUNDUP(E3/12,0)</f>
        <v>1</v>
      </c>
      <c r="F2" s="40">
        <f t="shared" si="0"/>
        <v>1</v>
      </c>
      <c r="G2" s="40">
        <f t="shared" si="0"/>
        <v>1</v>
      </c>
      <c r="H2" s="40">
        <f t="shared" si="0"/>
        <v>1</v>
      </c>
      <c r="I2" s="40">
        <f t="shared" si="0"/>
        <v>1</v>
      </c>
      <c r="J2" s="40">
        <f t="shared" si="0"/>
        <v>1</v>
      </c>
      <c r="K2" s="40">
        <f t="shared" si="0"/>
        <v>1</v>
      </c>
      <c r="L2" s="40">
        <f t="shared" si="0"/>
        <v>1</v>
      </c>
      <c r="M2" s="40">
        <f t="shared" si="0"/>
        <v>1</v>
      </c>
      <c r="N2" s="40">
        <f t="shared" si="0"/>
        <v>1</v>
      </c>
      <c r="O2" s="40">
        <f t="shared" si="0"/>
        <v>1</v>
      </c>
      <c r="P2" s="40">
        <f t="shared" si="0"/>
        <v>2</v>
      </c>
      <c r="Q2" s="40">
        <f t="shared" si="0"/>
        <v>2</v>
      </c>
      <c r="R2" s="40">
        <f t="shared" si="0"/>
        <v>2</v>
      </c>
      <c r="S2" s="40">
        <f t="shared" si="0"/>
        <v>2</v>
      </c>
      <c r="T2" s="40">
        <f t="shared" si="0"/>
        <v>2</v>
      </c>
      <c r="U2" s="40">
        <f t="shared" si="0"/>
        <v>2</v>
      </c>
      <c r="V2" s="40">
        <f t="shared" si="0"/>
        <v>2</v>
      </c>
      <c r="W2" s="40">
        <f t="shared" si="0"/>
        <v>2</v>
      </c>
      <c r="X2" s="40">
        <f t="shared" si="0"/>
        <v>2</v>
      </c>
      <c r="Y2" s="40">
        <f t="shared" si="0"/>
        <v>2</v>
      </c>
      <c r="Z2" s="40">
        <f t="shared" si="0"/>
        <v>2</v>
      </c>
      <c r="AA2" s="40">
        <f t="shared" si="0"/>
        <v>2</v>
      </c>
      <c r="AB2" s="40">
        <f t="shared" si="0"/>
        <v>3</v>
      </c>
      <c r="AC2" s="40">
        <f t="shared" si="0"/>
        <v>3</v>
      </c>
      <c r="AD2" s="40">
        <f t="shared" si="0"/>
        <v>3</v>
      </c>
      <c r="AE2" s="40">
        <f t="shared" si="0"/>
        <v>3</v>
      </c>
      <c r="AF2" s="40">
        <f t="shared" si="0"/>
        <v>3</v>
      </c>
      <c r="AG2" s="40">
        <f t="shared" si="0"/>
        <v>3</v>
      </c>
      <c r="AH2" s="40">
        <f t="shared" si="0"/>
        <v>3</v>
      </c>
      <c r="AI2" s="40">
        <f t="shared" si="0"/>
        <v>3</v>
      </c>
      <c r="AJ2" s="40">
        <f t="shared" si="0"/>
        <v>3</v>
      </c>
      <c r="AK2" s="40">
        <f t="shared" si="0"/>
        <v>3</v>
      </c>
      <c r="AL2" s="40">
        <f t="shared" si="0"/>
        <v>3</v>
      </c>
      <c r="AM2" s="40">
        <f t="shared" si="0"/>
        <v>3</v>
      </c>
      <c r="AN2" s="40">
        <f t="shared" si="0"/>
        <v>4</v>
      </c>
      <c r="AO2" s="40">
        <f t="shared" si="0"/>
        <v>4</v>
      </c>
      <c r="AP2" s="40">
        <f t="shared" si="0"/>
        <v>4</v>
      </c>
      <c r="AQ2" s="40">
        <f t="shared" si="0"/>
        <v>4</v>
      </c>
      <c r="AR2" s="40">
        <f t="shared" si="0"/>
        <v>4</v>
      </c>
      <c r="AS2" s="40">
        <f t="shared" si="0"/>
        <v>4</v>
      </c>
      <c r="AT2" s="40">
        <f t="shared" si="0"/>
        <v>4</v>
      </c>
      <c r="AU2" s="40">
        <f t="shared" si="0"/>
        <v>4</v>
      </c>
      <c r="AV2" s="40">
        <f t="shared" si="0"/>
        <v>4</v>
      </c>
      <c r="AW2" s="40">
        <f t="shared" si="0"/>
        <v>4</v>
      </c>
      <c r="AX2" s="40">
        <f t="shared" si="0"/>
        <v>4</v>
      </c>
      <c r="AY2" s="40">
        <f t="shared" si="0"/>
        <v>4</v>
      </c>
      <c r="AZ2" s="40">
        <f t="shared" si="0"/>
        <v>5</v>
      </c>
      <c r="BA2" s="40">
        <f t="shared" si="0"/>
        <v>5</v>
      </c>
      <c r="BB2" s="40">
        <f t="shared" si="0"/>
        <v>5</v>
      </c>
      <c r="BC2" s="40">
        <f t="shared" si="0"/>
        <v>5</v>
      </c>
      <c r="BD2" s="40">
        <f t="shared" si="0"/>
        <v>5</v>
      </c>
      <c r="BE2" s="40">
        <f t="shared" si="0"/>
        <v>5</v>
      </c>
      <c r="BF2" s="40">
        <f t="shared" si="0"/>
        <v>5</v>
      </c>
      <c r="BG2" s="40">
        <f t="shared" si="0"/>
        <v>5</v>
      </c>
      <c r="BH2" s="40">
        <f t="shared" si="0"/>
        <v>5</v>
      </c>
      <c r="BI2" s="40">
        <f t="shared" si="0"/>
        <v>5</v>
      </c>
      <c r="BJ2" s="40">
        <f t="shared" si="0"/>
        <v>5</v>
      </c>
      <c r="BK2" s="40">
        <f t="shared" si="0"/>
        <v>5</v>
      </c>
      <c r="BL2" s="40">
        <f t="shared" si="0"/>
        <v>6</v>
      </c>
      <c r="BM2" s="40">
        <f t="shared" si="0"/>
        <v>6</v>
      </c>
      <c r="BN2" s="40">
        <f t="shared" si="0"/>
        <v>6</v>
      </c>
      <c r="BO2" s="40">
        <f t="shared" si="0"/>
        <v>6</v>
      </c>
      <c r="BP2" s="40">
        <f t="shared" si="0"/>
        <v>6</v>
      </c>
      <c r="BQ2" s="40">
        <f t="shared" ref="BQ2:EB2" si="1">ROUNDUP(BQ3/12,0)</f>
        <v>6</v>
      </c>
      <c r="BR2" s="40">
        <f t="shared" si="1"/>
        <v>6</v>
      </c>
      <c r="BS2" s="40">
        <f t="shared" si="1"/>
        <v>6</v>
      </c>
      <c r="BT2" s="40">
        <f t="shared" si="1"/>
        <v>6</v>
      </c>
      <c r="BU2" s="40">
        <f t="shared" si="1"/>
        <v>6</v>
      </c>
      <c r="BV2" s="40">
        <f t="shared" si="1"/>
        <v>6</v>
      </c>
      <c r="BW2" s="40">
        <f t="shared" si="1"/>
        <v>6</v>
      </c>
      <c r="BX2" s="40">
        <f t="shared" si="1"/>
        <v>7</v>
      </c>
      <c r="BY2" s="40">
        <f t="shared" si="1"/>
        <v>7</v>
      </c>
      <c r="BZ2" s="40">
        <f t="shared" si="1"/>
        <v>7</v>
      </c>
      <c r="CA2" s="40">
        <f t="shared" si="1"/>
        <v>7</v>
      </c>
      <c r="CB2" s="40">
        <f t="shared" si="1"/>
        <v>7</v>
      </c>
      <c r="CC2" s="40">
        <f t="shared" si="1"/>
        <v>7</v>
      </c>
      <c r="CD2" s="40">
        <f t="shared" si="1"/>
        <v>7</v>
      </c>
      <c r="CE2" s="40">
        <f t="shared" si="1"/>
        <v>7</v>
      </c>
      <c r="CF2" s="40">
        <f t="shared" si="1"/>
        <v>7</v>
      </c>
      <c r="CG2" s="40">
        <f t="shared" si="1"/>
        <v>7</v>
      </c>
      <c r="CH2" s="40">
        <f t="shared" si="1"/>
        <v>7</v>
      </c>
      <c r="CI2" s="40">
        <f t="shared" si="1"/>
        <v>7</v>
      </c>
      <c r="CJ2" s="40">
        <f t="shared" si="1"/>
        <v>8</v>
      </c>
      <c r="CK2" s="40">
        <f t="shared" si="1"/>
        <v>8</v>
      </c>
      <c r="CL2" s="40">
        <f t="shared" si="1"/>
        <v>8</v>
      </c>
      <c r="CM2" s="40">
        <f t="shared" si="1"/>
        <v>8</v>
      </c>
      <c r="CN2" s="40">
        <f t="shared" si="1"/>
        <v>8</v>
      </c>
      <c r="CO2" s="40">
        <f t="shared" si="1"/>
        <v>8</v>
      </c>
      <c r="CP2" s="40">
        <f t="shared" si="1"/>
        <v>8</v>
      </c>
      <c r="CQ2" s="40">
        <f t="shared" si="1"/>
        <v>8</v>
      </c>
      <c r="CR2" s="40">
        <f t="shared" si="1"/>
        <v>8</v>
      </c>
      <c r="CS2" s="40">
        <f t="shared" si="1"/>
        <v>8</v>
      </c>
      <c r="CT2" s="40">
        <f t="shared" si="1"/>
        <v>8</v>
      </c>
      <c r="CU2" s="40">
        <f t="shared" si="1"/>
        <v>8</v>
      </c>
      <c r="CV2" s="40">
        <f t="shared" si="1"/>
        <v>9</v>
      </c>
      <c r="CW2" s="40">
        <f t="shared" si="1"/>
        <v>9</v>
      </c>
      <c r="CX2" s="40">
        <f t="shared" si="1"/>
        <v>9</v>
      </c>
      <c r="CY2" s="40">
        <f t="shared" si="1"/>
        <v>9</v>
      </c>
      <c r="CZ2" s="40">
        <f t="shared" si="1"/>
        <v>9</v>
      </c>
      <c r="DA2" s="40">
        <f t="shared" si="1"/>
        <v>9</v>
      </c>
      <c r="DB2" s="40">
        <f t="shared" si="1"/>
        <v>9</v>
      </c>
      <c r="DC2" s="40">
        <f t="shared" si="1"/>
        <v>9</v>
      </c>
      <c r="DD2" s="40">
        <f t="shared" si="1"/>
        <v>9</v>
      </c>
      <c r="DE2" s="40">
        <f t="shared" si="1"/>
        <v>9</v>
      </c>
      <c r="DF2" s="40">
        <f t="shared" si="1"/>
        <v>9</v>
      </c>
      <c r="DG2" s="40">
        <f t="shared" si="1"/>
        <v>9</v>
      </c>
      <c r="DH2" s="40">
        <f t="shared" si="1"/>
        <v>10</v>
      </c>
      <c r="DI2" s="40">
        <f t="shared" si="1"/>
        <v>10</v>
      </c>
      <c r="DJ2" s="40">
        <f t="shared" si="1"/>
        <v>10</v>
      </c>
      <c r="DK2" s="40">
        <f t="shared" si="1"/>
        <v>10</v>
      </c>
      <c r="DL2" s="40">
        <f t="shared" si="1"/>
        <v>10</v>
      </c>
      <c r="DM2" s="40">
        <f t="shared" si="1"/>
        <v>10</v>
      </c>
      <c r="DN2" s="40">
        <f t="shared" si="1"/>
        <v>10</v>
      </c>
      <c r="DO2" s="40">
        <f t="shared" si="1"/>
        <v>10</v>
      </c>
      <c r="DP2" s="40">
        <f t="shared" si="1"/>
        <v>10</v>
      </c>
      <c r="DQ2" s="40">
        <f t="shared" si="1"/>
        <v>10</v>
      </c>
      <c r="DR2" s="40">
        <f t="shared" si="1"/>
        <v>10</v>
      </c>
      <c r="DS2" s="40">
        <f t="shared" si="1"/>
        <v>10</v>
      </c>
      <c r="DT2" s="40">
        <f t="shared" si="1"/>
        <v>11</v>
      </c>
      <c r="DU2" s="40">
        <f t="shared" si="1"/>
        <v>11</v>
      </c>
      <c r="DV2" s="40">
        <f t="shared" si="1"/>
        <v>11</v>
      </c>
      <c r="DW2" s="40">
        <f t="shared" si="1"/>
        <v>11</v>
      </c>
      <c r="DX2" s="40">
        <f t="shared" si="1"/>
        <v>11</v>
      </c>
      <c r="DY2" s="40">
        <f t="shared" si="1"/>
        <v>11</v>
      </c>
      <c r="DZ2" s="40">
        <f t="shared" si="1"/>
        <v>11</v>
      </c>
      <c r="EA2" s="40">
        <f t="shared" si="1"/>
        <v>11</v>
      </c>
      <c r="EB2" s="40">
        <f t="shared" si="1"/>
        <v>11</v>
      </c>
      <c r="EC2" s="40">
        <f t="shared" ref="EC2:GA2" si="2">ROUNDUP(EC3/12,0)</f>
        <v>11</v>
      </c>
      <c r="ED2" s="40">
        <f t="shared" si="2"/>
        <v>11</v>
      </c>
      <c r="EE2" s="40">
        <f t="shared" si="2"/>
        <v>11</v>
      </c>
      <c r="EF2" s="40">
        <f t="shared" si="2"/>
        <v>12</v>
      </c>
      <c r="EG2" s="40">
        <f t="shared" si="2"/>
        <v>12</v>
      </c>
      <c r="EH2" s="40">
        <f t="shared" si="2"/>
        <v>12</v>
      </c>
      <c r="EI2" s="40">
        <f t="shared" si="2"/>
        <v>12</v>
      </c>
      <c r="EJ2" s="40">
        <f t="shared" si="2"/>
        <v>12</v>
      </c>
      <c r="EK2" s="40">
        <f t="shared" si="2"/>
        <v>12</v>
      </c>
      <c r="EL2" s="40">
        <f t="shared" si="2"/>
        <v>12</v>
      </c>
      <c r="EM2" s="40">
        <f t="shared" si="2"/>
        <v>12</v>
      </c>
      <c r="EN2" s="40">
        <f t="shared" si="2"/>
        <v>12</v>
      </c>
      <c r="EO2" s="40">
        <f t="shared" si="2"/>
        <v>12</v>
      </c>
      <c r="EP2" s="40">
        <f t="shared" si="2"/>
        <v>12</v>
      </c>
      <c r="EQ2" s="40">
        <f t="shared" si="2"/>
        <v>12</v>
      </c>
      <c r="ER2" s="40">
        <f t="shared" si="2"/>
        <v>13</v>
      </c>
      <c r="ES2" s="40">
        <f t="shared" si="2"/>
        <v>13</v>
      </c>
      <c r="ET2" s="40">
        <f t="shared" si="2"/>
        <v>13</v>
      </c>
      <c r="EU2" s="40">
        <f t="shared" si="2"/>
        <v>13</v>
      </c>
      <c r="EV2" s="40">
        <f t="shared" si="2"/>
        <v>13</v>
      </c>
      <c r="EW2" s="40">
        <f t="shared" si="2"/>
        <v>13</v>
      </c>
      <c r="EX2" s="40">
        <f t="shared" si="2"/>
        <v>13</v>
      </c>
      <c r="EY2" s="40">
        <f t="shared" si="2"/>
        <v>13</v>
      </c>
      <c r="EZ2" s="40">
        <f t="shared" si="2"/>
        <v>13</v>
      </c>
      <c r="FA2" s="40">
        <f t="shared" si="2"/>
        <v>13</v>
      </c>
      <c r="FB2" s="40">
        <f t="shared" si="2"/>
        <v>13</v>
      </c>
      <c r="FC2" s="40">
        <f t="shared" si="2"/>
        <v>13</v>
      </c>
      <c r="FD2" s="40">
        <f t="shared" si="2"/>
        <v>14</v>
      </c>
      <c r="FE2" s="40">
        <f t="shared" si="2"/>
        <v>14</v>
      </c>
      <c r="FF2" s="40">
        <f t="shared" si="2"/>
        <v>14</v>
      </c>
      <c r="FG2" s="40">
        <f t="shared" si="2"/>
        <v>14</v>
      </c>
      <c r="FH2" s="40">
        <f t="shared" si="2"/>
        <v>14</v>
      </c>
      <c r="FI2" s="40">
        <f t="shared" si="2"/>
        <v>14</v>
      </c>
      <c r="FJ2" s="40">
        <f t="shared" si="2"/>
        <v>14</v>
      </c>
      <c r="FK2" s="40">
        <f t="shared" si="2"/>
        <v>14</v>
      </c>
      <c r="FL2" s="40">
        <f t="shared" si="2"/>
        <v>14</v>
      </c>
      <c r="FM2" s="40">
        <f t="shared" si="2"/>
        <v>14</v>
      </c>
      <c r="FN2" s="40">
        <f t="shared" si="2"/>
        <v>14</v>
      </c>
      <c r="FO2" s="40">
        <f t="shared" si="2"/>
        <v>14</v>
      </c>
      <c r="FP2" s="40">
        <f t="shared" si="2"/>
        <v>15</v>
      </c>
      <c r="FQ2" s="40">
        <f t="shared" si="2"/>
        <v>15</v>
      </c>
      <c r="FR2" s="40">
        <f t="shared" si="2"/>
        <v>15</v>
      </c>
      <c r="FS2" s="40">
        <f t="shared" si="2"/>
        <v>15</v>
      </c>
      <c r="FT2" s="40">
        <f t="shared" si="2"/>
        <v>15</v>
      </c>
      <c r="FU2" s="40">
        <f t="shared" si="2"/>
        <v>15</v>
      </c>
      <c r="FV2" s="40">
        <f t="shared" si="2"/>
        <v>15</v>
      </c>
      <c r="FW2" s="40">
        <f t="shared" si="2"/>
        <v>15</v>
      </c>
      <c r="FX2" s="40">
        <f t="shared" si="2"/>
        <v>15</v>
      </c>
      <c r="FY2" s="40">
        <f t="shared" si="2"/>
        <v>15</v>
      </c>
      <c r="FZ2" s="40">
        <f t="shared" si="2"/>
        <v>15</v>
      </c>
      <c r="GA2" s="41">
        <f t="shared" si="2"/>
        <v>15</v>
      </c>
    </row>
    <row r="3" spans="2:183" x14ac:dyDescent="0.3">
      <c r="B3" s="42"/>
      <c r="C3" s="43" t="s">
        <v>99</v>
      </c>
      <c r="D3" s="43">
        <v>1</v>
      </c>
      <c r="E3" s="43">
        <f>D3+1</f>
        <v>2</v>
      </c>
      <c r="F3" s="43">
        <f t="shared" ref="F3:BQ3" si="3">E3+1</f>
        <v>3</v>
      </c>
      <c r="G3" s="43">
        <f t="shared" si="3"/>
        <v>4</v>
      </c>
      <c r="H3" s="43">
        <f t="shared" si="3"/>
        <v>5</v>
      </c>
      <c r="I3" s="43">
        <f t="shared" si="3"/>
        <v>6</v>
      </c>
      <c r="J3" s="43">
        <f t="shared" si="3"/>
        <v>7</v>
      </c>
      <c r="K3" s="43">
        <f t="shared" si="3"/>
        <v>8</v>
      </c>
      <c r="L3" s="43">
        <f t="shared" si="3"/>
        <v>9</v>
      </c>
      <c r="M3" s="43">
        <f t="shared" si="3"/>
        <v>10</v>
      </c>
      <c r="N3" s="43">
        <f t="shared" si="3"/>
        <v>11</v>
      </c>
      <c r="O3" s="43">
        <f t="shared" si="3"/>
        <v>12</v>
      </c>
      <c r="P3" s="43">
        <f t="shared" si="3"/>
        <v>13</v>
      </c>
      <c r="Q3" s="43">
        <f t="shared" si="3"/>
        <v>14</v>
      </c>
      <c r="R3" s="43">
        <f t="shared" si="3"/>
        <v>15</v>
      </c>
      <c r="S3" s="43">
        <f t="shared" si="3"/>
        <v>16</v>
      </c>
      <c r="T3" s="43">
        <f t="shared" si="3"/>
        <v>17</v>
      </c>
      <c r="U3" s="43">
        <f t="shared" si="3"/>
        <v>18</v>
      </c>
      <c r="V3" s="43">
        <f t="shared" si="3"/>
        <v>19</v>
      </c>
      <c r="W3" s="43">
        <f t="shared" si="3"/>
        <v>20</v>
      </c>
      <c r="X3" s="43">
        <f t="shared" si="3"/>
        <v>21</v>
      </c>
      <c r="Y3" s="43">
        <f t="shared" si="3"/>
        <v>22</v>
      </c>
      <c r="Z3" s="43">
        <f t="shared" si="3"/>
        <v>23</v>
      </c>
      <c r="AA3" s="43">
        <f t="shared" si="3"/>
        <v>24</v>
      </c>
      <c r="AB3" s="43">
        <f t="shared" si="3"/>
        <v>25</v>
      </c>
      <c r="AC3" s="43">
        <f t="shared" si="3"/>
        <v>26</v>
      </c>
      <c r="AD3" s="43">
        <f t="shared" si="3"/>
        <v>27</v>
      </c>
      <c r="AE3" s="43">
        <f t="shared" si="3"/>
        <v>28</v>
      </c>
      <c r="AF3" s="43">
        <f t="shared" si="3"/>
        <v>29</v>
      </c>
      <c r="AG3" s="43">
        <f t="shared" si="3"/>
        <v>30</v>
      </c>
      <c r="AH3" s="43">
        <f t="shared" si="3"/>
        <v>31</v>
      </c>
      <c r="AI3" s="43">
        <f t="shared" si="3"/>
        <v>32</v>
      </c>
      <c r="AJ3" s="43">
        <f t="shared" si="3"/>
        <v>33</v>
      </c>
      <c r="AK3" s="43">
        <f t="shared" si="3"/>
        <v>34</v>
      </c>
      <c r="AL3" s="43">
        <f t="shared" si="3"/>
        <v>35</v>
      </c>
      <c r="AM3" s="43">
        <f t="shared" si="3"/>
        <v>36</v>
      </c>
      <c r="AN3" s="43">
        <f t="shared" si="3"/>
        <v>37</v>
      </c>
      <c r="AO3" s="43">
        <f t="shared" si="3"/>
        <v>38</v>
      </c>
      <c r="AP3" s="43">
        <f t="shared" si="3"/>
        <v>39</v>
      </c>
      <c r="AQ3" s="43">
        <f t="shared" si="3"/>
        <v>40</v>
      </c>
      <c r="AR3" s="43">
        <f t="shared" si="3"/>
        <v>41</v>
      </c>
      <c r="AS3" s="43">
        <f t="shared" si="3"/>
        <v>42</v>
      </c>
      <c r="AT3" s="43">
        <f t="shared" si="3"/>
        <v>43</v>
      </c>
      <c r="AU3" s="43">
        <f t="shared" si="3"/>
        <v>44</v>
      </c>
      <c r="AV3" s="43">
        <f t="shared" si="3"/>
        <v>45</v>
      </c>
      <c r="AW3" s="43">
        <f t="shared" si="3"/>
        <v>46</v>
      </c>
      <c r="AX3" s="43">
        <f t="shared" si="3"/>
        <v>47</v>
      </c>
      <c r="AY3" s="43">
        <f t="shared" si="3"/>
        <v>48</v>
      </c>
      <c r="AZ3" s="43">
        <f t="shared" si="3"/>
        <v>49</v>
      </c>
      <c r="BA3" s="43">
        <f t="shared" si="3"/>
        <v>50</v>
      </c>
      <c r="BB3" s="43">
        <f t="shared" si="3"/>
        <v>51</v>
      </c>
      <c r="BC3" s="43">
        <f t="shared" si="3"/>
        <v>52</v>
      </c>
      <c r="BD3" s="43">
        <f t="shared" si="3"/>
        <v>53</v>
      </c>
      <c r="BE3" s="43">
        <f t="shared" si="3"/>
        <v>54</v>
      </c>
      <c r="BF3" s="43">
        <f t="shared" si="3"/>
        <v>55</v>
      </c>
      <c r="BG3" s="43">
        <f t="shared" si="3"/>
        <v>56</v>
      </c>
      <c r="BH3" s="43">
        <f t="shared" si="3"/>
        <v>57</v>
      </c>
      <c r="BI3" s="43">
        <f t="shared" si="3"/>
        <v>58</v>
      </c>
      <c r="BJ3" s="43">
        <f t="shared" si="3"/>
        <v>59</v>
      </c>
      <c r="BK3" s="43">
        <f t="shared" si="3"/>
        <v>60</v>
      </c>
      <c r="BL3" s="43">
        <f t="shared" si="3"/>
        <v>61</v>
      </c>
      <c r="BM3" s="43">
        <f t="shared" si="3"/>
        <v>62</v>
      </c>
      <c r="BN3" s="43">
        <f t="shared" si="3"/>
        <v>63</v>
      </c>
      <c r="BO3" s="43">
        <f t="shared" si="3"/>
        <v>64</v>
      </c>
      <c r="BP3" s="43">
        <f t="shared" si="3"/>
        <v>65</v>
      </c>
      <c r="BQ3" s="43">
        <f t="shared" si="3"/>
        <v>66</v>
      </c>
      <c r="BR3" s="43">
        <f t="shared" ref="BR3:EC3" si="4">BQ3+1</f>
        <v>67</v>
      </c>
      <c r="BS3" s="43">
        <f t="shared" si="4"/>
        <v>68</v>
      </c>
      <c r="BT3" s="43">
        <f t="shared" si="4"/>
        <v>69</v>
      </c>
      <c r="BU3" s="43">
        <f t="shared" si="4"/>
        <v>70</v>
      </c>
      <c r="BV3" s="43">
        <f t="shared" si="4"/>
        <v>71</v>
      </c>
      <c r="BW3" s="43">
        <f t="shared" si="4"/>
        <v>72</v>
      </c>
      <c r="BX3" s="43">
        <f t="shared" si="4"/>
        <v>73</v>
      </c>
      <c r="BY3" s="43">
        <f t="shared" si="4"/>
        <v>74</v>
      </c>
      <c r="BZ3" s="43">
        <f t="shared" si="4"/>
        <v>75</v>
      </c>
      <c r="CA3" s="43">
        <f t="shared" si="4"/>
        <v>76</v>
      </c>
      <c r="CB3" s="43">
        <f t="shared" si="4"/>
        <v>77</v>
      </c>
      <c r="CC3" s="43">
        <f t="shared" si="4"/>
        <v>78</v>
      </c>
      <c r="CD3" s="43">
        <f t="shared" si="4"/>
        <v>79</v>
      </c>
      <c r="CE3" s="43">
        <f t="shared" si="4"/>
        <v>80</v>
      </c>
      <c r="CF3" s="43">
        <f t="shared" si="4"/>
        <v>81</v>
      </c>
      <c r="CG3" s="43">
        <f t="shared" si="4"/>
        <v>82</v>
      </c>
      <c r="CH3" s="43">
        <f t="shared" si="4"/>
        <v>83</v>
      </c>
      <c r="CI3" s="43">
        <f t="shared" si="4"/>
        <v>84</v>
      </c>
      <c r="CJ3" s="43">
        <f t="shared" si="4"/>
        <v>85</v>
      </c>
      <c r="CK3" s="43">
        <f t="shared" si="4"/>
        <v>86</v>
      </c>
      <c r="CL3" s="43">
        <f t="shared" si="4"/>
        <v>87</v>
      </c>
      <c r="CM3" s="43">
        <f t="shared" si="4"/>
        <v>88</v>
      </c>
      <c r="CN3" s="43">
        <f t="shared" si="4"/>
        <v>89</v>
      </c>
      <c r="CO3" s="43">
        <f t="shared" si="4"/>
        <v>90</v>
      </c>
      <c r="CP3" s="43">
        <f t="shared" si="4"/>
        <v>91</v>
      </c>
      <c r="CQ3" s="43">
        <f t="shared" si="4"/>
        <v>92</v>
      </c>
      <c r="CR3" s="43">
        <f t="shared" si="4"/>
        <v>93</v>
      </c>
      <c r="CS3" s="43">
        <f t="shared" si="4"/>
        <v>94</v>
      </c>
      <c r="CT3" s="43">
        <f t="shared" si="4"/>
        <v>95</v>
      </c>
      <c r="CU3" s="43">
        <f t="shared" si="4"/>
        <v>96</v>
      </c>
      <c r="CV3" s="43">
        <f t="shared" si="4"/>
        <v>97</v>
      </c>
      <c r="CW3" s="43">
        <f t="shared" si="4"/>
        <v>98</v>
      </c>
      <c r="CX3" s="43">
        <f t="shared" si="4"/>
        <v>99</v>
      </c>
      <c r="CY3" s="43">
        <f t="shared" si="4"/>
        <v>100</v>
      </c>
      <c r="CZ3" s="43">
        <f t="shared" si="4"/>
        <v>101</v>
      </c>
      <c r="DA3" s="43">
        <f t="shared" si="4"/>
        <v>102</v>
      </c>
      <c r="DB3" s="43">
        <f t="shared" si="4"/>
        <v>103</v>
      </c>
      <c r="DC3" s="43">
        <f t="shared" si="4"/>
        <v>104</v>
      </c>
      <c r="DD3" s="43">
        <f t="shared" si="4"/>
        <v>105</v>
      </c>
      <c r="DE3" s="43">
        <f t="shared" si="4"/>
        <v>106</v>
      </c>
      <c r="DF3" s="43">
        <f t="shared" si="4"/>
        <v>107</v>
      </c>
      <c r="DG3" s="43">
        <f t="shared" si="4"/>
        <v>108</v>
      </c>
      <c r="DH3" s="43">
        <f t="shared" si="4"/>
        <v>109</v>
      </c>
      <c r="DI3" s="43">
        <f t="shared" si="4"/>
        <v>110</v>
      </c>
      <c r="DJ3" s="43">
        <f t="shared" si="4"/>
        <v>111</v>
      </c>
      <c r="DK3" s="43">
        <f t="shared" si="4"/>
        <v>112</v>
      </c>
      <c r="DL3" s="43">
        <f t="shared" si="4"/>
        <v>113</v>
      </c>
      <c r="DM3" s="43">
        <f t="shared" si="4"/>
        <v>114</v>
      </c>
      <c r="DN3" s="43">
        <f t="shared" si="4"/>
        <v>115</v>
      </c>
      <c r="DO3" s="43">
        <f t="shared" si="4"/>
        <v>116</v>
      </c>
      <c r="DP3" s="43">
        <f t="shared" si="4"/>
        <v>117</v>
      </c>
      <c r="DQ3" s="43">
        <f t="shared" si="4"/>
        <v>118</v>
      </c>
      <c r="DR3" s="43">
        <f t="shared" si="4"/>
        <v>119</v>
      </c>
      <c r="DS3" s="43">
        <f t="shared" si="4"/>
        <v>120</v>
      </c>
      <c r="DT3" s="43">
        <f t="shared" si="4"/>
        <v>121</v>
      </c>
      <c r="DU3" s="43">
        <f t="shared" si="4"/>
        <v>122</v>
      </c>
      <c r="DV3" s="43">
        <f t="shared" si="4"/>
        <v>123</v>
      </c>
      <c r="DW3" s="43">
        <f t="shared" si="4"/>
        <v>124</v>
      </c>
      <c r="DX3" s="43">
        <f t="shared" si="4"/>
        <v>125</v>
      </c>
      <c r="DY3" s="43">
        <f t="shared" si="4"/>
        <v>126</v>
      </c>
      <c r="DZ3" s="43">
        <f t="shared" si="4"/>
        <v>127</v>
      </c>
      <c r="EA3" s="43">
        <f t="shared" si="4"/>
        <v>128</v>
      </c>
      <c r="EB3" s="43">
        <f t="shared" si="4"/>
        <v>129</v>
      </c>
      <c r="EC3" s="43">
        <f t="shared" si="4"/>
        <v>130</v>
      </c>
      <c r="ED3" s="43">
        <f t="shared" ref="ED3:GA3" si="5">EC3+1</f>
        <v>131</v>
      </c>
      <c r="EE3" s="43">
        <f t="shared" si="5"/>
        <v>132</v>
      </c>
      <c r="EF3" s="43">
        <f t="shared" si="5"/>
        <v>133</v>
      </c>
      <c r="EG3" s="43">
        <f t="shared" si="5"/>
        <v>134</v>
      </c>
      <c r="EH3" s="43">
        <f t="shared" si="5"/>
        <v>135</v>
      </c>
      <c r="EI3" s="43">
        <f t="shared" si="5"/>
        <v>136</v>
      </c>
      <c r="EJ3" s="43">
        <f t="shared" si="5"/>
        <v>137</v>
      </c>
      <c r="EK3" s="43">
        <f t="shared" si="5"/>
        <v>138</v>
      </c>
      <c r="EL3" s="43">
        <f t="shared" si="5"/>
        <v>139</v>
      </c>
      <c r="EM3" s="43">
        <f t="shared" si="5"/>
        <v>140</v>
      </c>
      <c r="EN3" s="43">
        <f t="shared" si="5"/>
        <v>141</v>
      </c>
      <c r="EO3" s="43">
        <f t="shared" si="5"/>
        <v>142</v>
      </c>
      <c r="EP3" s="43">
        <f t="shared" si="5"/>
        <v>143</v>
      </c>
      <c r="EQ3" s="43">
        <f t="shared" si="5"/>
        <v>144</v>
      </c>
      <c r="ER3" s="43">
        <f t="shared" si="5"/>
        <v>145</v>
      </c>
      <c r="ES3" s="43">
        <f t="shared" si="5"/>
        <v>146</v>
      </c>
      <c r="ET3" s="43">
        <f t="shared" si="5"/>
        <v>147</v>
      </c>
      <c r="EU3" s="43">
        <f t="shared" si="5"/>
        <v>148</v>
      </c>
      <c r="EV3" s="43">
        <f t="shared" si="5"/>
        <v>149</v>
      </c>
      <c r="EW3" s="43">
        <f t="shared" si="5"/>
        <v>150</v>
      </c>
      <c r="EX3" s="43">
        <f t="shared" si="5"/>
        <v>151</v>
      </c>
      <c r="EY3" s="43">
        <f t="shared" si="5"/>
        <v>152</v>
      </c>
      <c r="EZ3" s="43">
        <f t="shared" si="5"/>
        <v>153</v>
      </c>
      <c r="FA3" s="43">
        <f t="shared" si="5"/>
        <v>154</v>
      </c>
      <c r="FB3" s="43">
        <f t="shared" si="5"/>
        <v>155</v>
      </c>
      <c r="FC3" s="43">
        <f t="shared" si="5"/>
        <v>156</v>
      </c>
      <c r="FD3" s="43">
        <f t="shared" si="5"/>
        <v>157</v>
      </c>
      <c r="FE3" s="43">
        <f t="shared" si="5"/>
        <v>158</v>
      </c>
      <c r="FF3" s="43">
        <f t="shared" si="5"/>
        <v>159</v>
      </c>
      <c r="FG3" s="43">
        <f t="shared" si="5"/>
        <v>160</v>
      </c>
      <c r="FH3" s="43">
        <f t="shared" si="5"/>
        <v>161</v>
      </c>
      <c r="FI3" s="43">
        <f t="shared" si="5"/>
        <v>162</v>
      </c>
      <c r="FJ3" s="43">
        <f t="shared" si="5"/>
        <v>163</v>
      </c>
      <c r="FK3" s="43">
        <f t="shared" si="5"/>
        <v>164</v>
      </c>
      <c r="FL3" s="43">
        <f t="shared" si="5"/>
        <v>165</v>
      </c>
      <c r="FM3" s="43">
        <f t="shared" si="5"/>
        <v>166</v>
      </c>
      <c r="FN3" s="43">
        <f t="shared" si="5"/>
        <v>167</v>
      </c>
      <c r="FO3" s="43">
        <f t="shared" si="5"/>
        <v>168</v>
      </c>
      <c r="FP3" s="43">
        <f t="shared" si="5"/>
        <v>169</v>
      </c>
      <c r="FQ3" s="43">
        <f t="shared" si="5"/>
        <v>170</v>
      </c>
      <c r="FR3" s="43">
        <f t="shared" si="5"/>
        <v>171</v>
      </c>
      <c r="FS3" s="43">
        <f t="shared" si="5"/>
        <v>172</v>
      </c>
      <c r="FT3" s="43">
        <f t="shared" si="5"/>
        <v>173</v>
      </c>
      <c r="FU3" s="43">
        <f t="shared" si="5"/>
        <v>174</v>
      </c>
      <c r="FV3" s="43">
        <f t="shared" si="5"/>
        <v>175</v>
      </c>
      <c r="FW3" s="43">
        <f t="shared" si="5"/>
        <v>176</v>
      </c>
      <c r="FX3" s="43">
        <f t="shared" si="5"/>
        <v>177</v>
      </c>
      <c r="FY3" s="43">
        <f t="shared" si="5"/>
        <v>178</v>
      </c>
      <c r="FZ3" s="43">
        <f t="shared" si="5"/>
        <v>179</v>
      </c>
      <c r="GA3" s="44">
        <f t="shared" si="5"/>
        <v>180</v>
      </c>
    </row>
    <row r="4" spans="2:183" x14ac:dyDescent="0.3">
      <c r="B4" s="45" t="s">
        <v>46</v>
      </c>
      <c r="C4" s="52" t="s">
        <v>100</v>
      </c>
      <c r="D4" s="38">
        <f>EOMONTH(Analysis_Start,0)</f>
        <v>43861</v>
      </c>
      <c r="E4" s="38">
        <f>EOMONTH(D4,1)</f>
        <v>43890</v>
      </c>
      <c r="F4" s="38">
        <f t="shared" ref="F4:BQ4" si="6">EOMONTH(E4,1)</f>
        <v>43921</v>
      </c>
      <c r="G4" s="38">
        <f t="shared" si="6"/>
        <v>43951</v>
      </c>
      <c r="H4" s="38">
        <f t="shared" si="6"/>
        <v>43982</v>
      </c>
      <c r="I4" s="38">
        <f t="shared" si="6"/>
        <v>44012</v>
      </c>
      <c r="J4" s="38">
        <f t="shared" si="6"/>
        <v>44043</v>
      </c>
      <c r="K4" s="38">
        <f t="shared" si="6"/>
        <v>44074</v>
      </c>
      <c r="L4" s="38">
        <f t="shared" si="6"/>
        <v>44104</v>
      </c>
      <c r="M4" s="38">
        <f t="shared" si="6"/>
        <v>44135</v>
      </c>
      <c r="N4" s="38">
        <f t="shared" si="6"/>
        <v>44165</v>
      </c>
      <c r="O4" s="38">
        <f t="shared" si="6"/>
        <v>44196</v>
      </c>
      <c r="P4" s="38">
        <f t="shared" si="6"/>
        <v>44227</v>
      </c>
      <c r="Q4" s="38">
        <f t="shared" si="6"/>
        <v>44255</v>
      </c>
      <c r="R4" s="38">
        <f t="shared" si="6"/>
        <v>44286</v>
      </c>
      <c r="S4" s="38">
        <f t="shared" si="6"/>
        <v>44316</v>
      </c>
      <c r="T4" s="38">
        <f t="shared" si="6"/>
        <v>44347</v>
      </c>
      <c r="U4" s="38">
        <f t="shared" si="6"/>
        <v>44377</v>
      </c>
      <c r="V4" s="38">
        <f t="shared" si="6"/>
        <v>44408</v>
      </c>
      <c r="W4" s="38">
        <f t="shared" si="6"/>
        <v>44439</v>
      </c>
      <c r="X4" s="38">
        <f t="shared" si="6"/>
        <v>44469</v>
      </c>
      <c r="Y4" s="38">
        <f t="shared" si="6"/>
        <v>44500</v>
      </c>
      <c r="Z4" s="38">
        <f t="shared" si="6"/>
        <v>44530</v>
      </c>
      <c r="AA4" s="38">
        <f t="shared" si="6"/>
        <v>44561</v>
      </c>
      <c r="AB4" s="38">
        <f t="shared" si="6"/>
        <v>44592</v>
      </c>
      <c r="AC4" s="38">
        <f t="shared" si="6"/>
        <v>44620</v>
      </c>
      <c r="AD4" s="38">
        <f t="shared" si="6"/>
        <v>44651</v>
      </c>
      <c r="AE4" s="38">
        <f t="shared" si="6"/>
        <v>44681</v>
      </c>
      <c r="AF4" s="38">
        <f t="shared" si="6"/>
        <v>44712</v>
      </c>
      <c r="AG4" s="38">
        <f t="shared" si="6"/>
        <v>44742</v>
      </c>
      <c r="AH4" s="38">
        <f t="shared" si="6"/>
        <v>44773</v>
      </c>
      <c r="AI4" s="38">
        <f t="shared" si="6"/>
        <v>44804</v>
      </c>
      <c r="AJ4" s="38">
        <f t="shared" si="6"/>
        <v>44834</v>
      </c>
      <c r="AK4" s="38">
        <f t="shared" si="6"/>
        <v>44865</v>
      </c>
      <c r="AL4" s="38">
        <f t="shared" si="6"/>
        <v>44895</v>
      </c>
      <c r="AM4" s="38">
        <f t="shared" si="6"/>
        <v>44926</v>
      </c>
      <c r="AN4" s="38">
        <f t="shared" si="6"/>
        <v>44957</v>
      </c>
      <c r="AO4" s="38">
        <f t="shared" si="6"/>
        <v>44985</v>
      </c>
      <c r="AP4" s="38">
        <f t="shared" si="6"/>
        <v>45016</v>
      </c>
      <c r="AQ4" s="38">
        <f t="shared" si="6"/>
        <v>45046</v>
      </c>
      <c r="AR4" s="38">
        <f t="shared" si="6"/>
        <v>45077</v>
      </c>
      <c r="AS4" s="38">
        <f t="shared" si="6"/>
        <v>45107</v>
      </c>
      <c r="AT4" s="38">
        <f t="shared" si="6"/>
        <v>45138</v>
      </c>
      <c r="AU4" s="38">
        <f t="shared" si="6"/>
        <v>45169</v>
      </c>
      <c r="AV4" s="38">
        <f t="shared" si="6"/>
        <v>45199</v>
      </c>
      <c r="AW4" s="38">
        <f t="shared" si="6"/>
        <v>45230</v>
      </c>
      <c r="AX4" s="38">
        <f t="shared" si="6"/>
        <v>45260</v>
      </c>
      <c r="AY4" s="38">
        <f t="shared" si="6"/>
        <v>45291</v>
      </c>
      <c r="AZ4" s="38">
        <f t="shared" si="6"/>
        <v>45322</v>
      </c>
      <c r="BA4" s="38">
        <f t="shared" si="6"/>
        <v>45351</v>
      </c>
      <c r="BB4" s="38">
        <f t="shared" si="6"/>
        <v>45382</v>
      </c>
      <c r="BC4" s="38">
        <f t="shared" si="6"/>
        <v>45412</v>
      </c>
      <c r="BD4" s="38">
        <f t="shared" si="6"/>
        <v>45443</v>
      </c>
      <c r="BE4" s="38">
        <f t="shared" si="6"/>
        <v>45473</v>
      </c>
      <c r="BF4" s="38">
        <f t="shared" si="6"/>
        <v>45504</v>
      </c>
      <c r="BG4" s="38">
        <f t="shared" si="6"/>
        <v>45535</v>
      </c>
      <c r="BH4" s="38">
        <f t="shared" si="6"/>
        <v>45565</v>
      </c>
      <c r="BI4" s="38">
        <f t="shared" si="6"/>
        <v>45596</v>
      </c>
      <c r="BJ4" s="38">
        <f t="shared" si="6"/>
        <v>45626</v>
      </c>
      <c r="BK4" s="38">
        <f t="shared" si="6"/>
        <v>45657</v>
      </c>
      <c r="BL4" s="38">
        <f t="shared" si="6"/>
        <v>45688</v>
      </c>
      <c r="BM4" s="38">
        <f t="shared" si="6"/>
        <v>45716</v>
      </c>
      <c r="BN4" s="38">
        <f t="shared" si="6"/>
        <v>45747</v>
      </c>
      <c r="BO4" s="38">
        <f t="shared" si="6"/>
        <v>45777</v>
      </c>
      <c r="BP4" s="38">
        <f t="shared" si="6"/>
        <v>45808</v>
      </c>
      <c r="BQ4" s="38">
        <f t="shared" si="6"/>
        <v>45838</v>
      </c>
      <c r="BR4" s="38">
        <f t="shared" ref="BR4:EC4" si="7">EOMONTH(BQ4,1)</f>
        <v>45869</v>
      </c>
      <c r="BS4" s="38">
        <f t="shared" si="7"/>
        <v>45900</v>
      </c>
      <c r="BT4" s="38">
        <f t="shared" si="7"/>
        <v>45930</v>
      </c>
      <c r="BU4" s="38">
        <f t="shared" si="7"/>
        <v>45961</v>
      </c>
      <c r="BV4" s="38">
        <f t="shared" si="7"/>
        <v>45991</v>
      </c>
      <c r="BW4" s="38">
        <f t="shared" si="7"/>
        <v>46022</v>
      </c>
      <c r="BX4" s="38">
        <f t="shared" si="7"/>
        <v>46053</v>
      </c>
      <c r="BY4" s="38">
        <f t="shared" si="7"/>
        <v>46081</v>
      </c>
      <c r="BZ4" s="38">
        <f t="shared" si="7"/>
        <v>46112</v>
      </c>
      <c r="CA4" s="38">
        <f t="shared" si="7"/>
        <v>46142</v>
      </c>
      <c r="CB4" s="38">
        <f t="shared" si="7"/>
        <v>46173</v>
      </c>
      <c r="CC4" s="38">
        <f t="shared" si="7"/>
        <v>46203</v>
      </c>
      <c r="CD4" s="38">
        <f t="shared" si="7"/>
        <v>46234</v>
      </c>
      <c r="CE4" s="38">
        <f t="shared" si="7"/>
        <v>46265</v>
      </c>
      <c r="CF4" s="38">
        <f t="shared" si="7"/>
        <v>46295</v>
      </c>
      <c r="CG4" s="38">
        <f t="shared" si="7"/>
        <v>46326</v>
      </c>
      <c r="CH4" s="38">
        <f t="shared" si="7"/>
        <v>46356</v>
      </c>
      <c r="CI4" s="38">
        <f t="shared" si="7"/>
        <v>46387</v>
      </c>
      <c r="CJ4" s="38">
        <f t="shared" si="7"/>
        <v>46418</v>
      </c>
      <c r="CK4" s="38">
        <f t="shared" si="7"/>
        <v>46446</v>
      </c>
      <c r="CL4" s="38">
        <f t="shared" si="7"/>
        <v>46477</v>
      </c>
      <c r="CM4" s="38">
        <f t="shared" si="7"/>
        <v>46507</v>
      </c>
      <c r="CN4" s="38">
        <f t="shared" si="7"/>
        <v>46538</v>
      </c>
      <c r="CO4" s="38">
        <f t="shared" si="7"/>
        <v>46568</v>
      </c>
      <c r="CP4" s="38">
        <f t="shared" si="7"/>
        <v>46599</v>
      </c>
      <c r="CQ4" s="38">
        <f t="shared" si="7"/>
        <v>46630</v>
      </c>
      <c r="CR4" s="38">
        <f t="shared" si="7"/>
        <v>46660</v>
      </c>
      <c r="CS4" s="38">
        <f t="shared" si="7"/>
        <v>46691</v>
      </c>
      <c r="CT4" s="38">
        <f t="shared" si="7"/>
        <v>46721</v>
      </c>
      <c r="CU4" s="38">
        <f t="shared" si="7"/>
        <v>46752</v>
      </c>
      <c r="CV4" s="38">
        <f t="shared" si="7"/>
        <v>46783</v>
      </c>
      <c r="CW4" s="38">
        <f t="shared" si="7"/>
        <v>46812</v>
      </c>
      <c r="CX4" s="38">
        <f t="shared" si="7"/>
        <v>46843</v>
      </c>
      <c r="CY4" s="38">
        <f t="shared" si="7"/>
        <v>46873</v>
      </c>
      <c r="CZ4" s="38">
        <f t="shared" si="7"/>
        <v>46904</v>
      </c>
      <c r="DA4" s="38">
        <f t="shared" si="7"/>
        <v>46934</v>
      </c>
      <c r="DB4" s="38">
        <f t="shared" si="7"/>
        <v>46965</v>
      </c>
      <c r="DC4" s="38">
        <f t="shared" si="7"/>
        <v>46996</v>
      </c>
      <c r="DD4" s="38">
        <f t="shared" si="7"/>
        <v>47026</v>
      </c>
      <c r="DE4" s="38">
        <f t="shared" si="7"/>
        <v>47057</v>
      </c>
      <c r="DF4" s="38">
        <f t="shared" si="7"/>
        <v>47087</v>
      </c>
      <c r="DG4" s="38">
        <f t="shared" si="7"/>
        <v>47118</v>
      </c>
      <c r="DH4" s="38">
        <f t="shared" si="7"/>
        <v>47149</v>
      </c>
      <c r="DI4" s="38">
        <f t="shared" si="7"/>
        <v>47177</v>
      </c>
      <c r="DJ4" s="38">
        <f t="shared" si="7"/>
        <v>47208</v>
      </c>
      <c r="DK4" s="38">
        <f t="shared" si="7"/>
        <v>47238</v>
      </c>
      <c r="DL4" s="38">
        <f t="shared" si="7"/>
        <v>47269</v>
      </c>
      <c r="DM4" s="38">
        <f t="shared" si="7"/>
        <v>47299</v>
      </c>
      <c r="DN4" s="38">
        <f t="shared" si="7"/>
        <v>47330</v>
      </c>
      <c r="DO4" s="38">
        <f t="shared" si="7"/>
        <v>47361</v>
      </c>
      <c r="DP4" s="38">
        <f t="shared" si="7"/>
        <v>47391</v>
      </c>
      <c r="DQ4" s="38">
        <f t="shared" si="7"/>
        <v>47422</v>
      </c>
      <c r="DR4" s="38">
        <f t="shared" si="7"/>
        <v>47452</v>
      </c>
      <c r="DS4" s="38">
        <f t="shared" si="7"/>
        <v>47483</v>
      </c>
      <c r="DT4" s="38">
        <f t="shared" si="7"/>
        <v>47514</v>
      </c>
      <c r="DU4" s="38">
        <f t="shared" si="7"/>
        <v>47542</v>
      </c>
      <c r="DV4" s="38">
        <f t="shared" si="7"/>
        <v>47573</v>
      </c>
      <c r="DW4" s="38">
        <f t="shared" si="7"/>
        <v>47603</v>
      </c>
      <c r="DX4" s="38">
        <f t="shared" si="7"/>
        <v>47634</v>
      </c>
      <c r="DY4" s="38">
        <f t="shared" si="7"/>
        <v>47664</v>
      </c>
      <c r="DZ4" s="38">
        <f t="shared" si="7"/>
        <v>47695</v>
      </c>
      <c r="EA4" s="38">
        <f t="shared" si="7"/>
        <v>47726</v>
      </c>
      <c r="EB4" s="38">
        <f t="shared" si="7"/>
        <v>47756</v>
      </c>
      <c r="EC4" s="38">
        <f t="shared" si="7"/>
        <v>47787</v>
      </c>
      <c r="ED4" s="38">
        <f t="shared" ref="ED4:GA4" si="8">EOMONTH(EC4,1)</f>
        <v>47817</v>
      </c>
      <c r="EE4" s="38">
        <f t="shared" si="8"/>
        <v>47848</v>
      </c>
      <c r="EF4" s="38">
        <f t="shared" si="8"/>
        <v>47879</v>
      </c>
      <c r="EG4" s="38">
        <f t="shared" si="8"/>
        <v>47907</v>
      </c>
      <c r="EH4" s="38">
        <f t="shared" si="8"/>
        <v>47938</v>
      </c>
      <c r="EI4" s="38">
        <f t="shared" si="8"/>
        <v>47968</v>
      </c>
      <c r="EJ4" s="38">
        <f t="shared" si="8"/>
        <v>47999</v>
      </c>
      <c r="EK4" s="38">
        <f t="shared" si="8"/>
        <v>48029</v>
      </c>
      <c r="EL4" s="38">
        <f t="shared" si="8"/>
        <v>48060</v>
      </c>
      <c r="EM4" s="38">
        <f t="shared" si="8"/>
        <v>48091</v>
      </c>
      <c r="EN4" s="38">
        <f t="shared" si="8"/>
        <v>48121</v>
      </c>
      <c r="EO4" s="38">
        <f t="shared" si="8"/>
        <v>48152</v>
      </c>
      <c r="EP4" s="38">
        <f t="shared" si="8"/>
        <v>48182</v>
      </c>
      <c r="EQ4" s="38">
        <f t="shared" si="8"/>
        <v>48213</v>
      </c>
      <c r="ER4" s="38">
        <f t="shared" si="8"/>
        <v>48244</v>
      </c>
      <c r="ES4" s="38">
        <f t="shared" si="8"/>
        <v>48273</v>
      </c>
      <c r="ET4" s="38">
        <f t="shared" si="8"/>
        <v>48304</v>
      </c>
      <c r="EU4" s="38">
        <f t="shared" si="8"/>
        <v>48334</v>
      </c>
      <c r="EV4" s="38">
        <f t="shared" si="8"/>
        <v>48365</v>
      </c>
      <c r="EW4" s="38">
        <f t="shared" si="8"/>
        <v>48395</v>
      </c>
      <c r="EX4" s="38">
        <f t="shared" si="8"/>
        <v>48426</v>
      </c>
      <c r="EY4" s="38">
        <f t="shared" si="8"/>
        <v>48457</v>
      </c>
      <c r="EZ4" s="38">
        <f t="shared" si="8"/>
        <v>48487</v>
      </c>
      <c r="FA4" s="38">
        <f t="shared" si="8"/>
        <v>48518</v>
      </c>
      <c r="FB4" s="38">
        <f t="shared" si="8"/>
        <v>48548</v>
      </c>
      <c r="FC4" s="38">
        <f t="shared" si="8"/>
        <v>48579</v>
      </c>
      <c r="FD4" s="38">
        <f t="shared" si="8"/>
        <v>48610</v>
      </c>
      <c r="FE4" s="38">
        <f t="shared" si="8"/>
        <v>48638</v>
      </c>
      <c r="FF4" s="38">
        <f t="shared" si="8"/>
        <v>48669</v>
      </c>
      <c r="FG4" s="38">
        <f t="shared" si="8"/>
        <v>48699</v>
      </c>
      <c r="FH4" s="38">
        <f t="shared" si="8"/>
        <v>48730</v>
      </c>
      <c r="FI4" s="38">
        <f t="shared" si="8"/>
        <v>48760</v>
      </c>
      <c r="FJ4" s="38">
        <f t="shared" si="8"/>
        <v>48791</v>
      </c>
      <c r="FK4" s="38">
        <f t="shared" si="8"/>
        <v>48822</v>
      </c>
      <c r="FL4" s="38">
        <f t="shared" si="8"/>
        <v>48852</v>
      </c>
      <c r="FM4" s="38">
        <f t="shared" si="8"/>
        <v>48883</v>
      </c>
      <c r="FN4" s="38">
        <f t="shared" si="8"/>
        <v>48913</v>
      </c>
      <c r="FO4" s="38">
        <f t="shared" si="8"/>
        <v>48944</v>
      </c>
      <c r="FP4" s="38">
        <f t="shared" si="8"/>
        <v>48975</v>
      </c>
      <c r="FQ4" s="38">
        <f t="shared" si="8"/>
        <v>49003</v>
      </c>
      <c r="FR4" s="38">
        <f t="shared" si="8"/>
        <v>49034</v>
      </c>
      <c r="FS4" s="38">
        <f t="shared" si="8"/>
        <v>49064</v>
      </c>
      <c r="FT4" s="38">
        <f t="shared" si="8"/>
        <v>49095</v>
      </c>
      <c r="FU4" s="38">
        <f t="shared" si="8"/>
        <v>49125</v>
      </c>
      <c r="FV4" s="38">
        <f t="shared" si="8"/>
        <v>49156</v>
      </c>
      <c r="FW4" s="38">
        <f t="shared" si="8"/>
        <v>49187</v>
      </c>
      <c r="FX4" s="38">
        <f t="shared" si="8"/>
        <v>49217</v>
      </c>
      <c r="FY4" s="38">
        <f t="shared" si="8"/>
        <v>49248</v>
      </c>
      <c r="FZ4" s="38">
        <f t="shared" si="8"/>
        <v>49278</v>
      </c>
      <c r="GA4" s="46">
        <f t="shared" si="8"/>
        <v>49309</v>
      </c>
    </row>
    <row r="5" spans="2:183" x14ac:dyDescent="0.3">
      <c r="B5" s="42" t="str">
        <f>IF('Res Rent Roll'!$B5="","",'Res Rent Roll'!$B5)</f>
        <v>1-Bed A R1</v>
      </c>
      <c r="C5" s="43"/>
      <c r="D5" s="47" t="b">
        <f>IF('Res Rent Roll'!$B5="","",INT(D$3/'Res Rent Roll'!$K5)=(Rollover!D$3/'Res Rent Roll'!$K5))</f>
        <v>0</v>
      </c>
      <c r="E5" s="47" t="b">
        <f>IF('Res Rent Roll'!$B5="","",INT(E$3/'Res Rent Roll'!$K5)=(Rollover!E$3/'Res Rent Roll'!$K5))</f>
        <v>0</v>
      </c>
      <c r="F5" s="47" t="b">
        <f>IF('Res Rent Roll'!$B5="","",INT(F$3/'Res Rent Roll'!$K5)=(Rollover!F$3/'Res Rent Roll'!$K5))</f>
        <v>0</v>
      </c>
      <c r="G5" s="47" t="b">
        <f>IF('Res Rent Roll'!$B5="","",INT(G$3/'Res Rent Roll'!$K5)=(Rollover!G$3/'Res Rent Roll'!$K5))</f>
        <v>0</v>
      </c>
      <c r="H5" s="47" t="b">
        <f>IF('Res Rent Roll'!$B5="","",INT(H$3/'Res Rent Roll'!$K5)=(Rollover!H$3/'Res Rent Roll'!$K5))</f>
        <v>0</v>
      </c>
      <c r="I5" s="47" t="b">
        <f>IF('Res Rent Roll'!$B5="","",INT(I$3/'Res Rent Roll'!$K5)=(Rollover!I$3/'Res Rent Roll'!$K5))</f>
        <v>0</v>
      </c>
      <c r="J5" s="47" t="b">
        <f>IF('Res Rent Roll'!$B5="","",INT(J$3/'Res Rent Roll'!$K5)=(Rollover!J$3/'Res Rent Roll'!$K5))</f>
        <v>0</v>
      </c>
      <c r="K5" s="47" t="b">
        <f>IF('Res Rent Roll'!$B5="","",INT(K$3/'Res Rent Roll'!$K5)=(Rollover!K$3/'Res Rent Roll'!$K5))</f>
        <v>0</v>
      </c>
      <c r="L5" s="47" t="b">
        <f>IF('Res Rent Roll'!$B5="","",INT(L$3/'Res Rent Roll'!$K5)=(Rollover!L$3/'Res Rent Roll'!$K5))</f>
        <v>0</v>
      </c>
      <c r="M5" s="47" t="b">
        <f>IF('Res Rent Roll'!$B5="","",INT(M$3/'Res Rent Roll'!$K5)=(Rollover!M$3/'Res Rent Roll'!$K5))</f>
        <v>0</v>
      </c>
      <c r="N5" s="47" t="b">
        <f>IF('Res Rent Roll'!$B5="","",INT(N$3/'Res Rent Roll'!$K5)=(Rollover!N$3/'Res Rent Roll'!$K5))</f>
        <v>0</v>
      </c>
      <c r="O5" s="47" t="b">
        <f>IF('Res Rent Roll'!$B5="","",INT(O$3/'Res Rent Roll'!$K5)=(Rollover!O$3/'Res Rent Roll'!$K5))</f>
        <v>1</v>
      </c>
      <c r="P5" s="47" t="b">
        <f>IF('Res Rent Roll'!$B5="","",INT(P$3/'Res Rent Roll'!$K5)=(Rollover!P$3/'Res Rent Roll'!$K5))</f>
        <v>0</v>
      </c>
      <c r="Q5" s="47" t="b">
        <f>IF('Res Rent Roll'!$B5="","",INT(Q$3/'Res Rent Roll'!$K5)=(Rollover!Q$3/'Res Rent Roll'!$K5))</f>
        <v>0</v>
      </c>
      <c r="R5" s="47" t="b">
        <f>IF('Res Rent Roll'!$B5="","",INT(R$3/'Res Rent Roll'!$K5)=(Rollover!R$3/'Res Rent Roll'!$K5))</f>
        <v>0</v>
      </c>
      <c r="S5" s="47" t="b">
        <f>IF('Res Rent Roll'!$B5="","",INT(S$3/'Res Rent Roll'!$K5)=(Rollover!S$3/'Res Rent Roll'!$K5))</f>
        <v>0</v>
      </c>
      <c r="T5" s="47" t="b">
        <f>IF('Res Rent Roll'!$B5="","",INT(T$3/'Res Rent Roll'!$K5)=(Rollover!T$3/'Res Rent Roll'!$K5))</f>
        <v>0</v>
      </c>
      <c r="U5" s="47" t="b">
        <f>IF('Res Rent Roll'!$B5="","",INT(U$3/'Res Rent Roll'!$K5)=(Rollover!U$3/'Res Rent Roll'!$K5))</f>
        <v>0</v>
      </c>
      <c r="V5" s="47" t="b">
        <f>IF('Res Rent Roll'!$B5="","",INT(V$3/'Res Rent Roll'!$K5)=(Rollover!V$3/'Res Rent Roll'!$K5))</f>
        <v>0</v>
      </c>
      <c r="W5" s="47" t="b">
        <f>IF('Res Rent Roll'!$B5="","",INT(W$3/'Res Rent Roll'!$K5)=(Rollover!W$3/'Res Rent Roll'!$K5))</f>
        <v>0</v>
      </c>
      <c r="X5" s="47" t="b">
        <f>IF('Res Rent Roll'!$B5="","",INT(X$3/'Res Rent Roll'!$K5)=(Rollover!X$3/'Res Rent Roll'!$K5))</f>
        <v>0</v>
      </c>
      <c r="Y5" s="47" t="b">
        <f>IF('Res Rent Roll'!$B5="","",INT(Y$3/'Res Rent Roll'!$K5)=(Rollover!Y$3/'Res Rent Roll'!$K5))</f>
        <v>0</v>
      </c>
      <c r="Z5" s="47" t="b">
        <f>IF('Res Rent Roll'!$B5="","",INT(Z$3/'Res Rent Roll'!$K5)=(Rollover!Z$3/'Res Rent Roll'!$K5))</f>
        <v>0</v>
      </c>
      <c r="AA5" s="47" t="b">
        <f>IF('Res Rent Roll'!$B5="","",INT(AA$3/'Res Rent Roll'!$K5)=(Rollover!AA$3/'Res Rent Roll'!$K5))</f>
        <v>1</v>
      </c>
      <c r="AB5" s="47" t="b">
        <f>IF('Res Rent Roll'!$B5="","",INT(AB$3/'Res Rent Roll'!$K5)=(Rollover!AB$3/'Res Rent Roll'!$K5))</f>
        <v>0</v>
      </c>
      <c r="AC5" s="47" t="b">
        <f>IF('Res Rent Roll'!$B5="","",INT(AC$3/'Res Rent Roll'!$K5)=(Rollover!AC$3/'Res Rent Roll'!$K5))</f>
        <v>0</v>
      </c>
      <c r="AD5" s="47" t="b">
        <f>IF('Res Rent Roll'!$B5="","",INT(AD$3/'Res Rent Roll'!$K5)=(Rollover!AD$3/'Res Rent Roll'!$K5))</f>
        <v>0</v>
      </c>
      <c r="AE5" s="47" t="b">
        <f>IF('Res Rent Roll'!$B5="","",INT(AE$3/'Res Rent Roll'!$K5)=(Rollover!AE$3/'Res Rent Roll'!$K5))</f>
        <v>0</v>
      </c>
      <c r="AF5" s="47" t="b">
        <f>IF('Res Rent Roll'!$B5="","",INT(AF$3/'Res Rent Roll'!$K5)=(Rollover!AF$3/'Res Rent Roll'!$K5))</f>
        <v>0</v>
      </c>
      <c r="AG5" s="47" t="b">
        <f>IF('Res Rent Roll'!$B5="","",INT(AG$3/'Res Rent Roll'!$K5)=(Rollover!AG$3/'Res Rent Roll'!$K5))</f>
        <v>0</v>
      </c>
      <c r="AH5" s="47" t="b">
        <f>IF('Res Rent Roll'!$B5="","",INT(AH$3/'Res Rent Roll'!$K5)=(Rollover!AH$3/'Res Rent Roll'!$K5))</f>
        <v>0</v>
      </c>
      <c r="AI5" s="47" t="b">
        <f>IF('Res Rent Roll'!$B5="","",INT(AI$3/'Res Rent Roll'!$K5)=(Rollover!AI$3/'Res Rent Roll'!$K5))</f>
        <v>0</v>
      </c>
      <c r="AJ5" s="47" t="b">
        <f>IF('Res Rent Roll'!$B5="","",INT(AJ$3/'Res Rent Roll'!$K5)=(Rollover!AJ$3/'Res Rent Roll'!$K5))</f>
        <v>0</v>
      </c>
      <c r="AK5" s="47" t="b">
        <f>IF('Res Rent Roll'!$B5="","",INT(AK$3/'Res Rent Roll'!$K5)=(Rollover!AK$3/'Res Rent Roll'!$K5))</f>
        <v>0</v>
      </c>
      <c r="AL5" s="47" t="b">
        <f>IF('Res Rent Roll'!$B5="","",INT(AL$3/'Res Rent Roll'!$K5)=(Rollover!AL$3/'Res Rent Roll'!$K5))</f>
        <v>0</v>
      </c>
      <c r="AM5" s="47" t="b">
        <f>IF('Res Rent Roll'!$B5="","",INT(AM$3/'Res Rent Roll'!$K5)=(Rollover!AM$3/'Res Rent Roll'!$K5))</f>
        <v>1</v>
      </c>
      <c r="AN5" s="47" t="b">
        <f>IF('Res Rent Roll'!$B5="","",INT(AN$3/'Res Rent Roll'!$K5)=(Rollover!AN$3/'Res Rent Roll'!$K5))</f>
        <v>0</v>
      </c>
      <c r="AO5" s="47" t="b">
        <f>IF('Res Rent Roll'!$B5="","",INT(AO$3/'Res Rent Roll'!$K5)=(Rollover!AO$3/'Res Rent Roll'!$K5))</f>
        <v>0</v>
      </c>
      <c r="AP5" s="47" t="b">
        <f>IF('Res Rent Roll'!$B5="","",INT(AP$3/'Res Rent Roll'!$K5)=(Rollover!AP$3/'Res Rent Roll'!$K5))</f>
        <v>0</v>
      </c>
      <c r="AQ5" s="47" t="b">
        <f>IF('Res Rent Roll'!$B5="","",INT(AQ$3/'Res Rent Roll'!$K5)=(Rollover!AQ$3/'Res Rent Roll'!$K5))</f>
        <v>0</v>
      </c>
      <c r="AR5" s="47" t="b">
        <f>IF('Res Rent Roll'!$B5="","",INT(AR$3/'Res Rent Roll'!$K5)=(Rollover!AR$3/'Res Rent Roll'!$K5))</f>
        <v>0</v>
      </c>
      <c r="AS5" s="47" t="b">
        <f>IF('Res Rent Roll'!$B5="","",INT(AS$3/'Res Rent Roll'!$K5)=(Rollover!AS$3/'Res Rent Roll'!$K5))</f>
        <v>0</v>
      </c>
      <c r="AT5" s="47" t="b">
        <f>IF('Res Rent Roll'!$B5="","",INT(AT$3/'Res Rent Roll'!$K5)=(Rollover!AT$3/'Res Rent Roll'!$K5))</f>
        <v>0</v>
      </c>
      <c r="AU5" s="47" t="b">
        <f>IF('Res Rent Roll'!$B5="","",INT(AU$3/'Res Rent Roll'!$K5)=(Rollover!AU$3/'Res Rent Roll'!$K5))</f>
        <v>0</v>
      </c>
      <c r="AV5" s="47" t="b">
        <f>IF('Res Rent Roll'!$B5="","",INT(AV$3/'Res Rent Roll'!$K5)=(Rollover!AV$3/'Res Rent Roll'!$K5))</f>
        <v>0</v>
      </c>
      <c r="AW5" s="47" t="b">
        <f>IF('Res Rent Roll'!$B5="","",INT(AW$3/'Res Rent Roll'!$K5)=(Rollover!AW$3/'Res Rent Roll'!$K5))</f>
        <v>0</v>
      </c>
      <c r="AX5" s="47" t="b">
        <f>IF('Res Rent Roll'!$B5="","",INT(AX$3/'Res Rent Roll'!$K5)=(Rollover!AX$3/'Res Rent Roll'!$K5))</f>
        <v>0</v>
      </c>
      <c r="AY5" s="47" t="b">
        <f>IF('Res Rent Roll'!$B5="","",INT(AY$3/'Res Rent Roll'!$K5)=(Rollover!AY$3/'Res Rent Roll'!$K5))</f>
        <v>1</v>
      </c>
      <c r="AZ5" s="47" t="b">
        <f>IF('Res Rent Roll'!$B5="","",INT(AZ$3/'Res Rent Roll'!$K5)=(Rollover!AZ$3/'Res Rent Roll'!$K5))</f>
        <v>0</v>
      </c>
      <c r="BA5" s="47" t="b">
        <f>IF('Res Rent Roll'!$B5="","",INT(BA$3/'Res Rent Roll'!$K5)=(Rollover!BA$3/'Res Rent Roll'!$K5))</f>
        <v>0</v>
      </c>
      <c r="BB5" s="47" t="b">
        <f>IF('Res Rent Roll'!$B5="","",INT(BB$3/'Res Rent Roll'!$K5)=(Rollover!BB$3/'Res Rent Roll'!$K5))</f>
        <v>0</v>
      </c>
      <c r="BC5" s="47" t="b">
        <f>IF('Res Rent Roll'!$B5="","",INT(BC$3/'Res Rent Roll'!$K5)=(Rollover!BC$3/'Res Rent Roll'!$K5))</f>
        <v>0</v>
      </c>
      <c r="BD5" s="47" t="b">
        <f>IF('Res Rent Roll'!$B5="","",INT(BD$3/'Res Rent Roll'!$K5)=(Rollover!BD$3/'Res Rent Roll'!$K5))</f>
        <v>0</v>
      </c>
      <c r="BE5" s="47" t="b">
        <f>IF('Res Rent Roll'!$B5="","",INT(BE$3/'Res Rent Roll'!$K5)=(Rollover!BE$3/'Res Rent Roll'!$K5))</f>
        <v>0</v>
      </c>
      <c r="BF5" s="47" t="b">
        <f>IF('Res Rent Roll'!$B5="","",INT(BF$3/'Res Rent Roll'!$K5)=(Rollover!BF$3/'Res Rent Roll'!$K5))</f>
        <v>0</v>
      </c>
      <c r="BG5" s="47" t="b">
        <f>IF('Res Rent Roll'!$B5="","",INT(BG$3/'Res Rent Roll'!$K5)=(Rollover!BG$3/'Res Rent Roll'!$K5))</f>
        <v>0</v>
      </c>
      <c r="BH5" s="47" t="b">
        <f>IF('Res Rent Roll'!$B5="","",INT(BH$3/'Res Rent Roll'!$K5)=(Rollover!BH$3/'Res Rent Roll'!$K5))</f>
        <v>0</v>
      </c>
      <c r="BI5" s="47" t="b">
        <f>IF('Res Rent Roll'!$B5="","",INT(BI$3/'Res Rent Roll'!$K5)=(Rollover!BI$3/'Res Rent Roll'!$K5))</f>
        <v>0</v>
      </c>
      <c r="BJ5" s="47" t="b">
        <f>IF('Res Rent Roll'!$B5="","",INT(BJ$3/'Res Rent Roll'!$K5)=(Rollover!BJ$3/'Res Rent Roll'!$K5))</f>
        <v>0</v>
      </c>
      <c r="BK5" s="47" t="b">
        <f>IF('Res Rent Roll'!$B5="","",INT(BK$3/'Res Rent Roll'!$K5)=(Rollover!BK$3/'Res Rent Roll'!$K5))</f>
        <v>1</v>
      </c>
      <c r="BL5" s="47" t="b">
        <f>IF('Res Rent Roll'!$B5="","",INT(BL$3/'Res Rent Roll'!$K5)=(Rollover!BL$3/'Res Rent Roll'!$K5))</f>
        <v>0</v>
      </c>
      <c r="BM5" s="47" t="b">
        <f>IF('Res Rent Roll'!$B5="","",INT(BM$3/'Res Rent Roll'!$K5)=(Rollover!BM$3/'Res Rent Roll'!$K5))</f>
        <v>0</v>
      </c>
      <c r="BN5" s="47" t="b">
        <f>IF('Res Rent Roll'!$B5="","",INT(BN$3/'Res Rent Roll'!$K5)=(Rollover!BN$3/'Res Rent Roll'!$K5))</f>
        <v>0</v>
      </c>
      <c r="BO5" s="47" t="b">
        <f>IF('Res Rent Roll'!$B5="","",INT(BO$3/'Res Rent Roll'!$K5)=(Rollover!BO$3/'Res Rent Roll'!$K5))</f>
        <v>0</v>
      </c>
      <c r="BP5" s="47" t="b">
        <f>IF('Res Rent Roll'!$B5="","",INT(BP$3/'Res Rent Roll'!$K5)=(Rollover!BP$3/'Res Rent Roll'!$K5))</f>
        <v>0</v>
      </c>
      <c r="BQ5" s="47" t="b">
        <f>IF('Res Rent Roll'!$B5="","",INT(BQ$3/'Res Rent Roll'!$K5)=(Rollover!BQ$3/'Res Rent Roll'!$K5))</f>
        <v>0</v>
      </c>
      <c r="BR5" s="47" t="b">
        <f>IF('Res Rent Roll'!$B5="","",INT(BR$3/'Res Rent Roll'!$K5)=(Rollover!BR$3/'Res Rent Roll'!$K5))</f>
        <v>0</v>
      </c>
      <c r="BS5" s="47" t="b">
        <f>IF('Res Rent Roll'!$B5="","",INT(BS$3/'Res Rent Roll'!$K5)=(Rollover!BS$3/'Res Rent Roll'!$K5))</f>
        <v>0</v>
      </c>
      <c r="BT5" s="47" t="b">
        <f>IF('Res Rent Roll'!$B5="","",INT(BT$3/'Res Rent Roll'!$K5)=(Rollover!BT$3/'Res Rent Roll'!$K5))</f>
        <v>0</v>
      </c>
      <c r="BU5" s="47" t="b">
        <f>IF('Res Rent Roll'!$B5="","",INT(BU$3/'Res Rent Roll'!$K5)=(Rollover!BU$3/'Res Rent Roll'!$K5))</f>
        <v>0</v>
      </c>
      <c r="BV5" s="47" t="b">
        <f>IF('Res Rent Roll'!$B5="","",INT(BV$3/'Res Rent Roll'!$K5)=(Rollover!BV$3/'Res Rent Roll'!$K5))</f>
        <v>0</v>
      </c>
      <c r="BW5" s="47" t="b">
        <f>IF('Res Rent Roll'!$B5="","",INT(BW$3/'Res Rent Roll'!$K5)=(Rollover!BW$3/'Res Rent Roll'!$K5))</f>
        <v>1</v>
      </c>
      <c r="BX5" s="47" t="b">
        <f>IF('Res Rent Roll'!$B5="","",INT(BX$3/'Res Rent Roll'!$K5)=(Rollover!BX$3/'Res Rent Roll'!$K5))</f>
        <v>0</v>
      </c>
      <c r="BY5" s="47" t="b">
        <f>IF('Res Rent Roll'!$B5="","",INT(BY$3/'Res Rent Roll'!$K5)=(Rollover!BY$3/'Res Rent Roll'!$K5))</f>
        <v>0</v>
      </c>
      <c r="BZ5" s="47" t="b">
        <f>IF('Res Rent Roll'!$B5="","",INT(BZ$3/'Res Rent Roll'!$K5)=(Rollover!BZ$3/'Res Rent Roll'!$K5))</f>
        <v>0</v>
      </c>
      <c r="CA5" s="47" t="b">
        <f>IF('Res Rent Roll'!$B5="","",INT(CA$3/'Res Rent Roll'!$K5)=(Rollover!CA$3/'Res Rent Roll'!$K5))</f>
        <v>0</v>
      </c>
      <c r="CB5" s="47" t="b">
        <f>IF('Res Rent Roll'!$B5="","",INT(CB$3/'Res Rent Roll'!$K5)=(Rollover!CB$3/'Res Rent Roll'!$K5))</f>
        <v>0</v>
      </c>
      <c r="CC5" s="47" t="b">
        <f>IF('Res Rent Roll'!$B5="","",INT(CC$3/'Res Rent Roll'!$K5)=(Rollover!CC$3/'Res Rent Roll'!$K5))</f>
        <v>0</v>
      </c>
      <c r="CD5" s="47" t="b">
        <f>IF('Res Rent Roll'!$B5="","",INT(CD$3/'Res Rent Roll'!$K5)=(Rollover!CD$3/'Res Rent Roll'!$K5))</f>
        <v>0</v>
      </c>
      <c r="CE5" s="47" t="b">
        <f>IF('Res Rent Roll'!$B5="","",INT(CE$3/'Res Rent Roll'!$K5)=(Rollover!CE$3/'Res Rent Roll'!$K5))</f>
        <v>0</v>
      </c>
      <c r="CF5" s="47" t="b">
        <f>IF('Res Rent Roll'!$B5="","",INT(CF$3/'Res Rent Roll'!$K5)=(Rollover!CF$3/'Res Rent Roll'!$K5))</f>
        <v>0</v>
      </c>
      <c r="CG5" s="47" t="b">
        <f>IF('Res Rent Roll'!$B5="","",INT(CG$3/'Res Rent Roll'!$K5)=(Rollover!CG$3/'Res Rent Roll'!$K5))</f>
        <v>0</v>
      </c>
      <c r="CH5" s="47" t="b">
        <f>IF('Res Rent Roll'!$B5="","",INT(CH$3/'Res Rent Roll'!$K5)=(Rollover!CH$3/'Res Rent Roll'!$K5))</f>
        <v>0</v>
      </c>
      <c r="CI5" s="47" t="b">
        <f>IF('Res Rent Roll'!$B5="","",INT(CI$3/'Res Rent Roll'!$K5)=(Rollover!CI$3/'Res Rent Roll'!$K5))</f>
        <v>1</v>
      </c>
      <c r="CJ5" s="47" t="b">
        <f>IF('Res Rent Roll'!$B5="","",INT(CJ$3/'Res Rent Roll'!$K5)=(Rollover!CJ$3/'Res Rent Roll'!$K5))</f>
        <v>0</v>
      </c>
      <c r="CK5" s="47" t="b">
        <f>IF('Res Rent Roll'!$B5="","",INT(CK$3/'Res Rent Roll'!$K5)=(Rollover!CK$3/'Res Rent Roll'!$K5))</f>
        <v>0</v>
      </c>
      <c r="CL5" s="47" t="b">
        <f>IF('Res Rent Roll'!$B5="","",INT(CL$3/'Res Rent Roll'!$K5)=(Rollover!CL$3/'Res Rent Roll'!$K5))</f>
        <v>0</v>
      </c>
      <c r="CM5" s="47" t="b">
        <f>IF('Res Rent Roll'!$B5="","",INT(CM$3/'Res Rent Roll'!$K5)=(Rollover!CM$3/'Res Rent Roll'!$K5))</f>
        <v>0</v>
      </c>
      <c r="CN5" s="47" t="b">
        <f>IF('Res Rent Roll'!$B5="","",INT(CN$3/'Res Rent Roll'!$K5)=(Rollover!CN$3/'Res Rent Roll'!$K5))</f>
        <v>0</v>
      </c>
      <c r="CO5" s="47" t="b">
        <f>IF('Res Rent Roll'!$B5="","",INT(CO$3/'Res Rent Roll'!$K5)=(Rollover!CO$3/'Res Rent Roll'!$K5))</f>
        <v>0</v>
      </c>
      <c r="CP5" s="47" t="b">
        <f>IF('Res Rent Roll'!$B5="","",INT(CP$3/'Res Rent Roll'!$K5)=(Rollover!CP$3/'Res Rent Roll'!$K5))</f>
        <v>0</v>
      </c>
      <c r="CQ5" s="47" t="b">
        <f>IF('Res Rent Roll'!$B5="","",INT(CQ$3/'Res Rent Roll'!$K5)=(Rollover!CQ$3/'Res Rent Roll'!$K5))</f>
        <v>0</v>
      </c>
      <c r="CR5" s="47" t="b">
        <f>IF('Res Rent Roll'!$B5="","",INT(CR$3/'Res Rent Roll'!$K5)=(Rollover!CR$3/'Res Rent Roll'!$K5))</f>
        <v>0</v>
      </c>
      <c r="CS5" s="47" t="b">
        <f>IF('Res Rent Roll'!$B5="","",INT(CS$3/'Res Rent Roll'!$K5)=(Rollover!CS$3/'Res Rent Roll'!$K5))</f>
        <v>0</v>
      </c>
      <c r="CT5" s="47" t="b">
        <f>IF('Res Rent Roll'!$B5="","",INT(CT$3/'Res Rent Roll'!$K5)=(Rollover!CT$3/'Res Rent Roll'!$K5))</f>
        <v>0</v>
      </c>
      <c r="CU5" s="47" t="b">
        <f>IF('Res Rent Roll'!$B5="","",INT(CU$3/'Res Rent Roll'!$K5)=(Rollover!CU$3/'Res Rent Roll'!$K5))</f>
        <v>1</v>
      </c>
      <c r="CV5" s="47" t="b">
        <f>IF('Res Rent Roll'!$B5="","",INT(CV$3/'Res Rent Roll'!$K5)=(Rollover!CV$3/'Res Rent Roll'!$K5))</f>
        <v>0</v>
      </c>
      <c r="CW5" s="47" t="b">
        <f>IF('Res Rent Roll'!$B5="","",INT(CW$3/'Res Rent Roll'!$K5)=(Rollover!CW$3/'Res Rent Roll'!$K5))</f>
        <v>0</v>
      </c>
      <c r="CX5" s="47" t="b">
        <f>IF('Res Rent Roll'!$B5="","",INT(CX$3/'Res Rent Roll'!$K5)=(Rollover!CX$3/'Res Rent Roll'!$K5))</f>
        <v>0</v>
      </c>
      <c r="CY5" s="47" t="b">
        <f>IF('Res Rent Roll'!$B5="","",INT(CY$3/'Res Rent Roll'!$K5)=(Rollover!CY$3/'Res Rent Roll'!$K5))</f>
        <v>0</v>
      </c>
      <c r="CZ5" s="47" t="b">
        <f>IF('Res Rent Roll'!$B5="","",INT(CZ$3/'Res Rent Roll'!$K5)=(Rollover!CZ$3/'Res Rent Roll'!$K5))</f>
        <v>0</v>
      </c>
      <c r="DA5" s="47" t="b">
        <f>IF('Res Rent Roll'!$B5="","",INT(DA$3/'Res Rent Roll'!$K5)=(Rollover!DA$3/'Res Rent Roll'!$K5))</f>
        <v>0</v>
      </c>
      <c r="DB5" s="47" t="b">
        <f>IF('Res Rent Roll'!$B5="","",INT(DB$3/'Res Rent Roll'!$K5)=(Rollover!DB$3/'Res Rent Roll'!$K5))</f>
        <v>0</v>
      </c>
      <c r="DC5" s="47" t="b">
        <f>IF('Res Rent Roll'!$B5="","",INT(DC$3/'Res Rent Roll'!$K5)=(Rollover!DC$3/'Res Rent Roll'!$K5))</f>
        <v>0</v>
      </c>
      <c r="DD5" s="47" t="b">
        <f>IF('Res Rent Roll'!$B5="","",INT(DD$3/'Res Rent Roll'!$K5)=(Rollover!DD$3/'Res Rent Roll'!$K5))</f>
        <v>0</v>
      </c>
      <c r="DE5" s="47" t="b">
        <f>IF('Res Rent Roll'!$B5="","",INT(DE$3/'Res Rent Roll'!$K5)=(Rollover!DE$3/'Res Rent Roll'!$K5))</f>
        <v>0</v>
      </c>
      <c r="DF5" s="47" t="b">
        <f>IF('Res Rent Roll'!$B5="","",INT(DF$3/'Res Rent Roll'!$K5)=(Rollover!DF$3/'Res Rent Roll'!$K5))</f>
        <v>0</v>
      </c>
      <c r="DG5" s="47" t="b">
        <f>IF('Res Rent Roll'!$B5="","",INT(DG$3/'Res Rent Roll'!$K5)=(Rollover!DG$3/'Res Rent Roll'!$K5))</f>
        <v>1</v>
      </c>
      <c r="DH5" s="47" t="b">
        <f>IF('Res Rent Roll'!$B5="","",INT(DH$3/'Res Rent Roll'!$K5)=(Rollover!DH$3/'Res Rent Roll'!$K5))</f>
        <v>0</v>
      </c>
      <c r="DI5" s="47" t="b">
        <f>IF('Res Rent Roll'!$B5="","",INT(DI$3/'Res Rent Roll'!$K5)=(Rollover!DI$3/'Res Rent Roll'!$K5))</f>
        <v>0</v>
      </c>
      <c r="DJ5" s="47" t="b">
        <f>IF('Res Rent Roll'!$B5="","",INT(DJ$3/'Res Rent Roll'!$K5)=(Rollover!DJ$3/'Res Rent Roll'!$K5))</f>
        <v>0</v>
      </c>
      <c r="DK5" s="47" t="b">
        <f>IF('Res Rent Roll'!$B5="","",INT(DK$3/'Res Rent Roll'!$K5)=(Rollover!DK$3/'Res Rent Roll'!$K5))</f>
        <v>0</v>
      </c>
      <c r="DL5" s="47" t="b">
        <f>IF('Res Rent Roll'!$B5="","",INT(DL$3/'Res Rent Roll'!$K5)=(Rollover!DL$3/'Res Rent Roll'!$K5))</f>
        <v>0</v>
      </c>
      <c r="DM5" s="47" t="b">
        <f>IF('Res Rent Roll'!$B5="","",INT(DM$3/'Res Rent Roll'!$K5)=(Rollover!DM$3/'Res Rent Roll'!$K5))</f>
        <v>0</v>
      </c>
      <c r="DN5" s="47" t="b">
        <f>IF('Res Rent Roll'!$B5="","",INT(DN$3/'Res Rent Roll'!$K5)=(Rollover!DN$3/'Res Rent Roll'!$K5))</f>
        <v>0</v>
      </c>
      <c r="DO5" s="47" t="b">
        <f>IF('Res Rent Roll'!$B5="","",INT(DO$3/'Res Rent Roll'!$K5)=(Rollover!DO$3/'Res Rent Roll'!$K5))</f>
        <v>0</v>
      </c>
      <c r="DP5" s="47" t="b">
        <f>IF('Res Rent Roll'!$B5="","",INT(DP$3/'Res Rent Roll'!$K5)=(Rollover!DP$3/'Res Rent Roll'!$K5))</f>
        <v>0</v>
      </c>
      <c r="DQ5" s="47" t="b">
        <f>IF('Res Rent Roll'!$B5="","",INT(DQ$3/'Res Rent Roll'!$K5)=(Rollover!DQ$3/'Res Rent Roll'!$K5))</f>
        <v>0</v>
      </c>
      <c r="DR5" s="47" t="b">
        <f>IF('Res Rent Roll'!$B5="","",INT(DR$3/'Res Rent Roll'!$K5)=(Rollover!DR$3/'Res Rent Roll'!$K5))</f>
        <v>0</v>
      </c>
      <c r="DS5" s="47" t="b">
        <f>IF('Res Rent Roll'!$B5="","",INT(DS$3/'Res Rent Roll'!$K5)=(Rollover!DS$3/'Res Rent Roll'!$K5))</f>
        <v>1</v>
      </c>
      <c r="DT5" s="47" t="b">
        <f>IF('Res Rent Roll'!$B5="","",INT(DT$3/'Res Rent Roll'!$K5)=(Rollover!DT$3/'Res Rent Roll'!$K5))</f>
        <v>0</v>
      </c>
      <c r="DU5" s="47" t="b">
        <f>IF('Res Rent Roll'!$B5="","",INT(DU$3/'Res Rent Roll'!$K5)=(Rollover!DU$3/'Res Rent Roll'!$K5))</f>
        <v>0</v>
      </c>
      <c r="DV5" s="47" t="b">
        <f>IF('Res Rent Roll'!$B5="","",INT(DV$3/'Res Rent Roll'!$K5)=(Rollover!DV$3/'Res Rent Roll'!$K5))</f>
        <v>0</v>
      </c>
      <c r="DW5" s="47" t="b">
        <f>IF('Res Rent Roll'!$B5="","",INT(DW$3/'Res Rent Roll'!$K5)=(Rollover!DW$3/'Res Rent Roll'!$K5))</f>
        <v>0</v>
      </c>
      <c r="DX5" s="47" t="b">
        <f>IF('Res Rent Roll'!$B5="","",INT(DX$3/'Res Rent Roll'!$K5)=(Rollover!DX$3/'Res Rent Roll'!$K5))</f>
        <v>0</v>
      </c>
      <c r="DY5" s="47" t="b">
        <f>IF('Res Rent Roll'!$B5="","",INT(DY$3/'Res Rent Roll'!$K5)=(Rollover!DY$3/'Res Rent Roll'!$K5))</f>
        <v>0</v>
      </c>
      <c r="DZ5" s="47" t="b">
        <f>IF('Res Rent Roll'!$B5="","",INT(DZ$3/'Res Rent Roll'!$K5)=(Rollover!DZ$3/'Res Rent Roll'!$K5))</f>
        <v>0</v>
      </c>
      <c r="EA5" s="47" t="b">
        <f>IF('Res Rent Roll'!$B5="","",INT(EA$3/'Res Rent Roll'!$K5)=(Rollover!EA$3/'Res Rent Roll'!$K5))</f>
        <v>0</v>
      </c>
      <c r="EB5" s="47" t="b">
        <f>IF('Res Rent Roll'!$B5="","",INT(EB$3/'Res Rent Roll'!$K5)=(Rollover!EB$3/'Res Rent Roll'!$K5))</f>
        <v>0</v>
      </c>
      <c r="EC5" s="47" t="b">
        <f>IF('Res Rent Roll'!$B5="","",INT(EC$3/'Res Rent Roll'!$K5)=(Rollover!EC$3/'Res Rent Roll'!$K5))</f>
        <v>0</v>
      </c>
      <c r="ED5" s="47" t="b">
        <f>IF('Res Rent Roll'!$B5="","",INT(ED$3/'Res Rent Roll'!$K5)=(Rollover!ED$3/'Res Rent Roll'!$K5))</f>
        <v>0</v>
      </c>
      <c r="EE5" s="47" t="b">
        <f>IF('Res Rent Roll'!$B5="","",INT(EE$3/'Res Rent Roll'!$K5)=(Rollover!EE$3/'Res Rent Roll'!$K5))</f>
        <v>1</v>
      </c>
      <c r="EF5" s="47" t="b">
        <f>IF('Res Rent Roll'!$B5="","",INT(EF$3/'Res Rent Roll'!$K5)=(Rollover!EF$3/'Res Rent Roll'!$K5))</f>
        <v>0</v>
      </c>
      <c r="EG5" s="47" t="b">
        <f>IF('Res Rent Roll'!$B5="","",INT(EG$3/'Res Rent Roll'!$K5)=(Rollover!EG$3/'Res Rent Roll'!$K5))</f>
        <v>0</v>
      </c>
      <c r="EH5" s="47" t="b">
        <f>IF('Res Rent Roll'!$B5="","",INT(EH$3/'Res Rent Roll'!$K5)=(Rollover!EH$3/'Res Rent Roll'!$K5))</f>
        <v>0</v>
      </c>
      <c r="EI5" s="47" t="b">
        <f>IF('Res Rent Roll'!$B5="","",INT(EI$3/'Res Rent Roll'!$K5)=(Rollover!EI$3/'Res Rent Roll'!$K5))</f>
        <v>0</v>
      </c>
      <c r="EJ5" s="47" t="b">
        <f>IF('Res Rent Roll'!$B5="","",INT(EJ$3/'Res Rent Roll'!$K5)=(Rollover!EJ$3/'Res Rent Roll'!$K5))</f>
        <v>0</v>
      </c>
      <c r="EK5" s="47" t="b">
        <f>IF('Res Rent Roll'!$B5="","",INT(EK$3/'Res Rent Roll'!$K5)=(Rollover!EK$3/'Res Rent Roll'!$K5))</f>
        <v>0</v>
      </c>
      <c r="EL5" s="47" t="b">
        <f>IF('Res Rent Roll'!$B5="","",INT(EL$3/'Res Rent Roll'!$K5)=(Rollover!EL$3/'Res Rent Roll'!$K5))</f>
        <v>0</v>
      </c>
      <c r="EM5" s="47" t="b">
        <f>IF('Res Rent Roll'!$B5="","",INT(EM$3/'Res Rent Roll'!$K5)=(Rollover!EM$3/'Res Rent Roll'!$K5))</f>
        <v>0</v>
      </c>
      <c r="EN5" s="47" t="b">
        <f>IF('Res Rent Roll'!$B5="","",INT(EN$3/'Res Rent Roll'!$K5)=(Rollover!EN$3/'Res Rent Roll'!$K5))</f>
        <v>0</v>
      </c>
      <c r="EO5" s="47" t="b">
        <f>IF('Res Rent Roll'!$B5="","",INT(EO$3/'Res Rent Roll'!$K5)=(Rollover!EO$3/'Res Rent Roll'!$K5))</f>
        <v>0</v>
      </c>
      <c r="EP5" s="47" t="b">
        <f>IF('Res Rent Roll'!$B5="","",INT(EP$3/'Res Rent Roll'!$K5)=(Rollover!EP$3/'Res Rent Roll'!$K5))</f>
        <v>0</v>
      </c>
      <c r="EQ5" s="47" t="b">
        <f>IF('Res Rent Roll'!$B5="","",INT(EQ$3/'Res Rent Roll'!$K5)=(Rollover!EQ$3/'Res Rent Roll'!$K5))</f>
        <v>1</v>
      </c>
      <c r="ER5" s="47" t="b">
        <f>IF('Res Rent Roll'!$B5="","",INT(ER$3/'Res Rent Roll'!$K5)=(Rollover!ER$3/'Res Rent Roll'!$K5))</f>
        <v>0</v>
      </c>
      <c r="ES5" s="47" t="b">
        <f>IF('Res Rent Roll'!$B5="","",INT(ES$3/'Res Rent Roll'!$K5)=(Rollover!ES$3/'Res Rent Roll'!$K5))</f>
        <v>0</v>
      </c>
      <c r="ET5" s="47" t="b">
        <f>IF('Res Rent Roll'!$B5="","",INT(ET$3/'Res Rent Roll'!$K5)=(Rollover!ET$3/'Res Rent Roll'!$K5))</f>
        <v>0</v>
      </c>
      <c r="EU5" s="47" t="b">
        <f>IF('Res Rent Roll'!$B5="","",INT(EU$3/'Res Rent Roll'!$K5)=(Rollover!EU$3/'Res Rent Roll'!$K5))</f>
        <v>0</v>
      </c>
      <c r="EV5" s="47" t="b">
        <f>IF('Res Rent Roll'!$B5="","",INT(EV$3/'Res Rent Roll'!$K5)=(Rollover!EV$3/'Res Rent Roll'!$K5))</f>
        <v>0</v>
      </c>
      <c r="EW5" s="47" t="b">
        <f>IF('Res Rent Roll'!$B5="","",INT(EW$3/'Res Rent Roll'!$K5)=(Rollover!EW$3/'Res Rent Roll'!$K5))</f>
        <v>0</v>
      </c>
      <c r="EX5" s="47" t="b">
        <f>IF('Res Rent Roll'!$B5="","",INT(EX$3/'Res Rent Roll'!$K5)=(Rollover!EX$3/'Res Rent Roll'!$K5))</f>
        <v>0</v>
      </c>
      <c r="EY5" s="47" t="b">
        <f>IF('Res Rent Roll'!$B5="","",INT(EY$3/'Res Rent Roll'!$K5)=(Rollover!EY$3/'Res Rent Roll'!$K5))</f>
        <v>0</v>
      </c>
      <c r="EZ5" s="47" t="b">
        <f>IF('Res Rent Roll'!$B5="","",INT(EZ$3/'Res Rent Roll'!$K5)=(Rollover!EZ$3/'Res Rent Roll'!$K5))</f>
        <v>0</v>
      </c>
      <c r="FA5" s="47" t="b">
        <f>IF('Res Rent Roll'!$B5="","",INT(FA$3/'Res Rent Roll'!$K5)=(Rollover!FA$3/'Res Rent Roll'!$K5))</f>
        <v>0</v>
      </c>
      <c r="FB5" s="47" t="b">
        <f>IF('Res Rent Roll'!$B5="","",INT(FB$3/'Res Rent Roll'!$K5)=(Rollover!FB$3/'Res Rent Roll'!$K5))</f>
        <v>0</v>
      </c>
      <c r="FC5" s="47" t="b">
        <f>IF('Res Rent Roll'!$B5="","",INT(FC$3/'Res Rent Roll'!$K5)=(Rollover!FC$3/'Res Rent Roll'!$K5))</f>
        <v>1</v>
      </c>
      <c r="FD5" s="47" t="b">
        <f>IF('Res Rent Roll'!$B5="","",INT(FD$3/'Res Rent Roll'!$K5)=(Rollover!FD$3/'Res Rent Roll'!$K5))</f>
        <v>0</v>
      </c>
      <c r="FE5" s="47" t="b">
        <f>IF('Res Rent Roll'!$B5="","",INT(FE$3/'Res Rent Roll'!$K5)=(Rollover!FE$3/'Res Rent Roll'!$K5))</f>
        <v>0</v>
      </c>
      <c r="FF5" s="47" t="b">
        <f>IF('Res Rent Roll'!$B5="","",INT(FF$3/'Res Rent Roll'!$K5)=(Rollover!FF$3/'Res Rent Roll'!$K5))</f>
        <v>0</v>
      </c>
      <c r="FG5" s="47" t="b">
        <f>IF('Res Rent Roll'!$B5="","",INT(FG$3/'Res Rent Roll'!$K5)=(Rollover!FG$3/'Res Rent Roll'!$K5))</f>
        <v>0</v>
      </c>
      <c r="FH5" s="47" t="b">
        <f>IF('Res Rent Roll'!$B5="","",INT(FH$3/'Res Rent Roll'!$K5)=(Rollover!FH$3/'Res Rent Roll'!$K5))</f>
        <v>0</v>
      </c>
      <c r="FI5" s="47" t="b">
        <f>IF('Res Rent Roll'!$B5="","",INT(FI$3/'Res Rent Roll'!$K5)=(Rollover!FI$3/'Res Rent Roll'!$K5))</f>
        <v>0</v>
      </c>
      <c r="FJ5" s="47" t="b">
        <f>IF('Res Rent Roll'!$B5="","",INT(FJ$3/'Res Rent Roll'!$K5)=(Rollover!FJ$3/'Res Rent Roll'!$K5))</f>
        <v>0</v>
      </c>
      <c r="FK5" s="47" t="b">
        <f>IF('Res Rent Roll'!$B5="","",INT(FK$3/'Res Rent Roll'!$K5)=(Rollover!FK$3/'Res Rent Roll'!$K5))</f>
        <v>0</v>
      </c>
      <c r="FL5" s="47" t="b">
        <f>IF('Res Rent Roll'!$B5="","",INT(FL$3/'Res Rent Roll'!$K5)=(Rollover!FL$3/'Res Rent Roll'!$K5))</f>
        <v>0</v>
      </c>
      <c r="FM5" s="47" t="b">
        <f>IF('Res Rent Roll'!$B5="","",INT(FM$3/'Res Rent Roll'!$K5)=(Rollover!FM$3/'Res Rent Roll'!$K5))</f>
        <v>0</v>
      </c>
      <c r="FN5" s="47" t="b">
        <f>IF('Res Rent Roll'!$B5="","",INT(FN$3/'Res Rent Roll'!$K5)=(Rollover!FN$3/'Res Rent Roll'!$K5))</f>
        <v>0</v>
      </c>
      <c r="FO5" s="47" t="b">
        <f>IF('Res Rent Roll'!$B5="","",INT(FO$3/'Res Rent Roll'!$K5)=(Rollover!FO$3/'Res Rent Roll'!$K5))</f>
        <v>1</v>
      </c>
      <c r="FP5" s="47" t="b">
        <f>IF('Res Rent Roll'!$B5="","",INT(FP$3/'Res Rent Roll'!$K5)=(Rollover!FP$3/'Res Rent Roll'!$K5))</f>
        <v>0</v>
      </c>
      <c r="FQ5" s="47" t="b">
        <f>IF('Res Rent Roll'!$B5="","",INT(FQ$3/'Res Rent Roll'!$K5)=(Rollover!FQ$3/'Res Rent Roll'!$K5))</f>
        <v>0</v>
      </c>
      <c r="FR5" s="47" t="b">
        <f>IF('Res Rent Roll'!$B5="","",INT(FR$3/'Res Rent Roll'!$K5)=(Rollover!FR$3/'Res Rent Roll'!$K5))</f>
        <v>0</v>
      </c>
      <c r="FS5" s="47" t="b">
        <f>IF('Res Rent Roll'!$B5="","",INT(FS$3/'Res Rent Roll'!$K5)=(Rollover!FS$3/'Res Rent Roll'!$K5))</f>
        <v>0</v>
      </c>
      <c r="FT5" s="47" t="b">
        <f>IF('Res Rent Roll'!$B5="","",INT(FT$3/'Res Rent Roll'!$K5)=(Rollover!FT$3/'Res Rent Roll'!$K5))</f>
        <v>0</v>
      </c>
      <c r="FU5" s="47" t="b">
        <f>IF('Res Rent Roll'!$B5="","",INT(FU$3/'Res Rent Roll'!$K5)=(Rollover!FU$3/'Res Rent Roll'!$K5))</f>
        <v>0</v>
      </c>
      <c r="FV5" s="47" t="b">
        <f>IF('Res Rent Roll'!$B5="","",INT(FV$3/'Res Rent Roll'!$K5)=(Rollover!FV$3/'Res Rent Roll'!$K5))</f>
        <v>0</v>
      </c>
      <c r="FW5" s="47" t="b">
        <f>IF('Res Rent Roll'!$B5="","",INT(FW$3/'Res Rent Roll'!$K5)=(Rollover!FW$3/'Res Rent Roll'!$K5))</f>
        <v>0</v>
      </c>
      <c r="FX5" s="47" t="b">
        <f>IF('Res Rent Roll'!$B5="","",INT(FX$3/'Res Rent Roll'!$K5)=(Rollover!FX$3/'Res Rent Roll'!$K5))</f>
        <v>0</v>
      </c>
      <c r="FY5" s="47" t="b">
        <f>IF('Res Rent Roll'!$B5="","",INT(FY$3/'Res Rent Roll'!$K5)=(Rollover!FY$3/'Res Rent Roll'!$K5))</f>
        <v>0</v>
      </c>
      <c r="FZ5" s="47" t="b">
        <f>IF('Res Rent Roll'!$B5="","",INT(FZ$3/'Res Rent Roll'!$K5)=(Rollover!FZ$3/'Res Rent Roll'!$K5))</f>
        <v>0</v>
      </c>
      <c r="GA5" s="48" t="b">
        <f>IF('Res Rent Roll'!$B5="","",INT(GA$3/'Res Rent Roll'!$K5)=(Rollover!GA$3/'Res Rent Roll'!$K5))</f>
        <v>1</v>
      </c>
    </row>
    <row r="6" spans="2:183" x14ac:dyDescent="0.3">
      <c r="B6" s="42" t="str">
        <f>IF('Res Rent Roll'!$B6="","",'Res Rent Roll'!$B6)</f>
        <v>1-Bed B R1</v>
      </c>
      <c r="C6" s="43"/>
      <c r="D6" s="47" t="b">
        <f>IF('Res Rent Roll'!$B6="","",INT(D$3/'Res Rent Roll'!$K6)=(Rollover!D$3/'Res Rent Roll'!$K6))</f>
        <v>0</v>
      </c>
      <c r="E6" s="47" t="b">
        <f>IF('Res Rent Roll'!$B6="","",INT(E$3/'Res Rent Roll'!$K6)=(Rollover!E$3/'Res Rent Roll'!$K6))</f>
        <v>0</v>
      </c>
      <c r="F6" s="47" t="b">
        <f>IF('Res Rent Roll'!$B6="","",INT(F$3/'Res Rent Roll'!$K6)=(Rollover!F$3/'Res Rent Roll'!$K6))</f>
        <v>0</v>
      </c>
      <c r="G6" s="47" t="b">
        <f>IF('Res Rent Roll'!$B6="","",INT(G$3/'Res Rent Roll'!$K6)=(Rollover!G$3/'Res Rent Roll'!$K6))</f>
        <v>0</v>
      </c>
      <c r="H6" s="47" t="b">
        <f>IF('Res Rent Roll'!$B6="","",INT(H$3/'Res Rent Roll'!$K6)=(Rollover!H$3/'Res Rent Roll'!$K6))</f>
        <v>0</v>
      </c>
      <c r="I6" s="47" t="b">
        <f>IF('Res Rent Roll'!$B6="","",INT(I$3/'Res Rent Roll'!$K6)=(Rollover!I$3/'Res Rent Roll'!$K6))</f>
        <v>0</v>
      </c>
      <c r="J6" s="47" t="b">
        <f>IF('Res Rent Roll'!$B6="","",INT(J$3/'Res Rent Roll'!$K6)=(Rollover!J$3/'Res Rent Roll'!$K6))</f>
        <v>0</v>
      </c>
      <c r="K6" s="47" t="b">
        <f>IF('Res Rent Roll'!$B6="","",INT(K$3/'Res Rent Roll'!$K6)=(Rollover!K$3/'Res Rent Roll'!$K6))</f>
        <v>0</v>
      </c>
      <c r="L6" s="47" t="b">
        <f>IF('Res Rent Roll'!$B6="","",INT(L$3/'Res Rent Roll'!$K6)=(Rollover!L$3/'Res Rent Roll'!$K6))</f>
        <v>0</v>
      </c>
      <c r="M6" s="47" t="b">
        <f>IF('Res Rent Roll'!$B6="","",INT(M$3/'Res Rent Roll'!$K6)=(Rollover!M$3/'Res Rent Roll'!$K6))</f>
        <v>0</v>
      </c>
      <c r="N6" s="47" t="b">
        <f>IF('Res Rent Roll'!$B6="","",INT(N$3/'Res Rent Roll'!$K6)=(Rollover!N$3/'Res Rent Roll'!$K6))</f>
        <v>0</v>
      </c>
      <c r="O6" s="47" t="b">
        <f>IF('Res Rent Roll'!$B6="","",INT(O$3/'Res Rent Roll'!$K6)=(Rollover!O$3/'Res Rent Roll'!$K6))</f>
        <v>1</v>
      </c>
      <c r="P6" s="47" t="b">
        <f>IF('Res Rent Roll'!$B6="","",INT(P$3/'Res Rent Roll'!$K6)=(Rollover!P$3/'Res Rent Roll'!$K6))</f>
        <v>0</v>
      </c>
      <c r="Q6" s="47" t="b">
        <f>IF('Res Rent Roll'!$B6="","",INT(Q$3/'Res Rent Roll'!$K6)=(Rollover!Q$3/'Res Rent Roll'!$K6))</f>
        <v>0</v>
      </c>
      <c r="R6" s="47" t="b">
        <f>IF('Res Rent Roll'!$B6="","",INT(R$3/'Res Rent Roll'!$K6)=(Rollover!R$3/'Res Rent Roll'!$K6))</f>
        <v>0</v>
      </c>
      <c r="S6" s="47" t="b">
        <f>IF('Res Rent Roll'!$B6="","",INT(S$3/'Res Rent Roll'!$K6)=(Rollover!S$3/'Res Rent Roll'!$K6))</f>
        <v>0</v>
      </c>
      <c r="T6" s="47" t="b">
        <f>IF('Res Rent Roll'!$B6="","",INT(T$3/'Res Rent Roll'!$K6)=(Rollover!T$3/'Res Rent Roll'!$K6))</f>
        <v>0</v>
      </c>
      <c r="U6" s="47" t="b">
        <f>IF('Res Rent Roll'!$B6="","",INT(U$3/'Res Rent Roll'!$K6)=(Rollover!U$3/'Res Rent Roll'!$K6))</f>
        <v>0</v>
      </c>
      <c r="V6" s="47" t="b">
        <f>IF('Res Rent Roll'!$B6="","",INT(V$3/'Res Rent Roll'!$K6)=(Rollover!V$3/'Res Rent Roll'!$K6))</f>
        <v>0</v>
      </c>
      <c r="W6" s="47" t="b">
        <f>IF('Res Rent Roll'!$B6="","",INT(W$3/'Res Rent Roll'!$K6)=(Rollover!W$3/'Res Rent Roll'!$K6))</f>
        <v>0</v>
      </c>
      <c r="X6" s="47" t="b">
        <f>IF('Res Rent Roll'!$B6="","",INT(X$3/'Res Rent Roll'!$K6)=(Rollover!X$3/'Res Rent Roll'!$K6))</f>
        <v>0</v>
      </c>
      <c r="Y6" s="47" t="b">
        <f>IF('Res Rent Roll'!$B6="","",INT(Y$3/'Res Rent Roll'!$K6)=(Rollover!Y$3/'Res Rent Roll'!$K6))</f>
        <v>0</v>
      </c>
      <c r="Z6" s="47" t="b">
        <f>IF('Res Rent Roll'!$B6="","",INT(Z$3/'Res Rent Roll'!$K6)=(Rollover!Z$3/'Res Rent Roll'!$K6))</f>
        <v>0</v>
      </c>
      <c r="AA6" s="47" t="b">
        <f>IF('Res Rent Roll'!$B6="","",INT(AA$3/'Res Rent Roll'!$K6)=(Rollover!AA$3/'Res Rent Roll'!$K6))</f>
        <v>1</v>
      </c>
      <c r="AB6" s="47" t="b">
        <f>IF('Res Rent Roll'!$B6="","",INT(AB$3/'Res Rent Roll'!$K6)=(Rollover!AB$3/'Res Rent Roll'!$K6))</f>
        <v>0</v>
      </c>
      <c r="AC6" s="47" t="b">
        <f>IF('Res Rent Roll'!$B6="","",INT(AC$3/'Res Rent Roll'!$K6)=(Rollover!AC$3/'Res Rent Roll'!$K6))</f>
        <v>0</v>
      </c>
      <c r="AD6" s="47" t="b">
        <f>IF('Res Rent Roll'!$B6="","",INT(AD$3/'Res Rent Roll'!$K6)=(Rollover!AD$3/'Res Rent Roll'!$K6))</f>
        <v>0</v>
      </c>
      <c r="AE6" s="47" t="b">
        <f>IF('Res Rent Roll'!$B6="","",INT(AE$3/'Res Rent Roll'!$K6)=(Rollover!AE$3/'Res Rent Roll'!$K6))</f>
        <v>0</v>
      </c>
      <c r="AF6" s="47" t="b">
        <f>IF('Res Rent Roll'!$B6="","",INT(AF$3/'Res Rent Roll'!$K6)=(Rollover!AF$3/'Res Rent Roll'!$K6))</f>
        <v>0</v>
      </c>
      <c r="AG6" s="47" t="b">
        <f>IF('Res Rent Roll'!$B6="","",INT(AG$3/'Res Rent Roll'!$K6)=(Rollover!AG$3/'Res Rent Roll'!$K6))</f>
        <v>0</v>
      </c>
      <c r="AH6" s="47" t="b">
        <f>IF('Res Rent Roll'!$B6="","",INT(AH$3/'Res Rent Roll'!$K6)=(Rollover!AH$3/'Res Rent Roll'!$K6))</f>
        <v>0</v>
      </c>
      <c r="AI6" s="47" t="b">
        <f>IF('Res Rent Roll'!$B6="","",INT(AI$3/'Res Rent Roll'!$K6)=(Rollover!AI$3/'Res Rent Roll'!$K6))</f>
        <v>0</v>
      </c>
      <c r="AJ6" s="47" t="b">
        <f>IF('Res Rent Roll'!$B6="","",INT(AJ$3/'Res Rent Roll'!$K6)=(Rollover!AJ$3/'Res Rent Roll'!$K6))</f>
        <v>0</v>
      </c>
      <c r="AK6" s="47" t="b">
        <f>IF('Res Rent Roll'!$B6="","",INT(AK$3/'Res Rent Roll'!$K6)=(Rollover!AK$3/'Res Rent Roll'!$K6))</f>
        <v>0</v>
      </c>
      <c r="AL6" s="47" t="b">
        <f>IF('Res Rent Roll'!$B6="","",INT(AL$3/'Res Rent Roll'!$K6)=(Rollover!AL$3/'Res Rent Roll'!$K6))</f>
        <v>0</v>
      </c>
      <c r="AM6" s="47" t="b">
        <f>IF('Res Rent Roll'!$B6="","",INT(AM$3/'Res Rent Roll'!$K6)=(Rollover!AM$3/'Res Rent Roll'!$K6))</f>
        <v>1</v>
      </c>
      <c r="AN6" s="47" t="b">
        <f>IF('Res Rent Roll'!$B6="","",INT(AN$3/'Res Rent Roll'!$K6)=(Rollover!AN$3/'Res Rent Roll'!$K6))</f>
        <v>0</v>
      </c>
      <c r="AO6" s="47" t="b">
        <f>IF('Res Rent Roll'!$B6="","",INT(AO$3/'Res Rent Roll'!$K6)=(Rollover!AO$3/'Res Rent Roll'!$K6))</f>
        <v>0</v>
      </c>
      <c r="AP6" s="47" t="b">
        <f>IF('Res Rent Roll'!$B6="","",INT(AP$3/'Res Rent Roll'!$K6)=(Rollover!AP$3/'Res Rent Roll'!$K6))</f>
        <v>0</v>
      </c>
      <c r="AQ6" s="47" t="b">
        <f>IF('Res Rent Roll'!$B6="","",INT(AQ$3/'Res Rent Roll'!$K6)=(Rollover!AQ$3/'Res Rent Roll'!$K6))</f>
        <v>0</v>
      </c>
      <c r="AR6" s="47" t="b">
        <f>IF('Res Rent Roll'!$B6="","",INT(AR$3/'Res Rent Roll'!$K6)=(Rollover!AR$3/'Res Rent Roll'!$K6))</f>
        <v>0</v>
      </c>
      <c r="AS6" s="47" t="b">
        <f>IF('Res Rent Roll'!$B6="","",INT(AS$3/'Res Rent Roll'!$K6)=(Rollover!AS$3/'Res Rent Roll'!$K6))</f>
        <v>0</v>
      </c>
      <c r="AT6" s="47" t="b">
        <f>IF('Res Rent Roll'!$B6="","",INT(AT$3/'Res Rent Roll'!$K6)=(Rollover!AT$3/'Res Rent Roll'!$K6))</f>
        <v>0</v>
      </c>
      <c r="AU6" s="47" t="b">
        <f>IF('Res Rent Roll'!$B6="","",INT(AU$3/'Res Rent Roll'!$K6)=(Rollover!AU$3/'Res Rent Roll'!$K6))</f>
        <v>0</v>
      </c>
      <c r="AV6" s="47" t="b">
        <f>IF('Res Rent Roll'!$B6="","",INT(AV$3/'Res Rent Roll'!$K6)=(Rollover!AV$3/'Res Rent Roll'!$K6))</f>
        <v>0</v>
      </c>
      <c r="AW6" s="47" t="b">
        <f>IF('Res Rent Roll'!$B6="","",INT(AW$3/'Res Rent Roll'!$K6)=(Rollover!AW$3/'Res Rent Roll'!$K6))</f>
        <v>0</v>
      </c>
      <c r="AX6" s="47" t="b">
        <f>IF('Res Rent Roll'!$B6="","",INT(AX$3/'Res Rent Roll'!$K6)=(Rollover!AX$3/'Res Rent Roll'!$K6))</f>
        <v>0</v>
      </c>
      <c r="AY6" s="47" t="b">
        <f>IF('Res Rent Roll'!$B6="","",INT(AY$3/'Res Rent Roll'!$K6)=(Rollover!AY$3/'Res Rent Roll'!$K6))</f>
        <v>1</v>
      </c>
      <c r="AZ6" s="47" t="b">
        <f>IF('Res Rent Roll'!$B6="","",INT(AZ$3/'Res Rent Roll'!$K6)=(Rollover!AZ$3/'Res Rent Roll'!$K6))</f>
        <v>0</v>
      </c>
      <c r="BA6" s="47" t="b">
        <f>IF('Res Rent Roll'!$B6="","",INT(BA$3/'Res Rent Roll'!$K6)=(Rollover!BA$3/'Res Rent Roll'!$K6))</f>
        <v>0</v>
      </c>
      <c r="BB6" s="47" t="b">
        <f>IF('Res Rent Roll'!$B6="","",INT(BB$3/'Res Rent Roll'!$K6)=(Rollover!BB$3/'Res Rent Roll'!$K6))</f>
        <v>0</v>
      </c>
      <c r="BC6" s="47" t="b">
        <f>IF('Res Rent Roll'!$B6="","",INT(BC$3/'Res Rent Roll'!$K6)=(Rollover!BC$3/'Res Rent Roll'!$K6))</f>
        <v>0</v>
      </c>
      <c r="BD6" s="47" t="b">
        <f>IF('Res Rent Roll'!$B6="","",INT(BD$3/'Res Rent Roll'!$K6)=(Rollover!BD$3/'Res Rent Roll'!$K6))</f>
        <v>0</v>
      </c>
      <c r="BE6" s="47" t="b">
        <f>IF('Res Rent Roll'!$B6="","",INT(BE$3/'Res Rent Roll'!$K6)=(Rollover!BE$3/'Res Rent Roll'!$K6))</f>
        <v>0</v>
      </c>
      <c r="BF6" s="47" t="b">
        <f>IF('Res Rent Roll'!$B6="","",INT(BF$3/'Res Rent Roll'!$K6)=(Rollover!BF$3/'Res Rent Roll'!$K6))</f>
        <v>0</v>
      </c>
      <c r="BG6" s="47" t="b">
        <f>IF('Res Rent Roll'!$B6="","",INT(BG$3/'Res Rent Roll'!$K6)=(Rollover!BG$3/'Res Rent Roll'!$K6))</f>
        <v>0</v>
      </c>
      <c r="BH6" s="47" t="b">
        <f>IF('Res Rent Roll'!$B6="","",INT(BH$3/'Res Rent Roll'!$K6)=(Rollover!BH$3/'Res Rent Roll'!$K6))</f>
        <v>0</v>
      </c>
      <c r="BI6" s="47" t="b">
        <f>IF('Res Rent Roll'!$B6="","",INT(BI$3/'Res Rent Roll'!$K6)=(Rollover!BI$3/'Res Rent Roll'!$K6))</f>
        <v>0</v>
      </c>
      <c r="BJ6" s="47" t="b">
        <f>IF('Res Rent Roll'!$B6="","",INT(BJ$3/'Res Rent Roll'!$K6)=(Rollover!BJ$3/'Res Rent Roll'!$K6))</f>
        <v>0</v>
      </c>
      <c r="BK6" s="47" t="b">
        <f>IF('Res Rent Roll'!$B6="","",INT(BK$3/'Res Rent Roll'!$K6)=(Rollover!BK$3/'Res Rent Roll'!$K6))</f>
        <v>1</v>
      </c>
      <c r="BL6" s="47" t="b">
        <f>IF('Res Rent Roll'!$B6="","",INT(BL$3/'Res Rent Roll'!$K6)=(Rollover!BL$3/'Res Rent Roll'!$K6))</f>
        <v>0</v>
      </c>
      <c r="BM6" s="47" t="b">
        <f>IF('Res Rent Roll'!$B6="","",INT(BM$3/'Res Rent Roll'!$K6)=(Rollover!BM$3/'Res Rent Roll'!$K6))</f>
        <v>0</v>
      </c>
      <c r="BN6" s="47" t="b">
        <f>IF('Res Rent Roll'!$B6="","",INT(BN$3/'Res Rent Roll'!$K6)=(Rollover!BN$3/'Res Rent Roll'!$K6))</f>
        <v>0</v>
      </c>
      <c r="BO6" s="47" t="b">
        <f>IF('Res Rent Roll'!$B6="","",INT(BO$3/'Res Rent Roll'!$K6)=(Rollover!BO$3/'Res Rent Roll'!$K6))</f>
        <v>0</v>
      </c>
      <c r="BP6" s="47" t="b">
        <f>IF('Res Rent Roll'!$B6="","",INT(BP$3/'Res Rent Roll'!$K6)=(Rollover!BP$3/'Res Rent Roll'!$K6))</f>
        <v>0</v>
      </c>
      <c r="BQ6" s="47" t="b">
        <f>IF('Res Rent Roll'!$B6="","",INT(BQ$3/'Res Rent Roll'!$K6)=(Rollover!BQ$3/'Res Rent Roll'!$K6))</f>
        <v>0</v>
      </c>
      <c r="BR6" s="47" t="b">
        <f>IF('Res Rent Roll'!$B6="","",INT(BR$3/'Res Rent Roll'!$K6)=(Rollover!BR$3/'Res Rent Roll'!$K6))</f>
        <v>0</v>
      </c>
      <c r="BS6" s="47" t="b">
        <f>IF('Res Rent Roll'!$B6="","",INT(BS$3/'Res Rent Roll'!$K6)=(Rollover!BS$3/'Res Rent Roll'!$K6))</f>
        <v>0</v>
      </c>
      <c r="BT6" s="47" t="b">
        <f>IF('Res Rent Roll'!$B6="","",INT(BT$3/'Res Rent Roll'!$K6)=(Rollover!BT$3/'Res Rent Roll'!$K6))</f>
        <v>0</v>
      </c>
      <c r="BU6" s="47" t="b">
        <f>IF('Res Rent Roll'!$B6="","",INT(BU$3/'Res Rent Roll'!$K6)=(Rollover!BU$3/'Res Rent Roll'!$K6))</f>
        <v>0</v>
      </c>
      <c r="BV6" s="47" t="b">
        <f>IF('Res Rent Roll'!$B6="","",INT(BV$3/'Res Rent Roll'!$K6)=(Rollover!BV$3/'Res Rent Roll'!$K6))</f>
        <v>0</v>
      </c>
      <c r="BW6" s="47" t="b">
        <f>IF('Res Rent Roll'!$B6="","",INT(BW$3/'Res Rent Roll'!$K6)=(Rollover!BW$3/'Res Rent Roll'!$K6))</f>
        <v>1</v>
      </c>
      <c r="BX6" s="47" t="b">
        <f>IF('Res Rent Roll'!$B6="","",INT(BX$3/'Res Rent Roll'!$K6)=(Rollover!BX$3/'Res Rent Roll'!$K6))</f>
        <v>0</v>
      </c>
      <c r="BY6" s="47" t="b">
        <f>IF('Res Rent Roll'!$B6="","",INT(BY$3/'Res Rent Roll'!$K6)=(Rollover!BY$3/'Res Rent Roll'!$K6))</f>
        <v>0</v>
      </c>
      <c r="BZ6" s="47" t="b">
        <f>IF('Res Rent Roll'!$B6="","",INT(BZ$3/'Res Rent Roll'!$K6)=(Rollover!BZ$3/'Res Rent Roll'!$K6))</f>
        <v>0</v>
      </c>
      <c r="CA6" s="47" t="b">
        <f>IF('Res Rent Roll'!$B6="","",INT(CA$3/'Res Rent Roll'!$K6)=(Rollover!CA$3/'Res Rent Roll'!$K6))</f>
        <v>0</v>
      </c>
      <c r="CB6" s="47" t="b">
        <f>IF('Res Rent Roll'!$B6="","",INT(CB$3/'Res Rent Roll'!$K6)=(Rollover!CB$3/'Res Rent Roll'!$K6))</f>
        <v>0</v>
      </c>
      <c r="CC6" s="47" t="b">
        <f>IF('Res Rent Roll'!$B6="","",INT(CC$3/'Res Rent Roll'!$K6)=(Rollover!CC$3/'Res Rent Roll'!$K6))</f>
        <v>0</v>
      </c>
      <c r="CD6" s="47" t="b">
        <f>IF('Res Rent Roll'!$B6="","",INT(CD$3/'Res Rent Roll'!$K6)=(Rollover!CD$3/'Res Rent Roll'!$K6))</f>
        <v>0</v>
      </c>
      <c r="CE6" s="47" t="b">
        <f>IF('Res Rent Roll'!$B6="","",INT(CE$3/'Res Rent Roll'!$K6)=(Rollover!CE$3/'Res Rent Roll'!$K6))</f>
        <v>0</v>
      </c>
      <c r="CF6" s="47" t="b">
        <f>IF('Res Rent Roll'!$B6="","",INT(CF$3/'Res Rent Roll'!$K6)=(Rollover!CF$3/'Res Rent Roll'!$K6))</f>
        <v>0</v>
      </c>
      <c r="CG6" s="47" t="b">
        <f>IF('Res Rent Roll'!$B6="","",INT(CG$3/'Res Rent Roll'!$K6)=(Rollover!CG$3/'Res Rent Roll'!$K6))</f>
        <v>0</v>
      </c>
      <c r="CH6" s="47" t="b">
        <f>IF('Res Rent Roll'!$B6="","",INT(CH$3/'Res Rent Roll'!$K6)=(Rollover!CH$3/'Res Rent Roll'!$K6))</f>
        <v>0</v>
      </c>
      <c r="CI6" s="47" t="b">
        <f>IF('Res Rent Roll'!$B6="","",INT(CI$3/'Res Rent Roll'!$K6)=(Rollover!CI$3/'Res Rent Roll'!$K6))</f>
        <v>1</v>
      </c>
      <c r="CJ6" s="47" t="b">
        <f>IF('Res Rent Roll'!$B6="","",INT(CJ$3/'Res Rent Roll'!$K6)=(Rollover!CJ$3/'Res Rent Roll'!$K6))</f>
        <v>0</v>
      </c>
      <c r="CK6" s="47" t="b">
        <f>IF('Res Rent Roll'!$B6="","",INT(CK$3/'Res Rent Roll'!$K6)=(Rollover!CK$3/'Res Rent Roll'!$K6))</f>
        <v>0</v>
      </c>
      <c r="CL6" s="47" t="b">
        <f>IF('Res Rent Roll'!$B6="","",INT(CL$3/'Res Rent Roll'!$K6)=(Rollover!CL$3/'Res Rent Roll'!$K6))</f>
        <v>0</v>
      </c>
      <c r="CM6" s="47" t="b">
        <f>IF('Res Rent Roll'!$B6="","",INT(CM$3/'Res Rent Roll'!$K6)=(Rollover!CM$3/'Res Rent Roll'!$K6))</f>
        <v>0</v>
      </c>
      <c r="CN6" s="47" t="b">
        <f>IF('Res Rent Roll'!$B6="","",INT(CN$3/'Res Rent Roll'!$K6)=(Rollover!CN$3/'Res Rent Roll'!$K6))</f>
        <v>0</v>
      </c>
      <c r="CO6" s="47" t="b">
        <f>IF('Res Rent Roll'!$B6="","",INT(CO$3/'Res Rent Roll'!$K6)=(Rollover!CO$3/'Res Rent Roll'!$K6))</f>
        <v>0</v>
      </c>
      <c r="CP6" s="47" t="b">
        <f>IF('Res Rent Roll'!$B6="","",INT(CP$3/'Res Rent Roll'!$K6)=(Rollover!CP$3/'Res Rent Roll'!$K6))</f>
        <v>0</v>
      </c>
      <c r="CQ6" s="47" t="b">
        <f>IF('Res Rent Roll'!$B6="","",INT(CQ$3/'Res Rent Roll'!$K6)=(Rollover!CQ$3/'Res Rent Roll'!$K6))</f>
        <v>0</v>
      </c>
      <c r="CR6" s="47" t="b">
        <f>IF('Res Rent Roll'!$B6="","",INT(CR$3/'Res Rent Roll'!$K6)=(Rollover!CR$3/'Res Rent Roll'!$K6))</f>
        <v>0</v>
      </c>
      <c r="CS6" s="47" t="b">
        <f>IF('Res Rent Roll'!$B6="","",INT(CS$3/'Res Rent Roll'!$K6)=(Rollover!CS$3/'Res Rent Roll'!$K6))</f>
        <v>0</v>
      </c>
      <c r="CT6" s="47" t="b">
        <f>IF('Res Rent Roll'!$B6="","",INT(CT$3/'Res Rent Roll'!$K6)=(Rollover!CT$3/'Res Rent Roll'!$K6))</f>
        <v>0</v>
      </c>
      <c r="CU6" s="47" t="b">
        <f>IF('Res Rent Roll'!$B6="","",INT(CU$3/'Res Rent Roll'!$K6)=(Rollover!CU$3/'Res Rent Roll'!$K6))</f>
        <v>1</v>
      </c>
      <c r="CV6" s="47" t="b">
        <f>IF('Res Rent Roll'!$B6="","",INT(CV$3/'Res Rent Roll'!$K6)=(Rollover!CV$3/'Res Rent Roll'!$K6))</f>
        <v>0</v>
      </c>
      <c r="CW6" s="47" t="b">
        <f>IF('Res Rent Roll'!$B6="","",INT(CW$3/'Res Rent Roll'!$K6)=(Rollover!CW$3/'Res Rent Roll'!$K6))</f>
        <v>0</v>
      </c>
      <c r="CX6" s="47" t="b">
        <f>IF('Res Rent Roll'!$B6="","",INT(CX$3/'Res Rent Roll'!$K6)=(Rollover!CX$3/'Res Rent Roll'!$K6))</f>
        <v>0</v>
      </c>
      <c r="CY6" s="47" t="b">
        <f>IF('Res Rent Roll'!$B6="","",INT(CY$3/'Res Rent Roll'!$K6)=(Rollover!CY$3/'Res Rent Roll'!$K6))</f>
        <v>0</v>
      </c>
      <c r="CZ6" s="47" t="b">
        <f>IF('Res Rent Roll'!$B6="","",INT(CZ$3/'Res Rent Roll'!$K6)=(Rollover!CZ$3/'Res Rent Roll'!$K6))</f>
        <v>0</v>
      </c>
      <c r="DA6" s="47" t="b">
        <f>IF('Res Rent Roll'!$B6="","",INT(DA$3/'Res Rent Roll'!$K6)=(Rollover!DA$3/'Res Rent Roll'!$K6))</f>
        <v>0</v>
      </c>
      <c r="DB6" s="47" t="b">
        <f>IF('Res Rent Roll'!$B6="","",INT(DB$3/'Res Rent Roll'!$K6)=(Rollover!DB$3/'Res Rent Roll'!$K6))</f>
        <v>0</v>
      </c>
      <c r="DC6" s="47" t="b">
        <f>IF('Res Rent Roll'!$B6="","",INT(DC$3/'Res Rent Roll'!$K6)=(Rollover!DC$3/'Res Rent Roll'!$K6))</f>
        <v>0</v>
      </c>
      <c r="DD6" s="47" t="b">
        <f>IF('Res Rent Roll'!$B6="","",INT(DD$3/'Res Rent Roll'!$K6)=(Rollover!DD$3/'Res Rent Roll'!$K6))</f>
        <v>0</v>
      </c>
      <c r="DE6" s="47" t="b">
        <f>IF('Res Rent Roll'!$B6="","",INT(DE$3/'Res Rent Roll'!$K6)=(Rollover!DE$3/'Res Rent Roll'!$K6))</f>
        <v>0</v>
      </c>
      <c r="DF6" s="47" t="b">
        <f>IF('Res Rent Roll'!$B6="","",INT(DF$3/'Res Rent Roll'!$K6)=(Rollover!DF$3/'Res Rent Roll'!$K6))</f>
        <v>0</v>
      </c>
      <c r="DG6" s="47" t="b">
        <f>IF('Res Rent Roll'!$B6="","",INT(DG$3/'Res Rent Roll'!$K6)=(Rollover!DG$3/'Res Rent Roll'!$K6))</f>
        <v>1</v>
      </c>
      <c r="DH6" s="47" t="b">
        <f>IF('Res Rent Roll'!$B6="","",INT(DH$3/'Res Rent Roll'!$K6)=(Rollover!DH$3/'Res Rent Roll'!$K6))</f>
        <v>0</v>
      </c>
      <c r="DI6" s="47" t="b">
        <f>IF('Res Rent Roll'!$B6="","",INT(DI$3/'Res Rent Roll'!$K6)=(Rollover!DI$3/'Res Rent Roll'!$K6))</f>
        <v>0</v>
      </c>
      <c r="DJ6" s="47" t="b">
        <f>IF('Res Rent Roll'!$B6="","",INT(DJ$3/'Res Rent Roll'!$K6)=(Rollover!DJ$3/'Res Rent Roll'!$K6))</f>
        <v>0</v>
      </c>
      <c r="DK6" s="47" t="b">
        <f>IF('Res Rent Roll'!$B6="","",INT(DK$3/'Res Rent Roll'!$K6)=(Rollover!DK$3/'Res Rent Roll'!$K6))</f>
        <v>0</v>
      </c>
      <c r="DL6" s="47" t="b">
        <f>IF('Res Rent Roll'!$B6="","",INT(DL$3/'Res Rent Roll'!$K6)=(Rollover!DL$3/'Res Rent Roll'!$K6))</f>
        <v>0</v>
      </c>
      <c r="DM6" s="47" t="b">
        <f>IF('Res Rent Roll'!$B6="","",INT(DM$3/'Res Rent Roll'!$K6)=(Rollover!DM$3/'Res Rent Roll'!$K6))</f>
        <v>0</v>
      </c>
      <c r="DN6" s="47" t="b">
        <f>IF('Res Rent Roll'!$B6="","",INT(DN$3/'Res Rent Roll'!$K6)=(Rollover!DN$3/'Res Rent Roll'!$K6))</f>
        <v>0</v>
      </c>
      <c r="DO6" s="47" t="b">
        <f>IF('Res Rent Roll'!$B6="","",INT(DO$3/'Res Rent Roll'!$K6)=(Rollover!DO$3/'Res Rent Roll'!$K6))</f>
        <v>0</v>
      </c>
      <c r="DP6" s="47" t="b">
        <f>IF('Res Rent Roll'!$B6="","",INT(DP$3/'Res Rent Roll'!$K6)=(Rollover!DP$3/'Res Rent Roll'!$K6))</f>
        <v>0</v>
      </c>
      <c r="DQ6" s="47" t="b">
        <f>IF('Res Rent Roll'!$B6="","",INT(DQ$3/'Res Rent Roll'!$K6)=(Rollover!DQ$3/'Res Rent Roll'!$K6))</f>
        <v>0</v>
      </c>
      <c r="DR6" s="47" t="b">
        <f>IF('Res Rent Roll'!$B6="","",INT(DR$3/'Res Rent Roll'!$K6)=(Rollover!DR$3/'Res Rent Roll'!$K6))</f>
        <v>0</v>
      </c>
      <c r="DS6" s="47" t="b">
        <f>IF('Res Rent Roll'!$B6="","",INT(DS$3/'Res Rent Roll'!$K6)=(Rollover!DS$3/'Res Rent Roll'!$K6))</f>
        <v>1</v>
      </c>
      <c r="DT6" s="47" t="b">
        <f>IF('Res Rent Roll'!$B6="","",INT(DT$3/'Res Rent Roll'!$K6)=(Rollover!DT$3/'Res Rent Roll'!$K6))</f>
        <v>0</v>
      </c>
      <c r="DU6" s="47" t="b">
        <f>IF('Res Rent Roll'!$B6="","",INT(DU$3/'Res Rent Roll'!$K6)=(Rollover!DU$3/'Res Rent Roll'!$K6))</f>
        <v>0</v>
      </c>
      <c r="DV6" s="47" t="b">
        <f>IF('Res Rent Roll'!$B6="","",INT(DV$3/'Res Rent Roll'!$K6)=(Rollover!DV$3/'Res Rent Roll'!$K6))</f>
        <v>0</v>
      </c>
      <c r="DW6" s="47" t="b">
        <f>IF('Res Rent Roll'!$B6="","",INT(DW$3/'Res Rent Roll'!$K6)=(Rollover!DW$3/'Res Rent Roll'!$K6))</f>
        <v>0</v>
      </c>
      <c r="DX6" s="47" t="b">
        <f>IF('Res Rent Roll'!$B6="","",INT(DX$3/'Res Rent Roll'!$K6)=(Rollover!DX$3/'Res Rent Roll'!$K6))</f>
        <v>0</v>
      </c>
      <c r="DY6" s="47" t="b">
        <f>IF('Res Rent Roll'!$B6="","",INT(DY$3/'Res Rent Roll'!$K6)=(Rollover!DY$3/'Res Rent Roll'!$K6))</f>
        <v>0</v>
      </c>
      <c r="DZ6" s="47" t="b">
        <f>IF('Res Rent Roll'!$B6="","",INT(DZ$3/'Res Rent Roll'!$K6)=(Rollover!DZ$3/'Res Rent Roll'!$K6))</f>
        <v>0</v>
      </c>
      <c r="EA6" s="47" t="b">
        <f>IF('Res Rent Roll'!$B6="","",INT(EA$3/'Res Rent Roll'!$K6)=(Rollover!EA$3/'Res Rent Roll'!$K6))</f>
        <v>0</v>
      </c>
      <c r="EB6" s="47" t="b">
        <f>IF('Res Rent Roll'!$B6="","",INT(EB$3/'Res Rent Roll'!$K6)=(Rollover!EB$3/'Res Rent Roll'!$K6))</f>
        <v>0</v>
      </c>
      <c r="EC6" s="47" t="b">
        <f>IF('Res Rent Roll'!$B6="","",INT(EC$3/'Res Rent Roll'!$K6)=(Rollover!EC$3/'Res Rent Roll'!$K6))</f>
        <v>0</v>
      </c>
      <c r="ED6" s="47" t="b">
        <f>IF('Res Rent Roll'!$B6="","",INT(ED$3/'Res Rent Roll'!$K6)=(Rollover!ED$3/'Res Rent Roll'!$K6))</f>
        <v>0</v>
      </c>
      <c r="EE6" s="47" t="b">
        <f>IF('Res Rent Roll'!$B6="","",INT(EE$3/'Res Rent Roll'!$K6)=(Rollover!EE$3/'Res Rent Roll'!$K6))</f>
        <v>1</v>
      </c>
      <c r="EF6" s="47" t="b">
        <f>IF('Res Rent Roll'!$B6="","",INT(EF$3/'Res Rent Roll'!$K6)=(Rollover!EF$3/'Res Rent Roll'!$K6))</f>
        <v>0</v>
      </c>
      <c r="EG6" s="47" t="b">
        <f>IF('Res Rent Roll'!$B6="","",INT(EG$3/'Res Rent Roll'!$K6)=(Rollover!EG$3/'Res Rent Roll'!$K6))</f>
        <v>0</v>
      </c>
      <c r="EH6" s="47" t="b">
        <f>IF('Res Rent Roll'!$B6="","",INT(EH$3/'Res Rent Roll'!$K6)=(Rollover!EH$3/'Res Rent Roll'!$K6))</f>
        <v>0</v>
      </c>
      <c r="EI6" s="47" t="b">
        <f>IF('Res Rent Roll'!$B6="","",INT(EI$3/'Res Rent Roll'!$K6)=(Rollover!EI$3/'Res Rent Roll'!$K6))</f>
        <v>0</v>
      </c>
      <c r="EJ6" s="47" t="b">
        <f>IF('Res Rent Roll'!$B6="","",INT(EJ$3/'Res Rent Roll'!$K6)=(Rollover!EJ$3/'Res Rent Roll'!$K6))</f>
        <v>0</v>
      </c>
      <c r="EK6" s="47" t="b">
        <f>IF('Res Rent Roll'!$B6="","",INT(EK$3/'Res Rent Roll'!$K6)=(Rollover!EK$3/'Res Rent Roll'!$K6))</f>
        <v>0</v>
      </c>
      <c r="EL6" s="47" t="b">
        <f>IF('Res Rent Roll'!$B6="","",INT(EL$3/'Res Rent Roll'!$K6)=(Rollover!EL$3/'Res Rent Roll'!$K6))</f>
        <v>0</v>
      </c>
      <c r="EM6" s="47" t="b">
        <f>IF('Res Rent Roll'!$B6="","",INT(EM$3/'Res Rent Roll'!$K6)=(Rollover!EM$3/'Res Rent Roll'!$K6))</f>
        <v>0</v>
      </c>
      <c r="EN6" s="47" t="b">
        <f>IF('Res Rent Roll'!$B6="","",INT(EN$3/'Res Rent Roll'!$K6)=(Rollover!EN$3/'Res Rent Roll'!$K6))</f>
        <v>0</v>
      </c>
      <c r="EO6" s="47" t="b">
        <f>IF('Res Rent Roll'!$B6="","",INT(EO$3/'Res Rent Roll'!$K6)=(Rollover!EO$3/'Res Rent Roll'!$K6))</f>
        <v>0</v>
      </c>
      <c r="EP6" s="47" t="b">
        <f>IF('Res Rent Roll'!$B6="","",INT(EP$3/'Res Rent Roll'!$K6)=(Rollover!EP$3/'Res Rent Roll'!$K6))</f>
        <v>0</v>
      </c>
      <c r="EQ6" s="47" t="b">
        <f>IF('Res Rent Roll'!$B6="","",INT(EQ$3/'Res Rent Roll'!$K6)=(Rollover!EQ$3/'Res Rent Roll'!$K6))</f>
        <v>1</v>
      </c>
      <c r="ER6" s="47" t="b">
        <f>IF('Res Rent Roll'!$B6="","",INT(ER$3/'Res Rent Roll'!$K6)=(Rollover!ER$3/'Res Rent Roll'!$K6))</f>
        <v>0</v>
      </c>
      <c r="ES6" s="47" t="b">
        <f>IF('Res Rent Roll'!$B6="","",INT(ES$3/'Res Rent Roll'!$K6)=(Rollover!ES$3/'Res Rent Roll'!$K6))</f>
        <v>0</v>
      </c>
      <c r="ET6" s="47" t="b">
        <f>IF('Res Rent Roll'!$B6="","",INT(ET$3/'Res Rent Roll'!$K6)=(Rollover!ET$3/'Res Rent Roll'!$K6))</f>
        <v>0</v>
      </c>
      <c r="EU6" s="47" t="b">
        <f>IF('Res Rent Roll'!$B6="","",INT(EU$3/'Res Rent Roll'!$K6)=(Rollover!EU$3/'Res Rent Roll'!$K6))</f>
        <v>0</v>
      </c>
      <c r="EV6" s="47" t="b">
        <f>IF('Res Rent Roll'!$B6="","",INT(EV$3/'Res Rent Roll'!$K6)=(Rollover!EV$3/'Res Rent Roll'!$K6))</f>
        <v>0</v>
      </c>
      <c r="EW6" s="47" t="b">
        <f>IF('Res Rent Roll'!$B6="","",INT(EW$3/'Res Rent Roll'!$K6)=(Rollover!EW$3/'Res Rent Roll'!$K6))</f>
        <v>0</v>
      </c>
      <c r="EX6" s="47" t="b">
        <f>IF('Res Rent Roll'!$B6="","",INT(EX$3/'Res Rent Roll'!$K6)=(Rollover!EX$3/'Res Rent Roll'!$K6))</f>
        <v>0</v>
      </c>
      <c r="EY6" s="47" t="b">
        <f>IF('Res Rent Roll'!$B6="","",INT(EY$3/'Res Rent Roll'!$K6)=(Rollover!EY$3/'Res Rent Roll'!$K6))</f>
        <v>0</v>
      </c>
      <c r="EZ6" s="47" t="b">
        <f>IF('Res Rent Roll'!$B6="","",INT(EZ$3/'Res Rent Roll'!$K6)=(Rollover!EZ$3/'Res Rent Roll'!$K6))</f>
        <v>0</v>
      </c>
      <c r="FA6" s="47" t="b">
        <f>IF('Res Rent Roll'!$B6="","",INT(FA$3/'Res Rent Roll'!$K6)=(Rollover!FA$3/'Res Rent Roll'!$K6))</f>
        <v>0</v>
      </c>
      <c r="FB6" s="47" t="b">
        <f>IF('Res Rent Roll'!$B6="","",INT(FB$3/'Res Rent Roll'!$K6)=(Rollover!FB$3/'Res Rent Roll'!$K6))</f>
        <v>0</v>
      </c>
      <c r="FC6" s="47" t="b">
        <f>IF('Res Rent Roll'!$B6="","",INT(FC$3/'Res Rent Roll'!$K6)=(Rollover!FC$3/'Res Rent Roll'!$K6))</f>
        <v>1</v>
      </c>
      <c r="FD6" s="47" t="b">
        <f>IF('Res Rent Roll'!$B6="","",INT(FD$3/'Res Rent Roll'!$K6)=(Rollover!FD$3/'Res Rent Roll'!$K6))</f>
        <v>0</v>
      </c>
      <c r="FE6" s="47" t="b">
        <f>IF('Res Rent Roll'!$B6="","",INT(FE$3/'Res Rent Roll'!$K6)=(Rollover!FE$3/'Res Rent Roll'!$K6))</f>
        <v>0</v>
      </c>
      <c r="FF6" s="47" t="b">
        <f>IF('Res Rent Roll'!$B6="","",INT(FF$3/'Res Rent Roll'!$K6)=(Rollover!FF$3/'Res Rent Roll'!$K6))</f>
        <v>0</v>
      </c>
      <c r="FG6" s="47" t="b">
        <f>IF('Res Rent Roll'!$B6="","",INT(FG$3/'Res Rent Roll'!$K6)=(Rollover!FG$3/'Res Rent Roll'!$K6))</f>
        <v>0</v>
      </c>
      <c r="FH6" s="47" t="b">
        <f>IF('Res Rent Roll'!$B6="","",INT(FH$3/'Res Rent Roll'!$K6)=(Rollover!FH$3/'Res Rent Roll'!$K6))</f>
        <v>0</v>
      </c>
      <c r="FI6" s="47" t="b">
        <f>IF('Res Rent Roll'!$B6="","",INT(FI$3/'Res Rent Roll'!$K6)=(Rollover!FI$3/'Res Rent Roll'!$K6))</f>
        <v>0</v>
      </c>
      <c r="FJ6" s="47" t="b">
        <f>IF('Res Rent Roll'!$B6="","",INT(FJ$3/'Res Rent Roll'!$K6)=(Rollover!FJ$3/'Res Rent Roll'!$K6))</f>
        <v>0</v>
      </c>
      <c r="FK6" s="47" t="b">
        <f>IF('Res Rent Roll'!$B6="","",INT(FK$3/'Res Rent Roll'!$K6)=(Rollover!FK$3/'Res Rent Roll'!$K6))</f>
        <v>0</v>
      </c>
      <c r="FL6" s="47" t="b">
        <f>IF('Res Rent Roll'!$B6="","",INT(FL$3/'Res Rent Roll'!$K6)=(Rollover!FL$3/'Res Rent Roll'!$K6))</f>
        <v>0</v>
      </c>
      <c r="FM6" s="47" t="b">
        <f>IF('Res Rent Roll'!$B6="","",INT(FM$3/'Res Rent Roll'!$K6)=(Rollover!FM$3/'Res Rent Roll'!$K6))</f>
        <v>0</v>
      </c>
      <c r="FN6" s="47" t="b">
        <f>IF('Res Rent Roll'!$B6="","",INT(FN$3/'Res Rent Roll'!$K6)=(Rollover!FN$3/'Res Rent Roll'!$K6))</f>
        <v>0</v>
      </c>
      <c r="FO6" s="47" t="b">
        <f>IF('Res Rent Roll'!$B6="","",INT(FO$3/'Res Rent Roll'!$K6)=(Rollover!FO$3/'Res Rent Roll'!$K6))</f>
        <v>1</v>
      </c>
      <c r="FP6" s="47" t="b">
        <f>IF('Res Rent Roll'!$B6="","",INT(FP$3/'Res Rent Roll'!$K6)=(Rollover!FP$3/'Res Rent Roll'!$K6))</f>
        <v>0</v>
      </c>
      <c r="FQ6" s="47" t="b">
        <f>IF('Res Rent Roll'!$B6="","",INT(FQ$3/'Res Rent Roll'!$K6)=(Rollover!FQ$3/'Res Rent Roll'!$K6))</f>
        <v>0</v>
      </c>
      <c r="FR6" s="47" t="b">
        <f>IF('Res Rent Roll'!$B6="","",INT(FR$3/'Res Rent Roll'!$K6)=(Rollover!FR$3/'Res Rent Roll'!$K6))</f>
        <v>0</v>
      </c>
      <c r="FS6" s="47" t="b">
        <f>IF('Res Rent Roll'!$B6="","",INT(FS$3/'Res Rent Roll'!$K6)=(Rollover!FS$3/'Res Rent Roll'!$K6))</f>
        <v>0</v>
      </c>
      <c r="FT6" s="47" t="b">
        <f>IF('Res Rent Roll'!$B6="","",INT(FT$3/'Res Rent Roll'!$K6)=(Rollover!FT$3/'Res Rent Roll'!$K6))</f>
        <v>0</v>
      </c>
      <c r="FU6" s="47" t="b">
        <f>IF('Res Rent Roll'!$B6="","",INT(FU$3/'Res Rent Roll'!$K6)=(Rollover!FU$3/'Res Rent Roll'!$K6))</f>
        <v>0</v>
      </c>
      <c r="FV6" s="47" t="b">
        <f>IF('Res Rent Roll'!$B6="","",INT(FV$3/'Res Rent Roll'!$K6)=(Rollover!FV$3/'Res Rent Roll'!$K6))</f>
        <v>0</v>
      </c>
      <c r="FW6" s="47" t="b">
        <f>IF('Res Rent Roll'!$B6="","",INT(FW$3/'Res Rent Roll'!$K6)=(Rollover!FW$3/'Res Rent Roll'!$K6))</f>
        <v>0</v>
      </c>
      <c r="FX6" s="47" t="b">
        <f>IF('Res Rent Roll'!$B6="","",INT(FX$3/'Res Rent Roll'!$K6)=(Rollover!FX$3/'Res Rent Roll'!$K6))</f>
        <v>0</v>
      </c>
      <c r="FY6" s="47" t="b">
        <f>IF('Res Rent Roll'!$B6="","",INT(FY$3/'Res Rent Roll'!$K6)=(Rollover!FY$3/'Res Rent Roll'!$K6))</f>
        <v>0</v>
      </c>
      <c r="FZ6" s="47" t="b">
        <f>IF('Res Rent Roll'!$B6="","",INT(FZ$3/'Res Rent Roll'!$K6)=(Rollover!FZ$3/'Res Rent Roll'!$K6))</f>
        <v>0</v>
      </c>
      <c r="GA6" s="48" t="b">
        <f>IF('Res Rent Roll'!$B6="","",INT(GA$3/'Res Rent Roll'!$K6)=(Rollover!GA$3/'Res Rent Roll'!$K6))</f>
        <v>1</v>
      </c>
    </row>
    <row r="7" spans="2:183" x14ac:dyDescent="0.3">
      <c r="B7" s="42" t="str">
        <f>IF('Res Rent Roll'!$B7="","",'Res Rent Roll'!$B7)</f>
        <v>2-Bed A R1</v>
      </c>
      <c r="C7" s="43"/>
      <c r="D7" s="47" t="b">
        <f>IF('Res Rent Roll'!$B7="","",INT(D$3/'Res Rent Roll'!$K7)=(Rollover!D$3/'Res Rent Roll'!$K7))</f>
        <v>0</v>
      </c>
      <c r="E7" s="47" t="b">
        <f>IF('Res Rent Roll'!$B7="","",INT(E$3/'Res Rent Roll'!$K7)=(Rollover!E$3/'Res Rent Roll'!$K7))</f>
        <v>0</v>
      </c>
      <c r="F7" s="47" t="b">
        <f>IF('Res Rent Roll'!$B7="","",INT(F$3/'Res Rent Roll'!$K7)=(Rollover!F$3/'Res Rent Roll'!$K7))</f>
        <v>0</v>
      </c>
      <c r="G7" s="47" t="b">
        <f>IF('Res Rent Roll'!$B7="","",INT(G$3/'Res Rent Roll'!$K7)=(Rollover!G$3/'Res Rent Roll'!$K7))</f>
        <v>0</v>
      </c>
      <c r="H7" s="47" t="b">
        <f>IF('Res Rent Roll'!$B7="","",INT(H$3/'Res Rent Roll'!$K7)=(Rollover!H$3/'Res Rent Roll'!$K7))</f>
        <v>0</v>
      </c>
      <c r="I7" s="47" t="b">
        <f>IF('Res Rent Roll'!$B7="","",INT(I$3/'Res Rent Roll'!$K7)=(Rollover!I$3/'Res Rent Roll'!$K7))</f>
        <v>0</v>
      </c>
      <c r="J7" s="47" t="b">
        <f>IF('Res Rent Roll'!$B7="","",INT(J$3/'Res Rent Roll'!$K7)=(Rollover!J$3/'Res Rent Roll'!$K7))</f>
        <v>0</v>
      </c>
      <c r="K7" s="47" t="b">
        <f>IF('Res Rent Roll'!$B7="","",INT(K$3/'Res Rent Roll'!$K7)=(Rollover!K$3/'Res Rent Roll'!$K7))</f>
        <v>0</v>
      </c>
      <c r="L7" s="47" t="b">
        <f>IF('Res Rent Roll'!$B7="","",INT(L$3/'Res Rent Roll'!$K7)=(Rollover!L$3/'Res Rent Roll'!$K7))</f>
        <v>0</v>
      </c>
      <c r="M7" s="47" t="b">
        <f>IF('Res Rent Roll'!$B7="","",INT(M$3/'Res Rent Roll'!$K7)=(Rollover!M$3/'Res Rent Roll'!$K7))</f>
        <v>0</v>
      </c>
      <c r="N7" s="47" t="b">
        <f>IF('Res Rent Roll'!$B7="","",INT(N$3/'Res Rent Roll'!$K7)=(Rollover!N$3/'Res Rent Roll'!$K7))</f>
        <v>0</v>
      </c>
      <c r="O7" s="47" t="b">
        <f>IF('Res Rent Roll'!$B7="","",INT(O$3/'Res Rent Roll'!$K7)=(Rollover!O$3/'Res Rent Roll'!$K7))</f>
        <v>1</v>
      </c>
      <c r="P7" s="47" t="b">
        <f>IF('Res Rent Roll'!$B7="","",INT(P$3/'Res Rent Roll'!$K7)=(Rollover!P$3/'Res Rent Roll'!$K7))</f>
        <v>0</v>
      </c>
      <c r="Q7" s="47" t="b">
        <f>IF('Res Rent Roll'!$B7="","",INT(Q$3/'Res Rent Roll'!$K7)=(Rollover!Q$3/'Res Rent Roll'!$K7))</f>
        <v>0</v>
      </c>
      <c r="R7" s="47" t="b">
        <f>IF('Res Rent Roll'!$B7="","",INT(R$3/'Res Rent Roll'!$K7)=(Rollover!R$3/'Res Rent Roll'!$K7))</f>
        <v>0</v>
      </c>
      <c r="S7" s="47" t="b">
        <f>IF('Res Rent Roll'!$B7="","",INT(S$3/'Res Rent Roll'!$K7)=(Rollover!S$3/'Res Rent Roll'!$K7))</f>
        <v>0</v>
      </c>
      <c r="T7" s="47" t="b">
        <f>IF('Res Rent Roll'!$B7="","",INT(T$3/'Res Rent Roll'!$K7)=(Rollover!T$3/'Res Rent Roll'!$K7))</f>
        <v>0</v>
      </c>
      <c r="U7" s="47" t="b">
        <f>IF('Res Rent Roll'!$B7="","",INT(U$3/'Res Rent Roll'!$K7)=(Rollover!U$3/'Res Rent Roll'!$K7))</f>
        <v>0</v>
      </c>
      <c r="V7" s="47" t="b">
        <f>IF('Res Rent Roll'!$B7="","",INT(V$3/'Res Rent Roll'!$K7)=(Rollover!V$3/'Res Rent Roll'!$K7))</f>
        <v>0</v>
      </c>
      <c r="W7" s="47" t="b">
        <f>IF('Res Rent Roll'!$B7="","",INT(W$3/'Res Rent Roll'!$K7)=(Rollover!W$3/'Res Rent Roll'!$K7))</f>
        <v>0</v>
      </c>
      <c r="X7" s="47" t="b">
        <f>IF('Res Rent Roll'!$B7="","",INT(X$3/'Res Rent Roll'!$K7)=(Rollover!X$3/'Res Rent Roll'!$K7))</f>
        <v>0</v>
      </c>
      <c r="Y7" s="47" t="b">
        <f>IF('Res Rent Roll'!$B7="","",INT(Y$3/'Res Rent Roll'!$K7)=(Rollover!Y$3/'Res Rent Roll'!$K7))</f>
        <v>0</v>
      </c>
      <c r="Z7" s="47" t="b">
        <f>IF('Res Rent Roll'!$B7="","",INT(Z$3/'Res Rent Roll'!$K7)=(Rollover!Z$3/'Res Rent Roll'!$K7))</f>
        <v>0</v>
      </c>
      <c r="AA7" s="47" t="b">
        <f>IF('Res Rent Roll'!$B7="","",INT(AA$3/'Res Rent Roll'!$K7)=(Rollover!AA$3/'Res Rent Roll'!$K7))</f>
        <v>1</v>
      </c>
      <c r="AB7" s="47" t="b">
        <f>IF('Res Rent Roll'!$B7="","",INT(AB$3/'Res Rent Roll'!$K7)=(Rollover!AB$3/'Res Rent Roll'!$K7))</f>
        <v>0</v>
      </c>
      <c r="AC7" s="47" t="b">
        <f>IF('Res Rent Roll'!$B7="","",INT(AC$3/'Res Rent Roll'!$K7)=(Rollover!AC$3/'Res Rent Roll'!$K7))</f>
        <v>0</v>
      </c>
      <c r="AD7" s="47" t="b">
        <f>IF('Res Rent Roll'!$B7="","",INT(AD$3/'Res Rent Roll'!$K7)=(Rollover!AD$3/'Res Rent Roll'!$K7))</f>
        <v>0</v>
      </c>
      <c r="AE7" s="47" t="b">
        <f>IF('Res Rent Roll'!$B7="","",INT(AE$3/'Res Rent Roll'!$K7)=(Rollover!AE$3/'Res Rent Roll'!$K7))</f>
        <v>0</v>
      </c>
      <c r="AF7" s="47" t="b">
        <f>IF('Res Rent Roll'!$B7="","",INT(AF$3/'Res Rent Roll'!$K7)=(Rollover!AF$3/'Res Rent Roll'!$K7))</f>
        <v>0</v>
      </c>
      <c r="AG7" s="47" t="b">
        <f>IF('Res Rent Roll'!$B7="","",INT(AG$3/'Res Rent Roll'!$K7)=(Rollover!AG$3/'Res Rent Roll'!$K7))</f>
        <v>0</v>
      </c>
      <c r="AH7" s="47" t="b">
        <f>IF('Res Rent Roll'!$B7="","",INT(AH$3/'Res Rent Roll'!$K7)=(Rollover!AH$3/'Res Rent Roll'!$K7))</f>
        <v>0</v>
      </c>
      <c r="AI7" s="47" t="b">
        <f>IF('Res Rent Roll'!$B7="","",INT(AI$3/'Res Rent Roll'!$K7)=(Rollover!AI$3/'Res Rent Roll'!$K7))</f>
        <v>0</v>
      </c>
      <c r="AJ7" s="47" t="b">
        <f>IF('Res Rent Roll'!$B7="","",INT(AJ$3/'Res Rent Roll'!$K7)=(Rollover!AJ$3/'Res Rent Roll'!$K7))</f>
        <v>0</v>
      </c>
      <c r="AK7" s="47" t="b">
        <f>IF('Res Rent Roll'!$B7="","",INT(AK$3/'Res Rent Roll'!$K7)=(Rollover!AK$3/'Res Rent Roll'!$K7))</f>
        <v>0</v>
      </c>
      <c r="AL7" s="47" t="b">
        <f>IF('Res Rent Roll'!$B7="","",INT(AL$3/'Res Rent Roll'!$K7)=(Rollover!AL$3/'Res Rent Roll'!$K7))</f>
        <v>0</v>
      </c>
      <c r="AM7" s="47" t="b">
        <f>IF('Res Rent Roll'!$B7="","",INT(AM$3/'Res Rent Roll'!$K7)=(Rollover!AM$3/'Res Rent Roll'!$K7))</f>
        <v>1</v>
      </c>
      <c r="AN7" s="47" t="b">
        <f>IF('Res Rent Roll'!$B7="","",INT(AN$3/'Res Rent Roll'!$K7)=(Rollover!AN$3/'Res Rent Roll'!$K7))</f>
        <v>0</v>
      </c>
      <c r="AO7" s="47" t="b">
        <f>IF('Res Rent Roll'!$B7="","",INT(AO$3/'Res Rent Roll'!$K7)=(Rollover!AO$3/'Res Rent Roll'!$K7))</f>
        <v>0</v>
      </c>
      <c r="AP7" s="47" t="b">
        <f>IF('Res Rent Roll'!$B7="","",INT(AP$3/'Res Rent Roll'!$K7)=(Rollover!AP$3/'Res Rent Roll'!$K7))</f>
        <v>0</v>
      </c>
      <c r="AQ7" s="47" t="b">
        <f>IF('Res Rent Roll'!$B7="","",INT(AQ$3/'Res Rent Roll'!$K7)=(Rollover!AQ$3/'Res Rent Roll'!$K7))</f>
        <v>0</v>
      </c>
      <c r="AR7" s="47" t="b">
        <f>IF('Res Rent Roll'!$B7="","",INT(AR$3/'Res Rent Roll'!$K7)=(Rollover!AR$3/'Res Rent Roll'!$K7))</f>
        <v>0</v>
      </c>
      <c r="AS7" s="47" t="b">
        <f>IF('Res Rent Roll'!$B7="","",INT(AS$3/'Res Rent Roll'!$K7)=(Rollover!AS$3/'Res Rent Roll'!$K7))</f>
        <v>0</v>
      </c>
      <c r="AT7" s="47" t="b">
        <f>IF('Res Rent Roll'!$B7="","",INT(AT$3/'Res Rent Roll'!$K7)=(Rollover!AT$3/'Res Rent Roll'!$K7))</f>
        <v>0</v>
      </c>
      <c r="AU7" s="47" t="b">
        <f>IF('Res Rent Roll'!$B7="","",INT(AU$3/'Res Rent Roll'!$K7)=(Rollover!AU$3/'Res Rent Roll'!$K7))</f>
        <v>0</v>
      </c>
      <c r="AV7" s="47" t="b">
        <f>IF('Res Rent Roll'!$B7="","",INT(AV$3/'Res Rent Roll'!$K7)=(Rollover!AV$3/'Res Rent Roll'!$K7))</f>
        <v>0</v>
      </c>
      <c r="AW7" s="47" t="b">
        <f>IF('Res Rent Roll'!$B7="","",INT(AW$3/'Res Rent Roll'!$K7)=(Rollover!AW$3/'Res Rent Roll'!$K7))</f>
        <v>0</v>
      </c>
      <c r="AX7" s="47" t="b">
        <f>IF('Res Rent Roll'!$B7="","",INT(AX$3/'Res Rent Roll'!$K7)=(Rollover!AX$3/'Res Rent Roll'!$K7))</f>
        <v>0</v>
      </c>
      <c r="AY7" s="47" t="b">
        <f>IF('Res Rent Roll'!$B7="","",INT(AY$3/'Res Rent Roll'!$K7)=(Rollover!AY$3/'Res Rent Roll'!$K7))</f>
        <v>1</v>
      </c>
      <c r="AZ7" s="47" t="b">
        <f>IF('Res Rent Roll'!$B7="","",INT(AZ$3/'Res Rent Roll'!$K7)=(Rollover!AZ$3/'Res Rent Roll'!$K7))</f>
        <v>0</v>
      </c>
      <c r="BA7" s="47" t="b">
        <f>IF('Res Rent Roll'!$B7="","",INT(BA$3/'Res Rent Roll'!$K7)=(Rollover!BA$3/'Res Rent Roll'!$K7))</f>
        <v>0</v>
      </c>
      <c r="BB7" s="47" t="b">
        <f>IF('Res Rent Roll'!$B7="","",INT(BB$3/'Res Rent Roll'!$K7)=(Rollover!BB$3/'Res Rent Roll'!$K7))</f>
        <v>0</v>
      </c>
      <c r="BC7" s="47" t="b">
        <f>IF('Res Rent Roll'!$B7="","",INT(BC$3/'Res Rent Roll'!$K7)=(Rollover!BC$3/'Res Rent Roll'!$K7))</f>
        <v>0</v>
      </c>
      <c r="BD7" s="47" t="b">
        <f>IF('Res Rent Roll'!$B7="","",INT(BD$3/'Res Rent Roll'!$K7)=(Rollover!BD$3/'Res Rent Roll'!$K7))</f>
        <v>0</v>
      </c>
      <c r="BE7" s="47" t="b">
        <f>IF('Res Rent Roll'!$B7="","",INT(BE$3/'Res Rent Roll'!$K7)=(Rollover!BE$3/'Res Rent Roll'!$K7))</f>
        <v>0</v>
      </c>
      <c r="BF7" s="47" t="b">
        <f>IF('Res Rent Roll'!$B7="","",INT(BF$3/'Res Rent Roll'!$K7)=(Rollover!BF$3/'Res Rent Roll'!$K7))</f>
        <v>0</v>
      </c>
      <c r="BG7" s="47" t="b">
        <f>IF('Res Rent Roll'!$B7="","",INT(BG$3/'Res Rent Roll'!$K7)=(Rollover!BG$3/'Res Rent Roll'!$K7))</f>
        <v>0</v>
      </c>
      <c r="BH7" s="47" t="b">
        <f>IF('Res Rent Roll'!$B7="","",INT(BH$3/'Res Rent Roll'!$K7)=(Rollover!BH$3/'Res Rent Roll'!$K7))</f>
        <v>0</v>
      </c>
      <c r="BI7" s="47" t="b">
        <f>IF('Res Rent Roll'!$B7="","",INT(BI$3/'Res Rent Roll'!$K7)=(Rollover!BI$3/'Res Rent Roll'!$K7))</f>
        <v>0</v>
      </c>
      <c r="BJ7" s="47" t="b">
        <f>IF('Res Rent Roll'!$B7="","",INT(BJ$3/'Res Rent Roll'!$K7)=(Rollover!BJ$3/'Res Rent Roll'!$K7))</f>
        <v>0</v>
      </c>
      <c r="BK7" s="47" t="b">
        <f>IF('Res Rent Roll'!$B7="","",INT(BK$3/'Res Rent Roll'!$K7)=(Rollover!BK$3/'Res Rent Roll'!$K7))</f>
        <v>1</v>
      </c>
      <c r="BL7" s="47" t="b">
        <f>IF('Res Rent Roll'!$B7="","",INT(BL$3/'Res Rent Roll'!$K7)=(Rollover!BL$3/'Res Rent Roll'!$K7))</f>
        <v>0</v>
      </c>
      <c r="BM7" s="47" t="b">
        <f>IF('Res Rent Roll'!$B7="","",INT(BM$3/'Res Rent Roll'!$K7)=(Rollover!BM$3/'Res Rent Roll'!$K7))</f>
        <v>0</v>
      </c>
      <c r="BN7" s="47" t="b">
        <f>IF('Res Rent Roll'!$B7="","",INT(BN$3/'Res Rent Roll'!$K7)=(Rollover!BN$3/'Res Rent Roll'!$K7))</f>
        <v>0</v>
      </c>
      <c r="BO7" s="47" t="b">
        <f>IF('Res Rent Roll'!$B7="","",INT(BO$3/'Res Rent Roll'!$K7)=(Rollover!BO$3/'Res Rent Roll'!$K7))</f>
        <v>0</v>
      </c>
      <c r="BP7" s="47" t="b">
        <f>IF('Res Rent Roll'!$B7="","",INT(BP$3/'Res Rent Roll'!$K7)=(Rollover!BP$3/'Res Rent Roll'!$K7))</f>
        <v>0</v>
      </c>
      <c r="BQ7" s="47" t="b">
        <f>IF('Res Rent Roll'!$B7="","",INT(BQ$3/'Res Rent Roll'!$K7)=(Rollover!BQ$3/'Res Rent Roll'!$K7))</f>
        <v>0</v>
      </c>
      <c r="BR7" s="47" t="b">
        <f>IF('Res Rent Roll'!$B7="","",INT(BR$3/'Res Rent Roll'!$K7)=(Rollover!BR$3/'Res Rent Roll'!$K7))</f>
        <v>0</v>
      </c>
      <c r="BS7" s="47" t="b">
        <f>IF('Res Rent Roll'!$B7="","",INT(BS$3/'Res Rent Roll'!$K7)=(Rollover!BS$3/'Res Rent Roll'!$K7))</f>
        <v>0</v>
      </c>
      <c r="BT7" s="47" t="b">
        <f>IF('Res Rent Roll'!$B7="","",INT(BT$3/'Res Rent Roll'!$K7)=(Rollover!BT$3/'Res Rent Roll'!$K7))</f>
        <v>0</v>
      </c>
      <c r="BU7" s="47" t="b">
        <f>IF('Res Rent Roll'!$B7="","",INT(BU$3/'Res Rent Roll'!$K7)=(Rollover!BU$3/'Res Rent Roll'!$K7))</f>
        <v>0</v>
      </c>
      <c r="BV7" s="47" t="b">
        <f>IF('Res Rent Roll'!$B7="","",INT(BV$3/'Res Rent Roll'!$K7)=(Rollover!BV$3/'Res Rent Roll'!$K7))</f>
        <v>0</v>
      </c>
      <c r="BW7" s="47" t="b">
        <f>IF('Res Rent Roll'!$B7="","",INT(BW$3/'Res Rent Roll'!$K7)=(Rollover!BW$3/'Res Rent Roll'!$K7))</f>
        <v>1</v>
      </c>
      <c r="BX7" s="47" t="b">
        <f>IF('Res Rent Roll'!$B7="","",INT(BX$3/'Res Rent Roll'!$K7)=(Rollover!BX$3/'Res Rent Roll'!$K7))</f>
        <v>0</v>
      </c>
      <c r="BY7" s="47" t="b">
        <f>IF('Res Rent Roll'!$B7="","",INT(BY$3/'Res Rent Roll'!$K7)=(Rollover!BY$3/'Res Rent Roll'!$K7))</f>
        <v>0</v>
      </c>
      <c r="BZ7" s="47" t="b">
        <f>IF('Res Rent Roll'!$B7="","",INT(BZ$3/'Res Rent Roll'!$K7)=(Rollover!BZ$3/'Res Rent Roll'!$K7))</f>
        <v>0</v>
      </c>
      <c r="CA7" s="47" t="b">
        <f>IF('Res Rent Roll'!$B7="","",INT(CA$3/'Res Rent Roll'!$K7)=(Rollover!CA$3/'Res Rent Roll'!$K7))</f>
        <v>0</v>
      </c>
      <c r="CB7" s="47" t="b">
        <f>IF('Res Rent Roll'!$B7="","",INT(CB$3/'Res Rent Roll'!$K7)=(Rollover!CB$3/'Res Rent Roll'!$K7))</f>
        <v>0</v>
      </c>
      <c r="CC7" s="47" t="b">
        <f>IF('Res Rent Roll'!$B7="","",INT(CC$3/'Res Rent Roll'!$K7)=(Rollover!CC$3/'Res Rent Roll'!$K7))</f>
        <v>0</v>
      </c>
      <c r="CD7" s="47" t="b">
        <f>IF('Res Rent Roll'!$B7="","",INT(CD$3/'Res Rent Roll'!$K7)=(Rollover!CD$3/'Res Rent Roll'!$K7))</f>
        <v>0</v>
      </c>
      <c r="CE7" s="47" t="b">
        <f>IF('Res Rent Roll'!$B7="","",INT(CE$3/'Res Rent Roll'!$K7)=(Rollover!CE$3/'Res Rent Roll'!$K7))</f>
        <v>0</v>
      </c>
      <c r="CF7" s="47" t="b">
        <f>IF('Res Rent Roll'!$B7="","",INT(CF$3/'Res Rent Roll'!$K7)=(Rollover!CF$3/'Res Rent Roll'!$K7))</f>
        <v>0</v>
      </c>
      <c r="CG7" s="47" t="b">
        <f>IF('Res Rent Roll'!$B7="","",INT(CG$3/'Res Rent Roll'!$K7)=(Rollover!CG$3/'Res Rent Roll'!$K7))</f>
        <v>0</v>
      </c>
      <c r="CH7" s="47" t="b">
        <f>IF('Res Rent Roll'!$B7="","",INT(CH$3/'Res Rent Roll'!$K7)=(Rollover!CH$3/'Res Rent Roll'!$K7))</f>
        <v>0</v>
      </c>
      <c r="CI7" s="47" t="b">
        <f>IF('Res Rent Roll'!$B7="","",INT(CI$3/'Res Rent Roll'!$K7)=(Rollover!CI$3/'Res Rent Roll'!$K7))</f>
        <v>1</v>
      </c>
      <c r="CJ7" s="47" t="b">
        <f>IF('Res Rent Roll'!$B7="","",INT(CJ$3/'Res Rent Roll'!$K7)=(Rollover!CJ$3/'Res Rent Roll'!$K7))</f>
        <v>0</v>
      </c>
      <c r="CK7" s="47" t="b">
        <f>IF('Res Rent Roll'!$B7="","",INT(CK$3/'Res Rent Roll'!$K7)=(Rollover!CK$3/'Res Rent Roll'!$K7))</f>
        <v>0</v>
      </c>
      <c r="CL7" s="47" t="b">
        <f>IF('Res Rent Roll'!$B7="","",INT(CL$3/'Res Rent Roll'!$K7)=(Rollover!CL$3/'Res Rent Roll'!$K7))</f>
        <v>0</v>
      </c>
      <c r="CM7" s="47" t="b">
        <f>IF('Res Rent Roll'!$B7="","",INT(CM$3/'Res Rent Roll'!$K7)=(Rollover!CM$3/'Res Rent Roll'!$K7))</f>
        <v>0</v>
      </c>
      <c r="CN7" s="47" t="b">
        <f>IF('Res Rent Roll'!$B7="","",INT(CN$3/'Res Rent Roll'!$K7)=(Rollover!CN$3/'Res Rent Roll'!$K7))</f>
        <v>0</v>
      </c>
      <c r="CO7" s="47" t="b">
        <f>IF('Res Rent Roll'!$B7="","",INT(CO$3/'Res Rent Roll'!$K7)=(Rollover!CO$3/'Res Rent Roll'!$K7))</f>
        <v>0</v>
      </c>
      <c r="CP7" s="47" t="b">
        <f>IF('Res Rent Roll'!$B7="","",INT(CP$3/'Res Rent Roll'!$K7)=(Rollover!CP$3/'Res Rent Roll'!$K7))</f>
        <v>0</v>
      </c>
      <c r="CQ7" s="47" t="b">
        <f>IF('Res Rent Roll'!$B7="","",INT(CQ$3/'Res Rent Roll'!$K7)=(Rollover!CQ$3/'Res Rent Roll'!$K7))</f>
        <v>0</v>
      </c>
      <c r="CR7" s="47" t="b">
        <f>IF('Res Rent Roll'!$B7="","",INT(CR$3/'Res Rent Roll'!$K7)=(Rollover!CR$3/'Res Rent Roll'!$K7))</f>
        <v>0</v>
      </c>
      <c r="CS7" s="47" t="b">
        <f>IF('Res Rent Roll'!$B7="","",INT(CS$3/'Res Rent Roll'!$K7)=(Rollover!CS$3/'Res Rent Roll'!$K7))</f>
        <v>0</v>
      </c>
      <c r="CT7" s="47" t="b">
        <f>IF('Res Rent Roll'!$B7="","",INT(CT$3/'Res Rent Roll'!$K7)=(Rollover!CT$3/'Res Rent Roll'!$K7))</f>
        <v>0</v>
      </c>
      <c r="CU7" s="47" t="b">
        <f>IF('Res Rent Roll'!$B7="","",INT(CU$3/'Res Rent Roll'!$K7)=(Rollover!CU$3/'Res Rent Roll'!$K7))</f>
        <v>1</v>
      </c>
      <c r="CV7" s="47" t="b">
        <f>IF('Res Rent Roll'!$B7="","",INT(CV$3/'Res Rent Roll'!$K7)=(Rollover!CV$3/'Res Rent Roll'!$K7))</f>
        <v>0</v>
      </c>
      <c r="CW7" s="47" t="b">
        <f>IF('Res Rent Roll'!$B7="","",INT(CW$3/'Res Rent Roll'!$K7)=(Rollover!CW$3/'Res Rent Roll'!$K7))</f>
        <v>0</v>
      </c>
      <c r="CX7" s="47" t="b">
        <f>IF('Res Rent Roll'!$B7="","",INT(CX$3/'Res Rent Roll'!$K7)=(Rollover!CX$3/'Res Rent Roll'!$K7))</f>
        <v>0</v>
      </c>
      <c r="CY7" s="47" t="b">
        <f>IF('Res Rent Roll'!$B7="","",INT(CY$3/'Res Rent Roll'!$K7)=(Rollover!CY$3/'Res Rent Roll'!$K7))</f>
        <v>0</v>
      </c>
      <c r="CZ7" s="47" t="b">
        <f>IF('Res Rent Roll'!$B7="","",INT(CZ$3/'Res Rent Roll'!$K7)=(Rollover!CZ$3/'Res Rent Roll'!$K7))</f>
        <v>0</v>
      </c>
      <c r="DA7" s="47" t="b">
        <f>IF('Res Rent Roll'!$B7="","",INT(DA$3/'Res Rent Roll'!$K7)=(Rollover!DA$3/'Res Rent Roll'!$K7))</f>
        <v>0</v>
      </c>
      <c r="DB7" s="47" t="b">
        <f>IF('Res Rent Roll'!$B7="","",INT(DB$3/'Res Rent Roll'!$K7)=(Rollover!DB$3/'Res Rent Roll'!$K7))</f>
        <v>0</v>
      </c>
      <c r="DC7" s="47" t="b">
        <f>IF('Res Rent Roll'!$B7="","",INT(DC$3/'Res Rent Roll'!$K7)=(Rollover!DC$3/'Res Rent Roll'!$K7))</f>
        <v>0</v>
      </c>
      <c r="DD7" s="47" t="b">
        <f>IF('Res Rent Roll'!$B7="","",INT(DD$3/'Res Rent Roll'!$K7)=(Rollover!DD$3/'Res Rent Roll'!$K7))</f>
        <v>0</v>
      </c>
      <c r="DE7" s="47" t="b">
        <f>IF('Res Rent Roll'!$B7="","",INT(DE$3/'Res Rent Roll'!$K7)=(Rollover!DE$3/'Res Rent Roll'!$K7))</f>
        <v>0</v>
      </c>
      <c r="DF7" s="47" t="b">
        <f>IF('Res Rent Roll'!$B7="","",INT(DF$3/'Res Rent Roll'!$K7)=(Rollover!DF$3/'Res Rent Roll'!$K7))</f>
        <v>0</v>
      </c>
      <c r="DG7" s="47" t="b">
        <f>IF('Res Rent Roll'!$B7="","",INT(DG$3/'Res Rent Roll'!$K7)=(Rollover!DG$3/'Res Rent Roll'!$K7))</f>
        <v>1</v>
      </c>
      <c r="DH7" s="47" t="b">
        <f>IF('Res Rent Roll'!$B7="","",INT(DH$3/'Res Rent Roll'!$K7)=(Rollover!DH$3/'Res Rent Roll'!$K7))</f>
        <v>0</v>
      </c>
      <c r="DI7" s="47" t="b">
        <f>IF('Res Rent Roll'!$B7="","",INT(DI$3/'Res Rent Roll'!$K7)=(Rollover!DI$3/'Res Rent Roll'!$K7))</f>
        <v>0</v>
      </c>
      <c r="DJ7" s="47" t="b">
        <f>IF('Res Rent Roll'!$B7="","",INT(DJ$3/'Res Rent Roll'!$K7)=(Rollover!DJ$3/'Res Rent Roll'!$K7))</f>
        <v>0</v>
      </c>
      <c r="DK7" s="47" t="b">
        <f>IF('Res Rent Roll'!$B7="","",INT(DK$3/'Res Rent Roll'!$K7)=(Rollover!DK$3/'Res Rent Roll'!$K7))</f>
        <v>0</v>
      </c>
      <c r="DL7" s="47" t="b">
        <f>IF('Res Rent Roll'!$B7="","",INT(DL$3/'Res Rent Roll'!$K7)=(Rollover!DL$3/'Res Rent Roll'!$K7))</f>
        <v>0</v>
      </c>
      <c r="DM7" s="47" t="b">
        <f>IF('Res Rent Roll'!$B7="","",INT(DM$3/'Res Rent Roll'!$K7)=(Rollover!DM$3/'Res Rent Roll'!$K7))</f>
        <v>0</v>
      </c>
      <c r="DN7" s="47" t="b">
        <f>IF('Res Rent Roll'!$B7="","",INT(DN$3/'Res Rent Roll'!$K7)=(Rollover!DN$3/'Res Rent Roll'!$K7))</f>
        <v>0</v>
      </c>
      <c r="DO7" s="47" t="b">
        <f>IF('Res Rent Roll'!$B7="","",INT(DO$3/'Res Rent Roll'!$K7)=(Rollover!DO$3/'Res Rent Roll'!$K7))</f>
        <v>0</v>
      </c>
      <c r="DP7" s="47" t="b">
        <f>IF('Res Rent Roll'!$B7="","",INT(DP$3/'Res Rent Roll'!$K7)=(Rollover!DP$3/'Res Rent Roll'!$K7))</f>
        <v>0</v>
      </c>
      <c r="DQ7" s="47" t="b">
        <f>IF('Res Rent Roll'!$B7="","",INT(DQ$3/'Res Rent Roll'!$K7)=(Rollover!DQ$3/'Res Rent Roll'!$K7))</f>
        <v>0</v>
      </c>
      <c r="DR7" s="47" t="b">
        <f>IF('Res Rent Roll'!$B7="","",INT(DR$3/'Res Rent Roll'!$K7)=(Rollover!DR$3/'Res Rent Roll'!$K7))</f>
        <v>0</v>
      </c>
      <c r="DS7" s="47" t="b">
        <f>IF('Res Rent Roll'!$B7="","",INT(DS$3/'Res Rent Roll'!$K7)=(Rollover!DS$3/'Res Rent Roll'!$K7))</f>
        <v>1</v>
      </c>
      <c r="DT7" s="47" t="b">
        <f>IF('Res Rent Roll'!$B7="","",INT(DT$3/'Res Rent Roll'!$K7)=(Rollover!DT$3/'Res Rent Roll'!$K7))</f>
        <v>0</v>
      </c>
      <c r="DU7" s="47" t="b">
        <f>IF('Res Rent Roll'!$B7="","",INT(DU$3/'Res Rent Roll'!$K7)=(Rollover!DU$3/'Res Rent Roll'!$K7))</f>
        <v>0</v>
      </c>
      <c r="DV7" s="47" t="b">
        <f>IF('Res Rent Roll'!$B7="","",INT(DV$3/'Res Rent Roll'!$K7)=(Rollover!DV$3/'Res Rent Roll'!$K7))</f>
        <v>0</v>
      </c>
      <c r="DW7" s="47" t="b">
        <f>IF('Res Rent Roll'!$B7="","",INT(DW$3/'Res Rent Roll'!$K7)=(Rollover!DW$3/'Res Rent Roll'!$K7))</f>
        <v>0</v>
      </c>
      <c r="DX7" s="47" t="b">
        <f>IF('Res Rent Roll'!$B7="","",INT(DX$3/'Res Rent Roll'!$K7)=(Rollover!DX$3/'Res Rent Roll'!$K7))</f>
        <v>0</v>
      </c>
      <c r="DY7" s="47" t="b">
        <f>IF('Res Rent Roll'!$B7="","",INT(DY$3/'Res Rent Roll'!$K7)=(Rollover!DY$3/'Res Rent Roll'!$K7))</f>
        <v>0</v>
      </c>
      <c r="DZ7" s="47" t="b">
        <f>IF('Res Rent Roll'!$B7="","",INT(DZ$3/'Res Rent Roll'!$K7)=(Rollover!DZ$3/'Res Rent Roll'!$K7))</f>
        <v>0</v>
      </c>
      <c r="EA7" s="47" t="b">
        <f>IF('Res Rent Roll'!$B7="","",INT(EA$3/'Res Rent Roll'!$K7)=(Rollover!EA$3/'Res Rent Roll'!$K7))</f>
        <v>0</v>
      </c>
      <c r="EB7" s="47" t="b">
        <f>IF('Res Rent Roll'!$B7="","",INT(EB$3/'Res Rent Roll'!$K7)=(Rollover!EB$3/'Res Rent Roll'!$K7))</f>
        <v>0</v>
      </c>
      <c r="EC7" s="47" t="b">
        <f>IF('Res Rent Roll'!$B7="","",INT(EC$3/'Res Rent Roll'!$K7)=(Rollover!EC$3/'Res Rent Roll'!$K7))</f>
        <v>0</v>
      </c>
      <c r="ED7" s="47" t="b">
        <f>IF('Res Rent Roll'!$B7="","",INT(ED$3/'Res Rent Roll'!$K7)=(Rollover!ED$3/'Res Rent Roll'!$K7))</f>
        <v>0</v>
      </c>
      <c r="EE7" s="47" t="b">
        <f>IF('Res Rent Roll'!$B7="","",INT(EE$3/'Res Rent Roll'!$K7)=(Rollover!EE$3/'Res Rent Roll'!$K7))</f>
        <v>1</v>
      </c>
      <c r="EF7" s="47" t="b">
        <f>IF('Res Rent Roll'!$B7="","",INT(EF$3/'Res Rent Roll'!$K7)=(Rollover!EF$3/'Res Rent Roll'!$K7))</f>
        <v>0</v>
      </c>
      <c r="EG7" s="47" t="b">
        <f>IF('Res Rent Roll'!$B7="","",INT(EG$3/'Res Rent Roll'!$K7)=(Rollover!EG$3/'Res Rent Roll'!$K7))</f>
        <v>0</v>
      </c>
      <c r="EH7" s="47" t="b">
        <f>IF('Res Rent Roll'!$B7="","",INT(EH$3/'Res Rent Roll'!$K7)=(Rollover!EH$3/'Res Rent Roll'!$K7))</f>
        <v>0</v>
      </c>
      <c r="EI7" s="47" t="b">
        <f>IF('Res Rent Roll'!$B7="","",INT(EI$3/'Res Rent Roll'!$K7)=(Rollover!EI$3/'Res Rent Roll'!$K7))</f>
        <v>0</v>
      </c>
      <c r="EJ7" s="47" t="b">
        <f>IF('Res Rent Roll'!$B7="","",INT(EJ$3/'Res Rent Roll'!$K7)=(Rollover!EJ$3/'Res Rent Roll'!$K7))</f>
        <v>0</v>
      </c>
      <c r="EK7" s="47" t="b">
        <f>IF('Res Rent Roll'!$B7="","",INT(EK$3/'Res Rent Roll'!$K7)=(Rollover!EK$3/'Res Rent Roll'!$K7))</f>
        <v>0</v>
      </c>
      <c r="EL7" s="47" t="b">
        <f>IF('Res Rent Roll'!$B7="","",INT(EL$3/'Res Rent Roll'!$K7)=(Rollover!EL$3/'Res Rent Roll'!$K7))</f>
        <v>0</v>
      </c>
      <c r="EM7" s="47" t="b">
        <f>IF('Res Rent Roll'!$B7="","",INT(EM$3/'Res Rent Roll'!$K7)=(Rollover!EM$3/'Res Rent Roll'!$K7))</f>
        <v>0</v>
      </c>
      <c r="EN7" s="47" t="b">
        <f>IF('Res Rent Roll'!$B7="","",INT(EN$3/'Res Rent Roll'!$K7)=(Rollover!EN$3/'Res Rent Roll'!$K7))</f>
        <v>0</v>
      </c>
      <c r="EO7" s="47" t="b">
        <f>IF('Res Rent Roll'!$B7="","",INT(EO$3/'Res Rent Roll'!$K7)=(Rollover!EO$3/'Res Rent Roll'!$K7))</f>
        <v>0</v>
      </c>
      <c r="EP7" s="47" t="b">
        <f>IF('Res Rent Roll'!$B7="","",INT(EP$3/'Res Rent Roll'!$K7)=(Rollover!EP$3/'Res Rent Roll'!$K7))</f>
        <v>0</v>
      </c>
      <c r="EQ7" s="47" t="b">
        <f>IF('Res Rent Roll'!$B7="","",INT(EQ$3/'Res Rent Roll'!$K7)=(Rollover!EQ$3/'Res Rent Roll'!$K7))</f>
        <v>1</v>
      </c>
      <c r="ER7" s="47" t="b">
        <f>IF('Res Rent Roll'!$B7="","",INT(ER$3/'Res Rent Roll'!$K7)=(Rollover!ER$3/'Res Rent Roll'!$K7))</f>
        <v>0</v>
      </c>
      <c r="ES7" s="47" t="b">
        <f>IF('Res Rent Roll'!$B7="","",INT(ES$3/'Res Rent Roll'!$K7)=(Rollover!ES$3/'Res Rent Roll'!$K7))</f>
        <v>0</v>
      </c>
      <c r="ET7" s="47" t="b">
        <f>IF('Res Rent Roll'!$B7="","",INT(ET$3/'Res Rent Roll'!$K7)=(Rollover!ET$3/'Res Rent Roll'!$K7))</f>
        <v>0</v>
      </c>
      <c r="EU7" s="47" t="b">
        <f>IF('Res Rent Roll'!$B7="","",INT(EU$3/'Res Rent Roll'!$K7)=(Rollover!EU$3/'Res Rent Roll'!$K7))</f>
        <v>0</v>
      </c>
      <c r="EV7" s="47" t="b">
        <f>IF('Res Rent Roll'!$B7="","",INT(EV$3/'Res Rent Roll'!$K7)=(Rollover!EV$3/'Res Rent Roll'!$K7))</f>
        <v>0</v>
      </c>
      <c r="EW7" s="47" t="b">
        <f>IF('Res Rent Roll'!$B7="","",INT(EW$3/'Res Rent Roll'!$K7)=(Rollover!EW$3/'Res Rent Roll'!$K7))</f>
        <v>0</v>
      </c>
      <c r="EX7" s="47" t="b">
        <f>IF('Res Rent Roll'!$B7="","",INT(EX$3/'Res Rent Roll'!$K7)=(Rollover!EX$3/'Res Rent Roll'!$K7))</f>
        <v>0</v>
      </c>
      <c r="EY7" s="47" t="b">
        <f>IF('Res Rent Roll'!$B7="","",INT(EY$3/'Res Rent Roll'!$K7)=(Rollover!EY$3/'Res Rent Roll'!$K7))</f>
        <v>0</v>
      </c>
      <c r="EZ7" s="47" t="b">
        <f>IF('Res Rent Roll'!$B7="","",INT(EZ$3/'Res Rent Roll'!$K7)=(Rollover!EZ$3/'Res Rent Roll'!$K7))</f>
        <v>0</v>
      </c>
      <c r="FA7" s="47" t="b">
        <f>IF('Res Rent Roll'!$B7="","",INT(FA$3/'Res Rent Roll'!$K7)=(Rollover!FA$3/'Res Rent Roll'!$K7))</f>
        <v>0</v>
      </c>
      <c r="FB7" s="47" t="b">
        <f>IF('Res Rent Roll'!$B7="","",INT(FB$3/'Res Rent Roll'!$K7)=(Rollover!FB$3/'Res Rent Roll'!$K7))</f>
        <v>0</v>
      </c>
      <c r="FC7" s="47" t="b">
        <f>IF('Res Rent Roll'!$B7="","",INT(FC$3/'Res Rent Roll'!$K7)=(Rollover!FC$3/'Res Rent Roll'!$K7))</f>
        <v>1</v>
      </c>
      <c r="FD7" s="47" t="b">
        <f>IF('Res Rent Roll'!$B7="","",INT(FD$3/'Res Rent Roll'!$K7)=(Rollover!FD$3/'Res Rent Roll'!$K7))</f>
        <v>0</v>
      </c>
      <c r="FE7" s="47" t="b">
        <f>IF('Res Rent Roll'!$B7="","",INT(FE$3/'Res Rent Roll'!$K7)=(Rollover!FE$3/'Res Rent Roll'!$K7))</f>
        <v>0</v>
      </c>
      <c r="FF7" s="47" t="b">
        <f>IF('Res Rent Roll'!$B7="","",INT(FF$3/'Res Rent Roll'!$K7)=(Rollover!FF$3/'Res Rent Roll'!$K7))</f>
        <v>0</v>
      </c>
      <c r="FG7" s="47" t="b">
        <f>IF('Res Rent Roll'!$B7="","",INT(FG$3/'Res Rent Roll'!$K7)=(Rollover!FG$3/'Res Rent Roll'!$K7))</f>
        <v>0</v>
      </c>
      <c r="FH7" s="47" t="b">
        <f>IF('Res Rent Roll'!$B7="","",INT(FH$3/'Res Rent Roll'!$K7)=(Rollover!FH$3/'Res Rent Roll'!$K7))</f>
        <v>0</v>
      </c>
      <c r="FI7" s="47" t="b">
        <f>IF('Res Rent Roll'!$B7="","",INT(FI$3/'Res Rent Roll'!$K7)=(Rollover!FI$3/'Res Rent Roll'!$K7))</f>
        <v>0</v>
      </c>
      <c r="FJ7" s="47" t="b">
        <f>IF('Res Rent Roll'!$B7="","",INT(FJ$3/'Res Rent Roll'!$K7)=(Rollover!FJ$3/'Res Rent Roll'!$K7))</f>
        <v>0</v>
      </c>
      <c r="FK7" s="47" t="b">
        <f>IF('Res Rent Roll'!$B7="","",INT(FK$3/'Res Rent Roll'!$K7)=(Rollover!FK$3/'Res Rent Roll'!$K7))</f>
        <v>0</v>
      </c>
      <c r="FL7" s="47" t="b">
        <f>IF('Res Rent Roll'!$B7="","",INT(FL$3/'Res Rent Roll'!$K7)=(Rollover!FL$3/'Res Rent Roll'!$K7))</f>
        <v>0</v>
      </c>
      <c r="FM7" s="47" t="b">
        <f>IF('Res Rent Roll'!$B7="","",INT(FM$3/'Res Rent Roll'!$K7)=(Rollover!FM$3/'Res Rent Roll'!$K7))</f>
        <v>0</v>
      </c>
      <c r="FN7" s="47" t="b">
        <f>IF('Res Rent Roll'!$B7="","",INT(FN$3/'Res Rent Roll'!$K7)=(Rollover!FN$3/'Res Rent Roll'!$K7))</f>
        <v>0</v>
      </c>
      <c r="FO7" s="47" t="b">
        <f>IF('Res Rent Roll'!$B7="","",INT(FO$3/'Res Rent Roll'!$K7)=(Rollover!FO$3/'Res Rent Roll'!$K7))</f>
        <v>1</v>
      </c>
      <c r="FP7" s="47" t="b">
        <f>IF('Res Rent Roll'!$B7="","",INT(FP$3/'Res Rent Roll'!$K7)=(Rollover!FP$3/'Res Rent Roll'!$K7))</f>
        <v>0</v>
      </c>
      <c r="FQ7" s="47" t="b">
        <f>IF('Res Rent Roll'!$B7="","",INT(FQ$3/'Res Rent Roll'!$K7)=(Rollover!FQ$3/'Res Rent Roll'!$K7))</f>
        <v>0</v>
      </c>
      <c r="FR7" s="47" t="b">
        <f>IF('Res Rent Roll'!$B7="","",INT(FR$3/'Res Rent Roll'!$K7)=(Rollover!FR$3/'Res Rent Roll'!$K7))</f>
        <v>0</v>
      </c>
      <c r="FS7" s="47" t="b">
        <f>IF('Res Rent Roll'!$B7="","",INT(FS$3/'Res Rent Roll'!$K7)=(Rollover!FS$3/'Res Rent Roll'!$K7))</f>
        <v>0</v>
      </c>
      <c r="FT7" s="47" t="b">
        <f>IF('Res Rent Roll'!$B7="","",INT(FT$3/'Res Rent Roll'!$K7)=(Rollover!FT$3/'Res Rent Roll'!$K7))</f>
        <v>0</v>
      </c>
      <c r="FU7" s="47" t="b">
        <f>IF('Res Rent Roll'!$B7="","",INT(FU$3/'Res Rent Roll'!$K7)=(Rollover!FU$3/'Res Rent Roll'!$K7))</f>
        <v>0</v>
      </c>
      <c r="FV7" s="47" t="b">
        <f>IF('Res Rent Roll'!$B7="","",INT(FV$3/'Res Rent Roll'!$K7)=(Rollover!FV$3/'Res Rent Roll'!$K7))</f>
        <v>0</v>
      </c>
      <c r="FW7" s="47" t="b">
        <f>IF('Res Rent Roll'!$B7="","",INT(FW$3/'Res Rent Roll'!$K7)=(Rollover!FW$3/'Res Rent Roll'!$K7))</f>
        <v>0</v>
      </c>
      <c r="FX7" s="47" t="b">
        <f>IF('Res Rent Roll'!$B7="","",INT(FX$3/'Res Rent Roll'!$K7)=(Rollover!FX$3/'Res Rent Roll'!$K7))</f>
        <v>0</v>
      </c>
      <c r="FY7" s="47" t="b">
        <f>IF('Res Rent Roll'!$B7="","",INT(FY$3/'Res Rent Roll'!$K7)=(Rollover!FY$3/'Res Rent Roll'!$K7))</f>
        <v>0</v>
      </c>
      <c r="FZ7" s="47" t="b">
        <f>IF('Res Rent Roll'!$B7="","",INT(FZ$3/'Res Rent Roll'!$K7)=(Rollover!FZ$3/'Res Rent Roll'!$K7))</f>
        <v>0</v>
      </c>
      <c r="GA7" s="48" t="b">
        <f>IF('Res Rent Roll'!$B7="","",INT(GA$3/'Res Rent Roll'!$K7)=(Rollover!GA$3/'Res Rent Roll'!$K7))</f>
        <v>1</v>
      </c>
    </row>
    <row r="8" spans="2:183" x14ac:dyDescent="0.3">
      <c r="B8" s="42" t="str">
        <f>IF('Res Rent Roll'!$B8="","",'Res Rent Roll'!$B8)</f>
        <v>2-Bed B R1</v>
      </c>
      <c r="C8" s="43"/>
      <c r="D8" s="47" t="b">
        <f>IF('Res Rent Roll'!$B8="","",INT(D$3/'Res Rent Roll'!$K8)=(Rollover!D$3/'Res Rent Roll'!$K8))</f>
        <v>0</v>
      </c>
      <c r="E8" s="47" t="b">
        <f>IF('Res Rent Roll'!$B8="","",INT(E$3/'Res Rent Roll'!$K8)=(Rollover!E$3/'Res Rent Roll'!$K8))</f>
        <v>0</v>
      </c>
      <c r="F8" s="47" t="b">
        <f>IF('Res Rent Roll'!$B8="","",INT(F$3/'Res Rent Roll'!$K8)=(Rollover!F$3/'Res Rent Roll'!$K8))</f>
        <v>0</v>
      </c>
      <c r="G8" s="47" t="b">
        <f>IF('Res Rent Roll'!$B8="","",INT(G$3/'Res Rent Roll'!$K8)=(Rollover!G$3/'Res Rent Roll'!$K8))</f>
        <v>0</v>
      </c>
      <c r="H8" s="47" t="b">
        <f>IF('Res Rent Roll'!$B8="","",INT(H$3/'Res Rent Roll'!$K8)=(Rollover!H$3/'Res Rent Roll'!$K8))</f>
        <v>0</v>
      </c>
      <c r="I8" s="47" t="b">
        <f>IF('Res Rent Roll'!$B8="","",INT(I$3/'Res Rent Roll'!$K8)=(Rollover!I$3/'Res Rent Roll'!$K8))</f>
        <v>0</v>
      </c>
      <c r="J8" s="47" t="b">
        <f>IF('Res Rent Roll'!$B8="","",INT(J$3/'Res Rent Roll'!$K8)=(Rollover!J$3/'Res Rent Roll'!$K8))</f>
        <v>0</v>
      </c>
      <c r="K8" s="47" t="b">
        <f>IF('Res Rent Roll'!$B8="","",INT(K$3/'Res Rent Roll'!$K8)=(Rollover!K$3/'Res Rent Roll'!$K8))</f>
        <v>0</v>
      </c>
      <c r="L8" s="47" t="b">
        <f>IF('Res Rent Roll'!$B8="","",INT(L$3/'Res Rent Roll'!$K8)=(Rollover!L$3/'Res Rent Roll'!$K8))</f>
        <v>0</v>
      </c>
      <c r="M8" s="47" t="b">
        <f>IF('Res Rent Roll'!$B8="","",INT(M$3/'Res Rent Roll'!$K8)=(Rollover!M$3/'Res Rent Roll'!$K8))</f>
        <v>0</v>
      </c>
      <c r="N8" s="47" t="b">
        <f>IF('Res Rent Roll'!$B8="","",INT(N$3/'Res Rent Roll'!$K8)=(Rollover!N$3/'Res Rent Roll'!$K8))</f>
        <v>0</v>
      </c>
      <c r="O8" s="47" t="b">
        <f>IF('Res Rent Roll'!$B8="","",INT(O$3/'Res Rent Roll'!$K8)=(Rollover!O$3/'Res Rent Roll'!$K8))</f>
        <v>1</v>
      </c>
      <c r="P8" s="47" t="b">
        <f>IF('Res Rent Roll'!$B8="","",INT(P$3/'Res Rent Roll'!$K8)=(Rollover!P$3/'Res Rent Roll'!$K8))</f>
        <v>0</v>
      </c>
      <c r="Q8" s="47" t="b">
        <f>IF('Res Rent Roll'!$B8="","",INT(Q$3/'Res Rent Roll'!$K8)=(Rollover!Q$3/'Res Rent Roll'!$K8))</f>
        <v>0</v>
      </c>
      <c r="R8" s="47" t="b">
        <f>IF('Res Rent Roll'!$B8="","",INT(R$3/'Res Rent Roll'!$K8)=(Rollover!R$3/'Res Rent Roll'!$K8))</f>
        <v>0</v>
      </c>
      <c r="S8" s="47" t="b">
        <f>IF('Res Rent Roll'!$B8="","",INT(S$3/'Res Rent Roll'!$K8)=(Rollover!S$3/'Res Rent Roll'!$K8))</f>
        <v>0</v>
      </c>
      <c r="T8" s="47" t="b">
        <f>IF('Res Rent Roll'!$B8="","",INT(T$3/'Res Rent Roll'!$K8)=(Rollover!T$3/'Res Rent Roll'!$K8))</f>
        <v>0</v>
      </c>
      <c r="U8" s="47" t="b">
        <f>IF('Res Rent Roll'!$B8="","",INT(U$3/'Res Rent Roll'!$K8)=(Rollover!U$3/'Res Rent Roll'!$K8))</f>
        <v>0</v>
      </c>
      <c r="V8" s="47" t="b">
        <f>IF('Res Rent Roll'!$B8="","",INT(V$3/'Res Rent Roll'!$K8)=(Rollover!V$3/'Res Rent Roll'!$K8))</f>
        <v>0</v>
      </c>
      <c r="W8" s="47" t="b">
        <f>IF('Res Rent Roll'!$B8="","",INT(W$3/'Res Rent Roll'!$K8)=(Rollover!W$3/'Res Rent Roll'!$K8))</f>
        <v>0</v>
      </c>
      <c r="X8" s="47" t="b">
        <f>IF('Res Rent Roll'!$B8="","",INT(X$3/'Res Rent Roll'!$K8)=(Rollover!X$3/'Res Rent Roll'!$K8))</f>
        <v>0</v>
      </c>
      <c r="Y8" s="47" t="b">
        <f>IF('Res Rent Roll'!$B8="","",INT(Y$3/'Res Rent Roll'!$K8)=(Rollover!Y$3/'Res Rent Roll'!$K8))</f>
        <v>0</v>
      </c>
      <c r="Z8" s="47" t="b">
        <f>IF('Res Rent Roll'!$B8="","",INT(Z$3/'Res Rent Roll'!$K8)=(Rollover!Z$3/'Res Rent Roll'!$K8))</f>
        <v>0</v>
      </c>
      <c r="AA8" s="47" t="b">
        <f>IF('Res Rent Roll'!$B8="","",INT(AA$3/'Res Rent Roll'!$K8)=(Rollover!AA$3/'Res Rent Roll'!$K8))</f>
        <v>1</v>
      </c>
      <c r="AB8" s="47" t="b">
        <f>IF('Res Rent Roll'!$B8="","",INT(AB$3/'Res Rent Roll'!$K8)=(Rollover!AB$3/'Res Rent Roll'!$K8))</f>
        <v>0</v>
      </c>
      <c r="AC8" s="47" t="b">
        <f>IF('Res Rent Roll'!$B8="","",INT(AC$3/'Res Rent Roll'!$K8)=(Rollover!AC$3/'Res Rent Roll'!$K8))</f>
        <v>0</v>
      </c>
      <c r="AD8" s="47" t="b">
        <f>IF('Res Rent Roll'!$B8="","",INT(AD$3/'Res Rent Roll'!$K8)=(Rollover!AD$3/'Res Rent Roll'!$K8))</f>
        <v>0</v>
      </c>
      <c r="AE8" s="47" t="b">
        <f>IF('Res Rent Roll'!$B8="","",INT(AE$3/'Res Rent Roll'!$K8)=(Rollover!AE$3/'Res Rent Roll'!$K8))</f>
        <v>0</v>
      </c>
      <c r="AF8" s="47" t="b">
        <f>IF('Res Rent Roll'!$B8="","",INT(AF$3/'Res Rent Roll'!$K8)=(Rollover!AF$3/'Res Rent Roll'!$K8))</f>
        <v>0</v>
      </c>
      <c r="AG8" s="47" t="b">
        <f>IF('Res Rent Roll'!$B8="","",INT(AG$3/'Res Rent Roll'!$K8)=(Rollover!AG$3/'Res Rent Roll'!$K8))</f>
        <v>0</v>
      </c>
      <c r="AH8" s="47" t="b">
        <f>IF('Res Rent Roll'!$B8="","",INT(AH$3/'Res Rent Roll'!$K8)=(Rollover!AH$3/'Res Rent Roll'!$K8))</f>
        <v>0</v>
      </c>
      <c r="AI8" s="47" t="b">
        <f>IF('Res Rent Roll'!$B8="","",INT(AI$3/'Res Rent Roll'!$K8)=(Rollover!AI$3/'Res Rent Roll'!$K8))</f>
        <v>0</v>
      </c>
      <c r="AJ8" s="47" t="b">
        <f>IF('Res Rent Roll'!$B8="","",INT(AJ$3/'Res Rent Roll'!$K8)=(Rollover!AJ$3/'Res Rent Roll'!$K8))</f>
        <v>0</v>
      </c>
      <c r="AK8" s="47" t="b">
        <f>IF('Res Rent Roll'!$B8="","",INT(AK$3/'Res Rent Roll'!$K8)=(Rollover!AK$3/'Res Rent Roll'!$K8))</f>
        <v>0</v>
      </c>
      <c r="AL8" s="47" t="b">
        <f>IF('Res Rent Roll'!$B8="","",INT(AL$3/'Res Rent Roll'!$K8)=(Rollover!AL$3/'Res Rent Roll'!$K8))</f>
        <v>0</v>
      </c>
      <c r="AM8" s="47" t="b">
        <f>IF('Res Rent Roll'!$B8="","",INT(AM$3/'Res Rent Roll'!$K8)=(Rollover!AM$3/'Res Rent Roll'!$K8))</f>
        <v>1</v>
      </c>
      <c r="AN8" s="47" t="b">
        <f>IF('Res Rent Roll'!$B8="","",INT(AN$3/'Res Rent Roll'!$K8)=(Rollover!AN$3/'Res Rent Roll'!$K8))</f>
        <v>0</v>
      </c>
      <c r="AO8" s="47" t="b">
        <f>IF('Res Rent Roll'!$B8="","",INT(AO$3/'Res Rent Roll'!$K8)=(Rollover!AO$3/'Res Rent Roll'!$K8))</f>
        <v>0</v>
      </c>
      <c r="AP8" s="47" t="b">
        <f>IF('Res Rent Roll'!$B8="","",INT(AP$3/'Res Rent Roll'!$K8)=(Rollover!AP$3/'Res Rent Roll'!$K8))</f>
        <v>0</v>
      </c>
      <c r="AQ8" s="47" t="b">
        <f>IF('Res Rent Roll'!$B8="","",INT(AQ$3/'Res Rent Roll'!$K8)=(Rollover!AQ$3/'Res Rent Roll'!$K8))</f>
        <v>0</v>
      </c>
      <c r="AR8" s="47" t="b">
        <f>IF('Res Rent Roll'!$B8="","",INT(AR$3/'Res Rent Roll'!$K8)=(Rollover!AR$3/'Res Rent Roll'!$K8))</f>
        <v>0</v>
      </c>
      <c r="AS8" s="47" t="b">
        <f>IF('Res Rent Roll'!$B8="","",INT(AS$3/'Res Rent Roll'!$K8)=(Rollover!AS$3/'Res Rent Roll'!$K8))</f>
        <v>0</v>
      </c>
      <c r="AT8" s="47" t="b">
        <f>IF('Res Rent Roll'!$B8="","",INT(AT$3/'Res Rent Roll'!$K8)=(Rollover!AT$3/'Res Rent Roll'!$K8))</f>
        <v>0</v>
      </c>
      <c r="AU8" s="47" t="b">
        <f>IF('Res Rent Roll'!$B8="","",INT(AU$3/'Res Rent Roll'!$K8)=(Rollover!AU$3/'Res Rent Roll'!$K8))</f>
        <v>0</v>
      </c>
      <c r="AV8" s="47" t="b">
        <f>IF('Res Rent Roll'!$B8="","",INT(AV$3/'Res Rent Roll'!$K8)=(Rollover!AV$3/'Res Rent Roll'!$K8))</f>
        <v>0</v>
      </c>
      <c r="AW8" s="47" t="b">
        <f>IF('Res Rent Roll'!$B8="","",INT(AW$3/'Res Rent Roll'!$K8)=(Rollover!AW$3/'Res Rent Roll'!$K8))</f>
        <v>0</v>
      </c>
      <c r="AX8" s="47" t="b">
        <f>IF('Res Rent Roll'!$B8="","",INT(AX$3/'Res Rent Roll'!$K8)=(Rollover!AX$3/'Res Rent Roll'!$K8))</f>
        <v>0</v>
      </c>
      <c r="AY8" s="47" t="b">
        <f>IF('Res Rent Roll'!$B8="","",INT(AY$3/'Res Rent Roll'!$K8)=(Rollover!AY$3/'Res Rent Roll'!$K8))</f>
        <v>1</v>
      </c>
      <c r="AZ8" s="47" t="b">
        <f>IF('Res Rent Roll'!$B8="","",INT(AZ$3/'Res Rent Roll'!$K8)=(Rollover!AZ$3/'Res Rent Roll'!$K8))</f>
        <v>0</v>
      </c>
      <c r="BA8" s="47" t="b">
        <f>IF('Res Rent Roll'!$B8="","",INT(BA$3/'Res Rent Roll'!$K8)=(Rollover!BA$3/'Res Rent Roll'!$K8))</f>
        <v>0</v>
      </c>
      <c r="BB8" s="47" t="b">
        <f>IF('Res Rent Roll'!$B8="","",INT(BB$3/'Res Rent Roll'!$K8)=(Rollover!BB$3/'Res Rent Roll'!$K8))</f>
        <v>0</v>
      </c>
      <c r="BC8" s="47" t="b">
        <f>IF('Res Rent Roll'!$B8="","",INT(BC$3/'Res Rent Roll'!$K8)=(Rollover!BC$3/'Res Rent Roll'!$K8))</f>
        <v>0</v>
      </c>
      <c r="BD8" s="47" t="b">
        <f>IF('Res Rent Roll'!$B8="","",INT(BD$3/'Res Rent Roll'!$K8)=(Rollover!BD$3/'Res Rent Roll'!$K8))</f>
        <v>0</v>
      </c>
      <c r="BE8" s="47" t="b">
        <f>IF('Res Rent Roll'!$B8="","",INT(BE$3/'Res Rent Roll'!$K8)=(Rollover!BE$3/'Res Rent Roll'!$K8))</f>
        <v>0</v>
      </c>
      <c r="BF8" s="47" t="b">
        <f>IF('Res Rent Roll'!$B8="","",INT(BF$3/'Res Rent Roll'!$K8)=(Rollover!BF$3/'Res Rent Roll'!$K8))</f>
        <v>0</v>
      </c>
      <c r="BG8" s="47" t="b">
        <f>IF('Res Rent Roll'!$B8="","",INT(BG$3/'Res Rent Roll'!$K8)=(Rollover!BG$3/'Res Rent Roll'!$K8))</f>
        <v>0</v>
      </c>
      <c r="BH8" s="47" t="b">
        <f>IF('Res Rent Roll'!$B8="","",INT(BH$3/'Res Rent Roll'!$K8)=(Rollover!BH$3/'Res Rent Roll'!$K8))</f>
        <v>0</v>
      </c>
      <c r="BI8" s="47" t="b">
        <f>IF('Res Rent Roll'!$B8="","",INT(BI$3/'Res Rent Roll'!$K8)=(Rollover!BI$3/'Res Rent Roll'!$K8))</f>
        <v>0</v>
      </c>
      <c r="BJ8" s="47" t="b">
        <f>IF('Res Rent Roll'!$B8="","",INT(BJ$3/'Res Rent Roll'!$K8)=(Rollover!BJ$3/'Res Rent Roll'!$K8))</f>
        <v>0</v>
      </c>
      <c r="BK8" s="47" t="b">
        <f>IF('Res Rent Roll'!$B8="","",INT(BK$3/'Res Rent Roll'!$K8)=(Rollover!BK$3/'Res Rent Roll'!$K8))</f>
        <v>1</v>
      </c>
      <c r="BL8" s="47" t="b">
        <f>IF('Res Rent Roll'!$B8="","",INT(BL$3/'Res Rent Roll'!$K8)=(Rollover!BL$3/'Res Rent Roll'!$K8))</f>
        <v>0</v>
      </c>
      <c r="BM8" s="47" t="b">
        <f>IF('Res Rent Roll'!$B8="","",INT(BM$3/'Res Rent Roll'!$K8)=(Rollover!BM$3/'Res Rent Roll'!$K8))</f>
        <v>0</v>
      </c>
      <c r="BN8" s="47" t="b">
        <f>IF('Res Rent Roll'!$B8="","",INT(BN$3/'Res Rent Roll'!$K8)=(Rollover!BN$3/'Res Rent Roll'!$K8))</f>
        <v>0</v>
      </c>
      <c r="BO8" s="47" t="b">
        <f>IF('Res Rent Roll'!$B8="","",INT(BO$3/'Res Rent Roll'!$K8)=(Rollover!BO$3/'Res Rent Roll'!$K8))</f>
        <v>0</v>
      </c>
      <c r="BP8" s="47" t="b">
        <f>IF('Res Rent Roll'!$B8="","",INT(BP$3/'Res Rent Roll'!$K8)=(Rollover!BP$3/'Res Rent Roll'!$K8))</f>
        <v>0</v>
      </c>
      <c r="BQ8" s="47" t="b">
        <f>IF('Res Rent Roll'!$B8="","",INT(BQ$3/'Res Rent Roll'!$K8)=(Rollover!BQ$3/'Res Rent Roll'!$K8))</f>
        <v>0</v>
      </c>
      <c r="BR8" s="47" t="b">
        <f>IF('Res Rent Roll'!$B8="","",INT(BR$3/'Res Rent Roll'!$K8)=(Rollover!BR$3/'Res Rent Roll'!$K8))</f>
        <v>0</v>
      </c>
      <c r="BS8" s="47" t="b">
        <f>IF('Res Rent Roll'!$B8="","",INT(BS$3/'Res Rent Roll'!$K8)=(Rollover!BS$3/'Res Rent Roll'!$K8))</f>
        <v>0</v>
      </c>
      <c r="BT8" s="47" t="b">
        <f>IF('Res Rent Roll'!$B8="","",INT(BT$3/'Res Rent Roll'!$K8)=(Rollover!BT$3/'Res Rent Roll'!$K8))</f>
        <v>0</v>
      </c>
      <c r="BU8" s="47" t="b">
        <f>IF('Res Rent Roll'!$B8="","",INT(BU$3/'Res Rent Roll'!$K8)=(Rollover!BU$3/'Res Rent Roll'!$K8))</f>
        <v>0</v>
      </c>
      <c r="BV8" s="47" t="b">
        <f>IF('Res Rent Roll'!$B8="","",INT(BV$3/'Res Rent Roll'!$K8)=(Rollover!BV$3/'Res Rent Roll'!$K8))</f>
        <v>0</v>
      </c>
      <c r="BW8" s="47" t="b">
        <f>IF('Res Rent Roll'!$B8="","",INT(BW$3/'Res Rent Roll'!$K8)=(Rollover!BW$3/'Res Rent Roll'!$K8))</f>
        <v>1</v>
      </c>
      <c r="BX8" s="47" t="b">
        <f>IF('Res Rent Roll'!$B8="","",INT(BX$3/'Res Rent Roll'!$K8)=(Rollover!BX$3/'Res Rent Roll'!$K8))</f>
        <v>0</v>
      </c>
      <c r="BY8" s="47" t="b">
        <f>IF('Res Rent Roll'!$B8="","",INT(BY$3/'Res Rent Roll'!$K8)=(Rollover!BY$3/'Res Rent Roll'!$K8))</f>
        <v>0</v>
      </c>
      <c r="BZ8" s="47" t="b">
        <f>IF('Res Rent Roll'!$B8="","",INT(BZ$3/'Res Rent Roll'!$K8)=(Rollover!BZ$3/'Res Rent Roll'!$K8))</f>
        <v>0</v>
      </c>
      <c r="CA8" s="47" t="b">
        <f>IF('Res Rent Roll'!$B8="","",INT(CA$3/'Res Rent Roll'!$K8)=(Rollover!CA$3/'Res Rent Roll'!$K8))</f>
        <v>0</v>
      </c>
      <c r="CB8" s="47" t="b">
        <f>IF('Res Rent Roll'!$B8="","",INT(CB$3/'Res Rent Roll'!$K8)=(Rollover!CB$3/'Res Rent Roll'!$K8))</f>
        <v>0</v>
      </c>
      <c r="CC8" s="47" t="b">
        <f>IF('Res Rent Roll'!$B8="","",INT(CC$3/'Res Rent Roll'!$K8)=(Rollover!CC$3/'Res Rent Roll'!$K8))</f>
        <v>0</v>
      </c>
      <c r="CD8" s="47" t="b">
        <f>IF('Res Rent Roll'!$B8="","",INT(CD$3/'Res Rent Roll'!$K8)=(Rollover!CD$3/'Res Rent Roll'!$K8))</f>
        <v>0</v>
      </c>
      <c r="CE8" s="47" t="b">
        <f>IF('Res Rent Roll'!$B8="","",INT(CE$3/'Res Rent Roll'!$K8)=(Rollover!CE$3/'Res Rent Roll'!$K8))</f>
        <v>0</v>
      </c>
      <c r="CF8" s="47" t="b">
        <f>IF('Res Rent Roll'!$B8="","",INT(CF$3/'Res Rent Roll'!$K8)=(Rollover!CF$3/'Res Rent Roll'!$K8))</f>
        <v>0</v>
      </c>
      <c r="CG8" s="47" t="b">
        <f>IF('Res Rent Roll'!$B8="","",INT(CG$3/'Res Rent Roll'!$K8)=(Rollover!CG$3/'Res Rent Roll'!$K8))</f>
        <v>0</v>
      </c>
      <c r="CH8" s="47" t="b">
        <f>IF('Res Rent Roll'!$B8="","",INT(CH$3/'Res Rent Roll'!$K8)=(Rollover!CH$3/'Res Rent Roll'!$K8))</f>
        <v>0</v>
      </c>
      <c r="CI8" s="47" t="b">
        <f>IF('Res Rent Roll'!$B8="","",INT(CI$3/'Res Rent Roll'!$K8)=(Rollover!CI$3/'Res Rent Roll'!$K8))</f>
        <v>1</v>
      </c>
      <c r="CJ8" s="47" t="b">
        <f>IF('Res Rent Roll'!$B8="","",INT(CJ$3/'Res Rent Roll'!$K8)=(Rollover!CJ$3/'Res Rent Roll'!$K8))</f>
        <v>0</v>
      </c>
      <c r="CK8" s="47" t="b">
        <f>IF('Res Rent Roll'!$B8="","",INT(CK$3/'Res Rent Roll'!$K8)=(Rollover!CK$3/'Res Rent Roll'!$K8))</f>
        <v>0</v>
      </c>
      <c r="CL8" s="47" t="b">
        <f>IF('Res Rent Roll'!$B8="","",INT(CL$3/'Res Rent Roll'!$K8)=(Rollover!CL$3/'Res Rent Roll'!$K8))</f>
        <v>0</v>
      </c>
      <c r="CM8" s="47" t="b">
        <f>IF('Res Rent Roll'!$B8="","",INT(CM$3/'Res Rent Roll'!$K8)=(Rollover!CM$3/'Res Rent Roll'!$K8))</f>
        <v>0</v>
      </c>
      <c r="CN8" s="47" t="b">
        <f>IF('Res Rent Roll'!$B8="","",INT(CN$3/'Res Rent Roll'!$K8)=(Rollover!CN$3/'Res Rent Roll'!$K8))</f>
        <v>0</v>
      </c>
      <c r="CO8" s="47" t="b">
        <f>IF('Res Rent Roll'!$B8="","",INT(CO$3/'Res Rent Roll'!$K8)=(Rollover!CO$3/'Res Rent Roll'!$K8))</f>
        <v>0</v>
      </c>
      <c r="CP8" s="47" t="b">
        <f>IF('Res Rent Roll'!$B8="","",INT(CP$3/'Res Rent Roll'!$K8)=(Rollover!CP$3/'Res Rent Roll'!$K8))</f>
        <v>0</v>
      </c>
      <c r="CQ8" s="47" t="b">
        <f>IF('Res Rent Roll'!$B8="","",INT(CQ$3/'Res Rent Roll'!$K8)=(Rollover!CQ$3/'Res Rent Roll'!$K8))</f>
        <v>0</v>
      </c>
      <c r="CR8" s="47" t="b">
        <f>IF('Res Rent Roll'!$B8="","",INT(CR$3/'Res Rent Roll'!$K8)=(Rollover!CR$3/'Res Rent Roll'!$K8))</f>
        <v>0</v>
      </c>
      <c r="CS8" s="47" t="b">
        <f>IF('Res Rent Roll'!$B8="","",INT(CS$3/'Res Rent Roll'!$K8)=(Rollover!CS$3/'Res Rent Roll'!$K8))</f>
        <v>0</v>
      </c>
      <c r="CT8" s="47" t="b">
        <f>IF('Res Rent Roll'!$B8="","",INT(CT$3/'Res Rent Roll'!$K8)=(Rollover!CT$3/'Res Rent Roll'!$K8))</f>
        <v>0</v>
      </c>
      <c r="CU8" s="47" t="b">
        <f>IF('Res Rent Roll'!$B8="","",INT(CU$3/'Res Rent Roll'!$K8)=(Rollover!CU$3/'Res Rent Roll'!$K8))</f>
        <v>1</v>
      </c>
      <c r="CV8" s="47" t="b">
        <f>IF('Res Rent Roll'!$B8="","",INT(CV$3/'Res Rent Roll'!$K8)=(Rollover!CV$3/'Res Rent Roll'!$K8))</f>
        <v>0</v>
      </c>
      <c r="CW8" s="47" t="b">
        <f>IF('Res Rent Roll'!$B8="","",INT(CW$3/'Res Rent Roll'!$K8)=(Rollover!CW$3/'Res Rent Roll'!$K8))</f>
        <v>0</v>
      </c>
      <c r="CX8" s="47" t="b">
        <f>IF('Res Rent Roll'!$B8="","",INT(CX$3/'Res Rent Roll'!$K8)=(Rollover!CX$3/'Res Rent Roll'!$K8))</f>
        <v>0</v>
      </c>
      <c r="CY8" s="47" t="b">
        <f>IF('Res Rent Roll'!$B8="","",INT(CY$3/'Res Rent Roll'!$K8)=(Rollover!CY$3/'Res Rent Roll'!$K8))</f>
        <v>0</v>
      </c>
      <c r="CZ8" s="47" t="b">
        <f>IF('Res Rent Roll'!$B8="","",INT(CZ$3/'Res Rent Roll'!$K8)=(Rollover!CZ$3/'Res Rent Roll'!$K8))</f>
        <v>0</v>
      </c>
      <c r="DA8" s="47" t="b">
        <f>IF('Res Rent Roll'!$B8="","",INT(DA$3/'Res Rent Roll'!$K8)=(Rollover!DA$3/'Res Rent Roll'!$K8))</f>
        <v>0</v>
      </c>
      <c r="DB8" s="47" t="b">
        <f>IF('Res Rent Roll'!$B8="","",INT(DB$3/'Res Rent Roll'!$K8)=(Rollover!DB$3/'Res Rent Roll'!$K8))</f>
        <v>0</v>
      </c>
      <c r="DC8" s="47" t="b">
        <f>IF('Res Rent Roll'!$B8="","",INT(DC$3/'Res Rent Roll'!$K8)=(Rollover!DC$3/'Res Rent Roll'!$K8))</f>
        <v>0</v>
      </c>
      <c r="DD8" s="47" t="b">
        <f>IF('Res Rent Roll'!$B8="","",INT(DD$3/'Res Rent Roll'!$K8)=(Rollover!DD$3/'Res Rent Roll'!$K8))</f>
        <v>0</v>
      </c>
      <c r="DE8" s="47" t="b">
        <f>IF('Res Rent Roll'!$B8="","",INT(DE$3/'Res Rent Roll'!$K8)=(Rollover!DE$3/'Res Rent Roll'!$K8))</f>
        <v>0</v>
      </c>
      <c r="DF8" s="47" t="b">
        <f>IF('Res Rent Roll'!$B8="","",INT(DF$3/'Res Rent Roll'!$K8)=(Rollover!DF$3/'Res Rent Roll'!$K8))</f>
        <v>0</v>
      </c>
      <c r="DG8" s="47" t="b">
        <f>IF('Res Rent Roll'!$B8="","",INT(DG$3/'Res Rent Roll'!$K8)=(Rollover!DG$3/'Res Rent Roll'!$K8))</f>
        <v>1</v>
      </c>
      <c r="DH8" s="47" t="b">
        <f>IF('Res Rent Roll'!$B8="","",INT(DH$3/'Res Rent Roll'!$K8)=(Rollover!DH$3/'Res Rent Roll'!$K8))</f>
        <v>0</v>
      </c>
      <c r="DI8" s="47" t="b">
        <f>IF('Res Rent Roll'!$B8="","",INT(DI$3/'Res Rent Roll'!$K8)=(Rollover!DI$3/'Res Rent Roll'!$K8))</f>
        <v>0</v>
      </c>
      <c r="DJ8" s="47" t="b">
        <f>IF('Res Rent Roll'!$B8="","",INT(DJ$3/'Res Rent Roll'!$K8)=(Rollover!DJ$3/'Res Rent Roll'!$K8))</f>
        <v>0</v>
      </c>
      <c r="DK8" s="47" t="b">
        <f>IF('Res Rent Roll'!$B8="","",INT(DK$3/'Res Rent Roll'!$K8)=(Rollover!DK$3/'Res Rent Roll'!$K8))</f>
        <v>0</v>
      </c>
      <c r="DL8" s="47" t="b">
        <f>IF('Res Rent Roll'!$B8="","",INT(DL$3/'Res Rent Roll'!$K8)=(Rollover!DL$3/'Res Rent Roll'!$K8))</f>
        <v>0</v>
      </c>
      <c r="DM8" s="47" t="b">
        <f>IF('Res Rent Roll'!$B8="","",INT(DM$3/'Res Rent Roll'!$K8)=(Rollover!DM$3/'Res Rent Roll'!$K8))</f>
        <v>0</v>
      </c>
      <c r="DN8" s="47" t="b">
        <f>IF('Res Rent Roll'!$B8="","",INT(DN$3/'Res Rent Roll'!$K8)=(Rollover!DN$3/'Res Rent Roll'!$K8))</f>
        <v>0</v>
      </c>
      <c r="DO8" s="47" t="b">
        <f>IF('Res Rent Roll'!$B8="","",INT(DO$3/'Res Rent Roll'!$K8)=(Rollover!DO$3/'Res Rent Roll'!$K8))</f>
        <v>0</v>
      </c>
      <c r="DP8" s="47" t="b">
        <f>IF('Res Rent Roll'!$B8="","",INT(DP$3/'Res Rent Roll'!$K8)=(Rollover!DP$3/'Res Rent Roll'!$K8))</f>
        <v>0</v>
      </c>
      <c r="DQ8" s="47" t="b">
        <f>IF('Res Rent Roll'!$B8="","",INT(DQ$3/'Res Rent Roll'!$K8)=(Rollover!DQ$3/'Res Rent Roll'!$K8))</f>
        <v>0</v>
      </c>
      <c r="DR8" s="47" t="b">
        <f>IF('Res Rent Roll'!$B8="","",INT(DR$3/'Res Rent Roll'!$K8)=(Rollover!DR$3/'Res Rent Roll'!$K8))</f>
        <v>0</v>
      </c>
      <c r="DS8" s="47" t="b">
        <f>IF('Res Rent Roll'!$B8="","",INT(DS$3/'Res Rent Roll'!$K8)=(Rollover!DS$3/'Res Rent Roll'!$K8))</f>
        <v>1</v>
      </c>
      <c r="DT8" s="47" t="b">
        <f>IF('Res Rent Roll'!$B8="","",INT(DT$3/'Res Rent Roll'!$K8)=(Rollover!DT$3/'Res Rent Roll'!$K8))</f>
        <v>0</v>
      </c>
      <c r="DU8" s="47" t="b">
        <f>IF('Res Rent Roll'!$B8="","",INT(DU$3/'Res Rent Roll'!$K8)=(Rollover!DU$3/'Res Rent Roll'!$K8))</f>
        <v>0</v>
      </c>
      <c r="DV8" s="47" t="b">
        <f>IF('Res Rent Roll'!$B8="","",INT(DV$3/'Res Rent Roll'!$K8)=(Rollover!DV$3/'Res Rent Roll'!$K8))</f>
        <v>0</v>
      </c>
      <c r="DW8" s="47" t="b">
        <f>IF('Res Rent Roll'!$B8="","",INT(DW$3/'Res Rent Roll'!$K8)=(Rollover!DW$3/'Res Rent Roll'!$K8))</f>
        <v>0</v>
      </c>
      <c r="DX8" s="47" t="b">
        <f>IF('Res Rent Roll'!$B8="","",INT(DX$3/'Res Rent Roll'!$K8)=(Rollover!DX$3/'Res Rent Roll'!$K8))</f>
        <v>0</v>
      </c>
      <c r="DY8" s="47" t="b">
        <f>IF('Res Rent Roll'!$B8="","",INT(DY$3/'Res Rent Roll'!$K8)=(Rollover!DY$3/'Res Rent Roll'!$K8))</f>
        <v>0</v>
      </c>
      <c r="DZ8" s="47" t="b">
        <f>IF('Res Rent Roll'!$B8="","",INT(DZ$3/'Res Rent Roll'!$K8)=(Rollover!DZ$3/'Res Rent Roll'!$K8))</f>
        <v>0</v>
      </c>
      <c r="EA8" s="47" t="b">
        <f>IF('Res Rent Roll'!$B8="","",INT(EA$3/'Res Rent Roll'!$K8)=(Rollover!EA$3/'Res Rent Roll'!$K8))</f>
        <v>0</v>
      </c>
      <c r="EB8" s="47" t="b">
        <f>IF('Res Rent Roll'!$B8="","",INT(EB$3/'Res Rent Roll'!$K8)=(Rollover!EB$3/'Res Rent Roll'!$K8))</f>
        <v>0</v>
      </c>
      <c r="EC8" s="47" t="b">
        <f>IF('Res Rent Roll'!$B8="","",INT(EC$3/'Res Rent Roll'!$K8)=(Rollover!EC$3/'Res Rent Roll'!$K8))</f>
        <v>0</v>
      </c>
      <c r="ED8" s="47" t="b">
        <f>IF('Res Rent Roll'!$B8="","",INT(ED$3/'Res Rent Roll'!$K8)=(Rollover!ED$3/'Res Rent Roll'!$K8))</f>
        <v>0</v>
      </c>
      <c r="EE8" s="47" t="b">
        <f>IF('Res Rent Roll'!$B8="","",INT(EE$3/'Res Rent Roll'!$K8)=(Rollover!EE$3/'Res Rent Roll'!$K8))</f>
        <v>1</v>
      </c>
      <c r="EF8" s="47" t="b">
        <f>IF('Res Rent Roll'!$B8="","",INT(EF$3/'Res Rent Roll'!$K8)=(Rollover!EF$3/'Res Rent Roll'!$K8))</f>
        <v>0</v>
      </c>
      <c r="EG8" s="47" t="b">
        <f>IF('Res Rent Roll'!$B8="","",INT(EG$3/'Res Rent Roll'!$K8)=(Rollover!EG$3/'Res Rent Roll'!$K8))</f>
        <v>0</v>
      </c>
      <c r="EH8" s="47" t="b">
        <f>IF('Res Rent Roll'!$B8="","",INT(EH$3/'Res Rent Roll'!$K8)=(Rollover!EH$3/'Res Rent Roll'!$K8))</f>
        <v>0</v>
      </c>
      <c r="EI8" s="47" t="b">
        <f>IF('Res Rent Roll'!$B8="","",INT(EI$3/'Res Rent Roll'!$K8)=(Rollover!EI$3/'Res Rent Roll'!$K8))</f>
        <v>0</v>
      </c>
      <c r="EJ8" s="47" t="b">
        <f>IF('Res Rent Roll'!$B8="","",INT(EJ$3/'Res Rent Roll'!$K8)=(Rollover!EJ$3/'Res Rent Roll'!$K8))</f>
        <v>0</v>
      </c>
      <c r="EK8" s="47" t="b">
        <f>IF('Res Rent Roll'!$B8="","",INT(EK$3/'Res Rent Roll'!$K8)=(Rollover!EK$3/'Res Rent Roll'!$K8))</f>
        <v>0</v>
      </c>
      <c r="EL8" s="47" t="b">
        <f>IF('Res Rent Roll'!$B8="","",INT(EL$3/'Res Rent Roll'!$K8)=(Rollover!EL$3/'Res Rent Roll'!$K8))</f>
        <v>0</v>
      </c>
      <c r="EM8" s="47" t="b">
        <f>IF('Res Rent Roll'!$B8="","",INT(EM$3/'Res Rent Roll'!$K8)=(Rollover!EM$3/'Res Rent Roll'!$K8))</f>
        <v>0</v>
      </c>
      <c r="EN8" s="47" t="b">
        <f>IF('Res Rent Roll'!$B8="","",INT(EN$3/'Res Rent Roll'!$K8)=(Rollover!EN$3/'Res Rent Roll'!$K8))</f>
        <v>0</v>
      </c>
      <c r="EO8" s="47" t="b">
        <f>IF('Res Rent Roll'!$B8="","",INT(EO$3/'Res Rent Roll'!$K8)=(Rollover!EO$3/'Res Rent Roll'!$K8))</f>
        <v>0</v>
      </c>
      <c r="EP8" s="47" t="b">
        <f>IF('Res Rent Roll'!$B8="","",INT(EP$3/'Res Rent Roll'!$K8)=(Rollover!EP$3/'Res Rent Roll'!$K8))</f>
        <v>0</v>
      </c>
      <c r="EQ8" s="47" t="b">
        <f>IF('Res Rent Roll'!$B8="","",INT(EQ$3/'Res Rent Roll'!$K8)=(Rollover!EQ$3/'Res Rent Roll'!$K8))</f>
        <v>1</v>
      </c>
      <c r="ER8" s="47" t="b">
        <f>IF('Res Rent Roll'!$B8="","",INT(ER$3/'Res Rent Roll'!$K8)=(Rollover!ER$3/'Res Rent Roll'!$K8))</f>
        <v>0</v>
      </c>
      <c r="ES8" s="47" t="b">
        <f>IF('Res Rent Roll'!$B8="","",INT(ES$3/'Res Rent Roll'!$K8)=(Rollover!ES$3/'Res Rent Roll'!$K8))</f>
        <v>0</v>
      </c>
      <c r="ET8" s="47" t="b">
        <f>IF('Res Rent Roll'!$B8="","",INT(ET$3/'Res Rent Roll'!$K8)=(Rollover!ET$3/'Res Rent Roll'!$K8))</f>
        <v>0</v>
      </c>
      <c r="EU8" s="47" t="b">
        <f>IF('Res Rent Roll'!$B8="","",INT(EU$3/'Res Rent Roll'!$K8)=(Rollover!EU$3/'Res Rent Roll'!$K8))</f>
        <v>0</v>
      </c>
      <c r="EV8" s="47" t="b">
        <f>IF('Res Rent Roll'!$B8="","",INT(EV$3/'Res Rent Roll'!$K8)=(Rollover!EV$3/'Res Rent Roll'!$K8))</f>
        <v>0</v>
      </c>
      <c r="EW8" s="47" t="b">
        <f>IF('Res Rent Roll'!$B8="","",INT(EW$3/'Res Rent Roll'!$K8)=(Rollover!EW$3/'Res Rent Roll'!$K8))</f>
        <v>0</v>
      </c>
      <c r="EX8" s="47" t="b">
        <f>IF('Res Rent Roll'!$B8="","",INT(EX$3/'Res Rent Roll'!$K8)=(Rollover!EX$3/'Res Rent Roll'!$K8))</f>
        <v>0</v>
      </c>
      <c r="EY8" s="47" t="b">
        <f>IF('Res Rent Roll'!$B8="","",INT(EY$3/'Res Rent Roll'!$K8)=(Rollover!EY$3/'Res Rent Roll'!$K8))</f>
        <v>0</v>
      </c>
      <c r="EZ8" s="47" t="b">
        <f>IF('Res Rent Roll'!$B8="","",INT(EZ$3/'Res Rent Roll'!$K8)=(Rollover!EZ$3/'Res Rent Roll'!$K8))</f>
        <v>0</v>
      </c>
      <c r="FA8" s="47" t="b">
        <f>IF('Res Rent Roll'!$B8="","",INT(FA$3/'Res Rent Roll'!$K8)=(Rollover!FA$3/'Res Rent Roll'!$K8))</f>
        <v>0</v>
      </c>
      <c r="FB8" s="47" t="b">
        <f>IF('Res Rent Roll'!$B8="","",INT(FB$3/'Res Rent Roll'!$K8)=(Rollover!FB$3/'Res Rent Roll'!$K8))</f>
        <v>0</v>
      </c>
      <c r="FC8" s="47" t="b">
        <f>IF('Res Rent Roll'!$B8="","",INT(FC$3/'Res Rent Roll'!$K8)=(Rollover!FC$3/'Res Rent Roll'!$K8))</f>
        <v>1</v>
      </c>
      <c r="FD8" s="47" t="b">
        <f>IF('Res Rent Roll'!$B8="","",INT(FD$3/'Res Rent Roll'!$K8)=(Rollover!FD$3/'Res Rent Roll'!$K8))</f>
        <v>0</v>
      </c>
      <c r="FE8" s="47" t="b">
        <f>IF('Res Rent Roll'!$B8="","",INT(FE$3/'Res Rent Roll'!$K8)=(Rollover!FE$3/'Res Rent Roll'!$K8))</f>
        <v>0</v>
      </c>
      <c r="FF8" s="47" t="b">
        <f>IF('Res Rent Roll'!$B8="","",INT(FF$3/'Res Rent Roll'!$K8)=(Rollover!FF$3/'Res Rent Roll'!$K8))</f>
        <v>0</v>
      </c>
      <c r="FG8" s="47" t="b">
        <f>IF('Res Rent Roll'!$B8="","",INT(FG$3/'Res Rent Roll'!$K8)=(Rollover!FG$3/'Res Rent Roll'!$K8))</f>
        <v>0</v>
      </c>
      <c r="FH8" s="47" t="b">
        <f>IF('Res Rent Roll'!$B8="","",INT(FH$3/'Res Rent Roll'!$K8)=(Rollover!FH$3/'Res Rent Roll'!$K8))</f>
        <v>0</v>
      </c>
      <c r="FI8" s="47" t="b">
        <f>IF('Res Rent Roll'!$B8="","",INT(FI$3/'Res Rent Roll'!$K8)=(Rollover!FI$3/'Res Rent Roll'!$K8))</f>
        <v>0</v>
      </c>
      <c r="FJ8" s="47" t="b">
        <f>IF('Res Rent Roll'!$B8="","",INT(FJ$3/'Res Rent Roll'!$K8)=(Rollover!FJ$3/'Res Rent Roll'!$K8))</f>
        <v>0</v>
      </c>
      <c r="FK8" s="47" t="b">
        <f>IF('Res Rent Roll'!$B8="","",INT(FK$3/'Res Rent Roll'!$K8)=(Rollover!FK$3/'Res Rent Roll'!$K8))</f>
        <v>0</v>
      </c>
      <c r="FL8" s="47" t="b">
        <f>IF('Res Rent Roll'!$B8="","",INT(FL$3/'Res Rent Roll'!$K8)=(Rollover!FL$3/'Res Rent Roll'!$K8))</f>
        <v>0</v>
      </c>
      <c r="FM8" s="47" t="b">
        <f>IF('Res Rent Roll'!$B8="","",INT(FM$3/'Res Rent Roll'!$K8)=(Rollover!FM$3/'Res Rent Roll'!$K8))</f>
        <v>0</v>
      </c>
      <c r="FN8" s="47" t="b">
        <f>IF('Res Rent Roll'!$B8="","",INT(FN$3/'Res Rent Roll'!$K8)=(Rollover!FN$3/'Res Rent Roll'!$K8))</f>
        <v>0</v>
      </c>
      <c r="FO8" s="47" t="b">
        <f>IF('Res Rent Roll'!$B8="","",INT(FO$3/'Res Rent Roll'!$K8)=(Rollover!FO$3/'Res Rent Roll'!$K8))</f>
        <v>1</v>
      </c>
      <c r="FP8" s="47" t="b">
        <f>IF('Res Rent Roll'!$B8="","",INT(FP$3/'Res Rent Roll'!$K8)=(Rollover!FP$3/'Res Rent Roll'!$K8))</f>
        <v>0</v>
      </c>
      <c r="FQ8" s="47" t="b">
        <f>IF('Res Rent Roll'!$B8="","",INT(FQ$3/'Res Rent Roll'!$K8)=(Rollover!FQ$3/'Res Rent Roll'!$K8))</f>
        <v>0</v>
      </c>
      <c r="FR8" s="47" t="b">
        <f>IF('Res Rent Roll'!$B8="","",INT(FR$3/'Res Rent Roll'!$K8)=(Rollover!FR$3/'Res Rent Roll'!$K8))</f>
        <v>0</v>
      </c>
      <c r="FS8" s="47" t="b">
        <f>IF('Res Rent Roll'!$B8="","",INT(FS$3/'Res Rent Roll'!$K8)=(Rollover!FS$3/'Res Rent Roll'!$K8))</f>
        <v>0</v>
      </c>
      <c r="FT8" s="47" t="b">
        <f>IF('Res Rent Roll'!$B8="","",INT(FT$3/'Res Rent Roll'!$K8)=(Rollover!FT$3/'Res Rent Roll'!$K8))</f>
        <v>0</v>
      </c>
      <c r="FU8" s="47" t="b">
        <f>IF('Res Rent Roll'!$B8="","",INT(FU$3/'Res Rent Roll'!$K8)=(Rollover!FU$3/'Res Rent Roll'!$K8))</f>
        <v>0</v>
      </c>
      <c r="FV8" s="47" t="b">
        <f>IF('Res Rent Roll'!$B8="","",INT(FV$3/'Res Rent Roll'!$K8)=(Rollover!FV$3/'Res Rent Roll'!$K8))</f>
        <v>0</v>
      </c>
      <c r="FW8" s="47" t="b">
        <f>IF('Res Rent Roll'!$B8="","",INT(FW$3/'Res Rent Roll'!$K8)=(Rollover!FW$3/'Res Rent Roll'!$K8))</f>
        <v>0</v>
      </c>
      <c r="FX8" s="47" t="b">
        <f>IF('Res Rent Roll'!$B8="","",INT(FX$3/'Res Rent Roll'!$K8)=(Rollover!FX$3/'Res Rent Roll'!$K8))</f>
        <v>0</v>
      </c>
      <c r="FY8" s="47" t="b">
        <f>IF('Res Rent Roll'!$B8="","",INT(FY$3/'Res Rent Roll'!$K8)=(Rollover!FY$3/'Res Rent Roll'!$K8))</f>
        <v>0</v>
      </c>
      <c r="FZ8" s="47" t="b">
        <f>IF('Res Rent Roll'!$B8="","",INT(FZ$3/'Res Rent Roll'!$K8)=(Rollover!FZ$3/'Res Rent Roll'!$K8))</f>
        <v>0</v>
      </c>
      <c r="GA8" s="48" t="b">
        <f>IF('Res Rent Roll'!$B8="","",INT(GA$3/'Res Rent Roll'!$K8)=(Rollover!GA$3/'Res Rent Roll'!$K8))</f>
        <v>1</v>
      </c>
    </row>
    <row r="9" spans="2:183" x14ac:dyDescent="0.3">
      <c r="B9" s="42" t="str">
        <f>IF('Res Rent Roll'!$B9="","",'Res Rent Roll'!$B9)</f>
        <v>1-Bed A R2</v>
      </c>
      <c r="C9" s="43"/>
      <c r="D9" s="47" t="b">
        <f>IF('Res Rent Roll'!$B9="","",INT(D$3/'Res Rent Roll'!$K9)=(Rollover!D$3/'Res Rent Roll'!$K9))</f>
        <v>0</v>
      </c>
      <c r="E9" s="47" t="b">
        <f>IF('Res Rent Roll'!$B9="","",INT(E$3/'Res Rent Roll'!$K9)=(Rollover!E$3/'Res Rent Roll'!$K9))</f>
        <v>0</v>
      </c>
      <c r="F9" s="47" t="b">
        <f>IF('Res Rent Roll'!$B9="","",INT(F$3/'Res Rent Roll'!$K9)=(Rollover!F$3/'Res Rent Roll'!$K9))</f>
        <v>0</v>
      </c>
      <c r="G9" s="47" t="b">
        <f>IF('Res Rent Roll'!$B9="","",INT(G$3/'Res Rent Roll'!$K9)=(Rollover!G$3/'Res Rent Roll'!$K9))</f>
        <v>0</v>
      </c>
      <c r="H9" s="47" t="b">
        <f>IF('Res Rent Roll'!$B9="","",INT(H$3/'Res Rent Roll'!$K9)=(Rollover!H$3/'Res Rent Roll'!$K9))</f>
        <v>0</v>
      </c>
      <c r="I9" s="47" t="b">
        <f>IF('Res Rent Roll'!$B9="","",INT(I$3/'Res Rent Roll'!$K9)=(Rollover!I$3/'Res Rent Roll'!$K9))</f>
        <v>0</v>
      </c>
      <c r="J9" s="47" t="b">
        <f>IF('Res Rent Roll'!$B9="","",INT(J$3/'Res Rent Roll'!$K9)=(Rollover!J$3/'Res Rent Roll'!$K9))</f>
        <v>0</v>
      </c>
      <c r="K9" s="47" t="b">
        <f>IF('Res Rent Roll'!$B9="","",INT(K$3/'Res Rent Roll'!$K9)=(Rollover!K$3/'Res Rent Roll'!$K9))</f>
        <v>0</v>
      </c>
      <c r="L9" s="47" t="b">
        <f>IF('Res Rent Roll'!$B9="","",INT(L$3/'Res Rent Roll'!$K9)=(Rollover!L$3/'Res Rent Roll'!$K9))</f>
        <v>0</v>
      </c>
      <c r="M9" s="47" t="b">
        <f>IF('Res Rent Roll'!$B9="","",INT(M$3/'Res Rent Roll'!$K9)=(Rollover!M$3/'Res Rent Roll'!$K9))</f>
        <v>0</v>
      </c>
      <c r="N9" s="47" t="b">
        <f>IF('Res Rent Roll'!$B9="","",INT(N$3/'Res Rent Roll'!$K9)=(Rollover!N$3/'Res Rent Roll'!$K9))</f>
        <v>0</v>
      </c>
      <c r="O9" s="47" t="b">
        <f>IF('Res Rent Roll'!$B9="","",INT(O$3/'Res Rent Roll'!$K9)=(Rollover!O$3/'Res Rent Roll'!$K9))</f>
        <v>1</v>
      </c>
      <c r="P9" s="47" t="b">
        <f>IF('Res Rent Roll'!$B9="","",INT(P$3/'Res Rent Roll'!$K9)=(Rollover!P$3/'Res Rent Roll'!$K9))</f>
        <v>0</v>
      </c>
      <c r="Q9" s="47" t="b">
        <f>IF('Res Rent Roll'!$B9="","",INT(Q$3/'Res Rent Roll'!$K9)=(Rollover!Q$3/'Res Rent Roll'!$K9))</f>
        <v>0</v>
      </c>
      <c r="R9" s="47" t="b">
        <f>IF('Res Rent Roll'!$B9="","",INT(R$3/'Res Rent Roll'!$K9)=(Rollover!R$3/'Res Rent Roll'!$K9))</f>
        <v>0</v>
      </c>
      <c r="S9" s="47" t="b">
        <f>IF('Res Rent Roll'!$B9="","",INT(S$3/'Res Rent Roll'!$K9)=(Rollover!S$3/'Res Rent Roll'!$K9))</f>
        <v>0</v>
      </c>
      <c r="T9" s="47" t="b">
        <f>IF('Res Rent Roll'!$B9="","",INT(T$3/'Res Rent Roll'!$K9)=(Rollover!T$3/'Res Rent Roll'!$K9))</f>
        <v>0</v>
      </c>
      <c r="U9" s="47" t="b">
        <f>IF('Res Rent Roll'!$B9="","",INT(U$3/'Res Rent Roll'!$K9)=(Rollover!U$3/'Res Rent Roll'!$K9))</f>
        <v>0</v>
      </c>
      <c r="V9" s="47" t="b">
        <f>IF('Res Rent Roll'!$B9="","",INT(V$3/'Res Rent Roll'!$K9)=(Rollover!V$3/'Res Rent Roll'!$K9))</f>
        <v>0</v>
      </c>
      <c r="W9" s="47" t="b">
        <f>IF('Res Rent Roll'!$B9="","",INT(W$3/'Res Rent Roll'!$K9)=(Rollover!W$3/'Res Rent Roll'!$K9))</f>
        <v>0</v>
      </c>
      <c r="X9" s="47" t="b">
        <f>IF('Res Rent Roll'!$B9="","",INT(X$3/'Res Rent Roll'!$K9)=(Rollover!X$3/'Res Rent Roll'!$K9))</f>
        <v>0</v>
      </c>
      <c r="Y9" s="47" t="b">
        <f>IF('Res Rent Roll'!$B9="","",INT(Y$3/'Res Rent Roll'!$K9)=(Rollover!Y$3/'Res Rent Roll'!$K9))</f>
        <v>0</v>
      </c>
      <c r="Z9" s="47" t="b">
        <f>IF('Res Rent Roll'!$B9="","",INT(Z$3/'Res Rent Roll'!$K9)=(Rollover!Z$3/'Res Rent Roll'!$K9))</f>
        <v>0</v>
      </c>
      <c r="AA9" s="47" t="b">
        <f>IF('Res Rent Roll'!$B9="","",INT(AA$3/'Res Rent Roll'!$K9)=(Rollover!AA$3/'Res Rent Roll'!$K9))</f>
        <v>1</v>
      </c>
      <c r="AB9" s="47" t="b">
        <f>IF('Res Rent Roll'!$B9="","",INT(AB$3/'Res Rent Roll'!$K9)=(Rollover!AB$3/'Res Rent Roll'!$K9))</f>
        <v>0</v>
      </c>
      <c r="AC9" s="47" t="b">
        <f>IF('Res Rent Roll'!$B9="","",INT(AC$3/'Res Rent Roll'!$K9)=(Rollover!AC$3/'Res Rent Roll'!$K9))</f>
        <v>0</v>
      </c>
      <c r="AD9" s="47" t="b">
        <f>IF('Res Rent Roll'!$B9="","",INT(AD$3/'Res Rent Roll'!$K9)=(Rollover!AD$3/'Res Rent Roll'!$K9))</f>
        <v>0</v>
      </c>
      <c r="AE9" s="47" t="b">
        <f>IF('Res Rent Roll'!$B9="","",INT(AE$3/'Res Rent Roll'!$K9)=(Rollover!AE$3/'Res Rent Roll'!$K9))</f>
        <v>0</v>
      </c>
      <c r="AF9" s="47" t="b">
        <f>IF('Res Rent Roll'!$B9="","",INT(AF$3/'Res Rent Roll'!$K9)=(Rollover!AF$3/'Res Rent Roll'!$K9))</f>
        <v>0</v>
      </c>
      <c r="AG9" s="47" t="b">
        <f>IF('Res Rent Roll'!$B9="","",INT(AG$3/'Res Rent Roll'!$K9)=(Rollover!AG$3/'Res Rent Roll'!$K9))</f>
        <v>0</v>
      </c>
      <c r="AH9" s="47" t="b">
        <f>IF('Res Rent Roll'!$B9="","",INT(AH$3/'Res Rent Roll'!$K9)=(Rollover!AH$3/'Res Rent Roll'!$K9))</f>
        <v>0</v>
      </c>
      <c r="AI9" s="47" t="b">
        <f>IF('Res Rent Roll'!$B9="","",INT(AI$3/'Res Rent Roll'!$K9)=(Rollover!AI$3/'Res Rent Roll'!$K9))</f>
        <v>0</v>
      </c>
      <c r="AJ9" s="47" t="b">
        <f>IF('Res Rent Roll'!$B9="","",INT(AJ$3/'Res Rent Roll'!$K9)=(Rollover!AJ$3/'Res Rent Roll'!$K9))</f>
        <v>0</v>
      </c>
      <c r="AK9" s="47" t="b">
        <f>IF('Res Rent Roll'!$B9="","",INT(AK$3/'Res Rent Roll'!$K9)=(Rollover!AK$3/'Res Rent Roll'!$K9))</f>
        <v>0</v>
      </c>
      <c r="AL9" s="47" t="b">
        <f>IF('Res Rent Roll'!$B9="","",INT(AL$3/'Res Rent Roll'!$K9)=(Rollover!AL$3/'Res Rent Roll'!$K9))</f>
        <v>0</v>
      </c>
      <c r="AM9" s="47" t="b">
        <f>IF('Res Rent Roll'!$B9="","",INT(AM$3/'Res Rent Roll'!$K9)=(Rollover!AM$3/'Res Rent Roll'!$K9))</f>
        <v>1</v>
      </c>
      <c r="AN9" s="47" t="b">
        <f>IF('Res Rent Roll'!$B9="","",INT(AN$3/'Res Rent Roll'!$K9)=(Rollover!AN$3/'Res Rent Roll'!$K9))</f>
        <v>0</v>
      </c>
      <c r="AO9" s="47" t="b">
        <f>IF('Res Rent Roll'!$B9="","",INT(AO$3/'Res Rent Roll'!$K9)=(Rollover!AO$3/'Res Rent Roll'!$K9))</f>
        <v>0</v>
      </c>
      <c r="AP9" s="47" t="b">
        <f>IF('Res Rent Roll'!$B9="","",INT(AP$3/'Res Rent Roll'!$K9)=(Rollover!AP$3/'Res Rent Roll'!$K9))</f>
        <v>0</v>
      </c>
      <c r="AQ9" s="47" t="b">
        <f>IF('Res Rent Roll'!$B9="","",INT(AQ$3/'Res Rent Roll'!$K9)=(Rollover!AQ$3/'Res Rent Roll'!$K9))</f>
        <v>0</v>
      </c>
      <c r="AR9" s="47" t="b">
        <f>IF('Res Rent Roll'!$B9="","",INT(AR$3/'Res Rent Roll'!$K9)=(Rollover!AR$3/'Res Rent Roll'!$K9))</f>
        <v>0</v>
      </c>
      <c r="AS9" s="47" t="b">
        <f>IF('Res Rent Roll'!$B9="","",INT(AS$3/'Res Rent Roll'!$K9)=(Rollover!AS$3/'Res Rent Roll'!$K9))</f>
        <v>0</v>
      </c>
      <c r="AT9" s="47" t="b">
        <f>IF('Res Rent Roll'!$B9="","",INT(AT$3/'Res Rent Roll'!$K9)=(Rollover!AT$3/'Res Rent Roll'!$K9))</f>
        <v>0</v>
      </c>
      <c r="AU9" s="47" t="b">
        <f>IF('Res Rent Roll'!$B9="","",INT(AU$3/'Res Rent Roll'!$K9)=(Rollover!AU$3/'Res Rent Roll'!$K9))</f>
        <v>0</v>
      </c>
      <c r="AV9" s="47" t="b">
        <f>IF('Res Rent Roll'!$B9="","",INT(AV$3/'Res Rent Roll'!$K9)=(Rollover!AV$3/'Res Rent Roll'!$K9))</f>
        <v>0</v>
      </c>
      <c r="AW9" s="47" t="b">
        <f>IF('Res Rent Roll'!$B9="","",INT(AW$3/'Res Rent Roll'!$K9)=(Rollover!AW$3/'Res Rent Roll'!$K9))</f>
        <v>0</v>
      </c>
      <c r="AX9" s="47" t="b">
        <f>IF('Res Rent Roll'!$B9="","",INT(AX$3/'Res Rent Roll'!$K9)=(Rollover!AX$3/'Res Rent Roll'!$K9))</f>
        <v>0</v>
      </c>
      <c r="AY9" s="47" t="b">
        <f>IF('Res Rent Roll'!$B9="","",INT(AY$3/'Res Rent Roll'!$K9)=(Rollover!AY$3/'Res Rent Roll'!$K9))</f>
        <v>1</v>
      </c>
      <c r="AZ9" s="47" t="b">
        <f>IF('Res Rent Roll'!$B9="","",INT(AZ$3/'Res Rent Roll'!$K9)=(Rollover!AZ$3/'Res Rent Roll'!$K9))</f>
        <v>0</v>
      </c>
      <c r="BA9" s="47" t="b">
        <f>IF('Res Rent Roll'!$B9="","",INT(BA$3/'Res Rent Roll'!$K9)=(Rollover!BA$3/'Res Rent Roll'!$K9))</f>
        <v>0</v>
      </c>
      <c r="BB9" s="47" t="b">
        <f>IF('Res Rent Roll'!$B9="","",INT(BB$3/'Res Rent Roll'!$K9)=(Rollover!BB$3/'Res Rent Roll'!$K9))</f>
        <v>0</v>
      </c>
      <c r="BC9" s="47" t="b">
        <f>IF('Res Rent Roll'!$B9="","",INT(BC$3/'Res Rent Roll'!$K9)=(Rollover!BC$3/'Res Rent Roll'!$K9))</f>
        <v>0</v>
      </c>
      <c r="BD9" s="47" t="b">
        <f>IF('Res Rent Roll'!$B9="","",INT(BD$3/'Res Rent Roll'!$K9)=(Rollover!BD$3/'Res Rent Roll'!$K9))</f>
        <v>0</v>
      </c>
      <c r="BE9" s="47" t="b">
        <f>IF('Res Rent Roll'!$B9="","",INT(BE$3/'Res Rent Roll'!$K9)=(Rollover!BE$3/'Res Rent Roll'!$K9))</f>
        <v>0</v>
      </c>
      <c r="BF9" s="47" t="b">
        <f>IF('Res Rent Roll'!$B9="","",INT(BF$3/'Res Rent Roll'!$K9)=(Rollover!BF$3/'Res Rent Roll'!$K9))</f>
        <v>0</v>
      </c>
      <c r="BG9" s="47" t="b">
        <f>IF('Res Rent Roll'!$B9="","",INT(BG$3/'Res Rent Roll'!$K9)=(Rollover!BG$3/'Res Rent Roll'!$K9))</f>
        <v>0</v>
      </c>
      <c r="BH9" s="47" t="b">
        <f>IF('Res Rent Roll'!$B9="","",INT(BH$3/'Res Rent Roll'!$K9)=(Rollover!BH$3/'Res Rent Roll'!$K9))</f>
        <v>0</v>
      </c>
      <c r="BI9" s="47" t="b">
        <f>IF('Res Rent Roll'!$B9="","",INT(BI$3/'Res Rent Roll'!$K9)=(Rollover!BI$3/'Res Rent Roll'!$K9))</f>
        <v>0</v>
      </c>
      <c r="BJ9" s="47" t="b">
        <f>IF('Res Rent Roll'!$B9="","",INT(BJ$3/'Res Rent Roll'!$K9)=(Rollover!BJ$3/'Res Rent Roll'!$K9))</f>
        <v>0</v>
      </c>
      <c r="BK9" s="47" t="b">
        <f>IF('Res Rent Roll'!$B9="","",INT(BK$3/'Res Rent Roll'!$K9)=(Rollover!BK$3/'Res Rent Roll'!$K9))</f>
        <v>1</v>
      </c>
      <c r="BL9" s="47" t="b">
        <f>IF('Res Rent Roll'!$B9="","",INT(BL$3/'Res Rent Roll'!$K9)=(Rollover!BL$3/'Res Rent Roll'!$K9))</f>
        <v>0</v>
      </c>
      <c r="BM9" s="47" t="b">
        <f>IF('Res Rent Roll'!$B9="","",INT(BM$3/'Res Rent Roll'!$K9)=(Rollover!BM$3/'Res Rent Roll'!$K9))</f>
        <v>0</v>
      </c>
      <c r="BN9" s="47" t="b">
        <f>IF('Res Rent Roll'!$B9="","",INT(BN$3/'Res Rent Roll'!$K9)=(Rollover!BN$3/'Res Rent Roll'!$K9))</f>
        <v>0</v>
      </c>
      <c r="BO9" s="47" t="b">
        <f>IF('Res Rent Roll'!$B9="","",INT(BO$3/'Res Rent Roll'!$K9)=(Rollover!BO$3/'Res Rent Roll'!$K9))</f>
        <v>0</v>
      </c>
      <c r="BP9" s="47" t="b">
        <f>IF('Res Rent Roll'!$B9="","",INT(BP$3/'Res Rent Roll'!$K9)=(Rollover!BP$3/'Res Rent Roll'!$K9))</f>
        <v>0</v>
      </c>
      <c r="BQ9" s="47" t="b">
        <f>IF('Res Rent Roll'!$B9="","",INT(BQ$3/'Res Rent Roll'!$K9)=(Rollover!BQ$3/'Res Rent Roll'!$K9))</f>
        <v>0</v>
      </c>
      <c r="BR9" s="47" t="b">
        <f>IF('Res Rent Roll'!$B9="","",INT(BR$3/'Res Rent Roll'!$K9)=(Rollover!BR$3/'Res Rent Roll'!$K9))</f>
        <v>0</v>
      </c>
      <c r="BS9" s="47" t="b">
        <f>IF('Res Rent Roll'!$B9="","",INT(BS$3/'Res Rent Roll'!$K9)=(Rollover!BS$3/'Res Rent Roll'!$K9))</f>
        <v>0</v>
      </c>
      <c r="BT9" s="47" t="b">
        <f>IF('Res Rent Roll'!$B9="","",INT(BT$3/'Res Rent Roll'!$K9)=(Rollover!BT$3/'Res Rent Roll'!$K9))</f>
        <v>0</v>
      </c>
      <c r="BU9" s="47" t="b">
        <f>IF('Res Rent Roll'!$B9="","",INT(BU$3/'Res Rent Roll'!$K9)=(Rollover!BU$3/'Res Rent Roll'!$K9))</f>
        <v>0</v>
      </c>
      <c r="BV9" s="47" t="b">
        <f>IF('Res Rent Roll'!$B9="","",INT(BV$3/'Res Rent Roll'!$K9)=(Rollover!BV$3/'Res Rent Roll'!$K9))</f>
        <v>0</v>
      </c>
      <c r="BW9" s="47" t="b">
        <f>IF('Res Rent Roll'!$B9="","",INT(BW$3/'Res Rent Roll'!$K9)=(Rollover!BW$3/'Res Rent Roll'!$K9))</f>
        <v>1</v>
      </c>
      <c r="BX9" s="47" t="b">
        <f>IF('Res Rent Roll'!$B9="","",INT(BX$3/'Res Rent Roll'!$K9)=(Rollover!BX$3/'Res Rent Roll'!$K9))</f>
        <v>0</v>
      </c>
      <c r="BY9" s="47" t="b">
        <f>IF('Res Rent Roll'!$B9="","",INT(BY$3/'Res Rent Roll'!$K9)=(Rollover!BY$3/'Res Rent Roll'!$K9))</f>
        <v>0</v>
      </c>
      <c r="BZ9" s="47" t="b">
        <f>IF('Res Rent Roll'!$B9="","",INT(BZ$3/'Res Rent Roll'!$K9)=(Rollover!BZ$3/'Res Rent Roll'!$K9))</f>
        <v>0</v>
      </c>
      <c r="CA9" s="47" t="b">
        <f>IF('Res Rent Roll'!$B9="","",INT(CA$3/'Res Rent Roll'!$K9)=(Rollover!CA$3/'Res Rent Roll'!$K9))</f>
        <v>0</v>
      </c>
      <c r="CB9" s="47" t="b">
        <f>IF('Res Rent Roll'!$B9="","",INT(CB$3/'Res Rent Roll'!$K9)=(Rollover!CB$3/'Res Rent Roll'!$K9))</f>
        <v>0</v>
      </c>
      <c r="CC9" s="47" t="b">
        <f>IF('Res Rent Roll'!$B9="","",INT(CC$3/'Res Rent Roll'!$K9)=(Rollover!CC$3/'Res Rent Roll'!$K9))</f>
        <v>0</v>
      </c>
      <c r="CD9" s="47" t="b">
        <f>IF('Res Rent Roll'!$B9="","",INT(CD$3/'Res Rent Roll'!$K9)=(Rollover!CD$3/'Res Rent Roll'!$K9))</f>
        <v>0</v>
      </c>
      <c r="CE9" s="47" t="b">
        <f>IF('Res Rent Roll'!$B9="","",INT(CE$3/'Res Rent Roll'!$K9)=(Rollover!CE$3/'Res Rent Roll'!$K9))</f>
        <v>0</v>
      </c>
      <c r="CF9" s="47" t="b">
        <f>IF('Res Rent Roll'!$B9="","",INT(CF$3/'Res Rent Roll'!$K9)=(Rollover!CF$3/'Res Rent Roll'!$K9))</f>
        <v>0</v>
      </c>
      <c r="CG9" s="47" t="b">
        <f>IF('Res Rent Roll'!$B9="","",INT(CG$3/'Res Rent Roll'!$K9)=(Rollover!CG$3/'Res Rent Roll'!$K9))</f>
        <v>0</v>
      </c>
      <c r="CH9" s="47" t="b">
        <f>IF('Res Rent Roll'!$B9="","",INT(CH$3/'Res Rent Roll'!$K9)=(Rollover!CH$3/'Res Rent Roll'!$K9))</f>
        <v>0</v>
      </c>
      <c r="CI9" s="47" t="b">
        <f>IF('Res Rent Roll'!$B9="","",INT(CI$3/'Res Rent Roll'!$K9)=(Rollover!CI$3/'Res Rent Roll'!$K9))</f>
        <v>1</v>
      </c>
      <c r="CJ9" s="47" t="b">
        <f>IF('Res Rent Roll'!$B9="","",INT(CJ$3/'Res Rent Roll'!$K9)=(Rollover!CJ$3/'Res Rent Roll'!$K9))</f>
        <v>0</v>
      </c>
      <c r="CK9" s="47" t="b">
        <f>IF('Res Rent Roll'!$B9="","",INT(CK$3/'Res Rent Roll'!$K9)=(Rollover!CK$3/'Res Rent Roll'!$K9))</f>
        <v>0</v>
      </c>
      <c r="CL9" s="47" t="b">
        <f>IF('Res Rent Roll'!$B9="","",INT(CL$3/'Res Rent Roll'!$K9)=(Rollover!CL$3/'Res Rent Roll'!$K9))</f>
        <v>0</v>
      </c>
      <c r="CM9" s="47" t="b">
        <f>IF('Res Rent Roll'!$B9="","",INT(CM$3/'Res Rent Roll'!$K9)=(Rollover!CM$3/'Res Rent Roll'!$K9))</f>
        <v>0</v>
      </c>
      <c r="CN9" s="47" t="b">
        <f>IF('Res Rent Roll'!$B9="","",INT(CN$3/'Res Rent Roll'!$K9)=(Rollover!CN$3/'Res Rent Roll'!$K9))</f>
        <v>0</v>
      </c>
      <c r="CO9" s="47" t="b">
        <f>IF('Res Rent Roll'!$B9="","",INT(CO$3/'Res Rent Roll'!$K9)=(Rollover!CO$3/'Res Rent Roll'!$K9))</f>
        <v>0</v>
      </c>
      <c r="CP9" s="47" t="b">
        <f>IF('Res Rent Roll'!$B9="","",INT(CP$3/'Res Rent Roll'!$K9)=(Rollover!CP$3/'Res Rent Roll'!$K9))</f>
        <v>0</v>
      </c>
      <c r="CQ9" s="47" t="b">
        <f>IF('Res Rent Roll'!$B9="","",INT(CQ$3/'Res Rent Roll'!$K9)=(Rollover!CQ$3/'Res Rent Roll'!$K9))</f>
        <v>0</v>
      </c>
      <c r="CR9" s="47" t="b">
        <f>IF('Res Rent Roll'!$B9="","",INT(CR$3/'Res Rent Roll'!$K9)=(Rollover!CR$3/'Res Rent Roll'!$K9))</f>
        <v>0</v>
      </c>
      <c r="CS9" s="47" t="b">
        <f>IF('Res Rent Roll'!$B9="","",INT(CS$3/'Res Rent Roll'!$K9)=(Rollover!CS$3/'Res Rent Roll'!$K9))</f>
        <v>0</v>
      </c>
      <c r="CT9" s="47" t="b">
        <f>IF('Res Rent Roll'!$B9="","",INT(CT$3/'Res Rent Roll'!$K9)=(Rollover!CT$3/'Res Rent Roll'!$K9))</f>
        <v>0</v>
      </c>
      <c r="CU9" s="47" t="b">
        <f>IF('Res Rent Roll'!$B9="","",INT(CU$3/'Res Rent Roll'!$K9)=(Rollover!CU$3/'Res Rent Roll'!$K9))</f>
        <v>1</v>
      </c>
      <c r="CV9" s="47" t="b">
        <f>IF('Res Rent Roll'!$B9="","",INT(CV$3/'Res Rent Roll'!$K9)=(Rollover!CV$3/'Res Rent Roll'!$K9))</f>
        <v>0</v>
      </c>
      <c r="CW9" s="47" t="b">
        <f>IF('Res Rent Roll'!$B9="","",INT(CW$3/'Res Rent Roll'!$K9)=(Rollover!CW$3/'Res Rent Roll'!$K9))</f>
        <v>0</v>
      </c>
      <c r="CX9" s="47" t="b">
        <f>IF('Res Rent Roll'!$B9="","",INT(CX$3/'Res Rent Roll'!$K9)=(Rollover!CX$3/'Res Rent Roll'!$K9))</f>
        <v>0</v>
      </c>
      <c r="CY9" s="47" t="b">
        <f>IF('Res Rent Roll'!$B9="","",INT(CY$3/'Res Rent Roll'!$K9)=(Rollover!CY$3/'Res Rent Roll'!$K9))</f>
        <v>0</v>
      </c>
      <c r="CZ9" s="47" t="b">
        <f>IF('Res Rent Roll'!$B9="","",INT(CZ$3/'Res Rent Roll'!$K9)=(Rollover!CZ$3/'Res Rent Roll'!$K9))</f>
        <v>0</v>
      </c>
      <c r="DA9" s="47" t="b">
        <f>IF('Res Rent Roll'!$B9="","",INT(DA$3/'Res Rent Roll'!$K9)=(Rollover!DA$3/'Res Rent Roll'!$K9))</f>
        <v>0</v>
      </c>
      <c r="DB9" s="47" t="b">
        <f>IF('Res Rent Roll'!$B9="","",INT(DB$3/'Res Rent Roll'!$K9)=(Rollover!DB$3/'Res Rent Roll'!$K9))</f>
        <v>0</v>
      </c>
      <c r="DC9" s="47" t="b">
        <f>IF('Res Rent Roll'!$B9="","",INT(DC$3/'Res Rent Roll'!$K9)=(Rollover!DC$3/'Res Rent Roll'!$K9))</f>
        <v>0</v>
      </c>
      <c r="DD9" s="47" t="b">
        <f>IF('Res Rent Roll'!$B9="","",INT(DD$3/'Res Rent Roll'!$K9)=(Rollover!DD$3/'Res Rent Roll'!$K9))</f>
        <v>0</v>
      </c>
      <c r="DE9" s="47" t="b">
        <f>IF('Res Rent Roll'!$B9="","",INT(DE$3/'Res Rent Roll'!$K9)=(Rollover!DE$3/'Res Rent Roll'!$K9))</f>
        <v>0</v>
      </c>
      <c r="DF9" s="47" t="b">
        <f>IF('Res Rent Roll'!$B9="","",INT(DF$3/'Res Rent Roll'!$K9)=(Rollover!DF$3/'Res Rent Roll'!$K9))</f>
        <v>0</v>
      </c>
      <c r="DG9" s="47" t="b">
        <f>IF('Res Rent Roll'!$B9="","",INT(DG$3/'Res Rent Roll'!$K9)=(Rollover!DG$3/'Res Rent Roll'!$K9))</f>
        <v>1</v>
      </c>
      <c r="DH9" s="47" t="b">
        <f>IF('Res Rent Roll'!$B9="","",INT(DH$3/'Res Rent Roll'!$K9)=(Rollover!DH$3/'Res Rent Roll'!$K9))</f>
        <v>0</v>
      </c>
      <c r="DI9" s="47" t="b">
        <f>IF('Res Rent Roll'!$B9="","",INT(DI$3/'Res Rent Roll'!$K9)=(Rollover!DI$3/'Res Rent Roll'!$K9))</f>
        <v>0</v>
      </c>
      <c r="DJ9" s="47" t="b">
        <f>IF('Res Rent Roll'!$B9="","",INT(DJ$3/'Res Rent Roll'!$K9)=(Rollover!DJ$3/'Res Rent Roll'!$K9))</f>
        <v>0</v>
      </c>
      <c r="DK9" s="47" t="b">
        <f>IF('Res Rent Roll'!$B9="","",INT(DK$3/'Res Rent Roll'!$K9)=(Rollover!DK$3/'Res Rent Roll'!$K9))</f>
        <v>0</v>
      </c>
      <c r="DL9" s="47" t="b">
        <f>IF('Res Rent Roll'!$B9="","",INT(DL$3/'Res Rent Roll'!$K9)=(Rollover!DL$3/'Res Rent Roll'!$K9))</f>
        <v>0</v>
      </c>
      <c r="DM9" s="47" t="b">
        <f>IF('Res Rent Roll'!$B9="","",INT(DM$3/'Res Rent Roll'!$K9)=(Rollover!DM$3/'Res Rent Roll'!$K9))</f>
        <v>0</v>
      </c>
      <c r="DN9" s="47" t="b">
        <f>IF('Res Rent Roll'!$B9="","",INT(DN$3/'Res Rent Roll'!$K9)=(Rollover!DN$3/'Res Rent Roll'!$K9))</f>
        <v>0</v>
      </c>
      <c r="DO9" s="47" t="b">
        <f>IF('Res Rent Roll'!$B9="","",INT(DO$3/'Res Rent Roll'!$K9)=(Rollover!DO$3/'Res Rent Roll'!$K9))</f>
        <v>0</v>
      </c>
      <c r="DP9" s="47" t="b">
        <f>IF('Res Rent Roll'!$B9="","",INT(DP$3/'Res Rent Roll'!$K9)=(Rollover!DP$3/'Res Rent Roll'!$K9))</f>
        <v>0</v>
      </c>
      <c r="DQ9" s="47" t="b">
        <f>IF('Res Rent Roll'!$B9="","",INT(DQ$3/'Res Rent Roll'!$K9)=(Rollover!DQ$3/'Res Rent Roll'!$K9))</f>
        <v>0</v>
      </c>
      <c r="DR9" s="47" t="b">
        <f>IF('Res Rent Roll'!$B9="","",INT(DR$3/'Res Rent Roll'!$K9)=(Rollover!DR$3/'Res Rent Roll'!$K9))</f>
        <v>0</v>
      </c>
      <c r="DS9" s="47" t="b">
        <f>IF('Res Rent Roll'!$B9="","",INT(DS$3/'Res Rent Roll'!$K9)=(Rollover!DS$3/'Res Rent Roll'!$K9))</f>
        <v>1</v>
      </c>
      <c r="DT9" s="47" t="b">
        <f>IF('Res Rent Roll'!$B9="","",INT(DT$3/'Res Rent Roll'!$K9)=(Rollover!DT$3/'Res Rent Roll'!$K9))</f>
        <v>0</v>
      </c>
      <c r="DU9" s="47" t="b">
        <f>IF('Res Rent Roll'!$B9="","",INT(DU$3/'Res Rent Roll'!$K9)=(Rollover!DU$3/'Res Rent Roll'!$K9))</f>
        <v>0</v>
      </c>
      <c r="DV9" s="47" t="b">
        <f>IF('Res Rent Roll'!$B9="","",INT(DV$3/'Res Rent Roll'!$K9)=(Rollover!DV$3/'Res Rent Roll'!$K9))</f>
        <v>0</v>
      </c>
      <c r="DW9" s="47" t="b">
        <f>IF('Res Rent Roll'!$B9="","",INT(DW$3/'Res Rent Roll'!$K9)=(Rollover!DW$3/'Res Rent Roll'!$K9))</f>
        <v>0</v>
      </c>
      <c r="DX9" s="47" t="b">
        <f>IF('Res Rent Roll'!$B9="","",INT(DX$3/'Res Rent Roll'!$K9)=(Rollover!DX$3/'Res Rent Roll'!$K9))</f>
        <v>0</v>
      </c>
      <c r="DY9" s="47" t="b">
        <f>IF('Res Rent Roll'!$B9="","",INT(DY$3/'Res Rent Roll'!$K9)=(Rollover!DY$3/'Res Rent Roll'!$K9))</f>
        <v>0</v>
      </c>
      <c r="DZ9" s="47" t="b">
        <f>IF('Res Rent Roll'!$B9="","",INT(DZ$3/'Res Rent Roll'!$K9)=(Rollover!DZ$3/'Res Rent Roll'!$K9))</f>
        <v>0</v>
      </c>
      <c r="EA9" s="47" t="b">
        <f>IF('Res Rent Roll'!$B9="","",INT(EA$3/'Res Rent Roll'!$K9)=(Rollover!EA$3/'Res Rent Roll'!$K9))</f>
        <v>0</v>
      </c>
      <c r="EB9" s="47" t="b">
        <f>IF('Res Rent Roll'!$B9="","",INT(EB$3/'Res Rent Roll'!$K9)=(Rollover!EB$3/'Res Rent Roll'!$K9))</f>
        <v>0</v>
      </c>
      <c r="EC9" s="47" t="b">
        <f>IF('Res Rent Roll'!$B9="","",INT(EC$3/'Res Rent Roll'!$K9)=(Rollover!EC$3/'Res Rent Roll'!$K9))</f>
        <v>0</v>
      </c>
      <c r="ED9" s="47" t="b">
        <f>IF('Res Rent Roll'!$B9="","",INT(ED$3/'Res Rent Roll'!$K9)=(Rollover!ED$3/'Res Rent Roll'!$K9))</f>
        <v>0</v>
      </c>
      <c r="EE9" s="47" t="b">
        <f>IF('Res Rent Roll'!$B9="","",INT(EE$3/'Res Rent Roll'!$K9)=(Rollover!EE$3/'Res Rent Roll'!$K9))</f>
        <v>1</v>
      </c>
      <c r="EF9" s="47" t="b">
        <f>IF('Res Rent Roll'!$B9="","",INT(EF$3/'Res Rent Roll'!$K9)=(Rollover!EF$3/'Res Rent Roll'!$K9))</f>
        <v>0</v>
      </c>
      <c r="EG9" s="47" t="b">
        <f>IF('Res Rent Roll'!$B9="","",INT(EG$3/'Res Rent Roll'!$K9)=(Rollover!EG$3/'Res Rent Roll'!$K9))</f>
        <v>0</v>
      </c>
      <c r="EH9" s="47" t="b">
        <f>IF('Res Rent Roll'!$B9="","",INT(EH$3/'Res Rent Roll'!$K9)=(Rollover!EH$3/'Res Rent Roll'!$K9))</f>
        <v>0</v>
      </c>
      <c r="EI9" s="47" t="b">
        <f>IF('Res Rent Roll'!$B9="","",INT(EI$3/'Res Rent Roll'!$K9)=(Rollover!EI$3/'Res Rent Roll'!$K9))</f>
        <v>0</v>
      </c>
      <c r="EJ9" s="47" t="b">
        <f>IF('Res Rent Roll'!$B9="","",INT(EJ$3/'Res Rent Roll'!$K9)=(Rollover!EJ$3/'Res Rent Roll'!$K9))</f>
        <v>0</v>
      </c>
      <c r="EK9" s="47" t="b">
        <f>IF('Res Rent Roll'!$B9="","",INT(EK$3/'Res Rent Roll'!$K9)=(Rollover!EK$3/'Res Rent Roll'!$K9))</f>
        <v>0</v>
      </c>
      <c r="EL9" s="47" t="b">
        <f>IF('Res Rent Roll'!$B9="","",INT(EL$3/'Res Rent Roll'!$K9)=(Rollover!EL$3/'Res Rent Roll'!$K9))</f>
        <v>0</v>
      </c>
      <c r="EM9" s="47" t="b">
        <f>IF('Res Rent Roll'!$B9="","",INT(EM$3/'Res Rent Roll'!$K9)=(Rollover!EM$3/'Res Rent Roll'!$K9))</f>
        <v>0</v>
      </c>
      <c r="EN9" s="47" t="b">
        <f>IF('Res Rent Roll'!$B9="","",INT(EN$3/'Res Rent Roll'!$K9)=(Rollover!EN$3/'Res Rent Roll'!$K9))</f>
        <v>0</v>
      </c>
      <c r="EO9" s="47" t="b">
        <f>IF('Res Rent Roll'!$B9="","",INT(EO$3/'Res Rent Roll'!$K9)=(Rollover!EO$3/'Res Rent Roll'!$K9))</f>
        <v>0</v>
      </c>
      <c r="EP9" s="47" t="b">
        <f>IF('Res Rent Roll'!$B9="","",INT(EP$3/'Res Rent Roll'!$K9)=(Rollover!EP$3/'Res Rent Roll'!$K9))</f>
        <v>0</v>
      </c>
      <c r="EQ9" s="47" t="b">
        <f>IF('Res Rent Roll'!$B9="","",INT(EQ$3/'Res Rent Roll'!$K9)=(Rollover!EQ$3/'Res Rent Roll'!$K9))</f>
        <v>1</v>
      </c>
      <c r="ER9" s="47" t="b">
        <f>IF('Res Rent Roll'!$B9="","",INT(ER$3/'Res Rent Roll'!$K9)=(Rollover!ER$3/'Res Rent Roll'!$K9))</f>
        <v>0</v>
      </c>
      <c r="ES9" s="47" t="b">
        <f>IF('Res Rent Roll'!$B9="","",INT(ES$3/'Res Rent Roll'!$K9)=(Rollover!ES$3/'Res Rent Roll'!$K9))</f>
        <v>0</v>
      </c>
      <c r="ET9" s="47" t="b">
        <f>IF('Res Rent Roll'!$B9="","",INT(ET$3/'Res Rent Roll'!$K9)=(Rollover!ET$3/'Res Rent Roll'!$K9))</f>
        <v>0</v>
      </c>
      <c r="EU9" s="47" t="b">
        <f>IF('Res Rent Roll'!$B9="","",INT(EU$3/'Res Rent Roll'!$K9)=(Rollover!EU$3/'Res Rent Roll'!$K9))</f>
        <v>0</v>
      </c>
      <c r="EV9" s="47" t="b">
        <f>IF('Res Rent Roll'!$B9="","",INT(EV$3/'Res Rent Roll'!$K9)=(Rollover!EV$3/'Res Rent Roll'!$K9))</f>
        <v>0</v>
      </c>
      <c r="EW9" s="47" t="b">
        <f>IF('Res Rent Roll'!$B9="","",INT(EW$3/'Res Rent Roll'!$K9)=(Rollover!EW$3/'Res Rent Roll'!$K9))</f>
        <v>0</v>
      </c>
      <c r="EX9" s="47" t="b">
        <f>IF('Res Rent Roll'!$B9="","",INT(EX$3/'Res Rent Roll'!$K9)=(Rollover!EX$3/'Res Rent Roll'!$K9))</f>
        <v>0</v>
      </c>
      <c r="EY9" s="47" t="b">
        <f>IF('Res Rent Roll'!$B9="","",INT(EY$3/'Res Rent Roll'!$K9)=(Rollover!EY$3/'Res Rent Roll'!$K9))</f>
        <v>0</v>
      </c>
      <c r="EZ9" s="47" t="b">
        <f>IF('Res Rent Roll'!$B9="","",INT(EZ$3/'Res Rent Roll'!$K9)=(Rollover!EZ$3/'Res Rent Roll'!$K9))</f>
        <v>0</v>
      </c>
      <c r="FA9" s="47" t="b">
        <f>IF('Res Rent Roll'!$B9="","",INT(FA$3/'Res Rent Roll'!$K9)=(Rollover!FA$3/'Res Rent Roll'!$K9))</f>
        <v>0</v>
      </c>
      <c r="FB9" s="47" t="b">
        <f>IF('Res Rent Roll'!$B9="","",INT(FB$3/'Res Rent Roll'!$K9)=(Rollover!FB$3/'Res Rent Roll'!$K9))</f>
        <v>0</v>
      </c>
      <c r="FC9" s="47" t="b">
        <f>IF('Res Rent Roll'!$B9="","",INT(FC$3/'Res Rent Roll'!$K9)=(Rollover!FC$3/'Res Rent Roll'!$K9))</f>
        <v>1</v>
      </c>
      <c r="FD9" s="47" t="b">
        <f>IF('Res Rent Roll'!$B9="","",INT(FD$3/'Res Rent Roll'!$K9)=(Rollover!FD$3/'Res Rent Roll'!$K9))</f>
        <v>0</v>
      </c>
      <c r="FE9" s="47" t="b">
        <f>IF('Res Rent Roll'!$B9="","",INT(FE$3/'Res Rent Roll'!$K9)=(Rollover!FE$3/'Res Rent Roll'!$K9))</f>
        <v>0</v>
      </c>
      <c r="FF9" s="47" t="b">
        <f>IF('Res Rent Roll'!$B9="","",INT(FF$3/'Res Rent Roll'!$K9)=(Rollover!FF$3/'Res Rent Roll'!$K9))</f>
        <v>0</v>
      </c>
      <c r="FG9" s="47" t="b">
        <f>IF('Res Rent Roll'!$B9="","",INT(FG$3/'Res Rent Roll'!$K9)=(Rollover!FG$3/'Res Rent Roll'!$K9))</f>
        <v>0</v>
      </c>
      <c r="FH9" s="47" t="b">
        <f>IF('Res Rent Roll'!$B9="","",INT(FH$3/'Res Rent Roll'!$K9)=(Rollover!FH$3/'Res Rent Roll'!$K9))</f>
        <v>0</v>
      </c>
      <c r="FI9" s="47" t="b">
        <f>IF('Res Rent Roll'!$B9="","",INT(FI$3/'Res Rent Roll'!$K9)=(Rollover!FI$3/'Res Rent Roll'!$K9))</f>
        <v>0</v>
      </c>
      <c r="FJ9" s="47" t="b">
        <f>IF('Res Rent Roll'!$B9="","",INT(FJ$3/'Res Rent Roll'!$K9)=(Rollover!FJ$3/'Res Rent Roll'!$K9))</f>
        <v>0</v>
      </c>
      <c r="FK9" s="47" t="b">
        <f>IF('Res Rent Roll'!$B9="","",INT(FK$3/'Res Rent Roll'!$K9)=(Rollover!FK$3/'Res Rent Roll'!$K9))</f>
        <v>0</v>
      </c>
      <c r="FL9" s="47" t="b">
        <f>IF('Res Rent Roll'!$B9="","",INT(FL$3/'Res Rent Roll'!$K9)=(Rollover!FL$3/'Res Rent Roll'!$K9))</f>
        <v>0</v>
      </c>
      <c r="FM9" s="47" t="b">
        <f>IF('Res Rent Roll'!$B9="","",INT(FM$3/'Res Rent Roll'!$K9)=(Rollover!FM$3/'Res Rent Roll'!$K9))</f>
        <v>0</v>
      </c>
      <c r="FN9" s="47" t="b">
        <f>IF('Res Rent Roll'!$B9="","",INT(FN$3/'Res Rent Roll'!$K9)=(Rollover!FN$3/'Res Rent Roll'!$K9))</f>
        <v>0</v>
      </c>
      <c r="FO9" s="47" t="b">
        <f>IF('Res Rent Roll'!$B9="","",INT(FO$3/'Res Rent Roll'!$K9)=(Rollover!FO$3/'Res Rent Roll'!$K9))</f>
        <v>1</v>
      </c>
      <c r="FP9" s="47" t="b">
        <f>IF('Res Rent Roll'!$B9="","",INT(FP$3/'Res Rent Roll'!$K9)=(Rollover!FP$3/'Res Rent Roll'!$K9))</f>
        <v>0</v>
      </c>
      <c r="FQ9" s="47" t="b">
        <f>IF('Res Rent Roll'!$B9="","",INT(FQ$3/'Res Rent Roll'!$K9)=(Rollover!FQ$3/'Res Rent Roll'!$K9))</f>
        <v>0</v>
      </c>
      <c r="FR9" s="47" t="b">
        <f>IF('Res Rent Roll'!$B9="","",INT(FR$3/'Res Rent Roll'!$K9)=(Rollover!FR$3/'Res Rent Roll'!$K9))</f>
        <v>0</v>
      </c>
      <c r="FS9" s="47" t="b">
        <f>IF('Res Rent Roll'!$B9="","",INT(FS$3/'Res Rent Roll'!$K9)=(Rollover!FS$3/'Res Rent Roll'!$K9))</f>
        <v>0</v>
      </c>
      <c r="FT9" s="47" t="b">
        <f>IF('Res Rent Roll'!$B9="","",INT(FT$3/'Res Rent Roll'!$K9)=(Rollover!FT$3/'Res Rent Roll'!$K9))</f>
        <v>0</v>
      </c>
      <c r="FU9" s="47" t="b">
        <f>IF('Res Rent Roll'!$B9="","",INT(FU$3/'Res Rent Roll'!$K9)=(Rollover!FU$3/'Res Rent Roll'!$K9))</f>
        <v>0</v>
      </c>
      <c r="FV9" s="47" t="b">
        <f>IF('Res Rent Roll'!$B9="","",INT(FV$3/'Res Rent Roll'!$K9)=(Rollover!FV$3/'Res Rent Roll'!$K9))</f>
        <v>0</v>
      </c>
      <c r="FW9" s="47" t="b">
        <f>IF('Res Rent Roll'!$B9="","",INT(FW$3/'Res Rent Roll'!$K9)=(Rollover!FW$3/'Res Rent Roll'!$K9))</f>
        <v>0</v>
      </c>
      <c r="FX9" s="47" t="b">
        <f>IF('Res Rent Roll'!$B9="","",INT(FX$3/'Res Rent Roll'!$K9)=(Rollover!FX$3/'Res Rent Roll'!$K9))</f>
        <v>0</v>
      </c>
      <c r="FY9" s="47" t="b">
        <f>IF('Res Rent Roll'!$B9="","",INT(FY$3/'Res Rent Roll'!$K9)=(Rollover!FY$3/'Res Rent Roll'!$K9))</f>
        <v>0</v>
      </c>
      <c r="FZ9" s="47" t="b">
        <f>IF('Res Rent Roll'!$B9="","",INT(FZ$3/'Res Rent Roll'!$K9)=(Rollover!FZ$3/'Res Rent Roll'!$K9))</f>
        <v>0</v>
      </c>
      <c r="GA9" s="48" t="b">
        <f>IF('Res Rent Roll'!$B9="","",INT(GA$3/'Res Rent Roll'!$K9)=(Rollover!GA$3/'Res Rent Roll'!$K9))</f>
        <v>1</v>
      </c>
    </row>
    <row r="10" spans="2:183" x14ac:dyDescent="0.3">
      <c r="B10" s="42" t="str">
        <f>IF('Res Rent Roll'!$B10="","",'Res Rent Roll'!$B10)</f>
        <v>1-Bed B R2</v>
      </c>
      <c r="C10" s="43"/>
      <c r="D10" s="47" t="b">
        <f>IF('Res Rent Roll'!$B10="","",INT(D$3/'Res Rent Roll'!$K10)=(Rollover!D$3/'Res Rent Roll'!$K10))</f>
        <v>0</v>
      </c>
      <c r="E10" s="47" t="b">
        <f>IF('Res Rent Roll'!$B10="","",INT(E$3/'Res Rent Roll'!$K10)=(Rollover!E$3/'Res Rent Roll'!$K10))</f>
        <v>0</v>
      </c>
      <c r="F10" s="47" t="b">
        <f>IF('Res Rent Roll'!$B10="","",INT(F$3/'Res Rent Roll'!$K10)=(Rollover!F$3/'Res Rent Roll'!$K10))</f>
        <v>0</v>
      </c>
      <c r="G10" s="47" t="b">
        <f>IF('Res Rent Roll'!$B10="","",INT(G$3/'Res Rent Roll'!$K10)=(Rollover!G$3/'Res Rent Roll'!$K10))</f>
        <v>0</v>
      </c>
      <c r="H10" s="47" t="b">
        <f>IF('Res Rent Roll'!$B10="","",INT(H$3/'Res Rent Roll'!$K10)=(Rollover!H$3/'Res Rent Roll'!$K10))</f>
        <v>0</v>
      </c>
      <c r="I10" s="47" t="b">
        <f>IF('Res Rent Roll'!$B10="","",INT(I$3/'Res Rent Roll'!$K10)=(Rollover!I$3/'Res Rent Roll'!$K10))</f>
        <v>0</v>
      </c>
      <c r="J10" s="47" t="b">
        <f>IF('Res Rent Roll'!$B10="","",INT(J$3/'Res Rent Roll'!$K10)=(Rollover!J$3/'Res Rent Roll'!$K10))</f>
        <v>0</v>
      </c>
      <c r="K10" s="47" t="b">
        <f>IF('Res Rent Roll'!$B10="","",INT(K$3/'Res Rent Roll'!$K10)=(Rollover!K$3/'Res Rent Roll'!$K10))</f>
        <v>0</v>
      </c>
      <c r="L10" s="47" t="b">
        <f>IF('Res Rent Roll'!$B10="","",INT(L$3/'Res Rent Roll'!$K10)=(Rollover!L$3/'Res Rent Roll'!$K10))</f>
        <v>0</v>
      </c>
      <c r="M10" s="47" t="b">
        <f>IF('Res Rent Roll'!$B10="","",INT(M$3/'Res Rent Roll'!$K10)=(Rollover!M$3/'Res Rent Roll'!$K10))</f>
        <v>0</v>
      </c>
      <c r="N10" s="47" t="b">
        <f>IF('Res Rent Roll'!$B10="","",INT(N$3/'Res Rent Roll'!$K10)=(Rollover!N$3/'Res Rent Roll'!$K10))</f>
        <v>0</v>
      </c>
      <c r="O10" s="47" t="b">
        <f>IF('Res Rent Roll'!$B10="","",INT(O$3/'Res Rent Roll'!$K10)=(Rollover!O$3/'Res Rent Roll'!$K10))</f>
        <v>1</v>
      </c>
      <c r="P10" s="47" t="b">
        <f>IF('Res Rent Roll'!$B10="","",INT(P$3/'Res Rent Roll'!$K10)=(Rollover!P$3/'Res Rent Roll'!$K10))</f>
        <v>0</v>
      </c>
      <c r="Q10" s="47" t="b">
        <f>IF('Res Rent Roll'!$B10="","",INT(Q$3/'Res Rent Roll'!$K10)=(Rollover!Q$3/'Res Rent Roll'!$K10))</f>
        <v>0</v>
      </c>
      <c r="R10" s="47" t="b">
        <f>IF('Res Rent Roll'!$B10="","",INT(R$3/'Res Rent Roll'!$K10)=(Rollover!R$3/'Res Rent Roll'!$K10))</f>
        <v>0</v>
      </c>
      <c r="S10" s="47" t="b">
        <f>IF('Res Rent Roll'!$B10="","",INT(S$3/'Res Rent Roll'!$K10)=(Rollover!S$3/'Res Rent Roll'!$K10))</f>
        <v>0</v>
      </c>
      <c r="T10" s="47" t="b">
        <f>IF('Res Rent Roll'!$B10="","",INT(T$3/'Res Rent Roll'!$K10)=(Rollover!T$3/'Res Rent Roll'!$K10))</f>
        <v>0</v>
      </c>
      <c r="U10" s="47" t="b">
        <f>IF('Res Rent Roll'!$B10="","",INT(U$3/'Res Rent Roll'!$K10)=(Rollover!U$3/'Res Rent Roll'!$K10))</f>
        <v>0</v>
      </c>
      <c r="V10" s="47" t="b">
        <f>IF('Res Rent Roll'!$B10="","",INT(V$3/'Res Rent Roll'!$K10)=(Rollover!V$3/'Res Rent Roll'!$K10))</f>
        <v>0</v>
      </c>
      <c r="W10" s="47" t="b">
        <f>IF('Res Rent Roll'!$B10="","",INT(W$3/'Res Rent Roll'!$K10)=(Rollover!W$3/'Res Rent Roll'!$K10))</f>
        <v>0</v>
      </c>
      <c r="X10" s="47" t="b">
        <f>IF('Res Rent Roll'!$B10="","",INT(X$3/'Res Rent Roll'!$K10)=(Rollover!X$3/'Res Rent Roll'!$K10))</f>
        <v>0</v>
      </c>
      <c r="Y10" s="47" t="b">
        <f>IF('Res Rent Roll'!$B10="","",INT(Y$3/'Res Rent Roll'!$K10)=(Rollover!Y$3/'Res Rent Roll'!$K10))</f>
        <v>0</v>
      </c>
      <c r="Z10" s="47" t="b">
        <f>IF('Res Rent Roll'!$B10="","",INT(Z$3/'Res Rent Roll'!$K10)=(Rollover!Z$3/'Res Rent Roll'!$K10))</f>
        <v>0</v>
      </c>
      <c r="AA10" s="47" t="b">
        <f>IF('Res Rent Roll'!$B10="","",INT(AA$3/'Res Rent Roll'!$K10)=(Rollover!AA$3/'Res Rent Roll'!$K10))</f>
        <v>1</v>
      </c>
      <c r="AB10" s="47" t="b">
        <f>IF('Res Rent Roll'!$B10="","",INT(AB$3/'Res Rent Roll'!$K10)=(Rollover!AB$3/'Res Rent Roll'!$K10))</f>
        <v>0</v>
      </c>
      <c r="AC10" s="47" t="b">
        <f>IF('Res Rent Roll'!$B10="","",INT(AC$3/'Res Rent Roll'!$K10)=(Rollover!AC$3/'Res Rent Roll'!$K10))</f>
        <v>0</v>
      </c>
      <c r="AD10" s="47" t="b">
        <f>IF('Res Rent Roll'!$B10="","",INT(AD$3/'Res Rent Roll'!$K10)=(Rollover!AD$3/'Res Rent Roll'!$K10))</f>
        <v>0</v>
      </c>
      <c r="AE10" s="47" t="b">
        <f>IF('Res Rent Roll'!$B10="","",INT(AE$3/'Res Rent Roll'!$K10)=(Rollover!AE$3/'Res Rent Roll'!$K10))</f>
        <v>0</v>
      </c>
      <c r="AF10" s="47" t="b">
        <f>IF('Res Rent Roll'!$B10="","",INT(AF$3/'Res Rent Roll'!$K10)=(Rollover!AF$3/'Res Rent Roll'!$K10))</f>
        <v>0</v>
      </c>
      <c r="AG10" s="47" t="b">
        <f>IF('Res Rent Roll'!$B10="","",INT(AG$3/'Res Rent Roll'!$K10)=(Rollover!AG$3/'Res Rent Roll'!$K10))</f>
        <v>0</v>
      </c>
      <c r="AH10" s="47" t="b">
        <f>IF('Res Rent Roll'!$B10="","",INT(AH$3/'Res Rent Roll'!$K10)=(Rollover!AH$3/'Res Rent Roll'!$K10))</f>
        <v>0</v>
      </c>
      <c r="AI10" s="47" t="b">
        <f>IF('Res Rent Roll'!$B10="","",INT(AI$3/'Res Rent Roll'!$K10)=(Rollover!AI$3/'Res Rent Roll'!$K10))</f>
        <v>0</v>
      </c>
      <c r="AJ10" s="47" t="b">
        <f>IF('Res Rent Roll'!$B10="","",INT(AJ$3/'Res Rent Roll'!$K10)=(Rollover!AJ$3/'Res Rent Roll'!$K10))</f>
        <v>0</v>
      </c>
      <c r="AK10" s="47" t="b">
        <f>IF('Res Rent Roll'!$B10="","",INT(AK$3/'Res Rent Roll'!$K10)=(Rollover!AK$3/'Res Rent Roll'!$K10))</f>
        <v>0</v>
      </c>
      <c r="AL10" s="47" t="b">
        <f>IF('Res Rent Roll'!$B10="","",INT(AL$3/'Res Rent Roll'!$K10)=(Rollover!AL$3/'Res Rent Roll'!$K10))</f>
        <v>0</v>
      </c>
      <c r="AM10" s="47" t="b">
        <f>IF('Res Rent Roll'!$B10="","",INT(AM$3/'Res Rent Roll'!$K10)=(Rollover!AM$3/'Res Rent Roll'!$K10))</f>
        <v>1</v>
      </c>
      <c r="AN10" s="47" t="b">
        <f>IF('Res Rent Roll'!$B10="","",INT(AN$3/'Res Rent Roll'!$K10)=(Rollover!AN$3/'Res Rent Roll'!$K10))</f>
        <v>0</v>
      </c>
      <c r="AO10" s="47" t="b">
        <f>IF('Res Rent Roll'!$B10="","",INT(AO$3/'Res Rent Roll'!$K10)=(Rollover!AO$3/'Res Rent Roll'!$K10))</f>
        <v>0</v>
      </c>
      <c r="AP10" s="47" t="b">
        <f>IF('Res Rent Roll'!$B10="","",INT(AP$3/'Res Rent Roll'!$K10)=(Rollover!AP$3/'Res Rent Roll'!$K10))</f>
        <v>0</v>
      </c>
      <c r="AQ10" s="47" t="b">
        <f>IF('Res Rent Roll'!$B10="","",INT(AQ$3/'Res Rent Roll'!$K10)=(Rollover!AQ$3/'Res Rent Roll'!$K10))</f>
        <v>0</v>
      </c>
      <c r="AR10" s="47" t="b">
        <f>IF('Res Rent Roll'!$B10="","",INT(AR$3/'Res Rent Roll'!$K10)=(Rollover!AR$3/'Res Rent Roll'!$K10))</f>
        <v>0</v>
      </c>
      <c r="AS10" s="47" t="b">
        <f>IF('Res Rent Roll'!$B10="","",INT(AS$3/'Res Rent Roll'!$K10)=(Rollover!AS$3/'Res Rent Roll'!$K10))</f>
        <v>0</v>
      </c>
      <c r="AT10" s="47" t="b">
        <f>IF('Res Rent Roll'!$B10="","",INT(AT$3/'Res Rent Roll'!$K10)=(Rollover!AT$3/'Res Rent Roll'!$K10))</f>
        <v>0</v>
      </c>
      <c r="AU10" s="47" t="b">
        <f>IF('Res Rent Roll'!$B10="","",INT(AU$3/'Res Rent Roll'!$K10)=(Rollover!AU$3/'Res Rent Roll'!$K10))</f>
        <v>0</v>
      </c>
      <c r="AV10" s="47" t="b">
        <f>IF('Res Rent Roll'!$B10="","",INT(AV$3/'Res Rent Roll'!$K10)=(Rollover!AV$3/'Res Rent Roll'!$K10))</f>
        <v>0</v>
      </c>
      <c r="AW10" s="47" t="b">
        <f>IF('Res Rent Roll'!$B10="","",INT(AW$3/'Res Rent Roll'!$K10)=(Rollover!AW$3/'Res Rent Roll'!$K10))</f>
        <v>0</v>
      </c>
      <c r="AX10" s="47" t="b">
        <f>IF('Res Rent Roll'!$B10="","",INT(AX$3/'Res Rent Roll'!$K10)=(Rollover!AX$3/'Res Rent Roll'!$K10))</f>
        <v>0</v>
      </c>
      <c r="AY10" s="47" t="b">
        <f>IF('Res Rent Roll'!$B10="","",INT(AY$3/'Res Rent Roll'!$K10)=(Rollover!AY$3/'Res Rent Roll'!$K10))</f>
        <v>1</v>
      </c>
      <c r="AZ10" s="47" t="b">
        <f>IF('Res Rent Roll'!$B10="","",INT(AZ$3/'Res Rent Roll'!$K10)=(Rollover!AZ$3/'Res Rent Roll'!$K10))</f>
        <v>0</v>
      </c>
      <c r="BA10" s="47" t="b">
        <f>IF('Res Rent Roll'!$B10="","",INT(BA$3/'Res Rent Roll'!$K10)=(Rollover!BA$3/'Res Rent Roll'!$K10))</f>
        <v>0</v>
      </c>
      <c r="BB10" s="47" t="b">
        <f>IF('Res Rent Roll'!$B10="","",INT(BB$3/'Res Rent Roll'!$K10)=(Rollover!BB$3/'Res Rent Roll'!$K10))</f>
        <v>0</v>
      </c>
      <c r="BC10" s="47" t="b">
        <f>IF('Res Rent Roll'!$B10="","",INT(BC$3/'Res Rent Roll'!$K10)=(Rollover!BC$3/'Res Rent Roll'!$K10))</f>
        <v>0</v>
      </c>
      <c r="BD10" s="47" t="b">
        <f>IF('Res Rent Roll'!$B10="","",INT(BD$3/'Res Rent Roll'!$K10)=(Rollover!BD$3/'Res Rent Roll'!$K10))</f>
        <v>0</v>
      </c>
      <c r="BE10" s="47" t="b">
        <f>IF('Res Rent Roll'!$B10="","",INT(BE$3/'Res Rent Roll'!$K10)=(Rollover!BE$3/'Res Rent Roll'!$K10))</f>
        <v>0</v>
      </c>
      <c r="BF10" s="47" t="b">
        <f>IF('Res Rent Roll'!$B10="","",INT(BF$3/'Res Rent Roll'!$K10)=(Rollover!BF$3/'Res Rent Roll'!$K10))</f>
        <v>0</v>
      </c>
      <c r="BG10" s="47" t="b">
        <f>IF('Res Rent Roll'!$B10="","",INT(BG$3/'Res Rent Roll'!$K10)=(Rollover!BG$3/'Res Rent Roll'!$K10))</f>
        <v>0</v>
      </c>
      <c r="BH10" s="47" t="b">
        <f>IF('Res Rent Roll'!$B10="","",INT(BH$3/'Res Rent Roll'!$K10)=(Rollover!BH$3/'Res Rent Roll'!$K10))</f>
        <v>0</v>
      </c>
      <c r="BI10" s="47" t="b">
        <f>IF('Res Rent Roll'!$B10="","",INT(BI$3/'Res Rent Roll'!$K10)=(Rollover!BI$3/'Res Rent Roll'!$K10))</f>
        <v>0</v>
      </c>
      <c r="BJ10" s="47" t="b">
        <f>IF('Res Rent Roll'!$B10="","",INT(BJ$3/'Res Rent Roll'!$K10)=(Rollover!BJ$3/'Res Rent Roll'!$K10))</f>
        <v>0</v>
      </c>
      <c r="BK10" s="47" t="b">
        <f>IF('Res Rent Roll'!$B10="","",INT(BK$3/'Res Rent Roll'!$K10)=(Rollover!BK$3/'Res Rent Roll'!$K10))</f>
        <v>1</v>
      </c>
      <c r="BL10" s="47" t="b">
        <f>IF('Res Rent Roll'!$B10="","",INT(BL$3/'Res Rent Roll'!$K10)=(Rollover!BL$3/'Res Rent Roll'!$K10))</f>
        <v>0</v>
      </c>
      <c r="BM10" s="47" t="b">
        <f>IF('Res Rent Roll'!$B10="","",INT(BM$3/'Res Rent Roll'!$K10)=(Rollover!BM$3/'Res Rent Roll'!$K10))</f>
        <v>0</v>
      </c>
      <c r="BN10" s="47" t="b">
        <f>IF('Res Rent Roll'!$B10="","",INT(BN$3/'Res Rent Roll'!$K10)=(Rollover!BN$3/'Res Rent Roll'!$K10))</f>
        <v>0</v>
      </c>
      <c r="BO10" s="47" t="b">
        <f>IF('Res Rent Roll'!$B10="","",INT(BO$3/'Res Rent Roll'!$K10)=(Rollover!BO$3/'Res Rent Roll'!$K10))</f>
        <v>0</v>
      </c>
      <c r="BP10" s="47" t="b">
        <f>IF('Res Rent Roll'!$B10="","",INT(BP$3/'Res Rent Roll'!$K10)=(Rollover!BP$3/'Res Rent Roll'!$K10))</f>
        <v>0</v>
      </c>
      <c r="BQ10" s="47" t="b">
        <f>IF('Res Rent Roll'!$B10="","",INT(BQ$3/'Res Rent Roll'!$K10)=(Rollover!BQ$3/'Res Rent Roll'!$K10))</f>
        <v>0</v>
      </c>
      <c r="BR10" s="47" t="b">
        <f>IF('Res Rent Roll'!$B10="","",INT(BR$3/'Res Rent Roll'!$K10)=(Rollover!BR$3/'Res Rent Roll'!$K10))</f>
        <v>0</v>
      </c>
      <c r="BS10" s="47" t="b">
        <f>IF('Res Rent Roll'!$B10="","",INT(BS$3/'Res Rent Roll'!$K10)=(Rollover!BS$3/'Res Rent Roll'!$K10))</f>
        <v>0</v>
      </c>
      <c r="BT10" s="47" t="b">
        <f>IF('Res Rent Roll'!$B10="","",INT(BT$3/'Res Rent Roll'!$K10)=(Rollover!BT$3/'Res Rent Roll'!$K10))</f>
        <v>0</v>
      </c>
      <c r="BU10" s="47" t="b">
        <f>IF('Res Rent Roll'!$B10="","",INT(BU$3/'Res Rent Roll'!$K10)=(Rollover!BU$3/'Res Rent Roll'!$K10))</f>
        <v>0</v>
      </c>
      <c r="BV10" s="47" t="b">
        <f>IF('Res Rent Roll'!$B10="","",INT(BV$3/'Res Rent Roll'!$K10)=(Rollover!BV$3/'Res Rent Roll'!$K10))</f>
        <v>0</v>
      </c>
      <c r="BW10" s="47" t="b">
        <f>IF('Res Rent Roll'!$B10="","",INT(BW$3/'Res Rent Roll'!$K10)=(Rollover!BW$3/'Res Rent Roll'!$K10))</f>
        <v>1</v>
      </c>
      <c r="BX10" s="47" t="b">
        <f>IF('Res Rent Roll'!$B10="","",INT(BX$3/'Res Rent Roll'!$K10)=(Rollover!BX$3/'Res Rent Roll'!$K10))</f>
        <v>0</v>
      </c>
      <c r="BY10" s="47" t="b">
        <f>IF('Res Rent Roll'!$B10="","",INT(BY$3/'Res Rent Roll'!$K10)=(Rollover!BY$3/'Res Rent Roll'!$K10))</f>
        <v>0</v>
      </c>
      <c r="BZ10" s="47" t="b">
        <f>IF('Res Rent Roll'!$B10="","",INT(BZ$3/'Res Rent Roll'!$K10)=(Rollover!BZ$3/'Res Rent Roll'!$K10))</f>
        <v>0</v>
      </c>
      <c r="CA10" s="47" t="b">
        <f>IF('Res Rent Roll'!$B10="","",INT(CA$3/'Res Rent Roll'!$K10)=(Rollover!CA$3/'Res Rent Roll'!$K10))</f>
        <v>0</v>
      </c>
      <c r="CB10" s="47" t="b">
        <f>IF('Res Rent Roll'!$B10="","",INT(CB$3/'Res Rent Roll'!$K10)=(Rollover!CB$3/'Res Rent Roll'!$K10))</f>
        <v>0</v>
      </c>
      <c r="CC10" s="47" t="b">
        <f>IF('Res Rent Roll'!$B10="","",INT(CC$3/'Res Rent Roll'!$K10)=(Rollover!CC$3/'Res Rent Roll'!$K10))</f>
        <v>0</v>
      </c>
      <c r="CD10" s="47" t="b">
        <f>IF('Res Rent Roll'!$B10="","",INT(CD$3/'Res Rent Roll'!$K10)=(Rollover!CD$3/'Res Rent Roll'!$K10))</f>
        <v>0</v>
      </c>
      <c r="CE10" s="47" t="b">
        <f>IF('Res Rent Roll'!$B10="","",INT(CE$3/'Res Rent Roll'!$K10)=(Rollover!CE$3/'Res Rent Roll'!$K10))</f>
        <v>0</v>
      </c>
      <c r="CF10" s="47" t="b">
        <f>IF('Res Rent Roll'!$B10="","",INT(CF$3/'Res Rent Roll'!$K10)=(Rollover!CF$3/'Res Rent Roll'!$K10))</f>
        <v>0</v>
      </c>
      <c r="CG10" s="47" t="b">
        <f>IF('Res Rent Roll'!$B10="","",INT(CG$3/'Res Rent Roll'!$K10)=(Rollover!CG$3/'Res Rent Roll'!$K10))</f>
        <v>0</v>
      </c>
      <c r="CH10" s="47" t="b">
        <f>IF('Res Rent Roll'!$B10="","",INT(CH$3/'Res Rent Roll'!$K10)=(Rollover!CH$3/'Res Rent Roll'!$K10))</f>
        <v>0</v>
      </c>
      <c r="CI10" s="47" t="b">
        <f>IF('Res Rent Roll'!$B10="","",INT(CI$3/'Res Rent Roll'!$K10)=(Rollover!CI$3/'Res Rent Roll'!$K10))</f>
        <v>1</v>
      </c>
      <c r="CJ10" s="47" t="b">
        <f>IF('Res Rent Roll'!$B10="","",INT(CJ$3/'Res Rent Roll'!$K10)=(Rollover!CJ$3/'Res Rent Roll'!$K10))</f>
        <v>0</v>
      </c>
      <c r="CK10" s="47" t="b">
        <f>IF('Res Rent Roll'!$B10="","",INT(CK$3/'Res Rent Roll'!$K10)=(Rollover!CK$3/'Res Rent Roll'!$K10))</f>
        <v>0</v>
      </c>
      <c r="CL10" s="47" t="b">
        <f>IF('Res Rent Roll'!$B10="","",INT(CL$3/'Res Rent Roll'!$K10)=(Rollover!CL$3/'Res Rent Roll'!$K10))</f>
        <v>0</v>
      </c>
      <c r="CM10" s="47" t="b">
        <f>IF('Res Rent Roll'!$B10="","",INT(CM$3/'Res Rent Roll'!$K10)=(Rollover!CM$3/'Res Rent Roll'!$K10))</f>
        <v>0</v>
      </c>
      <c r="CN10" s="47" t="b">
        <f>IF('Res Rent Roll'!$B10="","",INT(CN$3/'Res Rent Roll'!$K10)=(Rollover!CN$3/'Res Rent Roll'!$K10))</f>
        <v>0</v>
      </c>
      <c r="CO10" s="47" t="b">
        <f>IF('Res Rent Roll'!$B10="","",INT(CO$3/'Res Rent Roll'!$K10)=(Rollover!CO$3/'Res Rent Roll'!$K10))</f>
        <v>0</v>
      </c>
      <c r="CP10" s="47" t="b">
        <f>IF('Res Rent Roll'!$B10="","",INT(CP$3/'Res Rent Roll'!$K10)=(Rollover!CP$3/'Res Rent Roll'!$K10))</f>
        <v>0</v>
      </c>
      <c r="CQ10" s="47" t="b">
        <f>IF('Res Rent Roll'!$B10="","",INT(CQ$3/'Res Rent Roll'!$K10)=(Rollover!CQ$3/'Res Rent Roll'!$K10))</f>
        <v>0</v>
      </c>
      <c r="CR10" s="47" t="b">
        <f>IF('Res Rent Roll'!$B10="","",INT(CR$3/'Res Rent Roll'!$K10)=(Rollover!CR$3/'Res Rent Roll'!$K10))</f>
        <v>0</v>
      </c>
      <c r="CS10" s="47" t="b">
        <f>IF('Res Rent Roll'!$B10="","",INT(CS$3/'Res Rent Roll'!$K10)=(Rollover!CS$3/'Res Rent Roll'!$K10))</f>
        <v>0</v>
      </c>
      <c r="CT10" s="47" t="b">
        <f>IF('Res Rent Roll'!$B10="","",INT(CT$3/'Res Rent Roll'!$K10)=(Rollover!CT$3/'Res Rent Roll'!$K10))</f>
        <v>0</v>
      </c>
      <c r="CU10" s="47" t="b">
        <f>IF('Res Rent Roll'!$B10="","",INT(CU$3/'Res Rent Roll'!$K10)=(Rollover!CU$3/'Res Rent Roll'!$K10))</f>
        <v>1</v>
      </c>
      <c r="CV10" s="47" t="b">
        <f>IF('Res Rent Roll'!$B10="","",INT(CV$3/'Res Rent Roll'!$K10)=(Rollover!CV$3/'Res Rent Roll'!$K10))</f>
        <v>0</v>
      </c>
      <c r="CW10" s="47" t="b">
        <f>IF('Res Rent Roll'!$B10="","",INT(CW$3/'Res Rent Roll'!$K10)=(Rollover!CW$3/'Res Rent Roll'!$K10))</f>
        <v>0</v>
      </c>
      <c r="CX10" s="47" t="b">
        <f>IF('Res Rent Roll'!$B10="","",INT(CX$3/'Res Rent Roll'!$K10)=(Rollover!CX$3/'Res Rent Roll'!$K10))</f>
        <v>0</v>
      </c>
      <c r="CY10" s="47" t="b">
        <f>IF('Res Rent Roll'!$B10="","",INT(CY$3/'Res Rent Roll'!$K10)=(Rollover!CY$3/'Res Rent Roll'!$K10))</f>
        <v>0</v>
      </c>
      <c r="CZ10" s="47" t="b">
        <f>IF('Res Rent Roll'!$B10="","",INT(CZ$3/'Res Rent Roll'!$K10)=(Rollover!CZ$3/'Res Rent Roll'!$K10))</f>
        <v>0</v>
      </c>
      <c r="DA10" s="47" t="b">
        <f>IF('Res Rent Roll'!$B10="","",INT(DA$3/'Res Rent Roll'!$K10)=(Rollover!DA$3/'Res Rent Roll'!$K10))</f>
        <v>0</v>
      </c>
      <c r="DB10" s="47" t="b">
        <f>IF('Res Rent Roll'!$B10="","",INT(DB$3/'Res Rent Roll'!$K10)=(Rollover!DB$3/'Res Rent Roll'!$K10))</f>
        <v>0</v>
      </c>
      <c r="DC10" s="47" t="b">
        <f>IF('Res Rent Roll'!$B10="","",INT(DC$3/'Res Rent Roll'!$K10)=(Rollover!DC$3/'Res Rent Roll'!$K10))</f>
        <v>0</v>
      </c>
      <c r="DD10" s="47" t="b">
        <f>IF('Res Rent Roll'!$B10="","",INT(DD$3/'Res Rent Roll'!$K10)=(Rollover!DD$3/'Res Rent Roll'!$K10))</f>
        <v>0</v>
      </c>
      <c r="DE10" s="47" t="b">
        <f>IF('Res Rent Roll'!$B10="","",INT(DE$3/'Res Rent Roll'!$K10)=(Rollover!DE$3/'Res Rent Roll'!$K10))</f>
        <v>0</v>
      </c>
      <c r="DF10" s="47" t="b">
        <f>IF('Res Rent Roll'!$B10="","",INT(DF$3/'Res Rent Roll'!$K10)=(Rollover!DF$3/'Res Rent Roll'!$K10))</f>
        <v>0</v>
      </c>
      <c r="DG10" s="47" t="b">
        <f>IF('Res Rent Roll'!$B10="","",INT(DG$3/'Res Rent Roll'!$K10)=(Rollover!DG$3/'Res Rent Roll'!$K10))</f>
        <v>1</v>
      </c>
      <c r="DH10" s="47" t="b">
        <f>IF('Res Rent Roll'!$B10="","",INT(DH$3/'Res Rent Roll'!$K10)=(Rollover!DH$3/'Res Rent Roll'!$K10))</f>
        <v>0</v>
      </c>
      <c r="DI10" s="47" t="b">
        <f>IF('Res Rent Roll'!$B10="","",INT(DI$3/'Res Rent Roll'!$K10)=(Rollover!DI$3/'Res Rent Roll'!$K10))</f>
        <v>0</v>
      </c>
      <c r="DJ10" s="47" t="b">
        <f>IF('Res Rent Roll'!$B10="","",INT(DJ$3/'Res Rent Roll'!$K10)=(Rollover!DJ$3/'Res Rent Roll'!$K10))</f>
        <v>0</v>
      </c>
      <c r="DK10" s="47" t="b">
        <f>IF('Res Rent Roll'!$B10="","",INT(DK$3/'Res Rent Roll'!$K10)=(Rollover!DK$3/'Res Rent Roll'!$K10))</f>
        <v>0</v>
      </c>
      <c r="DL10" s="47" t="b">
        <f>IF('Res Rent Roll'!$B10="","",INT(DL$3/'Res Rent Roll'!$K10)=(Rollover!DL$3/'Res Rent Roll'!$K10))</f>
        <v>0</v>
      </c>
      <c r="DM10" s="47" t="b">
        <f>IF('Res Rent Roll'!$B10="","",INT(DM$3/'Res Rent Roll'!$K10)=(Rollover!DM$3/'Res Rent Roll'!$K10))</f>
        <v>0</v>
      </c>
      <c r="DN10" s="47" t="b">
        <f>IF('Res Rent Roll'!$B10="","",INT(DN$3/'Res Rent Roll'!$K10)=(Rollover!DN$3/'Res Rent Roll'!$K10))</f>
        <v>0</v>
      </c>
      <c r="DO10" s="47" t="b">
        <f>IF('Res Rent Roll'!$B10="","",INT(DO$3/'Res Rent Roll'!$K10)=(Rollover!DO$3/'Res Rent Roll'!$K10))</f>
        <v>0</v>
      </c>
      <c r="DP10" s="47" t="b">
        <f>IF('Res Rent Roll'!$B10="","",INT(DP$3/'Res Rent Roll'!$K10)=(Rollover!DP$3/'Res Rent Roll'!$K10))</f>
        <v>0</v>
      </c>
      <c r="DQ10" s="47" t="b">
        <f>IF('Res Rent Roll'!$B10="","",INT(DQ$3/'Res Rent Roll'!$K10)=(Rollover!DQ$3/'Res Rent Roll'!$K10))</f>
        <v>0</v>
      </c>
      <c r="DR10" s="47" t="b">
        <f>IF('Res Rent Roll'!$B10="","",INT(DR$3/'Res Rent Roll'!$K10)=(Rollover!DR$3/'Res Rent Roll'!$K10))</f>
        <v>0</v>
      </c>
      <c r="DS10" s="47" t="b">
        <f>IF('Res Rent Roll'!$B10="","",INT(DS$3/'Res Rent Roll'!$K10)=(Rollover!DS$3/'Res Rent Roll'!$K10))</f>
        <v>1</v>
      </c>
      <c r="DT10" s="47" t="b">
        <f>IF('Res Rent Roll'!$B10="","",INT(DT$3/'Res Rent Roll'!$K10)=(Rollover!DT$3/'Res Rent Roll'!$K10))</f>
        <v>0</v>
      </c>
      <c r="DU10" s="47" t="b">
        <f>IF('Res Rent Roll'!$B10="","",INT(DU$3/'Res Rent Roll'!$K10)=(Rollover!DU$3/'Res Rent Roll'!$K10))</f>
        <v>0</v>
      </c>
      <c r="DV10" s="47" t="b">
        <f>IF('Res Rent Roll'!$B10="","",INT(DV$3/'Res Rent Roll'!$K10)=(Rollover!DV$3/'Res Rent Roll'!$K10))</f>
        <v>0</v>
      </c>
      <c r="DW10" s="47" t="b">
        <f>IF('Res Rent Roll'!$B10="","",INT(DW$3/'Res Rent Roll'!$K10)=(Rollover!DW$3/'Res Rent Roll'!$K10))</f>
        <v>0</v>
      </c>
      <c r="DX10" s="47" t="b">
        <f>IF('Res Rent Roll'!$B10="","",INT(DX$3/'Res Rent Roll'!$K10)=(Rollover!DX$3/'Res Rent Roll'!$K10))</f>
        <v>0</v>
      </c>
      <c r="DY10" s="47" t="b">
        <f>IF('Res Rent Roll'!$B10="","",INT(DY$3/'Res Rent Roll'!$K10)=(Rollover!DY$3/'Res Rent Roll'!$K10))</f>
        <v>0</v>
      </c>
      <c r="DZ10" s="47" t="b">
        <f>IF('Res Rent Roll'!$B10="","",INT(DZ$3/'Res Rent Roll'!$K10)=(Rollover!DZ$3/'Res Rent Roll'!$K10))</f>
        <v>0</v>
      </c>
      <c r="EA10" s="47" t="b">
        <f>IF('Res Rent Roll'!$B10="","",INT(EA$3/'Res Rent Roll'!$K10)=(Rollover!EA$3/'Res Rent Roll'!$K10))</f>
        <v>0</v>
      </c>
      <c r="EB10" s="47" t="b">
        <f>IF('Res Rent Roll'!$B10="","",INT(EB$3/'Res Rent Roll'!$K10)=(Rollover!EB$3/'Res Rent Roll'!$K10))</f>
        <v>0</v>
      </c>
      <c r="EC10" s="47" t="b">
        <f>IF('Res Rent Roll'!$B10="","",INT(EC$3/'Res Rent Roll'!$K10)=(Rollover!EC$3/'Res Rent Roll'!$K10))</f>
        <v>0</v>
      </c>
      <c r="ED10" s="47" t="b">
        <f>IF('Res Rent Roll'!$B10="","",INT(ED$3/'Res Rent Roll'!$K10)=(Rollover!ED$3/'Res Rent Roll'!$K10))</f>
        <v>0</v>
      </c>
      <c r="EE10" s="47" t="b">
        <f>IF('Res Rent Roll'!$B10="","",INT(EE$3/'Res Rent Roll'!$K10)=(Rollover!EE$3/'Res Rent Roll'!$K10))</f>
        <v>1</v>
      </c>
      <c r="EF10" s="47" t="b">
        <f>IF('Res Rent Roll'!$B10="","",INT(EF$3/'Res Rent Roll'!$K10)=(Rollover!EF$3/'Res Rent Roll'!$K10))</f>
        <v>0</v>
      </c>
      <c r="EG10" s="47" t="b">
        <f>IF('Res Rent Roll'!$B10="","",INT(EG$3/'Res Rent Roll'!$K10)=(Rollover!EG$3/'Res Rent Roll'!$K10))</f>
        <v>0</v>
      </c>
      <c r="EH10" s="47" t="b">
        <f>IF('Res Rent Roll'!$B10="","",INT(EH$3/'Res Rent Roll'!$K10)=(Rollover!EH$3/'Res Rent Roll'!$K10))</f>
        <v>0</v>
      </c>
      <c r="EI10" s="47" t="b">
        <f>IF('Res Rent Roll'!$B10="","",INT(EI$3/'Res Rent Roll'!$K10)=(Rollover!EI$3/'Res Rent Roll'!$K10))</f>
        <v>0</v>
      </c>
      <c r="EJ10" s="47" t="b">
        <f>IF('Res Rent Roll'!$B10="","",INT(EJ$3/'Res Rent Roll'!$K10)=(Rollover!EJ$3/'Res Rent Roll'!$K10))</f>
        <v>0</v>
      </c>
      <c r="EK10" s="47" t="b">
        <f>IF('Res Rent Roll'!$B10="","",INT(EK$3/'Res Rent Roll'!$K10)=(Rollover!EK$3/'Res Rent Roll'!$K10))</f>
        <v>0</v>
      </c>
      <c r="EL10" s="47" t="b">
        <f>IF('Res Rent Roll'!$B10="","",INT(EL$3/'Res Rent Roll'!$K10)=(Rollover!EL$3/'Res Rent Roll'!$K10))</f>
        <v>0</v>
      </c>
      <c r="EM10" s="47" t="b">
        <f>IF('Res Rent Roll'!$B10="","",INT(EM$3/'Res Rent Roll'!$K10)=(Rollover!EM$3/'Res Rent Roll'!$K10))</f>
        <v>0</v>
      </c>
      <c r="EN10" s="47" t="b">
        <f>IF('Res Rent Roll'!$B10="","",INT(EN$3/'Res Rent Roll'!$K10)=(Rollover!EN$3/'Res Rent Roll'!$K10))</f>
        <v>0</v>
      </c>
      <c r="EO10" s="47" t="b">
        <f>IF('Res Rent Roll'!$B10="","",INT(EO$3/'Res Rent Roll'!$K10)=(Rollover!EO$3/'Res Rent Roll'!$K10))</f>
        <v>0</v>
      </c>
      <c r="EP10" s="47" t="b">
        <f>IF('Res Rent Roll'!$B10="","",INT(EP$3/'Res Rent Roll'!$K10)=(Rollover!EP$3/'Res Rent Roll'!$K10))</f>
        <v>0</v>
      </c>
      <c r="EQ10" s="47" t="b">
        <f>IF('Res Rent Roll'!$B10="","",INT(EQ$3/'Res Rent Roll'!$K10)=(Rollover!EQ$3/'Res Rent Roll'!$K10))</f>
        <v>1</v>
      </c>
      <c r="ER10" s="47" t="b">
        <f>IF('Res Rent Roll'!$B10="","",INT(ER$3/'Res Rent Roll'!$K10)=(Rollover!ER$3/'Res Rent Roll'!$K10))</f>
        <v>0</v>
      </c>
      <c r="ES10" s="47" t="b">
        <f>IF('Res Rent Roll'!$B10="","",INT(ES$3/'Res Rent Roll'!$K10)=(Rollover!ES$3/'Res Rent Roll'!$K10))</f>
        <v>0</v>
      </c>
      <c r="ET10" s="47" t="b">
        <f>IF('Res Rent Roll'!$B10="","",INT(ET$3/'Res Rent Roll'!$K10)=(Rollover!ET$3/'Res Rent Roll'!$K10))</f>
        <v>0</v>
      </c>
      <c r="EU10" s="47" t="b">
        <f>IF('Res Rent Roll'!$B10="","",INT(EU$3/'Res Rent Roll'!$K10)=(Rollover!EU$3/'Res Rent Roll'!$K10))</f>
        <v>0</v>
      </c>
      <c r="EV10" s="47" t="b">
        <f>IF('Res Rent Roll'!$B10="","",INT(EV$3/'Res Rent Roll'!$K10)=(Rollover!EV$3/'Res Rent Roll'!$K10))</f>
        <v>0</v>
      </c>
      <c r="EW10" s="47" t="b">
        <f>IF('Res Rent Roll'!$B10="","",INT(EW$3/'Res Rent Roll'!$K10)=(Rollover!EW$3/'Res Rent Roll'!$K10))</f>
        <v>0</v>
      </c>
      <c r="EX10" s="47" t="b">
        <f>IF('Res Rent Roll'!$B10="","",INT(EX$3/'Res Rent Roll'!$K10)=(Rollover!EX$3/'Res Rent Roll'!$K10))</f>
        <v>0</v>
      </c>
      <c r="EY10" s="47" t="b">
        <f>IF('Res Rent Roll'!$B10="","",INT(EY$3/'Res Rent Roll'!$K10)=(Rollover!EY$3/'Res Rent Roll'!$K10))</f>
        <v>0</v>
      </c>
      <c r="EZ10" s="47" t="b">
        <f>IF('Res Rent Roll'!$B10="","",INT(EZ$3/'Res Rent Roll'!$K10)=(Rollover!EZ$3/'Res Rent Roll'!$K10))</f>
        <v>0</v>
      </c>
      <c r="FA10" s="47" t="b">
        <f>IF('Res Rent Roll'!$B10="","",INT(FA$3/'Res Rent Roll'!$K10)=(Rollover!FA$3/'Res Rent Roll'!$K10))</f>
        <v>0</v>
      </c>
      <c r="FB10" s="47" t="b">
        <f>IF('Res Rent Roll'!$B10="","",INT(FB$3/'Res Rent Roll'!$K10)=(Rollover!FB$3/'Res Rent Roll'!$K10))</f>
        <v>0</v>
      </c>
      <c r="FC10" s="47" t="b">
        <f>IF('Res Rent Roll'!$B10="","",INT(FC$3/'Res Rent Roll'!$K10)=(Rollover!FC$3/'Res Rent Roll'!$K10))</f>
        <v>1</v>
      </c>
      <c r="FD10" s="47" t="b">
        <f>IF('Res Rent Roll'!$B10="","",INT(FD$3/'Res Rent Roll'!$K10)=(Rollover!FD$3/'Res Rent Roll'!$K10))</f>
        <v>0</v>
      </c>
      <c r="FE10" s="47" t="b">
        <f>IF('Res Rent Roll'!$B10="","",INT(FE$3/'Res Rent Roll'!$K10)=(Rollover!FE$3/'Res Rent Roll'!$K10))</f>
        <v>0</v>
      </c>
      <c r="FF10" s="47" t="b">
        <f>IF('Res Rent Roll'!$B10="","",INT(FF$3/'Res Rent Roll'!$K10)=(Rollover!FF$3/'Res Rent Roll'!$K10))</f>
        <v>0</v>
      </c>
      <c r="FG10" s="47" t="b">
        <f>IF('Res Rent Roll'!$B10="","",INT(FG$3/'Res Rent Roll'!$K10)=(Rollover!FG$3/'Res Rent Roll'!$K10))</f>
        <v>0</v>
      </c>
      <c r="FH10" s="47" t="b">
        <f>IF('Res Rent Roll'!$B10="","",INT(FH$3/'Res Rent Roll'!$K10)=(Rollover!FH$3/'Res Rent Roll'!$K10))</f>
        <v>0</v>
      </c>
      <c r="FI10" s="47" t="b">
        <f>IF('Res Rent Roll'!$B10="","",INT(FI$3/'Res Rent Roll'!$K10)=(Rollover!FI$3/'Res Rent Roll'!$K10))</f>
        <v>0</v>
      </c>
      <c r="FJ10" s="47" t="b">
        <f>IF('Res Rent Roll'!$B10="","",INT(FJ$3/'Res Rent Roll'!$K10)=(Rollover!FJ$3/'Res Rent Roll'!$K10))</f>
        <v>0</v>
      </c>
      <c r="FK10" s="47" t="b">
        <f>IF('Res Rent Roll'!$B10="","",INT(FK$3/'Res Rent Roll'!$K10)=(Rollover!FK$3/'Res Rent Roll'!$K10))</f>
        <v>0</v>
      </c>
      <c r="FL10" s="47" t="b">
        <f>IF('Res Rent Roll'!$B10="","",INT(FL$3/'Res Rent Roll'!$K10)=(Rollover!FL$3/'Res Rent Roll'!$K10))</f>
        <v>0</v>
      </c>
      <c r="FM10" s="47" t="b">
        <f>IF('Res Rent Roll'!$B10="","",INT(FM$3/'Res Rent Roll'!$K10)=(Rollover!FM$3/'Res Rent Roll'!$K10))</f>
        <v>0</v>
      </c>
      <c r="FN10" s="47" t="b">
        <f>IF('Res Rent Roll'!$B10="","",INT(FN$3/'Res Rent Roll'!$K10)=(Rollover!FN$3/'Res Rent Roll'!$K10))</f>
        <v>0</v>
      </c>
      <c r="FO10" s="47" t="b">
        <f>IF('Res Rent Roll'!$B10="","",INT(FO$3/'Res Rent Roll'!$K10)=(Rollover!FO$3/'Res Rent Roll'!$K10))</f>
        <v>1</v>
      </c>
      <c r="FP10" s="47" t="b">
        <f>IF('Res Rent Roll'!$B10="","",INT(FP$3/'Res Rent Roll'!$K10)=(Rollover!FP$3/'Res Rent Roll'!$K10))</f>
        <v>0</v>
      </c>
      <c r="FQ10" s="47" t="b">
        <f>IF('Res Rent Roll'!$B10="","",INT(FQ$3/'Res Rent Roll'!$K10)=(Rollover!FQ$3/'Res Rent Roll'!$K10))</f>
        <v>0</v>
      </c>
      <c r="FR10" s="47" t="b">
        <f>IF('Res Rent Roll'!$B10="","",INT(FR$3/'Res Rent Roll'!$K10)=(Rollover!FR$3/'Res Rent Roll'!$K10))</f>
        <v>0</v>
      </c>
      <c r="FS10" s="47" t="b">
        <f>IF('Res Rent Roll'!$B10="","",INT(FS$3/'Res Rent Roll'!$K10)=(Rollover!FS$3/'Res Rent Roll'!$K10))</f>
        <v>0</v>
      </c>
      <c r="FT10" s="47" t="b">
        <f>IF('Res Rent Roll'!$B10="","",INT(FT$3/'Res Rent Roll'!$K10)=(Rollover!FT$3/'Res Rent Roll'!$K10))</f>
        <v>0</v>
      </c>
      <c r="FU10" s="47" t="b">
        <f>IF('Res Rent Roll'!$B10="","",INT(FU$3/'Res Rent Roll'!$K10)=(Rollover!FU$3/'Res Rent Roll'!$K10))</f>
        <v>0</v>
      </c>
      <c r="FV10" s="47" t="b">
        <f>IF('Res Rent Roll'!$B10="","",INT(FV$3/'Res Rent Roll'!$K10)=(Rollover!FV$3/'Res Rent Roll'!$K10))</f>
        <v>0</v>
      </c>
      <c r="FW10" s="47" t="b">
        <f>IF('Res Rent Roll'!$B10="","",INT(FW$3/'Res Rent Roll'!$K10)=(Rollover!FW$3/'Res Rent Roll'!$K10))</f>
        <v>0</v>
      </c>
      <c r="FX10" s="47" t="b">
        <f>IF('Res Rent Roll'!$B10="","",INT(FX$3/'Res Rent Roll'!$K10)=(Rollover!FX$3/'Res Rent Roll'!$K10))</f>
        <v>0</v>
      </c>
      <c r="FY10" s="47" t="b">
        <f>IF('Res Rent Roll'!$B10="","",INT(FY$3/'Res Rent Roll'!$K10)=(Rollover!FY$3/'Res Rent Roll'!$K10))</f>
        <v>0</v>
      </c>
      <c r="FZ10" s="47" t="b">
        <f>IF('Res Rent Roll'!$B10="","",INT(FZ$3/'Res Rent Roll'!$K10)=(Rollover!FZ$3/'Res Rent Roll'!$K10))</f>
        <v>0</v>
      </c>
      <c r="GA10" s="48" t="b">
        <f>IF('Res Rent Roll'!$B10="","",INT(GA$3/'Res Rent Roll'!$K10)=(Rollover!GA$3/'Res Rent Roll'!$K10))</f>
        <v>1</v>
      </c>
    </row>
    <row r="11" spans="2:183" x14ac:dyDescent="0.3">
      <c r="B11" s="42" t="str">
        <f>IF('Res Rent Roll'!$B11="","",'Res Rent Roll'!$B11)</f>
        <v>2-Bed A R2</v>
      </c>
      <c r="C11" s="43"/>
      <c r="D11" s="47" t="b">
        <f>IF('Res Rent Roll'!$B11="","",INT(D$3/'Res Rent Roll'!$K11)=(Rollover!D$3/'Res Rent Roll'!$K11))</f>
        <v>0</v>
      </c>
      <c r="E11" s="47" t="b">
        <f>IF('Res Rent Roll'!$B11="","",INT(E$3/'Res Rent Roll'!$K11)=(Rollover!E$3/'Res Rent Roll'!$K11))</f>
        <v>0</v>
      </c>
      <c r="F11" s="47" t="b">
        <f>IF('Res Rent Roll'!$B11="","",INT(F$3/'Res Rent Roll'!$K11)=(Rollover!F$3/'Res Rent Roll'!$K11))</f>
        <v>0</v>
      </c>
      <c r="G11" s="47" t="b">
        <f>IF('Res Rent Roll'!$B11="","",INT(G$3/'Res Rent Roll'!$K11)=(Rollover!G$3/'Res Rent Roll'!$K11))</f>
        <v>0</v>
      </c>
      <c r="H11" s="47" t="b">
        <f>IF('Res Rent Roll'!$B11="","",INT(H$3/'Res Rent Roll'!$K11)=(Rollover!H$3/'Res Rent Roll'!$K11))</f>
        <v>0</v>
      </c>
      <c r="I11" s="47" t="b">
        <f>IF('Res Rent Roll'!$B11="","",INT(I$3/'Res Rent Roll'!$K11)=(Rollover!I$3/'Res Rent Roll'!$K11))</f>
        <v>0</v>
      </c>
      <c r="J11" s="47" t="b">
        <f>IF('Res Rent Roll'!$B11="","",INT(J$3/'Res Rent Roll'!$K11)=(Rollover!J$3/'Res Rent Roll'!$K11))</f>
        <v>0</v>
      </c>
      <c r="K11" s="47" t="b">
        <f>IF('Res Rent Roll'!$B11="","",INT(K$3/'Res Rent Roll'!$K11)=(Rollover!K$3/'Res Rent Roll'!$K11))</f>
        <v>0</v>
      </c>
      <c r="L11" s="47" t="b">
        <f>IF('Res Rent Roll'!$B11="","",INT(L$3/'Res Rent Roll'!$K11)=(Rollover!L$3/'Res Rent Roll'!$K11))</f>
        <v>0</v>
      </c>
      <c r="M11" s="47" t="b">
        <f>IF('Res Rent Roll'!$B11="","",INT(M$3/'Res Rent Roll'!$K11)=(Rollover!M$3/'Res Rent Roll'!$K11))</f>
        <v>0</v>
      </c>
      <c r="N11" s="47" t="b">
        <f>IF('Res Rent Roll'!$B11="","",INT(N$3/'Res Rent Roll'!$K11)=(Rollover!N$3/'Res Rent Roll'!$K11))</f>
        <v>0</v>
      </c>
      <c r="O11" s="47" t="b">
        <f>IF('Res Rent Roll'!$B11="","",INT(O$3/'Res Rent Roll'!$K11)=(Rollover!O$3/'Res Rent Roll'!$K11))</f>
        <v>1</v>
      </c>
      <c r="P11" s="47" t="b">
        <f>IF('Res Rent Roll'!$B11="","",INT(P$3/'Res Rent Roll'!$K11)=(Rollover!P$3/'Res Rent Roll'!$K11))</f>
        <v>0</v>
      </c>
      <c r="Q11" s="47" t="b">
        <f>IF('Res Rent Roll'!$B11="","",INT(Q$3/'Res Rent Roll'!$K11)=(Rollover!Q$3/'Res Rent Roll'!$K11))</f>
        <v>0</v>
      </c>
      <c r="R11" s="47" t="b">
        <f>IF('Res Rent Roll'!$B11="","",INT(R$3/'Res Rent Roll'!$K11)=(Rollover!R$3/'Res Rent Roll'!$K11))</f>
        <v>0</v>
      </c>
      <c r="S11" s="47" t="b">
        <f>IF('Res Rent Roll'!$B11="","",INT(S$3/'Res Rent Roll'!$K11)=(Rollover!S$3/'Res Rent Roll'!$K11))</f>
        <v>0</v>
      </c>
      <c r="T11" s="47" t="b">
        <f>IF('Res Rent Roll'!$B11="","",INT(T$3/'Res Rent Roll'!$K11)=(Rollover!T$3/'Res Rent Roll'!$K11))</f>
        <v>0</v>
      </c>
      <c r="U11" s="47" t="b">
        <f>IF('Res Rent Roll'!$B11="","",INT(U$3/'Res Rent Roll'!$K11)=(Rollover!U$3/'Res Rent Roll'!$K11))</f>
        <v>0</v>
      </c>
      <c r="V11" s="47" t="b">
        <f>IF('Res Rent Roll'!$B11="","",INT(V$3/'Res Rent Roll'!$K11)=(Rollover!V$3/'Res Rent Roll'!$K11))</f>
        <v>0</v>
      </c>
      <c r="W11" s="47" t="b">
        <f>IF('Res Rent Roll'!$B11="","",INT(W$3/'Res Rent Roll'!$K11)=(Rollover!W$3/'Res Rent Roll'!$K11))</f>
        <v>0</v>
      </c>
      <c r="X11" s="47" t="b">
        <f>IF('Res Rent Roll'!$B11="","",INT(X$3/'Res Rent Roll'!$K11)=(Rollover!X$3/'Res Rent Roll'!$K11))</f>
        <v>0</v>
      </c>
      <c r="Y11" s="47" t="b">
        <f>IF('Res Rent Roll'!$B11="","",INT(Y$3/'Res Rent Roll'!$K11)=(Rollover!Y$3/'Res Rent Roll'!$K11))</f>
        <v>0</v>
      </c>
      <c r="Z11" s="47" t="b">
        <f>IF('Res Rent Roll'!$B11="","",INT(Z$3/'Res Rent Roll'!$K11)=(Rollover!Z$3/'Res Rent Roll'!$K11))</f>
        <v>0</v>
      </c>
      <c r="AA11" s="47" t="b">
        <f>IF('Res Rent Roll'!$B11="","",INT(AA$3/'Res Rent Roll'!$K11)=(Rollover!AA$3/'Res Rent Roll'!$K11))</f>
        <v>1</v>
      </c>
      <c r="AB11" s="47" t="b">
        <f>IF('Res Rent Roll'!$B11="","",INT(AB$3/'Res Rent Roll'!$K11)=(Rollover!AB$3/'Res Rent Roll'!$K11))</f>
        <v>0</v>
      </c>
      <c r="AC11" s="47" t="b">
        <f>IF('Res Rent Roll'!$B11="","",INT(AC$3/'Res Rent Roll'!$K11)=(Rollover!AC$3/'Res Rent Roll'!$K11))</f>
        <v>0</v>
      </c>
      <c r="AD11" s="47" t="b">
        <f>IF('Res Rent Roll'!$B11="","",INT(AD$3/'Res Rent Roll'!$K11)=(Rollover!AD$3/'Res Rent Roll'!$K11))</f>
        <v>0</v>
      </c>
      <c r="AE11" s="47" t="b">
        <f>IF('Res Rent Roll'!$B11="","",INT(AE$3/'Res Rent Roll'!$K11)=(Rollover!AE$3/'Res Rent Roll'!$K11))</f>
        <v>0</v>
      </c>
      <c r="AF11" s="47" t="b">
        <f>IF('Res Rent Roll'!$B11="","",INT(AF$3/'Res Rent Roll'!$K11)=(Rollover!AF$3/'Res Rent Roll'!$K11))</f>
        <v>0</v>
      </c>
      <c r="AG11" s="47" t="b">
        <f>IF('Res Rent Roll'!$B11="","",INT(AG$3/'Res Rent Roll'!$K11)=(Rollover!AG$3/'Res Rent Roll'!$K11))</f>
        <v>0</v>
      </c>
      <c r="AH11" s="47" t="b">
        <f>IF('Res Rent Roll'!$B11="","",INT(AH$3/'Res Rent Roll'!$K11)=(Rollover!AH$3/'Res Rent Roll'!$K11))</f>
        <v>0</v>
      </c>
      <c r="AI11" s="47" t="b">
        <f>IF('Res Rent Roll'!$B11="","",INT(AI$3/'Res Rent Roll'!$K11)=(Rollover!AI$3/'Res Rent Roll'!$K11))</f>
        <v>0</v>
      </c>
      <c r="AJ11" s="47" t="b">
        <f>IF('Res Rent Roll'!$B11="","",INT(AJ$3/'Res Rent Roll'!$K11)=(Rollover!AJ$3/'Res Rent Roll'!$K11))</f>
        <v>0</v>
      </c>
      <c r="AK11" s="47" t="b">
        <f>IF('Res Rent Roll'!$B11="","",INT(AK$3/'Res Rent Roll'!$K11)=(Rollover!AK$3/'Res Rent Roll'!$K11))</f>
        <v>0</v>
      </c>
      <c r="AL11" s="47" t="b">
        <f>IF('Res Rent Roll'!$B11="","",INT(AL$3/'Res Rent Roll'!$K11)=(Rollover!AL$3/'Res Rent Roll'!$K11))</f>
        <v>0</v>
      </c>
      <c r="AM11" s="47" t="b">
        <f>IF('Res Rent Roll'!$B11="","",INT(AM$3/'Res Rent Roll'!$K11)=(Rollover!AM$3/'Res Rent Roll'!$K11))</f>
        <v>1</v>
      </c>
      <c r="AN11" s="47" t="b">
        <f>IF('Res Rent Roll'!$B11="","",INT(AN$3/'Res Rent Roll'!$K11)=(Rollover!AN$3/'Res Rent Roll'!$K11))</f>
        <v>0</v>
      </c>
      <c r="AO11" s="47" t="b">
        <f>IF('Res Rent Roll'!$B11="","",INT(AO$3/'Res Rent Roll'!$K11)=(Rollover!AO$3/'Res Rent Roll'!$K11))</f>
        <v>0</v>
      </c>
      <c r="AP11" s="47" t="b">
        <f>IF('Res Rent Roll'!$B11="","",INT(AP$3/'Res Rent Roll'!$K11)=(Rollover!AP$3/'Res Rent Roll'!$K11))</f>
        <v>0</v>
      </c>
      <c r="AQ11" s="47" t="b">
        <f>IF('Res Rent Roll'!$B11="","",INT(AQ$3/'Res Rent Roll'!$K11)=(Rollover!AQ$3/'Res Rent Roll'!$K11))</f>
        <v>0</v>
      </c>
      <c r="AR11" s="47" t="b">
        <f>IF('Res Rent Roll'!$B11="","",INT(AR$3/'Res Rent Roll'!$K11)=(Rollover!AR$3/'Res Rent Roll'!$K11))</f>
        <v>0</v>
      </c>
      <c r="AS11" s="47" t="b">
        <f>IF('Res Rent Roll'!$B11="","",INT(AS$3/'Res Rent Roll'!$K11)=(Rollover!AS$3/'Res Rent Roll'!$K11))</f>
        <v>0</v>
      </c>
      <c r="AT11" s="47" t="b">
        <f>IF('Res Rent Roll'!$B11="","",INT(AT$3/'Res Rent Roll'!$K11)=(Rollover!AT$3/'Res Rent Roll'!$K11))</f>
        <v>0</v>
      </c>
      <c r="AU11" s="47" t="b">
        <f>IF('Res Rent Roll'!$B11="","",INT(AU$3/'Res Rent Roll'!$K11)=(Rollover!AU$3/'Res Rent Roll'!$K11))</f>
        <v>0</v>
      </c>
      <c r="AV11" s="47" t="b">
        <f>IF('Res Rent Roll'!$B11="","",INT(AV$3/'Res Rent Roll'!$K11)=(Rollover!AV$3/'Res Rent Roll'!$K11))</f>
        <v>0</v>
      </c>
      <c r="AW11" s="47" t="b">
        <f>IF('Res Rent Roll'!$B11="","",INT(AW$3/'Res Rent Roll'!$K11)=(Rollover!AW$3/'Res Rent Roll'!$K11))</f>
        <v>0</v>
      </c>
      <c r="AX11" s="47" t="b">
        <f>IF('Res Rent Roll'!$B11="","",INT(AX$3/'Res Rent Roll'!$K11)=(Rollover!AX$3/'Res Rent Roll'!$K11))</f>
        <v>0</v>
      </c>
      <c r="AY11" s="47" t="b">
        <f>IF('Res Rent Roll'!$B11="","",INT(AY$3/'Res Rent Roll'!$K11)=(Rollover!AY$3/'Res Rent Roll'!$K11))</f>
        <v>1</v>
      </c>
      <c r="AZ11" s="47" t="b">
        <f>IF('Res Rent Roll'!$B11="","",INT(AZ$3/'Res Rent Roll'!$K11)=(Rollover!AZ$3/'Res Rent Roll'!$K11))</f>
        <v>0</v>
      </c>
      <c r="BA11" s="47" t="b">
        <f>IF('Res Rent Roll'!$B11="","",INT(BA$3/'Res Rent Roll'!$K11)=(Rollover!BA$3/'Res Rent Roll'!$K11))</f>
        <v>0</v>
      </c>
      <c r="BB11" s="47" t="b">
        <f>IF('Res Rent Roll'!$B11="","",INT(BB$3/'Res Rent Roll'!$K11)=(Rollover!BB$3/'Res Rent Roll'!$K11))</f>
        <v>0</v>
      </c>
      <c r="BC11" s="47" t="b">
        <f>IF('Res Rent Roll'!$B11="","",INT(BC$3/'Res Rent Roll'!$K11)=(Rollover!BC$3/'Res Rent Roll'!$K11))</f>
        <v>0</v>
      </c>
      <c r="BD11" s="47" t="b">
        <f>IF('Res Rent Roll'!$B11="","",INT(BD$3/'Res Rent Roll'!$K11)=(Rollover!BD$3/'Res Rent Roll'!$K11))</f>
        <v>0</v>
      </c>
      <c r="BE11" s="47" t="b">
        <f>IF('Res Rent Roll'!$B11="","",INT(BE$3/'Res Rent Roll'!$K11)=(Rollover!BE$3/'Res Rent Roll'!$K11))</f>
        <v>0</v>
      </c>
      <c r="BF11" s="47" t="b">
        <f>IF('Res Rent Roll'!$B11="","",INT(BF$3/'Res Rent Roll'!$K11)=(Rollover!BF$3/'Res Rent Roll'!$K11))</f>
        <v>0</v>
      </c>
      <c r="BG11" s="47" t="b">
        <f>IF('Res Rent Roll'!$B11="","",INT(BG$3/'Res Rent Roll'!$K11)=(Rollover!BG$3/'Res Rent Roll'!$K11))</f>
        <v>0</v>
      </c>
      <c r="BH11" s="47" t="b">
        <f>IF('Res Rent Roll'!$B11="","",INT(BH$3/'Res Rent Roll'!$K11)=(Rollover!BH$3/'Res Rent Roll'!$K11))</f>
        <v>0</v>
      </c>
      <c r="BI11" s="47" t="b">
        <f>IF('Res Rent Roll'!$B11="","",INT(BI$3/'Res Rent Roll'!$K11)=(Rollover!BI$3/'Res Rent Roll'!$K11))</f>
        <v>0</v>
      </c>
      <c r="BJ11" s="47" t="b">
        <f>IF('Res Rent Roll'!$B11="","",INT(BJ$3/'Res Rent Roll'!$K11)=(Rollover!BJ$3/'Res Rent Roll'!$K11))</f>
        <v>0</v>
      </c>
      <c r="BK11" s="47" t="b">
        <f>IF('Res Rent Roll'!$B11="","",INT(BK$3/'Res Rent Roll'!$K11)=(Rollover!BK$3/'Res Rent Roll'!$K11))</f>
        <v>1</v>
      </c>
      <c r="BL11" s="47" t="b">
        <f>IF('Res Rent Roll'!$B11="","",INT(BL$3/'Res Rent Roll'!$K11)=(Rollover!BL$3/'Res Rent Roll'!$K11))</f>
        <v>0</v>
      </c>
      <c r="BM11" s="47" t="b">
        <f>IF('Res Rent Roll'!$B11="","",INT(BM$3/'Res Rent Roll'!$K11)=(Rollover!BM$3/'Res Rent Roll'!$K11))</f>
        <v>0</v>
      </c>
      <c r="BN11" s="47" t="b">
        <f>IF('Res Rent Roll'!$B11="","",INT(BN$3/'Res Rent Roll'!$K11)=(Rollover!BN$3/'Res Rent Roll'!$K11))</f>
        <v>0</v>
      </c>
      <c r="BO11" s="47" t="b">
        <f>IF('Res Rent Roll'!$B11="","",INT(BO$3/'Res Rent Roll'!$K11)=(Rollover!BO$3/'Res Rent Roll'!$K11))</f>
        <v>0</v>
      </c>
      <c r="BP11" s="47" t="b">
        <f>IF('Res Rent Roll'!$B11="","",INT(BP$3/'Res Rent Roll'!$K11)=(Rollover!BP$3/'Res Rent Roll'!$K11))</f>
        <v>0</v>
      </c>
      <c r="BQ11" s="47" t="b">
        <f>IF('Res Rent Roll'!$B11="","",INT(BQ$3/'Res Rent Roll'!$K11)=(Rollover!BQ$3/'Res Rent Roll'!$K11))</f>
        <v>0</v>
      </c>
      <c r="BR11" s="47" t="b">
        <f>IF('Res Rent Roll'!$B11="","",INT(BR$3/'Res Rent Roll'!$K11)=(Rollover!BR$3/'Res Rent Roll'!$K11))</f>
        <v>0</v>
      </c>
      <c r="BS11" s="47" t="b">
        <f>IF('Res Rent Roll'!$B11="","",INT(BS$3/'Res Rent Roll'!$K11)=(Rollover!BS$3/'Res Rent Roll'!$K11))</f>
        <v>0</v>
      </c>
      <c r="BT11" s="47" t="b">
        <f>IF('Res Rent Roll'!$B11="","",INT(BT$3/'Res Rent Roll'!$K11)=(Rollover!BT$3/'Res Rent Roll'!$K11))</f>
        <v>0</v>
      </c>
      <c r="BU11" s="47" t="b">
        <f>IF('Res Rent Roll'!$B11="","",INT(BU$3/'Res Rent Roll'!$K11)=(Rollover!BU$3/'Res Rent Roll'!$K11))</f>
        <v>0</v>
      </c>
      <c r="BV11" s="47" t="b">
        <f>IF('Res Rent Roll'!$B11="","",INT(BV$3/'Res Rent Roll'!$K11)=(Rollover!BV$3/'Res Rent Roll'!$K11))</f>
        <v>0</v>
      </c>
      <c r="BW11" s="47" t="b">
        <f>IF('Res Rent Roll'!$B11="","",INT(BW$3/'Res Rent Roll'!$K11)=(Rollover!BW$3/'Res Rent Roll'!$K11))</f>
        <v>1</v>
      </c>
      <c r="BX11" s="47" t="b">
        <f>IF('Res Rent Roll'!$B11="","",INT(BX$3/'Res Rent Roll'!$K11)=(Rollover!BX$3/'Res Rent Roll'!$K11))</f>
        <v>0</v>
      </c>
      <c r="BY11" s="47" t="b">
        <f>IF('Res Rent Roll'!$B11="","",INT(BY$3/'Res Rent Roll'!$K11)=(Rollover!BY$3/'Res Rent Roll'!$K11))</f>
        <v>0</v>
      </c>
      <c r="BZ11" s="47" t="b">
        <f>IF('Res Rent Roll'!$B11="","",INT(BZ$3/'Res Rent Roll'!$K11)=(Rollover!BZ$3/'Res Rent Roll'!$K11))</f>
        <v>0</v>
      </c>
      <c r="CA11" s="47" t="b">
        <f>IF('Res Rent Roll'!$B11="","",INT(CA$3/'Res Rent Roll'!$K11)=(Rollover!CA$3/'Res Rent Roll'!$K11))</f>
        <v>0</v>
      </c>
      <c r="CB11" s="47" t="b">
        <f>IF('Res Rent Roll'!$B11="","",INT(CB$3/'Res Rent Roll'!$K11)=(Rollover!CB$3/'Res Rent Roll'!$K11))</f>
        <v>0</v>
      </c>
      <c r="CC11" s="47" t="b">
        <f>IF('Res Rent Roll'!$B11="","",INT(CC$3/'Res Rent Roll'!$K11)=(Rollover!CC$3/'Res Rent Roll'!$K11))</f>
        <v>0</v>
      </c>
      <c r="CD11" s="47" t="b">
        <f>IF('Res Rent Roll'!$B11="","",INT(CD$3/'Res Rent Roll'!$K11)=(Rollover!CD$3/'Res Rent Roll'!$K11))</f>
        <v>0</v>
      </c>
      <c r="CE11" s="47" t="b">
        <f>IF('Res Rent Roll'!$B11="","",INT(CE$3/'Res Rent Roll'!$K11)=(Rollover!CE$3/'Res Rent Roll'!$K11))</f>
        <v>0</v>
      </c>
      <c r="CF11" s="47" t="b">
        <f>IF('Res Rent Roll'!$B11="","",INT(CF$3/'Res Rent Roll'!$K11)=(Rollover!CF$3/'Res Rent Roll'!$K11))</f>
        <v>0</v>
      </c>
      <c r="CG11" s="47" t="b">
        <f>IF('Res Rent Roll'!$B11="","",INT(CG$3/'Res Rent Roll'!$K11)=(Rollover!CG$3/'Res Rent Roll'!$K11))</f>
        <v>0</v>
      </c>
      <c r="CH11" s="47" t="b">
        <f>IF('Res Rent Roll'!$B11="","",INT(CH$3/'Res Rent Roll'!$K11)=(Rollover!CH$3/'Res Rent Roll'!$K11))</f>
        <v>0</v>
      </c>
      <c r="CI11" s="47" t="b">
        <f>IF('Res Rent Roll'!$B11="","",INT(CI$3/'Res Rent Roll'!$K11)=(Rollover!CI$3/'Res Rent Roll'!$K11))</f>
        <v>1</v>
      </c>
      <c r="CJ11" s="47" t="b">
        <f>IF('Res Rent Roll'!$B11="","",INT(CJ$3/'Res Rent Roll'!$K11)=(Rollover!CJ$3/'Res Rent Roll'!$K11))</f>
        <v>0</v>
      </c>
      <c r="CK11" s="47" t="b">
        <f>IF('Res Rent Roll'!$B11="","",INT(CK$3/'Res Rent Roll'!$K11)=(Rollover!CK$3/'Res Rent Roll'!$K11))</f>
        <v>0</v>
      </c>
      <c r="CL11" s="47" t="b">
        <f>IF('Res Rent Roll'!$B11="","",INT(CL$3/'Res Rent Roll'!$K11)=(Rollover!CL$3/'Res Rent Roll'!$K11))</f>
        <v>0</v>
      </c>
      <c r="CM11" s="47" t="b">
        <f>IF('Res Rent Roll'!$B11="","",INT(CM$3/'Res Rent Roll'!$K11)=(Rollover!CM$3/'Res Rent Roll'!$K11))</f>
        <v>0</v>
      </c>
      <c r="CN11" s="47" t="b">
        <f>IF('Res Rent Roll'!$B11="","",INT(CN$3/'Res Rent Roll'!$K11)=(Rollover!CN$3/'Res Rent Roll'!$K11))</f>
        <v>0</v>
      </c>
      <c r="CO11" s="47" t="b">
        <f>IF('Res Rent Roll'!$B11="","",INT(CO$3/'Res Rent Roll'!$K11)=(Rollover!CO$3/'Res Rent Roll'!$K11))</f>
        <v>0</v>
      </c>
      <c r="CP11" s="47" t="b">
        <f>IF('Res Rent Roll'!$B11="","",INT(CP$3/'Res Rent Roll'!$K11)=(Rollover!CP$3/'Res Rent Roll'!$K11))</f>
        <v>0</v>
      </c>
      <c r="CQ11" s="47" t="b">
        <f>IF('Res Rent Roll'!$B11="","",INT(CQ$3/'Res Rent Roll'!$K11)=(Rollover!CQ$3/'Res Rent Roll'!$K11))</f>
        <v>0</v>
      </c>
      <c r="CR11" s="47" t="b">
        <f>IF('Res Rent Roll'!$B11="","",INT(CR$3/'Res Rent Roll'!$K11)=(Rollover!CR$3/'Res Rent Roll'!$K11))</f>
        <v>0</v>
      </c>
      <c r="CS11" s="47" t="b">
        <f>IF('Res Rent Roll'!$B11="","",INT(CS$3/'Res Rent Roll'!$K11)=(Rollover!CS$3/'Res Rent Roll'!$K11))</f>
        <v>0</v>
      </c>
      <c r="CT11" s="47" t="b">
        <f>IF('Res Rent Roll'!$B11="","",INT(CT$3/'Res Rent Roll'!$K11)=(Rollover!CT$3/'Res Rent Roll'!$K11))</f>
        <v>0</v>
      </c>
      <c r="CU11" s="47" t="b">
        <f>IF('Res Rent Roll'!$B11="","",INT(CU$3/'Res Rent Roll'!$K11)=(Rollover!CU$3/'Res Rent Roll'!$K11))</f>
        <v>1</v>
      </c>
      <c r="CV11" s="47" t="b">
        <f>IF('Res Rent Roll'!$B11="","",INT(CV$3/'Res Rent Roll'!$K11)=(Rollover!CV$3/'Res Rent Roll'!$K11))</f>
        <v>0</v>
      </c>
      <c r="CW11" s="47" t="b">
        <f>IF('Res Rent Roll'!$B11="","",INT(CW$3/'Res Rent Roll'!$K11)=(Rollover!CW$3/'Res Rent Roll'!$K11))</f>
        <v>0</v>
      </c>
      <c r="CX11" s="47" t="b">
        <f>IF('Res Rent Roll'!$B11="","",INT(CX$3/'Res Rent Roll'!$K11)=(Rollover!CX$3/'Res Rent Roll'!$K11))</f>
        <v>0</v>
      </c>
      <c r="CY11" s="47" t="b">
        <f>IF('Res Rent Roll'!$B11="","",INT(CY$3/'Res Rent Roll'!$K11)=(Rollover!CY$3/'Res Rent Roll'!$K11))</f>
        <v>0</v>
      </c>
      <c r="CZ11" s="47" t="b">
        <f>IF('Res Rent Roll'!$B11="","",INT(CZ$3/'Res Rent Roll'!$K11)=(Rollover!CZ$3/'Res Rent Roll'!$K11))</f>
        <v>0</v>
      </c>
      <c r="DA11" s="47" t="b">
        <f>IF('Res Rent Roll'!$B11="","",INT(DA$3/'Res Rent Roll'!$K11)=(Rollover!DA$3/'Res Rent Roll'!$K11))</f>
        <v>0</v>
      </c>
      <c r="DB11" s="47" t="b">
        <f>IF('Res Rent Roll'!$B11="","",INT(DB$3/'Res Rent Roll'!$K11)=(Rollover!DB$3/'Res Rent Roll'!$K11))</f>
        <v>0</v>
      </c>
      <c r="DC11" s="47" t="b">
        <f>IF('Res Rent Roll'!$B11="","",INT(DC$3/'Res Rent Roll'!$K11)=(Rollover!DC$3/'Res Rent Roll'!$K11))</f>
        <v>0</v>
      </c>
      <c r="DD11" s="47" t="b">
        <f>IF('Res Rent Roll'!$B11="","",INT(DD$3/'Res Rent Roll'!$K11)=(Rollover!DD$3/'Res Rent Roll'!$K11))</f>
        <v>0</v>
      </c>
      <c r="DE11" s="47" t="b">
        <f>IF('Res Rent Roll'!$B11="","",INT(DE$3/'Res Rent Roll'!$K11)=(Rollover!DE$3/'Res Rent Roll'!$K11))</f>
        <v>0</v>
      </c>
      <c r="DF11" s="47" t="b">
        <f>IF('Res Rent Roll'!$B11="","",INT(DF$3/'Res Rent Roll'!$K11)=(Rollover!DF$3/'Res Rent Roll'!$K11))</f>
        <v>0</v>
      </c>
      <c r="DG11" s="47" t="b">
        <f>IF('Res Rent Roll'!$B11="","",INT(DG$3/'Res Rent Roll'!$K11)=(Rollover!DG$3/'Res Rent Roll'!$K11))</f>
        <v>1</v>
      </c>
      <c r="DH11" s="47" t="b">
        <f>IF('Res Rent Roll'!$B11="","",INT(DH$3/'Res Rent Roll'!$K11)=(Rollover!DH$3/'Res Rent Roll'!$K11))</f>
        <v>0</v>
      </c>
      <c r="DI11" s="47" t="b">
        <f>IF('Res Rent Roll'!$B11="","",INT(DI$3/'Res Rent Roll'!$K11)=(Rollover!DI$3/'Res Rent Roll'!$K11))</f>
        <v>0</v>
      </c>
      <c r="DJ11" s="47" t="b">
        <f>IF('Res Rent Roll'!$B11="","",INT(DJ$3/'Res Rent Roll'!$K11)=(Rollover!DJ$3/'Res Rent Roll'!$K11))</f>
        <v>0</v>
      </c>
      <c r="DK11" s="47" t="b">
        <f>IF('Res Rent Roll'!$B11="","",INT(DK$3/'Res Rent Roll'!$K11)=(Rollover!DK$3/'Res Rent Roll'!$K11))</f>
        <v>0</v>
      </c>
      <c r="DL11" s="47" t="b">
        <f>IF('Res Rent Roll'!$B11="","",INT(DL$3/'Res Rent Roll'!$K11)=(Rollover!DL$3/'Res Rent Roll'!$K11))</f>
        <v>0</v>
      </c>
      <c r="DM11" s="47" t="b">
        <f>IF('Res Rent Roll'!$B11="","",INT(DM$3/'Res Rent Roll'!$K11)=(Rollover!DM$3/'Res Rent Roll'!$K11))</f>
        <v>0</v>
      </c>
      <c r="DN11" s="47" t="b">
        <f>IF('Res Rent Roll'!$B11="","",INT(DN$3/'Res Rent Roll'!$K11)=(Rollover!DN$3/'Res Rent Roll'!$K11))</f>
        <v>0</v>
      </c>
      <c r="DO11" s="47" t="b">
        <f>IF('Res Rent Roll'!$B11="","",INT(DO$3/'Res Rent Roll'!$K11)=(Rollover!DO$3/'Res Rent Roll'!$K11))</f>
        <v>0</v>
      </c>
      <c r="DP11" s="47" t="b">
        <f>IF('Res Rent Roll'!$B11="","",INT(DP$3/'Res Rent Roll'!$K11)=(Rollover!DP$3/'Res Rent Roll'!$K11))</f>
        <v>0</v>
      </c>
      <c r="DQ11" s="47" t="b">
        <f>IF('Res Rent Roll'!$B11="","",INT(DQ$3/'Res Rent Roll'!$K11)=(Rollover!DQ$3/'Res Rent Roll'!$K11))</f>
        <v>0</v>
      </c>
      <c r="DR11" s="47" t="b">
        <f>IF('Res Rent Roll'!$B11="","",INT(DR$3/'Res Rent Roll'!$K11)=(Rollover!DR$3/'Res Rent Roll'!$K11))</f>
        <v>0</v>
      </c>
      <c r="DS11" s="47" t="b">
        <f>IF('Res Rent Roll'!$B11="","",INT(DS$3/'Res Rent Roll'!$K11)=(Rollover!DS$3/'Res Rent Roll'!$K11))</f>
        <v>1</v>
      </c>
      <c r="DT11" s="47" t="b">
        <f>IF('Res Rent Roll'!$B11="","",INT(DT$3/'Res Rent Roll'!$K11)=(Rollover!DT$3/'Res Rent Roll'!$K11))</f>
        <v>0</v>
      </c>
      <c r="DU11" s="47" t="b">
        <f>IF('Res Rent Roll'!$B11="","",INT(DU$3/'Res Rent Roll'!$K11)=(Rollover!DU$3/'Res Rent Roll'!$K11))</f>
        <v>0</v>
      </c>
      <c r="DV11" s="47" t="b">
        <f>IF('Res Rent Roll'!$B11="","",INT(DV$3/'Res Rent Roll'!$K11)=(Rollover!DV$3/'Res Rent Roll'!$K11))</f>
        <v>0</v>
      </c>
      <c r="DW11" s="47" t="b">
        <f>IF('Res Rent Roll'!$B11="","",INT(DW$3/'Res Rent Roll'!$K11)=(Rollover!DW$3/'Res Rent Roll'!$K11))</f>
        <v>0</v>
      </c>
      <c r="DX11" s="47" t="b">
        <f>IF('Res Rent Roll'!$B11="","",INT(DX$3/'Res Rent Roll'!$K11)=(Rollover!DX$3/'Res Rent Roll'!$K11))</f>
        <v>0</v>
      </c>
      <c r="DY11" s="47" t="b">
        <f>IF('Res Rent Roll'!$B11="","",INT(DY$3/'Res Rent Roll'!$K11)=(Rollover!DY$3/'Res Rent Roll'!$K11))</f>
        <v>0</v>
      </c>
      <c r="DZ11" s="47" t="b">
        <f>IF('Res Rent Roll'!$B11="","",INT(DZ$3/'Res Rent Roll'!$K11)=(Rollover!DZ$3/'Res Rent Roll'!$K11))</f>
        <v>0</v>
      </c>
      <c r="EA11" s="47" t="b">
        <f>IF('Res Rent Roll'!$B11="","",INT(EA$3/'Res Rent Roll'!$K11)=(Rollover!EA$3/'Res Rent Roll'!$K11))</f>
        <v>0</v>
      </c>
      <c r="EB11" s="47" t="b">
        <f>IF('Res Rent Roll'!$B11="","",INT(EB$3/'Res Rent Roll'!$K11)=(Rollover!EB$3/'Res Rent Roll'!$K11))</f>
        <v>0</v>
      </c>
      <c r="EC11" s="47" t="b">
        <f>IF('Res Rent Roll'!$B11="","",INT(EC$3/'Res Rent Roll'!$K11)=(Rollover!EC$3/'Res Rent Roll'!$K11))</f>
        <v>0</v>
      </c>
      <c r="ED11" s="47" t="b">
        <f>IF('Res Rent Roll'!$B11="","",INT(ED$3/'Res Rent Roll'!$K11)=(Rollover!ED$3/'Res Rent Roll'!$K11))</f>
        <v>0</v>
      </c>
      <c r="EE11" s="47" t="b">
        <f>IF('Res Rent Roll'!$B11="","",INT(EE$3/'Res Rent Roll'!$K11)=(Rollover!EE$3/'Res Rent Roll'!$K11))</f>
        <v>1</v>
      </c>
      <c r="EF11" s="47" t="b">
        <f>IF('Res Rent Roll'!$B11="","",INT(EF$3/'Res Rent Roll'!$K11)=(Rollover!EF$3/'Res Rent Roll'!$K11))</f>
        <v>0</v>
      </c>
      <c r="EG11" s="47" t="b">
        <f>IF('Res Rent Roll'!$B11="","",INT(EG$3/'Res Rent Roll'!$K11)=(Rollover!EG$3/'Res Rent Roll'!$K11))</f>
        <v>0</v>
      </c>
      <c r="EH11" s="47" t="b">
        <f>IF('Res Rent Roll'!$B11="","",INT(EH$3/'Res Rent Roll'!$K11)=(Rollover!EH$3/'Res Rent Roll'!$K11))</f>
        <v>0</v>
      </c>
      <c r="EI11" s="47" t="b">
        <f>IF('Res Rent Roll'!$B11="","",INT(EI$3/'Res Rent Roll'!$K11)=(Rollover!EI$3/'Res Rent Roll'!$K11))</f>
        <v>0</v>
      </c>
      <c r="EJ11" s="47" t="b">
        <f>IF('Res Rent Roll'!$B11="","",INT(EJ$3/'Res Rent Roll'!$K11)=(Rollover!EJ$3/'Res Rent Roll'!$K11))</f>
        <v>0</v>
      </c>
      <c r="EK11" s="47" t="b">
        <f>IF('Res Rent Roll'!$B11="","",INT(EK$3/'Res Rent Roll'!$K11)=(Rollover!EK$3/'Res Rent Roll'!$K11))</f>
        <v>0</v>
      </c>
      <c r="EL11" s="47" t="b">
        <f>IF('Res Rent Roll'!$B11="","",INT(EL$3/'Res Rent Roll'!$K11)=(Rollover!EL$3/'Res Rent Roll'!$K11))</f>
        <v>0</v>
      </c>
      <c r="EM11" s="47" t="b">
        <f>IF('Res Rent Roll'!$B11="","",INT(EM$3/'Res Rent Roll'!$K11)=(Rollover!EM$3/'Res Rent Roll'!$K11))</f>
        <v>0</v>
      </c>
      <c r="EN11" s="47" t="b">
        <f>IF('Res Rent Roll'!$B11="","",INT(EN$3/'Res Rent Roll'!$K11)=(Rollover!EN$3/'Res Rent Roll'!$K11))</f>
        <v>0</v>
      </c>
      <c r="EO11" s="47" t="b">
        <f>IF('Res Rent Roll'!$B11="","",INT(EO$3/'Res Rent Roll'!$K11)=(Rollover!EO$3/'Res Rent Roll'!$K11))</f>
        <v>0</v>
      </c>
      <c r="EP11" s="47" t="b">
        <f>IF('Res Rent Roll'!$B11="","",INT(EP$3/'Res Rent Roll'!$K11)=(Rollover!EP$3/'Res Rent Roll'!$K11))</f>
        <v>0</v>
      </c>
      <c r="EQ11" s="47" t="b">
        <f>IF('Res Rent Roll'!$B11="","",INT(EQ$3/'Res Rent Roll'!$K11)=(Rollover!EQ$3/'Res Rent Roll'!$K11))</f>
        <v>1</v>
      </c>
      <c r="ER11" s="47" t="b">
        <f>IF('Res Rent Roll'!$B11="","",INT(ER$3/'Res Rent Roll'!$K11)=(Rollover!ER$3/'Res Rent Roll'!$K11))</f>
        <v>0</v>
      </c>
      <c r="ES11" s="47" t="b">
        <f>IF('Res Rent Roll'!$B11="","",INT(ES$3/'Res Rent Roll'!$K11)=(Rollover!ES$3/'Res Rent Roll'!$K11))</f>
        <v>0</v>
      </c>
      <c r="ET11" s="47" t="b">
        <f>IF('Res Rent Roll'!$B11="","",INT(ET$3/'Res Rent Roll'!$K11)=(Rollover!ET$3/'Res Rent Roll'!$K11))</f>
        <v>0</v>
      </c>
      <c r="EU11" s="47" t="b">
        <f>IF('Res Rent Roll'!$B11="","",INT(EU$3/'Res Rent Roll'!$K11)=(Rollover!EU$3/'Res Rent Roll'!$K11))</f>
        <v>0</v>
      </c>
      <c r="EV11" s="47" t="b">
        <f>IF('Res Rent Roll'!$B11="","",INT(EV$3/'Res Rent Roll'!$K11)=(Rollover!EV$3/'Res Rent Roll'!$K11))</f>
        <v>0</v>
      </c>
      <c r="EW11" s="47" t="b">
        <f>IF('Res Rent Roll'!$B11="","",INT(EW$3/'Res Rent Roll'!$K11)=(Rollover!EW$3/'Res Rent Roll'!$K11))</f>
        <v>0</v>
      </c>
      <c r="EX11" s="47" t="b">
        <f>IF('Res Rent Roll'!$B11="","",INT(EX$3/'Res Rent Roll'!$K11)=(Rollover!EX$3/'Res Rent Roll'!$K11))</f>
        <v>0</v>
      </c>
      <c r="EY11" s="47" t="b">
        <f>IF('Res Rent Roll'!$B11="","",INT(EY$3/'Res Rent Roll'!$K11)=(Rollover!EY$3/'Res Rent Roll'!$K11))</f>
        <v>0</v>
      </c>
      <c r="EZ11" s="47" t="b">
        <f>IF('Res Rent Roll'!$B11="","",INT(EZ$3/'Res Rent Roll'!$K11)=(Rollover!EZ$3/'Res Rent Roll'!$K11))</f>
        <v>0</v>
      </c>
      <c r="FA11" s="47" t="b">
        <f>IF('Res Rent Roll'!$B11="","",INT(FA$3/'Res Rent Roll'!$K11)=(Rollover!FA$3/'Res Rent Roll'!$K11))</f>
        <v>0</v>
      </c>
      <c r="FB11" s="47" t="b">
        <f>IF('Res Rent Roll'!$B11="","",INT(FB$3/'Res Rent Roll'!$K11)=(Rollover!FB$3/'Res Rent Roll'!$K11))</f>
        <v>0</v>
      </c>
      <c r="FC11" s="47" t="b">
        <f>IF('Res Rent Roll'!$B11="","",INT(FC$3/'Res Rent Roll'!$K11)=(Rollover!FC$3/'Res Rent Roll'!$K11))</f>
        <v>1</v>
      </c>
      <c r="FD11" s="47" t="b">
        <f>IF('Res Rent Roll'!$B11="","",INT(FD$3/'Res Rent Roll'!$K11)=(Rollover!FD$3/'Res Rent Roll'!$K11))</f>
        <v>0</v>
      </c>
      <c r="FE11" s="47" t="b">
        <f>IF('Res Rent Roll'!$B11="","",INT(FE$3/'Res Rent Roll'!$K11)=(Rollover!FE$3/'Res Rent Roll'!$K11))</f>
        <v>0</v>
      </c>
      <c r="FF11" s="47" t="b">
        <f>IF('Res Rent Roll'!$B11="","",INT(FF$3/'Res Rent Roll'!$K11)=(Rollover!FF$3/'Res Rent Roll'!$K11))</f>
        <v>0</v>
      </c>
      <c r="FG11" s="47" t="b">
        <f>IF('Res Rent Roll'!$B11="","",INT(FG$3/'Res Rent Roll'!$K11)=(Rollover!FG$3/'Res Rent Roll'!$K11))</f>
        <v>0</v>
      </c>
      <c r="FH11" s="47" t="b">
        <f>IF('Res Rent Roll'!$B11="","",INT(FH$3/'Res Rent Roll'!$K11)=(Rollover!FH$3/'Res Rent Roll'!$K11))</f>
        <v>0</v>
      </c>
      <c r="FI11" s="47" t="b">
        <f>IF('Res Rent Roll'!$B11="","",INT(FI$3/'Res Rent Roll'!$K11)=(Rollover!FI$3/'Res Rent Roll'!$K11))</f>
        <v>0</v>
      </c>
      <c r="FJ11" s="47" t="b">
        <f>IF('Res Rent Roll'!$B11="","",INT(FJ$3/'Res Rent Roll'!$K11)=(Rollover!FJ$3/'Res Rent Roll'!$K11))</f>
        <v>0</v>
      </c>
      <c r="FK11" s="47" t="b">
        <f>IF('Res Rent Roll'!$B11="","",INT(FK$3/'Res Rent Roll'!$K11)=(Rollover!FK$3/'Res Rent Roll'!$K11))</f>
        <v>0</v>
      </c>
      <c r="FL11" s="47" t="b">
        <f>IF('Res Rent Roll'!$B11="","",INT(FL$3/'Res Rent Roll'!$K11)=(Rollover!FL$3/'Res Rent Roll'!$K11))</f>
        <v>0</v>
      </c>
      <c r="FM11" s="47" t="b">
        <f>IF('Res Rent Roll'!$B11="","",INT(FM$3/'Res Rent Roll'!$K11)=(Rollover!FM$3/'Res Rent Roll'!$K11))</f>
        <v>0</v>
      </c>
      <c r="FN11" s="47" t="b">
        <f>IF('Res Rent Roll'!$B11="","",INT(FN$3/'Res Rent Roll'!$K11)=(Rollover!FN$3/'Res Rent Roll'!$K11))</f>
        <v>0</v>
      </c>
      <c r="FO11" s="47" t="b">
        <f>IF('Res Rent Roll'!$B11="","",INT(FO$3/'Res Rent Roll'!$K11)=(Rollover!FO$3/'Res Rent Roll'!$K11))</f>
        <v>1</v>
      </c>
      <c r="FP11" s="47" t="b">
        <f>IF('Res Rent Roll'!$B11="","",INT(FP$3/'Res Rent Roll'!$K11)=(Rollover!FP$3/'Res Rent Roll'!$K11))</f>
        <v>0</v>
      </c>
      <c r="FQ11" s="47" t="b">
        <f>IF('Res Rent Roll'!$B11="","",INT(FQ$3/'Res Rent Roll'!$K11)=(Rollover!FQ$3/'Res Rent Roll'!$K11))</f>
        <v>0</v>
      </c>
      <c r="FR11" s="47" t="b">
        <f>IF('Res Rent Roll'!$B11="","",INT(FR$3/'Res Rent Roll'!$K11)=(Rollover!FR$3/'Res Rent Roll'!$K11))</f>
        <v>0</v>
      </c>
      <c r="FS11" s="47" t="b">
        <f>IF('Res Rent Roll'!$B11="","",INT(FS$3/'Res Rent Roll'!$K11)=(Rollover!FS$3/'Res Rent Roll'!$K11))</f>
        <v>0</v>
      </c>
      <c r="FT11" s="47" t="b">
        <f>IF('Res Rent Roll'!$B11="","",INT(FT$3/'Res Rent Roll'!$K11)=(Rollover!FT$3/'Res Rent Roll'!$K11))</f>
        <v>0</v>
      </c>
      <c r="FU11" s="47" t="b">
        <f>IF('Res Rent Roll'!$B11="","",INT(FU$3/'Res Rent Roll'!$K11)=(Rollover!FU$3/'Res Rent Roll'!$K11))</f>
        <v>0</v>
      </c>
      <c r="FV11" s="47" t="b">
        <f>IF('Res Rent Roll'!$B11="","",INT(FV$3/'Res Rent Roll'!$K11)=(Rollover!FV$3/'Res Rent Roll'!$K11))</f>
        <v>0</v>
      </c>
      <c r="FW11" s="47" t="b">
        <f>IF('Res Rent Roll'!$B11="","",INT(FW$3/'Res Rent Roll'!$K11)=(Rollover!FW$3/'Res Rent Roll'!$K11))</f>
        <v>0</v>
      </c>
      <c r="FX11" s="47" t="b">
        <f>IF('Res Rent Roll'!$B11="","",INT(FX$3/'Res Rent Roll'!$K11)=(Rollover!FX$3/'Res Rent Roll'!$K11))</f>
        <v>0</v>
      </c>
      <c r="FY11" s="47" t="b">
        <f>IF('Res Rent Roll'!$B11="","",INT(FY$3/'Res Rent Roll'!$K11)=(Rollover!FY$3/'Res Rent Roll'!$K11))</f>
        <v>0</v>
      </c>
      <c r="FZ11" s="47" t="b">
        <f>IF('Res Rent Roll'!$B11="","",INT(FZ$3/'Res Rent Roll'!$K11)=(Rollover!FZ$3/'Res Rent Roll'!$K11))</f>
        <v>0</v>
      </c>
      <c r="GA11" s="48" t="b">
        <f>IF('Res Rent Roll'!$B11="","",INT(GA$3/'Res Rent Roll'!$K11)=(Rollover!GA$3/'Res Rent Roll'!$K11))</f>
        <v>1</v>
      </c>
    </row>
    <row r="12" spans="2:183" x14ac:dyDescent="0.3">
      <c r="B12" s="42" t="str">
        <f>IF('Res Rent Roll'!$B12="","",'Res Rent Roll'!$B12)</f>
        <v>2-Bed B R2</v>
      </c>
      <c r="C12" s="43"/>
      <c r="D12" s="47" t="b">
        <f>IF('Res Rent Roll'!$B12="","",INT(D$3/'Res Rent Roll'!$K12)=(Rollover!D$3/'Res Rent Roll'!$K12))</f>
        <v>0</v>
      </c>
      <c r="E12" s="47" t="b">
        <f>IF('Res Rent Roll'!$B12="","",INT(E$3/'Res Rent Roll'!$K12)=(Rollover!E$3/'Res Rent Roll'!$K12))</f>
        <v>0</v>
      </c>
      <c r="F12" s="47" t="b">
        <f>IF('Res Rent Roll'!$B12="","",INT(F$3/'Res Rent Roll'!$K12)=(Rollover!F$3/'Res Rent Roll'!$K12))</f>
        <v>0</v>
      </c>
      <c r="G12" s="47" t="b">
        <f>IF('Res Rent Roll'!$B12="","",INT(G$3/'Res Rent Roll'!$K12)=(Rollover!G$3/'Res Rent Roll'!$K12))</f>
        <v>0</v>
      </c>
      <c r="H12" s="47" t="b">
        <f>IF('Res Rent Roll'!$B12="","",INT(H$3/'Res Rent Roll'!$K12)=(Rollover!H$3/'Res Rent Roll'!$K12))</f>
        <v>0</v>
      </c>
      <c r="I12" s="47" t="b">
        <f>IF('Res Rent Roll'!$B12="","",INT(I$3/'Res Rent Roll'!$K12)=(Rollover!I$3/'Res Rent Roll'!$K12))</f>
        <v>0</v>
      </c>
      <c r="J12" s="47" t="b">
        <f>IF('Res Rent Roll'!$B12="","",INT(J$3/'Res Rent Roll'!$K12)=(Rollover!J$3/'Res Rent Roll'!$K12))</f>
        <v>0</v>
      </c>
      <c r="K12" s="47" t="b">
        <f>IF('Res Rent Roll'!$B12="","",INT(K$3/'Res Rent Roll'!$K12)=(Rollover!K$3/'Res Rent Roll'!$K12))</f>
        <v>0</v>
      </c>
      <c r="L12" s="47" t="b">
        <f>IF('Res Rent Roll'!$B12="","",INT(L$3/'Res Rent Roll'!$K12)=(Rollover!L$3/'Res Rent Roll'!$K12))</f>
        <v>0</v>
      </c>
      <c r="M12" s="47" t="b">
        <f>IF('Res Rent Roll'!$B12="","",INT(M$3/'Res Rent Roll'!$K12)=(Rollover!M$3/'Res Rent Roll'!$K12))</f>
        <v>0</v>
      </c>
      <c r="N12" s="47" t="b">
        <f>IF('Res Rent Roll'!$B12="","",INT(N$3/'Res Rent Roll'!$K12)=(Rollover!N$3/'Res Rent Roll'!$K12))</f>
        <v>0</v>
      </c>
      <c r="O12" s="47" t="b">
        <f>IF('Res Rent Roll'!$B12="","",INT(O$3/'Res Rent Roll'!$K12)=(Rollover!O$3/'Res Rent Roll'!$K12))</f>
        <v>1</v>
      </c>
      <c r="P12" s="47" t="b">
        <f>IF('Res Rent Roll'!$B12="","",INT(P$3/'Res Rent Roll'!$K12)=(Rollover!P$3/'Res Rent Roll'!$K12))</f>
        <v>0</v>
      </c>
      <c r="Q12" s="47" t="b">
        <f>IF('Res Rent Roll'!$B12="","",INT(Q$3/'Res Rent Roll'!$K12)=(Rollover!Q$3/'Res Rent Roll'!$K12))</f>
        <v>0</v>
      </c>
      <c r="R12" s="47" t="b">
        <f>IF('Res Rent Roll'!$B12="","",INT(R$3/'Res Rent Roll'!$K12)=(Rollover!R$3/'Res Rent Roll'!$K12))</f>
        <v>0</v>
      </c>
      <c r="S12" s="47" t="b">
        <f>IF('Res Rent Roll'!$B12="","",INT(S$3/'Res Rent Roll'!$K12)=(Rollover!S$3/'Res Rent Roll'!$K12))</f>
        <v>0</v>
      </c>
      <c r="T12" s="47" t="b">
        <f>IF('Res Rent Roll'!$B12="","",INT(T$3/'Res Rent Roll'!$K12)=(Rollover!T$3/'Res Rent Roll'!$K12))</f>
        <v>0</v>
      </c>
      <c r="U12" s="47" t="b">
        <f>IF('Res Rent Roll'!$B12="","",INT(U$3/'Res Rent Roll'!$K12)=(Rollover!U$3/'Res Rent Roll'!$K12))</f>
        <v>0</v>
      </c>
      <c r="V12" s="47" t="b">
        <f>IF('Res Rent Roll'!$B12="","",INT(V$3/'Res Rent Roll'!$K12)=(Rollover!V$3/'Res Rent Roll'!$K12))</f>
        <v>0</v>
      </c>
      <c r="W12" s="47" t="b">
        <f>IF('Res Rent Roll'!$B12="","",INT(W$3/'Res Rent Roll'!$K12)=(Rollover!W$3/'Res Rent Roll'!$K12))</f>
        <v>0</v>
      </c>
      <c r="X12" s="47" t="b">
        <f>IF('Res Rent Roll'!$B12="","",INT(X$3/'Res Rent Roll'!$K12)=(Rollover!X$3/'Res Rent Roll'!$K12))</f>
        <v>0</v>
      </c>
      <c r="Y12" s="47" t="b">
        <f>IF('Res Rent Roll'!$B12="","",INT(Y$3/'Res Rent Roll'!$K12)=(Rollover!Y$3/'Res Rent Roll'!$K12))</f>
        <v>0</v>
      </c>
      <c r="Z12" s="47" t="b">
        <f>IF('Res Rent Roll'!$B12="","",INT(Z$3/'Res Rent Roll'!$K12)=(Rollover!Z$3/'Res Rent Roll'!$K12))</f>
        <v>0</v>
      </c>
      <c r="AA12" s="47" t="b">
        <f>IF('Res Rent Roll'!$B12="","",INT(AA$3/'Res Rent Roll'!$K12)=(Rollover!AA$3/'Res Rent Roll'!$K12))</f>
        <v>1</v>
      </c>
      <c r="AB12" s="47" t="b">
        <f>IF('Res Rent Roll'!$B12="","",INT(AB$3/'Res Rent Roll'!$K12)=(Rollover!AB$3/'Res Rent Roll'!$K12))</f>
        <v>0</v>
      </c>
      <c r="AC12" s="47" t="b">
        <f>IF('Res Rent Roll'!$B12="","",INT(AC$3/'Res Rent Roll'!$K12)=(Rollover!AC$3/'Res Rent Roll'!$K12))</f>
        <v>0</v>
      </c>
      <c r="AD12" s="47" t="b">
        <f>IF('Res Rent Roll'!$B12="","",INT(AD$3/'Res Rent Roll'!$K12)=(Rollover!AD$3/'Res Rent Roll'!$K12))</f>
        <v>0</v>
      </c>
      <c r="AE12" s="47" t="b">
        <f>IF('Res Rent Roll'!$B12="","",INT(AE$3/'Res Rent Roll'!$K12)=(Rollover!AE$3/'Res Rent Roll'!$K12))</f>
        <v>0</v>
      </c>
      <c r="AF12" s="47" t="b">
        <f>IF('Res Rent Roll'!$B12="","",INT(AF$3/'Res Rent Roll'!$K12)=(Rollover!AF$3/'Res Rent Roll'!$K12))</f>
        <v>0</v>
      </c>
      <c r="AG12" s="47" t="b">
        <f>IF('Res Rent Roll'!$B12="","",INT(AG$3/'Res Rent Roll'!$K12)=(Rollover!AG$3/'Res Rent Roll'!$K12))</f>
        <v>0</v>
      </c>
      <c r="AH12" s="47" t="b">
        <f>IF('Res Rent Roll'!$B12="","",INT(AH$3/'Res Rent Roll'!$K12)=(Rollover!AH$3/'Res Rent Roll'!$K12))</f>
        <v>0</v>
      </c>
      <c r="AI12" s="47" t="b">
        <f>IF('Res Rent Roll'!$B12="","",INT(AI$3/'Res Rent Roll'!$K12)=(Rollover!AI$3/'Res Rent Roll'!$K12))</f>
        <v>0</v>
      </c>
      <c r="AJ12" s="47" t="b">
        <f>IF('Res Rent Roll'!$B12="","",INT(AJ$3/'Res Rent Roll'!$K12)=(Rollover!AJ$3/'Res Rent Roll'!$K12))</f>
        <v>0</v>
      </c>
      <c r="AK12" s="47" t="b">
        <f>IF('Res Rent Roll'!$B12="","",INT(AK$3/'Res Rent Roll'!$K12)=(Rollover!AK$3/'Res Rent Roll'!$K12))</f>
        <v>0</v>
      </c>
      <c r="AL12" s="47" t="b">
        <f>IF('Res Rent Roll'!$B12="","",INT(AL$3/'Res Rent Roll'!$K12)=(Rollover!AL$3/'Res Rent Roll'!$K12))</f>
        <v>0</v>
      </c>
      <c r="AM12" s="47" t="b">
        <f>IF('Res Rent Roll'!$B12="","",INT(AM$3/'Res Rent Roll'!$K12)=(Rollover!AM$3/'Res Rent Roll'!$K12))</f>
        <v>1</v>
      </c>
      <c r="AN12" s="47" t="b">
        <f>IF('Res Rent Roll'!$B12="","",INT(AN$3/'Res Rent Roll'!$K12)=(Rollover!AN$3/'Res Rent Roll'!$K12))</f>
        <v>0</v>
      </c>
      <c r="AO12" s="47" t="b">
        <f>IF('Res Rent Roll'!$B12="","",INT(AO$3/'Res Rent Roll'!$K12)=(Rollover!AO$3/'Res Rent Roll'!$K12))</f>
        <v>0</v>
      </c>
      <c r="AP12" s="47" t="b">
        <f>IF('Res Rent Roll'!$B12="","",INT(AP$3/'Res Rent Roll'!$K12)=(Rollover!AP$3/'Res Rent Roll'!$K12))</f>
        <v>0</v>
      </c>
      <c r="AQ12" s="47" t="b">
        <f>IF('Res Rent Roll'!$B12="","",INT(AQ$3/'Res Rent Roll'!$K12)=(Rollover!AQ$3/'Res Rent Roll'!$K12))</f>
        <v>0</v>
      </c>
      <c r="AR12" s="47" t="b">
        <f>IF('Res Rent Roll'!$B12="","",INT(AR$3/'Res Rent Roll'!$K12)=(Rollover!AR$3/'Res Rent Roll'!$K12))</f>
        <v>0</v>
      </c>
      <c r="AS12" s="47" t="b">
        <f>IF('Res Rent Roll'!$B12="","",INT(AS$3/'Res Rent Roll'!$K12)=(Rollover!AS$3/'Res Rent Roll'!$K12))</f>
        <v>0</v>
      </c>
      <c r="AT12" s="47" t="b">
        <f>IF('Res Rent Roll'!$B12="","",INT(AT$3/'Res Rent Roll'!$K12)=(Rollover!AT$3/'Res Rent Roll'!$K12))</f>
        <v>0</v>
      </c>
      <c r="AU12" s="47" t="b">
        <f>IF('Res Rent Roll'!$B12="","",INT(AU$3/'Res Rent Roll'!$K12)=(Rollover!AU$3/'Res Rent Roll'!$K12))</f>
        <v>0</v>
      </c>
      <c r="AV12" s="47" t="b">
        <f>IF('Res Rent Roll'!$B12="","",INT(AV$3/'Res Rent Roll'!$K12)=(Rollover!AV$3/'Res Rent Roll'!$K12))</f>
        <v>0</v>
      </c>
      <c r="AW12" s="47" t="b">
        <f>IF('Res Rent Roll'!$B12="","",INT(AW$3/'Res Rent Roll'!$K12)=(Rollover!AW$3/'Res Rent Roll'!$K12))</f>
        <v>0</v>
      </c>
      <c r="AX12" s="47" t="b">
        <f>IF('Res Rent Roll'!$B12="","",INT(AX$3/'Res Rent Roll'!$K12)=(Rollover!AX$3/'Res Rent Roll'!$K12))</f>
        <v>0</v>
      </c>
      <c r="AY12" s="47" t="b">
        <f>IF('Res Rent Roll'!$B12="","",INT(AY$3/'Res Rent Roll'!$K12)=(Rollover!AY$3/'Res Rent Roll'!$K12))</f>
        <v>1</v>
      </c>
      <c r="AZ12" s="47" t="b">
        <f>IF('Res Rent Roll'!$B12="","",INT(AZ$3/'Res Rent Roll'!$K12)=(Rollover!AZ$3/'Res Rent Roll'!$K12))</f>
        <v>0</v>
      </c>
      <c r="BA12" s="47" t="b">
        <f>IF('Res Rent Roll'!$B12="","",INT(BA$3/'Res Rent Roll'!$K12)=(Rollover!BA$3/'Res Rent Roll'!$K12))</f>
        <v>0</v>
      </c>
      <c r="BB12" s="47" t="b">
        <f>IF('Res Rent Roll'!$B12="","",INT(BB$3/'Res Rent Roll'!$K12)=(Rollover!BB$3/'Res Rent Roll'!$K12))</f>
        <v>0</v>
      </c>
      <c r="BC12" s="47" t="b">
        <f>IF('Res Rent Roll'!$B12="","",INT(BC$3/'Res Rent Roll'!$K12)=(Rollover!BC$3/'Res Rent Roll'!$K12))</f>
        <v>0</v>
      </c>
      <c r="BD12" s="47" t="b">
        <f>IF('Res Rent Roll'!$B12="","",INT(BD$3/'Res Rent Roll'!$K12)=(Rollover!BD$3/'Res Rent Roll'!$K12))</f>
        <v>0</v>
      </c>
      <c r="BE12" s="47" t="b">
        <f>IF('Res Rent Roll'!$B12="","",INT(BE$3/'Res Rent Roll'!$K12)=(Rollover!BE$3/'Res Rent Roll'!$K12))</f>
        <v>0</v>
      </c>
      <c r="BF12" s="47" t="b">
        <f>IF('Res Rent Roll'!$B12="","",INT(BF$3/'Res Rent Roll'!$K12)=(Rollover!BF$3/'Res Rent Roll'!$K12))</f>
        <v>0</v>
      </c>
      <c r="BG12" s="47" t="b">
        <f>IF('Res Rent Roll'!$B12="","",INT(BG$3/'Res Rent Roll'!$K12)=(Rollover!BG$3/'Res Rent Roll'!$K12))</f>
        <v>0</v>
      </c>
      <c r="BH12" s="47" t="b">
        <f>IF('Res Rent Roll'!$B12="","",INT(BH$3/'Res Rent Roll'!$K12)=(Rollover!BH$3/'Res Rent Roll'!$K12))</f>
        <v>0</v>
      </c>
      <c r="BI12" s="47" t="b">
        <f>IF('Res Rent Roll'!$B12="","",INT(BI$3/'Res Rent Roll'!$K12)=(Rollover!BI$3/'Res Rent Roll'!$K12))</f>
        <v>0</v>
      </c>
      <c r="BJ12" s="47" t="b">
        <f>IF('Res Rent Roll'!$B12="","",INT(BJ$3/'Res Rent Roll'!$K12)=(Rollover!BJ$3/'Res Rent Roll'!$K12))</f>
        <v>0</v>
      </c>
      <c r="BK12" s="47" t="b">
        <f>IF('Res Rent Roll'!$B12="","",INT(BK$3/'Res Rent Roll'!$K12)=(Rollover!BK$3/'Res Rent Roll'!$K12))</f>
        <v>1</v>
      </c>
      <c r="BL12" s="47" t="b">
        <f>IF('Res Rent Roll'!$B12="","",INT(BL$3/'Res Rent Roll'!$K12)=(Rollover!BL$3/'Res Rent Roll'!$K12))</f>
        <v>0</v>
      </c>
      <c r="BM12" s="47" t="b">
        <f>IF('Res Rent Roll'!$B12="","",INT(BM$3/'Res Rent Roll'!$K12)=(Rollover!BM$3/'Res Rent Roll'!$K12))</f>
        <v>0</v>
      </c>
      <c r="BN12" s="47" t="b">
        <f>IF('Res Rent Roll'!$B12="","",INT(BN$3/'Res Rent Roll'!$K12)=(Rollover!BN$3/'Res Rent Roll'!$K12))</f>
        <v>0</v>
      </c>
      <c r="BO12" s="47" t="b">
        <f>IF('Res Rent Roll'!$B12="","",INT(BO$3/'Res Rent Roll'!$K12)=(Rollover!BO$3/'Res Rent Roll'!$K12))</f>
        <v>0</v>
      </c>
      <c r="BP12" s="47" t="b">
        <f>IF('Res Rent Roll'!$B12="","",INT(BP$3/'Res Rent Roll'!$K12)=(Rollover!BP$3/'Res Rent Roll'!$K12))</f>
        <v>0</v>
      </c>
      <c r="BQ12" s="47" t="b">
        <f>IF('Res Rent Roll'!$B12="","",INT(BQ$3/'Res Rent Roll'!$K12)=(Rollover!BQ$3/'Res Rent Roll'!$K12))</f>
        <v>0</v>
      </c>
      <c r="BR12" s="47" t="b">
        <f>IF('Res Rent Roll'!$B12="","",INT(BR$3/'Res Rent Roll'!$K12)=(Rollover!BR$3/'Res Rent Roll'!$K12))</f>
        <v>0</v>
      </c>
      <c r="BS12" s="47" t="b">
        <f>IF('Res Rent Roll'!$B12="","",INT(BS$3/'Res Rent Roll'!$K12)=(Rollover!BS$3/'Res Rent Roll'!$K12))</f>
        <v>0</v>
      </c>
      <c r="BT12" s="47" t="b">
        <f>IF('Res Rent Roll'!$B12="","",INT(BT$3/'Res Rent Roll'!$K12)=(Rollover!BT$3/'Res Rent Roll'!$K12))</f>
        <v>0</v>
      </c>
      <c r="BU12" s="47" t="b">
        <f>IF('Res Rent Roll'!$B12="","",INT(BU$3/'Res Rent Roll'!$K12)=(Rollover!BU$3/'Res Rent Roll'!$K12))</f>
        <v>0</v>
      </c>
      <c r="BV12" s="47" t="b">
        <f>IF('Res Rent Roll'!$B12="","",INT(BV$3/'Res Rent Roll'!$K12)=(Rollover!BV$3/'Res Rent Roll'!$K12))</f>
        <v>0</v>
      </c>
      <c r="BW12" s="47" t="b">
        <f>IF('Res Rent Roll'!$B12="","",INT(BW$3/'Res Rent Roll'!$K12)=(Rollover!BW$3/'Res Rent Roll'!$K12))</f>
        <v>1</v>
      </c>
      <c r="BX12" s="47" t="b">
        <f>IF('Res Rent Roll'!$B12="","",INT(BX$3/'Res Rent Roll'!$K12)=(Rollover!BX$3/'Res Rent Roll'!$K12))</f>
        <v>0</v>
      </c>
      <c r="BY12" s="47" t="b">
        <f>IF('Res Rent Roll'!$B12="","",INT(BY$3/'Res Rent Roll'!$K12)=(Rollover!BY$3/'Res Rent Roll'!$K12))</f>
        <v>0</v>
      </c>
      <c r="BZ12" s="47" t="b">
        <f>IF('Res Rent Roll'!$B12="","",INT(BZ$3/'Res Rent Roll'!$K12)=(Rollover!BZ$3/'Res Rent Roll'!$K12))</f>
        <v>0</v>
      </c>
      <c r="CA12" s="47" t="b">
        <f>IF('Res Rent Roll'!$B12="","",INT(CA$3/'Res Rent Roll'!$K12)=(Rollover!CA$3/'Res Rent Roll'!$K12))</f>
        <v>0</v>
      </c>
      <c r="CB12" s="47" t="b">
        <f>IF('Res Rent Roll'!$B12="","",INT(CB$3/'Res Rent Roll'!$K12)=(Rollover!CB$3/'Res Rent Roll'!$K12))</f>
        <v>0</v>
      </c>
      <c r="CC12" s="47" t="b">
        <f>IF('Res Rent Roll'!$B12="","",INT(CC$3/'Res Rent Roll'!$K12)=(Rollover!CC$3/'Res Rent Roll'!$K12))</f>
        <v>0</v>
      </c>
      <c r="CD12" s="47" t="b">
        <f>IF('Res Rent Roll'!$B12="","",INT(CD$3/'Res Rent Roll'!$K12)=(Rollover!CD$3/'Res Rent Roll'!$K12))</f>
        <v>0</v>
      </c>
      <c r="CE12" s="47" t="b">
        <f>IF('Res Rent Roll'!$B12="","",INT(CE$3/'Res Rent Roll'!$K12)=(Rollover!CE$3/'Res Rent Roll'!$K12))</f>
        <v>0</v>
      </c>
      <c r="CF12" s="47" t="b">
        <f>IF('Res Rent Roll'!$B12="","",INT(CF$3/'Res Rent Roll'!$K12)=(Rollover!CF$3/'Res Rent Roll'!$K12))</f>
        <v>0</v>
      </c>
      <c r="CG12" s="47" t="b">
        <f>IF('Res Rent Roll'!$B12="","",INT(CG$3/'Res Rent Roll'!$K12)=(Rollover!CG$3/'Res Rent Roll'!$K12))</f>
        <v>0</v>
      </c>
      <c r="CH12" s="47" t="b">
        <f>IF('Res Rent Roll'!$B12="","",INT(CH$3/'Res Rent Roll'!$K12)=(Rollover!CH$3/'Res Rent Roll'!$K12))</f>
        <v>0</v>
      </c>
      <c r="CI12" s="47" t="b">
        <f>IF('Res Rent Roll'!$B12="","",INT(CI$3/'Res Rent Roll'!$K12)=(Rollover!CI$3/'Res Rent Roll'!$K12))</f>
        <v>1</v>
      </c>
      <c r="CJ12" s="47" t="b">
        <f>IF('Res Rent Roll'!$B12="","",INT(CJ$3/'Res Rent Roll'!$K12)=(Rollover!CJ$3/'Res Rent Roll'!$K12))</f>
        <v>0</v>
      </c>
      <c r="CK12" s="47" t="b">
        <f>IF('Res Rent Roll'!$B12="","",INT(CK$3/'Res Rent Roll'!$K12)=(Rollover!CK$3/'Res Rent Roll'!$K12))</f>
        <v>0</v>
      </c>
      <c r="CL12" s="47" t="b">
        <f>IF('Res Rent Roll'!$B12="","",INT(CL$3/'Res Rent Roll'!$K12)=(Rollover!CL$3/'Res Rent Roll'!$K12))</f>
        <v>0</v>
      </c>
      <c r="CM12" s="47" t="b">
        <f>IF('Res Rent Roll'!$B12="","",INT(CM$3/'Res Rent Roll'!$K12)=(Rollover!CM$3/'Res Rent Roll'!$K12))</f>
        <v>0</v>
      </c>
      <c r="CN12" s="47" t="b">
        <f>IF('Res Rent Roll'!$B12="","",INT(CN$3/'Res Rent Roll'!$K12)=(Rollover!CN$3/'Res Rent Roll'!$K12))</f>
        <v>0</v>
      </c>
      <c r="CO12" s="47" t="b">
        <f>IF('Res Rent Roll'!$B12="","",INT(CO$3/'Res Rent Roll'!$K12)=(Rollover!CO$3/'Res Rent Roll'!$K12))</f>
        <v>0</v>
      </c>
      <c r="CP12" s="47" t="b">
        <f>IF('Res Rent Roll'!$B12="","",INT(CP$3/'Res Rent Roll'!$K12)=(Rollover!CP$3/'Res Rent Roll'!$K12))</f>
        <v>0</v>
      </c>
      <c r="CQ12" s="47" t="b">
        <f>IF('Res Rent Roll'!$B12="","",INT(CQ$3/'Res Rent Roll'!$K12)=(Rollover!CQ$3/'Res Rent Roll'!$K12))</f>
        <v>0</v>
      </c>
      <c r="CR12" s="47" t="b">
        <f>IF('Res Rent Roll'!$B12="","",INT(CR$3/'Res Rent Roll'!$K12)=(Rollover!CR$3/'Res Rent Roll'!$K12))</f>
        <v>0</v>
      </c>
      <c r="CS12" s="47" t="b">
        <f>IF('Res Rent Roll'!$B12="","",INT(CS$3/'Res Rent Roll'!$K12)=(Rollover!CS$3/'Res Rent Roll'!$K12))</f>
        <v>0</v>
      </c>
      <c r="CT12" s="47" t="b">
        <f>IF('Res Rent Roll'!$B12="","",INT(CT$3/'Res Rent Roll'!$K12)=(Rollover!CT$3/'Res Rent Roll'!$K12))</f>
        <v>0</v>
      </c>
      <c r="CU12" s="47" t="b">
        <f>IF('Res Rent Roll'!$B12="","",INT(CU$3/'Res Rent Roll'!$K12)=(Rollover!CU$3/'Res Rent Roll'!$K12))</f>
        <v>1</v>
      </c>
      <c r="CV12" s="47" t="b">
        <f>IF('Res Rent Roll'!$B12="","",INT(CV$3/'Res Rent Roll'!$K12)=(Rollover!CV$3/'Res Rent Roll'!$K12))</f>
        <v>0</v>
      </c>
      <c r="CW12" s="47" t="b">
        <f>IF('Res Rent Roll'!$B12="","",INT(CW$3/'Res Rent Roll'!$K12)=(Rollover!CW$3/'Res Rent Roll'!$K12))</f>
        <v>0</v>
      </c>
      <c r="CX12" s="47" t="b">
        <f>IF('Res Rent Roll'!$B12="","",INT(CX$3/'Res Rent Roll'!$K12)=(Rollover!CX$3/'Res Rent Roll'!$K12))</f>
        <v>0</v>
      </c>
      <c r="CY12" s="47" t="b">
        <f>IF('Res Rent Roll'!$B12="","",INT(CY$3/'Res Rent Roll'!$K12)=(Rollover!CY$3/'Res Rent Roll'!$K12))</f>
        <v>0</v>
      </c>
      <c r="CZ12" s="47" t="b">
        <f>IF('Res Rent Roll'!$B12="","",INT(CZ$3/'Res Rent Roll'!$K12)=(Rollover!CZ$3/'Res Rent Roll'!$K12))</f>
        <v>0</v>
      </c>
      <c r="DA12" s="47" t="b">
        <f>IF('Res Rent Roll'!$B12="","",INT(DA$3/'Res Rent Roll'!$K12)=(Rollover!DA$3/'Res Rent Roll'!$K12))</f>
        <v>0</v>
      </c>
      <c r="DB12" s="47" t="b">
        <f>IF('Res Rent Roll'!$B12="","",INT(DB$3/'Res Rent Roll'!$K12)=(Rollover!DB$3/'Res Rent Roll'!$K12))</f>
        <v>0</v>
      </c>
      <c r="DC12" s="47" t="b">
        <f>IF('Res Rent Roll'!$B12="","",INT(DC$3/'Res Rent Roll'!$K12)=(Rollover!DC$3/'Res Rent Roll'!$K12))</f>
        <v>0</v>
      </c>
      <c r="DD12" s="47" t="b">
        <f>IF('Res Rent Roll'!$B12="","",INT(DD$3/'Res Rent Roll'!$K12)=(Rollover!DD$3/'Res Rent Roll'!$K12))</f>
        <v>0</v>
      </c>
      <c r="DE12" s="47" t="b">
        <f>IF('Res Rent Roll'!$B12="","",INT(DE$3/'Res Rent Roll'!$K12)=(Rollover!DE$3/'Res Rent Roll'!$K12))</f>
        <v>0</v>
      </c>
      <c r="DF12" s="47" t="b">
        <f>IF('Res Rent Roll'!$B12="","",INT(DF$3/'Res Rent Roll'!$K12)=(Rollover!DF$3/'Res Rent Roll'!$K12))</f>
        <v>0</v>
      </c>
      <c r="DG12" s="47" t="b">
        <f>IF('Res Rent Roll'!$B12="","",INT(DG$3/'Res Rent Roll'!$K12)=(Rollover!DG$3/'Res Rent Roll'!$K12))</f>
        <v>1</v>
      </c>
      <c r="DH12" s="47" t="b">
        <f>IF('Res Rent Roll'!$B12="","",INT(DH$3/'Res Rent Roll'!$K12)=(Rollover!DH$3/'Res Rent Roll'!$K12))</f>
        <v>0</v>
      </c>
      <c r="DI12" s="47" t="b">
        <f>IF('Res Rent Roll'!$B12="","",INT(DI$3/'Res Rent Roll'!$K12)=(Rollover!DI$3/'Res Rent Roll'!$K12))</f>
        <v>0</v>
      </c>
      <c r="DJ12" s="47" t="b">
        <f>IF('Res Rent Roll'!$B12="","",INT(DJ$3/'Res Rent Roll'!$K12)=(Rollover!DJ$3/'Res Rent Roll'!$K12))</f>
        <v>0</v>
      </c>
      <c r="DK12" s="47" t="b">
        <f>IF('Res Rent Roll'!$B12="","",INT(DK$3/'Res Rent Roll'!$K12)=(Rollover!DK$3/'Res Rent Roll'!$K12))</f>
        <v>0</v>
      </c>
      <c r="DL12" s="47" t="b">
        <f>IF('Res Rent Roll'!$B12="","",INT(DL$3/'Res Rent Roll'!$K12)=(Rollover!DL$3/'Res Rent Roll'!$K12))</f>
        <v>0</v>
      </c>
      <c r="DM12" s="47" t="b">
        <f>IF('Res Rent Roll'!$B12="","",INT(DM$3/'Res Rent Roll'!$K12)=(Rollover!DM$3/'Res Rent Roll'!$K12))</f>
        <v>0</v>
      </c>
      <c r="DN12" s="47" t="b">
        <f>IF('Res Rent Roll'!$B12="","",INT(DN$3/'Res Rent Roll'!$K12)=(Rollover!DN$3/'Res Rent Roll'!$K12))</f>
        <v>0</v>
      </c>
      <c r="DO12" s="47" t="b">
        <f>IF('Res Rent Roll'!$B12="","",INT(DO$3/'Res Rent Roll'!$K12)=(Rollover!DO$3/'Res Rent Roll'!$K12))</f>
        <v>0</v>
      </c>
      <c r="DP12" s="47" t="b">
        <f>IF('Res Rent Roll'!$B12="","",INT(DP$3/'Res Rent Roll'!$K12)=(Rollover!DP$3/'Res Rent Roll'!$K12))</f>
        <v>0</v>
      </c>
      <c r="DQ12" s="47" t="b">
        <f>IF('Res Rent Roll'!$B12="","",INT(DQ$3/'Res Rent Roll'!$K12)=(Rollover!DQ$3/'Res Rent Roll'!$K12))</f>
        <v>0</v>
      </c>
      <c r="DR12" s="47" t="b">
        <f>IF('Res Rent Roll'!$B12="","",INT(DR$3/'Res Rent Roll'!$K12)=(Rollover!DR$3/'Res Rent Roll'!$K12))</f>
        <v>0</v>
      </c>
      <c r="DS12" s="47" t="b">
        <f>IF('Res Rent Roll'!$B12="","",INT(DS$3/'Res Rent Roll'!$K12)=(Rollover!DS$3/'Res Rent Roll'!$K12))</f>
        <v>1</v>
      </c>
      <c r="DT12" s="47" t="b">
        <f>IF('Res Rent Roll'!$B12="","",INT(DT$3/'Res Rent Roll'!$K12)=(Rollover!DT$3/'Res Rent Roll'!$K12))</f>
        <v>0</v>
      </c>
      <c r="DU12" s="47" t="b">
        <f>IF('Res Rent Roll'!$B12="","",INT(DU$3/'Res Rent Roll'!$K12)=(Rollover!DU$3/'Res Rent Roll'!$K12))</f>
        <v>0</v>
      </c>
      <c r="DV12" s="47" t="b">
        <f>IF('Res Rent Roll'!$B12="","",INT(DV$3/'Res Rent Roll'!$K12)=(Rollover!DV$3/'Res Rent Roll'!$K12))</f>
        <v>0</v>
      </c>
      <c r="DW12" s="47" t="b">
        <f>IF('Res Rent Roll'!$B12="","",INT(DW$3/'Res Rent Roll'!$K12)=(Rollover!DW$3/'Res Rent Roll'!$K12))</f>
        <v>0</v>
      </c>
      <c r="DX12" s="47" t="b">
        <f>IF('Res Rent Roll'!$B12="","",INT(DX$3/'Res Rent Roll'!$K12)=(Rollover!DX$3/'Res Rent Roll'!$K12))</f>
        <v>0</v>
      </c>
      <c r="DY12" s="47" t="b">
        <f>IF('Res Rent Roll'!$B12="","",INT(DY$3/'Res Rent Roll'!$K12)=(Rollover!DY$3/'Res Rent Roll'!$K12))</f>
        <v>0</v>
      </c>
      <c r="DZ12" s="47" t="b">
        <f>IF('Res Rent Roll'!$B12="","",INT(DZ$3/'Res Rent Roll'!$K12)=(Rollover!DZ$3/'Res Rent Roll'!$K12))</f>
        <v>0</v>
      </c>
      <c r="EA12" s="47" t="b">
        <f>IF('Res Rent Roll'!$B12="","",INT(EA$3/'Res Rent Roll'!$K12)=(Rollover!EA$3/'Res Rent Roll'!$K12))</f>
        <v>0</v>
      </c>
      <c r="EB12" s="47" t="b">
        <f>IF('Res Rent Roll'!$B12="","",INT(EB$3/'Res Rent Roll'!$K12)=(Rollover!EB$3/'Res Rent Roll'!$K12))</f>
        <v>0</v>
      </c>
      <c r="EC12" s="47" t="b">
        <f>IF('Res Rent Roll'!$B12="","",INT(EC$3/'Res Rent Roll'!$K12)=(Rollover!EC$3/'Res Rent Roll'!$K12))</f>
        <v>0</v>
      </c>
      <c r="ED12" s="47" t="b">
        <f>IF('Res Rent Roll'!$B12="","",INT(ED$3/'Res Rent Roll'!$K12)=(Rollover!ED$3/'Res Rent Roll'!$K12))</f>
        <v>0</v>
      </c>
      <c r="EE12" s="47" t="b">
        <f>IF('Res Rent Roll'!$B12="","",INT(EE$3/'Res Rent Roll'!$K12)=(Rollover!EE$3/'Res Rent Roll'!$K12))</f>
        <v>1</v>
      </c>
      <c r="EF12" s="47" t="b">
        <f>IF('Res Rent Roll'!$B12="","",INT(EF$3/'Res Rent Roll'!$K12)=(Rollover!EF$3/'Res Rent Roll'!$K12))</f>
        <v>0</v>
      </c>
      <c r="EG12" s="47" t="b">
        <f>IF('Res Rent Roll'!$B12="","",INT(EG$3/'Res Rent Roll'!$K12)=(Rollover!EG$3/'Res Rent Roll'!$K12))</f>
        <v>0</v>
      </c>
      <c r="EH12" s="47" t="b">
        <f>IF('Res Rent Roll'!$B12="","",INT(EH$3/'Res Rent Roll'!$K12)=(Rollover!EH$3/'Res Rent Roll'!$K12))</f>
        <v>0</v>
      </c>
      <c r="EI12" s="47" t="b">
        <f>IF('Res Rent Roll'!$B12="","",INT(EI$3/'Res Rent Roll'!$K12)=(Rollover!EI$3/'Res Rent Roll'!$K12))</f>
        <v>0</v>
      </c>
      <c r="EJ12" s="47" t="b">
        <f>IF('Res Rent Roll'!$B12="","",INT(EJ$3/'Res Rent Roll'!$K12)=(Rollover!EJ$3/'Res Rent Roll'!$K12))</f>
        <v>0</v>
      </c>
      <c r="EK12" s="47" t="b">
        <f>IF('Res Rent Roll'!$B12="","",INT(EK$3/'Res Rent Roll'!$K12)=(Rollover!EK$3/'Res Rent Roll'!$K12))</f>
        <v>0</v>
      </c>
      <c r="EL12" s="47" t="b">
        <f>IF('Res Rent Roll'!$B12="","",INT(EL$3/'Res Rent Roll'!$K12)=(Rollover!EL$3/'Res Rent Roll'!$K12))</f>
        <v>0</v>
      </c>
      <c r="EM12" s="47" t="b">
        <f>IF('Res Rent Roll'!$B12="","",INT(EM$3/'Res Rent Roll'!$K12)=(Rollover!EM$3/'Res Rent Roll'!$K12))</f>
        <v>0</v>
      </c>
      <c r="EN12" s="47" t="b">
        <f>IF('Res Rent Roll'!$B12="","",INT(EN$3/'Res Rent Roll'!$K12)=(Rollover!EN$3/'Res Rent Roll'!$K12))</f>
        <v>0</v>
      </c>
      <c r="EO12" s="47" t="b">
        <f>IF('Res Rent Roll'!$B12="","",INT(EO$3/'Res Rent Roll'!$K12)=(Rollover!EO$3/'Res Rent Roll'!$K12))</f>
        <v>0</v>
      </c>
      <c r="EP12" s="47" t="b">
        <f>IF('Res Rent Roll'!$B12="","",INT(EP$3/'Res Rent Roll'!$K12)=(Rollover!EP$3/'Res Rent Roll'!$K12))</f>
        <v>0</v>
      </c>
      <c r="EQ12" s="47" t="b">
        <f>IF('Res Rent Roll'!$B12="","",INT(EQ$3/'Res Rent Roll'!$K12)=(Rollover!EQ$3/'Res Rent Roll'!$K12))</f>
        <v>1</v>
      </c>
      <c r="ER12" s="47" t="b">
        <f>IF('Res Rent Roll'!$B12="","",INT(ER$3/'Res Rent Roll'!$K12)=(Rollover!ER$3/'Res Rent Roll'!$K12))</f>
        <v>0</v>
      </c>
      <c r="ES12" s="47" t="b">
        <f>IF('Res Rent Roll'!$B12="","",INT(ES$3/'Res Rent Roll'!$K12)=(Rollover!ES$3/'Res Rent Roll'!$K12))</f>
        <v>0</v>
      </c>
      <c r="ET12" s="47" t="b">
        <f>IF('Res Rent Roll'!$B12="","",INT(ET$3/'Res Rent Roll'!$K12)=(Rollover!ET$3/'Res Rent Roll'!$K12))</f>
        <v>0</v>
      </c>
      <c r="EU12" s="47" t="b">
        <f>IF('Res Rent Roll'!$B12="","",INT(EU$3/'Res Rent Roll'!$K12)=(Rollover!EU$3/'Res Rent Roll'!$K12))</f>
        <v>0</v>
      </c>
      <c r="EV12" s="47" t="b">
        <f>IF('Res Rent Roll'!$B12="","",INT(EV$3/'Res Rent Roll'!$K12)=(Rollover!EV$3/'Res Rent Roll'!$K12))</f>
        <v>0</v>
      </c>
      <c r="EW12" s="47" t="b">
        <f>IF('Res Rent Roll'!$B12="","",INT(EW$3/'Res Rent Roll'!$K12)=(Rollover!EW$3/'Res Rent Roll'!$K12))</f>
        <v>0</v>
      </c>
      <c r="EX12" s="47" t="b">
        <f>IF('Res Rent Roll'!$B12="","",INT(EX$3/'Res Rent Roll'!$K12)=(Rollover!EX$3/'Res Rent Roll'!$K12))</f>
        <v>0</v>
      </c>
      <c r="EY12" s="47" t="b">
        <f>IF('Res Rent Roll'!$B12="","",INT(EY$3/'Res Rent Roll'!$K12)=(Rollover!EY$3/'Res Rent Roll'!$K12))</f>
        <v>0</v>
      </c>
      <c r="EZ12" s="47" t="b">
        <f>IF('Res Rent Roll'!$B12="","",INT(EZ$3/'Res Rent Roll'!$K12)=(Rollover!EZ$3/'Res Rent Roll'!$K12))</f>
        <v>0</v>
      </c>
      <c r="FA12" s="47" t="b">
        <f>IF('Res Rent Roll'!$B12="","",INT(FA$3/'Res Rent Roll'!$K12)=(Rollover!FA$3/'Res Rent Roll'!$K12))</f>
        <v>0</v>
      </c>
      <c r="FB12" s="47" t="b">
        <f>IF('Res Rent Roll'!$B12="","",INT(FB$3/'Res Rent Roll'!$K12)=(Rollover!FB$3/'Res Rent Roll'!$K12))</f>
        <v>0</v>
      </c>
      <c r="FC12" s="47" t="b">
        <f>IF('Res Rent Roll'!$B12="","",INT(FC$3/'Res Rent Roll'!$K12)=(Rollover!FC$3/'Res Rent Roll'!$K12))</f>
        <v>1</v>
      </c>
      <c r="FD12" s="47" t="b">
        <f>IF('Res Rent Roll'!$B12="","",INT(FD$3/'Res Rent Roll'!$K12)=(Rollover!FD$3/'Res Rent Roll'!$K12))</f>
        <v>0</v>
      </c>
      <c r="FE12" s="47" t="b">
        <f>IF('Res Rent Roll'!$B12="","",INT(FE$3/'Res Rent Roll'!$K12)=(Rollover!FE$3/'Res Rent Roll'!$K12))</f>
        <v>0</v>
      </c>
      <c r="FF12" s="47" t="b">
        <f>IF('Res Rent Roll'!$B12="","",INT(FF$3/'Res Rent Roll'!$K12)=(Rollover!FF$3/'Res Rent Roll'!$K12))</f>
        <v>0</v>
      </c>
      <c r="FG12" s="47" t="b">
        <f>IF('Res Rent Roll'!$B12="","",INT(FG$3/'Res Rent Roll'!$K12)=(Rollover!FG$3/'Res Rent Roll'!$K12))</f>
        <v>0</v>
      </c>
      <c r="FH12" s="47" t="b">
        <f>IF('Res Rent Roll'!$B12="","",INT(FH$3/'Res Rent Roll'!$K12)=(Rollover!FH$3/'Res Rent Roll'!$K12))</f>
        <v>0</v>
      </c>
      <c r="FI12" s="47" t="b">
        <f>IF('Res Rent Roll'!$B12="","",INT(FI$3/'Res Rent Roll'!$K12)=(Rollover!FI$3/'Res Rent Roll'!$K12))</f>
        <v>0</v>
      </c>
      <c r="FJ12" s="47" t="b">
        <f>IF('Res Rent Roll'!$B12="","",INT(FJ$3/'Res Rent Roll'!$K12)=(Rollover!FJ$3/'Res Rent Roll'!$K12))</f>
        <v>0</v>
      </c>
      <c r="FK12" s="47" t="b">
        <f>IF('Res Rent Roll'!$B12="","",INT(FK$3/'Res Rent Roll'!$K12)=(Rollover!FK$3/'Res Rent Roll'!$K12))</f>
        <v>0</v>
      </c>
      <c r="FL12" s="47" t="b">
        <f>IF('Res Rent Roll'!$B12="","",INT(FL$3/'Res Rent Roll'!$K12)=(Rollover!FL$3/'Res Rent Roll'!$K12))</f>
        <v>0</v>
      </c>
      <c r="FM12" s="47" t="b">
        <f>IF('Res Rent Roll'!$B12="","",INT(FM$3/'Res Rent Roll'!$K12)=(Rollover!FM$3/'Res Rent Roll'!$K12))</f>
        <v>0</v>
      </c>
      <c r="FN12" s="47" t="b">
        <f>IF('Res Rent Roll'!$B12="","",INT(FN$3/'Res Rent Roll'!$K12)=(Rollover!FN$3/'Res Rent Roll'!$K12))</f>
        <v>0</v>
      </c>
      <c r="FO12" s="47" t="b">
        <f>IF('Res Rent Roll'!$B12="","",INT(FO$3/'Res Rent Roll'!$K12)=(Rollover!FO$3/'Res Rent Roll'!$K12))</f>
        <v>1</v>
      </c>
      <c r="FP12" s="47" t="b">
        <f>IF('Res Rent Roll'!$B12="","",INT(FP$3/'Res Rent Roll'!$K12)=(Rollover!FP$3/'Res Rent Roll'!$K12))</f>
        <v>0</v>
      </c>
      <c r="FQ12" s="47" t="b">
        <f>IF('Res Rent Roll'!$B12="","",INT(FQ$3/'Res Rent Roll'!$K12)=(Rollover!FQ$3/'Res Rent Roll'!$K12))</f>
        <v>0</v>
      </c>
      <c r="FR12" s="47" t="b">
        <f>IF('Res Rent Roll'!$B12="","",INT(FR$3/'Res Rent Roll'!$K12)=(Rollover!FR$3/'Res Rent Roll'!$K12))</f>
        <v>0</v>
      </c>
      <c r="FS12" s="47" t="b">
        <f>IF('Res Rent Roll'!$B12="","",INT(FS$3/'Res Rent Roll'!$K12)=(Rollover!FS$3/'Res Rent Roll'!$K12))</f>
        <v>0</v>
      </c>
      <c r="FT12" s="47" t="b">
        <f>IF('Res Rent Roll'!$B12="","",INT(FT$3/'Res Rent Roll'!$K12)=(Rollover!FT$3/'Res Rent Roll'!$K12))</f>
        <v>0</v>
      </c>
      <c r="FU12" s="47" t="b">
        <f>IF('Res Rent Roll'!$B12="","",INT(FU$3/'Res Rent Roll'!$K12)=(Rollover!FU$3/'Res Rent Roll'!$K12))</f>
        <v>0</v>
      </c>
      <c r="FV12" s="47" t="b">
        <f>IF('Res Rent Roll'!$B12="","",INT(FV$3/'Res Rent Roll'!$K12)=(Rollover!FV$3/'Res Rent Roll'!$K12))</f>
        <v>0</v>
      </c>
      <c r="FW12" s="47" t="b">
        <f>IF('Res Rent Roll'!$B12="","",INT(FW$3/'Res Rent Roll'!$K12)=(Rollover!FW$3/'Res Rent Roll'!$K12))</f>
        <v>0</v>
      </c>
      <c r="FX12" s="47" t="b">
        <f>IF('Res Rent Roll'!$B12="","",INT(FX$3/'Res Rent Roll'!$K12)=(Rollover!FX$3/'Res Rent Roll'!$K12))</f>
        <v>0</v>
      </c>
      <c r="FY12" s="47" t="b">
        <f>IF('Res Rent Roll'!$B12="","",INT(FY$3/'Res Rent Roll'!$K12)=(Rollover!FY$3/'Res Rent Roll'!$K12))</f>
        <v>0</v>
      </c>
      <c r="FZ12" s="47" t="b">
        <f>IF('Res Rent Roll'!$B12="","",INT(FZ$3/'Res Rent Roll'!$K12)=(Rollover!FZ$3/'Res Rent Roll'!$K12))</f>
        <v>0</v>
      </c>
      <c r="GA12" s="48" t="b">
        <f>IF('Res Rent Roll'!$B12="","",INT(GA$3/'Res Rent Roll'!$K12)=(Rollover!GA$3/'Res Rent Roll'!$K12))</f>
        <v>1</v>
      </c>
    </row>
    <row r="13" spans="2:183" x14ac:dyDescent="0.3">
      <c r="B13" s="42" t="str">
        <f>IF('Res Rent Roll'!$B13="","",'Res Rent Roll'!$B13)</f>
        <v>1-Bed A (No Renovation)</v>
      </c>
      <c r="C13" s="43"/>
      <c r="D13" s="47" t="b">
        <f>IF('Res Rent Roll'!$B13="","",INT(D$3/'Res Rent Roll'!$K13)=(Rollover!D$3/'Res Rent Roll'!$K13))</f>
        <v>0</v>
      </c>
      <c r="E13" s="47" t="b">
        <f>IF('Res Rent Roll'!$B13="","",INT(E$3/'Res Rent Roll'!$K13)=(Rollover!E$3/'Res Rent Roll'!$K13))</f>
        <v>0</v>
      </c>
      <c r="F13" s="47" t="b">
        <f>IF('Res Rent Roll'!$B13="","",INT(F$3/'Res Rent Roll'!$K13)=(Rollover!F$3/'Res Rent Roll'!$K13))</f>
        <v>0</v>
      </c>
      <c r="G13" s="47" t="b">
        <f>IF('Res Rent Roll'!$B13="","",INT(G$3/'Res Rent Roll'!$K13)=(Rollover!G$3/'Res Rent Roll'!$K13))</f>
        <v>0</v>
      </c>
      <c r="H13" s="47" t="b">
        <f>IF('Res Rent Roll'!$B13="","",INT(H$3/'Res Rent Roll'!$K13)=(Rollover!H$3/'Res Rent Roll'!$K13))</f>
        <v>0</v>
      </c>
      <c r="I13" s="47" t="b">
        <f>IF('Res Rent Roll'!$B13="","",INT(I$3/'Res Rent Roll'!$K13)=(Rollover!I$3/'Res Rent Roll'!$K13))</f>
        <v>0</v>
      </c>
      <c r="J13" s="47" t="b">
        <f>IF('Res Rent Roll'!$B13="","",INT(J$3/'Res Rent Roll'!$K13)=(Rollover!J$3/'Res Rent Roll'!$K13))</f>
        <v>0</v>
      </c>
      <c r="K13" s="47" t="b">
        <f>IF('Res Rent Roll'!$B13="","",INT(K$3/'Res Rent Roll'!$K13)=(Rollover!K$3/'Res Rent Roll'!$K13))</f>
        <v>0</v>
      </c>
      <c r="L13" s="47" t="b">
        <f>IF('Res Rent Roll'!$B13="","",INT(L$3/'Res Rent Roll'!$K13)=(Rollover!L$3/'Res Rent Roll'!$K13))</f>
        <v>0</v>
      </c>
      <c r="M13" s="47" t="b">
        <f>IF('Res Rent Roll'!$B13="","",INT(M$3/'Res Rent Roll'!$K13)=(Rollover!M$3/'Res Rent Roll'!$K13))</f>
        <v>0</v>
      </c>
      <c r="N13" s="47" t="b">
        <f>IF('Res Rent Roll'!$B13="","",INT(N$3/'Res Rent Roll'!$K13)=(Rollover!N$3/'Res Rent Roll'!$K13))</f>
        <v>0</v>
      </c>
      <c r="O13" s="47" t="b">
        <f>IF('Res Rent Roll'!$B13="","",INT(O$3/'Res Rent Roll'!$K13)=(Rollover!O$3/'Res Rent Roll'!$K13))</f>
        <v>1</v>
      </c>
      <c r="P13" s="47" t="b">
        <f>IF('Res Rent Roll'!$B13="","",INT(P$3/'Res Rent Roll'!$K13)=(Rollover!P$3/'Res Rent Roll'!$K13))</f>
        <v>0</v>
      </c>
      <c r="Q13" s="47" t="b">
        <f>IF('Res Rent Roll'!$B13="","",INT(Q$3/'Res Rent Roll'!$K13)=(Rollover!Q$3/'Res Rent Roll'!$K13))</f>
        <v>0</v>
      </c>
      <c r="R13" s="47" t="b">
        <f>IF('Res Rent Roll'!$B13="","",INT(R$3/'Res Rent Roll'!$K13)=(Rollover!R$3/'Res Rent Roll'!$K13))</f>
        <v>0</v>
      </c>
      <c r="S13" s="47" t="b">
        <f>IF('Res Rent Roll'!$B13="","",INT(S$3/'Res Rent Roll'!$K13)=(Rollover!S$3/'Res Rent Roll'!$K13))</f>
        <v>0</v>
      </c>
      <c r="T13" s="47" t="b">
        <f>IF('Res Rent Roll'!$B13="","",INT(T$3/'Res Rent Roll'!$K13)=(Rollover!T$3/'Res Rent Roll'!$K13))</f>
        <v>0</v>
      </c>
      <c r="U13" s="47" t="b">
        <f>IF('Res Rent Roll'!$B13="","",INT(U$3/'Res Rent Roll'!$K13)=(Rollover!U$3/'Res Rent Roll'!$K13))</f>
        <v>0</v>
      </c>
      <c r="V13" s="47" t="b">
        <f>IF('Res Rent Roll'!$B13="","",INT(V$3/'Res Rent Roll'!$K13)=(Rollover!V$3/'Res Rent Roll'!$K13))</f>
        <v>0</v>
      </c>
      <c r="W13" s="47" t="b">
        <f>IF('Res Rent Roll'!$B13="","",INT(W$3/'Res Rent Roll'!$K13)=(Rollover!W$3/'Res Rent Roll'!$K13))</f>
        <v>0</v>
      </c>
      <c r="X13" s="47" t="b">
        <f>IF('Res Rent Roll'!$B13="","",INT(X$3/'Res Rent Roll'!$K13)=(Rollover!X$3/'Res Rent Roll'!$K13))</f>
        <v>0</v>
      </c>
      <c r="Y13" s="47" t="b">
        <f>IF('Res Rent Roll'!$B13="","",INT(Y$3/'Res Rent Roll'!$K13)=(Rollover!Y$3/'Res Rent Roll'!$K13))</f>
        <v>0</v>
      </c>
      <c r="Z13" s="47" t="b">
        <f>IF('Res Rent Roll'!$B13="","",INT(Z$3/'Res Rent Roll'!$K13)=(Rollover!Z$3/'Res Rent Roll'!$K13))</f>
        <v>0</v>
      </c>
      <c r="AA13" s="47" t="b">
        <f>IF('Res Rent Roll'!$B13="","",INT(AA$3/'Res Rent Roll'!$K13)=(Rollover!AA$3/'Res Rent Roll'!$K13))</f>
        <v>1</v>
      </c>
      <c r="AB13" s="47" t="b">
        <f>IF('Res Rent Roll'!$B13="","",INT(AB$3/'Res Rent Roll'!$K13)=(Rollover!AB$3/'Res Rent Roll'!$K13))</f>
        <v>0</v>
      </c>
      <c r="AC13" s="47" t="b">
        <f>IF('Res Rent Roll'!$B13="","",INT(AC$3/'Res Rent Roll'!$K13)=(Rollover!AC$3/'Res Rent Roll'!$K13))</f>
        <v>0</v>
      </c>
      <c r="AD13" s="47" t="b">
        <f>IF('Res Rent Roll'!$B13="","",INT(AD$3/'Res Rent Roll'!$K13)=(Rollover!AD$3/'Res Rent Roll'!$K13))</f>
        <v>0</v>
      </c>
      <c r="AE13" s="47" t="b">
        <f>IF('Res Rent Roll'!$B13="","",INT(AE$3/'Res Rent Roll'!$K13)=(Rollover!AE$3/'Res Rent Roll'!$K13))</f>
        <v>0</v>
      </c>
      <c r="AF13" s="47" t="b">
        <f>IF('Res Rent Roll'!$B13="","",INT(AF$3/'Res Rent Roll'!$K13)=(Rollover!AF$3/'Res Rent Roll'!$K13))</f>
        <v>0</v>
      </c>
      <c r="AG13" s="47" t="b">
        <f>IF('Res Rent Roll'!$B13="","",INT(AG$3/'Res Rent Roll'!$K13)=(Rollover!AG$3/'Res Rent Roll'!$K13))</f>
        <v>0</v>
      </c>
      <c r="AH13" s="47" t="b">
        <f>IF('Res Rent Roll'!$B13="","",INT(AH$3/'Res Rent Roll'!$K13)=(Rollover!AH$3/'Res Rent Roll'!$K13))</f>
        <v>0</v>
      </c>
      <c r="AI13" s="47" t="b">
        <f>IF('Res Rent Roll'!$B13="","",INT(AI$3/'Res Rent Roll'!$K13)=(Rollover!AI$3/'Res Rent Roll'!$K13))</f>
        <v>0</v>
      </c>
      <c r="AJ13" s="47" t="b">
        <f>IF('Res Rent Roll'!$B13="","",INT(AJ$3/'Res Rent Roll'!$K13)=(Rollover!AJ$3/'Res Rent Roll'!$K13))</f>
        <v>0</v>
      </c>
      <c r="AK13" s="47" t="b">
        <f>IF('Res Rent Roll'!$B13="","",INT(AK$3/'Res Rent Roll'!$K13)=(Rollover!AK$3/'Res Rent Roll'!$K13))</f>
        <v>0</v>
      </c>
      <c r="AL13" s="47" t="b">
        <f>IF('Res Rent Roll'!$B13="","",INT(AL$3/'Res Rent Roll'!$K13)=(Rollover!AL$3/'Res Rent Roll'!$K13))</f>
        <v>0</v>
      </c>
      <c r="AM13" s="47" t="b">
        <f>IF('Res Rent Roll'!$B13="","",INT(AM$3/'Res Rent Roll'!$K13)=(Rollover!AM$3/'Res Rent Roll'!$K13))</f>
        <v>1</v>
      </c>
      <c r="AN13" s="47" t="b">
        <f>IF('Res Rent Roll'!$B13="","",INT(AN$3/'Res Rent Roll'!$K13)=(Rollover!AN$3/'Res Rent Roll'!$K13))</f>
        <v>0</v>
      </c>
      <c r="AO13" s="47" t="b">
        <f>IF('Res Rent Roll'!$B13="","",INT(AO$3/'Res Rent Roll'!$K13)=(Rollover!AO$3/'Res Rent Roll'!$K13))</f>
        <v>0</v>
      </c>
      <c r="AP13" s="47" t="b">
        <f>IF('Res Rent Roll'!$B13="","",INT(AP$3/'Res Rent Roll'!$K13)=(Rollover!AP$3/'Res Rent Roll'!$K13))</f>
        <v>0</v>
      </c>
      <c r="AQ13" s="47" t="b">
        <f>IF('Res Rent Roll'!$B13="","",INT(AQ$3/'Res Rent Roll'!$K13)=(Rollover!AQ$3/'Res Rent Roll'!$K13))</f>
        <v>0</v>
      </c>
      <c r="AR13" s="47" t="b">
        <f>IF('Res Rent Roll'!$B13="","",INT(AR$3/'Res Rent Roll'!$K13)=(Rollover!AR$3/'Res Rent Roll'!$K13))</f>
        <v>0</v>
      </c>
      <c r="AS13" s="47" t="b">
        <f>IF('Res Rent Roll'!$B13="","",INT(AS$3/'Res Rent Roll'!$K13)=(Rollover!AS$3/'Res Rent Roll'!$K13))</f>
        <v>0</v>
      </c>
      <c r="AT13" s="47" t="b">
        <f>IF('Res Rent Roll'!$B13="","",INT(AT$3/'Res Rent Roll'!$K13)=(Rollover!AT$3/'Res Rent Roll'!$K13))</f>
        <v>0</v>
      </c>
      <c r="AU13" s="47" t="b">
        <f>IF('Res Rent Roll'!$B13="","",INT(AU$3/'Res Rent Roll'!$K13)=(Rollover!AU$3/'Res Rent Roll'!$K13))</f>
        <v>0</v>
      </c>
      <c r="AV13" s="47" t="b">
        <f>IF('Res Rent Roll'!$B13="","",INT(AV$3/'Res Rent Roll'!$K13)=(Rollover!AV$3/'Res Rent Roll'!$K13))</f>
        <v>0</v>
      </c>
      <c r="AW13" s="47" t="b">
        <f>IF('Res Rent Roll'!$B13="","",INT(AW$3/'Res Rent Roll'!$K13)=(Rollover!AW$3/'Res Rent Roll'!$K13))</f>
        <v>0</v>
      </c>
      <c r="AX13" s="47" t="b">
        <f>IF('Res Rent Roll'!$B13="","",INT(AX$3/'Res Rent Roll'!$K13)=(Rollover!AX$3/'Res Rent Roll'!$K13))</f>
        <v>0</v>
      </c>
      <c r="AY13" s="47" t="b">
        <f>IF('Res Rent Roll'!$B13="","",INT(AY$3/'Res Rent Roll'!$K13)=(Rollover!AY$3/'Res Rent Roll'!$K13))</f>
        <v>1</v>
      </c>
      <c r="AZ13" s="47" t="b">
        <f>IF('Res Rent Roll'!$B13="","",INT(AZ$3/'Res Rent Roll'!$K13)=(Rollover!AZ$3/'Res Rent Roll'!$K13))</f>
        <v>0</v>
      </c>
      <c r="BA13" s="47" t="b">
        <f>IF('Res Rent Roll'!$B13="","",INT(BA$3/'Res Rent Roll'!$K13)=(Rollover!BA$3/'Res Rent Roll'!$K13))</f>
        <v>0</v>
      </c>
      <c r="BB13" s="47" t="b">
        <f>IF('Res Rent Roll'!$B13="","",INT(BB$3/'Res Rent Roll'!$K13)=(Rollover!BB$3/'Res Rent Roll'!$K13))</f>
        <v>0</v>
      </c>
      <c r="BC13" s="47" t="b">
        <f>IF('Res Rent Roll'!$B13="","",INT(BC$3/'Res Rent Roll'!$K13)=(Rollover!BC$3/'Res Rent Roll'!$K13))</f>
        <v>0</v>
      </c>
      <c r="BD13" s="47" t="b">
        <f>IF('Res Rent Roll'!$B13="","",INT(BD$3/'Res Rent Roll'!$K13)=(Rollover!BD$3/'Res Rent Roll'!$K13))</f>
        <v>0</v>
      </c>
      <c r="BE13" s="47" t="b">
        <f>IF('Res Rent Roll'!$B13="","",INT(BE$3/'Res Rent Roll'!$K13)=(Rollover!BE$3/'Res Rent Roll'!$K13))</f>
        <v>0</v>
      </c>
      <c r="BF13" s="47" t="b">
        <f>IF('Res Rent Roll'!$B13="","",INT(BF$3/'Res Rent Roll'!$K13)=(Rollover!BF$3/'Res Rent Roll'!$K13))</f>
        <v>0</v>
      </c>
      <c r="BG13" s="47" t="b">
        <f>IF('Res Rent Roll'!$B13="","",INT(BG$3/'Res Rent Roll'!$K13)=(Rollover!BG$3/'Res Rent Roll'!$K13))</f>
        <v>0</v>
      </c>
      <c r="BH13" s="47" t="b">
        <f>IF('Res Rent Roll'!$B13="","",INT(BH$3/'Res Rent Roll'!$K13)=(Rollover!BH$3/'Res Rent Roll'!$K13))</f>
        <v>0</v>
      </c>
      <c r="BI13" s="47" t="b">
        <f>IF('Res Rent Roll'!$B13="","",INT(BI$3/'Res Rent Roll'!$K13)=(Rollover!BI$3/'Res Rent Roll'!$K13))</f>
        <v>0</v>
      </c>
      <c r="BJ13" s="47" t="b">
        <f>IF('Res Rent Roll'!$B13="","",INT(BJ$3/'Res Rent Roll'!$K13)=(Rollover!BJ$3/'Res Rent Roll'!$K13))</f>
        <v>0</v>
      </c>
      <c r="BK13" s="47" t="b">
        <f>IF('Res Rent Roll'!$B13="","",INT(BK$3/'Res Rent Roll'!$K13)=(Rollover!BK$3/'Res Rent Roll'!$K13))</f>
        <v>1</v>
      </c>
      <c r="BL13" s="47" t="b">
        <f>IF('Res Rent Roll'!$B13="","",INT(BL$3/'Res Rent Roll'!$K13)=(Rollover!BL$3/'Res Rent Roll'!$K13))</f>
        <v>0</v>
      </c>
      <c r="BM13" s="47" t="b">
        <f>IF('Res Rent Roll'!$B13="","",INT(BM$3/'Res Rent Roll'!$K13)=(Rollover!BM$3/'Res Rent Roll'!$K13))</f>
        <v>0</v>
      </c>
      <c r="BN13" s="47" t="b">
        <f>IF('Res Rent Roll'!$B13="","",INT(BN$3/'Res Rent Roll'!$K13)=(Rollover!BN$3/'Res Rent Roll'!$K13))</f>
        <v>0</v>
      </c>
      <c r="BO13" s="47" t="b">
        <f>IF('Res Rent Roll'!$B13="","",INT(BO$3/'Res Rent Roll'!$K13)=(Rollover!BO$3/'Res Rent Roll'!$K13))</f>
        <v>0</v>
      </c>
      <c r="BP13" s="47" t="b">
        <f>IF('Res Rent Roll'!$B13="","",INT(BP$3/'Res Rent Roll'!$K13)=(Rollover!BP$3/'Res Rent Roll'!$K13))</f>
        <v>0</v>
      </c>
      <c r="BQ13" s="47" t="b">
        <f>IF('Res Rent Roll'!$B13="","",INT(BQ$3/'Res Rent Roll'!$K13)=(Rollover!BQ$3/'Res Rent Roll'!$K13))</f>
        <v>0</v>
      </c>
      <c r="BR13" s="47" t="b">
        <f>IF('Res Rent Roll'!$B13="","",INT(BR$3/'Res Rent Roll'!$K13)=(Rollover!BR$3/'Res Rent Roll'!$K13))</f>
        <v>0</v>
      </c>
      <c r="BS13" s="47" t="b">
        <f>IF('Res Rent Roll'!$B13="","",INT(BS$3/'Res Rent Roll'!$K13)=(Rollover!BS$3/'Res Rent Roll'!$K13))</f>
        <v>0</v>
      </c>
      <c r="BT13" s="47" t="b">
        <f>IF('Res Rent Roll'!$B13="","",INT(BT$3/'Res Rent Roll'!$K13)=(Rollover!BT$3/'Res Rent Roll'!$K13))</f>
        <v>0</v>
      </c>
      <c r="BU13" s="47" t="b">
        <f>IF('Res Rent Roll'!$B13="","",INT(BU$3/'Res Rent Roll'!$K13)=(Rollover!BU$3/'Res Rent Roll'!$K13))</f>
        <v>0</v>
      </c>
      <c r="BV13" s="47" t="b">
        <f>IF('Res Rent Roll'!$B13="","",INT(BV$3/'Res Rent Roll'!$K13)=(Rollover!BV$3/'Res Rent Roll'!$K13))</f>
        <v>0</v>
      </c>
      <c r="BW13" s="47" t="b">
        <f>IF('Res Rent Roll'!$B13="","",INT(BW$3/'Res Rent Roll'!$K13)=(Rollover!BW$3/'Res Rent Roll'!$K13))</f>
        <v>1</v>
      </c>
      <c r="BX13" s="47" t="b">
        <f>IF('Res Rent Roll'!$B13="","",INT(BX$3/'Res Rent Roll'!$K13)=(Rollover!BX$3/'Res Rent Roll'!$K13))</f>
        <v>0</v>
      </c>
      <c r="BY13" s="47" t="b">
        <f>IF('Res Rent Roll'!$B13="","",INT(BY$3/'Res Rent Roll'!$K13)=(Rollover!BY$3/'Res Rent Roll'!$K13))</f>
        <v>0</v>
      </c>
      <c r="BZ13" s="47" t="b">
        <f>IF('Res Rent Roll'!$B13="","",INT(BZ$3/'Res Rent Roll'!$K13)=(Rollover!BZ$3/'Res Rent Roll'!$K13))</f>
        <v>0</v>
      </c>
      <c r="CA13" s="47" t="b">
        <f>IF('Res Rent Roll'!$B13="","",INT(CA$3/'Res Rent Roll'!$K13)=(Rollover!CA$3/'Res Rent Roll'!$K13))</f>
        <v>0</v>
      </c>
      <c r="CB13" s="47" t="b">
        <f>IF('Res Rent Roll'!$B13="","",INT(CB$3/'Res Rent Roll'!$K13)=(Rollover!CB$3/'Res Rent Roll'!$K13))</f>
        <v>0</v>
      </c>
      <c r="CC13" s="47" t="b">
        <f>IF('Res Rent Roll'!$B13="","",INT(CC$3/'Res Rent Roll'!$K13)=(Rollover!CC$3/'Res Rent Roll'!$K13))</f>
        <v>0</v>
      </c>
      <c r="CD13" s="47" t="b">
        <f>IF('Res Rent Roll'!$B13="","",INT(CD$3/'Res Rent Roll'!$K13)=(Rollover!CD$3/'Res Rent Roll'!$K13))</f>
        <v>0</v>
      </c>
      <c r="CE13" s="47" t="b">
        <f>IF('Res Rent Roll'!$B13="","",INT(CE$3/'Res Rent Roll'!$K13)=(Rollover!CE$3/'Res Rent Roll'!$K13))</f>
        <v>0</v>
      </c>
      <c r="CF13" s="47" t="b">
        <f>IF('Res Rent Roll'!$B13="","",INT(CF$3/'Res Rent Roll'!$K13)=(Rollover!CF$3/'Res Rent Roll'!$K13))</f>
        <v>0</v>
      </c>
      <c r="CG13" s="47" t="b">
        <f>IF('Res Rent Roll'!$B13="","",INT(CG$3/'Res Rent Roll'!$K13)=(Rollover!CG$3/'Res Rent Roll'!$K13))</f>
        <v>0</v>
      </c>
      <c r="CH13" s="47" t="b">
        <f>IF('Res Rent Roll'!$B13="","",INT(CH$3/'Res Rent Roll'!$K13)=(Rollover!CH$3/'Res Rent Roll'!$K13))</f>
        <v>0</v>
      </c>
      <c r="CI13" s="47" t="b">
        <f>IF('Res Rent Roll'!$B13="","",INT(CI$3/'Res Rent Roll'!$K13)=(Rollover!CI$3/'Res Rent Roll'!$K13))</f>
        <v>1</v>
      </c>
      <c r="CJ13" s="47" t="b">
        <f>IF('Res Rent Roll'!$B13="","",INT(CJ$3/'Res Rent Roll'!$K13)=(Rollover!CJ$3/'Res Rent Roll'!$K13))</f>
        <v>0</v>
      </c>
      <c r="CK13" s="47" t="b">
        <f>IF('Res Rent Roll'!$B13="","",INT(CK$3/'Res Rent Roll'!$K13)=(Rollover!CK$3/'Res Rent Roll'!$K13))</f>
        <v>0</v>
      </c>
      <c r="CL13" s="47" t="b">
        <f>IF('Res Rent Roll'!$B13="","",INT(CL$3/'Res Rent Roll'!$K13)=(Rollover!CL$3/'Res Rent Roll'!$K13))</f>
        <v>0</v>
      </c>
      <c r="CM13" s="47" t="b">
        <f>IF('Res Rent Roll'!$B13="","",INT(CM$3/'Res Rent Roll'!$K13)=(Rollover!CM$3/'Res Rent Roll'!$K13))</f>
        <v>0</v>
      </c>
      <c r="CN13" s="47" t="b">
        <f>IF('Res Rent Roll'!$B13="","",INT(CN$3/'Res Rent Roll'!$K13)=(Rollover!CN$3/'Res Rent Roll'!$K13))</f>
        <v>0</v>
      </c>
      <c r="CO13" s="47" t="b">
        <f>IF('Res Rent Roll'!$B13="","",INT(CO$3/'Res Rent Roll'!$K13)=(Rollover!CO$3/'Res Rent Roll'!$K13))</f>
        <v>0</v>
      </c>
      <c r="CP13" s="47" t="b">
        <f>IF('Res Rent Roll'!$B13="","",INT(CP$3/'Res Rent Roll'!$K13)=(Rollover!CP$3/'Res Rent Roll'!$K13))</f>
        <v>0</v>
      </c>
      <c r="CQ13" s="47" t="b">
        <f>IF('Res Rent Roll'!$B13="","",INT(CQ$3/'Res Rent Roll'!$K13)=(Rollover!CQ$3/'Res Rent Roll'!$K13))</f>
        <v>0</v>
      </c>
      <c r="CR13" s="47" t="b">
        <f>IF('Res Rent Roll'!$B13="","",INT(CR$3/'Res Rent Roll'!$K13)=(Rollover!CR$3/'Res Rent Roll'!$K13))</f>
        <v>0</v>
      </c>
      <c r="CS13" s="47" t="b">
        <f>IF('Res Rent Roll'!$B13="","",INT(CS$3/'Res Rent Roll'!$K13)=(Rollover!CS$3/'Res Rent Roll'!$K13))</f>
        <v>0</v>
      </c>
      <c r="CT13" s="47" t="b">
        <f>IF('Res Rent Roll'!$B13="","",INT(CT$3/'Res Rent Roll'!$K13)=(Rollover!CT$3/'Res Rent Roll'!$K13))</f>
        <v>0</v>
      </c>
      <c r="CU13" s="47" t="b">
        <f>IF('Res Rent Roll'!$B13="","",INT(CU$3/'Res Rent Roll'!$K13)=(Rollover!CU$3/'Res Rent Roll'!$K13))</f>
        <v>1</v>
      </c>
      <c r="CV13" s="47" t="b">
        <f>IF('Res Rent Roll'!$B13="","",INT(CV$3/'Res Rent Roll'!$K13)=(Rollover!CV$3/'Res Rent Roll'!$K13))</f>
        <v>0</v>
      </c>
      <c r="CW13" s="47" t="b">
        <f>IF('Res Rent Roll'!$B13="","",INT(CW$3/'Res Rent Roll'!$K13)=(Rollover!CW$3/'Res Rent Roll'!$K13))</f>
        <v>0</v>
      </c>
      <c r="CX13" s="47" t="b">
        <f>IF('Res Rent Roll'!$B13="","",INT(CX$3/'Res Rent Roll'!$K13)=(Rollover!CX$3/'Res Rent Roll'!$K13))</f>
        <v>0</v>
      </c>
      <c r="CY13" s="47" t="b">
        <f>IF('Res Rent Roll'!$B13="","",INT(CY$3/'Res Rent Roll'!$K13)=(Rollover!CY$3/'Res Rent Roll'!$K13))</f>
        <v>0</v>
      </c>
      <c r="CZ13" s="47" t="b">
        <f>IF('Res Rent Roll'!$B13="","",INT(CZ$3/'Res Rent Roll'!$K13)=(Rollover!CZ$3/'Res Rent Roll'!$K13))</f>
        <v>0</v>
      </c>
      <c r="DA13" s="47" t="b">
        <f>IF('Res Rent Roll'!$B13="","",INT(DA$3/'Res Rent Roll'!$K13)=(Rollover!DA$3/'Res Rent Roll'!$K13))</f>
        <v>0</v>
      </c>
      <c r="DB13" s="47" t="b">
        <f>IF('Res Rent Roll'!$B13="","",INT(DB$3/'Res Rent Roll'!$K13)=(Rollover!DB$3/'Res Rent Roll'!$K13))</f>
        <v>0</v>
      </c>
      <c r="DC13" s="47" t="b">
        <f>IF('Res Rent Roll'!$B13="","",INT(DC$3/'Res Rent Roll'!$K13)=(Rollover!DC$3/'Res Rent Roll'!$K13))</f>
        <v>0</v>
      </c>
      <c r="DD13" s="47" t="b">
        <f>IF('Res Rent Roll'!$B13="","",INT(DD$3/'Res Rent Roll'!$K13)=(Rollover!DD$3/'Res Rent Roll'!$K13))</f>
        <v>0</v>
      </c>
      <c r="DE13" s="47" t="b">
        <f>IF('Res Rent Roll'!$B13="","",INT(DE$3/'Res Rent Roll'!$K13)=(Rollover!DE$3/'Res Rent Roll'!$K13))</f>
        <v>0</v>
      </c>
      <c r="DF13" s="47" t="b">
        <f>IF('Res Rent Roll'!$B13="","",INT(DF$3/'Res Rent Roll'!$K13)=(Rollover!DF$3/'Res Rent Roll'!$K13))</f>
        <v>0</v>
      </c>
      <c r="DG13" s="47" t="b">
        <f>IF('Res Rent Roll'!$B13="","",INT(DG$3/'Res Rent Roll'!$K13)=(Rollover!DG$3/'Res Rent Roll'!$K13))</f>
        <v>1</v>
      </c>
      <c r="DH13" s="47" t="b">
        <f>IF('Res Rent Roll'!$B13="","",INT(DH$3/'Res Rent Roll'!$K13)=(Rollover!DH$3/'Res Rent Roll'!$K13))</f>
        <v>0</v>
      </c>
      <c r="DI13" s="47" t="b">
        <f>IF('Res Rent Roll'!$B13="","",INT(DI$3/'Res Rent Roll'!$K13)=(Rollover!DI$3/'Res Rent Roll'!$K13))</f>
        <v>0</v>
      </c>
      <c r="DJ13" s="47" t="b">
        <f>IF('Res Rent Roll'!$B13="","",INT(DJ$3/'Res Rent Roll'!$K13)=(Rollover!DJ$3/'Res Rent Roll'!$K13))</f>
        <v>0</v>
      </c>
      <c r="DK13" s="47" t="b">
        <f>IF('Res Rent Roll'!$B13="","",INT(DK$3/'Res Rent Roll'!$K13)=(Rollover!DK$3/'Res Rent Roll'!$K13))</f>
        <v>0</v>
      </c>
      <c r="DL13" s="47" t="b">
        <f>IF('Res Rent Roll'!$B13="","",INT(DL$3/'Res Rent Roll'!$K13)=(Rollover!DL$3/'Res Rent Roll'!$K13))</f>
        <v>0</v>
      </c>
      <c r="DM13" s="47" t="b">
        <f>IF('Res Rent Roll'!$B13="","",INT(DM$3/'Res Rent Roll'!$K13)=(Rollover!DM$3/'Res Rent Roll'!$K13))</f>
        <v>0</v>
      </c>
      <c r="DN13" s="47" t="b">
        <f>IF('Res Rent Roll'!$B13="","",INT(DN$3/'Res Rent Roll'!$K13)=(Rollover!DN$3/'Res Rent Roll'!$K13))</f>
        <v>0</v>
      </c>
      <c r="DO13" s="47" t="b">
        <f>IF('Res Rent Roll'!$B13="","",INT(DO$3/'Res Rent Roll'!$K13)=(Rollover!DO$3/'Res Rent Roll'!$K13))</f>
        <v>0</v>
      </c>
      <c r="DP13" s="47" t="b">
        <f>IF('Res Rent Roll'!$B13="","",INT(DP$3/'Res Rent Roll'!$K13)=(Rollover!DP$3/'Res Rent Roll'!$K13))</f>
        <v>0</v>
      </c>
      <c r="DQ13" s="47" t="b">
        <f>IF('Res Rent Roll'!$B13="","",INT(DQ$3/'Res Rent Roll'!$K13)=(Rollover!DQ$3/'Res Rent Roll'!$K13))</f>
        <v>0</v>
      </c>
      <c r="DR13" s="47" t="b">
        <f>IF('Res Rent Roll'!$B13="","",INT(DR$3/'Res Rent Roll'!$K13)=(Rollover!DR$3/'Res Rent Roll'!$K13))</f>
        <v>0</v>
      </c>
      <c r="DS13" s="47" t="b">
        <f>IF('Res Rent Roll'!$B13="","",INT(DS$3/'Res Rent Roll'!$K13)=(Rollover!DS$3/'Res Rent Roll'!$K13))</f>
        <v>1</v>
      </c>
      <c r="DT13" s="47" t="b">
        <f>IF('Res Rent Roll'!$B13="","",INT(DT$3/'Res Rent Roll'!$K13)=(Rollover!DT$3/'Res Rent Roll'!$K13))</f>
        <v>0</v>
      </c>
      <c r="DU13" s="47" t="b">
        <f>IF('Res Rent Roll'!$B13="","",INT(DU$3/'Res Rent Roll'!$K13)=(Rollover!DU$3/'Res Rent Roll'!$K13))</f>
        <v>0</v>
      </c>
      <c r="DV13" s="47" t="b">
        <f>IF('Res Rent Roll'!$B13="","",INT(DV$3/'Res Rent Roll'!$K13)=(Rollover!DV$3/'Res Rent Roll'!$K13))</f>
        <v>0</v>
      </c>
      <c r="DW13" s="47" t="b">
        <f>IF('Res Rent Roll'!$B13="","",INT(DW$3/'Res Rent Roll'!$K13)=(Rollover!DW$3/'Res Rent Roll'!$K13))</f>
        <v>0</v>
      </c>
      <c r="DX13" s="47" t="b">
        <f>IF('Res Rent Roll'!$B13="","",INT(DX$3/'Res Rent Roll'!$K13)=(Rollover!DX$3/'Res Rent Roll'!$K13))</f>
        <v>0</v>
      </c>
      <c r="DY13" s="47" t="b">
        <f>IF('Res Rent Roll'!$B13="","",INT(DY$3/'Res Rent Roll'!$K13)=(Rollover!DY$3/'Res Rent Roll'!$K13))</f>
        <v>0</v>
      </c>
      <c r="DZ13" s="47" t="b">
        <f>IF('Res Rent Roll'!$B13="","",INT(DZ$3/'Res Rent Roll'!$K13)=(Rollover!DZ$3/'Res Rent Roll'!$K13))</f>
        <v>0</v>
      </c>
      <c r="EA13" s="47" t="b">
        <f>IF('Res Rent Roll'!$B13="","",INT(EA$3/'Res Rent Roll'!$K13)=(Rollover!EA$3/'Res Rent Roll'!$K13))</f>
        <v>0</v>
      </c>
      <c r="EB13" s="47" t="b">
        <f>IF('Res Rent Roll'!$B13="","",INT(EB$3/'Res Rent Roll'!$K13)=(Rollover!EB$3/'Res Rent Roll'!$K13))</f>
        <v>0</v>
      </c>
      <c r="EC13" s="47" t="b">
        <f>IF('Res Rent Roll'!$B13="","",INT(EC$3/'Res Rent Roll'!$K13)=(Rollover!EC$3/'Res Rent Roll'!$K13))</f>
        <v>0</v>
      </c>
      <c r="ED13" s="47" t="b">
        <f>IF('Res Rent Roll'!$B13="","",INT(ED$3/'Res Rent Roll'!$K13)=(Rollover!ED$3/'Res Rent Roll'!$K13))</f>
        <v>0</v>
      </c>
      <c r="EE13" s="47" t="b">
        <f>IF('Res Rent Roll'!$B13="","",INT(EE$3/'Res Rent Roll'!$K13)=(Rollover!EE$3/'Res Rent Roll'!$K13))</f>
        <v>1</v>
      </c>
      <c r="EF13" s="47" t="b">
        <f>IF('Res Rent Roll'!$B13="","",INT(EF$3/'Res Rent Roll'!$K13)=(Rollover!EF$3/'Res Rent Roll'!$K13))</f>
        <v>0</v>
      </c>
      <c r="EG13" s="47" t="b">
        <f>IF('Res Rent Roll'!$B13="","",INT(EG$3/'Res Rent Roll'!$K13)=(Rollover!EG$3/'Res Rent Roll'!$K13))</f>
        <v>0</v>
      </c>
      <c r="EH13" s="47" t="b">
        <f>IF('Res Rent Roll'!$B13="","",INT(EH$3/'Res Rent Roll'!$K13)=(Rollover!EH$3/'Res Rent Roll'!$K13))</f>
        <v>0</v>
      </c>
      <c r="EI13" s="47" t="b">
        <f>IF('Res Rent Roll'!$B13="","",INT(EI$3/'Res Rent Roll'!$K13)=(Rollover!EI$3/'Res Rent Roll'!$K13))</f>
        <v>0</v>
      </c>
      <c r="EJ13" s="47" t="b">
        <f>IF('Res Rent Roll'!$B13="","",INT(EJ$3/'Res Rent Roll'!$K13)=(Rollover!EJ$3/'Res Rent Roll'!$K13))</f>
        <v>0</v>
      </c>
      <c r="EK13" s="47" t="b">
        <f>IF('Res Rent Roll'!$B13="","",INT(EK$3/'Res Rent Roll'!$K13)=(Rollover!EK$3/'Res Rent Roll'!$K13))</f>
        <v>0</v>
      </c>
      <c r="EL13" s="47" t="b">
        <f>IF('Res Rent Roll'!$B13="","",INT(EL$3/'Res Rent Roll'!$K13)=(Rollover!EL$3/'Res Rent Roll'!$K13))</f>
        <v>0</v>
      </c>
      <c r="EM13" s="47" t="b">
        <f>IF('Res Rent Roll'!$B13="","",INT(EM$3/'Res Rent Roll'!$K13)=(Rollover!EM$3/'Res Rent Roll'!$K13))</f>
        <v>0</v>
      </c>
      <c r="EN13" s="47" t="b">
        <f>IF('Res Rent Roll'!$B13="","",INT(EN$3/'Res Rent Roll'!$K13)=(Rollover!EN$3/'Res Rent Roll'!$K13))</f>
        <v>0</v>
      </c>
      <c r="EO13" s="47" t="b">
        <f>IF('Res Rent Roll'!$B13="","",INT(EO$3/'Res Rent Roll'!$K13)=(Rollover!EO$3/'Res Rent Roll'!$K13))</f>
        <v>0</v>
      </c>
      <c r="EP13" s="47" t="b">
        <f>IF('Res Rent Roll'!$B13="","",INT(EP$3/'Res Rent Roll'!$K13)=(Rollover!EP$3/'Res Rent Roll'!$K13))</f>
        <v>0</v>
      </c>
      <c r="EQ13" s="47" t="b">
        <f>IF('Res Rent Roll'!$B13="","",INT(EQ$3/'Res Rent Roll'!$K13)=(Rollover!EQ$3/'Res Rent Roll'!$K13))</f>
        <v>1</v>
      </c>
      <c r="ER13" s="47" t="b">
        <f>IF('Res Rent Roll'!$B13="","",INT(ER$3/'Res Rent Roll'!$K13)=(Rollover!ER$3/'Res Rent Roll'!$K13))</f>
        <v>0</v>
      </c>
      <c r="ES13" s="47" t="b">
        <f>IF('Res Rent Roll'!$B13="","",INT(ES$3/'Res Rent Roll'!$K13)=(Rollover!ES$3/'Res Rent Roll'!$K13))</f>
        <v>0</v>
      </c>
      <c r="ET13" s="47" t="b">
        <f>IF('Res Rent Roll'!$B13="","",INT(ET$3/'Res Rent Roll'!$K13)=(Rollover!ET$3/'Res Rent Roll'!$K13))</f>
        <v>0</v>
      </c>
      <c r="EU13" s="47" t="b">
        <f>IF('Res Rent Roll'!$B13="","",INT(EU$3/'Res Rent Roll'!$K13)=(Rollover!EU$3/'Res Rent Roll'!$K13))</f>
        <v>0</v>
      </c>
      <c r="EV13" s="47" t="b">
        <f>IF('Res Rent Roll'!$B13="","",INT(EV$3/'Res Rent Roll'!$K13)=(Rollover!EV$3/'Res Rent Roll'!$K13))</f>
        <v>0</v>
      </c>
      <c r="EW13" s="47" t="b">
        <f>IF('Res Rent Roll'!$B13="","",INT(EW$3/'Res Rent Roll'!$K13)=(Rollover!EW$3/'Res Rent Roll'!$K13))</f>
        <v>0</v>
      </c>
      <c r="EX13" s="47" t="b">
        <f>IF('Res Rent Roll'!$B13="","",INT(EX$3/'Res Rent Roll'!$K13)=(Rollover!EX$3/'Res Rent Roll'!$K13))</f>
        <v>0</v>
      </c>
      <c r="EY13" s="47" t="b">
        <f>IF('Res Rent Roll'!$B13="","",INT(EY$3/'Res Rent Roll'!$K13)=(Rollover!EY$3/'Res Rent Roll'!$K13))</f>
        <v>0</v>
      </c>
      <c r="EZ13" s="47" t="b">
        <f>IF('Res Rent Roll'!$B13="","",INT(EZ$3/'Res Rent Roll'!$K13)=(Rollover!EZ$3/'Res Rent Roll'!$K13))</f>
        <v>0</v>
      </c>
      <c r="FA13" s="47" t="b">
        <f>IF('Res Rent Roll'!$B13="","",INT(FA$3/'Res Rent Roll'!$K13)=(Rollover!FA$3/'Res Rent Roll'!$K13))</f>
        <v>0</v>
      </c>
      <c r="FB13" s="47" t="b">
        <f>IF('Res Rent Roll'!$B13="","",INT(FB$3/'Res Rent Roll'!$K13)=(Rollover!FB$3/'Res Rent Roll'!$K13))</f>
        <v>0</v>
      </c>
      <c r="FC13" s="47" t="b">
        <f>IF('Res Rent Roll'!$B13="","",INT(FC$3/'Res Rent Roll'!$K13)=(Rollover!FC$3/'Res Rent Roll'!$K13))</f>
        <v>1</v>
      </c>
      <c r="FD13" s="47" t="b">
        <f>IF('Res Rent Roll'!$B13="","",INT(FD$3/'Res Rent Roll'!$K13)=(Rollover!FD$3/'Res Rent Roll'!$K13))</f>
        <v>0</v>
      </c>
      <c r="FE13" s="47" t="b">
        <f>IF('Res Rent Roll'!$B13="","",INT(FE$3/'Res Rent Roll'!$K13)=(Rollover!FE$3/'Res Rent Roll'!$K13))</f>
        <v>0</v>
      </c>
      <c r="FF13" s="47" t="b">
        <f>IF('Res Rent Roll'!$B13="","",INT(FF$3/'Res Rent Roll'!$K13)=(Rollover!FF$3/'Res Rent Roll'!$K13))</f>
        <v>0</v>
      </c>
      <c r="FG13" s="47" t="b">
        <f>IF('Res Rent Roll'!$B13="","",INT(FG$3/'Res Rent Roll'!$K13)=(Rollover!FG$3/'Res Rent Roll'!$K13))</f>
        <v>0</v>
      </c>
      <c r="FH13" s="47" t="b">
        <f>IF('Res Rent Roll'!$B13="","",INT(FH$3/'Res Rent Roll'!$K13)=(Rollover!FH$3/'Res Rent Roll'!$K13))</f>
        <v>0</v>
      </c>
      <c r="FI13" s="47" t="b">
        <f>IF('Res Rent Roll'!$B13="","",INT(FI$3/'Res Rent Roll'!$K13)=(Rollover!FI$3/'Res Rent Roll'!$K13))</f>
        <v>0</v>
      </c>
      <c r="FJ13" s="47" t="b">
        <f>IF('Res Rent Roll'!$B13="","",INT(FJ$3/'Res Rent Roll'!$K13)=(Rollover!FJ$3/'Res Rent Roll'!$K13))</f>
        <v>0</v>
      </c>
      <c r="FK13" s="47" t="b">
        <f>IF('Res Rent Roll'!$B13="","",INT(FK$3/'Res Rent Roll'!$K13)=(Rollover!FK$3/'Res Rent Roll'!$K13))</f>
        <v>0</v>
      </c>
      <c r="FL13" s="47" t="b">
        <f>IF('Res Rent Roll'!$B13="","",INT(FL$3/'Res Rent Roll'!$K13)=(Rollover!FL$3/'Res Rent Roll'!$K13))</f>
        <v>0</v>
      </c>
      <c r="FM13" s="47" t="b">
        <f>IF('Res Rent Roll'!$B13="","",INT(FM$3/'Res Rent Roll'!$K13)=(Rollover!FM$3/'Res Rent Roll'!$K13))</f>
        <v>0</v>
      </c>
      <c r="FN13" s="47" t="b">
        <f>IF('Res Rent Roll'!$B13="","",INT(FN$3/'Res Rent Roll'!$K13)=(Rollover!FN$3/'Res Rent Roll'!$K13))</f>
        <v>0</v>
      </c>
      <c r="FO13" s="47" t="b">
        <f>IF('Res Rent Roll'!$B13="","",INT(FO$3/'Res Rent Roll'!$K13)=(Rollover!FO$3/'Res Rent Roll'!$K13))</f>
        <v>1</v>
      </c>
      <c r="FP13" s="47" t="b">
        <f>IF('Res Rent Roll'!$B13="","",INT(FP$3/'Res Rent Roll'!$K13)=(Rollover!FP$3/'Res Rent Roll'!$K13))</f>
        <v>0</v>
      </c>
      <c r="FQ13" s="47" t="b">
        <f>IF('Res Rent Roll'!$B13="","",INT(FQ$3/'Res Rent Roll'!$K13)=(Rollover!FQ$3/'Res Rent Roll'!$K13))</f>
        <v>0</v>
      </c>
      <c r="FR13" s="47" t="b">
        <f>IF('Res Rent Roll'!$B13="","",INT(FR$3/'Res Rent Roll'!$K13)=(Rollover!FR$3/'Res Rent Roll'!$K13))</f>
        <v>0</v>
      </c>
      <c r="FS13" s="47" t="b">
        <f>IF('Res Rent Roll'!$B13="","",INT(FS$3/'Res Rent Roll'!$K13)=(Rollover!FS$3/'Res Rent Roll'!$K13))</f>
        <v>0</v>
      </c>
      <c r="FT13" s="47" t="b">
        <f>IF('Res Rent Roll'!$B13="","",INT(FT$3/'Res Rent Roll'!$K13)=(Rollover!FT$3/'Res Rent Roll'!$K13))</f>
        <v>0</v>
      </c>
      <c r="FU13" s="47" t="b">
        <f>IF('Res Rent Roll'!$B13="","",INT(FU$3/'Res Rent Roll'!$K13)=(Rollover!FU$3/'Res Rent Roll'!$K13))</f>
        <v>0</v>
      </c>
      <c r="FV13" s="47" t="b">
        <f>IF('Res Rent Roll'!$B13="","",INT(FV$3/'Res Rent Roll'!$K13)=(Rollover!FV$3/'Res Rent Roll'!$K13))</f>
        <v>0</v>
      </c>
      <c r="FW13" s="47" t="b">
        <f>IF('Res Rent Roll'!$B13="","",INT(FW$3/'Res Rent Roll'!$K13)=(Rollover!FW$3/'Res Rent Roll'!$K13))</f>
        <v>0</v>
      </c>
      <c r="FX13" s="47" t="b">
        <f>IF('Res Rent Roll'!$B13="","",INT(FX$3/'Res Rent Roll'!$K13)=(Rollover!FX$3/'Res Rent Roll'!$K13))</f>
        <v>0</v>
      </c>
      <c r="FY13" s="47" t="b">
        <f>IF('Res Rent Roll'!$B13="","",INT(FY$3/'Res Rent Roll'!$K13)=(Rollover!FY$3/'Res Rent Roll'!$K13))</f>
        <v>0</v>
      </c>
      <c r="FZ13" s="47" t="b">
        <f>IF('Res Rent Roll'!$B13="","",INT(FZ$3/'Res Rent Roll'!$K13)=(Rollover!FZ$3/'Res Rent Roll'!$K13))</f>
        <v>0</v>
      </c>
      <c r="GA13" s="48" t="b">
        <f>IF('Res Rent Roll'!$B13="","",INT(GA$3/'Res Rent Roll'!$K13)=(Rollover!GA$3/'Res Rent Roll'!$K13))</f>
        <v>1</v>
      </c>
    </row>
    <row r="14" spans="2:183" x14ac:dyDescent="0.3">
      <c r="B14" s="42" t="str">
        <f>IF('Res Rent Roll'!$B14="","",'Res Rent Roll'!$B14)</f>
        <v>1-Bed B (No Renovation)</v>
      </c>
      <c r="C14" s="43"/>
      <c r="D14" s="47" t="b">
        <f>IF('Res Rent Roll'!$B14="","",INT(D$3/'Res Rent Roll'!$K14)=(Rollover!D$3/'Res Rent Roll'!$K14))</f>
        <v>0</v>
      </c>
      <c r="E14" s="47" t="b">
        <f>IF('Res Rent Roll'!$B14="","",INT(E$3/'Res Rent Roll'!$K14)=(Rollover!E$3/'Res Rent Roll'!$K14))</f>
        <v>0</v>
      </c>
      <c r="F14" s="47" t="b">
        <f>IF('Res Rent Roll'!$B14="","",INT(F$3/'Res Rent Roll'!$K14)=(Rollover!F$3/'Res Rent Roll'!$K14))</f>
        <v>0</v>
      </c>
      <c r="G14" s="47" t="b">
        <f>IF('Res Rent Roll'!$B14="","",INT(G$3/'Res Rent Roll'!$K14)=(Rollover!G$3/'Res Rent Roll'!$K14))</f>
        <v>0</v>
      </c>
      <c r="H14" s="47" t="b">
        <f>IF('Res Rent Roll'!$B14="","",INT(H$3/'Res Rent Roll'!$K14)=(Rollover!H$3/'Res Rent Roll'!$K14))</f>
        <v>0</v>
      </c>
      <c r="I14" s="47" t="b">
        <f>IF('Res Rent Roll'!$B14="","",INT(I$3/'Res Rent Roll'!$K14)=(Rollover!I$3/'Res Rent Roll'!$K14))</f>
        <v>0</v>
      </c>
      <c r="J14" s="47" t="b">
        <f>IF('Res Rent Roll'!$B14="","",INT(J$3/'Res Rent Roll'!$K14)=(Rollover!J$3/'Res Rent Roll'!$K14))</f>
        <v>0</v>
      </c>
      <c r="K14" s="47" t="b">
        <f>IF('Res Rent Roll'!$B14="","",INT(K$3/'Res Rent Roll'!$K14)=(Rollover!K$3/'Res Rent Roll'!$K14))</f>
        <v>0</v>
      </c>
      <c r="L14" s="47" t="b">
        <f>IF('Res Rent Roll'!$B14="","",INT(L$3/'Res Rent Roll'!$K14)=(Rollover!L$3/'Res Rent Roll'!$K14))</f>
        <v>0</v>
      </c>
      <c r="M14" s="47" t="b">
        <f>IF('Res Rent Roll'!$B14="","",INT(M$3/'Res Rent Roll'!$K14)=(Rollover!M$3/'Res Rent Roll'!$K14))</f>
        <v>0</v>
      </c>
      <c r="N14" s="47" t="b">
        <f>IF('Res Rent Roll'!$B14="","",INT(N$3/'Res Rent Roll'!$K14)=(Rollover!N$3/'Res Rent Roll'!$K14))</f>
        <v>0</v>
      </c>
      <c r="O14" s="47" t="b">
        <f>IF('Res Rent Roll'!$B14="","",INT(O$3/'Res Rent Roll'!$K14)=(Rollover!O$3/'Res Rent Roll'!$K14))</f>
        <v>1</v>
      </c>
      <c r="P14" s="47" t="b">
        <f>IF('Res Rent Roll'!$B14="","",INT(P$3/'Res Rent Roll'!$K14)=(Rollover!P$3/'Res Rent Roll'!$K14))</f>
        <v>0</v>
      </c>
      <c r="Q14" s="47" t="b">
        <f>IF('Res Rent Roll'!$B14="","",INT(Q$3/'Res Rent Roll'!$K14)=(Rollover!Q$3/'Res Rent Roll'!$K14))</f>
        <v>0</v>
      </c>
      <c r="R14" s="47" t="b">
        <f>IF('Res Rent Roll'!$B14="","",INT(R$3/'Res Rent Roll'!$K14)=(Rollover!R$3/'Res Rent Roll'!$K14))</f>
        <v>0</v>
      </c>
      <c r="S14" s="47" t="b">
        <f>IF('Res Rent Roll'!$B14="","",INT(S$3/'Res Rent Roll'!$K14)=(Rollover!S$3/'Res Rent Roll'!$K14))</f>
        <v>0</v>
      </c>
      <c r="T14" s="47" t="b">
        <f>IF('Res Rent Roll'!$B14="","",INT(T$3/'Res Rent Roll'!$K14)=(Rollover!T$3/'Res Rent Roll'!$K14))</f>
        <v>0</v>
      </c>
      <c r="U14" s="47" t="b">
        <f>IF('Res Rent Roll'!$B14="","",INT(U$3/'Res Rent Roll'!$K14)=(Rollover!U$3/'Res Rent Roll'!$K14))</f>
        <v>0</v>
      </c>
      <c r="V14" s="47" t="b">
        <f>IF('Res Rent Roll'!$B14="","",INT(V$3/'Res Rent Roll'!$K14)=(Rollover!V$3/'Res Rent Roll'!$K14))</f>
        <v>0</v>
      </c>
      <c r="W14" s="47" t="b">
        <f>IF('Res Rent Roll'!$B14="","",INT(W$3/'Res Rent Roll'!$K14)=(Rollover!W$3/'Res Rent Roll'!$K14))</f>
        <v>0</v>
      </c>
      <c r="X14" s="47" t="b">
        <f>IF('Res Rent Roll'!$B14="","",INT(X$3/'Res Rent Roll'!$K14)=(Rollover!X$3/'Res Rent Roll'!$K14))</f>
        <v>0</v>
      </c>
      <c r="Y14" s="47" t="b">
        <f>IF('Res Rent Roll'!$B14="","",INT(Y$3/'Res Rent Roll'!$K14)=(Rollover!Y$3/'Res Rent Roll'!$K14))</f>
        <v>0</v>
      </c>
      <c r="Z14" s="47" t="b">
        <f>IF('Res Rent Roll'!$B14="","",INT(Z$3/'Res Rent Roll'!$K14)=(Rollover!Z$3/'Res Rent Roll'!$K14))</f>
        <v>0</v>
      </c>
      <c r="AA14" s="47" t="b">
        <f>IF('Res Rent Roll'!$B14="","",INT(AA$3/'Res Rent Roll'!$K14)=(Rollover!AA$3/'Res Rent Roll'!$K14))</f>
        <v>1</v>
      </c>
      <c r="AB14" s="47" t="b">
        <f>IF('Res Rent Roll'!$B14="","",INT(AB$3/'Res Rent Roll'!$K14)=(Rollover!AB$3/'Res Rent Roll'!$K14))</f>
        <v>0</v>
      </c>
      <c r="AC14" s="47" t="b">
        <f>IF('Res Rent Roll'!$B14="","",INT(AC$3/'Res Rent Roll'!$K14)=(Rollover!AC$3/'Res Rent Roll'!$K14))</f>
        <v>0</v>
      </c>
      <c r="AD14" s="47" t="b">
        <f>IF('Res Rent Roll'!$B14="","",INT(AD$3/'Res Rent Roll'!$K14)=(Rollover!AD$3/'Res Rent Roll'!$K14))</f>
        <v>0</v>
      </c>
      <c r="AE14" s="47" t="b">
        <f>IF('Res Rent Roll'!$B14="","",INT(AE$3/'Res Rent Roll'!$K14)=(Rollover!AE$3/'Res Rent Roll'!$K14))</f>
        <v>0</v>
      </c>
      <c r="AF14" s="47" t="b">
        <f>IF('Res Rent Roll'!$B14="","",INT(AF$3/'Res Rent Roll'!$K14)=(Rollover!AF$3/'Res Rent Roll'!$K14))</f>
        <v>0</v>
      </c>
      <c r="AG14" s="47" t="b">
        <f>IF('Res Rent Roll'!$B14="","",INT(AG$3/'Res Rent Roll'!$K14)=(Rollover!AG$3/'Res Rent Roll'!$K14))</f>
        <v>0</v>
      </c>
      <c r="AH14" s="47" t="b">
        <f>IF('Res Rent Roll'!$B14="","",INT(AH$3/'Res Rent Roll'!$K14)=(Rollover!AH$3/'Res Rent Roll'!$K14))</f>
        <v>0</v>
      </c>
      <c r="AI14" s="47" t="b">
        <f>IF('Res Rent Roll'!$B14="","",INT(AI$3/'Res Rent Roll'!$K14)=(Rollover!AI$3/'Res Rent Roll'!$K14))</f>
        <v>0</v>
      </c>
      <c r="AJ14" s="47" t="b">
        <f>IF('Res Rent Roll'!$B14="","",INT(AJ$3/'Res Rent Roll'!$K14)=(Rollover!AJ$3/'Res Rent Roll'!$K14))</f>
        <v>0</v>
      </c>
      <c r="AK14" s="47" t="b">
        <f>IF('Res Rent Roll'!$B14="","",INT(AK$3/'Res Rent Roll'!$K14)=(Rollover!AK$3/'Res Rent Roll'!$K14))</f>
        <v>0</v>
      </c>
      <c r="AL14" s="47" t="b">
        <f>IF('Res Rent Roll'!$B14="","",INT(AL$3/'Res Rent Roll'!$K14)=(Rollover!AL$3/'Res Rent Roll'!$K14))</f>
        <v>0</v>
      </c>
      <c r="AM14" s="47" t="b">
        <f>IF('Res Rent Roll'!$B14="","",INT(AM$3/'Res Rent Roll'!$K14)=(Rollover!AM$3/'Res Rent Roll'!$K14))</f>
        <v>1</v>
      </c>
      <c r="AN14" s="47" t="b">
        <f>IF('Res Rent Roll'!$B14="","",INT(AN$3/'Res Rent Roll'!$K14)=(Rollover!AN$3/'Res Rent Roll'!$K14))</f>
        <v>0</v>
      </c>
      <c r="AO14" s="47" t="b">
        <f>IF('Res Rent Roll'!$B14="","",INT(AO$3/'Res Rent Roll'!$K14)=(Rollover!AO$3/'Res Rent Roll'!$K14))</f>
        <v>0</v>
      </c>
      <c r="AP14" s="47" t="b">
        <f>IF('Res Rent Roll'!$B14="","",INT(AP$3/'Res Rent Roll'!$K14)=(Rollover!AP$3/'Res Rent Roll'!$K14))</f>
        <v>0</v>
      </c>
      <c r="AQ14" s="47" t="b">
        <f>IF('Res Rent Roll'!$B14="","",INT(AQ$3/'Res Rent Roll'!$K14)=(Rollover!AQ$3/'Res Rent Roll'!$K14))</f>
        <v>0</v>
      </c>
      <c r="AR14" s="47" t="b">
        <f>IF('Res Rent Roll'!$B14="","",INT(AR$3/'Res Rent Roll'!$K14)=(Rollover!AR$3/'Res Rent Roll'!$K14))</f>
        <v>0</v>
      </c>
      <c r="AS14" s="47" t="b">
        <f>IF('Res Rent Roll'!$B14="","",INT(AS$3/'Res Rent Roll'!$K14)=(Rollover!AS$3/'Res Rent Roll'!$K14))</f>
        <v>0</v>
      </c>
      <c r="AT14" s="47" t="b">
        <f>IF('Res Rent Roll'!$B14="","",INT(AT$3/'Res Rent Roll'!$K14)=(Rollover!AT$3/'Res Rent Roll'!$K14))</f>
        <v>0</v>
      </c>
      <c r="AU14" s="47" t="b">
        <f>IF('Res Rent Roll'!$B14="","",INT(AU$3/'Res Rent Roll'!$K14)=(Rollover!AU$3/'Res Rent Roll'!$K14))</f>
        <v>0</v>
      </c>
      <c r="AV14" s="47" t="b">
        <f>IF('Res Rent Roll'!$B14="","",INT(AV$3/'Res Rent Roll'!$K14)=(Rollover!AV$3/'Res Rent Roll'!$K14))</f>
        <v>0</v>
      </c>
      <c r="AW14" s="47" t="b">
        <f>IF('Res Rent Roll'!$B14="","",INT(AW$3/'Res Rent Roll'!$K14)=(Rollover!AW$3/'Res Rent Roll'!$K14))</f>
        <v>0</v>
      </c>
      <c r="AX14" s="47" t="b">
        <f>IF('Res Rent Roll'!$B14="","",INT(AX$3/'Res Rent Roll'!$K14)=(Rollover!AX$3/'Res Rent Roll'!$K14))</f>
        <v>0</v>
      </c>
      <c r="AY14" s="47" t="b">
        <f>IF('Res Rent Roll'!$B14="","",INT(AY$3/'Res Rent Roll'!$K14)=(Rollover!AY$3/'Res Rent Roll'!$K14))</f>
        <v>1</v>
      </c>
      <c r="AZ14" s="47" t="b">
        <f>IF('Res Rent Roll'!$B14="","",INT(AZ$3/'Res Rent Roll'!$K14)=(Rollover!AZ$3/'Res Rent Roll'!$K14))</f>
        <v>0</v>
      </c>
      <c r="BA14" s="47" t="b">
        <f>IF('Res Rent Roll'!$B14="","",INT(BA$3/'Res Rent Roll'!$K14)=(Rollover!BA$3/'Res Rent Roll'!$K14))</f>
        <v>0</v>
      </c>
      <c r="BB14" s="47" t="b">
        <f>IF('Res Rent Roll'!$B14="","",INT(BB$3/'Res Rent Roll'!$K14)=(Rollover!BB$3/'Res Rent Roll'!$K14))</f>
        <v>0</v>
      </c>
      <c r="BC14" s="47" t="b">
        <f>IF('Res Rent Roll'!$B14="","",INT(BC$3/'Res Rent Roll'!$K14)=(Rollover!BC$3/'Res Rent Roll'!$K14))</f>
        <v>0</v>
      </c>
      <c r="BD14" s="47" t="b">
        <f>IF('Res Rent Roll'!$B14="","",INT(BD$3/'Res Rent Roll'!$K14)=(Rollover!BD$3/'Res Rent Roll'!$K14))</f>
        <v>0</v>
      </c>
      <c r="BE14" s="47" t="b">
        <f>IF('Res Rent Roll'!$B14="","",INT(BE$3/'Res Rent Roll'!$K14)=(Rollover!BE$3/'Res Rent Roll'!$K14))</f>
        <v>0</v>
      </c>
      <c r="BF14" s="47" t="b">
        <f>IF('Res Rent Roll'!$B14="","",INT(BF$3/'Res Rent Roll'!$K14)=(Rollover!BF$3/'Res Rent Roll'!$K14))</f>
        <v>0</v>
      </c>
      <c r="BG14" s="47" t="b">
        <f>IF('Res Rent Roll'!$B14="","",INT(BG$3/'Res Rent Roll'!$K14)=(Rollover!BG$3/'Res Rent Roll'!$K14))</f>
        <v>0</v>
      </c>
      <c r="BH14" s="47" t="b">
        <f>IF('Res Rent Roll'!$B14="","",INT(BH$3/'Res Rent Roll'!$K14)=(Rollover!BH$3/'Res Rent Roll'!$K14))</f>
        <v>0</v>
      </c>
      <c r="BI14" s="47" t="b">
        <f>IF('Res Rent Roll'!$B14="","",INT(BI$3/'Res Rent Roll'!$K14)=(Rollover!BI$3/'Res Rent Roll'!$K14))</f>
        <v>0</v>
      </c>
      <c r="BJ14" s="47" t="b">
        <f>IF('Res Rent Roll'!$B14="","",INT(BJ$3/'Res Rent Roll'!$K14)=(Rollover!BJ$3/'Res Rent Roll'!$K14))</f>
        <v>0</v>
      </c>
      <c r="BK14" s="47" t="b">
        <f>IF('Res Rent Roll'!$B14="","",INT(BK$3/'Res Rent Roll'!$K14)=(Rollover!BK$3/'Res Rent Roll'!$K14))</f>
        <v>1</v>
      </c>
      <c r="BL14" s="47" t="b">
        <f>IF('Res Rent Roll'!$B14="","",INT(BL$3/'Res Rent Roll'!$K14)=(Rollover!BL$3/'Res Rent Roll'!$K14))</f>
        <v>0</v>
      </c>
      <c r="BM14" s="47" t="b">
        <f>IF('Res Rent Roll'!$B14="","",INT(BM$3/'Res Rent Roll'!$K14)=(Rollover!BM$3/'Res Rent Roll'!$K14))</f>
        <v>0</v>
      </c>
      <c r="BN14" s="47" t="b">
        <f>IF('Res Rent Roll'!$B14="","",INT(BN$3/'Res Rent Roll'!$K14)=(Rollover!BN$3/'Res Rent Roll'!$K14))</f>
        <v>0</v>
      </c>
      <c r="BO14" s="47" t="b">
        <f>IF('Res Rent Roll'!$B14="","",INT(BO$3/'Res Rent Roll'!$K14)=(Rollover!BO$3/'Res Rent Roll'!$K14))</f>
        <v>0</v>
      </c>
      <c r="BP14" s="47" t="b">
        <f>IF('Res Rent Roll'!$B14="","",INT(BP$3/'Res Rent Roll'!$K14)=(Rollover!BP$3/'Res Rent Roll'!$K14))</f>
        <v>0</v>
      </c>
      <c r="BQ14" s="47" t="b">
        <f>IF('Res Rent Roll'!$B14="","",INT(BQ$3/'Res Rent Roll'!$K14)=(Rollover!BQ$3/'Res Rent Roll'!$K14))</f>
        <v>0</v>
      </c>
      <c r="BR14" s="47" t="b">
        <f>IF('Res Rent Roll'!$B14="","",INT(BR$3/'Res Rent Roll'!$K14)=(Rollover!BR$3/'Res Rent Roll'!$K14))</f>
        <v>0</v>
      </c>
      <c r="BS14" s="47" t="b">
        <f>IF('Res Rent Roll'!$B14="","",INT(BS$3/'Res Rent Roll'!$K14)=(Rollover!BS$3/'Res Rent Roll'!$K14))</f>
        <v>0</v>
      </c>
      <c r="BT14" s="47" t="b">
        <f>IF('Res Rent Roll'!$B14="","",INT(BT$3/'Res Rent Roll'!$K14)=(Rollover!BT$3/'Res Rent Roll'!$K14))</f>
        <v>0</v>
      </c>
      <c r="BU14" s="47" t="b">
        <f>IF('Res Rent Roll'!$B14="","",INT(BU$3/'Res Rent Roll'!$K14)=(Rollover!BU$3/'Res Rent Roll'!$K14))</f>
        <v>0</v>
      </c>
      <c r="BV14" s="47" t="b">
        <f>IF('Res Rent Roll'!$B14="","",INT(BV$3/'Res Rent Roll'!$K14)=(Rollover!BV$3/'Res Rent Roll'!$K14))</f>
        <v>0</v>
      </c>
      <c r="BW14" s="47" t="b">
        <f>IF('Res Rent Roll'!$B14="","",INT(BW$3/'Res Rent Roll'!$K14)=(Rollover!BW$3/'Res Rent Roll'!$K14))</f>
        <v>1</v>
      </c>
      <c r="BX14" s="47" t="b">
        <f>IF('Res Rent Roll'!$B14="","",INT(BX$3/'Res Rent Roll'!$K14)=(Rollover!BX$3/'Res Rent Roll'!$K14))</f>
        <v>0</v>
      </c>
      <c r="BY14" s="47" t="b">
        <f>IF('Res Rent Roll'!$B14="","",INT(BY$3/'Res Rent Roll'!$K14)=(Rollover!BY$3/'Res Rent Roll'!$K14))</f>
        <v>0</v>
      </c>
      <c r="BZ14" s="47" t="b">
        <f>IF('Res Rent Roll'!$B14="","",INT(BZ$3/'Res Rent Roll'!$K14)=(Rollover!BZ$3/'Res Rent Roll'!$K14))</f>
        <v>0</v>
      </c>
      <c r="CA14" s="47" t="b">
        <f>IF('Res Rent Roll'!$B14="","",INT(CA$3/'Res Rent Roll'!$K14)=(Rollover!CA$3/'Res Rent Roll'!$K14))</f>
        <v>0</v>
      </c>
      <c r="CB14" s="47" t="b">
        <f>IF('Res Rent Roll'!$B14="","",INT(CB$3/'Res Rent Roll'!$K14)=(Rollover!CB$3/'Res Rent Roll'!$K14))</f>
        <v>0</v>
      </c>
      <c r="CC14" s="47" t="b">
        <f>IF('Res Rent Roll'!$B14="","",INT(CC$3/'Res Rent Roll'!$K14)=(Rollover!CC$3/'Res Rent Roll'!$K14))</f>
        <v>0</v>
      </c>
      <c r="CD14" s="47" t="b">
        <f>IF('Res Rent Roll'!$B14="","",INT(CD$3/'Res Rent Roll'!$K14)=(Rollover!CD$3/'Res Rent Roll'!$K14))</f>
        <v>0</v>
      </c>
      <c r="CE14" s="47" t="b">
        <f>IF('Res Rent Roll'!$B14="","",INT(CE$3/'Res Rent Roll'!$K14)=(Rollover!CE$3/'Res Rent Roll'!$K14))</f>
        <v>0</v>
      </c>
      <c r="CF14" s="47" t="b">
        <f>IF('Res Rent Roll'!$B14="","",INT(CF$3/'Res Rent Roll'!$K14)=(Rollover!CF$3/'Res Rent Roll'!$K14))</f>
        <v>0</v>
      </c>
      <c r="CG14" s="47" t="b">
        <f>IF('Res Rent Roll'!$B14="","",INT(CG$3/'Res Rent Roll'!$K14)=(Rollover!CG$3/'Res Rent Roll'!$K14))</f>
        <v>0</v>
      </c>
      <c r="CH14" s="47" t="b">
        <f>IF('Res Rent Roll'!$B14="","",INT(CH$3/'Res Rent Roll'!$K14)=(Rollover!CH$3/'Res Rent Roll'!$K14))</f>
        <v>0</v>
      </c>
      <c r="CI14" s="47" t="b">
        <f>IF('Res Rent Roll'!$B14="","",INT(CI$3/'Res Rent Roll'!$K14)=(Rollover!CI$3/'Res Rent Roll'!$K14))</f>
        <v>1</v>
      </c>
      <c r="CJ14" s="47" t="b">
        <f>IF('Res Rent Roll'!$B14="","",INT(CJ$3/'Res Rent Roll'!$K14)=(Rollover!CJ$3/'Res Rent Roll'!$K14))</f>
        <v>0</v>
      </c>
      <c r="CK14" s="47" t="b">
        <f>IF('Res Rent Roll'!$B14="","",INT(CK$3/'Res Rent Roll'!$K14)=(Rollover!CK$3/'Res Rent Roll'!$K14))</f>
        <v>0</v>
      </c>
      <c r="CL14" s="47" t="b">
        <f>IF('Res Rent Roll'!$B14="","",INT(CL$3/'Res Rent Roll'!$K14)=(Rollover!CL$3/'Res Rent Roll'!$K14))</f>
        <v>0</v>
      </c>
      <c r="CM14" s="47" t="b">
        <f>IF('Res Rent Roll'!$B14="","",INT(CM$3/'Res Rent Roll'!$K14)=(Rollover!CM$3/'Res Rent Roll'!$K14))</f>
        <v>0</v>
      </c>
      <c r="CN14" s="47" t="b">
        <f>IF('Res Rent Roll'!$B14="","",INT(CN$3/'Res Rent Roll'!$K14)=(Rollover!CN$3/'Res Rent Roll'!$K14))</f>
        <v>0</v>
      </c>
      <c r="CO14" s="47" t="b">
        <f>IF('Res Rent Roll'!$B14="","",INT(CO$3/'Res Rent Roll'!$K14)=(Rollover!CO$3/'Res Rent Roll'!$K14))</f>
        <v>0</v>
      </c>
      <c r="CP14" s="47" t="b">
        <f>IF('Res Rent Roll'!$B14="","",INT(CP$3/'Res Rent Roll'!$K14)=(Rollover!CP$3/'Res Rent Roll'!$K14))</f>
        <v>0</v>
      </c>
      <c r="CQ14" s="47" t="b">
        <f>IF('Res Rent Roll'!$B14="","",INT(CQ$3/'Res Rent Roll'!$K14)=(Rollover!CQ$3/'Res Rent Roll'!$K14))</f>
        <v>0</v>
      </c>
      <c r="CR14" s="47" t="b">
        <f>IF('Res Rent Roll'!$B14="","",INT(CR$3/'Res Rent Roll'!$K14)=(Rollover!CR$3/'Res Rent Roll'!$K14))</f>
        <v>0</v>
      </c>
      <c r="CS14" s="47" t="b">
        <f>IF('Res Rent Roll'!$B14="","",INT(CS$3/'Res Rent Roll'!$K14)=(Rollover!CS$3/'Res Rent Roll'!$K14))</f>
        <v>0</v>
      </c>
      <c r="CT14" s="47" t="b">
        <f>IF('Res Rent Roll'!$B14="","",INT(CT$3/'Res Rent Roll'!$K14)=(Rollover!CT$3/'Res Rent Roll'!$K14))</f>
        <v>0</v>
      </c>
      <c r="CU14" s="47" t="b">
        <f>IF('Res Rent Roll'!$B14="","",INT(CU$3/'Res Rent Roll'!$K14)=(Rollover!CU$3/'Res Rent Roll'!$K14))</f>
        <v>1</v>
      </c>
      <c r="CV14" s="47" t="b">
        <f>IF('Res Rent Roll'!$B14="","",INT(CV$3/'Res Rent Roll'!$K14)=(Rollover!CV$3/'Res Rent Roll'!$K14))</f>
        <v>0</v>
      </c>
      <c r="CW14" s="47" t="b">
        <f>IF('Res Rent Roll'!$B14="","",INT(CW$3/'Res Rent Roll'!$K14)=(Rollover!CW$3/'Res Rent Roll'!$K14))</f>
        <v>0</v>
      </c>
      <c r="CX14" s="47" t="b">
        <f>IF('Res Rent Roll'!$B14="","",INT(CX$3/'Res Rent Roll'!$K14)=(Rollover!CX$3/'Res Rent Roll'!$K14))</f>
        <v>0</v>
      </c>
      <c r="CY14" s="47" t="b">
        <f>IF('Res Rent Roll'!$B14="","",INT(CY$3/'Res Rent Roll'!$K14)=(Rollover!CY$3/'Res Rent Roll'!$K14))</f>
        <v>0</v>
      </c>
      <c r="CZ14" s="47" t="b">
        <f>IF('Res Rent Roll'!$B14="","",INT(CZ$3/'Res Rent Roll'!$K14)=(Rollover!CZ$3/'Res Rent Roll'!$K14))</f>
        <v>0</v>
      </c>
      <c r="DA14" s="47" t="b">
        <f>IF('Res Rent Roll'!$B14="","",INT(DA$3/'Res Rent Roll'!$K14)=(Rollover!DA$3/'Res Rent Roll'!$K14))</f>
        <v>0</v>
      </c>
      <c r="DB14" s="47" t="b">
        <f>IF('Res Rent Roll'!$B14="","",INT(DB$3/'Res Rent Roll'!$K14)=(Rollover!DB$3/'Res Rent Roll'!$K14))</f>
        <v>0</v>
      </c>
      <c r="DC14" s="47" t="b">
        <f>IF('Res Rent Roll'!$B14="","",INT(DC$3/'Res Rent Roll'!$K14)=(Rollover!DC$3/'Res Rent Roll'!$K14))</f>
        <v>0</v>
      </c>
      <c r="DD14" s="47" t="b">
        <f>IF('Res Rent Roll'!$B14="","",INT(DD$3/'Res Rent Roll'!$K14)=(Rollover!DD$3/'Res Rent Roll'!$K14))</f>
        <v>0</v>
      </c>
      <c r="DE14" s="47" t="b">
        <f>IF('Res Rent Roll'!$B14="","",INT(DE$3/'Res Rent Roll'!$K14)=(Rollover!DE$3/'Res Rent Roll'!$K14))</f>
        <v>0</v>
      </c>
      <c r="DF14" s="47" t="b">
        <f>IF('Res Rent Roll'!$B14="","",INT(DF$3/'Res Rent Roll'!$K14)=(Rollover!DF$3/'Res Rent Roll'!$K14))</f>
        <v>0</v>
      </c>
      <c r="DG14" s="47" t="b">
        <f>IF('Res Rent Roll'!$B14="","",INT(DG$3/'Res Rent Roll'!$K14)=(Rollover!DG$3/'Res Rent Roll'!$K14))</f>
        <v>1</v>
      </c>
      <c r="DH14" s="47" t="b">
        <f>IF('Res Rent Roll'!$B14="","",INT(DH$3/'Res Rent Roll'!$K14)=(Rollover!DH$3/'Res Rent Roll'!$K14))</f>
        <v>0</v>
      </c>
      <c r="DI14" s="47" t="b">
        <f>IF('Res Rent Roll'!$B14="","",INT(DI$3/'Res Rent Roll'!$K14)=(Rollover!DI$3/'Res Rent Roll'!$K14))</f>
        <v>0</v>
      </c>
      <c r="DJ14" s="47" t="b">
        <f>IF('Res Rent Roll'!$B14="","",INT(DJ$3/'Res Rent Roll'!$K14)=(Rollover!DJ$3/'Res Rent Roll'!$K14))</f>
        <v>0</v>
      </c>
      <c r="DK14" s="47" t="b">
        <f>IF('Res Rent Roll'!$B14="","",INT(DK$3/'Res Rent Roll'!$K14)=(Rollover!DK$3/'Res Rent Roll'!$K14))</f>
        <v>0</v>
      </c>
      <c r="DL14" s="47" t="b">
        <f>IF('Res Rent Roll'!$B14="","",INT(DL$3/'Res Rent Roll'!$K14)=(Rollover!DL$3/'Res Rent Roll'!$K14))</f>
        <v>0</v>
      </c>
      <c r="DM14" s="47" t="b">
        <f>IF('Res Rent Roll'!$B14="","",INT(DM$3/'Res Rent Roll'!$K14)=(Rollover!DM$3/'Res Rent Roll'!$K14))</f>
        <v>0</v>
      </c>
      <c r="DN14" s="47" t="b">
        <f>IF('Res Rent Roll'!$B14="","",INT(DN$3/'Res Rent Roll'!$K14)=(Rollover!DN$3/'Res Rent Roll'!$K14))</f>
        <v>0</v>
      </c>
      <c r="DO14" s="47" t="b">
        <f>IF('Res Rent Roll'!$B14="","",INT(DO$3/'Res Rent Roll'!$K14)=(Rollover!DO$3/'Res Rent Roll'!$K14))</f>
        <v>0</v>
      </c>
      <c r="DP14" s="47" t="b">
        <f>IF('Res Rent Roll'!$B14="","",INT(DP$3/'Res Rent Roll'!$K14)=(Rollover!DP$3/'Res Rent Roll'!$K14))</f>
        <v>0</v>
      </c>
      <c r="DQ14" s="47" t="b">
        <f>IF('Res Rent Roll'!$B14="","",INT(DQ$3/'Res Rent Roll'!$K14)=(Rollover!DQ$3/'Res Rent Roll'!$K14))</f>
        <v>0</v>
      </c>
      <c r="DR14" s="47" t="b">
        <f>IF('Res Rent Roll'!$B14="","",INT(DR$3/'Res Rent Roll'!$K14)=(Rollover!DR$3/'Res Rent Roll'!$K14))</f>
        <v>0</v>
      </c>
      <c r="DS14" s="47" t="b">
        <f>IF('Res Rent Roll'!$B14="","",INT(DS$3/'Res Rent Roll'!$K14)=(Rollover!DS$3/'Res Rent Roll'!$K14))</f>
        <v>1</v>
      </c>
      <c r="DT14" s="47" t="b">
        <f>IF('Res Rent Roll'!$B14="","",INT(DT$3/'Res Rent Roll'!$K14)=(Rollover!DT$3/'Res Rent Roll'!$K14))</f>
        <v>0</v>
      </c>
      <c r="DU14" s="47" t="b">
        <f>IF('Res Rent Roll'!$B14="","",INT(DU$3/'Res Rent Roll'!$K14)=(Rollover!DU$3/'Res Rent Roll'!$K14))</f>
        <v>0</v>
      </c>
      <c r="DV14" s="47" t="b">
        <f>IF('Res Rent Roll'!$B14="","",INT(DV$3/'Res Rent Roll'!$K14)=(Rollover!DV$3/'Res Rent Roll'!$K14))</f>
        <v>0</v>
      </c>
      <c r="DW14" s="47" t="b">
        <f>IF('Res Rent Roll'!$B14="","",INT(DW$3/'Res Rent Roll'!$K14)=(Rollover!DW$3/'Res Rent Roll'!$K14))</f>
        <v>0</v>
      </c>
      <c r="DX14" s="47" t="b">
        <f>IF('Res Rent Roll'!$B14="","",INT(DX$3/'Res Rent Roll'!$K14)=(Rollover!DX$3/'Res Rent Roll'!$K14))</f>
        <v>0</v>
      </c>
      <c r="DY14" s="47" t="b">
        <f>IF('Res Rent Roll'!$B14="","",INT(DY$3/'Res Rent Roll'!$K14)=(Rollover!DY$3/'Res Rent Roll'!$K14))</f>
        <v>0</v>
      </c>
      <c r="DZ14" s="47" t="b">
        <f>IF('Res Rent Roll'!$B14="","",INT(DZ$3/'Res Rent Roll'!$K14)=(Rollover!DZ$3/'Res Rent Roll'!$K14))</f>
        <v>0</v>
      </c>
      <c r="EA14" s="47" t="b">
        <f>IF('Res Rent Roll'!$B14="","",INT(EA$3/'Res Rent Roll'!$K14)=(Rollover!EA$3/'Res Rent Roll'!$K14))</f>
        <v>0</v>
      </c>
      <c r="EB14" s="47" t="b">
        <f>IF('Res Rent Roll'!$B14="","",INT(EB$3/'Res Rent Roll'!$K14)=(Rollover!EB$3/'Res Rent Roll'!$K14))</f>
        <v>0</v>
      </c>
      <c r="EC14" s="47" t="b">
        <f>IF('Res Rent Roll'!$B14="","",INT(EC$3/'Res Rent Roll'!$K14)=(Rollover!EC$3/'Res Rent Roll'!$K14))</f>
        <v>0</v>
      </c>
      <c r="ED14" s="47" t="b">
        <f>IF('Res Rent Roll'!$B14="","",INT(ED$3/'Res Rent Roll'!$K14)=(Rollover!ED$3/'Res Rent Roll'!$K14))</f>
        <v>0</v>
      </c>
      <c r="EE14" s="47" t="b">
        <f>IF('Res Rent Roll'!$B14="","",INT(EE$3/'Res Rent Roll'!$K14)=(Rollover!EE$3/'Res Rent Roll'!$K14))</f>
        <v>1</v>
      </c>
      <c r="EF14" s="47" t="b">
        <f>IF('Res Rent Roll'!$B14="","",INT(EF$3/'Res Rent Roll'!$K14)=(Rollover!EF$3/'Res Rent Roll'!$K14))</f>
        <v>0</v>
      </c>
      <c r="EG14" s="47" t="b">
        <f>IF('Res Rent Roll'!$B14="","",INT(EG$3/'Res Rent Roll'!$K14)=(Rollover!EG$3/'Res Rent Roll'!$K14))</f>
        <v>0</v>
      </c>
      <c r="EH14" s="47" t="b">
        <f>IF('Res Rent Roll'!$B14="","",INT(EH$3/'Res Rent Roll'!$K14)=(Rollover!EH$3/'Res Rent Roll'!$K14))</f>
        <v>0</v>
      </c>
      <c r="EI14" s="47" t="b">
        <f>IF('Res Rent Roll'!$B14="","",INT(EI$3/'Res Rent Roll'!$K14)=(Rollover!EI$3/'Res Rent Roll'!$K14))</f>
        <v>0</v>
      </c>
      <c r="EJ14" s="47" t="b">
        <f>IF('Res Rent Roll'!$B14="","",INT(EJ$3/'Res Rent Roll'!$K14)=(Rollover!EJ$3/'Res Rent Roll'!$K14))</f>
        <v>0</v>
      </c>
      <c r="EK14" s="47" t="b">
        <f>IF('Res Rent Roll'!$B14="","",INT(EK$3/'Res Rent Roll'!$K14)=(Rollover!EK$3/'Res Rent Roll'!$K14))</f>
        <v>0</v>
      </c>
      <c r="EL14" s="47" t="b">
        <f>IF('Res Rent Roll'!$B14="","",INT(EL$3/'Res Rent Roll'!$K14)=(Rollover!EL$3/'Res Rent Roll'!$K14))</f>
        <v>0</v>
      </c>
      <c r="EM14" s="47" t="b">
        <f>IF('Res Rent Roll'!$B14="","",INT(EM$3/'Res Rent Roll'!$K14)=(Rollover!EM$3/'Res Rent Roll'!$K14))</f>
        <v>0</v>
      </c>
      <c r="EN14" s="47" t="b">
        <f>IF('Res Rent Roll'!$B14="","",INT(EN$3/'Res Rent Roll'!$K14)=(Rollover!EN$3/'Res Rent Roll'!$K14))</f>
        <v>0</v>
      </c>
      <c r="EO14" s="47" t="b">
        <f>IF('Res Rent Roll'!$B14="","",INT(EO$3/'Res Rent Roll'!$K14)=(Rollover!EO$3/'Res Rent Roll'!$K14))</f>
        <v>0</v>
      </c>
      <c r="EP14" s="47" t="b">
        <f>IF('Res Rent Roll'!$B14="","",INT(EP$3/'Res Rent Roll'!$K14)=(Rollover!EP$3/'Res Rent Roll'!$K14))</f>
        <v>0</v>
      </c>
      <c r="EQ14" s="47" t="b">
        <f>IF('Res Rent Roll'!$B14="","",INT(EQ$3/'Res Rent Roll'!$K14)=(Rollover!EQ$3/'Res Rent Roll'!$K14))</f>
        <v>1</v>
      </c>
      <c r="ER14" s="47" t="b">
        <f>IF('Res Rent Roll'!$B14="","",INT(ER$3/'Res Rent Roll'!$K14)=(Rollover!ER$3/'Res Rent Roll'!$K14))</f>
        <v>0</v>
      </c>
      <c r="ES14" s="47" t="b">
        <f>IF('Res Rent Roll'!$B14="","",INT(ES$3/'Res Rent Roll'!$K14)=(Rollover!ES$3/'Res Rent Roll'!$K14))</f>
        <v>0</v>
      </c>
      <c r="ET14" s="47" t="b">
        <f>IF('Res Rent Roll'!$B14="","",INT(ET$3/'Res Rent Roll'!$K14)=(Rollover!ET$3/'Res Rent Roll'!$K14))</f>
        <v>0</v>
      </c>
      <c r="EU14" s="47" t="b">
        <f>IF('Res Rent Roll'!$B14="","",INT(EU$3/'Res Rent Roll'!$K14)=(Rollover!EU$3/'Res Rent Roll'!$K14))</f>
        <v>0</v>
      </c>
      <c r="EV14" s="47" t="b">
        <f>IF('Res Rent Roll'!$B14="","",INT(EV$3/'Res Rent Roll'!$K14)=(Rollover!EV$3/'Res Rent Roll'!$K14))</f>
        <v>0</v>
      </c>
      <c r="EW14" s="47" t="b">
        <f>IF('Res Rent Roll'!$B14="","",INT(EW$3/'Res Rent Roll'!$K14)=(Rollover!EW$3/'Res Rent Roll'!$K14))</f>
        <v>0</v>
      </c>
      <c r="EX14" s="47" t="b">
        <f>IF('Res Rent Roll'!$B14="","",INT(EX$3/'Res Rent Roll'!$K14)=(Rollover!EX$3/'Res Rent Roll'!$K14))</f>
        <v>0</v>
      </c>
      <c r="EY14" s="47" t="b">
        <f>IF('Res Rent Roll'!$B14="","",INT(EY$3/'Res Rent Roll'!$K14)=(Rollover!EY$3/'Res Rent Roll'!$K14))</f>
        <v>0</v>
      </c>
      <c r="EZ14" s="47" t="b">
        <f>IF('Res Rent Roll'!$B14="","",INT(EZ$3/'Res Rent Roll'!$K14)=(Rollover!EZ$3/'Res Rent Roll'!$K14))</f>
        <v>0</v>
      </c>
      <c r="FA14" s="47" t="b">
        <f>IF('Res Rent Roll'!$B14="","",INT(FA$3/'Res Rent Roll'!$K14)=(Rollover!FA$3/'Res Rent Roll'!$K14))</f>
        <v>0</v>
      </c>
      <c r="FB14" s="47" t="b">
        <f>IF('Res Rent Roll'!$B14="","",INT(FB$3/'Res Rent Roll'!$K14)=(Rollover!FB$3/'Res Rent Roll'!$K14))</f>
        <v>0</v>
      </c>
      <c r="FC14" s="47" t="b">
        <f>IF('Res Rent Roll'!$B14="","",INT(FC$3/'Res Rent Roll'!$K14)=(Rollover!FC$3/'Res Rent Roll'!$K14))</f>
        <v>1</v>
      </c>
      <c r="FD14" s="47" t="b">
        <f>IF('Res Rent Roll'!$B14="","",INT(FD$3/'Res Rent Roll'!$K14)=(Rollover!FD$3/'Res Rent Roll'!$K14))</f>
        <v>0</v>
      </c>
      <c r="FE14" s="47" t="b">
        <f>IF('Res Rent Roll'!$B14="","",INT(FE$3/'Res Rent Roll'!$K14)=(Rollover!FE$3/'Res Rent Roll'!$K14))</f>
        <v>0</v>
      </c>
      <c r="FF14" s="47" t="b">
        <f>IF('Res Rent Roll'!$B14="","",INT(FF$3/'Res Rent Roll'!$K14)=(Rollover!FF$3/'Res Rent Roll'!$K14))</f>
        <v>0</v>
      </c>
      <c r="FG14" s="47" t="b">
        <f>IF('Res Rent Roll'!$B14="","",INT(FG$3/'Res Rent Roll'!$K14)=(Rollover!FG$3/'Res Rent Roll'!$K14))</f>
        <v>0</v>
      </c>
      <c r="FH14" s="47" t="b">
        <f>IF('Res Rent Roll'!$B14="","",INT(FH$3/'Res Rent Roll'!$K14)=(Rollover!FH$3/'Res Rent Roll'!$K14))</f>
        <v>0</v>
      </c>
      <c r="FI14" s="47" t="b">
        <f>IF('Res Rent Roll'!$B14="","",INT(FI$3/'Res Rent Roll'!$K14)=(Rollover!FI$3/'Res Rent Roll'!$K14))</f>
        <v>0</v>
      </c>
      <c r="FJ14" s="47" t="b">
        <f>IF('Res Rent Roll'!$B14="","",INT(FJ$3/'Res Rent Roll'!$K14)=(Rollover!FJ$3/'Res Rent Roll'!$K14))</f>
        <v>0</v>
      </c>
      <c r="FK14" s="47" t="b">
        <f>IF('Res Rent Roll'!$B14="","",INT(FK$3/'Res Rent Roll'!$K14)=(Rollover!FK$3/'Res Rent Roll'!$K14))</f>
        <v>0</v>
      </c>
      <c r="FL14" s="47" t="b">
        <f>IF('Res Rent Roll'!$B14="","",INT(FL$3/'Res Rent Roll'!$K14)=(Rollover!FL$3/'Res Rent Roll'!$K14))</f>
        <v>0</v>
      </c>
      <c r="FM14" s="47" t="b">
        <f>IF('Res Rent Roll'!$B14="","",INT(FM$3/'Res Rent Roll'!$K14)=(Rollover!FM$3/'Res Rent Roll'!$K14))</f>
        <v>0</v>
      </c>
      <c r="FN14" s="47" t="b">
        <f>IF('Res Rent Roll'!$B14="","",INT(FN$3/'Res Rent Roll'!$K14)=(Rollover!FN$3/'Res Rent Roll'!$K14))</f>
        <v>0</v>
      </c>
      <c r="FO14" s="47" t="b">
        <f>IF('Res Rent Roll'!$B14="","",INT(FO$3/'Res Rent Roll'!$K14)=(Rollover!FO$3/'Res Rent Roll'!$K14))</f>
        <v>1</v>
      </c>
      <c r="FP14" s="47" t="b">
        <f>IF('Res Rent Roll'!$B14="","",INT(FP$3/'Res Rent Roll'!$K14)=(Rollover!FP$3/'Res Rent Roll'!$K14))</f>
        <v>0</v>
      </c>
      <c r="FQ14" s="47" t="b">
        <f>IF('Res Rent Roll'!$B14="","",INT(FQ$3/'Res Rent Roll'!$K14)=(Rollover!FQ$3/'Res Rent Roll'!$K14))</f>
        <v>0</v>
      </c>
      <c r="FR14" s="47" t="b">
        <f>IF('Res Rent Roll'!$B14="","",INT(FR$3/'Res Rent Roll'!$K14)=(Rollover!FR$3/'Res Rent Roll'!$K14))</f>
        <v>0</v>
      </c>
      <c r="FS14" s="47" t="b">
        <f>IF('Res Rent Roll'!$B14="","",INT(FS$3/'Res Rent Roll'!$K14)=(Rollover!FS$3/'Res Rent Roll'!$K14))</f>
        <v>0</v>
      </c>
      <c r="FT14" s="47" t="b">
        <f>IF('Res Rent Roll'!$B14="","",INT(FT$3/'Res Rent Roll'!$K14)=(Rollover!FT$3/'Res Rent Roll'!$K14))</f>
        <v>0</v>
      </c>
      <c r="FU14" s="47" t="b">
        <f>IF('Res Rent Roll'!$B14="","",INT(FU$3/'Res Rent Roll'!$K14)=(Rollover!FU$3/'Res Rent Roll'!$K14))</f>
        <v>0</v>
      </c>
      <c r="FV14" s="47" t="b">
        <f>IF('Res Rent Roll'!$B14="","",INT(FV$3/'Res Rent Roll'!$K14)=(Rollover!FV$3/'Res Rent Roll'!$K14))</f>
        <v>0</v>
      </c>
      <c r="FW14" s="47" t="b">
        <f>IF('Res Rent Roll'!$B14="","",INT(FW$3/'Res Rent Roll'!$K14)=(Rollover!FW$3/'Res Rent Roll'!$K14))</f>
        <v>0</v>
      </c>
      <c r="FX14" s="47" t="b">
        <f>IF('Res Rent Roll'!$B14="","",INT(FX$3/'Res Rent Roll'!$K14)=(Rollover!FX$3/'Res Rent Roll'!$K14))</f>
        <v>0</v>
      </c>
      <c r="FY14" s="47" t="b">
        <f>IF('Res Rent Roll'!$B14="","",INT(FY$3/'Res Rent Roll'!$K14)=(Rollover!FY$3/'Res Rent Roll'!$K14))</f>
        <v>0</v>
      </c>
      <c r="FZ14" s="47" t="b">
        <f>IF('Res Rent Roll'!$B14="","",INT(FZ$3/'Res Rent Roll'!$K14)=(Rollover!FZ$3/'Res Rent Roll'!$K14))</f>
        <v>0</v>
      </c>
      <c r="GA14" s="48" t="b">
        <f>IF('Res Rent Roll'!$B14="","",INT(GA$3/'Res Rent Roll'!$K14)=(Rollover!GA$3/'Res Rent Roll'!$K14))</f>
        <v>1</v>
      </c>
    </row>
    <row r="15" spans="2:183" x14ac:dyDescent="0.3">
      <c r="B15" s="42" t="str">
        <f>IF('Res Rent Roll'!$B15="","",'Res Rent Roll'!$B15)</f>
        <v>2-Bed A (No Renovation)</v>
      </c>
      <c r="C15" s="43"/>
      <c r="D15" s="47" t="b">
        <f>IF('Res Rent Roll'!$B15="","",INT(D$3/'Res Rent Roll'!$K15)=(Rollover!D$3/'Res Rent Roll'!$K15))</f>
        <v>0</v>
      </c>
      <c r="E15" s="47" t="b">
        <f>IF('Res Rent Roll'!$B15="","",INT(E$3/'Res Rent Roll'!$K15)=(Rollover!E$3/'Res Rent Roll'!$K15))</f>
        <v>0</v>
      </c>
      <c r="F15" s="47" t="b">
        <f>IF('Res Rent Roll'!$B15="","",INT(F$3/'Res Rent Roll'!$K15)=(Rollover!F$3/'Res Rent Roll'!$K15))</f>
        <v>0</v>
      </c>
      <c r="G15" s="47" t="b">
        <f>IF('Res Rent Roll'!$B15="","",INT(G$3/'Res Rent Roll'!$K15)=(Rollover!G$3/'Res Rent Roll'!$K15))</f>
        <v>0</v>
      </c>
      <c r="H15" s="47" t="b">
        <f>IF('Res Rent Roll'!$B15="","",INT(H$3/'Res Rent Roll'!$K15)=(Rollover!H$3/'Res Rent Roll'!$K15))</f>
        <v>0</v>
      </c>
      <c r="I15" s="47" t="b">
        <f>IF('Res Rent Roll'!$B15="","",INT(I$3/'Res Rent Roll'!$K15)=(Rollover!I$3/'Res Rent Roll'!$K15))</f>
        <v>0</v>
      </c>
      <c r="J15" s="47" t="b">
        <f>IF('Res Rent Roll'!$B15="","",INT(J$3/'Res Rent Roll'!$K15)=(Rollover!J$3/'Res Rent Roll'!$K15))</f>
        <v>0</v>
      </c>
      <c r="K15" s="47" t="b">
        <f>IF('Res Rent Roll'!$B15="","",INT(K$3/'Res Rent Roll'!$K15)=(Rollover!K$3/'Res Rent Roll'!$K15))</f>
        <v>0</v>
      </c>
      <c r="L15" s="47" t="b">
        <f>IF('Res Rent Roll'!$B15="","",INT(L$3/'Res Rent Roll'!$K15)=(Rollover!L$3/'Res Rent Roll'!$K15))</f>
        <v>0</v>
      </c>
      <c r="M15" s="47" t="b">
        <f>IF('Res Rent Roll'!$B15="","",INT(M$3/'Res Rent Roll'!$K15)=(Rollover!M$3/'Res Rent Roll'!$K15))</f>
        <v>0</v>
      </c>
      <c r="N15" s="47" t="b">
        <f>IF('Res Rent Roll'!$B15="","",INT(N$3/'Res Rent Roll'!$K15)=(Rollover!N$3/'Res Rent Roll'!$K15))</f>
        <v>0</v>
      </c>
      <c r="O15" s="47" t="b">
        <f>IF('Res Rent Roll'!$B15="","",INT(O$3/'Res Rent Roll'!$K15)=(Rollover!O$3/'Res Rent Roll'!$K15))</f>
        <v>1</v>
      </c>
      <c r="P15" s="47" t="b">
        <f>IF('Res Rent Roll'!$B15="","",INT(P$3/'Res Rent Roll'!$K15)=(Rollover!P$3/'Res Rent Roll'!$K15))</f>
        <v>0</v>
      </c>
      <c r="Q15" s="47" t="b">
        <f>IF('Res Rent Roll'!$B15="","",INT(Q$3/'Res Rent Roll'!$K15)=(Rollover!Q$3/'Res Rent Roll'!$K15))</f>
        <v>0</v>
      </c>
      <c r="R15" s="47" t="b">
        <f>IF('Res Rent Roll'!$B15="","",INT(R$3/'Res Rent Roll'!$K15)=(Rollover!R$3/'Res Rent Roll'!$K15))</f>
        <v>0</v>
      </c>
      <c r="S15" s="47" t="b">
        <f>IF('Res Rent Roll'!$B15="","",INT(S$3/'Res Rent Roll'!$K15)=(Rollover!S$3/'Res Rent Roll'!$K15))</f>
        <v>0</v>
      </c>
      <c r="T15" s="47" t="b">
        <f>IF('Res Rent Roll'!$B15="","",INT(T$3/'Res Rent Roll'!$K15)=(Rollover!T$3/'Res Rent Roll'!$K15))</f>
        <v>0</v>
      </c>
      <c r="U15" s="47" t="b">
        <f>IF('Res Rent Roll'!$B15="","",INT(U$3/'Res Rent Roll'!$K15)=(Rollover!U$3/'Res Rent Roll'!$K15))</f>
        <v>0</v>
      </c>
      <c r="V15" s="47" t="b">
        <f>IF('Res Rent Roll'!$B15="","",INT(V$3/'Res Rent Roll'!$K15)=(Rollover!V$3/'Res Rent Roll'!$K15))</f>
        <v>0</v>
      </c>
      <c r="W15" s="47" t="b">
        <f>IF('Res Rent Roll'!$B15="","",INT(W$3/'Res Rent Roll'!$K15)=(Rollover!W$3/'Res Rent Roll'!$K15))</f>
        <v>0</v>
      </c>
      <c r="X15" s="47" t="b">
        <f>IF('Res Rent Roll'!$B15="","",INT(X$3/'Res Rent Roll'!$K15)=(Rollover!X$3/'Res Rent Roll'!$K15))</f>
        <v>0</v>
      </c>
      <c r="Y15" s="47" t="b">
        <f>IF('Res Rent Roll'!$B15="","",INT(Y$3/'Res Rent Roll'!$K15)=(Rollover!Y$3/'Res Rent Roll'!$K15))</f>
        <v>0</v>
      </c>
      <c r="Z15" s="47" t="b">
        <f>IF('Res Rent Roll'!$B15="","",INT(Z$3/'Res Rent Roll'!$K15)=(Rollover!Z$3/'Res Rent Roll'!$K15))</f>
        <v>0</v>
      </c>
      <c r="AA15" s="47" t="b">
        <f>IF('Res Rent Roll'!$B15="","",INT(AA$3/'Res Rent Roll'!$K15)=(Rollover!AA$3/'Res Rent Roll'!$K15))</f>
        <v>1</v>
      </c>
      <c r="AB15" s="47" t="b">
        <f>IF('Res Rent Roll'!$B15="","",INT(AB$3/'Res Rent Roll'!$K15)=(Rollover!AB$3/'Res Rent Roll'!$K15))</f>
        <v>0</v>
      </c>
      <c r="AC15" s="47" t="b">
        <f>IF('Res Rent Roll'!$B15="","",INT(AC$3/'Res Rent Roll'!$K15)=(Rollover!AC$3/'Res Rent Roll'!$K15))</f>
        <v>0</v>
      </c>
      <c r="AD15" s="47" t="b">
        <f>IF('Res Rent Roll'!$B15="","",INT(AD$3/'Res Rent Roll'!$K15)=(Rollover!AD$3/'Res Rent Roll'!$K15))</f>
        <v>0</v>
      </c>
      <c r="AE15" s="47" t="b">
        <f>IF('Res Rent Roll'!$B15="","",INT(AE$3/'Res Rent Roll'!$K15)=(Rollover!AE$3/'Res Rent Roll'!$K15))</f>
        <v>0</v>
      </c>
      <c r="AF15" s="47" t="b">
        <f>IF('Res Rent Roll'!$B15="","",INT(AF$3/'Res Rent Roll'!$K15)=(Rollover!AF$3/'Res Rent Roll'!$K15))</f>
        <v>0</v>
      </c>
      <c r="AG15" s="47" t="b">
        <f>IF('Res Rent Roll'!$B15="","",INT(AG$3/'Res Rent Roll'!$K15)=(Rollover!AG$3/'Res Rent Roll'!$K15))</f>
        <v>0</v>
      </c>
      <c r="AH15" s="47" t="b">
        <f>IF('Res Rent Roll'!$B15="","",INT(AH$3/'Res Rent Roll'!$K15)=(Rollover!AH$3/'Res Rent Roll'!$K15))</f>
        <v>0</v>
      </c>
      <c r="AI15" s="47" t="b">
        <f>IF('Res Rent Roll'!$B15="","",INT(AI$3/'Res Rent Roll'!$K15)=(Rollover!AI$3/'Res Rent Roll'!$K15))</f>
        <v>0</v>
      </c>
      <c r="AJ15" s="47" t="b">
        <f>IF('Res Rent Roll'!$B15="","",INT(AJ$3/'Res Rent Roll'!$K15)=(Rollover!AJ$3/'Res Rent Roll'!$K15))</f>
        <v>0</v>
      </c>
      <c r="AK15" s="47" t="b">
        <f>IF('Res Rent Roll'!$B15="","",INT(AK$3/'Res Rent Roll'!$K15)=(Rollover!AK$3/'Res Rent Roll'!$K15))</f>
        <v>0</v>
      </c>
      <c r="AL15" s="47" t="b">
        <f>IF('Res Rent Roll'!$B15="","",INT(AL$3/'Res Rent Roll'!$K15)=(Rollover!AL$3/'Res Rent Roll'!$K15))</f>
        <v>0</v>
      </c>
      <c r="AM15" s="47" t="b">
        <f>IF('Res Rent Roll'!$B15="","",INT(AM$3/'Res Rent Roll'!$K15)=(Rollover!AM$3/'Res Rent Roll'!$K15))</f>
        <v>1</v>
      </c>
      <c r="AN15" s="47" t="b">
        <f>IF('Res Rent Roll'!$B15="","",INT(AN$3/'Res Rent Roll'!$K15)=(Rollover!AN$3/'Res Rent Roll'!$K15))</f>
        <v>0</v>
      </c>
      <c r="AO15" s="47" t="b">
        <f>IF('Res Rent Roll'!$B15="","",INT(AO$3/'Res Rent Roll'!$K15)=(Rollover!AO$3/'Res Rent Roll'!$K15))</f>
        <v>0</v>
      </c>
      <c r="AP15" s="47" t="b">
        <f>IF('Res Rent Roll'!$B15="","",INT(AP$3/'Res Rent Roll'!$K15)=(Rollover!AP$3/'Res Rent Roll'!$K15))</f>
        <v>0</v>
      </c>
      <c r="AQ15" s="47" t="b">
        <f>IF('Res Rent Roll'!$B15="","",INT(AQ$3/'Res Rent Roll'!$K15)=(Rollover!AQ$3/'Res Rent Roll'!$K15))</f>
        <v>0</v>
      </c>
      <c r="AR15" s="47" t="b">
        <f>IF('Res Rent Roll'!$B15="","",INT(AR$3/'Res Rent Roll'!$K15)=(Rollover!AR$3/'Res Rent Roll'!$K15))</f>
        <v>0</v>
      </c>
      <c r="AS15" s="47" t="b">
        <f>IF('Res Rent Roll'!$B15="","",INT(AS$3/'Res Rent Roll'!$K15)=(Rollover!AS$3/'Res Rent Roll'!$K15))</f>
        <v>0</v>
      </c>
      <c r="AT15" s="47" t="b">
        <f>IF('Res Rent Roll'!$B15="","",INT(AT$3/'Res Rent Roll'!$K15)=(Rollover!AT$3/'Res Rent Roll'!$K15))</f>
        <v>0</v>
      </c>
      <c r="AU15" s="47" t="b">
        <f>IF('Res Rent Roll'!$B15="","",INT(AU$3/'Res Rent Roll'!$K15)=(Rollover!AU$3/'Res Rent Roll'!$K15))</f>
        <v>0</v>
      </c>
      <c r="AV15" s="47" t="b">
        <f>IF('Res Rent Roll'!$B15="","",INT(AV$3/'Res Rent Roll'!$K15)=(Rollover!AV$3/'Res Rent Roll'!$K15))</f>
        <v>0</v>
      </c>
      <c r="AW15" s="47" t="b">
        <f>IF('Res Rent Roll'!$B15="","",INT(AW$3/'Res Rent Roll'!$K15)=(Rollover!AW$3/'Res Rent Roll'!$K15))</f>
        <v>0</v>
      </c>
      <c r="AX15" s="47" t="b">
        <f>IF('Res Rent Roll'!$B15="","",INT(AX$3/'Res Rent Roll'!$K15)=(Rollover!AX$3/'Res Rent Roll'!$K15))</f>
        <v>0</v>
      </c>
      <c r="AY15" s="47" t="b">
        <f>IF('Res Rent Roll'!$B15="","",INT(AY$3/'Res Rent Roll'!$K15)=(Rollover!AY$3/'Res Rent Roll'!$K15))</f>
        <v>1</v>
      </c>
      <c r="AZ15" s="47" t="b">
        <f>IF('Res Rent Roll'!$B15="","",INT(AZ$3/'Res Rent Roll'!$K15)=(Rollover!AZ$3/'Res Rent Roll'!$K15))</f>
        <v>0</v>
      </c>
      <c r="BA15" s="47" t="b">
        <f>IF('Res Rent Roll'!$B15="","",INT(BA$3/'Res Rent Roll'!$K15)=(Rollover!BA$3/'Res Rent Roll'!$K15))</f>
        <v>0</v>
      </c>
      <c r="BB15" s="47" t="b">
        <f>IF('Res Rent Roll'!$B15="","",INT(BB$3/'Res Rent Roll'!$K15)=(Rollover!BB$3/'Res Rent Roll'!$K15))</f>
        <v>0</v>
      </c>
      <c r="BC15" s="47" t="b">
        <f>IF('Res Rent Roll'!$B15="","",INT(BC$3/'Res Rent Roll'!$K15)=(Rollover!BC$3/'Res Rent Roll'!$K15))</f>
        <v>0</v>
      </c>
      <c r="BD15" s="47" t="b">
        <f>IF('Res Rent Roll'!$B15="","",INT(BD$3/'Res Rent Roll'!$K15)=(Rollover!BD$3/'Res Rent Roll'!$K15))</f>
        <v>0</v>
      </c>
      <c r="BE15" s="47" t="b">
        <f>IF('Res Rent Roll'!$B15="","",INT(BE$3/'Res Rent Roll'!$K15)=(Rollover!BE$3/'Res Rent Roll'!$K15))</f>
        <v>0</v>
      </c>
      <c r="BF15" s="47" t="b">
        <f>IF('Res Rent Roll'!$B15="","",INT(BF$3/'Res Rent Roll'!$K15)=(Rollover!BF$3/'Res Rent Roll'!$K15))</f>
        <v>0</v>
      </c>
      <c r="BG15" s="47" t="b">
        <f>IF('Res Rent Roll'!$B15="","",INT(BG$3/'Res Rent Roll'!$K15)=(Rollover!BG$3/'Res Rent Roll'!$K15))</f>
        <v>0</v>
      </c>
      <c r="BH15" s="47" t="b">
        <f>IF('Res Rent Roll'!$B15="","",INT(BH$3/'Res Rent Roll'!$K15)=(Rollover!BH$3/'Res Rent Roll'!$K15))</f>
        <v>0</v>
      </c>
      <c r="BI15" s="47" t="b">
        <f>IF('Res Rent Roll'!$B15="","",INT(BI$3/'Res Rent Roll'!$K15)=(Rollover!BI$3/'Res Rent Roll'!$K15))</f>
        <v>0</v>
      </c>
      <c r="BJ15" s="47" t="b">
        <f>IF('Res Rent Roll'!$B15="","",INT(BJ$3/'Res Rent Roll'!$K15)=(Rollover!BJ$3/'Res Rent Roll'!$K15))</f>
        <v>0</v>
      </c>
      <c r="BK15" s="47" t="b">
        <f>IF('Res Rent Roll'!$B15="","",INT(BK$3/'Res Rent Roll'!$K15)=(Rollover!BK$3/'Res Rent Roll'!$K15))</f>
        <v>1</v>
      </c>
      <c r="BL15" s="47" t="b">
        <f>IF('Res Rent Roll'!$B15="","",INT(BL$3/'Res Rent Roll'!$K15)=(Rollover!BL$3/'Res Rent Roll'!$K15))</f>
        <v>0</v>
      </c>
      <c r="BM15" s="47" t="b">
        <f>IF('Res Rent Roll'!$B15="","",INT(BM$3/'Res Rent Roll'!$K15)=(Rollover!BM$3/'Res Rent Roll'!$K15))</f>
        <v>0</v>
      </c>
      <c r="BN15" s="47" t="b">
        <f>IF('Res Rent Roll'!$B15="","",INT(BN$3/'Res Rent Roll'!$K15)=(Rollover!BN$3/'Res Rent Roll'!$K15))</f>
        <v>0</v>
      </c>
      <c r="BO15" s="47" t="b">
        <f>IF('Res Rent Roll'!$B15="","",INT(BO$3/'Res Rent Roll'!$K15)=(Rollover!BO$3/'Res Rent Roll'!$K15))</f>
        <v>0</v>
      </c>
      <c r="BP15" s="47" t="b">
        <f>IF('Res Rent Roll'!$B15="","",INT(BP$3/'Res Rent Roll'!$K15)=(Rollover!BP$3/'Res Rent Roll'!$K15))</f>
        <v>0</v>
      </c>
      <c r="BQ15" s="47" t="b">
        <f>IF('Res Rent Roll'!$B15="","",INT(BQ$3/'Res Rent Roll'!$K15)=(Rollover!BQ$3/'Res Rent Roll'!$K15))</f>
        <v>0</v>
      </c>
      <c r="BR15" s="47" t="b">
        <f>IF('Res Rent Roll'!$B15="","",INT(BR$3/'Res Rent Roll'!$K15)=(Rollover!BR$3/'Res Rent Roll'!$K15))</f>
        <v>0</v>
      </c>
      <c r="BS15" s="47" t="b">
        <f>IF('Res Rent Roll'!$B15="","",INT(BS$3/'Res Rent Roll'!$K15)=(Rollover!BS$3/'Res Rent Roll'!$K15))</f>
        <v>0</v>
      </c>
      <c r="BT15" s="47" t="b">
        <f>IF('Res Rent Roll'!$B15="","",INT(BT$3/'Res Rent Roll'!$K15)=(Rollover!BT$3/'Res Rent Roll'!$K15))</f>
        <v>0</v>
      </c>
      <c r="BU15" s="47" t="b">
        <f>IF('Res Rent Roll'!$B15="","",INT(BU$3/'Res Rent Roll'!$K15)=(Rollover!BU$3/'Res Rent Roll'!$K15))</f>
        <v>0</v>
      </c>
      <c r="BV15" s="47" t="b">
        <f>IF('Res Rent Roll'!$B15="","",INT(BV$3/'Res Rent Roll'!$K15)=(Rollover!BV$3/'Res Rent Roll'!$K15))</f>
        <v>0</v>
      </c>
      <c r="BW15" s="47" t="b">
        <f>IF('Res Rent Roll'!$B15="","",INT(BW$3/'Res Rent Roll'!$K15)=(Rollover!BW$3/'Res Rent Roll'!$K15))</f>
        <v>1</v>
      </c>
      <c r="BX15" s="47" t="b">
        <f>IF('Res Rent Roll'!$B15="","",INT(BX$3/'Res Rent Roll'!$K15)=(Rollover!BX$3/'Res Rent Roll'!$K15))</f>
        <v>0</v>
      </c>
      <c r="BY15" s="47" t="b">
        <f>IF('Res Rent Roll'!$B15="","",INT(BY$3/'Res Rent Roll'!$K15)=(Rollover!BY$3/'Res Rent Roll'!$K15))</f>
        <v>0</v>
      </c>
      <c r="BZ15" s="47" t="b">
        <f>IF('Res Rent Roll'!$B15="","",INT(BZ$3/'Res Rent Roll'!$K15)=(Rollover!BZ$3/'Res Rent Roll'!$K15))</f>
        <v>0</v>
      </c>
      <c r="CA15" s="47" t="b">
        <f>IF('Res Rent Roll'!$B15="","",INT(CA$3/'Res Rent Roll'!$K15)=(Rollover!CA$3/'Res Rent Roll'!$K15))</f>
        <v>0</v>
      </c>
      <c r="CB15" s="47" t="b">
        <f>IF('Res Rent Roll'!$B15="","",INT(CB$3/'Res Rent Roll'!$K15)=(Rollover!CB$3/'Res Rent Roll'!$K15))</f>
        <v>0</v>
      </c>
      <c r="CC15" s="47" t="b">
        <f>IF('Res Rent Roll'!$B15="","",INT(CC$3/'Res Rent Roll'!$K15)=(Rollover!CC$3/'Res Rent Roll'!$K15))</f>
        <v>0</v>
      </c>
      <c r="CD15" s="47" t="b">
        <f>IF('Res Rent Roll'!$B15="","",INT(CD$3/'Res Rent Roll'!$K15)=(Rollover!CD$3/'Res Rent Roll'!$K15))</f>
        <v>0</v>
      </c>
      <c r="CE15" s="47" t="b">
        <f>IF('Res Rent Roll'!$B15="","",INT(CE$3/'Res Rent Roll'!$K15)=(Rollover!CE$3/'Res Rent Roll'!$K15))</f>
        <v>0</v>
      </c>
      <c r="CF15" s="47" t="b">
        <f>IF('Res Rent Roll'!$B15="","",INT(CF$3/'Res Rent Roll'!$K15)=(Rollover!CF$3/'Res Rent Roll'!$K15))</f>
        <v>0</v>
      </c>
      <c r="CG15" s="47" t="b">
        <f>IF('Res Rent Roll'!$B15="","",INT(CG$3/'Res Rent Roll'!$K15)=(Rollover!CG$3/'Res Rent Roll'!$K15))</f>
        <v>0</v>
      </c>
      <c r="CH15" s="47" t="b">
        <f>IF('Res Rent Roll'!$B15="","",INT(CH$3/'Res Rent Roll'!$K15)=(Rollover!CH$3/'Res Rent Roll'!$K15))</f>
        <v>0</v>
      </c>
      <c r="CI15" s="47" t="b">
        <f>IF('Res Rent Roll'!$B15="","",INT(CI$3/'Res Rent Roll'!$K15)=(Rollover!CI$3/'Res Rent Roll'!$K15))</f>
        <v>1</v>
      </c>
      <c r="CJ15" s="47" t="b">
        <f>IF('Res Rent Roll'!$B15="","",INT(CJ$3/'Res Rent Roll'!$K15)=(Rollover!CJ$3/'Res Rent Roll'!$K15))</f>
        <v>0</v>
      </c>
      <c r="CK15" s="47" t="b">
        <f>IF('Res Rent Roll'!$B15="","",INT(CK$3/'Res Rent Roll'!$K15)=(Rollover!CK$3/'Res Rent Roll'!$K15))</f>
        <v>0</v>
      </c>
      <c r="CL15" s="47" t="b">
        <f>IF('Res Rent Roll'!$B15="","",INT(CL$3/'Res Rent Roll'!$K15)=(Rollover!CL$3/'Res Rent Roll'!$K15))</f>
        <v>0</v>
      </c>
      <c r="CM15" s="47" t="b">
        <f>IF('Res Rent Roll'!$B15="","",INT(CM$3/'Res Rent Roll'!$K15)=(Rollover!CM$3/'Res Rent Roll'!$K15))</f>
        <v>0</v>
      </c>
      <c r="CN15" s="47" t="b">
        <f>IF('Res Rent Roll'!$B15="","",INT(CN$3/'Res Rent Roll'!$K15)=(Rollover!CN$3/'Res Rent Roll'!$K15))</f>
        <v>0</v>
      </c>
      <c r="CO15" s="47" t="b">
        <f>IF('Res Rent Roll'!$B15="","",INT(CO$3/'Res Rent Roll'!$K15)=(Rollover!CO$3/'Res Rent Roll'!$K15))</f>
        <v>0</v>
      </c>
      <c r="CP15" s="47" t="b">
        <f>IF('Res Rent Roll'!$B15="","",INT(CP$3/'Res Rent Roll'!$K15)=(Rollover!CP$3/'Res Rent Roll'!$K15))</f>
        <v>0</v>
      </c>
      <c r="CQ15" s="47" t="b">
        <f>IF('Res Rent Roll'!$B15="","",INT(CQ$3/'Res Rent Roll'!$K15)=(Rollover!CQ$3/'Res Rent Roll'!$K15))</f>
        <v>0</v>
      </c>
      <c r="CR15" s="47" t="b">
        <f>IF('Res Rent Roll'!$B15="","",INT(CR$3/'Res Rent Roll'!$K15)=(Rollover!CR$3/'Res Rent Roll'!$K15))</f>
        <v>0</v>
      </c>
      <c r="CS15" s="47" t="b">
        <f>IF('Res Rent Roll'!$B15="","",INT(CS$3/'Res Rent Roll'!$K15)=(Rollover!CS$3/'Res Rent Roll'!$K15))</f>
        <v>0</v>
      </c>
      <c r="CT15" s="47" t="b">
        <f>IF('Res Rent Roll'!$B15="","",INT(CT$3/'Res Rent Roll'!$K15)=(Rollover!CT$3/'Res Rent Roll'!$K15))</f>
        <v>0</v>
      </c>
      <c r="CU15" s="47" t="b">
        <f>IF('Res Rent Roll'!$B15="","",INT(CU$3/'Res Rent Roll'!$K15)=(Rollover!CU$3/'Res Rent Roll'!$K15))</f>
        <v>1</v>
      </c>
      <c r="CV15" s="47" t="b">
        <f>IF('Res Rent Roll'!$B15="","",INT(CV$3/'Res Rent Roll'!$K15)=(Rollover!CV$3/'Res Rent Roll'!$K15))</f>
        <v>0</v>
      </c>
      <c r="CW15" s="47" t="b">
        <f>IF('Res Rent Roll'!$B15="","",INT(CW$3/'Res Rent Roll'!$K15)=(Rollover!CW$3/'Res Rent Roll'!$K15))</f>
        <v>0</v>
      </c>
      <c r="CX15" s="47" t="b">
        <f>IF('Res Rent Roll'!$B15="","",INT(CX$3/'Res Rent Roll'!$K15)=(Rollover!CX$3/'Res Rent Roll'!$K15))</f>
        <v>0</v>
      </c>
      <c r="CY15" s="47" t="b">
        <f>IF('Res Rent Roll'!$B15="","",INT(CY$3/'Res Rent Roll'!$K15)=(Rollover!CY$3/'Res Rent Roll'!$K15))</f>
        <v>0</v>
      </c>
      <c r="CZ15" s="47" t="b">
        <f>IF('Res Rent Roll'!$B15="","",INT(CZ$3/'Res Rent Roll'!$K15)=(Rollover!CZ$3/'Res Rent Roll'!$K15))</f>
        <v>0</v>
      </c>
      <c r="DA15" s="47" t="b">
        <f>IF('Res Rent Roll'!$B15="","",INT(DA$3/'Res Rent Roll'!$K15)=(Rollover!DA$3/'Res Rent Roll'!$K15))</f>
        <v>0</v>
      </c>
      <c r="DB15" s="47" t="b">
        <f>IF('Res Rent Roll'!$B15="","",INT(DB$3/'Res Rent Roll'!$K15)=(Rollover!DB$3/'Res Rent Roll'!$K15))</f>
        <v>0</v>
      </c>
      <c r="DC15" s="47" t="b">
        <f>IF('Res Rent Roll'!$B15="","",INT(DC$3/'Res Rent Roll'!$K15)=(Rollover!DC$3/'Res Rent Roll'!$K15))</f>
        <v>0</v>
      </c>
      <c r="DD15" s="47" t="b">
        <f>IF('Res Rent Roll'!$B15="","",INT(DD$3/'Res Rent Roll'!$K15)=(Rollover!DD$3/'Res Rent Roll'!$K15))</f>
        <v>0</v>
      </c>
      <c r="DE15" s="47" t="b">
        <f>IF('Res Rent Roll'!$B15="","",INT(DE$3/'Res Rent Roll'!$K15)=(Rollover!DE$3/'Res Rent Roll'!$K15))</f>
        <v>0</v>
      </c>
      <c r="DF15" s="47" t="b">
        <f>IF('Res Rent Roll'!$B15="","",INT(DF$3/'Res Rent Roll'!$K15)=(Rollover!DF$3/'Res Rent Roll'!$K15))</f>
        <v>0</v>
      </c>
      <c r="DG15" s="47" t="b">
        <f>IF('Res Rent Roll'!$B15="","",INT(DG$3/'Res Rent Roll'!$K15)=(Rollover!DG$3/'Res Rent Roll'!$K15))</f>
        <v>1</v>
      </c>
      <c r="DH15" s="47" t="b">
        <f>IF('Res Rent Roll'!$B15="","",INT(DH$3/'Res Rent Roll'!$K15)=(Rollover!DH$3/'Res Rent Roll'!$K15))</f>
        <v>0</v>
      </c>
      <c r="DI15" s="47" t="b">
        <f>IF('Res Rent Roll'!$B15="","",INT(DI$3/'Res Rent Roll'!$K15)=(Rollover!DI$3/'Res Rent Roll'!$K15))</f>
        <v>0</v>
      </c>
      <c r="DJ15" s="47" t="b">
        <f>IF('Res Rent Roll'!$B15="","",INT(DJ$3/'Res Rent Roll'!$K15)=(Rollover!DJ$3/'Res Rent Roll'!$K15))</f>
        <v>0</v>
      </c>
      <c r="DK15" s="47" t="b">
        <f>IF('Res Rent Roll'!$B15="","",INT(DK$3/'Res Rent Roll'!$K15)=(Rollover!DK$3/'Res Rent Roll'!$K15))</f>
        <v>0</v>
      </c>
      <c r="DL15" s="47" t="b">
        <f>IF('Res Rent Roll'!$B15="","",INT(DL$3/'Res Rent Roll'!$K15)=(Rollover!DL$3/'Res Rent Roll'!$K15))</f>
        <v>0</v>
      </c>
      <c r="DM15" s="47" t="b">
        <f>IF('Res Rent Roll'!$B15="","",INT(DM$3/'Res Rent Roll'!$K15)=(Rollover!DM$3/'Res Rent Roll'!$K15))</f>
        <v>0</v>
      </c>
      <c r="DN15" s="47" t="b">
        <f>IF('Res Rent Roll'!$B15="","",INT(DN$3/'Res Rent Roll'!$K15)=(Rollover!DN$3/'Res Rent Roll'!$K15))</f>
        <v>0</v>
      </c>
      <c r="DO15" s="47" t="b">
        <f>IF('Res Rent Roll'!$B15="","",INT(DO$3/'Res Rent Roll'!$K15)=(Rollover!DO$3/'Res Rent Roll'!$K15))</f>
        <v>0</v>
      </c>
      <c r="DP15" s="47" t="b">
        <f>IF('Res Rent Roll'!$B15="","",INT(DP$3/'Res Rent Roll'!$K15)=(Rollover!DP$3/'Res Rent Roll'!$K15))</f>
        <v>0</v>
      </c>
      <c r="DQ15" s="47" t="b">
        <f>IF('Res Rent Roll'!$B15="","",INT(DQ$3/'Res Rent Roll'!$K15)=(Rollover!DQ$3/'Res Rent Roll'!$K15))</f>
        <v>0</v>
      </c>
      <c r="DR15" s="47" t="b">
        <f>IF('Res Rent Roll'!$B15="","",INT(DR$3/'Res Rent Roll'!$K15)=(Rollover!DR$3/'Res Rent Roll'!$K15))</f>
        <v>0</v>
      </c>
      <c r="DS15" s="47" t="b">
        <f>IF('Res Rent Roll'!$B15="","",INT(DS$3/'Res Rent Roll'!$K15)=(Rollover!DS$3/'Res Rent Roll'!$K15))</f>
        <v>1</v>
      </c>
      <c r="DT15" s="47" t="b">
        <f>IF('Res Rent Roll'!$B15="","",INT(DT$3/'Res Rent Roll'!$K15)=(Rollover!DT$3/'Res Rent Roll'!$K15))</f>
        <v>0</v>
      </c>
      <c r="DU15" s="47" t="b">
        <f>IF('Res Rent Roll'!$B15="","",INT(DU$3/'Res Rent Roll'!$K15)=(Rollover!DU$3/'Res Rent Roll'!$K15))</f>
        <v>0</v>
      </c>
      <c r="DV15" s="47" t="b">
        <f>IF('Res Rent Roll'!$B15="","",INT(DV$3/'Res Rent Roll'!$K15)=(Rollover!DV$3/'Res Rent Roll'!$K15))</f>
        <v>0</v>
      </c>
      <c r="DW15" s="47" t="b">
        <f>IF('Res Rent Roll'!$B15="","",INT(DW$3/'Res Rent Roll'!$K15)=(Rollover!DW$3/'Res Rent Roll'!$K15))</f>
        <v>0</v>
      </c>
      <c r="DX15" s="47" t="b">
        <f>IF('Res Rent Roll'!$B15="","",INT(DX$3/'Res Rent Roll'!$K15)=(Rollover!DX$3/'Res Rent Roll'!$K15))</f>
        <v>0</v>
      </c>
      <c r="DY15" s="47" t="b">
        <f>IF('Res Rent Roll'!$B15="","",INT(DY$3/'Res Rent Roll'!$K15)=(Rollover!DY$3/'Res Rent Roll'!$K15))</f>
        <v>0</v>
      </c>
      <c r="DZ15" s="47" t="b">
        <f>IF('Res Rent Roll'!$B15="","",INT(DZ$3/'Res Rent Roll'!$K15)=(Rollover!DZ$3/'Res Rent Roll'!$K15))</f>
        <v>0</v>
      </c>
      <c r="EA15" s="47" t="b">
        <f>IF('Res Rent Roll'!$B15="","",INT(EA$3/'Res Rent Roll'!$K15)=(Rollover!EA$3/'Res Rent Roll'!$K15))</f>
        <v>0</v>
      </c>
      <c r="EB15" s="47" t="b">
        <f>IF('Res Rent Roll'!$B15="","",INT(EB$3/'Res Rent Roll'!$K15)=(Rollover!EB$3/'Res Rent Roll'!$K15))</f>
        <v>0</v>
      </c>
      <c r="EC15" s="47" t="b">
        <f>IF('Res Rent Roll'!$B15="","",INT(EC$3/'Res Rent Roll'!$K15)=(Rollover!EC$3/'Res Rent Roll'!$K15))</f>
        <v>0</v>
      </c>
      <c r="ED15" s="47" t="b">
        <f>IF('Res Rent Roll'!$B15="","",INT(ED$3/'Res Rent Roll'!$K15)=(Rollover!ED$3/'Res Rent Roll'!$K15))</f>
        <v>0</v>
      </c>
      <c r="EE15" s="47" t="b">
        <f>IF('Res Rent Roll'!$B15="","",INT(EE$3/'Res Rent Roll'!$K15)=(Rollover!EE$3/'Res Rent Roll'!$K15))</f>
        <v>1</v>
      </c>
      <c r="EF15" s="47" t="b">
        <f>IF('Res Rent Roll'!$B15="","",INT(EF$3/'Res Rent Roll'!$K15)=(Rollover!EF$3/'Res Rent Roll'!$K15))</f>
        <v>0</v>
      </c>
      <c r="EG15" s="47" t="b">
        <f>IF('Res Rent Roll'!$B15="","",INT(EG$3/'Res Rent Roll'!$K15)=(Rollover!EG$3/'Res Rent Roll'!$K15))</f>
        <v>0</v>
      </c>
      <c r="EH15" s="47" t="b">
        <f>IF('Res Rent Roll'!$B15="","",INT(EH$3/'Res Rent Roll'!$K15)=(Rollover!EH$3/'Res Rent Roll'!$K15))</f>
        <v>0</v>
      </c>
      <c r="EI15" s="47" t="b">
        <f>IF('Res Rent Roll'!$B15="","",INT(EI$3/'Res Rent Roll'!$K15)=(Rollover!EI$3/'Res Rent Roll'!$K15))</f>
        <v>0</v>
      </c>
      <c r="EJ15" s="47" t="b">
        <f>IF('Res Rent Roll'!$B15="","",INT(EJ$3/'Res Rent Roll'!$K15)=(Rollover!EJ$3/'Res Rent Roll'!$K15))</f>
        <v>0</v>
      </c>
      <c r="EK15" s="47" t="b">
        <f>IF('Res Rent Roll'!$B15="","",INT(EK$3/'Res Rent Roll'!$K15)=(Rollover!EK$3/'Res Rent Roll'!$K15))</f>
        <v>0</v>
      </c>
      <c r="EL15" s="47" t="b">
        <f>IF('Res Rent Roll'!$B15="","",INT(EL$3/'Res Rent Roll'!$K15)=(Rollover!EL$3/'Res Rent Roll'!$K15))</f>
        <v>0</v>
      </c>
      <c r="EM15" s="47" t="b">
        <f>IF('Res Rent Roll'!$B15="","",INT(EM$3/'Res Rent Roll'!$K15)=(Rollover!EM$3/'Res Rent Roll'!$K15))</f>
        <v>0</v>
      </c>
      <c r="EN15" s="47" t="b">
        <f>IF('Res Rent Roll'!$B15="","",INT(EN$3/'Res Rent Roll'!$K15)=(Rollover!EN$3/'Res Rent Roll'!$K15))</f>
        <v>0</v>
      </c>
      <c r="EO15" s="47" t="b">
        <f>IF('Res Rent Roll'!$B15="","",INT(EO$3/'Res Rent Roll'!$K15)=(Rollover!EO$3/'Res Rent Roll'!$K15))</f>
        <v>0</v>
      </c>
      <c r="EP15" s="47" t="b">
        <f>IF('Res Rent Roll'!$B15="","",INT(EP$3/'Res Rent Roll'!$K15)=(Rollover!EP$3/'Res Rent Roll'!$K15))</f>
        <v>0</v>
      </c>
      <c r="EQ15" s="47" t="b">
        <f>IF('Res Rent Roll'!$B15="","",INT(EQ$3/'Res Rent Roll'!$K15)=(Rollover!EQ$3/'Res Rent Roll'!$K15))</f>
        <v>1</v>
      </c>
      <c r="ER15" s="47" t="b">
        <f>IF('Res Rent Roll'!$B15="","",INT(ER$3/'Res Rent Roll'!$K15)=(Rollover!ER$3/'Res Rent Roll'!$K15))</f>
        <v>0</v>
      </c>
      <c r="ES15" s="47" t="b">
        <f>IF('Res Rent Roll'!$B15="","",INT(ES$3/'Res Rent Roll'!$K15)=(Rollover!ES$3/'Res Rent Roll'!$K15))</f>
        <v>0</v>
      </c>
      <c r="ET15" s="47" t="b">
        <f>IF('Res Rent Roll'!$B15="","",INT(ET$3/'Res Rent Roll'!$K15)=(Rollover!ET$3/'Res Rent Roll'!$K15))</f>
        <v>0</v>
      </c>
      <c r="EU15" s="47" t="b">
        <f>IF('Res Rent Roll'!$B15="","",INT(EU$3/'Res Rent Roll'!$K15)=(Rollover!EU$3/'Res Rent Roll'!$K15))</f>
        <v>0</v>
      </c>
      <c r="EV15" s="47" t="b">
        <f>IF('Res Rent Roll'!$B15="","",INT(EV$3/'Res Rent Roll'!$K15)=(Rollover!EV$3/'Res Rent Roll'!$K15))</f>
        <v>0</v>
      </c>
      <c r="EW15" s="47" t="b">
        <f>IF('Res Rent Roll'!$B15="","",INT(EW$3/'Res Rent Roll'!$K15)=(Rollover!EW$3/'Res Rent Roll'!$K15))</f>
        <v>0</v>
      </c>
      <c r="EX15" s="47" t="b">
        <f>IF('Res Rent Roll'!$B15="","",INT(EX$3/'Res Rent Roll'!$K15)=(Rollover!EX$3/'Res Rent Roll'!$K15))</f>
        <v>0</v>
      </c>
      <c r="EY15" s="47" t="b">
        <f>IF('Res Rent Roll'!$B15="","",INT(EY$3/'Res Rent Roll'!$K15)=(Rollover!EY$3/'Res Rent Roll'!$K15))</f>
        <v>0</v>
      </c>
      <c r="EZ15" s="47" t="b">
        <f>IF('Res Rent Roll'!$B15="","",INT(EZ$3/'Res Rent Roll'!$K15)=(Rollover!EZ$3/'Res Rent Roll'!$K15))</f>
        <v>0</v>
      </c>
      <c r="FA15" s="47" t="b">
        <f>IF('Res Rent Roll'!$B15="","",INT(FA$3/'Res Rent Roll'!$K15)=(Rollover!FA$3/'Res Rent Roll'!$K15))</f>
        <v>0</v>
      </c>
      <c r="FB15" s="47" t="b">
        <f>IF('Res Rent Roll'!$B15="","",INT(FB$3/'Res Rent Roll'!$K15)=(Rollover!FB$3/'Res Rent Roll'!$K15))</f>
        <v>0</v>
      </c>
      <c r="FC15" s="47" t="b">
        <f>IF('Res Rent Roll'!$B15="","",INT(FC$3/'Res Rent Roll'!$K15)=(Rollover!FC$3/'Res Rent Roll'!$K15))</f>
        <v>1</v>
      </c>
      <c r="FD15" s="47" t="b">
        <f>IF('Res Rent Roll'!$B15="","",INT(FD$3/'Res Rent Roll'!$K15)=(Rollover!FD$3/'Res Rent Roll'!$K15))</f>
        <v>0</v>
      </c>
      <c r="FE15" s="47" t="b">
        <f>IF('Res Rent Roll'!$B15="","",INT(FE$3/'Res Rent Roll'!$K15)=(Rollover!FE$3/'Res Rent Roll'!$K15))</f>
        <v>0</v>
      </c>
      <c r="FF15" s="47" t="b">
        <f>IF('Res Rent Roll'!$B15="","",INT(FF$3/'Res Rent Roll'!$K15)=(Rollover!FF$3/'Res Rent Roll'!$K15))</f>
        <v>0</v>
      </c>
      <c r="FG15" s="47" t="b">
        <f>IF('Res Rent Roll'!$B15="","",INT(FG$3/'Res Rent Roll'!$K15)=(Rollover!FG$3/'Res Rent Roll'!$K15))</f>
        <v>0</v>
      </c>
      <c r="FH15" s="47" t="b">
        <f>IF('Res Rent Roll'!$B15="","",INT(FH$3/'Res Rent Roll'!$K15)=(Rollover!FH$3/'Res Rent Roll'!$K15))</f>
        <v>0</v>
      </c>
      <c r="FI15" s="47" t="b">
        <f>IF('Res Rent Roll'!$B15="","",INT(FI$3/'Res Rent Roll'!$K15)=(Rollover!FI$3/'Res Rent Roll'!$K15))</f>
        <v>0</v>
      </c>
      <c r="FJ15" s="47" t="b">
        <f>IF('Res Rent Roll'!$B15="","",INT(FJ$3/'Res Rent Roll'!$K15)=(Rollover!FJ$3/'Res Rent Roll'!$K15))</f>
        <v>0</v>
      </c>
      <c r="FK15" s="47" t="b">
        <f>IF('Res Rent Roll'!$B15="","",INT(FK$3/'Res Rent Roll'!$K15)=(Rollover!FK$3/'Res Rent Roll'!$K15))</f>
        <v>0</v>
      </c>
      <c r="FL15" s="47" t="b">
        <f>IF('Res Rent Roll'!$B15="","",INT(FL$3/'Res Rent Roll'!$K15)=(Rollover!FL$3/'Res Rent Roll'!$K15))</f>
        <v>0</v>
      </c>
      <c r="FM15" s="47" t="b">
        <f>IF('Res Rent Roll'!$B15="","",INT(FM$3/'Res Rent Roll'!$K15)=(Rollover!FM$3/'Res Rent Roll'!$K15))</f>
        <v>0</v>
      </c>
      <c r="FN15" s="47" t="b">
        <f>IF('Res Rent Roll'!$B15="","",INT(FN$3/'Res Rent Roll'!$K15)=(Rollover!FN$3/'Res Rent Roll'!$K15))</f>
        <v>0</v>
      </c>
      <c r="FO15" s="47" t="b">
        <f>IF('Res Rent Roll'!$B15="","",INT(FO$3/'Res Rent Roll'!$K15)=(Rollover!FO$3/'Res Rent Roll'!$K15))</f>
        <v>1</v>
      </c>
      <c r="FP15" s="47" t="b">
        <f>IF('Res Rent Roll'!$B15="","",INT(FP$3/'Res Rent Roll'!$K15)=(Rollover!FP$3/'Res Rent Roll'!$K15))</f>
        <v>0</v>
      </c>
      <c r="FQ15" s="47" t="b">
        <f>IF('Res Rent Roll'!$B15="","",INT(FQ$3/'Res Rent Roll'!$K15)=(Rollover!FQ$3/'Res Rent Roll'!$K15))</f>
        <v>0</v>
      </c>
      <c r="FR15" s="47" t="b">
        <f>IF('Res Rent Roll'!$B15="","",INT(FR$3/'Res Rent Roll'!$K15)=(Rollover!FR$3/'Res Rent Roll'!$K15))</f>
        <v>0</v>
      </c>
      <c r="FS15" s="47" t="b">
        <f>IF('Res Rent Roll'!$B15="","",INT(FS$3/'Res Rent Roll'!$K15)=(Rollover!FS$3/'Res Rent Roll'!$K15))</f>
        <v>0</v>
      </c>
      <c r="FT15" s="47" t="b">
        <f>IF('Res Rent Roll'!$B15="","",INT(FT$3/'Res Rent Roll'!$K15)=(Rollover!FT$3/'Res Rent Roll'!$K15))</f>
        <v>0</v>
      </c>
      <c r="FU15" s="47" t="b">
        <f>IF('Res Rent Roll'!$B15="","",INT(FU$3/'Res Rent Roll'!$K15)=(Rollover!FU$3/'Res Rent Roll'!$K15))</f>
        <v>0</v>
      </c>
      <c r="FV15" s="47" t="b">
        <f>IF('Res Rent Roll'!$B15="","",INT(FV$3/'Res Rent Roll'!$K15)=(Rollover!FV$3/'Res Rent Roll'!$K15))</f>
        <v>0</v>
      </c>
      <c r="FW15" s="47" t="b">
        <f>IF('Res Rent Roll'!$B15="","",INT(FW$3/'Res Rent Roll'!$K15)=(Rollover!FW$3/'Res Rent Roll'!$K15))</f>
        <v>0</v>
      </c>
      <c r="FX15" s="47" t="b">
        <f>IF('Res Rent Roll'!$B15="","",INT(FX$3/'Res Rent Roll'!$K15)=(Rollover!FX$3/'Res Rent Roll'!$K15))</f>
        <v>0</v>
      </c>
      <c r="FY15" s="47" t="b">
        <f>IF('Res Rent Roll'!$B15="","",INT(FY$3/'Res Rent Roll'!$K15)=(Rollover!FY$3/'Res Rent Roll'!$K15))</f>
        <v>0</v>
      </c>
      <c r="FZ15" s="47" t="b">
        <f>IF('Res Rent Roll'!$B15="","",INT(FZ$3/'Res Rent Roll'!$K15)=(Rollover!FZ$3/'Res Rent Roll'!$K15))</f>
        <v>0</v>
      </c>
      <c r="GA15" s="48" t="b">
        <f>IF('Res Rent Roll'!$B15="","",INT(GA$3/'Res Rent Roll'!$K15)=(Rollover!GA$3/'Res Rent Roll'!$K15))</f>
        <v>1</v>
      </c>
    </row>
    <row r="16" spans="2:183" x14ac:dyDescent="0.3">
      <c r="B16" s="42" t="str">
        <f>IF('Res Rent Roll'!$B16="","",'Res Rent Roll'!$B16)</f>
        <v>2-Bed B (No Renovation)</v>
      </c>
      <c r="C16" s="43"/>
      <c r="D16" s="47" t="b">
        <f>IF('Res Rent Roll'!$B16="","",INT(D$3/'Res Rent Roll'!$K16)=(Rollover!D$3/'Res Rent Roll'!$K16))</f>
        <v>0</v>
      </c>
      <c r="E16" s="47" t="b">
        <f>IF('Res Rent Roll'!$B16="","",INT(E$3/'Res Rent Roll'!$K16)=(Rollover!E$3/'Res Rent Roll'!$K16))</f>
        <v>0</v>
      </c>
      <c r="F16" s="47" t="b">
        <f>IF('Res Rent Roll'!$B16="","",INT(F$3/'Res Rent Roll'!$K16)=(Rollover!F$3/'Res Rent Roll'!$K16))</f>
        <v>0</v>
      </c>
      <c r="G16" s="47" t="b">
        <f>IF('Res Rent Roll'!$B16="","",INT(G$3/'Res Rent Roll'!$K16)=(Rollover!G$3/'Res Rent Roll'!$K16))</f>
        <v>0</v>
      </c>
      <c r="H16" s="47" t="b">
        <f>IF('Res Rent Roll'!$B16="","",INT(H$3/'Res Rent Roll'!$K16)=(Rollover!H$3/'Res Rent Roll'!$K16))</f>
        <v>0</v>
      </c>
      <c r="I16" s="47" t="b">
        <f>IF('Res Rent Roll'!$B16="","",INT(I$3/'Res Rent Roll'!$K16)=(Rollover!I$3/'Res Rent Roll'!$K16))</f>
        <v>0</v>
      </c>
      <c r="J16" s="47" t="b">
        <f>IF('Res Rent Roll'!$B16="","",INT(J$3/'Res Rent Roll'!$K16)=(Rollover!J$3/'Res Rent Roll'!$K16))</f>
        <v>0</v>
      </c>
      <c r="K16" s="47" t="b">
        <f>IF('Res Rent Roll'!$B16="","",INT(K$3/'Res Rent Roll'!$K16)=(Rollover!K$3/'Res Rent Roll'!$K16))</f>
        <v>0</v>
      </c>
      <c r="L16" s="47" t="b">
        <f>IF('Res Rent Roll'!$B16="","",INT(L$3/'Res Rent Roll'!$K16)=(Rollover!L$3/'Res Rent Roll'!$K16))</f>
        <v>0</v>
      </c>
      <c r="M16" s="47" t="b">
        <f>IF('Res Rent Roll'!$B16="","",INT(M$3/'Res Rent Roll'!$K16)=(Rollover!M$3/'Res Rent Roll'!$K16))</f>
        <v>0</v>
      </c>
      <c r="N16" s="47" t="b">
        <f>IF('Res Rent Roll'!$B16="","",INT(N$3/'Res Rent Roll'!$K16)=(Rollover!N$3/'Res Rent Roll'!$K16))</f>
        <v>0</v>
      </c>
      <c r="O16" s="47" t="b">
        <f>IF('Res Rent Roll'!$B16="","",INT(O$3/'Res Rent Roll'!$K16)=(Rollover!O$3/'Res Rent Roll'!$K16))</f>
        <v>1</v>
      </c>
      <c r="P16" s="47" t="b">
        <f>IF('Res Rent Roll'!$B16="","",INT(P$3/'Res Rent Roll'!$K16)=(Rollover!P$3/'Res Rent Roll'!$K16))</f>
        <v>0</v>
      </c>
      <c r="Q16" s="47" t="b">
        <f>IF('Res Rent Roll'!$B16="","",INT(Q$3/'Res Rent Roll'!$K16)=(Rollover!Q$3/'Res Rent Roll'!$K16))</f>
        <v>0</v>
      </c>
      <c r="R16" s="47" t="b">
        <f>IF('Res Rent Roll'!$B16="","",INT(R$3/'Res Rent Roll'!$K16)=(Rollover!R$3/'Res Rent Roll'!$K16))</f>
        <v>0</v>
      </c>
      <c r="S16" s="47" t="b">
        <f>IF('Res Rent Roll'!$B16="","",INT(S$3/'Res Rent Roll'!$K16)=(Rollover!S$3/'Res Rent Roll'!$K16))</f>
        <v>0</v>
      </c>
      <c r="T16" s="47" t="b">
        <f>IF('Res Rent Roll'!$B16="","",INT(T$3/'Res Rent Roll'!$K16)=(Rollover!T$3/'Res Rent Roll'!$K16))</f>
        <v>0</v>
      </c>
      <c r="U16" s="47" t="b">
        <f>IF('Res Rent Roll'!$B16="","",INT(U$3/'Res Rent Roll'!$K16)=(Rollover!U$3/'Res Rent Roll'!$K16))</f>
        <v>0</v>
      </c>
      <c r="V16" s="47" t="b">
        <f>IF('Res Rent Roll'!$B16="","",INT(V$3/'Res Rent Roll'!$K16)=(Rollover!V$3/'Res Rent Roll'!$K16))</f>
        <v>0</v>
      </c>
      <c r="W16" s="47" t="b">
        <f>IF('Res Rent Roll'!$B16="","",INT(W$3/'Res Rent Roll'!$K16)=(Rollover!W$3/'Res Rent Roll'!$K16))</f>
        <v>0</v>
      </c>
      <c r="X16" s="47" t="b">
        <f>IF('Res Rent Roll'!$B16="","",INT(X$3/'Res Rent Roll'!$K16)=(Rollover!X$3/'Res Rent Roll'!$K16))</f>
        <v>0</v>
      </c>
      <c r="Y16" s="47" t="b">
        <f>IF('Res Rent Roll'!$B16="","",INT(Y$3/'Res Rent Roll'!$K16)=(Rollover!Y$3/'Res Rent Roll'!$K16))</f>
        <v>0</v>
      </c>
      <c r="Z16" s="47" t="b">
        <f>IF('Res Rent Roll'!$B16="","",INT(Z$3/'Res Rent Roll'!$K16)=(Rollover!Z$3/'Res Rent Roll'!$K16))</f>
        <v>0</v>
      </c>
      <c r="AA16" s="47" t="b">
        <f>IF('Res Rent Roll'!$B16="","",INT(AA$3/'Res Rent Roll'!$K16)=(Rollover!AA$3/'Res Rent Roll'!$K16))</f>
        <v>1</v>
      </c>
      <c r="AB16" s="47" t="b">
        <f>IF('Res Rent Roll'!$B16="","",INT(AB$3/'Res Rent Roll'!$K16)=(Rollover!AB$3/'Res Rent Roll'!$K16))</f>
        <v>0</v>
      </c>
      <c r="AC16" s="47" t="b">
        <f>IF('Res Rent Roll'!$B16="","",INT(AC$3/'Res Rent Roll'!$K16)=(Rollover!AC$3/'Res Rent Roll'!$K16))</f>
        <v>0</v>
      </c>
      <c r="AD16" s="47" t="b">
        <f>IF('Res Rent Roll'!$B16="","",INT(AD$3/'Res Rent Roll'!$K16)=(Rollover!AD$3/'Res Rent Roll'!$K16))</f>
        <v>0</v>
      </c>
      <c r="AE16" s="47" t="b">
        <f>IF('Res Rent Roll'!$B16="","",INT(AE$3/'Res Rent Roll'!$K16)=(Rollover!AE$3/'Res Rent Roll'!$K16))</f>
        <v>0</v>
      </c>
      <c r="AF16" s="47" t="b">
        <f>IF('Res Rent Roll'!$B16="","",INT(AF$3/'Res Rent Roll'!$K16)=(Rollover!AF$3/'Res Rent Roll'!$K16))</f>
        <v>0</v>
      </c>
      <c r="AG16" s="47" t="b">
        <f>IF('Res Rent Roll'!$B16="","",INT(AG$3/'Res Rent Roll'!$K16)=(Rollover!AG$3/'Res Rent Roll'!$K16))</f>
        <v>0</v>
      </c>
      <c r="AH16" s="47" t="b">
        <f>IF('Res Rent Roll'!$B16="","",INT(AH$3/'Res Rent Roll'!$K16)=(Rollover!AH$3/'Res Rent Roll'!$K16))</f>
        <v>0</v>
      </c>
      <c r="AI16" s="47" t="b">
        <f>IF('Res Rent Roll'!$B16="","",INT(AI$3/'Res Rent Roll'!$K16)=(Rollover!AI$3/'Res Rent Roll'!$K16))</f>
        <v>0</v>
      </c>
      <c r="AJ16" s="47" t="b">
        <f>IF('Res Rent Roll'!$B16="","",INT(AJ$3/'Res Rent Roll'!$K16)=(Rollover!AJ$3/'Res Rent Roll'!$K16))</f>
        <v>0</v>
      </c>
      <c r="AK16" s="47" t="b">
        <f>IF('Res Rent Roll'!$B16="","",INT(AK$3/'Res Rent Roll'!$K16)=(Rollover!AK$3/'Res Rent Roll'!$K16))</f>
        <v>0</v>
      </c>
      <c r="AL16" s="47" t="b">
        <f>IF('Res Rent Roll'!$B16="","",INT(AL$3/'Res Rent Roll'!$K16)=(Rollover!AL$3/'Res Rent Roll'!$K16))</f>
        <v>0</v>
      </c>
      <c r="AM16" s="47" t="b">
        <f>IF('Res Rent Roll'!$B16="","",INT(AM$3/'Res Rent Roll'!$K16)=(Rollover!AM$3/'Res Rent Roll'!$K16))</f>
        <v>1</v>
      </c>
      <c r="AN16" s="47" t="b">
        <f>IF('Res Rent Roll'!$B16="","",INT(AN$3/'Res Rent Roll'!$K16)=(Rollover!AN$3/'Res Rent Roll'!$K16))</f>
        <v>0</v>
      </c>
      <c r="AO16" s="47" t="b">
        <f>IF('Res Rent Roll'!$B16="","",INT(AO$3/'Res Rent Roll'!$K16)=(Rollover!AO$3/'Res Rent Roll'!$K16))</f>
        <v>0</v>
      </c>
      <c r="AP16" s="47" t="b">
        <f>IF('Res Rent Roll'!$B16="","",INT(AP$3/'Res Rent Roll'!$K16)=(Rollover!AP$3/'Res Rent Roll'!$K16))</f>
        <v>0</v>
      </c>
      <c r="AQ16" s="47" t="b">
        <f>IF('Res Rent Roll'!$B16="","",INT(AQ$3/'Res Rent Roll'!$K16)=(Rollover!AQ$3/'Res Rent Roll'!$K16))</f>
        <v>0</v>
      </c>
      <c r="AR16" s="47" t="b">
        <f>IF('Res Rent Roll'!$B16="","",INT(AR$3/'Res Rent Roll'!$K16)=(Rollover!AR$3/'Res Rent Roll'!$K16))</f>
        <v>0</v>
      </c>
      <c r="AS16" s="47" t="b">
        <f>IF('Res Rent Roll'!$B16="","",INT(AS$3/'Res Rent Roll'!$K16)=(Rollover!AS$3/'Res Rent Roll'!$K16))</f>
        <v>0</v>
      </c>
      <c r="AT16" s="47" t="b">
        <f>IF('Res Rent Roll'!$B16="","",INT(AT$3/'Res Rent Roll'!$K16)=(Rollover!AT$3/'Res Rent Roll'!$K16))</f>
        <v>0</v>
      </c>
      <c r="AU16" s="47" t="b">
        <f>IF('Res Rent Roll'!$B16="","",INT(AU$3/'Res Rent Roll'!$K16)=(Rollover!AU$3/'Res Rent Roll'!$K16))</f>
        <v>0</v>
      </c>
      <c r="AV16" s="47" t="b">
        <f>IF('Res Rent Roll'!$B16="","",INT(AV$3/'Res Rent Roll'!$K16)=(Rollover!AV$3/'Res Rent Roll'!$K16))</f>
        <v>0</v>
      </c>
      <c r="AW16" s="47" t="b">
        <f>IF('Res Rent Roll'!$B16="","",INT(AW$3/'Res Rent Roll'!$K16)=(Rollover!AW$3/'Res Rent Roll'!$K16))</f>
        <v>0</v>
      </c>
      <c r="AX16" s="47" t="b">
        <f>IF('Res Rent Roll'!$B16="","",INT(AX$3/'Res Rent Roll'!$K16)=(Rollover!AX$3/'Res Rent Roll'!$K16))</f>
        <v>0</v>
      </c>
      <c r="AY16" s="47" t="b">
        <f>IF('Res Rent Roll'!$B16="","",INT(AY$3/'Res Rent Roll'!$K16)=(Rollover!AY$3/'Res Rent Roll'!$K16))</f>
        <v>1</v>
      </c>
      <c r="AZ16" s="47" t="b">
        <f>IF('Res Rent Roll'!$B16="","",INT(AZ$3/'Res Rent Roll'!$K16)=(Rollover!AZ$3/'Res Rent Roll'!$K16))</f>
        <v>0</v>
      </c>
      <c r="BA16" s="47" t="b">
        <f>IF('Res Rent Roll'!$B16="","",INT(BA$3/'Res Rent Roll'!$K16)=(Rollover!BA$3/'Res Rent Roll'!$K16))</f>
        <v>0</v>
      </c>
      <c r="BB16" s="47" t="b">
        <f>IF('Res Rent Roll'!$B16="","",INT(BB$3/'Res Rent Roll'!$K16)=(Rollover!BB$3/'Res Rent Roll'!$K16))</f>
        <v>0</v>
      </c>
      <c r="BC16" s="47" t="b">
        <f>IF('Res Rent Roll'!$B16="","",INT(BC$3/'Res Rent Roll'!$K16)=(Rollover!BC$3/'Res Rent Roll'!$K16))</f>
        <v>0</v>
      </c>
      <c r="BD16" s="47" t="b">
        <f>IF('Res Rent Roll'!$B16="","",INT(BD$3/'Res Rent Roll'!$K16)=(Rollover!BD$3/'Res Rent Roll'!$K16))</f>
        <v>0</v>
      </c>
      <c r="BE16" s="47" t="b">
        <f>IF('Res Rent Roll'!$B16="","",INT(BE$3/'Res Rent Roll'!$K16)=(Rollover!BE$3/'Res Rent Roll'!$K16))</f>
        <v>0</v>
      </c>
      <c r="BF16" s="47" t="b">
        <f>IF('Res Rent Roll'!$B16="","",INT(BF$3/'Res Rent Roll'!$K16)=(Rollover!BF$3/'Res Rent Roll'!$K16))</f>
        <v>0</v>
      </c>
      <c r="BG16" s="47" t="b">
        <f>IF('Res Rent Roll'!$B16="","",INT(BG$3/'Res Rent Roll'!$K16)=(Rollover!BG$3/'Res Rent Roll'!$K16))</f>
        <v>0</v>
      </c>
      <c r="BH16" s="47" t="b">
        <f>IF('Res Rent Roll'!$B16="","",INT(BH$3/'Res Rent Roll'!$K16)=(Rollover!BH$3/'Res Rent Roll'!$K16))</f>
        <v>0</v>
      </c>
      <c r="BI16" s="47" t="b">
        <f>IF('Res Rent Roll'!$B16="","",INT(BI$3/'Res Rent Roll'!$K16)=(Rollover!BI$3/'Res Rent Roll'!$K16))</f>
        <v>0</v>
      </c>
      <c r="BJ16" s="47" t="b">
        <f>IF('Res Rent Roll'!$B16="","",INT(BJ$3/'Res Rent Roll'!$K16)=(Rollover!BJ$3/'Res Rent Roll'!$K16))</f>
        <v>0</v>
      </c>
      <c r="BK16" s="47" t="b">
        <f>IF('Res Rent Roll'!$B16="","",INT(BK$3/'Res Rent Roll'!$K16)=(Rollover!BK$3/'Res Rent Roll'!$K16))</f>
        <v>1</v>
      </c>
      <c r="BL16" s="47" t="b">
        <f>IF('Res Rent Roll'!$B16="","",INT(BL$3/'Res Rent Roll'!$K16)=(Rollover!BL$3/'Res Rent Roll'!$K16))</f>
        <v>0</v>
      </c>
      <c r="BM16" s="47" t="b">
        <f>IF('Res Rent Roll'!$B16="","",INT(BM$3/'Res Rent Roll'!$K16)=(Rollover!BM$3/'Res Rent Roll'!$K16))</f>
        <v>0</v>
      </c>
      <c r="BN16" s="47" t="b">
        <f>IF('Res Rent Roll'!$B16="","",INT(BN$3/'Res Rent Roll'!$K16)=(Rollover!BN$3/'Res Rent Roll'!$K16))</f>
        <v>0</v>
      </c>
      <c r="BO16" s="47" t="b">
        <f>IF('Res Rent Roll'!$B16="","",INT(BO$3/'Res Rent Roll'!$K16)=(Rollover!BO$3/'Res Rent Roll'!$K16))</f>
        <v>0</v>
      </c>
      <c r="BP16" s="47" t="b">
        <f>IF('Res Rent Roll'!$B16="","",INT(BP$3/'Res Rent Roll'!$K16)=(Rollover!BP$3/'Res Rent Roll'!$K16))</f>
        <v>0</v>
      </c>
      <c r="BQ16" s="47" t="b">
        <f>IF('Res Rent Roll'!$B16="","",INT(BQ$3/'Res Rent Roll'!$K16)=(Rollover!BQ$3/'Res Rent Roll'!$K16))</f>
        <v>0</v>
      </c>
      <c r="BR16" s="47" t="b">
        <f>IF('Res Rent Roll'!$B16="","",INT(BR$3/'Res Rent Roll'!$K16)=(Rollover!BR$3/'Res Rent Roll'!$K16))</f>
        <v>0</v>
      </c>
      <c r="BS16" s="47" t="b">
        <f>IF('Res Rent Roll'!$B16="","",INT(BS$3/'Res Rent Roll'!$K16)=(Rollover!BS$3/'Res Rent Roll'!$K16))</f>
        <v>0</v>
      </c>
      <c r="BT16" s="47" t="b">
        <f>IF('Res Rent Roll'!$B16="","",INT(BT$3/'Res Rent Roll'!$K16)=(Rollover!BT$3/'Res Rent Roll'!$K16))</f>
        <v>0</v>
      </c>
      <c r="BU16" s="47" t="b">
        <f>IF('Res Rent Roll'!$B16="","",INT(BU$3/'Res Rent Roll'!$K16)=(Rollover!BU$3/'Res Rent Roll'!$K16))</f>
        <v>0</v>
      </c>
      <c r="BV16" s="47" t="b">
        <f>IF('Res Rent Roll'!$B16="","",INT(BV$3/'Res Rent Roll'!$K16)=(Rollover!BV$3/'Res Rent Roll'!$K16))</f>
        <v>0</v>
      </c>
      <c r="BW16" s="47" t="b">
        <f>IF('Res Rent Roll'!$B16="","",INT(BW$3/'Res Rent Roll'!$K16)=(Rollover!BW$3/'Res Rent Roll'!$K16))</f>
        <v>1</v>
      </c>
      <c r="BX16" s="47" t="b">
        <f>IF('Res Rent Roll'!$B16="","",INT(BX$3/'Res Rent Roll'!$K16)=(Rollover!BX$3/'Res Rent Roll'!$K16))</f>
        <v>0</v>
      </c>
      <c r="BY16" s="47" t="b">
        <f>IF('Res Rent Roll'!$B16="","",INT(BY$3/'Res Rent Roll'!$K16)=(Rollover!BY$3/'Res Rent Roll'!$K16))</f>
        <v>0</v>
      </c>
      <c r="BZ16" s="47" t="b">
        <f>IF('Res Rent Roll'!$B16="","",INT(BZ$3/'Res Rent Roll'!$K16)=(Rollover!BZ$3/'Res Rent Roll'!$K16))</f>
        <v>0</v>
      </c>
      <c r="CA16" s="47" t="b">
        <f>IF('Res Rent Roll'!$B16="","",INT(CA$3/'Res Rent Roll'!$K16)=(Rollover!CA$3/'Res Rent Roll'!$K16))</f>
        <v>0</v>
      </c>
      <c r="CB16" s="47" t="b">
        <f>IF('Res Rent Roll'!$B16="","",INT(CB$3/'Res Rent Roll'!$K16)=(Rollover!CB$3/'Res Rent Roll'!$K16))</f>
        <v>0</v>
      </c>
      <c r="CC16" s="47" t="b">
        <f>IF('Res Rent Roll'!$B16="","",INT(CC$3/'Res Rent Roll'!$K16)=(Rollover!CC$3/'Res Rent Roll'!$K16))</f>
        <v>0</v>
      </c>
      <c r="CD16" s="47" t="b">
        <f>IF('Res Rent Roll'!$B16="","",INT(CD$3/'Res Rent Roll'!$K16)=(Rollover!CD$3/'Res Rent Roll'!$K16))</f>
        <v>0</v>
      </c>
      <c r="CE16" s="47" t="b">
        <f>IF('Res Rent Roll'!$B16="","",INT(CE$3/'Res Rent Roll'!$K16)=(Rollover!CE$3/'Res Rent Roll'!$K16))</f>
        <v>0</v>
      </c>
      <c r="CF16" s="47" t="b">
        <f>IF('Res Rent Roll'!$B16="","",INT(CF$3/'Res Rent Roll'!$K16)=(Rollover!CF$3/'Res Rent Roll'!$K16))</f>
        <v>0</v>
      </c>
      <c r="CG16" s="47" t="b">
        <f>IF('Res Rent Roll'!$B16="","",INT(CG$3/'Res Rent Roll'!$K16)=(Rollover!CG$3/'Res Rent Roll'!$K16))</f>
        <v>0</v>
      </c>
      <c r="CH16" s="47" t="b">
        <f>IF('Res Rent Roll'!$B16="","",INT(CH$3/'Res Rent Roll'!$K16)=(Rollover!CH$3/'Res Rent Roll'!$K16))</f>
        <v>0</v>
      </c>
      <c r="CI16" s="47" t="b">
        <f>IF('Res Rent Roll'!$B16="","",INT(CI$3/'Res Rent Roll'!$K16)=(Rollover!CI$3/'Res Rent Roll'!$K16))</f>
        <v>1</v>
      </c>
      <c r="CJ16" s="47" t="b">
        <f>IF('Res Rent Roll'!$B16="","",INT(CJ$3/'Res Rent Roll'!$K16)=(Rollover!CJ$3/'Res Rent Roll'!$K16))</f>
        <v>0</v>
      </c>
      <c r="CK16" s="47" t="b">
        <f>IF('Res Rent Roll'!$B16="","",INT(CK$3/'Res Rent Roll'!$K16)=(Rollover!CK$3/'Res Rent Roll'!$K16))</f>
        <v>0</v>
      </c>
      <c r="CL16" s="47" t="b">
        <f>IF('Res Rent Roll'!$B16="","",INT(CL$3/'Res Rent Roll'!$K16)=(Rollover!CL$3/'Res Rent Roll'!$K16))</f>
        <v>0</v>
      </c>
      <c r="CM16" s="47" t="b">
        <f>IF('Res Rent Roll'!$B16="","",INT(CM$3/'Res Rent Roll'!$K16)=(Rollover!CM$3/'Res Rent Roll'!$K16))</f>
        <v>0</v>
      </c>
      <c r="CN16" s="47" t="b">
        <f>IF('Res Rent Roll'!$B16="","",INT(CN$3/'Res Rent Roll'!$K16)=(Rollover!CN$3/'Res Rent Roll'!$K16))</f>
        <v>0</v>
      </c>
      <c r="CO16" s="47" t="b">
        <f>IF('Res Rent Roll'!$B16="","",INT(CO$3/'Res Rent Roll'!$K16)=(Rollover!CO$3/'Res Rent Roll'!$K16))</f>
        <v>0</v>
      </c>
      <c r="CP16" s="47" t="b">
        <f>IF('Res Rent Roll'!$B16="","",INT(CP$3/'Res Rent Roll'!$K16)=(Rollover!CP$3/'Res Rent Roll'!$K16))</f>
        <v>0</v>
      </c>
      <c r="CQ16" s="47" t="b">
        <f>IF('Res Rent Roll'!$B16="","",INT(CQ$3/'Res Rent Roll'!$K16)=(Rollover!CQ$3/'Res Rent Roll'!$K16))</f>
        <v>0</v>
      </c>
      <c r="CR16" s="47" t="b">
        <f>IF('Res Rent Roll'!$B16="","",INT(CR$3/'Res Rent Roll'!$K16)=(Rollover!CR$3/'Res Rent Roll'!$K16))</f>
        <v>0</v>
      </c>
      <c r="CS16" s="47" t="b">
        <f>IF('Res Rent Roll'!$B16="","",INT(CS$3/'Res Rent Roll'!$K16)=(Rollover!CS$3/'Res Rent Roll'!$K16))</f>
        <v>0</v>
      </c>
      <c r="CT16" s="47" t="b">
        <f>IF('Res Rent Roll'!$B16="","",INT(CT$3/'Res Rent Roll'!$K16)=(Rollover!CT$3/'Res Rent Roll'!$K16))</f>
        <v>0</v>
      </c>
      <c r="CU16" s="47" t="b">
        <f>IF('Res Rent Roll'!$B16="","",INT(CU$3/'Res Rent Roll'!$K16)=(Rollover!CU$3/'Res Rent Roll'!$K16))</f>
        <v>1</v>
      </c>
      <c r="CV16" s="47" t="b">
        <f>IF('Res Rent Roll'!$B16="","",INT(CV$3/'Res Rent Roll'!$K16)=(Rollover!CV$3/'Res Rent Roll'!$K16))</f>
        <v>0</v>
      </c>
      <c r="CW16" s="47" t="b">
        <f>IF('Res Rent Roll'!$B16="","",INT(CW$3/'Res Rent Roll'!$K16)=(Rollover!CW$3/'Res Rent Roll'!$K16))</f>
        <v>0</v>
      </c>
      <c r="CX16" s="47" t="b">
        <f>IF('Res Rent Roll'!$B16="","",INT(CX$3/'Res Rent Roll'!$K16)=(Rollover!CX$3/'Res Rent Roll'!$K16))</f>
        <v>0</v>
      </c>
      <c r="CY16" s="47" t="b">
        <f>IF('Res Rent Roll'!$B16="","",INT(CY$3/'Res Rent Roll'!$K16)=(Rollover!CY$3/'Res Rent Roll'!$K16))</f>
        <v>0</v>
      </c>
      <c r="CZ16" s="47" t="b">
        <f>IF('Res Rent Roll'!$B16="","",INT(CZ$3/'Res Rent Roll'!$K16)=(Rollover!CZ$3/'Res Rent Roll'!$K16))</f>
        <v>0</v>
      </c>
      <c r="DA16" s="47" t="b">
        <f>IF('Res Rent Roll'!$B16="","",INT(DA$3/'Res Rent Roll'!$K16)=(Rollover!DA$3/'Res Rent Roll'!$K16))</f>
        <v>0</v>
      </c>
      <c r="DB16" s="47" t="b">
        <f>IF('Res Rent Roll'!$B16="","",INT(DB$3/'Res Rent Roll'!$K16)=(Rollover!DB$3/'Res Rent Roll'!$K16))</f>
        <v>0</v>
      </c>
      <c r="DC16" s="47" t="b">
        <f>IF('Res Rent Roll'!$B16="","",INT(DC$3/'Res Rent Roll'!$K16)=(Rollover!DC$3/'Res Rent Roll'!$K16))</f>
        <v>0</v>
      </c>
      <c r="DD16" s="47" t="b">
        <f>IF('Res Rent Roll'!$B16="","",INT(DD$3/'Res Rent Roll'!$K16)=(Rollover!DD$3/'Res Rent Roll'!$K16))</f>
        <v>0</v>
      </c>
      <c r="DE16" s="47" t="b">
        <f>IF('Res Rent Roll'!$B16="","",INT(DE$3/'Res Rent Roll'!$K16)=(Rollover!DE$3/'Res Rent Roll'!$K16))</f>
        <v>0</v>
      </c>
      <c r="DF16" s="47" t="b">
        <f>IF('Res Rent Roll'!$B16="","",INT(DF$3/'Res Rent Roll'!$K16)=(Rollover!DF$3/'Res Rent Roll'!$K16))</f>
        <v>0</v>
      </c>
      <c r="DG16" s="47" t="b">
        <f>IF('Res Rent Roll'!$B16="","",INT(DG$3/'Res Rent Roll'!$K16)=(Rollover!DG$3/'Res Rent Roll'!$K16))</f>
        <v>1</v>
      </c>
      <c r="DH16" s="47" t="b">
        <f>IF('Res Rent Roll'!$B16="","",INT(DH$3/'Res Rent Roll'!$K16)=(Rollover!DH$3/'Res Rent Roll'!$K16))</f>
        <v>0</v>
      </c>
      <c r="DI16" s="47" t="b">
        <f>IF('Res Rent Roll'!$B16="","",INT(DI$3/'Res Rent Roll'!$K16)=(Rollover!DI$3/'Res Rent Roll'!$K16))</f>
        <v>0</v>
      </c>
      <c r="DJ16" s="47" t="b">
        <f>IF('Res Rent Roll'!$B16="","",INT(DJ$3/'Res Rent Roll'!$K16)=(Rollover!DJ$3/'Res Rent Roll'!$K16))</f>
        <v>0</v>
      </c>
      <c r="DK16" s="47" t="b">
        <f>IF('Res Rent Roll'!$B16="","",INT(DK$3/'Res Rent Roll'!$K16)=(Rollover!DK$3/'Res Rent Roll'!$K16))</f>
        <v>0</v>
      </c>
      <c r="DL16" s="47" t="b">
        <f>IF('Res Rent Roll'!$B16="","",INT(DL$3/'Res Rent Roll'!$K16)=(Rollover!DL$3/'Res Rent Roll'!$K16))</f>
        <v>0</v>
      </c>
      <c r="DM16" s="47" t="b">
        <f>IF('Res Rent Roll'!$B16="","",INT(DM$3/'Res Rent Roll'!$K16)=(Rollover!DM$3/'Res Rent Roll'!$K16))</f>
        <v>0</v>
      </c>
      <c r="DN16" s="47" t="b">
        <f>IF('Res Rent Roll'!$B16="","",INT(DN$3/'Res Rent Roll'!$K16)=(Rollover!DN$3/'Res Rent Roll'!$K16))</f>
        <v>0</v>
      </c>
      <c r="DO16" s="47" t="b">
        <f>IF('Res Rent Roll'!$B16="","",INT(DO$3/'Res Rent Roll'!$K16)=(Rollover!DO$3/'Res Rent Roll'!$K16))</f>
        <v>0</v>
      </c>
      <c r="DP16" s="47" t="b">
        <f>IF('Res Rent Roll'!$B16="","",INT(DP$3/'Res Rent Roll'!$K16)=(Rollover!DP$3/'Res Rent Roll'!$K16))</f>
        <v>0</v>
      </c>
      <c r="DQ16" s="47" t="b">
        <f>IF('Res Rent Roll'!$B16="","",INT(DQ$3/'Res Rent Roll'!$K16)=(Rollover!DQ$3/'Res Rent Roll'!$K16))</f>
        <v>0</v>
      </c>
      <c r="DR16" s="47" t="b">
        <f>IF('Res Rent Roll'!$B16="","",INT(DR$3/'Res Rent Roll'!$K16)=(Rollover!DR$3/'Res Rent Roll'!$K16))</f>
        <v>0</v>
      </c>
      <c r="DS16" s="47" t="b">
        <f>IF('Res Rent Roll'!$B16="","",INT(DS$3/'Res Rent Roll'!$K16)=(Rollover!DS$3/'Res Rent Roll'!$K16))</f>
        <v>1</v>
      </c>
      <c r="DT16" s="47" t="b">
        <f>IF('Res Rent Roll'!$B16="","",INT(DT$3/'Res Rent Roll'!$K16)=(Rollover!DT$3/'Res Rent Roll'!$K16))</f>
        <v>0</v>
      </c>
      <c r="DU16" s="47" t="b">
        <f>IF('Res Rent Roll'!$B16="","",INT(DU$3/'Res Rent Roll'!$K16)=(Rollover!DU$3/'Res Rent Roll'!$K16))</f>
        <v>0</v>
      </c>
      <c r="DV16" s="47" t="b">
        <f>IF('Res Rent Roll'!$B16="","",INT(DV$3/'Res Rent Roll'!$K16)=(Rollover!DV$3/'Res Rent Roll'!$K16))</f>
        <v>0</v>
      </c>
      <c r="DW16" s="47" t="b">
        <f>IF('Res Rent Roll'!$B16="","",INT(DW$3/'Res Rent Roll'!$K16)=(Rollover!DW$3/'Res Rent Roll'!$K16))</f>
        <v>0</v>
      </c>
      <c r="DX16" s="47" t="b">
        <f>IF('Res Rent Roll'!$B16="","",INT(DX$3/'Res Rent Roll'!$K16)=(Rollover!DX$3/'Res Rent Roll'!$K16))</f>
        <v>0</v>
      </c>
      <c r="DY16" s="47" t="b">
        <f>IF('Res Rent Roll'!$B16="","",INT(DY$3/'Res Rent Roll'!$K16)=(Rollover!DY$3/'Res Rent Roll'!$K16))</f>
        <v>0</v>
      </c>
      <c r="DZ16" s="47" t="b">
        <f>IF('Res Rent Roll'!$B16="","",INT(DZ$3/'Res Rent Roll'!$K16)=(Rollover!DZ$3/'Res Rent Roll'!$K16))</f>
        <v>0</v>
      </c>
      <c r="EA16" s="47" t="b">
        <f>IF('Res Rent Roll'!$B16="","",INT(EA$3/'Res Rent Roll'!$K16)=(Rollover!EA$3/'Res Rent Roll'!$K16))</f>
        <v>0</v>
      </c>
      <c r="EB16" s="47" t="b">
        <f>IF('Res Rent Roll'!$B16="","",INT(EB$3/'Res Rent Roll'!$K16)=(Rollover!EB$3/'Res Rent Roll'!$K16))</f>
        <v>0</v>
      </c>
      <c r="EC16" s="47" t="b">
        <f>IF('Res Rent Roll'!$B16="","",INT(EC$3/'Res Rent Roll'!$K16)=(Rollover!EC$3/'Res Rent Roll'!$K16))</f>
        <v>0</v>
      </c>
      <c r="ED16" s="47" t="b">
        <f>IF('Res Rent Roll'!$B16="","",INT(ED$3/'Res Rent Roll'!$K16)=(Rollover!ED$3/'Res Rent Roll'!$K16))</f>
        <v>0</v>
      </c>
      <c r="EE16" s="47" t="b">
        <f>IF('Res Rent Roll'!$B16="","",INT(EE$3/'Res Rent Roll'!$K16)=(Rollover!EE$3/'Res Rent Roll'!$K16))</f>
        <v>1</v>
      </c>
      <c r="EF16" s="47" t="b">
        <f>IF('Res Rent Roll'!$B16="","",INT(EF$3/'Res Rent Roll'!$K16)=(Rollover!EF$3/'Res Rent Roll'!$K16))</f>
        <v>0</v>
      </c>
      <c r="EG16" s="47" t="b">
        <f>IF('Res Rent Roll'!$B16="","",INT(EG$3/'Res Rent Roll'!$K16)=(Rollover!EG$3/'Res Rent Roll'!$K16))</f>
        <v>0</v>
      </c>
      <c r="EH16" s="47" t="b">
        <f>IF('Res Rent Roll'!$B16="","",INT(EH$3/'Res Rent Roll'!$K16)=(Rollover!EH$3/'Res Rent Roll'!$K16))</f>
        <v>0</v>
      </c>
      <c r="EI16" s="47" t="b">
        <f>IF('Res Rent Roll'!$B16="","",INT(EI$3/'Res Rent Roll'!$K16)=(Rollover!EI$3/'Res Rent Roll'!$K16))</f>
        <v>0</v>
      </c>
      <c r="EJ16" s="47" t="b">
        <f>IF('Res Rent Roll'!$B16="","",INT(EJ$3/'Res Rent Roll'!$K16)=(Rollover!EJ$3/'Res Rent Roll'!$K16))</f>
        <v>0</v>
      </c>
      <c r="EK16" s="47" t="b">
        <f>IF('Res Rent Roll'!$B16="","",INT(EK$3/'Res Rent Roll'!$K16)=(Rollover!EK$3/'Res Rent Roll'!$K16))</f>
        <v>0</v>
      </c>
      <c r="EL16" s="47" t="b">
        <f>IF('Res Rent Roll'!$B16="","",INT(EL$3/'Res Rent Roll'!$K16)=(Rollover!EL$3/'Res Rent Roll'!$K16))</f>
        <v>0</v>
      </c>
      <c r="EM16" s="47" t="b">
        <f>IF('Res Rent Roll'!$B16="","",INT(EM$3/'Res Rent Roll'!$K16)=(Rollover!EM$3/'Res Rent Roll'!$K16))</f>
        <v>0</v>
      </c>
      <c r="EN16" s="47" t="b">
        <f>IF('Res Rent Roll'!$B16="","",INT(EN$3/'Res Rent Roll'!$K16)=(Rollover!EN$3/'Res Rent Roll'!$K16))</f>
        <v>0</v>
      </c>
      <c r="EO16" s="47" t="b">
        <f>IF('Res Rent Roll'!$B16="","",INT(EO$3/'Res Rent Roll'!$K16)=(Rollover!EO$3/'Res Rent Roll'!$K16))</f>
        <v>0</v>
      </c>
      <c r="EP16" s="47" t="b">
        <f>IF('Res Rent Roll'!$B16="","",INT(EP$3/'Res Rent Roll'!$K16)=(Rollover!EP$3/'Res Rent Roll'!$K16))</f>
        <v>0</v>
      </c>
      <c r="EQ16" s="47" t="b">
        <f>IF('Res Rent Roll'!$B16="","",INT(EQ$3/'Res Rent Roll'!$K16)=(Rollover!EQ$3/'Res Rent Roll'!$K16))</f>
        <v>1</v>
      </c>
      <c r="ER16" s="47" t="b">
        <f>IF('Res Rent Roll'!$B16="","",INT(ER$3/'Res Rent Roll'!$K16)=(Rollover!ER$3/'Res Rent Roll'!$K16))</f>
        <v>0</v>
      </c>
      <c r="ES16" s="47" t="b">
        <f>IF('Res Rent Roll'!$B16="","",INT(ES$3/'Res Rent Roll'!$K16)=(Rollover!ES$3/'Res Rent Roll'!$K16))</f>
        <v>0</v>
      </c>
      <c r="ET16" s="47" t="b">
        <f>IF('Res Rent Roll'!$B16="","",INT(ET$3/'Res Rent Roll'!$K16)=(Rollover!ET$3/'Res Rent Roll'!$K16))</f>
        <v>0</v>
      </c>
      <c r="EU16" s="47" t="b">
        <f>IF('Res Rent Roll'!$B16="","",INT(EU$3/'Res Rent Roll'!$K16)=(Rollover!EU$3/'Res Rent Roll'!$K16))</f>
        <v>0</v>
      </c>
      <c r="EV16" s="47" t="b">
        <f>IF('Res Rent Roll'!$B16="","",INT(EV$3/'Res Rent Roll'!$K16)=(Rollover!EV$3/'Res Rent Roll'!$K16))</f>
        <v>0</v>
      </c>
      <c r="EW16" s="47" t="b">
        <f>IF('Res Rent Roll'!$B16="","",INT(EW$3/'Res Rent Roll'!$K16)=(Rollover!EW$3/'Res Rent Roll'!$K16))</f>
        <v>0</v>
      </c>
      <c r="EX16" s="47" t="b">
        <f>IF('Res Rent Roll'!$B16="","",INT(EX$3/'Res Rent Roll'!$K16)=(Rollover!EX$3/'Res Rent Roll'!$K16))</f>
        <v>0</v>
      </c>
      <c r="EY16" s="47" t="b">
        <f>IF('Res Rent Roll'!$B16="","",INT(EY$3/'Res Rent Roll'!$K16)=(Rollover!EY$3/'Res Rent Roll'!$K16))</f>
        <v>0</v>
      </c>
      <c r="EZ16" s="47" t="b">
        <f>IF('Res Rent Roll'!$B16="","",INT(EZ$3/'Res Rent Roll'!$K16)=(Rollover!EZ$3/'Res Rent Roll'!$K16))</f>
        <v>0</v>
      </c>
      <c r="FA16" s="47" t="b">
        <f>IF('Res Rent Roll'!$B16="","",INT(FA$3/'Res Rent Roll'!$K16)=(Rollover!FA$3/'Res Rent Roll'!$K16))</f>
        <v>0</v>
      </c>
      <c r="FB16" s="47" t="b">
        <f>IF('Res Rent Roll'!$B16="","",INT(FB$3/'Res Rent Roll'!$K16)=(Rollover!FB$3/'Res Rent Roll'!$K16))</f>
        <v>0</v>
      </c>
      <c r="FC16" s="47" t="b">
        <f>IF('Res Rent Roll'!$B16="","",INT(FC$3/'Res Rent Roll'!$K16)=(Rollover!FC$3/'Res Rent Roll'!$K16))</f>
        <v>1</v>
      </c>
      <c r="FD16" s="47" t="b">
        <f>IF('Res Rent Roll'!$B16="","",INT(FD$3/'Res Rent Roll'!$K16)=(Rollover!FD$3/'Res Rent Roll'!$K16))</f>
        <v>0</v>
      </c>
      <c r="FE16" s="47" t="b">
        <f>IF('Res Rent Roll'!$B16="","",INT(FE$3/'Res Rent Roll'!$K16)=(Rollover!FE$3/'Res Rent Roll'!$K16))</f>
        <v>0</v>
      </c>
      <c r="FF16" s="47" t="b">
        <f>IF('Res Rent Roll'!$B16="","",INT(FF$3/'Res Rent Roll'!$K16)=(Rollover!FF$3/'Res Rent Roll'!$K16))</f>
        <v>0</v>
      </c>
      <c r="FG16" s="47" t="b">
        <f>IF('Res Rent Roll'!$B16="","",INT(FG$3/'Res Rent Roll'!$K16)=(Rollover!FG$3/'Res Rent Roll'!$K16))</f>
        <v>0</v>
      </c>
      <c r="FH16" s="47" t="b">
        <f>IF('Res Rent Roll'!$B16="","",INT(FH$3/'Res Rent Roll'!$K16)=(Rollover!FH$3/'Res Rent Roll'!$K16))</f>
        <v>0</v>
      </c>
      <c r="FI16" s="47" t="b">
        <f>IF('Res Rent Roll'!$B16="","",INT(FI$3/'Res Rent Roll'!$K16)=(Rollover!FI$3/'Res Rent Roll'!$K16))</f>
        <v>0</v>
      </c>
      <c r="FJ16" s="47" t="b">
        <f>IF('Res Rent Roll'!$B16="","",INT(FJ$3/'Res Rent Roll'!$K16)=(Rollover!FJ$3/'Res Rent Roll'!$K16))</f>
        <v>0</v>
      </c>
      <c r="FK16" s="47" t="b">
        <f>IF('Res Rent Roll'!$B16="","",INT(FK$3/'Res Rent Roll'!$K16)=(Rollover!FK$3/'Res Rent Roll'!$K16))</f>
        <v>0</v>
      </c>
      <c r="FL16" s="47" t="b">
        <f>IF('Res Rent Roll'!$B16="","",INT(FL$3/'Res Rent Roll'!$K16)=(Rollover!FL$3/'Res Rent Roll'!$K16))</f>
        <v>0</v>
      </c>
      <c r="FM16" s="47" t="b">
        <f>IF('Res Rent Roll'!$B16="","",INT(FM$3/'Res Rent Roll'!$K16)=(Rollover!FM$3/'Res Rent Roll'!$K16))</f>
        <v>0</v>
      </c>
      <c r="FN16" s="47" t="b">
        <f>IF('Res Rent Roll'!$B16="","",INT(FN$3/'Res Rent Roll'!$K16)=(Rollover!FN$3/'Res Rent Roll'!$K16))</f>
        <v>0</v>
      </c>
      <c r="FO16" s="47" t="b">
        <f>IF('Res Rent Roll'!$B16="","",INT(FO$3/'Res Rent Roll'!$K16)=(Rollover!FO$3/'Res Rent Roll'!$K16))</f>
        <v>1</v>
      </c>
      <c r="FP16" s="47" t="b">
        <f>IF('Res Rent Roll'!$B16="","",INT(FP$3/'Res Rent Roll'!$K16)=(Rollover!FP$3/'Res Rent Roll'!$K16))</f>
        <v>0</v>
      </c>
      <c r="FQ16" s="47" t="b">
        <f>IF('Res Rent Roll'!$B16="","",INT(FQ$3/'Res Rent Roll'!$K16)=(Rollover!FQ$3/'Res Rent Roll'!$K16))</f>
        <v>0</v>
      </c>
      <c r="FR16" s="47" t="b">
        <f>IF('Res Rent Roll'!$B16="","",INT(FR$3/'Res Rent Roll'!$K16)=(Rollover!FR$3/'Res Rent Roll'!$K16))</f>
        <v>0</v>
      </c>
      <c r="FS16" s="47" t="b">
        <f>IF('Res Rent Roll'!$B16="","",INT(FS$3/'Res Rent Roll'!$K16)=(Rollover!FS$3/'Res Rent Roll'!$K16))</f>
        <v>0</v>
      </c>
      <c r="FT16" s="47" t="b">
        <f>IF('Res Rent Roll'!$B16="","",INT(FT$3/'Res Rent Roll'!$K16)=(Rollover!FT$3/'Res Rent Roll'!$K16))</f>
        <v>0</v>
      </c>
      <c r="FU16" s="47" t="b">
        <f>IF('Res Rent Roll'!$B16="","",INT(FU$3/'Res Rent Roll'!$K16)=(Rollover!FU$3/'Res Rent Roll'!$K16))</f>
        <v>0</v>
      </c>
      <c r="FV16" s="47" t="b">
        <f>IF('Res Rent Roll'!$B16="","",INT(FV$3/'Res Rent Roll'!$K16)=(Rollover!FV$3/'Res Rent Roll'!$K16))</f>
        <v>0</v>
      </c>
      <c r="FW16" s="47" t="b">
        <f>IF('Res Rent Roll'!$B16="","",INT(FW$3/'Res Rent Roll'!$K16)=(Rollover!FW$3/'Res Rent Roll'!$K16))</f>
        <v>0</v>
      </c>
      <c r="FX16" s="47" t="b">
        <f>IF('Res Rent Roll'!$B16="","",INT(FX$3/'Res Rent Roll'!$K16)=(Rollover!FX$3/'Res Rent Roll'!$K16))</f>
        <v>0</v>
      </c>
      <c r="FY16" s="47" t="b">
        <f>IF('Res Rent Roll'!$B16="","",INT(FY$3/'Res Rent Roll'!$K16)=(Rollover!FY$3/'Res Rent Roll'!$K16))</f>
        <v>0</v>
      </c>
      <c r="FZ16" s="47" t="b">
        <f>IF('Res Rent Roll'!$B16="","",INT(FZ$3/'Res Rent Roll'!$K16)=(Rollover!FZ$3/'Res Rent Roll'!$K16))</f>
        <v>0</v>
      </c>
      <c r="GA16" s="48" t="b">
        <f>IF('Res Rent Roll'!$B16="","",INT(GA$3/'Res Rent Roll'!$K16)=(Rollover!GA$3/'Res Rent Roll'!$K16))</f>
        <v>1</v>
      </c>
    </row>
    <row r="17" spans="2:183" x14ac:dyDescent="0.3">
      <c r="B17" s="42" t="str">
        <f>IF('Res Rent Roll'!$B17="","",'Res Rent Roll'!$B17)</f>
        <v/>
      </c>
      <c r="C17" s="43"/>
      <c r="D17" s="47" t="str">
        <f>IF('Res Rent Roll'!$B17="","",INT(D$3/'Res Rent Roll'!$K17)=(Rollover!D$3/'Res Rent Roll'!$K17))</f>
        <v/>
      </c>
      <c r="E17" s="47" t="str">
        <f>IF('Res Rent Roll'!$B17="","",INT(E$3/'Res Rent Roll'!$K17)=(Rollover!E$3/'Res Rent Roll'!$K17))</f>
        <v/>
      </c>
      <c r="F17" s="47" t="str">
        <f>IF('Res Rent Roll'!$B17="","",INT(F$3/'Res Rent Roll'!$K17)=(Rollover!F$3/'Res Rent Roll'!$K17))</f>
        <v/>
      </c>
      <c r="G17" s="47" t="str">
        <f>IF('Res Rent Roll'!$B17="","",INT(G$3/'Res Rent Roll'!$K17)=(Rollover!G$3/'Res Rent Roll'!$K17))</f>
        <v/>
      </c>
      <c r="H17" s="47" t="str">
        <f>IF('Res Rent Roll'!$B17="","",INT(H$3/'Res Rent Roll'!$K17)=(Rollover!H$3/'Res Rent Roll'!$K17))</f>
        <v/>
      </c>
      <c r="I17" s="47" t="str">
        <f>IF('Res Rent Roll'!$B17="","",INT(I$3/'Res Rent Roll'!$K17)=(Rollover!I$3/'Res Rent Roll'!$K17))</f>
        <v/>
      </c>
      <c r="J17" s="47" t="str">
        <f>IF('Res Rent Roll'!$B17="","",INT(J$3/'Res Rent Roll'!$K17)=(Rollover!J$3/'Res Rent Roll'!$K17))</f>
        <v/>
      </c>
      <c r="K17" s="47" t="str">
        <f>IF('Res Rent Roll'!$B17="","",INT(K$3/'Res Rent Roll'!$K17)=(Rollover!K$3/'Res Rent Roll'!$K17))</f>
        <v/>
      </c>
      <c r="L17" s="47" t="str">
        <f>IF('Res Rent Roll'!$B17="","",INT(L$3/'Res Rent Roll'!$K17)=(Rollover!L$3/'Res Rent Roll'!$K17))</f>
        <v/>
      </c>
      <c r="M17" s="47" t="str">
        <f>IF('Res Rent Roll'!$B17="","",INT(M$3/'Res Rent Roll'!$K17)=(Rollover!M$3/'Res Rent Roll'!$K17))</f>
        <v/>
      </c>
      <c r="N17" s="47" t="str">
        <f>IF('Res Rent Roll'!$B17="","",INT(N$3/'Res Rent Roll'!$K17)=(Rollover!N$3/'Res Rent Roll'!$K17))</f>
        <v/>
      </c>
      <c r="O17" s="47" t="str">
        <f>IF('Res Rent Roll'!$B17="","",INT(O$3/'Res Rent Roll'!$K17)=(Rollover!O$3/'Res Rent Roll'!$K17))</f>
        <v/>
      </c>
      <c r="P17" s="47" t="str">
        <f>IF('Res Rent Roll'!$B17="","",INT(P$3/'Res Rent Roll'!$K17)=(Rollover!P$3/'Res Rent Roll'!$K17))</f>
        <v/>
      </c>
      <c r="Q17" s="47" t="str">
        <f>IF('Res Rent Roll'!$B17="","",INT(Q$3/'Res Rent Roll'!$K17)=(Rollover!Q$3/'Res Rent Roll'!$K17))</f>
        <v/>
      </c>
      <c r="R17" s="47" t="str">
        <f>IF('Res Rent Roll'!$B17="","",INT(R$3/'Res Rent Roll'!$K17)=(Rollover!R$3/'Res Rent Roll'!$K17))</f>
        <v/>
      </c>
      <c r="S17" s="47" t="str">
        <f>IF('Res Rent Roll'!$B17="","",INT(S$3/'Res Rent Roll'!$K17)=(Rollover!S$3/'Res Rent Roll'!$K17))</f>
        <v/>
      </c>
      <c r="T17" s="47" t="str">
        <f>IF('Res Rent Roll'!$B17="","",INT(T$3/'Res Rent Roll'!$K17)=(Rollover!T$3/'Res Rent Roll'!$K17))</f>
        <v/>
      </c>
      <c r="U17" s="47" t="str">
        <f>IF('Res Rent Roll'!$B17="","",INT(U$3/'Res Rent Roll'!$K17)=(Rollover!U$3/'Res Rent Roll'!$K17))</f>
        <v/>
      </c>
      <c r="V17" s="47" t="str">
        <f>IF('Res Rent Roll'!$B17="","",INT(V$3/'Res Rent Roll'!$K17)=(Rollover!V$3/'Res Rent Roll'!$K17))</f>
        <v/>
      </c>
      <c r="W17" s="47" t="str">
        <f>IF('Res Rent Roll'!$B17="","",INT(W$3/'Res Rent Roll'!$K17)=(Rollover!W$3/'Res Rent Roll'!$K17))</f>
        <v/>
      </c>
      <c r="X17" s="47" t="str">
        <f>IF('Res Rent Roll'!$B17="","",INT(X$3/'Res Rent Roll'!$K17)=(Rollover!X$3/'Res Rent Roll'!$K17))</f>
        <v/>
      </c>
      <c r="Y17" s="47" t="str">
        <f>IF('Res Rent Roll'!$B17="","",INT(Y$3/'Res Rent Roll'!$K17)=(Rollover!Y$3/'Res Rent Roll'!$K17))</f>
        <v/>
      </c>
      <c r="Z17" s="47" t="str">
        <f>IF('Res Rent Roll'!$B17="","",INT(Z$3/'Res Rent Roll'!$K17)=(Rollover!Z$3/'Res Rent Roll'!$K17))</f>
        <v/>
      </c>
      <c r="AA17" s="47" t="str">
        <f>IF('Res Rent Roll'!$B17="","",INT(AA$3/'Res Rent Roll'!$K17)=(Rollover!AA$3/'Res Rent Roll'!$K17))</f>
        <v/>
      </c>
      <c r="AB17" s="47" t="str">
        <f>IF('Res Rent Roll'!$B17="","",INT(AB$3/'Res Rent Roll'!$K17)=(Rollover!AB$3/'Res Rent Roll'!$K17))</f>
        <v/>
      </c>
      <c r="AC17" s="47" t="str">
        <f>IF('Res Rent Roll'!$B17="","",INT(AC$3/'Res Rent Roll'!$K17)=(Rollover!AC$3/'Res Rent Roll'!$K17))</f>
        <v/>
      </c>
      <c r="AD17" s="47" t="str">
        <f>IF('Res Rent Roll'!$B17="","",INT(AD$3/'Res Rent Roll'!$K17)=(Rollover!AD$3/'Res Rent Roll'!$K17))</f>
        <v/>
      </c>
      <c r="AE17" s="47" t="str">
        <f>IF('Res Rent Roll'!$B17="","",INT(AE$3/'Res Rent Roll'!$K17)=(Rollover!AE$3/'Res Rent Roll'!$K17))</f>
        <v/>
      </c>
      <c r="AF17" s="47" t="str">
        <f>IF('Res Rent Roll'!$B17="","",INT(AF$3/'Res Rent Roll'!$K17)=(Rollover!AF$3/'Res Rent Roll'!$K17))</f>
        <v/>
      </c>
      <c r="AG17" s="47" t="str">
        <f>IF('Res Rent Roll'!$B17="","",INT(AG$3/'Res Rent Roll'!$K17)=(Rollover!AG$3/'Res Rent Roll'!$K17))</f>
        <v/>
      </c>
      <c r="AH17" s="47" t="str">
        <f>IF('Res Rent Roll'!$B17="","",INT(AH$3/'Res Rent Roll'!$K17)=(Rollover!AH$3/'Res Rent Roll'!$K17))</f>
        <v/>
      </c>
      <c r="AI17" s="47" t="str">
        <f>IF('Res Rent Roll'!$B17="","",INT(AI$3/'Res Rent Roll'!$K17)=(Rollover!AI$3/'Res Rent Roll'!$K17))</f>
        <v/>
      </c>
      <c r="AJ17" s="47" t="str">
        <f>IF('Res Rent Roll'!$B17="","",INT(AJ$3/'Res Rent Roll'!$K17)=(Rollover!AJ$3/'Res Rent Roll'!$K17))</f>
        <v/>
      </c>
      <c r="AK17" s="47" t="str">
        <f>IF('Res Rent Roll'!$B17="","",INT(AK$3/'Res Rent Roll'!$K17)=(Rollover!AK$3/'Res Rent Roll'!$K17))</f>
        <v/>
      </c>
      <c r="AL17" s="47" t="str">
        <f>IF('Res Rent Roll'!$B17="","",INT(AL$3/'Res Rent Roll'!$K17)=(Rollover!AL$3/'Res Rent Roll'!$K17))</f>
        <v/>
      </c>
      <c r="AM17" s="47" t="str">
        <f>IF('Res Rent Roll'!$B17="","",INT(AM$3/'Res Rent Roll'!$K17)=(Rollover!AM$3/'Res Rent Roll'!$K17))</f>
        <v/>
      </c>
      <c r="AN17" s="47" t="str">
        <f>IF('Res Rent Roll'!$B17="","",INT(AN$3/'Res Rent Roll'!$K17)=(Rollover!AN$3/'Res Rent Roll'!$K17))</f>
        <v/>
      </c>
      <c r="AO17" s="47" t="str">
        <f>IF('Res Rent Roll'!$B17="","",INT(AO$3/'Res Rent Roll'!$K17)=(Rollover!AO$3/'Res Rent Roll'!$K17))</f>
        <v/>
      </c>
      <c r="AP17" s="47" t="str">
        <f>IF('Res Rent Roll'!$B17="","",INT(AP$3/'Res Rent Roll'!$K17)=(Rollover!AP$3/'Res Rent Roll'!$K17))</f>
        <v/>
      </c>
      <c r="AQ17" s="47" t="str">
        <f>IF('Res Rent Roll'!$B17="","",INT(AQ$3/'Res Rent Roll'!$K17)=(Rollover!AQ$3/'Res Rent Roll'!$K17))</f>
        <v/>
      </c>
      <c r="AR17" s="47" t="str">
        <f>IF('Res Rent Roll'!$B17="","",INT(AR$3/'Res Rent Roll'!$K17)=(Rollover!AR$3/'Res Rent Roll'!$K17))</f>
        <v/>
      </c>
      <c r="AS17" s="47" t="str">
        <f>IF('Res Rent Roll'!$B17="","",INT(AS$3/'Res Rent Roll'!$K17)=(Rollover!AS$3/'Res Rent Roll'!$K17))</f>
        <v/>
      </c>
      <c r="AT17" s="47" t="str">
        <f>IF('Res Rent Roll'!$B17="","",INT(AT$3/'Res Rent Roll'!$K17)=(Rollover!AT$3/'Res Rent Roll'!$K17))</f>
        <v/>
      </c>
      <c r="AU17" s="47" t="str">
        <f>IF('Res Rent Roll'!$B17="","",INT(AU$3/'Res Rent Roll'!$K17)=(Rollover!AU$3/'Res Rent Roll'!$K17))</f>
        <v/>
      </c>
      <c r="AV17" s="47" t="str">
        <f>IF('Res Rent Roll'!$B17="","",INT(AV$3/'Res Rent Roll'!$K17)=(Rollover!AV$3/'Res Rent Roll'!$K17))</f>
        <v/>
      </c>
      <c r="AW17" s="47" t="str">
        <f>IF('Res Rent Roll'!$B17="","",INT(AW$3/'Res Rent Roll'!$K17)=(Rollover!AW$3/'Res Rent Roll'!$K17))</f>
        <v/>
      </c>
      <c r="AX17" s="47" t="str">
        <f>IF('Res Rent Roll'!$B17="","",INT(AX$3/'Res Rent Roll'!$K17)=(Rollover!AX$3/'Res Rent Roll'!$K17))</f>
        <v/>
      </c>
      <c r="AY17" s="47" t="str">
        <f>IF('Res Rent Roll'!$B17="","",INT(AY$3/'Res Rent Roll'!$K17)=(Rollover!AY$3/'Res Rent Roll'!$K17))</f>
        <v/>
      </c>
      <c r="AZ17" s="47" t="str">
        <f>IF('Res Rent Roll'!$B17="","",INT(AZ$3/'Res Rent Roll'!$K17)=(Rollover!AZ$3/'Res Rent Roll'!$K17))</f>
        <v/>
      </c>
      <c r="BA17" s="47" t="str">
        <f>IF('Res Rent Roll'!$B17="","",INT(BA$3/'Res Rent Roll'!$K17)=(Rollover!BA$3/'Res Rent Roll'!$K17))</f>
        <v/>
      </c>
      <c r="BB17" s="47" t="str">
        <f>IF('Res Rent Roll'!$B17="","",INT(BB$3/'Res Rent Roll'!$K17)=(Rollover!BB$3/'Res Rent Roll'!$K17))</f>
        <v/>
      </c>
      <c r="BC17" s="47" t="str">
        <f>IF('Res Rent Roll'!$B17="","",INT(BC$3/'Res Rent Roll'!$K17)=(Rollover!BC$3/'Res Rent Roll'!$K17))</f>
        <v/>
      </c>
      <c r="BD17" s="47" t="str">
        <f>IF('Res Rent Roll'!$B17="","",INT(BD$3/'Res Rent Roll'!$K17)=(Rollover!BD$3/'Res Rent Roll'!$K17))</f>
        <v/>
      </c>
      <c r="BE17" s="47" t="str">
        <f>IF('Res Rent Roll'!$B17="","",INT(BE$3/'Res Rent Roll'!$K17)=(Rollover!BE$3/'Res Rent Roll'!$K17))</f>
        <v/>
      </c>
      <c r="BF17" s="47" t="str">
        <f>IF('Res Rent Roll'!$B17="","",INT(BF$3/'Res Rent Roll'!$K17)=(Rollover!BF$3/'Res Rent Roll'!$K17))</f>
        <v/>
      </c>
      <c r="BG17" s="47" t="str">
        <f>IF('Res Rent Roll'!$B17="","",INT(BG$3/'Res Rent Roll'!$K17)=(Rollover!BG$3/'Res Rent Roll'!$K17))</f>
        <v/>
      </c>
      <c r="BH17" s="47" t="str">
        <f>IF('Res Rent Roll'!$B17="","",INT(BH$3/'Res Rent Roll'!$K17)=(Rollover!BH$3/'Res Rent Roll'!$K17))</f>
        <v/>
      </c>
      <c r="BI17" s="47" t="str">
        <f>IF('Res Rent Roll'!$B17="","",INT(BI$3/'Res Rent Roll'!$K17)=(Rollover!BI$3/'Res Rent Roll'!$K17))</f>
        <v/>
      </c>
      <c r="BJ17" s="47" t="str">
        <f>IF('Res Rent Roll'!$B17="","",INT(BJ$3/'Res Rent Roll'!$K17)=(Rollover!BJ$3/'Res Rent Roll'!$K17))</f>
        <v/>
      </c>
      <c r="BK17" s="47" t="str">
        <f>IF('Res Rent Roll'!$B17="","",INT(BK$3/'Res Rent Roll'!$K17)=(Rollover!BK$3/'Res Rent Roll'!$K17))</f>
        <v/>
      </c>
      <c r="BL17" s="47" t="str">
        <f>IF('Res Rent Roll'!$B17="","",INT(BL$3/'Res Rent Roll'!$K17)=(Rollover!BL$3/'Res Rent Roll'!$K17))</f>
        <v/>
      </c>
      <c r="BM17" s="47" t="str">
        <f>IF('Res Rent Roll'!$B17="","",INT(BM$3/'Res Rent Roll'!$K17)=(Rollover!BM$3/'Res Rent Roll'!$K17))</f>
        <v/>
      </c>
      <c r="BN17" s="47" t="str">
        <f>IF('Res Rent Roll'!$B17="","",INT(BN$3/'Res Rent Roll'!$K17)=(Rollover!BN$3/'Res Rent Roll'!$K17))</f>
        <v/>
      </c>
      <c r="BO17" s="47" t="str">
        <f>IF('Res Rent Roll'!$B17="","",INT(BO$3/'Res Rent Roll'!$K17)=(Rollover!BO$3/'Res Rent Roll'!$K17))</f>
        <v/>
      </c>
      <c r="BP17" s="47" t="str">
        <f>IF('Res Rent Roll'!$B17="","",INT(BP$3/'Res Rent Roll'!$K17)=(Rollover!BP$3/'Res Rent Roll'!$K17))</f>
        <v/>
      </c>
      <c r="BQ17" s="47" t="str">
        <f>IF('Res Rent Roll'!$B17="","",INT(BQ$3/'Res Rent Roll'!$K17)=(Rollover!BQ$3/'Res Rent Roll'!$K17))</f>
        <v/>
      </c>
      <c r="BR17" s="47" t="str">
        <f>IF('Res Rent Roll'!$B17="","",INT(BR$3/'Res Rent Roll'!$K17)=(Rollover!BR$3/'Res Rent Roll'!$K17))</f>
        <v/>
      </c>
      <c r="BS17" s="47" t="str">
        <f>IF('Res Rent Roll'!$B17="","",INT(BS$3/'Res Rent Roll'!$K17)=(Rollover!BS$3/'Res Rent Roll'!$K17))</f>
        <v/>
      </c>
      <c r="BT17" s="47" t="str">
        <f>IF('Res Rent Roll'!$B17="","",INT(BT$3/'Res Rent Roll'!$K17)=(Rollover!BT$3/'Res Rent Roll'!$K17))</f>
        <v/>
      </c>
      <c r="BU17" s="47" t="str">
        <f>IF('Res Rent Roll'!$B17="","",INT(BU$3/'Res Rent Roll'!$K17)=(Rollover!BU$3/'Res Rent Roll'!$K17))</f>
        <v/>
      </c>
      <c r="BV17" s="47" t="str">
        <f>IF('Res Rent Roll'!$B17="","",INT(BV$3/'Res Rent Roll'!$K17)=(Rollover!BV$3/'Res Rent Roll'!$K17))</f>
        <v/>
      </c>
      <c r="BW17" s="47" t="str">
        <f>IF('Res Rent Roll'!$B17="","",INT(BW$3/'Res Rent Roll'!$K17)=(Rollover!BW$3/'Res Rent Roll'!$K17))</f>
        <v/>
      </c>
      <c r="BX17" s="47" t="str">
        <f>IF('Res Rent Roll'!$B17="","",INT(BX$3/'Res Rent Roll'!$K17)=(Rollover!BX$3/'Res Rent Roll'!$K17))</f>
        <v/>
      </c>
      <c r="BY17" s="47" t="str">
        <f>IF('Res Rent Roll'!$B17="","",INT(BY$3/'Res Rent Roll'!$K17)=(Rollover!BY$3/'Res Rent Roll'!$K17))</f>
        <v/>
      </c>
      <c r="BZ17" s="47" t="str">
        <f>IF('Res Rent Roll'!$B17="","",INT(BZ$3/'Res Rent Roll'!$K17)=(Rollover!BZ$3/'Res Rent Roll'!$K17))</f>
        <v/>
      </c>
      <c r="CA17" s="47" t="str">
        <f>IF('Res Rent Roll'!$B17="","",INT(CA$3/'Res Rent Roll'!$K17)=(Rollover!CA$3/'Res Rent Roll'!$K17))</f>
        <v/>
      </c>
      <c r="CB17" s="47" t="str">
        <f>IF('Res Rent Roll'!$B17="","",INT(CB$3/'Res Rent Roll'!$K17)=(Rollover!CB$3/'Res Rent Roll'!$K17))</f>
        <v/>
      </c>
      <c r="CC17" s="47" t="str">
        <f>IF('Res Rent Roll'!$B17="","",INT(CC$3/'Res Rent Roll'!$K17)=(Rollover!CC$3/'Res Rent Roll'!$K17))</f>
        <v/>
      </c>
      <c r="CD17" s="47" t="str">
        <f>IF('Res Rent Roll'!$B17="","",INT(CD$3/'Res Rent Roll'!$K17)=(Rollover!CD$3/'Res Rent Roll'!$K17))</f>
        <v/>
      </c>
      <c r="CE17" s="47" t="str">
        <f>IF('Res Rent Roll'!$B17="","",INT(CE$3/'Res Rent Roll'!$K17)=(Rollover!CE$3/'Res Rent Roll'!$K17))</f>
        <v/>
      </c>
      <c r="CF17" s="47" t="str">
        <f>IF('Res Rent Roll'!$B17="","",INT(CF$3/'Res Rent Roll'!$K17)=(Rollover!CF$3/'Res Rent Roll'!$K17))</f>
        <v/>
      </c>
      <c r="CG17" s="47" t="str">
        <f>IF('Res Rent Roll'!$B17="","",INT(CG$3/'Res Rent Roll'!$K17)=(Rollover!CG$3/'Res Rent Roll'!$K17))</f>
        <v/>
      </c>
      <c r="CH17" s="47" t="str">
        <f>IF('Res Rent Roll'!$B17="","",INT(CH$3/'Res Rent Roll'!$K17)=(Rollover!CH$3/'Res Rent Roll'!$K17))</f>
        <v/>
      </c>
      <c r="CI17" s="47" t="str">
        <f>IF('Res Rent Roll'!$B17="","",INT(CI$3/'Res Rent Roll'!$K17)=(Rollover!CI$3/'Res Rent Roll'!$K17))</f>
        <v/>
      </c>
      <c r="CJ17" s="47" t="str">
        <f>IF('Res Rent Roll'!$B17="","",INT(CJ$3/'Res Rent Roll'!$K17)=(Rollover!CJ$3/'Res Rent Roll'!$K17))</f>
        <v/>
      </c>
      <c r="CK17" s="47" t="str">
        <f>IF('Res Rent Roll'!$B17="","",INT(CK$3/'Res Rent Roll'!$K17)=(Rollover!CK$3/'Res Rent Roll'!$K17))</f>
        <v/>
      </c>
      <c r="CL17" s="47" t="str">
        <f>IF('Res Rent Roll'!$B17="","",INT(CL$3/'Res Rent Roll'!$K17)=(Rollover!CL$3/'Res Rent Roll'!$K17))</f>
        <v/>
      </c>
      <c r="CM17" s="47" t="str">
        <f>IF('Res Rent Roll'!$B17="","",INT(CM$3/'Res Rent Roll'!$K17)=(Rollover!CM$3/'Res Rent Roll'!$K17))</f>
        <v/>
      </c>
      <c r="CN17" s="47" t="str">
        <f>IF('Res Rent Roll'!$B17="","",INT(CN$3/'Res Rent Roll'!$K17)=(Rollover!CN$3/'Res Rent Roll'!$K17))</f>
        <v/>
      </c>
      <c r="CO17" s="47" t="str">
        <f>IF('Res Rent Roll'!$B17="","",INT(CO$3/'Res Rent Roll'!$K17)=(Rollover!CO$3/'Res Rent Roll'!$K17))</f>
        <v/>
      </c>
      <c r="CP17" s="47" t="str">
        <f>IF('Res Rent Roll'!$B17="","",INT(CP$3/'Res Rent Roll'!$K17)=(Rollover!CP$3/'Res Rent Roll'!$K17))</f>
        <v/>
      </c>
      <c r="CQ17" s="47" t="str">
        <f>IF('Res Rent Roll'!$B17="","",INT(CQ$3/'Res Rent Roll'!$K17)=(Rollover!CQ$3/'Res Rent Roll'!$K17))</f>
        <v/>
      </c>
      <c r="CR17" s="47" t="str">
        <f>IF('Res Rent Roll'!$B17="","",INT(CR$3/'Res Rent Roll'!$K17)=(Rollover!CR$3/'Res Rent Roll'!$K17))</f>
        <v/>
      </c>
      <c r="CS17" s="47" t="str">
        <f>IF('Res Rent Roll'!$B17="","",INT(CS$3/'Res Rent Roll'!$K17)=(Rollover!CS$3/'Res Rent Roll'!$K17))</f>
        <v/>
      </c>
      <c r="CT17" s="47" t="str">
        <f>IF('Res Rent Roll'!$B17="","",INT(CT$3/'Res Rent Roll'!$K17)=(Rollover!CT$3/'Res Rent Roll'!$K17))</f>
        <v/>
      </c>
      <c r="CU17" s="47" t="str">
        <f>IF('Res Rent Roll'!$B17="","",INT(CU$3/'Res Rent Roll'!$K17)=(Rollover!CU$3/'Res Rent Roll'!$K17))</f>
        <v/>
      </c>
      <c r="CV17" s="47" t="str">
        <f>IF('Res Rent Roll'!$B17="","",INT(CV$3/'Res Rent Roll'!$K17)=(Rollover!CV$3/'Res Rent Roll'!$K17))</f>
        <v/>
      </c>
      <c r="CW17" s="47" t="str">
        <f>IF('Res Rent Roll'!$B17="","",INT(CW$3/'Res Rent Roll'!$K17)=(Rollover!CW$3/'Res Rent Roll'!$K17))</f>
        <v/>
      </c>
      <c r="CX17" s="47" t="str">
        <f>IF('Res Rent Roll'!$B17="","",INT(CX$3/'Res Rent Roll'!$K17)=(Rollover!CX$3/'Res Rent Roll'!$K17))</f>
        <v/>
      </c>
      <c r="CY17" s="47" t="str">
        <f>IF('Res Rent Roll'!$B17="","",INT(CY$3/'Res Rent Roll'!$K17)=(Rollover!CY$3/'Res Rent Roll'!$K17))</f>
        <v/>
      </c>
      <c r="CZ17" s="47" t="str">
        <f>IF('Res Rent Roll'!$B17="","",INT(CZ$3/'Res Rent Roll'!$K17)=(Rollover!CZ$3/'Res Rent Roll'!$K17))</f>
        <v/>
      </c>
      <c r="DA17" s="47" t="str">
        <f>IF('Res Rent Roll'!$B17="","",INT(DA$3/'Res Rent Roll'!$K17)=(Rollover!DA$3/'Res Rent Roll'!$K17))</f>
        <v/>
      </c>
      <c r="DB17" s="47" t="str">
        <f>IF('Res Rent Roll'!$B17="","",INT(DB$3/'Res Rent Roll'!$K17)=(Rollover!DB$3/'Res Rent Roll'!$K17))</f>
        <v/>
      </c>
      <c r="DC17" s="47" t="str">
        <f>IF('Res Rent Roll'!$B17="","",INT(DC$3/'Res Rent Roll'!$K17)=(Rollover!DC$3/'Res Rent Roll'!$K17))</f>
        <v/>
      </c>
      <c r="DD17" s="47" t="str">
        <f>IF('Res Rent Roll'!$B17="","",INT(DD$3/'Res Rent Roll'!$K17)=(Rollover!DD$3/'Res Rent Roll'!$K17))</f>
        <v/>
      </c>
      <c r="DE17" s="47" t="str">
        <f>IF('Res Rent Roll'!$B17="","",INT(DE$3/'Res Rent Roll'!$K17)=(Rollover!DE$3/'Res Rent Roll'!$K17))</f>
        <v/>
      </c>
      <c r="DF17" s="47" t="str">
        <f>IF('Res Rent Roll'!$B17="","",INT(DF$3/'Res Rent Roll'!$K17)=(Rollover!DF$3/'Res Rent Roll'!$K17))</f>
        <v/>
      </c>
      <c r="DG17" s="47" t="str">
        <f>IF('Res Rent Roll'!$B17="","",INT(DG$3/'Res Rent Roll'!$K17)=(Rollover!DG$3/'Res Rent Roll'!$K17))</f>
        <v/>
      </c>
      <c r="DH17" s="47" t="str">
        <f>IF('Res Rent Roll'!$B17="","",INT(DH$3/'Res Rent Roll'!$K17)=(Rollover!DH$3/'Res Rent Roll'!$K17))</f>
        <v/>
      </c>
      <c r="DI17" s="47" t="str">
        <f>IF('Res Rent Roll'!$B17="","",INT(DI$3/'Res Rent Roll'!$K17)=(Rollover!DI$3/'Res Rent Roll'!$K17))</f>
        <v/>
      </c>
      <c r="DJ17" s="47" t="str">
        <f>IF('Res Rent Roll'!$B17="","",INT(DJ$3/'Res Rent Roll'!$K17)=(Rollover!DJ$3/'Res Rent Roll'!$K17))</f>
        <v/>
      </c>
      <c r="DK17" s="47" t="str">
        <f>IF('Res Rent Roll'!$B17="","",INT(DK$3/'Res Rent Roll'!$K17)=(Rollover!DK$3/'Res Rent Roll'!$K17))</f>
        <v/>
      </c>
      <c r="DL17" s="47" t="str">
        <f>IF('Res Rent Roll'!$B17="","",INT(DL$3/'Res Rent Roll'!$K17)=(Rollover!DL$3/'Res Rent Roll'!$K17))</f>
        <v/>
      </c>
      <c r="DM17" s="47" t="str">
        <f>IF('Res Rent Roll'!$B17="","",INT(DM$3/'Res Rent Roll'!$K17)=(Rollover!DM$3/'Res Rent Roll'!$K17))</f>
        <v/>
      </c>
      <c r="DN17" s="47" t="str">
        <f>IF('Res Rent Roll'!$B17="","",INT(DN$3/'Res Rent Roll'!$K17)=(Rollover!DN$3/'Res Rent Roll'!$K17))</f>
        <v/>
      </c>
      <c r="DO17" s="47" t="str">
        <f>IF('Res Rent Roll'!$B17="","",INT(DO$3/'Res Rent Roll'!$K17)=(Rollover!DO$3/'Res Rent Roll'!$K17))</f>
        <v/>
      </c>
      <c r="DP17" s="47" t="str">
        <f>IF('Res Rent Roll'!$B17="","",INT(DP$3/'Res Rent Roll'!$K17)=(Rollover!DP$3/'Res Rent Roll'!$K17))</f>
        <v/>
      </c>
      <c r="DQ17" s="47" t="str">
        <f>IF('Res Rent Roll'!$B17="","",INT(DQ$3/'Res Rent Roll'!$K17)=(Rollover!DQ$3/'Res Rent Roll'!$K17))</f>
        <v/>
      </c>
      <c r="DR17" s="47" t="str">
        <f>IF('Res Rent Roll'!$B17="","",INT(DR$3/'Res Rent Roll'!$K17)=(Rollover!DR$3/'Res Rent Roll'!$K17))</f>
        <v/>
      </c>
      <c r="DS17" s="47" t="str">
        <f>IF('Res Rent Roll'!$B17="","",INT(DS$3/'Res Rent Roll'!$K17)=(Rollover!DS$3/'Res Rent Roll'!$K17))</f>
        <v/>
      </c>
      <c r="DT17" s="47" t="str">
        <f>IF('Res Rent Roll'!$B17="","",INT(DT$3/'Res Rent Roll'!$K17)=(Rollover!DT$3/'Res Rent Roll'!$K17))</f>
        <v/>
      </c>
      <c r="DU17" s="47" t="str">
        <f>IF('Res Rent Roll'!$B17="","",INT(DU$3/'Res Rent Roll'!$K17)=(Rollover!DU$3/'Res Rent Roll'!$K17))</f>
        <v/>
      </c>
      <c r="DV17" s="47" t="str">
        <f>IF('Res Rent Roll'!$B17="","",INT(DV$3/'Res Rent Roll'!$K17)=(Rollover!DV$3/'Res Rent Roll'!$K17))</f>
        <v/>
      </c>
      <c r="DW17" s="47" t="str">
        <f>IF('Res Rent Roll'!$B17="","",INT(DW$3/'Res Rent Roll'!$K17)=(Rollover!DW$3/'Res Rent Roll'!$K17))</f>
        <v/>
      </c>
      <c r="DX17" s="47" t="str">
        <f>IF('Res Rent Roll'!$B17="","",INT(DX$3/'Res Rent Roll'!$K17)=(Rollover!DX$3/'Res Rent Roll'!$K17))</f>
        <v/>
      </c>
      <c r="DY17" s="47" t="str">
        <f>IF('Res Rent Roll'!$B17="","",INT(DY$3/'Res Rent Roll'!$K17)=(Rollover!DY$3/'Res Rent Roll'!$K17))</f>
        <v/>
      </c>
      <c r="DZ17" s="47" t="str">
        <f>IF('Res Rent Roll'!$B17="","",INT(DZ$3/'Res Rent Roll'!$K17)=(Rollover!DZ$3/'Res Rent Roll'!$K17))</f>
        <v/>
      </c>
      <c r="EA17" s="47" t="str">
        <f>IF('Res Rent Roll'!$B17="","",INT(EA$3/'Res Rent Roll'!$K17)=(Rollover!EA$3/'Res Rent Roll'!$K17))</f>
        <v/>
      </c>
      <c r="EB17" s="47" t="str">
        <f>IF('Res Rent Roll'!$B17="","",INT(EB$3/'Res Rent Roll'!$K17)=(Rollover!EB$3/'Res Rent Roll'!$K17))</f>
        <v/>
      </c>
      <c r="EC17" s="47" t="str">
        <f>IF('Res Rent Roll'!$B17="","",INT(EC$3/'Res Rent Roll'!$K17)=(Rollover!EC$3/'Res Rent Roll'!$K17))</f>
        <v/>
      </c>
      <c r="ED17" s="47" t="str">
        <f>IF('Res Rent Roll'!$B17="","",INT(ED$3/'Res Rent Roll'!$K17)=(Rollover!ED$3/'Res Rent Roll'!$K17))</f>
        <v/>
      </c>
      <c r="EE17" s="47" t="str">
        <f>IF('Res Rent Roll'!$B17="","",INT(EE$3/'Res Rent Roll'!$K17)=(Rollover!EE$3/'Res Rent Roll'!$K17))</f>
        <v/>
      </c>
      <c r="EF17" s="47" t="str">
        <f>IF('Res Rent Roll'!$B17="","",INT(EF$3/'Res Rent Roll'!$K17)=(Rollover!EF$3/'Res Rent Roll'!$K17))</f>
        <v/>
      </c>
      <c r="EG17" s="47" t="str">
        <f>IF('Res Rent Roll'!$B17="","",INT(EG$3/'Res Rent Roll'!$K17)=(Rollover!EG$3/'Res Rent Roll'!$K17))</f>
        <v/>
      </c>
      <c r="EH17" s="47" t="str">
        <f>IF('Res Rent Roll'!$B17="","",INT(EH$3/'Res Rent Roll'!$K17)=(Rollover!EH$3/'Res Rent Roll'!$K17))</f>
        <v/>
      </c>
      <c r="EI17" s="47" t="str">
        <f>IF('Res Rent Roll'!$B17="","",INT(EI$3/'Res Rent Roll'!$K17)=(Rollover!EI$3/'Res Rent Roll'!$K17))</f>
        <v/>
      </c>
      <c r="EJ17" s="47" t="str">
        <f>IF('Res Rent Roll'!$B17="","",INT(EJ$3/'Res Rent Roll'!$K17)=(Rollover!EJ$3/'Res Rent Roll'!$K17))</f>
        <v/>
      </c>
      <c r="EK17" s="47" t="str">
        <f>IF('Res Rent Roll'!$B17="","",INT(EK$3/'Res Rent Roll'!$K17)=(Rollover!EK$3/'Res Rent Roll'!$K17))</f>
        <v/>
      </c>
      <c r="EL17" s="47" t="str">
        <f>IF('Res Rent Roll'!$B17="","",INT(EL$3/'Res Rent Roll'!$K17)=(Rollover!EL$3/'Res Rent Roll'!$K17))</f>
        <v/>
      </c>
      <c r="EM17" s="47" t="str">
        <f>IF('Res Rent Roll'!$B17="","",INT(EM$3/'Res Rent Roll'!$K17)=(Rollover!EM$3/'Res Rent Roll'!$K17))</f>
        <v/>
      </c>
      <c r="EN17" s="47" t="str">
        <f>IF('Res Rent Roll'!$B17="","",INT(EN$3/'Res Rent Roll'!$K17)=(Rollover!EN$3/'Res Rent Roll'!$K17))</f>
        <v/>
      </c>
      <c r="EO17" s="47" t="str">
        <f>IF('Res Rent Roll'!$B17="","",INT(EO$3/'Res Rent Roll'!$K17)=(Rollover!EO$3/'Res Rent Roll'!$K17))</f>
        <v/>
      </c>
      <c r="EP17" s="47" t="str">
        <f>IF('Res Rent Roll'!$B17="","",INT(EP$3/'Res Rent Roll'!$K17)=(Rollover!EP$3/'Res Rent Roll'!$K17))</f>
        <v/>
      </c>
      <c r="EQ17" s="47" t="str">
        <f>IF('Res Rent Roll'!$B17="","",INT(EQ$3/'Res Rent Roll'!$K17)=(Rollover!EQ$3/'Res Rent Roll'!$K17))</f>
        <v/>
      </c>
      <c r="ER17" s="47" t="str">
        <f>IF('Res Rent Roll'!$B17="","",INT(ER$3/'Res Rent Roll'!$K17)=(Rollover!ER$3/'Res Rent Roll'!$K17))</f>
        <v/>
      </c>
      <c r="ES17" s="47" t="str">
        <f>IF('Res Rent Roll'!$B17="","",INT(ES$3/'Res Rent Roll'!$K17)=(Rollover!ES$3/'Res Rent Roll'!$K17))</f>
        <v/>
      </c>
      <c r="ET17" s="47" t="str">
        <f>IF('Res Rent Roll'!$B17="","",INT(ET$3/'Res Rent Roll'!$K17)=(Rollover!ET$3/'Res Rent Roll'!$K17))</f>
        <v/>
      </c>
      <c r="EU17" s="47" t="str">
        <f>IF('Res Rent Roll'!$B17="","",INT(EU$3/'Res Rent Roll'!$K17)=(Rollover!EU$3/'Res Rent Roll'!$K17))</f>
        <v/>
      </c>
      <c r="EV17" s="47" t="str">
        <f>IF('Res Rent Roll'!$B17="","",INT(EV$3/'Res Rent Roll'!$K17)=(Rollover!EV$3/'Res Rent Roll'!$K17))</f>
        <v/>
      </c>
      <c r="EW17" s="47" t="str">
        <f>IF('Res Rent Roll'!$B17="","",INT(EW$3/'Res Rent Roll'!$K17)=(Rollover!EW$3/'Res Rent Roll'!$K17))</f>
        <v/>
      </c>
      <c r="EX17" s="47" t="str">
        <f>IF('Res Rent Roll'!$B17="","",INT(EX$3/'Res Rent Roll'!$K17)=(Rollover!EX$3/'Res Rent Roll'!$K17))</f>
        <v/>
      </c>
      <c r="EY17" s="47" t="str">
        <f>IF('Res Rent Roll'!$B17="","",INT(EY$3/'Res Rent Roll'!$K17)=(Rollover!EY$3/'Res Rent Roll'!$K17))</f>
        <v/>
      </c>
      <c r="EZ17" s="47" t="str">
        <f>IF('Res Rent Roll'!$B17="","",INT(EZ$3/'Res Rent Roll'!$K17)=(Rollover!EZ$3/'Res Rent Roll'!$K17))</f>
        <v/>
      </c>
      <c r="FA17" s="47" t="str">
        <f>IF('Res Rent Roll'!$B17="","",INT(FA$3/'Res Rent Roll'!$K17)=(Rollover!FA$3/'Res Rent Roll'!$K17))</f>
        <v/>
      </c>
      <c r="FB17" s="47" t="str">
        <f>IF('Res Rent Roll'!$B17="","",INT(FB$3/'Res Rent Roll'!$K17)=(Rollover!FB$3/'Res Rent Roll'!$K17))</f>
        <v/>
      </c>
      <c r="FC17" s="47" t="str">
        <f>IF('Res Rent Roll'!$B17="","",INT(FC$3/'Res Rent Roll'!$K17)=(Rollover!FC$3/'Res Rent Roll'!$K17))</f>
        <v/>
      </c>
      <c r="FD17" s="47" t="str">
        <f>IF('Res Rent Roll'!$B17="","",INT(FD$3/'Res Rent Roll'!$K17)=(Rollover!FD$3/'Res Rent Roll'!$K17))</f>
        <v/>
      </c>
      <c r="FE17" s="47" t="str">
        <f>IF('Res Rent Roll'!$B17="","",INT(FE$3/'Res Rent Roll'!$K17)=(Rollover!FE$3/'Res Rent Roll'!$K17))</f>
        <v/>
      </c>
      <c r="FF17" s="47" t="str">
        <f>IF('Res Rent Roll'!$B17="","",INT(FF$3/'Res Rent Roll'!$K17)=(Rollover!FF$3/'Res Rent Roll'!$K17))</f>
        <v/>
      </c>
      <c r="FG17" s="47" t="str">
        <f>IF('Res Rent Roll'!$B17="","",INT(FG$3/'Res Rent Roll'!$K17)=(Rollover!FG$3/'Res Rent Roll'!$K17))</f>
        <v/>
      </c>
      <c r="FH17" s="47" t="str">
        <f>IF('Res Rent Roll'!$B17="","",INT(FH$3/'Res Rent Roll'!$K17)=(Rollover!FH$3/'Res Rent Roll'!$K17))</f>
        <v/>
      </c>
      <c r="FI17" s="47" t="str">
        <f>IF('Res Rent Roll'!$B17="","",INT(FI$3/'Res Rent Roll'!$K17)=(Rollover!FI$3/'Res Rent Roll'!$K17))</f>
        <v/>
      </c>
      <c r="FJ17" s="47" t="str">
        <f>IF('Res Rent Roll'!$B17="","",INT(FJ$3/'Res Rent Roll'!$K17)=(Rollover!FJ$3/'Res Rent Roll'!$K17))</f>
        <v/>
      </c>
      <c r="FK17" s="47" t="str">
        <f>IF('Res Rent Roll'!$B17="","",INT(FK$3/'Res Rent Roll'!$K17)=(Rollover!FK$3/'Res Rent Roll'!$K17))</f>
        <v/>
      </c>
      <c r="FL17" s="47" t="str">
        <f>IF('Res Rent Roll'!$B17="","",INT(FL$3/'Res Rent Roll'!$K17)=(Rollover!FL$3/'Res Rent Roll'!$K17))</f>
        <v/>
      </c>
      <c r="FM17" s="47" t="str">
        <f>IF('Res Rent Roll'!$B17="","",INT(FM$3/'Res Rent Roll'!$K17)=(Rollover!FM$3/'Res Rent Roll'!$K17))</f>
        <v/>
      </c>
      <c r="FN17" s="47" t="str">
        <f>IF('Res Rent Roll'!$B17="","",INT(FN$3/'Res Rent Roll'!$K17)=(Rollover!FN$3/'Res Rent Roll'!$K17))</f>
        <v/>
      </c>
      <c r="FO17" s="47" t="str">
        <f>IF('Res Rent Roll'!$B17="","",INT(FO$3/'Res Rent Roll'!$K17)=(Rollover!FO$3/'Res Rent Roll'!$K17))</f>
        <v/>
      </c>
      <c r="FP17" s="47" t="str">
        <f>IF('Res Rent Roll'!$B17="","",INT(FP$3/'Res Rent Roll'!$K17)=(Rollover!FP$3/'Res Rent Roll'!$K17))</f>
        <v/>
      </c>
      <c r="FQ17" s="47" t="str">
        <f>IF('Res Rent Roll'!$B17="","",INT(FQ$3/'Res Rent Roll'!$K17)=(Rollover!FQ$3/'Res Rent Roll'!$K17))</f>
        <v/>
      </c>
      <c r="FR17" s="47" t="str">
        <f>IF('Res Rent Roll'!$B17="","",INT(FR$3/'Res Rent Roll'!$K17)=(Rollover!FR$3/'Res Rent Roll'!$K17))</f>
        <v/>
      </c>
      <c r="FS17" s="47" t="str">
        <f>IF('Res Rent Roll'!$B17="","",INT(FS$3/'Res Rent Roll'!$K17)=(Rollover!FS$3/'Res Rent Roll'!$K17))</f>
        <v/>
      </c>
      <c r="FT17" s="47" t="str">
        <f>IF('Res Rent Roll'!$B17="","",INT(FT$3/'Res Rent Roll'!$K17)=(Rollover!FT$3/'Res Rent Roll'!$K17))</f>
        <v/>
      </c>
      <c r="FU17" s="47" t="str">
        <f>IF('Res Rent Roll'!$B17="","",INT(FU$3/'Res Rent Roll'!$K17)=(Rollover!FU$3/'Res Rent Roll'!$K17))</f>
        <v/>
      </c>
      <c r="FV17" s="47" t="str">
        <f>IF('Res Rent Roll'!$B17="","",INT(FV$3/'Res Rent Roll'!$K17)=(Rollover!FV$3/'Res Rent Roll'!$K17))</f>
        <v/>
      </c>
      <c r="FW17" s="47" t="str">
        <f>IF('Res Rent Roll'!$B17="","",INT(FW$3/'Res Rent Roll'!$K17)=(Rollover!FW$3/'Res Rent Roll'!$K17))</f>
        <v/>
      </c>
      <c r="FX17" s="47" t="str">
        <f>IF('Res Rent Roll'!$B17="","",INT(FX$3/'Res Rent Roll'!$K17)=(Rollover!FX$3/'Res Rent Roll'!$K17))</f>
        <v/>
      </c>
      <c r="FY17" s="47" t="str">
        <f>IF('Res Rent Roll'!$B17="","",INT(FY$3/'Res Rent Roll'!$K17)=(Rollover!FY$3/'Res Rent Roll'!$K17))</f>
        <v/>
      </c>
      <c r="FZ17" s="47" t="str">
        <f>IF('Res Rent Roll'!$B17="","",INT(FZ$3/'Res Rent Roll'!$K17)=(Rollover!FZ$3/'Res Rent Roll'!$K17))</f>
        <v/>
      </c>
      <c r="GA17" s="48" t="str">
        <f>IF('Res Rent Roll'!$B17="","",INT(GA$3/'Res Rent Roll'!$K17)=(Rollover!GA$3/'Res Rent Roll'!$K17))</f>
        <v/>
      </c>
    </row>
    <row r="18" spans="2:183" x14ac:dyDescent="0.3">
      <c r="B18" s="42" t="str">
        <f>IF('Res Rent Roll'!$B18="","",'Res Rent Roll'!$B18)</f>
        <v/>
      </c>
      <c r="C18" s="43"/>
      <c r="D18" s="47" t="str">
        <f>IF('Res Rent Roll'!$B18="","",INT(D$3/'Res Rent Roll'!$K18)=(Rollover!D$3/'Res Rent Roll'!$K18))</f>
        <v/>
      </c>
      <c r="E18" s="47" t="str">
        <f>IF('Res Rent Roll'!$B18="","",INT(E$3/'Res Rent Roll'!$K18)=(Rollover!E$3/'Res Rent Roll'!$K18))</f>
        <v/>
      </c>
      <c r="F18" s="47" t="str">
        <f>IF('Res Rent Roll'!$B18="","",INT(F$3/'Res Rent Roll'!$K18)=(Rollover!F$3/'Res Rent Roll'!$K18))</f>
        <v/>
      </c>
      <c r="G18" s="47" t="str">
        <f>IF('Res Rent Roll'!$B18="","",INT(G$3/'Res Rent Roll'!$K18)=(Rollover!G$3/'Res Rent Roll'!$K18))</f>
        <v/>
      </c>
      <c r="H18" s="47" t="str">
        <f>IF('Res Rent Roll'!$B18="","",INT(H$3/'Res Rent Roll'!$K18)=(Rollover!H$3/'Res Rent Roll'!$K18))</f>
        <v/>
      </c>
      <c r="I18" s="47" t="str">
        <f>IF('Res Rent Roll'!$B18="","",INT(I$3/'Res Rent Roll'!$K18)=(Rollover!I$3/'Res Rent Roll'!$K18))</f>
        <v/>
      </c>
      <c r="J18" s="47" t="str">
        <f>IF('Res Rent Roll'!$B18="","",INT(J$3/'Res Rent Roll'!$K18)=(Rollover!J$3/'Res Rent Roll'!$K18))</f>
        <v/>
      </c>
      <c r="K18" s="47" t="str">
        <f>IF('Res Rent Roll'!$B18="","",INT(K$3/'Res Rent Roll'!$K18)=(Rollover!K$3/'Res Rent Roll'!$K18))</f>
        <v/>
      </c>
      <c r="L18" s="47" t="str">
        <f>IF('Res Rent Roll'!$B18="","",INT(L$3/'Res Rent Roll'!$K18)=(Rollover!L$3/'Res Rent Roll'!$K18))</f>
        <v/>
      </c>
      <c r="M18" s="47" t="str">
        <f>IF('Res Rent Roll'!$B18="","",INT(M$3/'Res Rent Roll'!$K18)=(Rollover!M$3/'Res Rent Roll'!$K18))</f>
        <v/>
      </c>
      <c r="N18" s="47" t="str">
        <f>IF('Res Rent Roll'!$B18="","",INT(N$3/'Res Rent Roll'!$K18)=(Rollover!N$3/'Res Rent Roll'!$K18))</f>
        <v/>
      </c>
      <c r="O18" s="47" t="str">
        <f>IF('Res Rent Roll'!$B18="","",INT(O$3/'Res Rent Roll'!$K18)=(Rollover!O$3/'Res Rent Roll'!$K18))</f>
        <v/>
      </c>
      <c r="P18" s="47" t="str">
        <f>IF('Res Rent Roll'!$B18="","",INT(P$3/'Res Rent Roll'!$K18)=(Rollover!P$3/'Res Rent Roll'!$K18))</f>
        <v/>
      </c>
      <c r="Q18" s="47" t="str">
        <f>IF('Res Rent Roll'!$B18="","",INT(Q$3/'Res Rent Roll'!$K18)=(Rollover!Q$3/'Res Rent Roll'!$K18))</f>
        <v/>
      </c>
      <c r="R18" s="47" t="str">
        <f>IF('Res Rent Roll'!$B18="","",INT(R$3/'Res Rent Roll'!$K18)=(Rollover!R$3/'Res Rent Roll'!$K18))</f>
        <v/>
      </c>
      <c r="S18" s="47" t="str">
        <f>IF('Res Rent Roll'!$B18="","",INT(S$3/'Res Rent Roll'!$K18)=(Rollover!S$3/'Res Rent Roll'!$K18))</f>
        <v/>
      </c>
      <c r="T18" s="47" t="str">
        <f>IF('Res Rent Roll'!$B18="","",INT(T$3/'Res Rent Roll'!$K18)=(Rollover!T$3/'Res Rent Roll'!$K18))</f>
        <v/>
      </c>
      <c r="U18" s="47" t="str">
        <f>IF('Res Rent Roll'!$B18="","",INT(U$3/'Res Rent Roll'!$K18)=(Rollover!U$3/'Res Rent Roll'!$K18))</f>
        <v/>
      </c>
      <c r="V18" s="47" t="str">
        <f>IF('Res Rent Roll'!$B18="","",INT(V$3/'Res Rent Roll'!$K18)=(Rollover!V$3/'Res Rent Roll'!$K18))</f>
        <v/>
      </c>
      <c r="W18" s="47" t="str">
        <f>IF('Res Rent Roll'!$B18="","",INT(W$3/'Res Rent Roll'!$K18)=(Rollover!W$3/'Res Rent Roll'!$K18))</f>
        <v/>
      </c>
      <c r="X18" s="47" t="str">
        <f>IF('Res Rent Roll'!$B18="","",INT(X$3/'Res Rent Roll'!$K18)=(Rollover!X$3/'Res Rent Roll'!$K18))</f>
        <v/>
      </c>
      <c r="Y18" s="47" t="str">
        <f>IF('Res Rent Roll'!$B18="","",INT(Y$3/'Res Rent Roll'!$K18)=(Rollover!Y$3/'Res Rent Roll'!$K18))</f>
        <v/>
      </c>
      <c r="Z18" s="47" t="str">
        <f>IF('Res Rent Roll'!$B18="","",INT(Z$3/'Res Rent Roll'!$K18)=(Rollover!Z$3/'Res Rent Roll'!$K18))</f>
        <v/>
      </c>
      <c r="AA18" s="47" t="str">
        <f>IF('Res Rent Roll'!$B18="","",INT(AA$3/'Res Rent Roll'!$K18)=(Rollover!AA$3/'Res Rent Roll'!$K18))</f>
        <v/>
      </c>
      <c r="AB18" s="47" t="str">
        <f>IF('Res Rent Roll'!$B18="","",INT(AB$3/'Res Rent Roll'!$K18)=(Rollover!AB$3/'Res Rent Roll'!$K18))</f>
        <v/>
      </c>
      <c r="AC18" s="47" t="str">
        <f>IF('Res Rent Roll'!$B18="","",INT(AC$3/'Res Rent Roll'!$K18)=(Rollover!AC$3/'Res Rent Roll'!$K18))</f>
        <v/>
      </c>
      <c r="AD18" s="47" t="str">
        <f>IF('Res Rent Roll'!$B18="","",INT(AD$3/'Res Rent Roll'!$K18)=(Rollover!AD$3/'Res Rent Roll'!$K18))</f>
        <v/>
      </c>
      <c r="AE18" s="47" t="str">
        <f>IF('Res Rent Roll'!$B18="","",INT(AE$3/'Res Rent Roll'!$K18)=(Rollover!AE$3/'Res Rent Roll'!$K18))</f>
        <v/>
      </c>
      <c r="AF18" s="47" t="str">
        <f>IF('Res Rent Roll'!$B18="","",INT(AF$3/'Res Rent Roll'!$K18)=(Rollover!AF$3/'Res Rent Roll'!$K18))</f>
        <v/>
      </c>
      <c r="AG18" s="47" t="str">
        <f>IF('Res Rent Roll'!$B18="","",INT(AG$3/'Res Rent Roll'!$K18)=(Rollover!AG$3/'Res Rent Roll'!$K18))</f>
        <v/>
      </c>
      <c r="AH18" s="47" t="str">
        <f>IF('Res Rent Roll'!$B18="","",INT(AH$3/'Res Rent Roll'!$K18)=(Rollover!AH$3/'Res Rent Roll'!$K18))</f>
        <v/>
      </c>
      <c r="AI18" s="47" t="str">
        <f>IF('Res Rent Roll'!$B18="","",INT(AI$3/'Res Rent Roll'!$K18)=(Rollover!AI$3/'Res Rent Roll'!$K18))</f>
        <v/>
      </c>
      <c r="AJ18" s="47" t="str">
        <f>IF('Res Rent Roll'!$B18="","",INT(AJ$3/'Res Rent Roll'!$K18)=(Rollover!AJ$3/'Res Rent Roll'!$K18))</f>
        <v/>
      </c>
      <c r="AK18" s="47" t="str">
        <f>IF('Res Rent Roll'!$B18="","",INT(AK$3/'Res Rent Roll'!$K18)=(Rollover!AK$3/'Res Rent Roll'!$K18))</f>
        <v/>
      </c>
      <c r="AL18" s="47" t="str">
        <f>IF('Res Rent Roll'!$B18="","",INT(AL$3/'Res Rent Roll'!$K18)=(Rollover!AL$3/'Res Rent Roll'!$K18))</f>
        <v/>
      </c>
      <c r="AM18" s="47" t="str">
        <f>IF('Res Rent Roll'!$B18="","",INT(AM$3/'Res Rent Roll'!$K18)=(Rollover!AM$3/'Res Rent Roll'!$K18))</f>
        <v/>
      </c>
      <c r="AN18" s="47" t="str">
        <f>IF('Res Rent Roll'!$B18="","",INT(AN$3/'Res Rent Roll'!$K18)=(Rollover!AN$3/'Res Rent Roll'!$K18))</f>
        <v/>
      </c>
      <c r="AO18" s="47" t="str">
        <f>IF('Res Rent Roll'!$B18="","",INT(AO$3/'Res Rent Roll'!$K18)=(Rollover!AO$3/'Res Rent Roll'!$K18))</f>
        <v/>
      </c>
      <c r="AP18" s="47" t="str">
        <f>IF('Res Rent Roll'!$B18="","",INT(AP$3/'Res Rent Roll'!$K18)=(Rollover!AP$3/'Res Rent Roll'!$K18))</f>
        <v/>
      </c>
      <c r="AQ18" s="47" t="str">
        <f>IF('Res Rent Roll'!$B18="","",INT(AQ$3/'Res Rent Roll'!$K18)=(Rollover!AQ$3/'Res Rent Roll'!$K18))</f>
        <v/>
      </c>
      <c r="AR18" s="47" t="str">
        <f>IF('Res Rent Roll'!$B18="","",INT(AR$3/'Res Rent Roll'!$K18)=(Rollover!AR$3/'Res Rent Roll'!$K18))</f>
        <v/>
      </c>
      <c r="AS18" s="47" t="str">
        <f>IF('Res Rent Roll'!$B18="","",INT(AS$3/'Res Rent Roll'!$K18)=(Rollover!AS$3/'Res Rent Roll'!$K18))</f>
        <v/>
      </c>
      <c r="AT18" s="47" t="str">
        <f>IF('Res Rent Roll'!$B18="","",INT(AT$3/'Res Rent Roll'!$K18)=(Rollover!AT$3/'Res Rent Roll'!$K18))</f>
        <v/>
      </c>
      <c r="AU18" s="47" t="str">
        <f>IF('Res Rent Roll'!$B18="","",INT(AU$3/'Res Rent Roll'!$K18)=(Rollover!AU$3/'Res Rent Roll'!$K18))</f>
        <v/>
      </c>
      <c r="AV18" s="47" t="str">
        <f>IF('Res Rent Roll'!$B18="","",INT(AV$3/'Res Rent Roll'!$K18)=(Rollover!AV$3/'Res Rent Roll'!$K18))</f>
        <v/>
      </c>
      <c r="AW18" s="47" t="str">
        <f>IF('Res Rent Roll'!$B18="","",INT(AW$3/'Res Rent Roll'!$K18)=(Rollover!AW$3/'Res Rent Roll'!$K18))</f>
        <v/>
      </c>
      <c r="AX18" s="47" t="str">
        <f>IF('Res Rent Roll'!$B18="","",INT(AX$3/'Res Rent Roll'!$K18)=(Rollover!AX$3/'Res Rent Roll'!$K18))</f>
        <v/>
      </c>
      <c r="AY18" s="47" t="str">
        <f>IF('Res Rent Roll'!$B18="","",INT(AY$3/'Res Rent Roll'!$K18)=(Rollover!AY$3/'Res Rent Roll'!$K18))</f>
        <v/>
      </c>
      <c r="AZ18" s="47" t="str">
        <f>IF('Res Rent Roll'!$B18="","",INT(AZ$3/'Res Rent Roll'!$K18)=(Rollover!AZ$3/'Res Rent Roll'!$K18))</f>
        <v/>
      </c>
      <c r="BA18" s="47" t="str">
        <f>IF('Res Rent Roll'!$B18="","",INT(BA$3/'Res Rent Roll'!$K18)=(Rollover!BA$3/'Res Rent Roll'!$K18))</f>
        <v/>
      </c>
      <c r="BB18" s="47" t="str">
        <f>IF('Res Rent Roll'!$B18="","",INT(BB$3/'Res Rent Roll'!$K18)=(Rollover!BB$3/'Res Rent Roll'!$K18))</f>
        <v/>
      </c>
      <c r="BC18" s="47" t="str">
        <f>IF('Res Rent Roll'!$B18="","",INT(BC$3/'Res Rent Roll'!$K18)=(Rollover!BC$3/'Res Rent Roll'!$K18))</f>
        <v/>
      </c>
      <c r="BD18" s="47" t="str">
        <f>IF('Res Rent Roll'!$B18="","",INT(BD$3/'Res Rent Roll'!$K18)=(Rollover!BD$3/'Res Rent Roll'!$K18))</f>
        <v/>
      </c>
      <c r="BE18" s="47" t="str">
        <f>IF('Res Rent Roll'!$B18="","",INT(BE$3/'Res Rent Roll'!$K18)=(Rollover!BE$3/'Res Rent Roll'!$K18))</f>
        <v/>
      </c>
      <c r="BF18" s="47" t="str">
        <f>IF('Res Rent Roll'!$B18="","",INT(BF$3/'Res Rent Roll'!$K18)=(Rollover!BF$3/'Res Rent Roll'!$K18))</f>
        <v/>
      </c>
      <c r="BG18" s="47" t="str">
        <f>IF('Res Rent Roll'!$B18="","",INT(BG$3/'Res Rent Roll'!$K18)=(Rollover!BG$3/'Res Rent Roll'!$K18))</f>
        <v/>
      </c>
      <c r="BH18" s="47" t="str">
        <f>IF('Res Rent Roll'!$B18="","",INT(BH$3/'Res Rent Roll'!$K18)=(Rollover!BH$3/'Res Rent Roll'!$K18))</f>
        <v/>
      </c>
      <c r="BI18" s="47" t="str">
        <f>IF('Res Rent Roll'!$B18="","",INT(BI$3/'Res Rent Roll'!$K18)=(Rollover!BI$3/'Res Rent Roll'!$K18))</f>
        <v/>
      </c>
      <c r="BJ18" s="47" t="str">
        <f>IF('Res Rent Roll'!$B18="","",INT(BJ$3/'Res Rent Roll'!$K18)=(Rollover!BJ$3/'Res Rent Roll'!$K18))</f>
        <v/>
      </c>
      <c r="BK18" s="47" t="str">
        <f>IF('Res Rent Roll'!$B18="","",INT(BK$3/'Res Rent Roll'!$K18)=(Rollover!BK$3/'Res Rent Roll'!$K18))</f>
        <v/>
      </c>
      <c r="BL18" s="47" t="str">
        <f>IF('Res Rent Roll'!$B18="","",INT(BL$3/'Res Rent Roll'!$K18)=(Rollover!BL$3/'Res Rent Roll'!$K18))</f>
        <v/>
      </c>
      <c r="BM18" s="47" t="str">
        <f>IF('Res Rent Roll'!$B18="","",INT(BM$3/'Res Rent Roll'!$K18)=(Rollover!BM$3/'Res Rent Roll'!$K18))</f>
        <v/>
      </c>
      <c r="BN18" s="47" t="str">
        <f>IF('Res Rent Roll'!$B18="","",INT(BN$3/'Res Rent Roll'!$K18)=(Rollover!BN$3/'Res Rent Roll'!$K18))</f>
        <v/>
      </c>
      <c r="BO18" s="47" t="str">
        <f>IF('Res Rent Roll'!$B18="","",INT(BO$3/'Res Rent Roll'!$K18)=(Rollover!BO$3/'Res Rent Roll'!$K18))</f>
        <v/>
      </c>
      <c r="BP18" s="47" t="str">
        <f>IF('Res Rent Roll'!$B18="","",INT(BP$3/'Res Rent Roll'!$K18)=(Rollover!BP$3/'Res Rent Roll'!$K18))</f>
        <v/>
      </c>
      <c r="BQ18" s="47" t="str">
        <f>IF('Res Rent Roll'!$B18="","",INT(BQ$3/'Res Rent Roll'!$K18)=(Rollover!BQ$3/'Res Rent Roll'!$K18))</f>
        <v/>
      </c>
      <c r="BR18" s="47" t="str">
        <f>IF('Res Rent Roll'!$B18="","",INT(BR$3/'Res Rent Roll'!$K18)=(Rollover!BR$3/'Res Rent Roll'!$K18))</f>
        <v/>
      </c>
      <c r="BS18" s="47" t="str">
        <f>IF('Res Rent Roll'!$B18="","",INT(BS$3/'Res Rent Roll'!$K18)=(Rollover!BS$3/'Res Rent Roll'!$K18))</f>
        <v/>
      </c>
      <c r="BT18" s="47" t="str">
        <f>IF('Res Rent Roll'!$B18="","",INT(BT$3/'Res Rent Roll'!$K18)=(Rollover!BT$3/'Res Rent Roll'!$K18))</f>
        <v/>
      </c>
      <c r="BU18" s="47" t="str">
        <f>IF('Res Rent Roll'!$B18="","",INT(BU$3/'Res Rent Roll'!$K18)=(Rollover!BU$3/'Res Rent Roll'!$K18))</f>
        <v/>
      </c>
      <c r="BV18" s="47" t="str">
        <f>IF('Res Rent Roll'!$B18="","",INT(BV$3/'Res Rent Roll'!$K18)=(Rollover!BV$3/'Res Rent Roll'!$K18))</f>
        <v/>
      </c>
      <c r="BW18" s="47" t="str">
        <f>IF('Res Rent Roll'!$B18="","",INT(BW$3/'Res Rent Roll'!$K18)=(Rollover!BW$3/'Res Rent Roll'!$K18))</f>
        <v/>
      </c>
      <c r="BX18" s="47" t="str">
        <f>IF('Res Rent Roll'!$B18="","",INT(BX$3/'Res Rent Roll'!$K18)=(Rollover!BX$3/'Res Rent Roll'!$K18))</f>
        <v/>
      </c>
      <c r="BY18" s="47" t="str">
        <f>IF('Res Rent Roll'!$B18="","",INT(BY$3/'Res Rent Roll'!$K18)=(Rollover!BY$3/'Res Rent Roll'!$K18))</f>
        <v/>
      </c>
      <c r="BZ18" s="47" t="str">
        <f>IF('Res Rent Roll'!$B18="","",INT(BZ$3/'Res Rent Roll'!$K18)=(Rollover!BZ$3/'Res Rent Roll'!$K18))</f>
        <v/>
      </c>
      <c r="CA18" s="47" t="str">
        <f>IF('Res Rent Roll'!$B18="","",INT(CA$3/'Res Rent Roll'!$K18)=(Rollover!CA$3/'Res Rent Roll'!$K18))</f>
        <v/>
      </c>
      <c r="CB18" s="47" t="str">
        <f>IF('Res Rent Roll'!$B18="","",INT(CB$3/'Res Rent Roll'!$K18)=(Rollover!CB$3/'Res Rent Roll'!$K18))</f>
        <v/>
      </c>
      <c r="CC18" s="47" t="str">
        <f>IF('Res Rent Roll'!$B18="","",INT(CC$3/'Res Rent Roll'!$K18)=(Rollover!CC$3/'Res Rent Roll'!$K18))</f>
        <v/>
      </c>
      <c r="CD18" s="47" t="str">
        <f>IF('Res Rent Roll'!$B18="","",INT(CD$3/'Res Rent Roll'!$K18)=(Rollover!CD$3/'Res Rent Roll'!$K18))</f>
        <v/>
      </c>
      <c r="CE18" s="47" t="str">
        <f>IF('Res Rent Roll'!$B18="","",INT(CE$3/'Res Rent Roll'!$K18)=(Rollover!CE$3/'Res Rent Roll'!$K18))</f>
        <v/>
      </c>
      <c r="CF18" s="47" t="str">
        <f>IF('Res Rent Roll'!$B18="","",INT(CF$3/'Res Rent Roll'!$K18)=(Rollover!CF$3/'Res Rent Roll'!$K18))</f>
        <v/>
      </c>
      <c r="CG18" s="47" t="str">
        <f>IF('Res Rent Roll'!$B18="","",INT(CG$3/'Res Rent Roll'!$K18)=(Rollover!CG$3/'Res Rent Roll'!$K18))</f>
        <v/>
      </c>
      <c r="CH18" s="47" t="str">
        <f>IF('Res Rent Roll'!$B18="","",INT(CH$3/'Res Rent Roll'!$K18)=(Rollover!CH$3/'Res Rent Roll'!$K18))</f>
        <v/>
      </c>
      <c r="CI18" s="47" t="str">
        <f>IF('Res Rent Roll'!$B18="","",INT(CI$3/'Res Rent Roll'!$K18)=(Rollover!CI$3/'Res Rent Roll'!$K18))</f>
        <v/>
      </c>
      <c r="CJ18" s="47" t="str">
        <f>IF('Res Rent Roll'!$B18="","",INT(CJ$3/'Res Rent Roll'!$K18)=(Rollover!CJ$3/'Res Rent Roll'!$K18))</f>
        <v/>
      </c>
      <c r="CK18" s="47" t="str">
        <f>IF('Res Rent Roll'!$B18="","",INT(CK$3/'Res Rent Roll'!$K18)=(Rollover!CK$3/'Res Rent Roll'!$K18))</f>
        <v/>
      </c>
      <c r="CL18" s="47" t="str">
        <f>IF('Res Rent Roll'!$B18="","",INT(CL$3/'Res Rent Roll'!$K18)=(Rollover!CL$3/'Res Rent Roll'!$K18))</f>
        <v/>
      </c>
      <c r="CM18" s="47" t="str">
        <f>IF('Res Rent Roll'!$B18="","",INT(CM$3/'Res Rent Roll'!$K18)=(Rollover!CM$3/'Res Rent Roll'!$K18))</f>
        <v/>
      </c>
      <c r="CN18" s="47" t="str">
        <f>IF('Res Rent Roll'!$B18="","",INT(CN$3/'Res Rent Roll'!$K18)=(Rollover!CN$3/'Res Rent Roll'!$K18))</f>
        <v/>
      </c>
      <c r="CO18" s="47" t="str">
        <f>IF('Res Rent Roll'!$B18="","",INT(CO$3/'Res Rent Roll'!$K18)=(Rollover!CO$3/'Res Rent Roll'!$K18))</f>
        <v/>
      </c>
      <c r="CP18" s="47" t="str">
        <f>IF('Res Rent Roll'!$B18="","",INT(CP$3/'Res Rent Roll'!$K18)=(Rollover!CP$3/'Res Rent Roll'!$K18))</f>
        <v/>
      </c>
      <c r="CQ18" s="47" t="str">
        <f>IF('Res Rent Roll'!$B18="","",INT(CQ$3/'Res Rent Roll'!$K18)=(Rollover!CQ$3/'Res Rent Roll'!$K18))</f>
        <v/>
      </c>
      <c r="CR18" s="47" t="str">
        <f>IF('Res Rent Roll'!$B18="","",INT(CR$3/'Res Rent Roll'!$K18)=(Rollover!CR$3/'Res Rent Roll'!$K18))</f>
        <v/>
      </c>
      <c r="CS18" s="47" t="str">
        <f>IF('Res Rent Roll'!$B18="","",INT(CS$3/'Res Rent Roll'!$K18)=(Rollover!CS$3/'Res Rent Roll'!$K18))</f>
        <v/>
      </c>
      <c r="CT18" s="47" t="str">
        <f>IF('Res Rent Roll'!$B18="","",INT(CT$3/'Res Rent Roll'!$K18)=(Rollover!CT$3/'Res Rent Roll'!$K18))</f>
        <v/>
      </c>
      <c r="CU18" s="47" t="str">
        <f>IF('Res Rent Roll'!$B18="","",INT(CU$3/'Res Rent Roll'!$K18)=(Rollover!CU$3/'Res Rent Roll'!$K18))</f>
        <v/>
      </c>
      <c r="CV18" s="47" t="str">
        <f>IF('Res Rent Roll'!$B18="","",INT(CV$3/'Res Rent Roll'!$K18)=(Rollover!CV$3/'Res Rent Roll'!$K18))</f>
        <v/>
      </c>
      <c r="CW18" s="47" t="str">
        <f>IF('Res Rent Roll'!$B18="","",INT(CW$3/'Res Rent Roll'!$K18)=(Rollover!CW$3/'Res Rent Roll'!$K18))</f>
        <v/>
      </c>
      <c r="CX18" s="47" t="str">
        <f>IF('Res Rent Roll'!$B18="","",INT(CX$3/'Res Rent Roll'!$K18)=(Rollover!CX$3/'Res Rent Roll'!$K18))</f>
        <v/>
      </c>
      <c r="CY18" s="47" t="str">
        <f>IF('Res Rent Roll'!$B18="","",INT(CY$3/'Res Rent Roll'!$K18)=(Rollover!CY$3/'Res Rent Roll'!$K18))</f>
        <v/>
      </c>
      <c r="CZ18" s="47" t="str">
        <f>IF('Res Rent Roll'!$B18="","",INT(CZ$3/'Res Rent Roll'!$K18)=(Rollover!CZ$3/'Res Rent Roll'!$K18))</f>
        <v/>
      </c>
      <c r="DA18" s="47" t="str">
        <f>IF('Res Rent Roll'!$B18="","",INT(DA$3/'Res Rent Roll'!$K18)=(Rollover!DA$3/'Res Rent Roll'!$K18))</f>
        <v/>
      </c>
      <c r="DB18" s="47" t="str">
        <f>IF('Res Rent Roll'!$B18="","",INT(DB$3/'Res Rent Roll'!$K18)=(Rollover!DB$3/'Res Rent Roll'!$K18))</f>
        <v/>
      </c>
      <c r="DC18" s="47" t="str">
        <f>IF('Res Rent Roll'!$B18="","",INT(DC$3/'Res Rent Roll'!$K18)=(Rollover!DC$3/'Res Rent Roll'!$K18))</f>
        <v/>
      </c>
      <c r="DD18" s="47" t="str">
        <f>IF('Res Rent Roll'!$B18="","",INT(DD$3/'Res Rent Roll'!$K18)=(Rollover!DD$3/'Res Rent Roll'!$K18))</f>
        <v/>
      </c>
      <c r="DE18" s="47" t="str">
        <f>IF('Res Rent Roll'!$B18="","",INT(DE$3/'Res Rent Roll'!$K18)=(Rollover!DE$3/'Res Rent Roll'!$K18))</f>
        <v/>
      </c>
      <c r="DF18" s="47" t="str">
        <f>IF('Res Rent Roll'!$B18="","",INT(DF$3/'Res Rent Roll'!$K18)=(Rollover!DF$3/'Res Rent Roll'!$K18))</f>
        <v/>
      </c>
      <c r="DG18" s="47" t="str">
        <f>IF('Res Rent Roll'!$B18="","",INT(DG$3/'Res Rent Roll'!$K18)=(Rollover!DG$3/'Res Rent Roll'!$K18))</f>
        <v/>
      </c>
      <c r="DH18" s="47" t="str">
        <f>IF('Res Rent Roll'!$B18="","",INT(DH$3/'Res Rent Roll'!$K18)=(Rollover!DH$3/'Res Rent Roll'!$K18))</f>
        <v/>
      </c>
      <c r="DI18" s="47" t="str">
        <f>IF('Res Rent Roll'!$B18="","",INT(DI$3/'Res Rent Roll'!$K18)=(Rollover!DI$3/'Res Rent Roll'!$K18))</f>
        <v/>
      </c>
      <c r="DJ18" s="47" t="str">
        <f>IF('Res Rent Roll'!$B18="","",INT(DJ$3/'Res Rent Roll'!$K18)=(Rollover!DJ$3/'Res Rent Roll'!$K18))</f>
        <v/>
      </c>
      <c r="DK18" s="47" t="str">
        <f>IF('Res Rent Roll'!$B18="","",INT(DK$3/'Res Rent Roll'!$K18)=(Rollover!DK$3/'Res Rent Roll'!$K18))</f>
        <v/>
      </c>
      <c r="DL18" s="47" t="str">
        <f>IF('Res Rent Roll'!$B18="","",INT(DL$3/'Res Rent Roll'!$K18)=(Rollover!DL$3/'Res Rent Roll'!$K18))</f>
        <v/>
      </c>
      <c r="DM18" s="47" t="str">
        <f>IF('Res Rent Roll'!$B18="","",INT(DM$3/'Res Rent Roll'!$K18)=(Rollover!DM$3/'Res Rent Roll'!$K18))</f>
        <v/>
      </c>
      <c r="DN18" s="47" t="str">
        <f>IF('Res Rent Roll'!$B18="","",INT(DN$3/'Res Rent Roll'!$K18)=(Rollover!DN$3/'Res Rent Roll'!$K18))</f>
        <v/>
      </c>
      <c r="DO18" s="47" t="str">
        <f>IF('Res Rent Roll'!$B18="","",INT(DO$3/'Res Rent Roll'!$K18)=(Rollover!DO$3/'Res Rent Roll'!$K18))</f>
        <v/>
      </c>
      <c r="DP18" s="47" t="str">
        <f>IF('Res Rent Roll'!$B18="","",INT(DP$3/'Res Rent Roll'!$K18)=(Rollover!DP$3/'Res Rent Roll'!$K18))</f>
        <v/>
      </c>
      <c r="DQ18" s="47" t="str">
        <f>IF('Res Rent Roll'!$B18="","",INT(DQ$3/'Res Rent Roll'!$K18)=(Rollover!DQ$3/'Res Rent Roll'!$K18))</f>
        <v/>
      </c>
      <c r="DR18" s="47" t="str">
        <f>IF('Res Rent Roll'!$B18="","",INT(DR$3/'Res Rent Roll'!$K18)=(Rollover!DR$3/'Res Rent Roll'!$K18))</f>
        <v/>
      </c>
      <c r="DS18" s="47" t="str">
        <f>IF('Res Rent Roll'!$B18="","",INT(DS$3/'Res Rent Roll'!$K18)=(Rollover!DS$3/'Res Rent Roll'!$K18))</f>
        <v/>
      </c>
      <c r="DT18" s="47" t="str">
        <f>IF('Res Rent Roll'!$B18="","",INT(DT$3/'Res Rent Roll'!$K18)=(Rollover!DT$3/'Res Rent Roll'!$K18))</f>
        <v/>
      </c>
      <c r="DU18" s="47" t="str">
        <f>IF('Res Rent Roll'!$B18="","",INT(DU$3/'Res Rent Roll'!$K18)=(Rollover!DU$3/'Res Rent Roll'!$K18))</f>
        <v/>
      </c>
      <c r="DV18" s="47" t="str">
        <f>IF('Res Rent Roll'!$B18="","",INT(DV$3/'Res Rent Roll'!$K18)=(Rollover!DV$3/'Res Rent Roll'!$K18))</f>
        <v/>
      </c>
      <c r="DW18" s="47" t="str">
        <f>IF('Res Rent Roll'!$B18="","",INT(DW$3/'Res Rent Roll'!$K18)=(Rollover!DW$3/'Res Rent Roll'!$K18))</f>
        <v/>
      </c>
      <c r="DX18" s="47" t="str">
        <f>IF('Res Rent Roll'!$B18="","",INT(DX$3/'Res Rent Roll'!$K18)=(Rollover!DX$3/'Res Rent Roll'!$K18))</f>
        <v/>
      </c>
      <c r="DY18" s="47" t="str">
        <f>IF('Res Rent Roll'!$B18="","",INT(DY$3/'Res Rent Roll'!$K18)=(Rollover!DY$3/'Res Rent Roll'!$K18))</f>
        <v/>
      </c>
      <c r="DZ18" s="47" t="str">
        <f>IF('Res Rent Roll'!$B18="","",INT(DZ$3/'Res Rent Roll'!$K18)=(Rollover!DZ$3/'Res Rent Roll'!$K18))</f>
        <v/>
      </c>
      <c r="EA18" s="47" t="str">
        <f>IF('Res Rent Roll'!$B18="","",INT(EA$3/'Res Rent Roll'!$K18)=(Rollover!EA$3/'Res Rent Roll'!$K18))</f>
        <v/>
      </c>
      <c r="EB18" s="47" t="str">
        <f>IF('Res Rent Roll'!$B18="","",INT(EB$3/'Res Rent Roll'!$K18)=(Rollover!EB$3/'Res Rent Roll'!$K18))</f>
        <v/>
      </c>
      <c r="EC18" s="47" t="str">
        <f>IF('Res Rent Roll'!$B18="","",INT(EC$3/'Res Rent Roll'!$K18)=(Rollover!EC$3/'Res Rent Roll'!$K18))</f>
        <v/>
      </c>
      <c r="ED18" s="47" t="str">
        <f>IF('Res Rent Roll'!$B18="","",INT(ED$3/'Res Rent Roll'!$K18)=(Rollover!ED$3/'Res Rent Roll'!$K18))</f>
        <v/>
      </c>
      <c r="EE18" s="47" t="str">
        <f>IF('Res Rent Roll'!$B18="","",INT(EE$3/'Res Rent Roll'!$K18)=(Rollover!EE$3/'Res Rent Roll'!$K18))</f>
        <v/>
      </c>
      <c r="EF18" s="47" t="str">
        <f>IF('Res Rent Roll'!$B18="","",INT(EF$3/'Res Rent Roll'!$K18)=(Rollover!EF$3/'Res Rent Roll'!$K18))</f>
        <v/>
      </c>
      <c r="EG18" s="47" t="str">
        <f>IF('Res Rent Roll'!$B18="","",INT(EG$3/'Res Rent Roll'!$K18)=(Rollover!EG$3/'Res Rent Roll'!$K18))</f>
        <v/>
      </c>
      <c r="EH18" s="47" t="str">
        <f>IF('Res Rent Roll'!$B18="","",INT(EH$3/'Res Rent Roll'!$K18)=(Rollover!EH$3/'Res Rent Roll'!$K18))</f>
        <v/>
      </c>
      <c r="EI18" s="47" t="str">
        <f>IF('Res Rent Roll'!$B18="","",INT(EI$3/'Res Rent Roll'!$K18)=(Rollover!EI$3/'Res Rent Roll'!$K18))</f>
        <v/>
      </c>
      <c r="EJ18" s="47" t="str">
        <f>IF('Res Rent Roll'!$B18="","",INT(EJ$3/'Res Rent Roll'!$K18)=(Rollover!EJ$3/'Res Rent Roll'!$K18))</f>
        <v/>
      </c>
      <c r="EK18" s="47" t="str">
        <f>IF('Res Rent Roll'!$B18="","",INT(EK$3/'Res Rent Roll'!$K18)=(Rollover!EK$3/'Res Rent Roll'!$K18))</f>
        <v/>
      </c>
      <c r="EL18" s="47" t="str">
        <f>IF('Res Rent Roll'!$B18="","",INT(EL$3/'Res Rent Roll'!$K18)=(Rollover!EL$3/'Res Rent Roll'!$K18))</f>
        <v/>
      </c>
      <c r="EM18" s="47" t="str">
        <f>IF('Res Rent Roll'!$B18="","",INT(EM$3/'Res Rent Roll'!$K18)=(Rollover!EM$3/'Res Rent Roll'!$K18))</f>
        <v/>
      </c>
      <c r="EN18" s="47" t="str">
        <f>IF('Res Rent Roll'!$B18="","",INT(EN$3/'Res Rent Roll'!$K18)=(Rollover!EN$3/'Res Rent Roll'!$K18))</f>
        <v/>
      </c>
      <c r="EO18" s="47" t="str">
        <f>IF('Res Rent Roll'!$B18="","",INT(EO$3/'Res Rent Roll'!$K18)=(Rollover!EO$3/'Res Rent Roll'!$K18))</f>
        <v/>
      </c>
      <c r="EP18" s="47" t="str">
        <f>IF('Res Rent Roll'!$B18="","",INT(EP$3/'Res Rent Roll'!$K18)=(Rollover!EP$3/'Res Rent Roll'!$K18))</f>
        <v/>
      </c>
      <c r="EQ18" s="47" t="str">
        <f>IF('Res Rent Roll'!$B18="","",INT(EQ$3/'Res Rent Roll'!$K18)=(Rollover!EQ$3/'Res Rent Roll'!$K18))</f>
        <v/>
      </c>
      <c r="ER18" s="47" t="str">
        <f>IF('Res Rent Roll'!$B18="","",INT(ER$3/'Res Rent Roll'!$K18)=(Rollover!ER$3/'Res Rent Roll'!$K18))</f>
        <v/>
      </c>
      <c r="ES18" s="47" t="str">
        <f>IF('Res Rent Roll'!$B18="","",INT(ES$3/'Res Rent Roll'!$K18)=(Rollover!ES$3/'Res Rent Roll'!$K18))</f>
        <v/>
      </c>
      <c r="ET18" s="47" t="str">
        <f>IF('Res Rent Roll'!$B18="","",INT(ET$3/'Res Rent Roll'!$K18)=(Rollover!ET$3/'Res Rent Roll'!$K18))</f>
        <v/>
      </c>
      <c r="EU18" s="47" t="str">
        <f>IF('Res Rent Roll'!$B18="","",INT(EU$3/'Res Rent Roll'!$K18)=(Rollover!EU$3/'Res Rent Roll'!$K18))</f>
        <v/>
      </c>
      <c r="EV18" s="47" t="str">
        <f>IF('Res Rent Roll'!$B18="","",INT(EV$3/'Res Rent Roll'!$K18)=(Rollover!EV$3/'Res Rent Roll'!$K18))</f>
        <v/>
      </c>
      <c r="EW18" s="47" t="str">
        <f>IF('Res Rent Roll'!$B18="","",INT(EW$3/'Res Rent Roll'!$K18)=(Rollover!EW$3/'Res Rent Roll'!$K18))</f>
        <v/>
      </c>
      <c r="EX18" s="47" t="str">
        <f>IF('Res Rent Roll'!$B18="","",INT(EX$3/'Res Rent Roll'!$K18)=(Rollover!EX$3/'Res Rent Roll'!$K18))</f>
        <v/>
      </c>
      <c r="EY18" s="47" t="str">
        <f>IF('Res Rent Roll'!$B18="","",INT(EY$3/'Res Rent Roll'!$K18)=(Rollover!EY$3/'Res Rent Roll'!$K18))</f>
        <v/>
      </c>
      <c r="EZ18" s="47" t="str">
        <f>IF('Res Rent Roll'!$B18="","",INT(EZ$3/'Res Rent Roll'!$K18)=(Rollover!EZ$3/'Res Rent Roll'!$K18))</f>
        <v/>
      </c>
      <c r="FA18" s="47" t="str">
        <f>IF('Res Rent Roll'!$B18="","",INT(FA$3/'Res Rent Roll'!$K18)=(Rollover!FA$3/'Res Rent Roll'!$K18))</f>
        <v/>
      </c>
      <c r="FB18" s="47" t="str">
        <f>IF('Res Rent Roll'!$B18="","",INT(FB$3/'Res Rent Roll'!$K18)=(Rollover!FB$3/'Res Rent Roll'!$K18))</f>
        <v/>
      </c>
      <c r="FC18" s="47" t="str">
        <f>IF('Res Rent Roll'!$B18="","",INT(FC$3/'Res Rent Roll'!$K18)=(Rollover!FC$3/'Res Rent Roll'!$K18))</f>
        <v/>
      </c>
      <c r="FD18" s="47" t="str">
        <f>IF('Res Rent Roll'!$B18="","",INT(FD$3/'Res Rent Roll'!$K18)=(Rollover!FD$3/'Res Rent Roll'!$K18))</f>
        <v/>
      </c>
      <c r="FE18" s="47" t="str">
        <f>IF('Res Rent Roll'!$B18="","",INT(FE$3/'Res Rent Roll'!$K18)=(Rollover!FE$3/'Res Rent Roll'!$K18))</f>
        <v/>
      </c>
      <c r="FF18" s="47" t="str">
        <f>IF('Res Rent Roll'!$B18="","",INT(FF$3/'Res Rent Roll'!$K18)=(Rollover!FF$3/'Res Rent Roll'!$K18))</f>
        <v/>
      </c>
      <c r="FG18" s="47" t="str">
        <f>IF('Res Rent Roll'!$B18="","",INT(FG$3/'Res Rent Roll'!$K18)=(Rollover!FG$3/'Res Rent Roll'!$K18))</f>
        <v/>
      </c>
      <c r="FH18" s="47" t="str">
        <f>IF('Res Rent Roll'!$B18="","",INT(FH$3/'Res Rent Roll'!$K18)=(Rollover!FH$3/'Res Rent Roll'!$K18))</f>
        <v/>
      </c>
      <c r="FI18" s="47" t="str">
        <f>IF('Res Rent Roll'!$B18="","",INT(FI$3/'Res Rent Roll'!$K18)=(Rollover!FI$3/'Res Rent Roll'!$K18))</f>
        <v/>
      </c>
      <c r="FJ18" s="47" t="str">
        <f>IF('Res Rent Roll'!$B18="","",INT(FJ$3/'Res Rent Roll'!$K18)=(Rollover!FJ$3/'Res Rent Roll'!$K18))</f>
        <v/>
      </c>
      <c r="FK18" s="47" t="str">
        <f>IF('Res Rent Roll'!$B18="","",INT(FK$3/'Res Rent Roll'!$K18)=(Rollover!FK$3/'Res Rent Roll'!$K18))</f>
        <v/>
      </c>
      <c r="FL18" s="47" t="str">
        <f>IF('Res Rent Roll'!$B18="","",INT(FL$3/'Res Rent Roll'!$K18)=(Rollover!FL$3/'Res Rent Roll'!$K18))</f>
        <v/>
      </c>
      <c r="FM18" s="47" t="str">
        <f>IF('Res Rent Roll'!$B18="","",INT(FM$3/'Res Rent Roll'!$K18)=(Rollover!FM$3/'Res Rent Roll'!$K18))</f>
        <v/>
      </c>
      <c r="FN18" s="47" t="str">
        <f>IF('Res Rent Roll'!$B18="","",INT(FN$3/'Res Rent Roll'!$K18)=(Rollover!FN$3/'Res Rent Roll'!$K18))</f>
        <v/>
      </c>
      <c r="FO18" s="47" t="str">
        <f>IF('Res Rent Roll'!$B18="","",INT(FO$3/'Res Rent Roll'!$K18)=(Rollover!FO$3/'Res Rent Roll'!$K18))</f>
        <v/>
      </c>
      <c r="FP18" s="47" t="str">
        <f>IF('Res Rent Roll'!$B18="","",INT(FP$3/'Res Rent Roll'!$K18)=(Rollover!FP$3/'Res Rent Roll'!$K18))</f>
        <v/>
      </c>
      <c r="FQ18" s="47" t="str">
        <f>IF('Res Rent Roll'!$B18="","",INT(FQ$3/'Res Rent Roll'!$K18)=(Rollover!FQ$3/'Res Rent Roll'!$K18))</f>
        <v/>
      </c>
      <c r="FR18" s="47" t="str">
        <f>IF('Res Rent Roll'!$B18="","",INT(FR$3/'Res Rent Roll'!$K18)=(Rollover!FR$3/'Res Rent Roll'!$K18))</f>
        <v/>
      </c>
      <c r="FS18" s="47" t="str">
        <f>IF('Res Rent Roll'!$B18="","",INT(FS$3/'Res Rent Roll'!$K18)=(Rollover!FS$3/'Res Rent Roll'!$K18))</f>
        <v/>
      </c>
      <c r="FT18" s="47" t="str">
        <f>IF('Res Rent Roll'!$B18="","",INT(FT$3/'Res Rent Roll'!$K18)=(Rollover!FT$3/'Res Rent Roll'!$K18))</f>
        <v/>
      </c>
      <c r="FU18" s="47" t="str">
        <f>IF('Res Rent Roll'!$B18="","",INT(FU$3/'Res Rent Roll'!$K18)=(Rollover!FU$3/'Res Rent Roll'!$K18))</f>
        <v/>
      </c>
      <c r="FV18" s="47" t="str">
        <f>IF('Res Rent Roll'!$B18="","",INT(FV$3/'Res Rent Roll'!$K18)=(Rollover!FV$3/'Res Rent Roll'!$K18))</f>
        <v/>
      </c>
      <c r="FW18" s="47" t="str">
        <f>IF('Res Rent Roll'!$B18="","",INT(FW$3/'Res Rent Roll'!$K18)=(Rollover!FW$3/'Res Rent Roll'!$K18))</f>
        <v/>
      </c>
      <c r="FX18" s="47" t="str">
        <f>IF('Res Rent Roll'!$B18="","",INT(FX$3/'Res Rent Roll'!$K18)=(Rollover!FX$3/'Res Rent Roll'!$K18))</f>
        <v/>
      </c>
      <c r="FY18" s="47" t="str">
        <f>IF('Res Rent Roll'!$B18="","",INT(FY$3/'Res Rent Roll'!$K18)=(Rollover!FY$3/'Res Rent Roll'!$K18))</f>
        <v/>
      </c>
      <c r="FZ18" s="47" t="str">
        <f>IF('Res Rent Roll'!$B18="","",INT(FZ$3/'Res Rent Roll'!$K18)=(Rollover!FZ$3/'Res Rent Roll'!$K18))</f>
        <v/>
      </c>
      <c r="GA18" s="48" t="str">
        <f>IF('Res Rent Roll'!$B18="","",INT(GA$3/'Res Rent Roll'!$K18)=(Rollover!GA$3/'Res Rent Roll'!$K18))</f>
        <v/>
      </c>
    </row>
    <row r="19" spans="2:183" x14ac:dyDescent="0.3">
      <c r="B19" s="42" t="str">
        <f>IF('Res Rent Roll'!$B19="","",'Res Rent Roll'!$B19)</f>
        <v/>
      </c>
      <c r="C19" s="43"/>
      <c r="D19" s="47" t="str">
        <f>IF('Res Rent Roll'!$B19="","",INT(D$3/'Res Rent Roll'!$K19)=(Rollover!D$3/'Res Rent Roll'!$K19))</f>
        <v/>
      </c>
      <c r="E19" s="47" t="str">
        <f>IF('Res Rent Roll'!$B19="","",INT(E$3/'Res Rent Roll'!$K19)=(Rollover!E$3/'Res Rent Roll'!$K19))</f>
        <v/>
      </c>
      <c r="F19" s="47" t="str">
        <f>IF('Res Rent Roll'!$B19="","",INT(F$3/'Res Rent Roll'!$K19)=(Rollover!F$3/'Res Rent Roll'!$K19))</f>
        <v/>
      </c>
      <c r="G19" s="47" t="str">
        <f>IF('Res Rent Roll'!$B19="","",INT(G$3/'Res Rent Roll'!$K19)=(Rollover!G$3/'Res Rent Roll'!$K19))</f>
        <v/>
      </c>
      <c r="H19" s="47" t="str">
        <f>IF('Res Rent Roll'!$B19="","",INT(H$3/'Res Rent Roll'!$K19)=(Rollover!H$3/'Res Rent Roll'!$K19))</f>
        <v/>
      </c>
      <c r="I19" s="47" t="str">
        <f>IF('Res Rent Roll'!$B19="","",INT(I$3/'Res Rent Roll'!$K19)=(Rollover!I$3/'Res Rent Roll'!$K19))</f>
        <v/>
      </c>
      <c r="J19" s="47" t="str">
        <f>IF('Res Rent Roll'!$B19="","",INT(J$3/'Res Rent Roll'!$K19)=(Rollover!J$3/'Res Rent Roll'!$K19))</f>
        <v/>
      </c>
      <c r="K19" s="47" t="str">
        <f>IF('Res Rent Roll'!$B19="","",INT(K$3/'Res Rent Roll'!$K19)=(Rollover!K$3/'Res Rent Roll'!$K19))</f>
        <v/>
      </c>
      <c r="L19" s="47" t="str">
        <f>IF('Res Rent Roll'!$B19="","",INT(L$3/'Res Rent Roll'!$K19)=(Rollover!L$3/'Res Rent Roll'!$K19))</f>
        <v/>
      </c>
      <c r="M19" s="47" t="str">
        <f>IF('Res Rent Roll'!$B19="","",INT(M$3/'Res Rent Roll'!$K19)=(Rollover!M$3/'Res Rent Roll'!$K19))</f>
        <v/>
      </c>
      <c r="N19" s="47" t="str">
        <f>IF('Res Rent Roll'!$B19="","",INT(N$3/'Res Rent Roll'!$K19)=(Rollover!N$3/'Res Rent Roll'!$K19))</f>
        <v/>
      </c>
      <c r="O19" s="47" t="str">
        <f>IF('Res Rent Roll'!$B19="","",INT(O$3/'Res Rent Roll'!$K19)=(Rollover!O$3/'Res Rent Roll'!$K19))</f>
        <v/>
      </c>
      <c r="P19" s="47" t="str">
        <f>IF('Res Rent Roll'!$B19="","",INT(P$3/'Res Rent Roll'!$K19)=(Rollover!P$3/'Res Rent Roll'!$K19))</f>
        <v/>
      </c>
      <c r="Q19" s="47" t="str">
        <f>IF('Res Rent Roll'!$B19="","",INT(Q$3/'Res Rent Roll'!$K19)=(Rollover!Q$3/'Res Rent Roll'!$K19))</f>
        <v/>
      </c>
      <c r="R19" s="47" t="str">
        <f>IF('Res Rent Roll'!$B19="","",INT(R$3/'Res Rent Roll'!$K19)=(Rollover!R$3/'Res Rent Roll'!$K19))</f>
        <v/>
      </c>
      <c r="S19" s="47" t="str">
        <f>IF('Res Rent Roll'!$B19="","",INT(S$3/'Res Rent Roll'!$K19)=(Rollover!S$3/'Res Rent Roll'!$K19))</f>
        <v/>
      </c>
      <c r="T19" s="47" t="str">
        <f>IF('Res Rent Roll'!$B19="","",INT(T$3/'Res Rent Roll'!$K19)=(Rollover!T$3/'Res Rent Roll'!$K19))</f>
        <v/>
      </c>
      <c r="U19" s="47" t="str">
        <f>IF('Res Rent Roll'!$B19="","",INT(U$3/'Res Rent Roll'!$K19)=(Rollover!U$3/'Res Rent Roll'!$K19))</f>
        <v/>
      </c>
      <c r="V19" s="47" t="str">
        <f>IF('Res Rent Roll'!$B19="","",INT(V$3/'Res Rent Roll'!$K19)=(Rollover!V$3/'Res Rent Roll'!$K19))</f>
        <v/>
      </c>
      <c r="W19" s="47" t="str">
        <f>IF('Res Rent Roll'!$B19="","",INT(W$3/'Res Rent Roll'!$K19)=(Rollover!W$3/'Res Rent Roll'!$K19))</f>
        <v/>
      </c>
      <c r="X19" s="47" t="str">
        <f>IF('Res Rent Roll'!$B19="","",INT(X$3/'Res Rent Roll'!$K19)=(Rollover!X$3/'Res Rent Roll'!$K19))</f>
        <v/>
      </c>
      <c r="Y19" s="47" t="str">
        <f>IF('Res Rent Roll'!$B19="","",INT(Y$3/'Res Rent Roll'!$K19)=(Rollover!Y$3/'Res Rent Roll'!$K19))</f>
        <v/>
      </c>
      <c r="Z19" s="47" t="str">
        <f>IF('Res Rent Roll'!$B19="","",INT(Z$3/'Res Rent Roll'!$K19)=(Rollover!Z$3/'Res Rent Roll'!$K19))</f>
        <v/>
      </c>
      <c r="AA19" s="47" t="str">
        <f>IF('Res Rent Roll'!$B19="","",INT(AA$3/'Res Rent Roll'!$K19)=(Rollover!AA$3/'Res Rent Roll'!$K19))</f>
        <v/>
      </c>
      <c r="AB19" s="47" t="str">
        <f>IF('Res Rent Roll'!$B19="","",INT(AB$3/'Res Rent Roll'!$K19)=(Rollover!AB$3/'Res Rent Roll'!$K19))</f>
        <v/>
      </c>
      <c r="AC19" s="47" t="str">
        <f>IF('Res Rent Roll'!$B19="","",INT(AC$3/'Res Rent Roll'!$K19)=(Rollover!AC$3/'Res Rent Roll'!$K19))</f>
        <v/>
      </c>
      <c r="AD19" s="47" t="str">
        <f>IF('Res Rent Roll'!$B19="","",INT(AD$3/'Res Rent Roll'!$K19)=(Rollover!AD$3/'Res Rent Roll'!$K19))</f>
        <v/>
      </c>
      <c r="AE19" s="47" t="str">
        <f>IF('Res Rent Roll'!$B19="","",INT(AE$3/'Res Rent Roll'!$K19)=(Rollover!AE$3/'Res Rent Roll'!$K19))</f>
        <v/>
      </c>
      <c r="AF19" s="47" t="str">
        <f>IF('Res Rent Roll'!$B19="","",INT(AF$3/'Res Rent Roll'!$K19)=(Rollover!AF$3/'Res Rent Roll'!$K19))</f>
        <v/>
      </c>
      <c r="AG19" s="47" t="str">
        <f>IF('Res Rent Roll'!$B19="","",INT(AG$3/'Res Rent Roll'!$K19)=(Rollover!AG$3/'Res Rent Roll'!$K19))</f>
        <v/>
      </c>
      <c r="AH19" s="47" t="str">
        <f>IF('Res Rent Roll'!$B19="","",INT(AH$3/'Res Rent Roll'!$K19)=(Rollover!AH$3/'Res Rent Roll'!$K19))</f>
        <v/>
      </c>
      <c r="AI19" s="47" t="str">
        <f>IF('Res Rent Roll'!$B19="","",INT(AI$3/'Res Rent Roll'!$K19)=(Rollover!AI$3/'Res Rent Roll'!$K19))</f>
        <v/>
      </c>
      <c r="AJ19" s="47" t="str">
        <f>IF('Res Rent Roll'!$B19="","",INT(AJ$3/'Res Rent Roll'!$K19)=(Rollover!AJ$3/'Res Rent Roll'!$K19))</f>
        <v/>
      </c>
      <c r="AK19" s="47" t="str">
        <f>IF('Res Rent Roll'!$B19="","",INT(AK$3/'Res Rent Roll'!$K19)=(Rollover!AK$3/'Res Rent Roll'!$K19))</f>
        <v/>
      </c>
      <c r="AL19" s="47" t="str">
        <f>IF('Res Rent Roll'!$B19="","",INT(AL$3/'Res Rent Roll'!$K19)=(Rollover!AL$3/'Res Rent Roll'!$K19))</f>
        <v/>
      </c>
      <c r="AM19" s="47" t="str">
        <f>IF('Res Rent Roll'!$B19="","",INT(AM$3/'Res Rent Roll'!$K19)=(Rollover!AM$3/'Res Rent Roll'!$K19))</f>
        <v/>
      </c>
      <c r="AN19" s="47" t="str">
        <f>IF('Res Rent Roll'!$B19="","",INT(AN$3/'Res Rent Roll'!$K19)=(Rollover!AN$3/'Res Rent Roll'!$K19))</f>
        <v/>
      </c>
      <c r="AO19" s="47" t="str">
        <f>IF('Res Rent Roll'!$B19="","",INT(AO$3/'Res Rent Roll'!$K19)=(Rollover!AO$3/'Res Rent Roll'!$K19))</f>
        <v/>
      </c>
      <c r="AP19" s="47" t="str">
        <f>IF('Res Rent Roll'!$B19="","",INT(AP$3/'Res Rent Roll'!$K19)=(Rollover!AP$3/'Res Rent Roll'!$K19))</f>
        <v/>
      </c>
      <c r="AQ19" s="47" t="str">
        <f>IF('Res Rent Roll'!$B19="","",INT(AQ$3/'Res Rent Roll'!$K19)=(Rollover!AQ$3/'Res Rent Roll'!$K19))</f>
        <v/>
      </c>
      <c r="AR19" s="47" t="str">
        <f>IF('Res Rent Roll'!$B19="","",INT(AR$3/'Res Rent Roll'!$K19)=(Rollover!AR$3/'Res Rent Roll'!$K19))</f>
        <v/>
      </c>
      <c r="AS19" s="47" t="str">
        <f>IF('Res Rent Roll'!$B19="","",INT(AS$3/'Res Rent Roll'!$K19)=(Rollover!AS$3/'Res Rent Roll'!$K19))</f>
        <v/>
      </c>
      <c r="AT19" s="47" t="str">
        <f>IF('Res Rent Roll'!$B19="","",INT(AT$3/'Res Rent Roll'!$K19)=(Rollover!AT$3/'Res Rent Roll'!$K19))</f>
        <v/>
      </c>
      <c r="AU19" s="47" t="str">
        <f>IF('Res Rent Roll'!$B19="","",INT(AU$3/'Res Rent Roll'!$K19)=(Rollover!AU$3/'Res Rent Roll'!$K19))</f>
        <v/>
      </c>
      <c r="AV19" s="47" t="str">
        <f>IF('Res Rent Roll'!$B19="","",INT(AV$3/'Res Rent Roll'!$K19)=(Rollover!AV$3/'Res Rent Roll'!$K19))</f>
        <v/>
      </c>
      <c r="AW19" s="47" t="str">
        <f>IF('Res Rent Roll'!$B19="","",INT(AW$3/'Res Rent Roll'!$K19)=(Rollover!AW$3/'Res Rent Roll'!$K19))</f>
        <v/>
      </c>
      <c r="AX19" s="47" t="str">
        <f>IF('Res Rent Roll'!$B19="","",INT(AX$3/'Res Rent Roll'!$K19)=(Rollover!AX$3/'Res Rent Roll'!$K19))</f>
        <v/>
      </c>
      <c r="AY19" s="47" t="str">
        <f>IF('Res Rent Roll'!$B19="","",INT(AY$3/'Res Rent Roll'!$K19)=(Rollover!AY$3/'Res Rent Roll'!$K19))</f>
        <v/>
      </c>
      <c r="AZ19" s="47" t="str">
        <f>IF('Res Rent Roll'!$B19="","",INT(AZ$3/'Res Rent Roll'!$K19)=(Rollover!AZ$3/'Res Rent Roll'!$K19))</f>
        <v/>
      </c>
      <c r="BA19" s="47" t="str">
        <f>IF('Res Rent Roll'!$B19="","",INT(BA$3/'Res Rent Roll'!$K19)=(Rollover!BA$3/'Res Rent Roll'!$K19))</f>
        <v/>
      </c>
      <c r="BB19" s="47" t="str">
        <f>IF('Res Rent Roll'!$B19="","",INT(BB$3/'Res Rent Roll'!$K19)=(Rollover!BB$3/'Res Rent Roll'!$K19))</f>
        <v/>
      </c>
      <c r="BC19" s="47" t="str">
        <f>IF('Res Rent Roll'!$B19="","",INT(BC$3/'Res Rent Roll'!$K19)=(Rollover!BC$3/'Res Rent Roll'!$K19))</f>
        <v/>
      </c>
      <c r="BD19" s="47" t="str">
        <f>IF('Res Rent Roll'!$B19="","",INT(BD$3/'Res Rent Roll'!$K19)=(Rollover!BD$3/'Res Rent Roll'!$K19))</f>
        <v/>
      </c>
      <c r="BE19" s="47" t="str">
        <f>IF('Res Rent Roll'!$B19="","",INT(BE$3/'Res Rent Roll'!$K19)=(Rollover!BE$3/'Res Rent Roll'!$K19))</f>
        <v/>
      </c>
      <c r="BF19" s="47" t="str">
        <f>IF('Res Rent Roll'!$B19="","",INT(BF$3/'Res Rent Roll'!$K19)=(Rollover!BF$3/'Res Rent Roll'!$K19))</f>
        <v/>
      </c>
      <c r="BG19" s="47" t="str">
        <f>IF('Res Rent Roll'!$B19="","",INT(BG$3/'Res Rent Roll'!$K19)=(Rollover!BG$3/'Res Rent Roll'!$K19))</f>
        <v/>
      </c>
      <c r="BH19" s="47" t="str">
        <f>IF('Res Rent Roll'!$B19="","",INT(BH$3/'Res Rent Roll'!$K19)=(Rollover!BH$3/'Res Rent Roll'!$K19))</f>
        <v/>
      </c>
      <c r="BI19" s="47" t="str">
        <f>IF('Res Rent Roll'!$B19="","",INT(BI$3/'Res Rent Roll'!$K19)=(Rollover!BI$3/'Res Rent Roll'!$K19))</f>
        <v/>
      </c>
      <c r="BJ19" s="47" t="str">
        <f>IF('Res Rent Roll'!$B19="","",INT(BJ$3/'Res Rent Roll'!$K19)=(Rollover!BJ$3/'Res Rent Roll'!$K19))</f>
        <v/>
      </c>
      <c r="BK19" s="47" t="str">
        <f>IF('Res Rent Roll'!$B19="","",INT(BK$3/'Res Rent Roll'!$K19)=(Rollover!BK$3/'Res Rent Roll'!$K19))</f>
        <v/>
      </c>
      <c r="BL19" s="47" t="str">
        <f>IF('Res Rent Roll'!$B19="","",INT(BL$3/'Res Rent Roll'!$K19)=(Rollover!BL$3/'Res Rent Roll'!$K19))</f>
        <v/>
      </c>
      <c r="BM19" s="47" t="str">
        <f>IF('Res Rent Roll'!$B19="","",INT(BM$3/'Res Rent Roll'!$K19)=(Rollover!BM$3/'Res Rent Roll'!$K19))</f>
        <v/>
      </c>
      <c r="BN19" s="47" t="str">
        <f>IF('Res Rent Roll'!$B19="","",INT(BN$3/'Res Rent Roll'!$K19)=(Rollover!BN$3/'Res Rent Roll'!$K19))</f>
        <v/>
      </c>
      <c r="BO19" s="47" t="str">
        <f>IF('Res Rent Roll'!$B19="","",INT(BO$3/'Res Rent Roll'!$K19)=(Rollover!BO$3/'Res Rent Roll'!$K19))</f>
        <v/>
      </c>
      <c r="BP19" s="47" t="str">
        <f>IF('Res Rent Roll'!$B19="","",INT(BP$3/'Res Rent Roll'!$K19)=(Rollover!BP$3/'Res Rent Roll'!$K19))</f>
        <v/>
      </c>
      <c r="BQ19" s="47" t="str">
        <f>IF('Res Rent Roll'!$B19="","",INT(BQ$3/'Res Rent Roll'!$K19)=(Rollover!BQ$3/'Res Rent Roll'!$K19))</f>
        <v/>
      </c>
      <c r="BR19" s="47" t="str">
        <f>IF('Res Rent Roll'!$B19="","",INT(BR$3/'Res Rent Roll'!$K19)=(Rollover!BR$3/'Res Rent Roll'!$K19))</f>
        <v/>
      </c>
      <c r="BS19" s="47" t="str">
        <f>IF('Res Rent Roll'!$B19="","",INT(BS$3/'Res Rent Roll'!$K19)=(Rollover!BS$3/'Res Rent Roll'!$K19))</f>
        <v/>
      </c>
      <c r="BT19" s="47" t="str">
        <f>IF('Res Rent Roll'!$B19="","",INT(BT$3/'Res Rent Roll'!$K19)=(Rollover!BT$3/'Res Rent Roll'!$K19))</f>
        <v/>
      </c>
      <c r="BU19" s="47" t="str">
        <f>IF('Res Rent Roll'!$B19="","",INT(BU$3/'Res Rent Roll'!$K19)=(Rollover!BU$3/'Res Rent Roll'!$K19))</f>
        <v/>
      </c>
      <c r="BV19" s="47" t="str">
        <f>IF('Res Rent Roll'!$B19="","",INT(BV$3/'Res Rent Roll'!$K19)=(Rollover!BV$3/'Res Rent Roll'!$K19))</f>
        <v/>
      </c>
      <c r="BW19" s="47" t="str">
        <f>IF('Res Rent Roll'!$B19="","",INT(BW$3/'Res Rent Roll'!$K19)=(Rollover!BW$3/'Res Rent Roll'!$K19))</f>
        <v/>
      </c>
      <c r="BX19" s="47" t="str">
        <f>IF('Res Rent Roll'!$B19="","",INT(BX$3/'Res Rent Roll'!$K19)=(Rollover!BX$3/'Res Rent Roll'!$K19))</f>
        <v/>
      </c>
      <c r="BY19" s="47" t="str">
        <f>IF('Res Rent Roll'!$B19="","",INT(BY$3/'Res Rent Roll'!$K19)=(Rollover!BY$3/'Res Rent Roll'!$K19))</f>
        <v/>
      </c>
      <c r="BZ19" s="47" t="str">
        <f>IF('Res Rent Roll'!$B19="","",INT(BZ$3/'Res Rent Roll'!$K19)=(Rollover!BZ$3/'Res Rent Roll'!$K19))</f>
        <v/>
      </c>
      <c r="CA19" s="47" t="str">
        <f>IF('Res Rent Roll'!$B19="","",INT(CA$3/'Res Rent Roll'!$K19)=(Rollover!CA$3/'Res Rent Roll'!$K19))</f>
        <v/>
      </c>
      <c r="CB19" s="47" t="str">
        <f>IF('Res Rent Roll'!$B19="","",INT(CB$3/'Res Rent Roll'!$K19)=(Rollover!CB$3/'Res Rent Roll'!$K19))</f>
        <v/>
      </c>
      <c r="CC19" s="47" t="str">
        <f>IF('Res Rent Roll'!$B19="","",INT(CC$3/'Res Rent Roll'!$K19)=(Rollover!CC$3/'Res Rent Roll'!$K19))</f>
        <v/>
      </c>
      <c r="CD19" s="47" t="str">
        <f>IF('Res Rent Roll'!$B19="","",INT(CD$3/'Res Rent Roll'!$K19)=(Rollover!CD$3/'Res Rent Roll'!$K19))</f>
        <v/>
      </c>
      <c r="CE19" s="47" t="str">
        <f>IF('Res Rent Roll'!$B19="","",INT(CE$3/'Res Rent Roll'!$K19)=(Rollover!CE$3/'Res Rent Roll'!$K19))</f>
        <v/>
      </c>
      <c r="CF19" s="47" t="str">
        <f>IF('Res Rent Roll'!$B19="","",INT(CF$3/'Res Rent Roll'!$K19)=(Rollover!CF$3/'Res Rent Roll'!$K19))</f>
        <v/>
      </c>
      <c r="CG19" s="47" t="str">
        <f>IF('Res Rent Roll'!$B19="","",INT(CG$3/'Res Rent Roll'!$K19)=(Rollover!CG$3/'Res Rent Roll'!$K19))</f>
        <v/>
      </c>
      <c r="CH19" s="47" t="str">
        <f>IF('Res Rent Roll'!$B19="","",INT(CH$3/'Res Rent Roll'!$K19)=(Rollover!CH$3/'Res Rent Roll'!$K19))</f>
        <v/>
      </c>
      <c r="CI19" s="47" t="str">
        <f>IF('Res Rent Roll'!$B19="","",INT(CI$3/'Res Rent Roll'!$K19)=(Rollover!CI$3/'Res Rent Roll'!$K19))</f>
        <v/>
      </c>
      <c r="CJ19" s="47" t="str">
        <f>IF('Res Rent Roll'!$B19="","",INT(CJ$3/'Res Rent Roll'!$K19)=(Rollover!CJ$3/'Res Rent Roll'!$K19))</f>
        <v/>
      </c>
      <c r="CK19" s="47" t="str">
        <f>IF('Res Rent Roll'!$B19="","",INT(CK$3/'Res Rent Roll'!$K19)=(Rollover!CK$3/'Res Rent Roll'!$K19))</f>
        <v/>
      </c>
      <c r="CL19" s="47" t="str">
        <f>IF('Res Rent Roll'!$B19="","",INT(CL$3/'Res Rent Roll'!$K19)=(Rollover!CL$3/'Res Rent Roll'!$K19))</f>
        <v/>
      </c>
      <c r="CM19" s="47" t="str">
        <f>IF('Res Rent Roll'!$B19="","",INT(CM$3/'Res Rent Roll'!$K19)=(Rollover!CM$3/'Res Rent Roll'!$K19))</f>
        <v/>
      </c>
      <c r="CN19" s="47" t="str">
        <f>IF('Res Rent Roll'!$B19="","",INT(CN$3/'Res Rent Roll'!$K19)=(Rollover!CN$3/'Res Rent Roll'!$K19))</f>
        <v/>
      </c>
      <c r="CO19" s="47" t="str">
        <f>IF('Res Rent Roll'!$B19="","",INT(CO$3/'Res Rent Roll'!$K19)=(Rollover!CO$3/'Res Rent Roll'!$K19))</f>
        <v/>
      </c>
      <c r="CP19" s="47" t="str">
        <f>IF('Res Rent Roll'!$B19="","",INT(CP$3/'Res Rent Roll'!$K19)=(Rollover!CP$3/'Res Rent Roll'!$K19))</f>
        <v/>
      </c>
      <c r="CQ19" s="47" t="str">
        <f>IF('Res Rent Roll'!$B19="","",INT(CQ$3/'Res Rent Roll'!$K19)=(Rollover!CQ$3/'Res Rent Roll'!$K19))</f>
        <v/>
      </c>
      <c r="CR19" s="47" t="str">
        <f>IF('Res Rent Roll'!$B19="","",INT(CR$3/'Res Rent Roll'!$K19)=(Rollover!CR$3/'Res Rent Roll'!$K19))</f>
        <v/>
      </c>
      <c r="CS19" s="47" t="str">
        <f>IF('Res Rent Roll'!$B19="","",INT(CS$3/'Res Rent Roll'!$K19)=(Rollover!CS$3/'Res Rent Roll'!$K19))</f>
        <v/>
      </c>
      <c r="CT19" s="47" t="str">
        <f>IF('Res Rent Roll'!$B19="","",INT(CT$3/'Res Rent Roll'!$K19)=(Rollover!CT$3/'Res Rent Roll'!$K19))</f>
        <v/>
      </c>
      <c r="CU19" s="47" t="str">
        <f>IF('Res Rent Roll'!$B19="","",INT(CU$3/'Res Rent Roll'!$K19)=(Rollover!CU$3/'Res Rent Roll'!$K19))</f>
        <v/>
      </c>
      <c r="CV19" s="47" t="str">
        <f>IF('Res Rent Roll'!$B19="","",INT(CV$3/'Res Rent Roll'!$K19)=(Rollover!CV$3/'Res Rent Roll'!$K19))</f>
        <v/>
      </c>
      <c r="CW19" s="47" t="str">
        <f>IF('Res Rent Roll'!$B19="","",INT(CW$3/'Res Rent Roll'!$K19)=(Rollover!CW$3/'Res Rent Roll'!$K19))</f>
        <v/>
      </c>
      <c r="CX19" s="47" t="str">
        <f>IF('Res Rent Roll'!$B19="","",INT(CX$3/'Res Rent Roll'!$K19)=(Rollover!CX$3/'Res Rent Roll'!$K19))</f>
        <v/>
      </c>
      <c r="CY19" s="47" t="str">
        <f>IF('Res Rent Roll'!$B19="","",INT(CY$3/'Res Rent Roll'!$K19)=(Rollover!CY$3/'Res Rent Roll'!$K19))</f>
        <v/>
      </c>
      <c r="CZ19" s="47" t="str">
        <f>IF('Res Rent Roll'!$B19="","",INT(CZ$3/'Res Rent Roll'!$K19)=(Rollover!CZ$3/'Res Rent Roll'!$K19))</f>
        <v/>
      </c>
      <c r="DA19" s="47" t="str">
        <f>IF('Res Rent Roll'!$B19="","",INT(DA$3/'Res Rent Roll'!$K19)=(Rollover!DA$3/'Res Rent Roll'!$K19))</f>
        <v/>
      </c>
      <c r="DB19" s="47" t="str">
        <f>IF('Res Rent Roll'!$B19="","",INT(DB$3/'Res Rent Roll'!$K19)=(Rollover!DB$3/'Res Rent Roll'!$K19))</f>
        <v/>
      </c>
      <c r="DC19" s="47" t="str">
        <f>IF('Res Rent Roll'!$B19="","",INT(DC$3/'Res Rent Roll'!$K19)=(Rollover!DC$3/'Res Rent Roll'!$K19))</f>
        <v/>
      </c>
      <c r="DD19" s="47" t="str">
        <f>IF('Res Rent Roll'!$B19="","",INT(DD$3/'Res Rent Roll'!$K19)=(Rollover!DD$3/'Res Rent Roll'!$K19))</f>
        <v/>
      </c>
      <c r="DE19" s="47" t="str">
        <f>IF('Res Rent Roll'!$B19="","",INT(DE$3/'Res Rent Roll'!$K19)=(Rollover!DE$3/'Res Rent Roll'!$K19))</f>
        <v/>
      </c>
      <c r="DF19" s="47" t="str">
        <f>IF('Res Rent Roll'!$B19="","",INT(DF$3/'Res Rent Roll'!$K19)=(Rollover!DF$3/'Res Rent Roll'!$K19))</f>
        <v/>
      </c>
      <c r="DG19" s="47" t="str">
        <f>IF('Res Rent Roll'!$B19="","",INT(DG$3/'Res Rent Roll'!$K19)=(Rollover!DG$3/'Res Rent Roll'!$K19))</f>
        <v/>
      </c>
      <c r="DH19" s="47" t="str">
        <f>IF('Res Rent Roll'!$B19="","",INT(DH$3/'Res Rent Roll'!$K19)=(Rollover!DH$3/'Res Rent Roll'!$K19))</f>
        <v/>
      </c>
      <c r="DI19" s="47" t="str">
        <f>IF('Res Rent Roll'!$B19="","",INT(DI$3/'Res Rent Roll'!$K19)=(Rollover!DI$3/'Res Rent Roll'!$K19))</f>
        <v/>
      </c>
      <c r="DJ19" s="47" t="str">
        <f>IF('Res Rent Roll'!$B19="","",INT(DJ$3/'Res Rent Roll'!$K19)=(Rollover!DJ$3/'Res Rent Roll'!$K19))</f>
        <v/>
      </c>
      <c r="DK19" s="47" t="str">
        <f>IF('Res Rent Roll'!$B19="","",INT(DK$3/'Res Rent Roll'!$K19)=(Rollover!DK$3/'Res Rent Roll'!$K19))</f>
        <v/>
      </c>
      <c r="DL19" s="47" t="str">
        <f>IF('Res Rent Roll'!$B19="","",INT(DL$3/'Res Rent Roll'!$K19)=(Rollover!DL$3/'Res Rent Roll'!$K19))</f>
        <v/>
      </c>
      <c r="DM19" s="47" t="str">
        <f>IF('Res Rent Roll'!$B19="","",INT(DM$3/'Res Rent Roll'!$K19)=(Rollover!DM$3/'Res Rent Roll'!$K19))</f>
        <v/>
      </c>
      <c r="DN19" s="47" t="str">
        <f>IF('Res Rent Roll'!$B19="","",INT(DN$3/'Res Rent Roll'!$K19)=(Rollover!DN$3/'Res Rent Roll'!$K19))</f>
        <v/>
      </c>
      <c r="DO19" s="47" t="str">
        <f>IF('Res Rent Roll'!$B19="","",INT(DO$3/'Res Rent Roll'!$K19)=(Rollover!DO$3/'Res Rent Roll'!$K19))</f>
        <v/>
      </c>
      <c r="DP19" s="47" t="str">
        <f>IF('Res Rent Roll'!$B19="","",INT(DP$3/'Res Rent Roll'!$K19)=(Rollover!DP$3/'Res Rent Roll'!$K19))</f>
        <v/>
      </c>
      <c r="DQ19" s="47" t="str">
        <f>IF('Res Rent Roll'!$B19="","",INT(DQ$3/'Res Rent Roll'!$K19)=(Rollover!DQ$3/'Res Rent Roll'!$K19))</f>
        <v/>
      </c>
      <c r="DR19" s="47" t="str">
        <f>IF('Res Rent Roll'!$B19="","",INT(DR$3/'Res Rent Roll'!$K19)=(Rollover!DR$3/'Res Rent Roll'!$K19))</f>
        <v/>
      </c>
      <c r="DS19" s="47" t="str">
        <f>IF('Res Rent Roll'!$B19="","",INT(DS$3/'Res Rent Roll'!$K19)=(Rollover!DS$3/'Res Rent Roll'!$K19))</f>
        <v/>
      </c>
      <c r="DT19" s="47" t="str">
        <f>IF('Res Rent Roll'!$B19="","",INT(DT$3/'Res Rent Roll'!$K19)=(Rollover!DT$3/'Res Rent Roll'!$K19))</f>
        <v/>
      </c>
      <c r="DU19" s="47" t="str">
        <f>IF('Res Rent Roll'!$B19="","",INT(DU$3/'Res Rent Roll'!$K19)=(Rollover!DU$3/'Res Rent Roll'!$K19))</f>
        <v/>
      </c>
      <c r="DV19" s="47" t="str">
        <f>IF('Res Rent Roll'!$B19="","",INT(DV$3/'Res Rent Roll'!$K19)=(Rollover!DV$3/'Res Rent Roll'!$K19))</f>
        <v/>
      </c>
      <c r="DW19" s="47" t="str">
        <f>IF('Res Rent Roll'!$B19="","",INT(DW$3/'Res Rent Roll'!$K19)=(Rollover!DW$3/'Res Rent Roll'!$K19))</f>
        <v/>
      </c>
      <c r="DX19" s="47" t="str">
        <f>IF('Res Rent Roll'!$B19="","",INT(DX$3/'Res Rent Roll'!$K19)=(Rollover!DX$3/'Res Rent Roll'!$K19))</f>
        <v/>
      </c>
      <c r="DY19" s="47" t="str">
        <f>IF('Res Rent Roll'!$B19="","",INT(DY$3/'Res Rent Roll'!$K19)=(Rollover!DY$3/'Res Rent Roll'!$K19))</f>
        <v/>
      </c>
      <c r="DZ19" s="47" t="str">
        <f>IF('Res Rent Roll'!$B19="","",INT(DZ$3/'Res Rent Roll'!$K19)=(Rollover!DZ$3/'Res Rent Roll'!$K19))</f>
        <v/>
      </c>
      <c r="EA19" s="47" t="str">
        <f>IF('Res Rent Roll'!$B19="","",INT(EA$3/'Res Rent Roll'!$K19)=(Rollover!EA$3/'Res Rent Roll'!$K19))</f>
        <v/>
      </c>
      <c r="EB19" s="47" t="str">
        <f>IF('Res Rent Roll'!$B19="","",INT(EB$3/'Res Rent Roll'!$K19)=(Rollover!EB$3/'Res Rent Roll'!$K19))</f>
        <v/>
      </c>
      <c r="EC19" s="47" t="str">
        <f>IF('Res Rent Roll'!$B19="","",INT(EC$3/'Res Rent Roll'!$K19)=(Rollover!EC$3/'Res Rent Roll'!$K19))</f>
        <v/>
      </c>
      <c r="ED19" s="47" t="str">
        <f>IF('Res Rent Roll'!$B19="","",INT(ED$3/'Res Rent Roll'!$K19)=(Rollover!ED$3/'Res Rent Roll'!$K19))</f>
        <v/>
      </c>
      <c r="EE19" s="47" t="str">
        <f>IF('Res Rent Roll'!$B19="","",INT(EE$3/'Res Rent Roll'!$K19)=(Rollover!EE$3/'Res Rent Roll'!$K19))</f>
        <v/>
      </c>
      <c r="EF19" s="47" t="str">
        <f>IF('Res Rent Roll'!$B19="","",INT(EF$3/'Res Rent Roll'!$K19)=(Rollover!EF$3/'Res Rent Roll'!$K19))</f>
        <v/>
      </c>
      <c r="EG19" s="47" t="str">
        <f>IF('Res Rent Roll'!$B19="","",INT(EG$3/'Res Rent Roll'!$K19)=(Rollover!EG$3/'Res Rent Roll'!$K19))</f>
        <v/>
      </c>
      <c r="EH19" s="47" t="str">
        <f>IF('Res Rent Roll'!$B19="","",INT(EH$3/'Res Rent Roll'!$K19)=(Rollover!EH$3/'Res Rent Roll'!$K19))</f>
        <v/>
      </c>
      <c r="EI19" s="47" t="str">
        <f>IF('Res Rent Roll'!$B19="","",INT(EI$3/'Res Rent Roll'!$K19)=(Rollover!EI$3/'Res Rent Roll'!$K19))</f>
        <v/>
      </c>
      <c r="EJ19" s="47" t="str">
        <f>IF('Res Rent Roll'!$B19="","",INT(EJ$3/'Res Rent Roll'!$K19)=(Rollover!EJ$3/'Res Rent Roll'!$K19))</f>
        <v/>
      </c>
      <c r="EK19" s="47" t="str">
        <f>IF('Res Rent Roll'!$B19="","",INT(EK$3/'Res Rent Roll'!$K19)=(Rollover!EK$3/'Res Rent Roll'!$K19))</f>
        <v/>
      </c>
      <c r="EL19" s="47" t="str">
        <f>IF('Res Rent Roll'!$B19="","",INT(EL$3/'Res Rent Roll'!$K19)=(Rollover!EL$3/'Res Rent Roll'!$K19))</f>
        <v/>
      </c>
      <c r="EM19" s="47" t="str">
        <f>IF('Res Rent Roll'!$B19="","",INT(EM$3/'Res Rent Roll'!$K19)=(Rollover!EM$3/'Res Rent Roll'!$K19))</f>
        <v/>
      </c>
      <c r="EN19" s="47" t="str">
        <f>IF('Res Rent Roll'!$B19="","",INT(EN$3/'Res Rent Roll'!$K19)=(Rollover!EN$3/'Res Rent Roll'!$K19))</f>
        <v/>
      </c>
      <c r="EO19" s="47" t="str">
        <f>IF('Res Rent Roll'!$B19="","",INT(EO$3/'Res Rent Roll'!$K19)=(Rollover!EO$3/'Res Rent Roll'!$K19))</f>
        <v/>
      </c>
      <c r="EP19" s="47" t="str">
        <f>IF('Res Rent Roll'!$B19="","",INT(EP$3/'Res Rent Roll'!$K19)=(Rollover!EP$3/'Res Rent Roll'!$K19))</f>
        <v/>
      </c>
      <c r="EQ19" s="47" t="str">
        <f>IF('Res Rent Roll'!$B19="","",INT(EQ$3/'Res Rent Roll'!$K19)=(Rollover!EQ$3/'Res Rent Roll'!$K19))</f>
        <v/>
      </c>
      <c r="ER19" s="47" t="str">
        <f>IF('Res Rent Roll'!$B19="","",INT(ER$3/'Res Rent Roll'!$K19)=(Rollover!ER$3/'Res Rent Roll'!$K19))</f>
        <v/>
      </c>
      <c r="ES19" s="47" t="str">
        <f>IF('Res Rent Roll'!$B19="","",INT(ES$3/'Res Rent Roll'!$K19)=(Rollover!ES$3/'Res Rent Roll'!$K19))</f>
        <v/>
      </c>
      <c r="ET19" s="47" t="str">
        <f>IF('Res Rent Roll'!$B19="","",INT(ET$3/'Res Rent Roll'!$K19)=(Rollover!ET$3/'Res Rent Roll'!$K19))</f>
        <v/>
      </c>
      <c r="EU19" s="47" t="str">
        <f>IF('Res Rent Roll'!$B19="","",INT(EU$3/'Res Rent Roll'!$K19)=(Rollover!EU$3/'Res Rent Roll'!$K19))</f>
        <v/>
      </c>
      <c r="EV19" s="47" t="str">
        <f>IF('Res Rent Roll'!$B19="","",INT(EV$3/'Res Rent Roll'!$K19)=(Rollover!EV$3/'Res Rent Roll'!$K19))</f>
        <v/>
      </c>
      <c r="EW19" s="47" t="str">
        <f>IF('Res Rent Roll'!$B19="","",INT(EW$3/'Res Rent Roll'!$K19)=(Rollover!EW$3/'Res Rent Roll'!$K19))</f>
        <v/>
      </c>
      <c r="EX19" s="47" t="str">
        <f>IF('Res Rent Roll'!$B19="","",INT(EX$3/'Res Rent Roll'!$K19)=(Rollover!EX$3/'Res Rent Roll'!$K19))</f>
        <v/>
      </c>
      <c r="EY19" s="47" t="str">
        <f>IF('Res Rent Roll'!$B19="","",INT(EY$3/'Res Rent Roll'!$K19)=(Rollover!EY$3/'Res Rent Roll'!$K19))</f>
        <v/>
      </c>
      <c r="EZ19" s="47" t="str">
        <f>IF('Res Rent Roll'!$B19="","",INT(EZ$3/'Res Rent Roll'!$K19)=(Rollover!EZ$3/'Res Rent Roll'!$K19))</f>
        <v/>
      </c>
      <c r="FA19" s="47" t="str">
        <f>IF('Res Rent Roll'!$B19="","",INT(FA$3/'Res Rent Roll'!$K19)=(Rollover!FA$3/'Res Rent Roll'!$K19))</f>
        <v/>
      </c>
      <c r="FB19" s="47" t="str">
        <f>IF('Res Rent Roll'!$B19="","",INT(FB$3/'Res Rent Roll'!$K19)=(Rollover!FB$3/'Res Rent Roll'!$K19))</f>
        <v/>
      </c>
      <c r="FC19" s="47" t="str">
        <f>IF('Res Rent Roll'!$B19="","",INT(FC$3/'Res Rent Roll'!$K19)=(Rollover!FC$3/'Res Rent Roll'!$K19))</f>
        <v/>
      </c>
      <c r="FD19" s="47" t="str">
        <f>IF('Res Rent Roll'!$B19="","",INT(FD$3/'Res Rent Roll'!$K19)=(Rollover!FD$3/'Res Rent Roll'!$K19))</f>
        <v/>
      </c>
      <c r="FE19" s="47" t="str">
        <f>IF('Res Rent Roll'!$B19="","",INT(FE$3/'Res Rent Roll'!$K19)=(Rollover!FE$3/'Res Rent Roll'!$K19))</f>
        <v/>
      </c>
      <c r="FF19" s="47" t="str">
        <f>IF('Res Rent Roll'!$B19="","",INT(FF$3/'Res Rent Roll'!$K19)=(Rollover!FF$3/'Res Rent Roll'!$K19))</f>
        <v/>
      </c>
      <c r="FG19" s="47" t="str">
        <f>IF('Res Rent Roll'!$B19="","",INT(FG$3/'Res Rent Roll'!$K19)=(Rollover!FG$3/'Res Rent Roll'!$K19))</f>
        <v/>
      </c>
      <c r="FH19" s="47" t="str">
        <f>IF('Res Rent Roll'!$B19="","",INT(FH$3/'Res Rent Roll'!$K19)=(Rollover!FH$3/'Res Rent Roll'!$K19))</f>
        <v/>
      </c>
      <c r="FI19" s="47" t="str">
        <f>IF('Res Rent Roll'!$B19="","",INT(FI$3/'Res Rent Roll'!$K19)=(Rollover!FI$3/'Res Rent Roll'!$K19))</f>
        <v/>
      </c>
      <c r="FJ19" s="47" t="str">
        <f>IF('Res Rent Roll'!$B19="","",INT(FJ$3/'Res Rent Roll'!$K19)=(Rollover!FJ$3/'Res Rent Roll'!$K19))</f>
        <v/>
      </c>
      <c r="FK19" s="47" t="str">
        <f>IF('Res Rent Roll'!$B19="","",INT(FK$3/'Res Rent Roll'!$K19)=(Rollover!FK$3/'Res Rent Roll'!$K19))</f>
        <v/>
      </c>
      <c r="FL19" s="47" t="str">
        <f>IF('Res Rent Roll'!$B19="","",INT(FL$3/'Res Rent Roll'!$K19)=(Rollover!FL$3/'Res Rent Roll'!$K19))</f>
        <v/>
      </c>
      <c r="FM19" s="47" t="str">
        <f>IF('Res Rent Roll'!$B19="","",INT(FM$3/'Res Rent Roll'!$K19)=(Rollover!FM$3/'Res Rent Roll'!$K19))</f>
        <v/>
      </c>
      <c r="FN19" s="47" t="str">
        <f>IF('Res Rent Roll'!$B19="","",INT(FN$3/'Res Rent Roll'!$K19)=(Rollover!FN$3/'Res Rent Roll'!$K19))</f>
        <v/>
      </c>
      <c r="FO19" s="47" t="str">
        <f>IF('Res Rent Roll'!$B19="","",INT(FO$3/'Res Rent Roll'!$K19)=(Rollover!FO$3/'Res Rent Roll'!$K19))</f>
        <v/>
      </c>
      <c r="FP19" s="47" t="str">
        <f>IF('Res Rent Roll'!$B19="","",INT(FP$3/'Res Rent Roll'!$K19)=(Rollover!FP$3/'Res Rent Roll'!$K19))</f>
        <v/>
      </c>
      <c r="FQ19" s="47" t="str">
        <f>IF('Res Rent Roll'!$B19="","",INT(FQ$3/'Res Rent Roll'!$K19)=(Rollover!FQ$3/'Res Rent Roll'!$K19))</f>
        <v/>
      </c>
      <c r="FR19" s="47" t="str">
        <f>IF('Res Rent Roll'!$B19="","",INT(FR$3/'Res Rent Roll'!$K19)=(Rollover!FR$3/'Res Rent Roll'!$K19))</f>
        <v/>
      </c>
      <c r="FS19" s="47" t="str">
        <f>IF('Res Rent Roll'!$B19="","",INT(FS$3/'Res Rent Roll'!$K19)=(Rollover!FS$3/'Res Rent Roll'!$K19))</f>
        <v/>
      </c>
      <c r="FT19" s="47" t="str">
        <f>IF('Res Rent Roll'!$B19="","",INT(FT$3/'Res Rent Roll'!$K19)=(Rollover!FT$3/'Res Rent Roll'!$K19))</f>
        <v/>
      </c>
      <c r="FU19" s="47" t="str">
        <f>IF('Res Rent Roll'!$B19="","",INT(FU$3/'Res Rent Roll'!$K19)=(Rollover!FU$3/'Res Rent Roll'!$K19))</f>
        <v/>
      </c>
      <c r="FV19" s="47" t="str">
        <f>IF('Res Rent Roll'!$B19="","",INT(FV$3/'Res Rent Roll'!$K19)=(Rollover!FV$3/'Res Rent Roll'!$K19))</f>
        <v/>
      </c>
      <c r="FW19" s="47" t="str">
        <f>IF('Res Rent Roll'!$B19="","",INT(FW$3/'Res Rent Roll'!$K19)=(Rollover!FW$3/'Res Rent Roll'!$K19))</f>
        <v/>
      </c>
      <c r="FX19" s="47" t="str">
        <f>IF('Res Rent Roll'!$B19="","",INT(FX$3/'Res Rent Roll'!$K19)=(Rollover!FX$3/'Res Rent Roll'!$K19))</f>
        <v/>
      </c>
      <c r="FY19" s="47" t="str">
        <f>IF('Res Rent Roll'!$B19="","",INT(FY$3/'Res Rent Roll'!$K19)=(Rollover!FY$3/'Res Rent Roll'!$K19))</f>
        <v/>
      </c>
      <c r="FZ19" s="47" t="str">
        <f>IF('Res Rent Roll'!$B19="","",INT(FZ$3/'Res Rent Roll'!$K19)=(Rollover!FZ$3/'Res Rent Roll'!$K19))</f>
        <v/>
      </c>
      <c r="GA19" s="48" t="str">
        <f>IF('Res Rent Roll'!$B19="","",INT(GA$3/'Res Rent Roll'!$K19)=(Rollover!GA$3/'Res Rent Roll'!$K19))</f>
        <v/>
      </c>
    </row>
    <row r="20" spans="2:183" x14ac:dyDescent="0.3">
      <c r="B20" s="42" t="str">
        <f>IF('Res Rent Roll'!$B20="","",'Res Rent Roll'!$B20)</f>
        <v/>
      </c>
      <c r="C20" s="43"/>
      <c r="D20" s="47" t="str">
        <f>IF('Res Rent Roll'!$B20="","",INT(D$3/'Res Rent Roll'!$K20)=(Rollover!D$3/'Res Rent Roll'!$K20))</f>
        <v/>
      </c>
      <c r="E20" s="47" t="str">
        <f>IF('Res Rent Roll'!$B20="","",INT(E$3/'Res Rent Roll'!$K20)=(Rollover!E$3/'Res Rent Roll'!$K20))</f>
        <v/>
      </c>
      <c r="F20" s="47" t="str">
        <f>IF('Res Rent Roll'!$B20="","",INT(F$3/'Res Rent Roll'!$K20)=(Rollover!F$3/'Res Rent Roll'!$K20))</f>
        <v/>
      </c>
      <c r="G20" s="47" t="str">
        <f>IF('Res Rent Roll'!$B20="","",INT(G$3/'Res Rent Roll'!$K20)=(Rollover!G$3/'Res Rent Roll'!$K20))</f>
        <v/>
      </c>
      <c r="H20" s="47" t="str">
        <f>IF('Res Rent Roll'!$B20="","",INT(H$3/'Res Rent Roll'!$K20)=(Rollover!H$3/'Res Rent Roll'!$K20))</f>
        <v/>
      </c>
      <c r="I20" s="47" t="str">
        <f>IF('Res Rent Roll'!$B20="","",INT(I$3/'Res Rent Roll'!$K20)=(Rollover!I$3/'Res Rent Roll'!$K20))</f>
        <v/>
      </c>
      <c r="J20" s="47" t="str">
        <f>IF('Res Rent Roll'!$B20="","",INT(J$3/'Res Rent Roll'!$K20)=(Rollover!J$3/'Res Rent Roll'!$K20))</f>
        <v/>
      </c>
      <c r="K20" s="47" t="str">
        <f>IF('Res Rent Roll'!$B20="","",INT(K$3/'Res Rent Roll'!$K20)=(Rollover!K$3/'Res Rent Roll'!$K20))</f>
        <v/>
      </c>
      <c r="L20" s="47" t="str">
        <f>IF('Res Rent Roll'!$B20="","",INT(L$3/'Res Rent Roll'!$K20)=(Rollover!L$3/'Res Rent Roll'!$K20))</f>
        <v/>
      </c>
      <c r="M20" s="47" t="str">
        <f>IF('Res Rent Roll'!$B20="","",INT(M$3/'Res Rent Roll'!$K20)=(Rollover!M$3/'Res Rent Roll'!$K20))</f>
        <v/>
      </c>
      <c r="N20" s="47" t="str">
        <f>IF('Res Rent Roll'!$B20="","",INT(N$3/'Res Rent Roll'!$K20)=(Rollover!N$3/'Res Rent Roll'!$K20))</f>
        <v/>
      </c>
      <c r="O20" s="47" t="str">
        <f>IF('Res Rent Roll'!$B20="","",INT(O$3/'Res Rent Roll'!$K20)=(Rollover!O$3/'Res Rent Roll'!$K20))</f>
        <v/>
      </c>
      <c r="P20" s="47" t="str">
        <f>IF('Res Rent Roll'!$B20="","",INT(P$3/'Res Rent Roll'!$K20)=(Rollover!P$3/'Res Rent Roll'!$K20))</f>
        <v/>
      </c>
      <c r="Q20" s="47" t="str">
        <f>IF('Res Rent Roll'!$B20="","",INT(Q$3/'Res Rent Roll'!$K20)=(Rollover!Q$3/'Res Rent Roll'!$K20))</f>
        <v/>
      </c>
      <c r="R20" s="47" t="str">
        <f>IF('Res Rent Roll'!$B20="","",INT(R$3/'Res Rent Roll'!$K20)=(Rollover!R$3/'Res Rent Roll'!$K20))</f>
        <v/>
      </c>
      <c r="S20" s="47" t="str">
        <f>IF('Res Rent Roll'!$B20="","",INT(S$3/'Res Rent Roll'!$K20)=(Rollover!S$3/'Res Rent Roll'!$K20))</f>
        <v/>
      </c>
      <c r="T20" s="47" t="str">
        <f>IF('Res Rent Roll'!$B20="","",INT(T$3/'Res Rent Roll'!$K20)=(Rollover!T$3/'Res Rent Roll'!$K20))</f>
        <v/>
      </c>
      <c r="U20" s="47" t="str">
        <f>IF('Res Rent Roll'!$B20="","",INT(U$3/'Res Rent Roll'!$K20)=(Rollover!U$3/'Res Rent Roll'!$K20))</f>
        <v/>
      </c>
      <c r="V20" s="47" t="str">
        <f>IF('Res Rent Roll'!$B20="","",INT(V$3/'Res Rent Roll'!$K20)=(Rollover!V$3/'Res Rent Roll'!$K20))</f>
        <v/>
      </c>
      <c r="W20" s="47" t="str">
        <f>IF('Res Rent Roll'!$B20="","",INT(W$3/'Res Rent Roll'!$K20)=(Rollover!W$3/'Res Rent Roll'!$K20))</f>
        <v/>
      </c>
      <c r="X20" s="47" t="str">
        <f>IF('Res Rent Roll'!$B20="","",INT(X$3/'Res Rent Roll'!$K20)=(Rollover!X$3/'Res Rent Roll'!$K20))</f>
        <v/>
      </c>
      <c r="Y20" s="47" t="str">
        <f>IF('Res Rent Roll'!$B20="","",INT(Y$3/'Res Rent Roll'!$K20)=(Rollover!Y$3/'Res Rent Roll'!$K20))</f>
        <v/>
      </c>
      <c r="Z20" s="47" t="str">
        <f>IF('Res Rent Roll'!$B20="","",INT(Z$3/'Res Rent Roll'!$K20)=(Rollover!Z$3/'Res Rent Roll'!$K20))</f>
        <v/>
      </c>
      <c r="AA20" s="47" t="str">
        <f>IF('Res Rent Roll'!$B20="","",INT(AA$3/'Res Rent Roll'!$K20)=(Rollover!AA$3/'Res Rent Roll'!$K20))</f>
        <v/>
      </c>
      <c r="AB20" s="47" t="str">
        <f>IF('Res Rent Roll'!$B20="","",INT(AB$3/'Res Rent Roll'!$K20)=(Rollover!AB$3/'Res Rent Roll'!$K20))</f>
        <v/>
      </c>
      <c r="AC20" s="47" t="str">
        <f>IF('Res Rent Roll'!$B20="","",INT(AC$3/'Res Rent Roll'!$K20)=(Rollover!AC$3/'Res Rent Roll'!$K20))</f>
        <v/>
      </c>
      <c r="AD20" s="47" t="str">
        <f>IF('Res Rent Roll'!$B20="","",INT(AD$3/'Res Rent Roll'!$K20)=(Rollover!AD$3/'Res Rent Roll'!$K20))</f>
        <v/>
      </c>
      <c r="AE20" s="47" t="str">
        <f>IF('Res Rent Roll'!$B20="","",INT(AE$3/'Res Rent Roll'!$K20)=(Rollover!AE$3/'Res Rent Roll'!$K20))</f>
        <v/>
      </c>
      <c r="AF20" s="47" t="str">
        <f>IF('Res Rent Roll'!$B20="","",INT(AF$3/'Res Rent Roll'!$K20)=(Rollover!AF$3/'Res Rent Roll'!$K20))</f>
        <v/>
      </c>
      <c r="AG20" s="47" t="str">
        <f>IF('Res Rent Roll'!$B20="","",INT(AG$3/'Res Rent Roll'!$K20)=(Rollover!AG$3/'Res Rent Roll'!$K20))</f>
        <v/>
      </c>
      <c r="AH20" s="47" t="str">
        <f>IF('Res Rent Roll'!$B20="","",INT(AH$3/'Res Rent Roll'!$K20)=(Rollover!AH$3/'Res Rent Roll'!$K20))</f>
        <v/>
      </c>
      <c r="AI20" s="47" t="str">
        <f>IF('Res Rent Roll'!$B20="","",INT(AI$3/'Res Rent Roll'!$K20)=(Rollover!AI$3/'Res Rent Roll'!$K20))</f>
        <v/>
      </c>
      <c r="AJ20" s="47" t="str">
        <f>IF('Res Rent Roll'!$B20="","",INT(AJ$3/'Res Rent Roll'!$K20)=(Rollover!AJ$3/'Res Rent Roll'!$K20))</f>
        <v/>
      </c>
      <c r="AK20" s="47" t="str">
        <f>IF('Res Rent Roll'!$B20="","",INT(AK$3/'Res Rent Roll'!$K20)=(Rollover!AK$3/'Res Rent Roll'!$K20))</f>
        <v/>
      </c>
      <c r="AL20" s="47" t="str">
        <f>IF('Res Rent Roll'!$B20="","",INT(AL$3/'Res Rent Roll'!$K20)=(Rollover!AL$3/'Res Rent Roll'!$K20))</f>
        <v/>
      </c>
      <c r="AM20" s="47" t="str">
        <f>IF('Res Rent Roll'!$B20="","",INT(AM$3/'Res Rent Roll'!$K20)=(Rollover!AM$3/'Res Rent Roll'!$K20))</f>
        <v/>
      </c>
      <c r="AN20" s="47" t="str">
        <f>IF('Res Rent Roll'!$B20="","",INT(AN$3/'Res Rent Roll'!$K20)=(Rollover!AN$3/'Res Rent Roll'!$K20))</f>
        <v/>
      </c>
      <c r="AO20" s="47" t="str">
        <f>IF('Res Rent Roll'!$B20="","",INT(AO$3/'Res Rent Roll'!$K20)=(Rollover!AO$3/'Res Rent Roll'!$K20))</f>
        <v/>
      </c>
      <c r="AP20" s="47" t="str">
        <f>IF('Res Rent Roll'!$B20="","",INT(AP$3/'Res Rent Roll'!$K20)=(Rollover!AP$3/'Res Rent Roll'!$K20))</f>
        <v/>
      </c>
      <c r="AQ20" s="47" t="str">
        <f>IF('Res Rent Roll'!$B20="","",INT(AQ$3/'Res Rent Roll'!$K20)=(Rollover!AQ$3/'Res Rent Roll'!$K20))</f>
        <v/>
      </c>
      <c r="AR20" s="47" t="str">
        <f>IF('Res Rent Roll'!$B20="","",INT(AR$3/'Res Rent Roll'!$K20)=(Rollover!AR$3/'Res Rent Roll'!$K20))</f>
        <v/>
      </c>
      <c r="AS20" s="47" t="str">
        <f>IF('Res Rent Roll'!$B20="","",INT(AS$3/'Res Rent Roll'!$K20)=(Rollover!AS$3/'Res Rent Roll'!$K20))</f>
        <v/>
      </c>
      <c r="AT20" s="47" t="str">
        <f>IF('Res Rent Roll'!$B20="","",INT(AT$3/'Res Rent Roll'!$K20)=(Rollover!AT$3/'Res Rent Roll'!$K20))</f>
        <v/>
      </c>
      <c r="AU20" s="47" t="str">
        <f>IF('Res Rent Roll'!$B20="","",INT(AU$3/'Res Rent Roll'!$K20)=(Rollover!AU$3/'Res Rent Roll'!$K20))</f>
        <v/>
      </c>
      <c r="AV20" s="47" t="str">
        <f>IF('Res Rent Roll'!$B20="","",INT(AV$3/'Res Rent Roll'!$K20)=(Rollover!AV$3/'Res Rent Roll'!$K20))</f>
        <v/>
      </c>
      <c r="AW20" s="47" t="str">
        <f>IF('Res Rent Roll'!$B20="","",INT(AW$3/'Res Rent Roll'!$K20)=(Rollover!AW$3/'Res Rent Roll'!$K20))</f>
        <v/>
      </c>
      <c r="AX20" s="47" t="str">
        <f>IF('Res Rent Roll'!$B20="","",INT(AX$3/'Res Rent Roll'!$K20)=(Rollover!AX$3/'Res Rent Roll'!$K20))</f>
        <v/>
      </c>
      <c r="AY20" s="47" t="str">
        <f>IF('Res Rent Roll'!$B20="","",INT(AY$3/'Res Rent Roll'!$K20)=(Rollover!AY$3/'Res Rent Roll'!$K20))</f>
        <v/>
      </c>
      <c r="AZ20" s="47" t="str">
        <f>IF('Res Rent Roll'!$B20="","",INT(AZ$3/'Res Rent Roll'!$K20)=(Rollover!AZ$3/'Res Rent Roll'!$K20))</f>
        <v/>
      </c>
      <c r="BA20" s="47" t="str">
        <f>IF('Res Rent Roll'!$B20="","",INT(BA$3/'Res Rent Roll'!$K20)=(Rollover!BA$3/'Res Rent Roll'!$K20))</f>
        <v/>
      </c>
      <c r="BB20" s="47" t="str">
        <f>IF('Res Rent Roll'!$B20="","",INT(BB$3/'Res Rent Roll'!$K20)=(Rollover!BB$3/'Res Rent Roll'!$K20))</f>
        <v/>
      </c>
      <c r="BC20" s="47" t="str">
        <f>IF('Res Rent Roll'!$B20="","",INT(BC$3/'Res Rent Roll'!$K20)=(Rollover!BC$3/'Res Rent Roll'!$K20))</f>
        <v/>
      </c>
      <c r="BD20" s="47" t="str">
        <f>IF('Res Rent Roll'!$B20="","",INT(BD$3/'Res Rent Roll'!$K20)=(Rollover!BD$3/'Res Rent Roll'!$K20))</f>
        <v/>
      </c>
      <c r="BE20" s="47" t="str">
        <f>IF('Res Rent Roll'!$B20="","",INT(BE$3/'Res Rent Roll'!$K20)=(Rollover!BE$3/'Res Rent Roll'!$K20))</f>
        <v/>
      </c>
      <c r="BF20" s="47" t="str">
        <f>IF('Res Rent Roll'!$B20="","",INT(BF$3/'Res Rent Roll'!$K20)=(Rollover!BF$3/'Res Rent Roll'!$K20))</f>
        <v/>
      </c>
      <c r="BG20" s="47" t="str">
        <f>IF('Res Rent Roll'!$B20="","",INT(BG$3/'Res Rent Roll'!$K20)=(Rollover!BG$3/'Res Rent Roll'!$K20))</f>
        <v/>
      </c>
      <c r="BH20" s="47" t="str">
        <f>IF('Res Rent Roll'!$B20="","",INT(BH$3/'Res Rent Roll'!$K20)=(Rollover!BH$3/'Res Rent Roll'!$K20))</f>
        <v/>
      </c>
      <c r="BI20" s="47" t="str">
        <f>IF('Res Rent Roll'!$B20="","",INT(BI$3/'Res Rent Roll'!$K20)=(Rollover!BI$3/'Res Rent Roll'!$K20))</f>
        <v/>
      </c>
      <c r="BJ20" s="47" t="str">
        <f>IF('Res Rent Roll'!$B20="","",INT(BJ$3/'Res Rent Roll'!$K20)=(Rollover!BJ$3/'Res Rent Roll'!$K20))</f>
        <v/>
      </c>
      <c r="BK20" s="47" t="str">
        <f>IF('Res Rent Roll'!$B20="","",INT(BK$3/'Res Rent Roll'!$K20)=(Rollover!BK$3/'Res Rent Roll'!$K20))</f>
        <v/>
      </c>
      <c r="BL20" s="47" t="str">
        <f>IF('Res Rent Roll'!$B20="","",INT(BL$3/'Res Rent Roll'!$K20)=(Rollover!BL$3/'Res Rent Roll'!$K20))</f>
        <v/>
      </c>
      <c r="BM20" s="47" t="str">
        <f>IF('Res Rent Roll'!$B20="","",INT(BM$3/'Res Rent Roll'!$K20)=(Rollover!BM$3/'Res Rent Roll'!$K20))</f>
        <v/>
      </c>
      <c r="BN20" s="47" t="str">
        <f>IF('Res Rent Roll'!$B20="","",INT(BN$3/'Res Rent Roll'!$K20)=(Rollover!BN$3/'Res Rent Roll'!$K20))</f>
        <v/>
      </c>
      <c r="BO20" s="47" t="str">
        <f>IF('Res Rent Roll'!$B20="","",INT(BO$3/'Res Rent Roll'!$K20)=(Rollover!BO$3/'Res Rent Roll'!$K20))</f>
        <v/>
      </c>
      <c r="BP20" s="47" t="str">
        <f>IF('Res Rent Roll'!$B20="","",INT(BP$3/'Res Rent Roll'!$K20)=(Rollover!BP$3/'Res Rent Roll'!$K20))</f>
        <v/>
      </c>
      <c r="BQ20" s="47" t="str">
        <f>IF('Res Rent Roll'!$B20="","",INT(BQ$3/'Res Rent Roll'!$K20)=(Rollover!BQ$3/'Res Rent Roll'!$K20))</f>
        <v/>
      </c>
      <c r="BR20" s="47" t="str">
        <f>IF('Res Rent Roll'!$B20="","",INT(BR$3/'Res Rent Roll'!$K20)=(Rollover!BR$3/'Res Rent Roll'!$K20))</f>
        <v/>
      </c>
      <c r="BS20" s="47" t="str">
        <f>IF('Res Rent Roll'!$B20="","",INT(BS$3/'Res Rent Roll'!$K20)=(Rollover!BS$3/'Res Rent Roll'!$K20))</f>
        <v/>
      </c>
      <c r="BT20" s="47" t="str">
        <f>IF('Res Rent Roll'!$B20="","",INT(BT$3/'Res Rent Roll'!$K20)=(Rollover!BT$3/'Res Rent Roll'!$K20))</f>
        <v/>
      </c>
      <c r="BU20" s="47" t="str">
        <f>IF('Res Rent Roll'!$B20="","",INT(BU$3/'Res Rent Roll'!$K20)=(Rollover!BU$3/'Res Rent Roll'!$K20))</f>
        <v/>
      </c>
      <c r="BV20" s="47" t="str">
        <f>IF('Res Rent Roll'!$B20="","",INT(BV$3/'Res Rent Roll'!$K20)=(Rollover!BV$3/'Res Rent Roll'!$K20))</f>
        <v/>
      </c>
      <c r="BW20" s="47" t="str">
        <f>IF('Res Rent Roll'!$B20="","",INT(BW$3/'Res Rent Roll'!$K20)=(Rollover!BW$3/'Res Rent Roll'!$K20))</f>
        <v/>
      </c>
      <c r="BX20" s="47" t="str">
        <f>IF('Res Rent Roll'!$B20="","",INT(BX$3/'Res Rent Roll'!$K20)=(Rollover!BX$3/'Res Rent Roll'!$K20))</f>
        <v/>
      </c>
      <c r="BY20" s="47" t="str">
        <f>IF('Res Rent Roll'!$B20="","",INT(BY$3/'Res Rent Roll'!$K20)=(Rollover!BY$3/'Res Rent Roll'!$K20))</f>
        <v/>
      </c>
      <c r="BZ20" s="47" t="str">
        <f>IF('Res Rent Roll'!$B20="","",INT(BZ$3/'Res Rent Roll'!$K20)=(Rollover!BZ$3/'Res Rent Roll'!$K20))</f>
        <v/>
      </c>
      <c r="CA20" s="47" t="str">
        <f>IF('Res Rent Roll'!$B20="","",INT(CA$3/'Res Rent Roll'!$K20)=(Rollover!CA$3/'Res Rent Roll'!$K20))</f>
        <v/>
      </c>
      <c r="CB20" s="47" t="str">
        <f>IF('Res Rent Roll'!$B20="","",INT(CB$3/'Res Rent Roll'!$K20)=(Rollover!CB$3/'Res Rent Roll'!$K20))</f>
        <v/>
      </c>
      <c r="CC20" s="47" t="str">
        <f>IF('Res Rent Roll'!$B20="","",INT(CC$3/'Res Rent Roll'!$K20)=(Rollover!CC$3/'Res Rent Roll'!$K20))</f>
        <v/>
      </c>
      <c r="CD20" s="47" t="str">
        <f>IF('Res Rent Roll'!$B20="","",INT(CD$3/'Res Rent Roll'!$K20)=(Rollover!CD$3/'Res Rent Roll'!$K20))</f>
        <v/>
      </c>
      <c r="CE20" s="47" t="str">
        <f>IF('Res Rent Roll'!$B20="","",INT(CE$3/'Res Rent Roll'!$K20)=(Rollover!CE$3/'Res Rent Roll'!$K20))</f>
        <v/>
      </c>
      <c r="CF20" s="47" t="str">
        <f>IF('Res Rent Roll'!$B20="","",INT(CF$3/'Res Rent Roll'!$K20)=(Rollover!CF$3/'Res Rent Roll'!$K20))</f>
        <v/>
      </c>
      <c r="CG20" s="47" t="str">
        <f>IF('Res Rent Roll'!$B20="","",INT(CG$3/'Res Rent Roll'!$K20)=(Rollover!CG$3/'Res Rent Roll'!$K20))</f>
        <v/>
      </c>
      <c r="CH20" s="47" t="str">
        <f>IF('Res Rent Roll'!$B20="","",INT(CH$3/'Res Rent Roll'!$K20)=(Rollover!CH$3/'Res Rent Roll'!$K20))</f>
        <v/>
      </c>
      <c r="CI20" s="47" t="str">
        <f>IF('Res Rent Roll'!$B20="","",INT(CI$3/'Res Rent Roll'!$K20)=(Rollover!CI$3/'Res Rent Roll'!$K20))</f>
        <v/>
      </c>
      <c r="CJ20" s="47" t="str">
        <f>IF('Res Rent Roll'!$B20="","",INT(CJ$3/'Res Rent Roll'!$K20)=(Rollover!CJ$3/'Res Rent Roll'!$K20))</f>
        <v/>
      </c>
      <c r="CK20" s="47" t="str">
        <f>IF('Res Rent Roll'!$B20="","",INT(CK$3/'Res Rent Roll'!$K20)=(Rollover!CK$3/'Res Rent Roll'!$K20))</f>
        <v/>
      </c>
      <c r="CL20" s="47" t="str">
        <f>IF('Res Rent Roll'!$B20="","",INT(CL$3/'Res Rent Roll'!$K20)=(Rollover!CL$3/'Res Rent Roll'!$K20))</f>
        <v/>
      </c>
      <c r="CM20" s="47" t="str">
        <f>IF('Res Rent Roll'!$B20="","",INT(CM$3/'Res Rent Roll'!$K20)=(Rollover!CM$3/'Res Rent Roll'!$K20))</f>
        <v/>
      </c>
      <c r="CN20" s="47" t="str">
        <f>IF('Res Rent Roll'!$B20="","",INT(CN$3/'Res Rent Roll'!$K20)=(Rollover!CN$3/'Res Rent Roll'!$K20))</f>
        <v/>
      </c>
      <c r="CO20" s="47" t="str">
        <f>IF('Res Rent Roll'!$B20="","",INT(CO$3/'Res Rent Roll'!$K20)=(Rollover!CO$3/'Res Rent Roll'!$K20))</f>
        <v/>
      </c>
      <c r="CP20" s="47" t="str">
        <f>IF('Res Rent Roll'!$B20="","",INT(CP$3/'Res Rent Roll'!$K20)=(Rollover!CP$3/'Res Rent Roll'!$K20))</f>
        <v/>
      </c>
      <c r="CQ20" s="47" t="str">
        <f>IF('Res Rent Roll'!$B20="","",INT(CQ$3/'Res Rent Roll'!$K20)=(Rollover!CQ$3/'Res Rent Roll'!$K20))</f>
        <v/>
      </c>
      <c r="CR20" s="47" t="str">
        <f>IF('Res Rent Roll'!$B20="","",INT(CR$3/'Res Rent Roll'!$K20)=(Rollover!CR$3/'Res Rent Roll'!$K20))</f>
        <v/>
      </c>
      <c r="CS20" s="47" t="str">
        <f>IF('Res Rent Roll'!$B20="","",INT(CS$3/'Res Rent Roll'!$K20)=(Rollover!CS$3/'Res Rent Roll'!$K20))</f>
        <v/>
      </c>
      <c r="CT20" s="47" t="str">
        <f>IF('Res Rent Roll'!$B20="","",INT(CT$3/'Res Rent Roll'!$K20)=(Rollover!CT$3/'Res Rent Roll'!$K20))</f>
        <v/>
      </c>
      <c r="CU20" s="47" t="str">
        <f>IF('Res Rent Roll'!$B20="","",INT(CU$3/'Res Rent Roll'!$K20)=(Rollover!CU$3/'Res Rent Roll'!$K20))</f>
        <v/>
      </c>
      <c r="CV20" s="47" t="str">
        <f>IF('Res Rent Roll'!$B20="","",INT(CV$3/'Res Rent Roll'!$K20)=(Rollover!CV$3/'Res Rent Roll'!$K20))</f>
        <v/>
      </c>
      <c r="CW20" s="47" t="str">
        <f>IF('Res Rent Roll'!$B20="","",INT(CW$3/'Res Rent Roll'!$K20)=(Rollover!CW$3/'Res Rent Roll'!$K20))</f>
        <v/>
      </c>
      <c r="CX20" s="47" t="str">
        <f>IF('Res Rent Roll'!$B20="","",INT(CX$3/'Res Rent Roll'!$K20)=(Rollover!CX$3/'Res Rent Roll'!$K20))</f>
        <v/>
      </c>
      <c r="CY20" s="47" t="str">
        <f>IF('Res Rent Roll'!$B20="","",INT(CY$3/'Res Rent Roll'!$K20)=(Rollover!CY$3/'Res Rent Roll'!$K20))</f>
        <v/>
      </c>
      <c r="CZ20" s="47" t="str">
        <f>IF('Res Rent Roll'!$B20="","",INT(CZ$3/'Res Rent Roll'!$K20)=(Rollover!CZ$3/'Res Rent Roll'!$K20))</f>
        <v/>
      </c>
      <c r="DA20" s="47" t="str">
        <f>IF('Res Rent Roll'!$B20="","",INT(DA$3/'Res Rent Roll'!$K20)=(Rollover!DA$3/'Res Rent Roll'!$K20))</f>
        <v/>
      </c>
      <c r="DB20" s="47" t="str">
        <f>IF('Res Rent Roll'!$B20="","",INT(DB$3/'Res Rent Roll'!$K20)=(Rollover!DB$3/'Res Rent Roll'!$K20))</f>
        <v/>
      </c>
      <c r="DC20" s="47" t="str">
        <f>IF('Res Rent Roll'!$B20="","",INT(DC$3/'Res Rent Roll'!$K20)=(Rollover!DC$3/'Res Rent Roll'!$K20))</f>
        <v/>
      </c>
      <c r="DD20" s="47" t="str">
        <f>IF('Res Rent Roll'!$B20="","",INT(DD$3/'Res Rent Roll'!$K20)=(Rollover!DD$3/'Res Rent Roll'!$K20))</f>
        <v/>
      </c>
      <c r="DE20" s="47" t="str">
        <f>IF('Res Rent Roll'!$B20="","",INT(DE$3/'Res Rent Roll'!$K20)=(Rollover!DE$3/'Res Rent Roll'!$K20))</f>
        <v/>
      </c>
      <c r="DF20" s="47" t="str">
        <f>IF('Res Rent Roll'!$B20="","",INT(DF$3/'Res Rent Roll'!$K20)=(Rollover!DF$3/'Res Rent Roll'!$K20))</f>
        <v/>
      </c>
      <c r="DG20" s="47" t="str">
        <f>IF('Res Rent Roll'!$B20="","",INT(DG$3/'Res Rent Roll'!$K20)=(Rollover!DG$3/'Res Rent Roll'!$K20))</f>
        <v/>
      </c>
      <c r="DH20" s="47" t="str">
        <f>IF('Res Rent Roll'!$B20="","",INT(DH$3/'Res Rent Roll'!$K20)=(Rollover!DH$3/'Res Rent Roll'!$K20))</f>
        <v/>
      </c>
      <c r="DI20" s="47" t="str">
        <f>IF('Res Rent Roll'!$B20="","",INT(DI$3/'Res Rent Roll'!$K20)=(Rollover!DI$3/'Res Rent Roll'!$K20))</f>
        <v/>
      </c>
      <c r="DJ20" s="47" t="str">
        <f>IF('Res Rent Roll'!$B20="","",INT(DJ$3/'Res Rent Roll'!$K20)=(Rollover!DJ$3/'Res Rent Roll'!$K20))</f>
        <v/>
      </c>
      <c r="DK20" s="47" t="str">
        <f>IF('Res Rent Roll'!$B20="","",INT(DK$3/'Res Rent Roll'!$K20)=(Rollover!DK$3/'Res Rent Roll'!$K20))</f>
        <v/>
      </c>
      <c r="DL20" s="47" t="str">
        <f>IF('Res Rent Roll'!$B20="","",INT(DL$3/'Res Rent Roll'!$K20)=(Rollover!DL$3/'Res Rent Roll'!$K20))</f>
        <v/>
      </c>
      <c r="DM20" s="47" t="str">
        <f>IF('Res Rent Roll'!$B20="","",INT(DM$3/'Res Rent Roll'!$K20)=(Rollover!DM$3/'Res Rent Roll'!$K20))</f>
        <v/>
      </c>
      <c r="DN20" s="47" t="str">
        <f>IF('Res Rent Roll'!$B20="","",INT(DN$3/'Res Rent Roll'!$K20)=(Rollover!DN$3/'Res Rent Roll'!$K20))</f>
        <v/>
      </c>
      <c r="DO20" s="47" t="str">
        <f>IF('Res Rent Roll'!$B20="","",INT(DO$3/'Res Rent Roll'!$K20)=(Rollover!DO$3/'Res Rent Roll'!$K20))</f>
        <v/>
      </c>
      <c r="DP20" s="47" t="str">
        <f>IF('Res Rent Roll'!$B20="","",INT(DP$3/'Res Rent Roll'!$K20)=(Rollover!DP$3/'Res Rent Roll'!$K20))</f>
        <v/>
      </c>
      <c r="DQ20" s="47" t="str">
        <f>IF('Res Rent Roll'!$B20="","",INT(DQ$3/'Res Rent Roll'!$K20)=(Rollover!DQ$3/'Res Rent Roll'!$K20))</f>
        <v/>
      </c>
      <c r="DR20" s="47" t="str">
        <f>IF('Res Rent Roll'!$B20="","",INT(DR$3/'Res Rent Roll'!$K20)=(Rollover!DR$3/'Res Rent Roll'!$K20))</f>
        <v/>
      </c>
      <c r="DS20" s="47" t="str">
        <f>IF('Res Rent Roll'!$B20="","",INT(DS$3/'Res Rent Roll'!$K20)=(Rollover!DS$3/'Res Rent Roll'!$K20))</f>
        <v/>
      </c>
      <c r="DT20" s="47" t="str">
        <f>IF('Res Rent Roll'!$B20="","",INT(DT$3/'Res Rent Roll'!$K20)=(Rollover!DT$3/'Res Rent Roll'!$K20))</f>
        <v/>
      </c>
      <c r="DU20" s="47" t="str">
        <f>IF('Res Rent Roll'!$B20="","",INT(DU$3/'Res Rent Roll'!$K20)=(Rollover!DU$3/'Res Rent Roll'!$K20))</f>
        <v/>
      </c>
      <c r="DV20" s="47" t="str">
        <f>IF('Res Rent Roll'!$B20="","",INT(DV$3/'Res Rent Roll'!$K20)=(Rollover!DV$3/'Res Rent Roll'!$K20))</f>
        <v/>
      </c>
      <c r="DW20" s="47" t="str">
        <f>IF('Res Rent Roll'!$B20="","",INT(DW$3/'Res Rent Roll'!$K20)=(Rollover!DW$3/'Res Rent Roll'!$K20))</f>
        <v/>
      </c>
      <c r="DX20" s="47" t="str">
        <f>IF('Res Rent Roll'!$B20="","",INT(DX$3/'Res Rent Roll'!$K20)=(Rollover!DX$3/'Res Rent Roll'!$K20))</f>
        <v/>
      </c>
      <c r="DY20" s="47" t="str">
        <f>IF('Res Rent Roll'!$B20="","",INT(DY$3/'Res Rent Roll'!$K20)=(Rollover!DY$3/'Res Rent Roll'!$K20))</f>
        <v/>
      </c>
      <c r="DZ20" s="47" t="str">
        <f>IF('Res Rent Roll'!$B20="","",INT(DZ$3/'Res Rent Roll'!$K20)=(Rollover!DZ$3/'Res Rent Roll'!$K20))</f>
        <v/>
      </c>
      <c r="EA20" s="47" t="str">
        <f>IF('Res Rent Roll'!$B20="","",INT(EA$3/'Res Rent Roll'!$K20)=(Rollover!EA$3/'Res Rent Roll'!$K20))</f>
        <v/>
      </c>
      <c r="EB20" s="47" t="str">
        <f>IF('Res Rent Roll'!$B20="","",INT(EB$3/'Res Rent Roll'!$K20)=(Rollover!EB$3/'Res Rent Roll'!$K20))</f>
        <v/>
      </c>
      <c r="EC20" s="47" t="str">
        <f>IF('Res Rent Roll'!$B20="","",INT(EC$3/'Res Rent Roll'!$K20)=(Rollover!EC$3/'Res Rent Roll'!$K20))</f>
        <v/>
      </c>
      <c r="ED20" s="47" t="str">
        <f>IF('Res Rent Roll'!$B20="","",INT(ED$3/'Res Rent Roll'!$K20)=(Rollover!ED$3/'Res Rent Roll'!$K20))</f>
        <v/>
      </c>
      <c r="EE20" s="47" t="str">
        <f>IF('Res Rent Roll'!$B20="","",INT(EE$3/'Res Rent Roll'!$K20)=(Rollover!EE$3/'Res Rent Roll'!$K20))</f>
        <v/>
      </c>
      <c r="EF20" s="47" t="str">
        <f>IF('Res Rent Roll'!$B20="","",INT(EF$3/'Res Rent Roll'!$K20)=(Rollover!EF$3/'Res Rent Roll'!$K20))</f>
        <v/>
      </c>
      <c r="EG20" s="47" t="str">
        <f>IF('Res Rent Roll'!$B20="","",INT(EG$3/'Res Rent Roll'!$K20)=(Rollover!EG$3/'Res Rent Roll'!$K20))</f>
        <v/>
      </c>
      <c r="EH20" s="47" t="str">
        <f>IF('Res Rent Roll'!$B20="","",INT(EH$3/'Res Rent Roll'!$K20)=(Rollover!EH$3/'Res Rent Roll'!$K20))</f>
        <v/>
      </c>
      <c r="EI20" s="47" t="str">
        <f>IF('Res Rent Roll'!$B20="","",INT(EI$3/'Res Rent Roll'!$K20)=(Rollover!EI$3/'Res Rent Roll'!$K20))</f>
        <v/>
      </c>
      <c r="EJ20" s="47" t="str">
        <f>IF('Res Rent Roll'!$B20="","",INT(EJ$3/'Res Rent Roll'!$K20)=(Rollover!EJ$3/'Res Rent Roll'!$K20))</f>
        <v/>
      </c>
      <c r="EK20" s="47" t="str">
        <f>IF('Res Rent Roll'!$B20="","",INT(EK$3/'Res Rent Roll'!$K20)=(Rollover!EK$3/'Res Rent Roll'!$K20))</f>
        <v/>
      </c>
      <c r="EL20" s="47" t="str">
        <f>IF('Res Rent Roll'!$B20="","",INT(EL$3/'Res Rent Roll'!$K20)=(Rollover!EL$3/'Res Rent Roll'!$K20))</f>
        <v/>
      </c>
      <c r="EM20" s="47" t="str">
        <f>IF('Res Rent Roll'!$B20="","",INT(EM$3/'Res Rent Roll'!$K20)=(Rollover!EM$3/'Res Rent Roll'!$K20))</f>
        <v/>
      </c>
      <c r="EN20" s="47" t="str">
        <f>IF('Res Rent Roll'!$B20="","",INT(EN$3/'Res Rent Roll'!$K20)=(Rollover!EN$3/'Res Rent Roll'!$K20))</f>
        <v/>
      </c>
      <c r="EO20" s="47" t="str">
        <f>IF('Res Rent Roll'!$B20="","",INT(EO$3/'Res Rent Roll'!$K20)=(Rollover!EO$3/'Res Rent Roll'!$K20))</f>
        <v/>
      </c>
      <c r="EP20" s="47" t="str">
        <f>IF('Res Rent Roll'!$B20="","",INT(EP$3/'Res Rent Roll'!$K20)=(Rollover!EP$3/'Res Rent Roll'!$K20))</f>
        <v/>
      </c>
      <c r="EQ20" s="47" t="str">
        <f>IF('Res Rent Roll'!$B20="","",INT(EQ$3/'Res Rent Roll'!$K20)=(Rollover!EQ$3/'Res Rent Roll'!$K20))</f>
        <v/>
      </c>
      <c r="ER20" s="47" t="str">
        <f>IF('Res Rent Roll'!$B20="","",INT(ER$3/'Res Rent Roll'!$K20)=(Rollover!ER$3/'Res Rent Roll'!$K20))</f>
        <v/>
      </c>
      <c r="ES20" s="47" t="str">
        <f>IF('Res Rent Roll'!$B20="","",INT(ES$3/'Res Rent Roll'!$K20)=(Rollover!ES$3/'Res Rent Roll'!$K20))</f>
        <v/>
      </c>
      <c r="ET20" s="47" t="str">
        <f>IF('Res Rent Roll'!$B20="","",INT(ET$3/'Res Rent Roll'!$K20)=(Rollover!ET$3/'Res Rent Roll'!$K20))</f>
        <v/>
      </c>
      <c r="EU20" s="47" t="str">
        <f>IF('Res Rent Roll'!$B20="","",INT(EU$3/'Res Rent Roll'!$K20)=(Rollover!EU$3/'Res Rent Roll'!$K20))</f>
        <v/>
      </c>
      <c r="EV20" s="47" t="str">
        <f>IF('Res Rent Roll'!$B20="","",INT(EV$3/'Res Rent Roll'!$K20)=(Rollover!EV$3/'Res Rent Roll'!$K20))</f>
        <v/>
      </c>
      <c r="EW20" s="47" t="str">
        <f>IF('Res Rent Roll'!$B20="","",INT(EW$3/'Res Rent Roll'!$K20)=(Rollover!EW$3/'Res Rent Roll'!$K20))</f>
        <v/>
      </c>
      <c r="EX20" s="47" t="str">
        <f>IF('Res Rent Roll'!$B20="","",INT(EX$3/'Res Rent Roll'!$K20)=(Rollover!EX$3/'Res Rent Roll'!$K20))</f>
        <v/>
      </c>
      <c r="EY20" s="47" t="str">
        <f>IF('Res Rent Roll'!$B20="","",INT(EY$3/'Res Rent Roll'!$K20)=(Rollover!EY$3/'Res Rent Roll'!$K20))</f>
        <v/>
      </c>
      <c r="EZ20" s="47" t="str">
        <f>IF('Res Rent Roll'!$B20="","",INT(EZ$3/'Res Rent Roll'!$K20)=(Rollover!EZ$3/'Res Rent Roll'!$K20))</f>
        <v/>
      </c>
      <c r="FA20" s="47" t="str">
        <f>IF('Res Rent Roll'!$B20="","",INT(FA$3/'Res Rent Roll'!$K20)=(Rollover!FA$3/'Res Rent Roll'!$K20))</f>
        <v/>
      </c>
      <c r="FB20" s="47" t="str">
        <f>IF('Res Rent Roll'!$B20="","",INT(FB$3/'Res Rent Roll'!$K20)=(Rollover!FB$3/'Res Rent Roll'!$K20))</f>
        <v/>
      </c>
      <c r="FC20" s="47" t="str">
        <f>IF('Res Rent Roll'!$B20="","",INT(FC$3/'Res Rent Roll'!$K20)=(Rollover!FC$3/'Res Rent Roll'!$K20))</f>
        <v/>
      </c>
      <c r="FD20" s="47" t="str">
        <f>IF('Res Rent Roll'!$B20="","",INT(FD$3/'Res Rent Roll'!$K20)=(Rollover!FD$3/'Res Rent Roll'!$K20))</f>
        <v/>
      </c>
      <c r="FE20" s="47" t="str">
        <f>IF('Res Rent Roll'!$B20="","",INT(FE$3/'Res Rent Roll'!$K20)=(Rollover!FE$3/'Res Rent Roll'!$K20))</f>
        <v/>
      </c>
      <c r="FF20" s="47" t="str">
        <f>IF('Res Rent Roll'!$B20="","",INT(FF$3/'Res Rent Roll'!$K20)=(Rollover!FF$3/'Res Rent Roll'!$K20))</f>
        <v/>
      </c>
      <c r="FG20" s="47" t="str">
        <f>IF('Res Rent Roll'!$B20="","",INT(FG$3/'Res Rent Roll'!$K20)=(Rollover!FG$3/'Res Rent Roll'!$K20))</f>
        <v/>
      </c>
      <c r="FH20" s="47" t="str">
        <f>IF('Res Rent Roll'!$B20="","",INT(FH$3/'Res Rent Roll'!$K20)=(Rollover!FH$3/'Res Rent Roll'!$K20))</f>
        <v/>
      </c>
      <c r="FI20" s="47" t="str">
        <f>IF('Res Rent Roll'!$B20="","",INT(FI$3/'Res Rent Roll'!$K20)=(Rollover!FI$3/'Res Rent Roll'!$K20))</f>
        <v/>
      </c>
      <c r="FJ20" s="47" t="str">
        <f>IF('Res Rent Roll'!$B20="","",INT(FJ$3/'Res Rent Roll'!$K20)=(Rollover!FJ$3/'Res Rent Roll'!$K20))</f>
        <v/>
      </c>
      <c r="FK20" s="47" t="str">
        <f>IF('Res Rent Roll'!$B20="","",INT(FK$3/'Res Rent Roll'!$K20)=(Rollover!FK$3/'Res Rent Roll'!$K20))</f>
        <v/>
      </c>
      <c r="FL20" s="47" t="str">
        <f>IF('Res Rent Roll'!$B20="","",INT(FL$3/'Res Rent Roll'!$K20)=(Rollover!FL$3/'Res Rent Roll'!$K20))</f>
        <v/>
      </c>
      <c r="FM20" s="47" t="str">
        <f>IF('Res Rent Roll'!$B20="","",INT(FM$3/'Res Rent Roll'!$K20)=(Rollover!FM$3/'Res Rent Roll'!$K20))</f>
        <v/>
      </c>
      <c r="FN20" s="47" t="str">
        <f>IF('Res Rent Roll'!$B20="","",INT(FN$3/'Res Rent Roll'!$K20)=(Rollover!FN$3/'Res Rent Roll'!$K20))</f>
        <v/>
      </c>
      <c r="FO20" s="47" t="str">
        <f>IF('Res Rent Roll'!$B20="","",INT(FO$3/'Res Rent Roll'!$K20)=(Rollover!FO$3/'Res Rent Roll'!$K20))</f>
        <v/>
      </c>
      <c r="FP20" s="47" t="str">
        <f>IF('Res Rent Roll'!$B20="","",INT(FP$3/'Res Rent Roll'!$K20)=(Rollover!FP$3/'Res Rent Roll'!$K20))</f>
        <v/>
      </c>
      <c r="FQ20" s="47" t="str">
        <f>IF('Res Rent Roll'!$B20="","",INT(FQ$3/'Res Rent Roll'!$K20)=(Rollover!FQ$3/'Res Rent Roll'!$K20))</f>
        <v/>
      </c>
      <c r="FR20" s="47" t="str">
        <f>IF('Res Rent Roll'!$B20="","",INT(FR$3/'Res Rent Roll'!$K20)=(Rollover!FR$3/'Res Rent Roll'!$K20))</f>
        <v/>
      </c>
      <c r="FS20" s="47" t="str">
        <f>IF('Res Rent Roll'!$B20="","",INT(FS$3/'Res Rent Roll'!$K20)=(Rollover!FS$3/'Res Rent Roll'!$K20))</f>
        <v/>
      </c>
      <c r="FT20" s="47" t="str">
        <f>IF('Res Rent Roll'!$B20="","",INT(FT$3/'Res Rent Roll'!$K20)=(Rollover!FT$3/'Res Rent Roll'!$K20))</f>
        <v/>
      </c>
      <c r="FU20" s="47" t="str">
        <f>IF('Res Rent Roll'!$B20="","",INT(FU$3/'Res Rent Roll'!$K20)=(Rollover!FU$3/'Res Rent Roll'!$K20))</f>
        <v/>
      </c>
      <c r="FV20" s="47" t="str">
        <f>IF('Res Rent Roll'!$B20="","",INT(FV$3/'Res Rent Roll'!$K20)=(Rollover!FV$3/'Res Rent Roll'!$K20))</f>
        <v/>
      </c>
      <c r="FW20" s="47" t="str">
        <f>IF('Res Rent Roll'!$B20="","",INT(FW$3/'Res Rent Roll'!$K20)=(Rollover!FW$3/'Res Rent Roll'!$K20))</f>
        <v/>
      </c>
      <c r="FX20" s="47" t="str">
        <f>IF('Res Rent Roll'!$B20="","",INT(FX$3/'Res Rent Roll'!$K20)=(Rollover!FX$3/'Res Rent Roll'!$K20))</f>
        <v/>
      </c>
      <c r="FY20" s="47" t="str">
        <f>IF('Res Rent Roll'!$B20="","",INT(FY$3/'Res Rent Roll'!$K20)=(Rollover!FY$3/'Res Rent Roll'!$K20))</f>
        <v/>
      </c>
      <c r="FZ20" s="47" t="str">
        <f>IF('Res Rent Roll'!$B20="","",INT(FZ$3/'Res Rent Roll'!$K20)=(Rollover!FZ$3/'Res Rent Roll'!$K20))</f>
        <v/>
      </c>
      <c r="GA20" s="48" t="str">
        <f>IF('Res Rent Roll'!$B20="","",INT(GA$3/'Res Rent Roll'!$K20)=(Rollover!GA$3/'Res Rent Roll'!$K20))</f>
        <v/>
      </c>
    </row>
    <row r="21" spans="2:183" x14ac:dyDescent="0.3">
      <c r="B21" s="42" t="str">
        <f>IF('Res Rent Roll'!$B21="","",'Res Rent Roll'!$B21)</f>
        <v/>
      </c>
      <c r="C21" s="43"/>
      <c r="D21" s="47" t="str">
        <f>IF('Res Rent Roll'!$B21="","",INT(D$3/'Res Rent Roll'!$K21)=(Rollover!D$3/'Res Rent Roll'!$K21))</f>
        <v/>
      </c>
      <c r="E21" s="47" t="str">
        <f>IF('Res Rent Roll'!$B21="","",INT(E$3/'Res Rent Roll'!$K21)=(Rollover!E$3/'Res Rent Roll'!$K21))</f>
        <v/>
      </c>
      <c r="F21" s="47" t="str">
        <f>IF('Res Rent Roll'!$B21="","",INT(F$3/'Res Rent Roll'!$K21)=(Rollover!F$3/'Res Rent Roll'!$K21))</f>
        <v/>
      </c>
      <c r="G21" s="47" t="str">
        <f>IF('Res Rent Roll'!$B21="","",INT(G$3/'Res Rent Roll'!$K21)=(Rollover!G$3/'Res Rent Roll'!$K21))</f>
        <v/>
      </c>
      <c r="H21" s="47" t="str">
        <f>IF('Res Rent Roll'!$B21="","",INT(H$3/'Res Rent Roll'!$K21)=(Rollover!H$3/'Res Rent Roll'!$K21))</f>
        <v/>
      </c>
      <c r="I21" s="47" t="str">
        <f>IF('Res Rent Roll'!$B21="","",INT(I$3/'Res Rent Roll'!$K21)=(Rollover!I$3/'Res Rent Roll'!$K21))</f>
        <v/>
      </c>
      <c r="J21" s="47" t="str">
        <f>IF('Res Rent Roll'!$B21="","",INT(J$3/'Res Rent Roll'!$K21)=(Rollover!J$3/'Res Rent Roll'!$K21))</f>
        <v/>
      </c>
      <c r="K21" s="47" t="str">
        <f>IF('Res Rent Roll'!$B21="","",INT(K$3/'Res Rent Roll'!$K21)=(Rollover!K$3/'Res Rent Roll'!$K21))</f>
        <v/>
      </c>
      <c r="L21" s="47" t="str">
        <f>IF('Res Rent Roll'!$B21="","",INT(L$3/'Res Rent Roll'!$K21)=(Rollover!L$3/'Res Rent Roll'!$K21))</f>
        <v/>
      </c>
      <c r="M21" s="47" t="str">
        <f>IF('Res Rent Roll'!$B21="","",INT(M$3/'Res Rent Roll'!$K21)=(Rollover!M$3/'Res Rent Roll'!$K21))</f>
        <v/>
      </c>
      <c r="N21" s="47" t="str">
        <f>IF('Res Rent Roll'!$B21="","",INT(N$3/'Res Rent Roll'!$K21)=(Rollover!N$3/'Res Rent Roll'!$K21))</f>
        <v/>
      </c>
      <c r="O21" s="47" t="str">
        <f>IF('Res Rent Roll'!$B21="","",INT(O$3/'Res Rent Roll'!$K21)=(Rollover!O$3/'Res Rent Roll'!$K21))</f>
        <v/>
      </c>
      <c r="P21" s="47" t="str">
        <f>IF('Res Rent Roll'!$B21="","",INT(P$3/'Res Rent Roll'!$K21)=(Rollover!P$3/'Res Rent Roll'!$K21))</f>
        <v/>
      </c>
      <c r="Q21" s="47" t="str">
        <f>IF('Res Rent Roll'!$B21="","",INT(Q$3/'Res Rent Roll'!$K21)=(Rollover!Q$3/'Res Rent Roll'!$K21))</f>
        <v/>
      </c>
      <c r="R21" s="47" t="str">
        <f>IF('Res Rent Roll'!$B21="","",INT(R$3/'Res Rent Roll'!$K21)=(Rollover!R$3/'Res Rent Roll'!$K21))</f>
        <v/>
      </c>
      <c r="S21" s="47" t="str">
        <f>IF('Res Rent Roll'!$B21="","",INT(S$3/'Res Rent Roll'!$K21)=(Rollover!S$3/'Res Rent Roll'!$K21))</f>
        <v/>
      </c>
      <c r="T21" s="47" t="str">
        <f>IF('Res Rent Roll'!$B21="","",INT(T$3/'Res Rent Roll'!$K21)=(Rollover!T$3/'Res Rent Roll'!$K21))</f>
        <v/>
      </c>
      <c r="U21" s="47" t="str">
        <f>IF('Res Rent Roll'!$B21="","",INT(U$3/'Res Rent Roll'!$K21)=(Rollover!U$3/'Res Rent Roll'!$K21))</f>
        <v/>
      </c>
      <c r="V21" s="47" t="str">
        <f>IF('Res Rent Roll'!$B21="","",INT(V$3/'Res Rent Roll'!$K21)=(Rollover!V$3/'Res Rent Roll'!$K21))</f>
        <v/>
      </c>
      <c r="W21" s="47" t="str">
        <f>IF('Res Rent Roll'!$B21="","",INT(W$3/'Res Rent Roll'!$K21)=(Rollover!W$3/'Res Rent Roll'!$K21))</f>
        <v/>
      </c>
      <c r="X21" s="47" t="str">
        <f>IF('Res Rent Roll'!$B21="","",INT(X$3/'Res Rent Roll'!$K21)=(Rollover!X$3/'Res Rent Roll'!$K21))</f>
        <v/>
      </c>
      <c r="Y21" s="47" t="str">
        <f>IF('Res Rent Roll'!$B21="","",INT(Y$3/'Res Rent Roll'!$K21)=(Rollover!Y$3/'Res Rent Roll'!$K21))</f>
        <v/>
      </c>
      <c r="Z21" s="47" t="str">
        <f>IF('Res Rent Roll'!$B21="","",INT(Z$3/'Res Rent Roll'!$K21)=(Rollover!Z$3/'Res Rent Roll'!$K21))</f>
        <v/>
      </c>
      <c r="AA21" s="47" t="str">
        <f>IF('Res Rent Roll'!$B21="","",INT(AA$3/'Res Rent Roll'!$K21)=(Rollover!AA$3/'Res Rent Roll'!$K21))</f>
        <v/>
      </c>
      <c r="AB21" s="47" t="str">
        <f>IF('Res Rent Roll'!$B21="","",INT(AB$3/'Res Rent Roll'!$K21)=(Rollover!AB$3/'Res Rent Roll'!$K21))</f>
        <v/>
      </c>
      <c r="AC21" s="47" t="str">
        <f>IF('Res Rent Roll'!$B21="","",INT(AC$3/'Res Rent Roll'!$K21)=(Rollover!AC$3/'Res Rent Roll'!$K21))</f>
        <v/>
      </c>
      <c r="AD21" s="47" t="str">
        <f>IF('Res Rent Roll'!$B21="","",INT(AD$3/'Res Rent Roll'!$K21)=(Rollover!AD$3/'Res Rent Roll'!$K21))</f>
        <v/>
      </c>
      <c r="AE21" s="47" t="str">
        <f>IF('Res Rent Roll'!$B21="","",INT(AE$3/'Res Rent Roll'!$K21)=(Rollover!AE$3/'Res Rent Roll'!$K21))</f>
        <v/>
      </c>
      <c r="AF21" s="47" t="str">
        <f>IF('Res Rent Roll'!$B21="","",INT(AF$3/'Res Rent Roll'!$K21)=(Rollover!AF$3/'Res Rent Roll'!$K21))</f>
        <v/>
      </c>
      <c r="AG21" s="47" t="str">
        <f>IF('Res Rent Roll'!$B21="","",INT(AG$3/'Res Rent Roll'!$K21)=(Rollover!AG$3/'Res Rent Roll'!$K21))</f>
        <v/>
      </c>
      <c r="AH21" s="47" t="str">
        <f>IF('Res Rent Roll'!$B21="","",INT(AH$3/'Res Rent Roll'!$K21)=(Rollover!AH$3/'Res Rent Roll'!$K21))</f>
        <v/>
      </c>
      <c r="AI21" s="47" t="str">
        <f>IF('Res Rent Roll'!$B21="","",INT(AI$3/'Res Rent Roll'!$K21)=(Rollover!AI$3/'Res Rent Roll'!$K21))</f>
        <v/>
      </c>
      <c r="AJ21" s="47" t="str">
        <f>IF('Res Rent Roll'!$B21="","",INT(AJ$3/'Res Rent Roll'!$K21)=(Rollover!AJ$3/'Res Rent Roll'!$K21))</f>
        <v/>
      </c>
      <c r="AK21" s="47" t="str">
        <f>IF('Res Rent Roll'!$B21="","",INT(AK$3/'Res Rent Roll'!$K21)=(Rollover!AK$3/'Res Rent Roll'!$K21))</f>
        <v/>
      </c>
      <c r="AL21" s="47" t="str">
        <f>IF('Res Rent Roll'!$B21="","",INT(AL$3/'Res Rent Roll'!$K21)=(Rollover!AL$3/'Res Rent Roll'!$K21))</f>
        <v/>
      </c>
      <c r="AM21" s="47" t="str">
        <f>IF('Res Rent Roll'!$B21="","",INT(AM$3/'Res Rent Roll'!$K21)=(Rollover!AM$3/'Res Rent Roll'!$K21))</f>
        <v/>
      </c>
      <c r="AN21" s="47" t="str">
        <f>IF('Res Rent Roll'!$B21="","",INT(AN$3/'Res Rent Roll'!$K21)=(Rollover!AN$3/'Res Rent Roll'!$K21))</f>
        <v/>
      </c>
      <c r="AO21" s="47" t="str">
        <f>IF('Res Rent Roll'!$B21="","",INT(AO$3/'Res Rent Roll'!$K21)=(Rollover!AO$3/'Res Rent Roll'!$K21))</f>
        <v/>
      </c>
      <c r="AP21" s="47" t="str">
        <f>IF('Res Rent Roll'!$B21="","",INT(AP$3/'Res Rent Roll'!$K21)=(Rollover!AP$3/'Res Rent Roll'!$K21))</f>
        <v/>
      </c>
      <c r="AQ21" s="47" t="str">
        <f>IF('Res Rent Roll'!$B21="","",INT(AQ$3/'Res Rent Roll'!$K21)=(Rollover!AQ$3/'Res Rent Roll'!$K21))</f>
        <v/>
      </c>
      <c r="AR21" s="47" t="str">
        <f>IF('Res Rent Roll'!$B21="","",INT(AR$3/'Res Rent Roll'!$K21)=(Rollover!AR$3/'Res Rent Roll'!$K21))</f>
        <v/>
      </c>
      <c r="AS21" s="47" t="str">
        <f>IF('Res Rent Roll'!$B21="","",INT(AS$3/'Res Rent Roll'!$K21)=(Rollover!AS$3/'Res Rent Roll'!$K21))</f>
        <v/>
      </c>
      <c r="AT21" s="47" t="str">
        <f>IF('Res Rent Roll'!$B21="","",INT(AT$3/'Res Rent Roll'!$K21)=(Rollover!AT$3/'Res Rent Roll'!$K21))</f>
        <v/>
      </c>
      <c r="AU21" s="47" t="str">
        <f>IF('Res Rent Roll'!$B21="","",INT(AU$3/'Res Rent Roll'!$K21)=(Rollover!AU$3/'Res Rent Roll'!$K21))</f>
        <v/>
      </c>
      <c r="AV21" s="47" t="str">
        <f>IF('Res Rent Roll'!$B21="","",INT(AV$3/'Res Rent Roll'!$K21)=(Rollover!AV$3/'Res Rent Roll'!$K21))</f>
        <v/>
      </c>
      <c r="AW21" s="47" t="str">
        <f>IF('Res Rent Roll'!$B21="","",INT(AW$3/'Res Rent Roll'!$K21)=(Rollover!AW$3/'Res Rent Roll'!$K21))</f>
        <v/>
      </c>
      <c r="AX21" s="47" t="str">
        <f>IF('Res Rent Roll'!$B21="","",INT(AX$3/'Res Rent Roll'!$K21)=(Rollover!AX$3/'Res Rent Roll'!$K21))</f>
        <v/>
      </c>
      <c r="AY21" s="47" t="str">
        <f>IF('Res Rent Roll'!$B21="","",INT(AY$3/'Res Rent Roll'!$K21)=(Rollover!AY$3/'Res Rent Roll'!$K21))</f>
        <v/>
      </c>
      <c r="AZ21" s="47" t="str">
        <f>IF('Res Rent Roll'!$B21="","",INT(AZ$3/'Res Rent Roll'!$K21)=(Rollover!AZ$3/'Res Rent Roll'!$K21))</f>
        <v/>
      </c>
      <c r="BA21" s="47" t="str">
        <f>IF('Res Rent Roll'!$B21="","",INT(BA$3/'Res Rent Roll'!$K21)=(Rollover!BA$3/'Res Rent Roll'!$K21))</f>
        <v/>
      </c>
      <c r="BB21" s="47" t="str">
        <f>IF('Res Rent Roll'!$B21="","",INT(BB$3/'Res Rent Roll'!$K21)=(Rollover!BB$3/'Res Rent Roll'!$K21))</f>
        <v/>
      </c>
      <c r="BC21" s="47" t="str">
        <f>IF('Res Rent Roll'!$B21="","",INT(BC$3/'Res Rent Roll'!$K21)=(Rollover!BC$3/'Res Rent Roll'!$K21))</f>
        <v/>
      </c>
      <c r="BD21" s="47" t="str">
        <f>IF('Res Rent Roll'!$B21="","",INT(BD$3/'Res Rent Roll'!$K21)=(Rollover!BD$3/'Res Rent Roll'!$K21))</f>
        <v/>
      </c>
      <c r="BE21" s="47" t="str">
        <f>IF('Res Rent Roll'!$B21="","",INT(BE$3/'Res Rent Roll'!$K21)=(Rollover!BE$3/'Res Rent Roll'!$K21))</f>
        <v/>
      </c>
      <c r="BF21" s="47" t="str">
        <f>IF('Res Rent Roll'!$B21="","",INT(BF$3/'Res Rent Roll'!$K21)=(Rollover!BF$3/'Res Rent Roll'!$K21))</f>
        <v/>
      </c>
      <c r="BG21" s="47" t="str">
        <f>IF('Res Rent Roll'!$B21="","",INT(BG$3/'Res Rent Roll'!$K21)=(Rollover!BG$3/'Res Rent Roll'!$K21))</f>
        <v/>
      </c>
      <c r="BH21" s="47" t="str">
        <f>IF('Res Rent Roll'!$B21="","",INT(BH$3/'Res Rent Roll'!$K21)=(Rollover!BH$3/'Res Rent Roll'!$K21))</f>
        <v/>
      </c>
      <c r="BI21" s="47" t="str">
        <f>IF('Res Rent Roll'!$B21="","",INT(BI$3/'Res Rent Roll'!$K21)=(Rollover!BI$3/'Res Rent Roll'!$K21))</f>
        <v/>
      </c>
      <c r="BJ21" s="47" t="str">
        <f>IF('Res Rent Roll'!$B21="","",INT(BJ$3/'Res Rent Roll'!$K21)=(Rollover!BJ$3/'Res Rent Roll'!$K21))</f>
        <v/>
      </c>
      <c r="BK21" s="47" t="str">
        <f>IF('Res Rent Roll'!$B21="","",INT(BK$3/'Res Rent Roll'!$K21)=(Rollover!BK$3/'Res Rent Roll'!$K21))</f>
        <v/>
      </c>
      <c r="BL21" s="47" t="str">
        <f>IF('Res Rent Roll'!$B21="","",INT(BL$3/'Res Rent Roll'!$K21)=(Rollover!BL$3/'Res Rent Roll'!$K21))</f>
        <v/>
      </c>
      <c r="BM21" s="47" t="str">
        <f>IF('Res Rent Roll'!$B21="","",INT(BM$3/'Res Rent Roll'!$K21)=(Rollover!BM$3/'Res Rent Roll'!$K21))</f>
        <v/>
      </c>
      <c r="BN21" s="47" t="str">
        <f>IF('Res Rent Roll'!$B21="","",INT(BN$3/'Res Rent Roll'!$K21)=(Rollover!BN$3/'Res Rent Roll'!$K21))</f>
        <v/>
      </c>
      <c r="BO21" s="47" t="str">
        <f>IF('Res Rent Roll'!$B21="","",INT(BO$3/'Res Rent Roll'!$K21)=(Rollover!BO$3/'Res Rent Roll'!$K21))</f>
        <v/>
      </c>
      <c r="BP21" s="47" t="str">
        <f>IF('Res Rent Roll'!$B21="","",INT(BP$3/'Res Rent Roll'!$K21)=(Rollover!BP$3/'Res Rent Roll'!$K21))</f>
        <v/>
      </c>
      <c r="BQ21" s="47" t="str">
        <f>IF('Res Rent Roll'!$B21="","",INT(BQ$3/'Res Rent Roll'!$K21)=(Rollover!BQ$3/'Res Rent Roll'!$K21))</f>
        <v/>
      </c>
      <c r="BR21" s="47" t="str">
        <f>IF('Res Rent Roll'!$B21="","",INT(BR$3/'Res Rent Roll'!$K21)=(Rollover!BR$3/'Res Rent Roll'!$K21))</f>
        <v/>
      </c>
      <c r="BS21" s="47" t="str">
        <f>IF('Res Rent Roll'!$B21="","",INT(BS$3/'Res Rent Roll'!$K21)=(Rollover!BS$3/'Res Rent Roll'!$K21))</f>
        <v/>
      </c>
      <c r="BT21" s="47" t="str">
        <f>IF('Res Rent Roll'!$B21="","",INT(BT$3/'Res Rent Roll'!$K21)=(Rollover!BT$3/'Res Rent Roll'!$K21))</f>
        <v/>
      </c>
      <c r="BU21" s="47" t="str">
        <f>IF('Res Rent Roll'!$B21="","",INT(BU$3/'Res Rent Roll'!$K21)=(Rollover!BU$3/'Res Rent Roll'!$K21))</f>
        <v/>
      </c>
      <c r="BV21" s="47" t="str">
        <f>IF('Res Rent Roll'!$B21="","",INT(BV$3/'Res Rent Roll'!$K21)=(Rollover!BV$3/'Res Rent Roll'!$K21))</f>
        <v/>
      </c>
      <c r="BW21" s="47" t="str">
        <f>IF('Res Rent Roll'!$B21="","",INT(BW$3/'Res Rent Roll'!$K21)=(Rollover!BW$3/'Res Rent Roll'!$K21))</f>
        <v/>
      </c>
      <c r="BX21" s="47" t="str">
        <f>IF('Res Rent Roll'!$B21="","",INT(BX$3/'Res Rent Roll'!$K21)=(Rollover!BX$3/'Res Rent Roll'!$K21))</f>
        <v/>
      </c>
      <c r="BY21" s="47" t="str">
        <f>IF('Res Rent Roll'!$B21="","",INT(BY$3/'Res Rent Roll'!$K21)=(Rollover!BY$3/'Res Rent Roll'!$K21))</f>
        <v/>
      </c>
      <c r="BZ21" s="47" t="str">
        <f>IF('Res Rent Roll'!$B21="","",INT(BZ$3/'Res Rent Roll'!$K21)=(Rollover!BZ$3/'Res Rent Roll'!$K21))</f>
        <v/>
      </c>
      <c r="CA21" s="47" t="str">
        <f>IF('Res Rent Roll'!$B21="","",INT(CA$3/'Res Rent Roll'!$K21)=(Rollover!CA$3/'Res Rent Roll'!$K21))</f>
        <v/>
      </c>
      <c r="CB21" s="47" t="str">
        <f>IF('Res Rent Roll'!$B21="","",INT(CB$3/'Res Rent Roll'!$K21)=(Rollover!CB$3/'Res Rent Roll'!$K21))</f>
        <v/>
      </c>
      <c r="CC21" s="47" t="str">
        <f>IF('Res Rent Roll'!$B21="","",INT(CC$3/'Res Rent Roll'!$K21)=(Rollover!CC$3/'Res Rent Roll'!$K21))</f>
        <v/>
      </c>
      <c r="CD21" s="47" t="str">
        <f>IF('Res Rent Roll'!$B21="","",INT(CD$3/'Res Rent Roll'!$K21)=(Rollover!CD$3/'Res Rent Roll'!$K21))</f>
        <v/>
      </c>
      <c r="CE21" s="47" t="str">
        <f>IF('Res Rent Roll'!$B21="","",INT(CE$3/'Res Rent Roll'!$K21)=(Rollover!CE$3/'Res Rent Roll'!$K21))</f>
        <v/>
      </c>
      <c r="CF21" s="47" t="str">
        <f>IF('Res Rent Roll'!$B21="","",INT(CF$3/'Res Rent Roll'!$K21)=(Rollover!CF$3/'Res Rent Roll'!$K21))</f>
        <v/>
      </c>
      <c r="CG21" s="47" t="str">
        <f>IF('Res Rent Roll'!$B21="","",INT(CG$3/'Res Rent Roll'!$K21)=(Rollover!CG$3/'Res Rent Roll'!$K21))</f>
        <v/>
      </c>
      <c r="CH21" s="47" t="str">
        <f>IF('Res Rent Roll'!$B21="","",INT(CH$3/'Res Rent Roll'!$K21)=(Rollover!CH$3/'Res Rent Roll'!$K21))</f>
        <v/>
      </c>
      <c r="CI21" s="47" t="str">
        <f>IF('Res Rent Roll'!$B21="","",INT(CI$3/'Res Rent Roll'!$K21)=(Rollover!CI$3/'Res Rent Roll'!$K21))</f>
        <v/>
      </c>
      <c r="CJ21" s="47" t="str">
        <f>IF('Res Rent Roll'!$B21="","",INT(CJ$3/'Res Rent Roll'!$K21)=(Rollover!CJ$3/'Res Rent Roll'!$K21))</f>
        <v/>
      </c>
      <c r="CK21" s="47" t="str">
        <f>IF('Res Rent Roll'!$B21="","",INT(CK$3/'Res Rent Roll'!$K21)=(Rollover!CK$3/'Res Rent Roll'!$K21))</f>
        <v/>
      </c>
      <c r="CL21" s="47" t="str">
        <f>IF('Res Rent Roll'!$B21="","",INT(CL$3/'Res Rent Roll'!$K21)=(Rollover!CL$3/'Res Rent Roll'!$K21))</f>
        <v/>
      </c>
      <c r="CM21" s="47" t="str">
        <f>IF('Res Rent Roll'!$B21="","",INT(CM$3/'Res Rent Roll'!$K21)=(Rollover!CM$3/'Res Rent Roll'!$K21))</f>
        <v/>
      </c>
      <c r="CN21" s="47" t="str">
        <f>IF('Res Rent Roll'!$B21="","",INT(CN$3/'Res Rent Roll'!$K21)=(Rollover!CN$3/'Res Rent Roll'!$K21))</f>
        <v/>
      </c>
      <c r="CO21" s="47" t="str">
        <f>IF('Res Rent Roll'!$B21="","",INT(CO$3/'Res Rent Roll'!$K21)=(Rollover!CO$3/'Res Rent Roll'!$K21))</f>
        <v/>
      </c>
      <c r="CP21" s="47" t="str">
        <f>IF('Res Rent Roll'!$B21="","",INT(CP$3/'Res Rent Roll'!$K21)=(Rollover!CP$3/'Res Rent Roll'!$K21))</f>
        <v/>
      </c>
      <c r="CQ21" s="47" t="str">
        <f>IF('Res Rent Roll'!$B21="","",INT(CQ$3/'Res Rent Roll'!$K21)=(Rollover!CQ$3/'Res Rent Roll'!$K21))</f>
        <v/>
      </c>
      <c r="CR21" s="47" t="str">
        <f>IF('Res Rent Roll'!$B21="","",INT(CR$3/'Res Rent Roll'!$K21)=(Rollover!CR$3/'Res Rent Roll'!$K21))</f>
        <v/>
      </c>
      <c r="CS21" s="47" t="str">
        <f>IF('Res Rent Roll'!$B21="","",INT(CS$3/'Res Rent Roll'!$K21)=(Rollover!CS$3/'Res Rent Roll'!$K21))</f>
        <v/>
      </c>
      <c r="CT21" s="47" t="str">
        <f>IF('Res Rent Roll'!$B21="","",INT(CT$3/'Res Rent Roll'!$K21)=(Rollover!CT$3/'Res Rent Roll'!$K21))</f>
        <v/>
      </c>
      <c r="CU21" s="47" t="str">
        <f>IF('Res Rent Roll'!$B21="","",INT(CU$3/'Res Rent Roll'!$K21)=(Rollover!CU$3/'Res Rent Roll'!$K21))</f>
        <v/>
      </c>
      <c r="CV21" s="47" t="str">
        <f>IF('Res Rent Roll'!$B21="","",INT(CV$3/'Res Rent Roll'!$K21)=(Rollover!CV$3/'Res Rent Roll'!$K21))</f>
        <v/>
      </c>
      <c r="CW21" s="47" t="str">
        <f>IF('Res Rent Roll'!$B21="","",INT(CW$3/'Res Rent Roll'!$K21)=(Rollover!CW$3/'Res Rent Roll'!$K21))</f>
        <v/>
      </c>
      <c r="CX21" s="47" t="str">
        <f>IF('Res Rent Roll'!$B21="","",INT(CX$3/'Res Rent Roll'!$K21)=(Rollover!CX$3/'Res Rent Roll'!$K21))</f>
        <v/>
      </c>
      <c r="CY21" s="47" t="str">
        <f>IF('Res Rent Roll'!$B21="","",INT(CY$3/'Res Rent Roll'!$K21)=(Rollover!CY$3/'Res Rent Roll'!$K21))</f>
        <v/>
      </c>
      <c r="CZ21" s="47" t="str">
        <f>IF('Res Rent Roll'!$B21="","",INT(CZ$3/'Res Rent Roll'!$K21)=(Rollover!CZ$3/'Res Rent Roll'!$K21))</f>
        <v/>
      </c>
      <c r="DA21" s="47" t="str">
        <f>IF('Res Rent Roll'!$B21="","",INT(DA$3/'Res Rent Roll'!$K21)=(Rollover!DA$3/'Res Rent Roll'!$K21))</f>
        <v/>
      </c>
      <c r="DB21" s="47" t="str">
        <f>IF('Res Rent Roll'!$B21="","",INT(DB$3/'Res Rent Roll'!$K21)=(Rollover!DB$3/'Res Rent Roll'!$K21))</f>
        <v/>
      </c>
      <c r="DC21" s="47" t="str">
        <f>IF('Res Rent Roll'!$B21="","",INT(DC$3/'Res Rent Roll'!$K21)=(Rollover!DC$3/'Res Rent Roll'!$K21))</f>
        <v/>
      </c>
      <c r="DD21" s="47" t="str">
        <f>IF('Res Rent Roll'!$B21="","",INT(DD$3/'Res Rent Roll'!$K21)=(Rollover!DD$3/'Res Rent Roll'!$K21))</f>
        <v/>
      </c>
      <c r="DE21" s="47" t="str">
        <f>IF('Res Rent Roll'!$B21="","",INT(DE$3/'Res Rent Roll'!$K21)=(Rollover!DE$3/'Res Rent Roll'!$K21))</f>
        <v/>
      </c>
      <c r="DF21" s="47" t="str">
        <f>IF('Res Rent Roll'!$B21="","",INT(DF$3/'Res Rent Roll'!$K21)=(Rollover!DF$3/'Res Rent Roll'!$K21))</f>
        <v/>
      </c>
      <c r="DG21" s="47" t="str">
        <f>IF('Res Rent Roll'!$B21="","",INT(DG$3/'Res Rent Roll'!$K21)=(Rollover!DG$3/'Res Rent Roll'!$K21))</f>
        <v/>
      </c>
      <c r="DH21" s="47" t="str">
        <f>IF('Res Rent Roll'!$B21="","",INT(DH$3/'Res Rent Roll'!$K21)=(Rollover!DH$3/'Res Rent Roll'!$K21))</f>
        <v/>
      </c>
      <c r="DI21" s="47" t="str">
        <f>IF('Res Rent Roll'!$B21="","",INT(DI$3/'Res Rent Roll'!$K21)=(Rollover!DI$3/'Res Rent Roll'!$K21))</f>
        <v/>
      </c>
      <c r="DJ21" s="47" t="str">
        <f>IF('Res Rent Roll'!$B21="","",INT(DJ$3/'Res Rent Roll'!$K21)=(Rollover!DJ$3/'Res Rent Roll'!$K21))</f>
        <v/>
      </c>
      <c r="DK21" s="47" t="str">
        <f>IF('Res Rent Roll'!$B21="","",INT(DK$3/'Res Rent Roll'!$K21)=(Rollover!DK$3/'Res Rent Roll'!$K21))</f>
        <v/>
      </c>
      <c r="DL21" s="47" t="str">
        <f>IF('Res Rent Roll'!$B21="","",INT(DL$3/'Res Rent Roll'!$K21)=(Rollover!DL$3/'Res Rent Roll'!$K21))</f>
        <v/>
      </c>
      <c r="DM21" s="47" t="str">
        <f>IF('Res Rent Roll'!$B21="","",INT(DM$3/'Res Rent Roll'!$K21)=(Rollover!DM$3/'Res Rent Roll'!$K21))</f>
        <v/>
      </c>
      <c r="DN21" s="47" t="str">
        <f>IF('Res Rent Roll'!$B21="","",INT(DN$3/'Res Rent Roll'!$K21)=(Rollover!DN$3/'Res Rent Roll'!$K21))</f>
        <v/>
      </c>
      <c r="DO21" s="47" t="str">
        <f>IF('Res Rent Roll'!$B21="","",INT(DO$3/'Res Rent Roll'!$K21)=(Rollover!DO$3/'Res Rent Roll'!$K21))</f>
        <v/>
      </c>
      <c r="DP21" s="47" t="str">
        <f>IF('Res Rent Roll'!$B21="","",INT(DP$3/'Res Rent Roll'!$K21)=(Rollover!DP$3/'Res Rent Roll'!$K21))</f>
        <v/>
      </c>
      <c r="DQ21" s="47" t="str">
        <f>IF('Res Rent Roll'!$B21="","",INT(DQ$3/'Res Rent Roll'!$K21)=(Rollover!DQ$3/'Res Rent Roll'!$K21))</f>
        <v/>
      </c>
      <c r="DR21" s="47" t="str">
        <f>IF('Res Rent Roll'!$B21="","",INT(DR$3/'Res Rent Roll'!$K21)=(Rollover!DR$3/'Res Rent Roll'!$K21))</f>
        <v/>
      </c>
      <c r="DS21" s="47" t="str">
        <f>IF('Res Rent Roll'!$B21="","",INT(DS$3/'Res Rent Roll'!$K21)=(Rollover!DS$3/'Res Rent Roll'!$K21))</f>
        <v/>
      </c>
      <c r="DT21" s="47" t="str">
        <f>IF('Res Rent Roll'!$B21="","",INT(DT$3/'Res Rent Roll'!$K21)=(Rollover!DT$3/'Res Rent Roll'!$K21))</f>
        <v/>
      </c>
      <c r="DU21" s="47" t="str">
        <f>IF('Res Rent Roll'!$B21="","",INT(DU$3/'Res Rent Roll'!$K21)=(Rollover!DU$3/'Res Rent Roll'!$K21))</f>
        <v/>
      </c>
      <c r="DV21" s="47" t="str">
        <f>IF('Res Rent Roll'!$B21="","",INT(DV$3/'Res Rent Roll'!$K21)=(Rollover!DV$3/'Res Rent Roll'!$K21))</f>
        <v/>
      </c>
      <c r="DW21" s="47" t="str">
        <f>IF('Res Rent Roll'!$B21="","",INT(DW$3/'Res Rent Roll'!$K21)=(Rollover!DW$3/'Res Rent Roll'!$K21))</f>
        <v/>
      </c>
      <c r="DX21" s="47" t="str">
        <f>IF('Res Rent Roll'!$B21="","",INT(DX$3/'Res Rent Roll'!$K21)=(Rollover!DX$3/'Res Rent Roll'!$K21))</f>
        <v/>
      </c>
      <c r="DY21" s="47" t="str">
        <f>IF('Res Rent Roll'!$B21="","",INT(DY$3/'Res Rent Roll'!$K21)=(Rollover!DY$3/'Res Rent Roll'!$K21))</f>
        <v/>
      </c>
      <c r="DZ21" s="47" t="str">
        <f>IF('Res Rent Roll'!$B21="","",INT(DZ$3/'Res Rent Roll'!$K21)=(Rollover!DZ$3/'Res Rent Roll'!$K21))</f>
        <v/>
      </c>
      <c r="EA21" s="47" t="str">
        <f>IF('Res Rent Roll'!$B21="","",INT(EA$3/'Res Rent Roll'!$K21)=(Rollover!EA$3/'Res Rent Roll'!$K21))</f>
        <v/>
      </c>
      <c r="EB21" s="47" t="str">
        <f>IF('Res Rent Roll'!$B21="","",INT(EB$3/'Res Rent Roll'!$K21)=(Rollover!EB$3/'Res Rent Roll'!$K21))</f>
        <v/>
      </c>
      <c r="EC21" s="47" t="str">
        <f>IF('Res Rent Roll'!$B21="","",INT(EC$3/'Res Rent Roll'!$K21)=(Rollover!EC$3/'Res Rent Roll'!$K21))</f>
        <v/>
      </c>
      <c r="ED21" s="47" t="str">
        <f>IF('Res Rent Roll'!$B21="","",INT(ED$3/'Res Rent Roll'!$K21)=(Rollover!ED$3/'Res Rent Roll'!$K21))</f>
        <v/>
      </c>
      <c r="EE21" s="47" t="str">
        <f>IF('Res Rent Roll'!$B21="","",INT(EE$3/'Res Rent Roll'!$K21)=(Rollover!EE$3/'Res Rent Roll'!$K21))</f>
        <v/>
      </c>
      <c r="EF21" s="47" t="str">
        <f>IF('Res Rent Roll'!$B21="","",INT(EF$3/'Res Rent Roll'!$K21)=(Rollover!EF$3/'Res Rent Roll'!$K21))</f>
        <v/>
      </c>
      <c r="EG21" s="47" t="str">
        <f>IF('Res Rent Roll'!$B21="","",INT(EG$3/'Res Rent Roll'!$K21)=(Rollover!EG$3/'Res Rent Roll'!$K21))</f>
        <v/>
      </c>
      <c r="EH21" s="47" t="str">
        <f>IF('Res Rent Roll'!$B21="","",INT(EH$3/'Res Rent Roll'!$K21)=(Rollover!EH$3/'Res Rent Roll'!$K21))</f>
        <v/>
      </c>
      <c r="EI21" s="47" t="str">
        <f>IF('Res Rent Roll'!$B21="","",INT(EI$3/'Res Rent Roll'!$K21)=(Rollover!EI$3/'Res Rent Roll'!$K21))</f>
        <v/>
      </c>
      <c r="EJ21" s="47" t="str">
        <f>IF('Res Rent Roll'!$B21="","",INT(EJ$3/'Res Rent Roll'!$K21)=(Rollover!EJ$3/'Res Rent Roll'!$K21))</f>
        <v/>
      </c>
      <c r="EK21" s="47" t="str">
        <f>IF('Res Rent Roll'!$B21="","",INT(EK$3/'Res Rent Roll'!$K21)=(Rollover!EK$3/'Res Rent Roll'!$K21))</f>
        <v/>
      </c>
      <c r="EL21" s="47" t="str">
        <f>IF('Res Rent Roll'!$B21="","",INT(EL$3/'Res Rent Roll'!$K21)=(Rollover!EL$3/'Res Rent Roll'!$K21))</f>
        <v/>
      </c>
      <c r="EM21" s="47" t="str">
        <f>IF('Res Rent Roll'!$B21="","",INT(EM$3/'Res Rent Roll'!$K21)=(Rollover!EM$3/'Res Rent Roll'!$K21))</f>
        <v/>
      </c>
      <c r="EN21" s="47" t="str">
        <f>IF('Res Rent Roll'!$B21="","",INT(EN$3/'Res Rent Roll'!$K21)=(Rollover!EN$3/'Res Rent Roll'!$K21))</f>
        <v/>
      </c>
      <c r="EO21" s="47" t="str">
        <f>IF('Res Rent Roll'!$B21="","",INT(EO$3/'Res Rent Roll'!$K21)=(Rollover!EO$3/'Res Rent Roll'!$K21))</f>
        <v/>
      </c>
      <c r="EP21" s="47" t="str">
        <f>IF('Res Rent Roll'!$B21="","",INT(EP$3/'Res Rent Roll'!$K21)=(Rollover!EP$3/'Res Rent Roll'!$K21))</f>
        <v/>
      </c>
      <c r="EQ21" s="47" t="str">
        <f>IF('Res Rent Roll'!$B21="","",INT(EQ$3/'Res Rent Roll'!$K21)=(Rollover!EQ$3/'Res Rent Roll'!$K21))</f>
        <v/>
      </c>
      <c r="ER21" s="47" t="str">
        <f>IF('Res Rent Roll'!$B21="","",INT(ER$3/'Res Rent Roll'!$K21)=(Rollover!ER$3/'Res Rent Roll'!$K21))</f>
        <v/>
      </c>
      <c r="ES21" s="47" t="str">
        <f>IF('Res Rent Roll'!$B21="","",INT(ES$3/'Res Rent Roll'!$K21)=(Rollover!ES$3/'Res Rent Roll'!$K21))</f>
        <v/>
      </c>
      <c r="ET21" s="47" t="str">
        <f>IF('Res Rent Roll'!$B21="","",INT(ET$3/'Res Rent Roll'!$K21)=(Rollover!ET$3/'Res Rent Roll'!$K21))</f>
        <v/>
      </c>
      <c r="EU21" s="47" t="str">
        <f>IF('Res Rent Roll'!$B21="","",INT(EU$3/'Res Rent Roll'!$K21)=(Rollover!EU$3/'Res Rent Roll'!$K21))</f>
        <v/>
      </c>
      <c r="EV21" s="47" t="str">
        <f>IF('Res Rent Roll'!$B21="","",INT(EV$3/'Res Rent Roll'!$K21)=(Rollover!EV$3/'Res Rent Roll'!$K21))</f>
        <v/>
      </c>
      <c r="EW21" s="47" t="str">
        <f>IF('Res Rent Roll'!$B21="","",INT(EW$3/'Res Rent Roll'!$K21)=(Rollover!EW$3/'Res Rent Roll'!$K21))</f>
        <v/>
      </c>
      <c r="EX21" s="47" t="str">
        <f>IF('Res Rent Roll'!$B21="","",INT(EX$3/'Res Rent Roll'!$K21)=(Rollover!EX$3/'Res Rent Roll'!$K21))</f>
        <v/>
      </c>
      <c r="EY21" s="47" t="str">
        <f>IF('Res Rent Roll'!$B21="","",INT(EY$3/'Res Rent Roll'!$K21)=(Rollover!EY$3/'Res Rent Roll'!$K21))</f>
        <v/>
      </c>
      <c r="EZ21" s="47" t="str">
        <f>IF('Res Rent Roll'!$B21="","",INT(EZ$3/'Res Rent Roll'!$K21)=(Rollover!EZ$3/'Res Rent Roll'!$K21))</f>
        <v/>
      </c>
      <c r="FA21" s="47" t="str">
        <f>IF('Res Rent Roll'!$B21="","",INT(FA$3/'Res Rent Roll'!$K21)=(Rollover!FA$3/'Res Rent Roll'!$K21))</f>
        <v/>
      </c>
      <c r="FB21" s="47" t="str">
        <f>IF('Res Rent Roll'!$B21="","",INT(FB$3/'Res Rent Roll'!$K21)=(Rollover!FB$3/'Res Rent Roll'!$K21))</f>
        <v/>
      </c>
      <c r="FC21" s="47" t="str">
        <f>IF('Res Rent Roll'!$B21="","",INT(FC$3/'Res Rent Roll'!$K21)=(Rollover!FC$3/'Res Rent Roll'!$K21))</f>
        <v/>
      </c>
      <c r="FD21" s="47" t="str">
        <f>IF('Res Rent Roll'!$B21="","",INT(FD$3/'Res Rent Roll'!$K21)=(Rollover!FD$3/'Res Rent Roll'!$K21))</f>
        <v/>
      </c>
      <c r="FE21" s="47" t="str">
        <f>IF('Res Rent Roll'!$B21="","",INT(FE$3/'Res Rent Roll'!$K21)=(Rollover!FE$3/'Res Rent Roll'!$K21))</f>
        <v/>
      </c>
      <c r="FF21" s="47" t="str">
        <f>IF('Res Rent Roll'!$B21="","",INT(FF$3/'Res Rent Roll'!$K21)=(Rollover!FF$3/'Res Rent Roll'!$K21))</f>
        <v/>
      </c>
      <c r="FG21" s="47" t="str">
        <f>IF('Res Rent Roll'!$B21="","",INT(FG$3/'Res Rent Roll'!$K21)=(Rollover!FG$3/'Res Rent Roll'!$K21))</f>
        <v/>
      </c>
      <c r="FH21" s="47" t="str">
        <f>IF('Res Rent Roll'!$B21="","",INT(FH$3/'Res Rent Roll'!$K21)=(Rollover!FH$3/'Res Rent Roll'!$K21))</f>
        <v/>
      </c>
      <c r="FI21" s="47" t="str">
        <f>IF('Res Rent Roll'!$B21="","",INT(FI$3/'Res Rent Roll'!$K21)=(Rollover!FI$3/'Res Rent Roll'!$K21))</f>
        <v/>
      </c>
      <c r="FJ21" s="47" t="str">
        <f>IF('Res Rent Roll'!$B21="","",INT(FJ$3/'Res Rent Roll'!$K21)=(Rollover!FJ$3/'Res Rent Roll'!$K21))</f>
        <v/>
      </c>
      <c r="FK21" s="47" t="str">
        <f>IF('Res Rent Roll'!$B21="","",INT(FK$3/'Res Rent Roll'!$K21)=(Rollover!FK$3/'Res Rent Roll'!$K21))</f>
        <v/>
      </c>
      <c r="FL21" s="47" t="str">
        <f>IF('Res Rent Roll'!$B21="","",INT(FL$3/'Res Rent Roll'!$K21)=(Rollover!FL$3/'Res Rent Roll'!$K21))</f>
        <v/>
      </c>
      <c r="FM21" s="47" t="str">
        <f>IF('Res Rent Roll'!$B21="","",INT(FM$3/'Res Rent Roll'!$K21)=(Rollover!FM$3/'Res Rent Roll'!$K21))</f>
        <v/>
      </c>
      <c r="FN21" s="47" t="str">
        <f>IF('Res Rent Roll'!$B21="","",INT(FN$3/'Res Rent Roll'!$K21)=(Rollover!FN$3/'Res Rent Roll'!$K21))</f>
        <v/>
      </c>
      <c r="FO21" s="47" t="str">
        <f>IF('Res Rent Roll'!$B21="","",INT(FO$3/'Res Rent Roll'!$K21)=(Rollover!FO$3/'Res Rent Roll'!$K21))</f>
        <v/>
      </c>
      <c r="FP21" s="47" t="str">
        <f>IF('Res Rent Roll'!$B21="","",INT(FP$3/'Res Rent Roll'!$K21)=(Rollover!FP$3/'Res Rent Roll'!$K21))</f>
        <v/>
      </c>
      <c r="FQ21" s="47" t="str">
        <f>IF('Res Rent Roll'!$B21="","",INT(FQ$3/'Res Rent Roll'!$K21)=(Rollover!FQ$3/'Res Rent Roll'!$K21))</f>
        <v/>
      </c>
      <c r="FR21" s="47" t="str">
        <f>IF('Res Rent Roll'!$B21="","",INT(FR$3/'Res Rent Roll'!$K21)=(Rollover!FR$3/'Res Rent Roll'!$K21))</f>
        <v/>
      </c>
      <c r="FS21" s="47" t="str">
        <f>IF('Res Rent Roll'!$B21="","",INT(FS$3/'Res Rent Roll'!$K21)=(Rollover!FS$3/'Res Rent Roll'!$K21))</f>
        <v/>
      </c>
      <c r="FT21" s="47" t="str">
        <f>IF('Res Rent Roll'!$B21="","",INT(FT$3/'Res Rent Roll'!$K21)=(Rollover!FT$3/'Res Rent Roll'!$K21))</f>
        <v/>
      </c>
      <c r="FU21" s="47" t="str">
        <f>IF('Res Rent Roll'!$B21="","",INT(FU$3/'Res Rent Roll'!$K21)=(Rollover!FU$3/'Res Rent Roll'!$K21))</f>
        <v/>
      </c>
      <c r="FV21" s="47" t="str">
        <f>IF('Res Rent Roll'!$B21="","",INT(FV$3/'Res Rent Roll'!$K21)=(Rollover!FV$3/'Res Rent Roll'!$K21))</f>
        <v/>
      </c>
      <c r="FW21" s="47" t="str">
        <f>IF('Res Rent Roll'!$B21="","",INT(FW$3/'Res Rent Roll'!$K21)=(Rollover!FW$3/'Res Rent Roll'!$K21))</f>
        <v/>
      </c>
      <c r="FX21" s="47" t="str">
        <f>IF('Res Rent Roll'!$B21="","",INT(FX$3/'Res Rent Roll'!$K21)=(Rollover!FX$3/'Res Rent Roll'!$K21))</f>
        <v/>
      </c>
      <c r="FY21" s="47" t="str">
        <f>IF('Res Rent Roll'!$B21="","",INT(FY$3/'Res Rent Roll'!$K21)=(Rollover!FY$3/'Res Rent Roll'!$K21))</f>
        <v/>
      </c>
      <c r="FZ21" s="47" t="str">
        <f>IF('Res Rent Roll'!$B21="","",INT(FZ$3/'Res Rent Roll'!$K21)=(Rollover!FZ$3/'Res Rent Roll'!$K21))</f>
        <v/>
      </c>
      <c r="GA21" s="48" t="str">
        <f>IF('Res Rent Roll'!$B21="","",INT(GA$3/'Res Rent Roll'!$K21)=(Rollover!GA$3/'Res Rent Roll'!$K21))</f>
        <v/>
      </c>
    </row>
    <row r="22" spans="2:183" x14ac:dyDescent="0.3">
      <c r="B22" s="42" t="str">
        <f>IF('Res Rent Roll'!$B22="","",'Res Rent Roll'!$B22)</f>
        <v/>
      </c>
      <c r="C22" s="43"/>
      <c r="D22" s="47" t="str">
        <f>IF('Res Rent Roll'!$B22="","",INT(D$3/'Res Rent Roll'!$K22)=(Rollover!D$3/'Res Rent Roll'!$K22))</f>
        <v/>
      </c>
      <c r="E22" s="47" t="str">
        <f>IF('Res Rent Roll'!$B22="","",INT(E$3/'Res Rent Roll'!$K22)=(Rollover!E$3/'Res Rent Roll'!$K22))</f>
        <v/>
      </c>
      <c r="F22" s="47" t="str">
        <f>IF('Res Rent Roll'!$B22="","",INT(F$3/'Res Rent Roll'!$K22)=(Rollover!F$3/'Res Rent Roll'!$K22))</f>
        <v/>
      </c>
      <c r="G22" s="47" t="str">
        <f>IF('Res Rent Roll'!$B22="","",INT(G$3/'Res Rent Roll'!$K22)=(Rollover!G$3/'Res Rent Roll'!$K22))</f>
        <v/>
      </c>
      <c r="H22" s="47" t="str">
        <f>IF('Res Rent Roll'!$B22="","",INT(H$3/'Res Rent Roll'!$K22)=(Rollover!H$3/'Res Rent Roll'!$K22))</f>
        <v/>
      </c>
      <c r="I22" s="47" t="str">
        <f>IF('Res Rent Roll'!$B22="","",INT(I$3/'Res Rent Roll'!$K22)=(Rollover!I$3/'Res Rent Roll'!$K22))</f>
        <v/>
      </c>
      <c r="J22" s="47" t="str">
        <f>IF('Res Rent Roll'!$B22="","",INT(J$3/'Res Rent Roll'!$K22)=(Rollover!J$3/'Res Rent Roll'!$K22))</f>
        <v/>
      </c>
      <c r="K22" s="47" t="str">
        <f>IF('Res Rent Roll'!$B22="","",INT(K$3/'Res Rent Roll'!$K22)=(Rollover!K$3/'Res Rent Roll'!$K22))</f>
        <v/>
      </c>
      <c r="L22" s="47" t="str">
        <f>IF('Res Rent Roll'!$B22="","",INT(L$3/'Res Rent Roll'!$K22)=(Rollover!L$3/'Res Rent Roll'!$K22))</f>
        <v/>
      </c>
      <c r="M22" s="47" t="str">
        <f>IF('Res Rent Roll'!$B22="","",INT(M$3/'Res Rent Roll'!$K22)=(Rollover!M$3/'Res Rent Roll'!$K22))</f>
        <v/>
      </c>
      <c r="N22" s="47" t="str">
        <f>IF('Res Rent Roll'!$B22="","",INT(N$3/'Res Rent Roll'!$K22)=(Rollover!N$3/'Res Rent Roll'!$K22))</f>
        <v/>
      </c>
      <c r="O22" s="47" t="str">
        <f>IF('Res Rent Roll'!$B22="","",INT(O$3/'Res Rent Roll'!$K22)=(Rollover!O$3/'Res Rent Roll'!$K22))</f>
        <v/>
      </c>
      <c r="P22" s="47" t="str">
        <f>IF('Res Rent Roll'!$B22="","",INT(P$3/'Res Rent Roll'!$K22)=(Rollover!P$3/'Res Rent Roll'!$K22))</f>
        <v/>
      </c>
      <c r="Q22" s="47" t="str">
        <f>IF('Res Rent Roll'!$B22="","",INT(Q$3/'Res Rent Roll'!$K22)=(Rollover!Q$3/'Res Rent Roll'!$K22))</f>
        <v/>
      </c>
      <c r="R22" s="47" t="str">
        <f>IF('Res Rent Roll'!$B22="","",INT(R$3/'Res Rent Roll'!$K22)=(Rollover!R$3/'Res Rent Roll'!$K22))</f>
        <v/>
      </c>
      <c r="S22" s="47" t="str">
        <f>IF('Res Rent Roll'!$B22="","",INT(S$3/'Res Rent Roll'!$K22)=(Rollover!S$3/'Res Rent Roll'!$K22))</f>
        <v/>
      </c>
      <c r="T22" s="47" t="str">
        <f>IF('Res Rent Roll'!$B22="","",INT(T$3/'Res Rent Roll'!$K22)=(Rollover!T$3/'Res Rent Roll'!$K22))</f>
        <v/>
      </c>
      <c r="U22" s="47" t="str">
        <f>IF('Res Rent Roll'!$B22="","",INT(U$3/'Res Rent Roll'!$K22)=(Rollover!U$3/'Res Rent Roll'!$K22))</f>
        <v/>
      </c>
      <c r="V22" s="47" t="str">
        <f>IF('Res Rent Roll'!$B22="","",INT(V$3/'Res Rent Roll'!$K22)=(Rollover!V$3/'Res Rent Roll'!$K22))</f>
        <v/>
      </c>
      <c r="W22" s="47" t="str">
        <f>IF('Res Rent Roll'!$B22="","",INT(W$3/'Res Rent Roll'!$K22)=(Rollover!W$3/'Res Rent Roll'!$K22))</f>
        <v/>
      </c>
      <c r="X22" s="47" t="str">
        <f>IF('Res Rent Roll'!$B22="","",INT(X$3/'Res Rent Roll'!$K22)=(Rollover!X$3/'Res Rent Roll'!$K22))</f>
        <v/>
      </c>
      <c r="Y22" s="47" t="str">
        <f>IF('Res Rent Roll'!$B22="","",INT(Y$3/'Res Rent Roll'!$K22)=(Rollover!Y$3/'Res Rent Roll'!$K22))</f>
        <v/>
      </c>
      <c r="Z22" s="47" t="str">
        <f>IF('Res Rent Roll'!$B22="","",INT(Z$3/'Res Rent Roll'!$K22)=(Rollover!Z$3/'Res Rent Roll'!$K22))</f>
        <v/>
      </c>
      <c r="AA22" s="47" t="str">
        <f>IF('Res Rent Roll'!$B22="","",INT(AA$3/'Res Rent Roll'!$K22)=(Rollover!AA$3/'Res Rent Roll'!$K22))</f>
        <v/>
      </c>
      <c r="AB22" s="47" t="str">
        <f>IF('Res Rent Roll'!$B22="","",INT(AB$3/'Res Rent Roll'!$K22)=(Rollover!AB$3/'Res Rent Roll'!$K22))</f>
        <v/>
      </c>
      <c r="AC22" s="47" t="str">
        <f>IF('Res Rent Roll'!$B22="","",INT(AC$3/'Res Rent Roll'!$K22)=(Rollover!AC$3/'Res Rent Roll'!$K22))</f>
        <v/>
      </c>
      <c r="AD22" s="47" t="str">
        <f>IF('Res Rent Roll'!$B22="","",INT(AD$3/'Res Rent Roll'!$K22)=(Rollover!AD$3/'Res Rent Roll'!$K22))</f>
        <v/>
      </c>
      <c r="AE22" s="47" t="str">
        <f>IF('Res Rent Roll'!$B22="","",INT(AE$3/'Res Rent Roll'!$K22)=(Rollover!AE$3/'Res Rent Roll'!$K22))</f>
        <v/>
      </c>
      <c r="AF22" s="47" t="str">
        <f>IF('Res Rent Roll'!$B22="","",INT(AF$3/'Res Rent Roll'!$K22)=(Rollover!AF$3/'Res Rent Roll'!$K22))</f>
        <v/>
      </c>
      <c r="AG22" s="47" t="str">
        <f>IF('Res Rent Roll'!$B22="","",INT(AG$3/'Res Rent Roll'!$K22)=(Rollover!AG$3/'Res Rent Roll'!$K22))</f>
        <v/>
      </c>
      <c r="AH22" s="47" t="str">
        <f>IF('Res Rent Roll'!$B22="","",INT(AH$3/'Res Rent Roll'!$K22)=(Rollover!AH$3/'Res Rent Roll'!$K22))</f>
        <v/>
      </c>
      <c r="AI22" s="47" t="str">
        <f>IF('Res Rent Roll'!$B22="","",INT(AI$3/'Res Rent Roll'!$K22)=(Rollover!AI$3/'Res Rent Roll'!$K22))</f>
        <v/>
      </c>
      <c r="AJ22" s="47" t="str">
        <f>IF('Res Rent Roll'!$B22="","",INT(AJ$3/'Res Rent Roll'!$K22)=(Rollover!AJ$3/'Res Rent Roll'!$K22))</f>
        <v/>
      </c>
      <c r="AK22" s="47" t="str">
        <f>IF('Res Rent Roll'!$B22="","",INT(AK$3/'Res Rent Roll'!$K22)=(Rollover!AK$3/'Res Rent Roll'!$K22))</f>
        <v/>
      </c>
      <c r="AL22" s="47" t="str">
        <f>IF('Res Rent Roll'!$B22="","",INT(AL$3/'Res Rent Roll'!$K22)=(Rollover!AL$3/'Res Rent Roll'!$K22))</f>
        <v/>
      </c>
      <c r="AM22" s="47" t="str">
        <f>IF('Res Rent Roll'!$B22="","",INT(AM$3/'Res Rent Roll'!$K22)=(Rollover!AM$3/'Res Rent Roll'!$K22))</f>
        <v/>
      </c>
      <c r="AN22" s="47" t="str">
        <f>IF('Res Rent Roll'!$B22="","",INT(AN$3/'Res Rent Roll'!$K22)=(Rollover!AN$3/'Res Rent Roll'!$K22))</f>
        <v/>
      </c>
      <c r="AO22" s="47" t="str">
        <f>IF('Res Rent Roll'!$B22="","",INT(AO$3/'Res Rent Roll'!$K22)=(Rollover!AO$3/'Res Rent Roll'!$K22))</f>
        <v/>
      </c>
      <c r="AP22" s="47" t="str">
        <f>IF('Res Rent Roll'!$B22="","",INT(AP$3/'Res Rent Roll'!$K22)=(Rollover!AP$3/'Res Rent Roll'!$K22))</f>
        <v/>
      </c>
      <c r="AQ22" s="47" t="str">
        <f>IF('Res Rent Roll'!$B22="","",INT(AQ$3/'Res Rent Roll'!$K22)=(Rollover!AQ$3/'Res Rent Roll'!$K22))</f>
        <v/>
      </c>
      <c r="AR22" s="47" t="str">
        <f>IF('Res Rent Roll'!$B22="","",INT(AR$3/'Res Rent Roll'!$K22)=(Rollover!AR$3/'Res Rent Roll'!$K22))</f>
        <v/>
      </c>
      <c r="AS22" s="47" t="str">
        <f>IF('Res Rent Roll'!$B22="","",INT(AS$3/'Res Rent Roll'!$K22)=(Rollover!AS$3/'Res Rent Roll'!$K22))</f>
        <v/>
      </c>
      <c r="AT22" s="47" t="str">
        <f>IF('Res Rent Roll'!$B22="","",INT(AT$3/'Res Rent Roll'!$K22)=(Rollover!AT$3/'Res Rent Roll'!$K22))</f>
        <v/>
      </c>
      <c r="AU22" s="47" t="str">
        <f>IF('Res Rent Roll'!$B22="","",INT(AU$3/'Res Rent Roll'!$K22)=(Rollover!AU$3/'Res Rent Roll'!$K22))</f>
        <v/>
      </c>
      <c r="AV22" s="47" t="str">
        <f>IF('Res Rent Roll'!$B22="","",INT(AV$3/'Res Rent Roll'!$K22)=(Rollover!AV$3/'Res Rent Roll'!$K22))</f>
        <v/>
      </c>
      <c r="AW22" s="47" t="str">
        <f>IF('Res Rent Roll'!$B22="","",INT(AW$3/'Res Rent Roll'!$K22)=(Rollover!AW$3/'Res Rent Roll'!$K22))</f>
        <v/>
      </c>
      <c r="AX22" s="47" t="str">
        <f>IF('Res Rent Roll'!$B22="","",INT(AX$3/'Res Rent Roll'!$K22)=(Rollover!AX$3/'Res Rent Roll'!$K22))</f>
        <v/>
      </c>
      <c r="AY22" s="47" t="str">
        <f>IF('Res Rent Roll'!$B22="","",INT(AY$3/'Res Rent Roll'!$K22)=(Rollover!AY$3/'Res Rent Roll'!$K22))</f>
        <v/>
      </c>
      <c r="AZ22" s="47" t="str">
        <f>IF('Res Rent Roll'!$B22="","",INT(AZ$3/'Res Rent Roll'!$K22)=(Rollover!AZ$3/'Res Rent Roll'!$K22))</f>
        <v/>
      </c>
      <c r="BA22" s="47" t="str">
        <f>IF('Res Rent Roll'!$B22="","",INT(BA$3/'Res Rent Roll'!$K22)=(Rollover!BA$3/'Res Rent Roll'!$K22))</f>
        <v/>
      </c>
      <c r="BB22" s="47" t="str">
        <f>IF('Res Rent Roll'!$B22="","",INT(BB$3/'Res Rent Roll'!$K22)=(Rollover!BB$3/'Res Rent Roll'!$K22))</f>
        <v/>
      </c>
      <c r="BC22" s="47" t="str">
        <f>IF('Res Rent Roll'!$B22="","",INT(BC$3/'Res Rent Roll'!$K22)=(Rollover!BC$3/'Res Rent Roll'!$K22))</f>
        <v/>
      </c>
      <c r="BD22" s="47" t="str">
        <f>IF('Res Rent Roll'!$B22="","",INT(BD$3/'Res Rent Roll'!$K22)=(Rollover!BD$3/'Res Rent Roll'!$K22))</f>
        <v/>
      </c>
      <c r="BE22" s="47" t="str">
        <f>IF('Res Rent Roll'!$B22="","",INT(BE$3/'Res Rent Roll'!$K22)=(Rollover!BE$3/'Res Rent Roll'!$K22))</f>
        <v/>
      </c>
      <c r="BF22" s="47" t="str">
        <f>IF('Res Rent Roll'!$B22="","",INT(BF$3/'Res Rent Roll'!$K22)=(Rollover!BF$3/'Res Rent Roll'!$K22))</f>
        <v/>
      </c>
      <c r="BG22" s="47" t="str">
        <f>IF('Res Rent Roll'!$B22="","",INT(BG$3/'Res Rent Roll'!$K22)=(Rollover!BG$3/'Res Rent Roll'!$K22))</f>
        <v/>
      </c>
      <c r="BH22" s="47" t="str">
        <f>IF('Res Rent Roll'!$B22="","",INT(BH$3/'Res Rent Roll'!$K22)=(Rollover!BH$3/'Res Rent Roll'!$K22))</f>
        <v/>
      </c>
      <c r="BI22" s="47" t="str">
        <f>IF('Res Rent Roll'!$B22="","",INT(BI$3/'Res Rent Roll'!$K22)=(Rollover!BI$3/'Res Rent Roll'!$K22))</f>
        <v/>
      </c>
      <c r="BJ22" s="47" t="str">
        <f>IF('Res Rent Roll'!$B22="","",INT(BJ$3/'Res Rent Roll'!$K22)=(Rollover!BJ$3/'Res Rent Roll'!$K22))</f>
        <v/>
      </c>
      <c r="BK22" s="47" t="str">
        <f>IF('Res Rent Roll'!$B22="","",INT(BK$3/'Res Rent Roll'!$K22)=(Rollover!BK$3/'Res Rent Roll'!$K22))</f>
        <v/>
      </c>
      <c r="BL22" s="47" t="str">
        <f>IF('Res Rent Roll'!$B22="","",INT(BL$3/'Res Rent Roll'!$K22)=(Rollover!BL$3/'Res Rent Roll'!$K22))</f>
        <v/>
      </c>
      <c r="BM22" s="47" t="str">
        <f>IF('Res Rent Roll'!$B22="","",INT(BM$3/'Res Rent Roll'!$K22)=(Rollover!BM$3/'Res Rent Roll'!$K22))</f>
        <v/>
      </c>
      <c r="BN22" s="47" t="str">
        <f>IF('Res Rent Roll'!$B22="","",INT(BN$3/'Res Rent Roll'!$K22)=(Rollover!BN$3/'Res Rent Roll'!$K22))</f>
        <v/>
      </c>
      <c r="BO22" s="47" t="str">
        <f>IF('Res Rent Roll'!$B22="","",INT(BO$3/'Res Rent Roll'!$K22)=(Rollover!BO$3/'Res Rent Roll'!$K22))</f>
        <v/>
      </c>
      <c r="BP22" s="47" t="str">
        <f>IF('Res Rent Roll'!$B22="","",INT(BP$3/'Res Rent Roll'!$K22)=(Rollover!BP$3/'Res Rent Roll'!$K22))</f>
        <v/>
      </c>
      <c r="BQ22" s="47" t="str">
        <f>IF('Res Rent Roll'!$B22="","",INT(BQ$3/'Res Rent Roll'!$K22)=(Rollover!BQ$3/'Res Rent Roll'!$K22))</f>
        <v/>
      </c>
      <c r="BR22" s="47" t="str">
        <f>IF('Res Rent Roll'!$B22="","",INT(BR$3/'Res Rent Roll'!$K22)=(Rollover!BR$3/'Res Rent Roll'!$K22))</f>
        <v/>
      </c>
      <c r="BS22" s="47" t="str">
        <f>IF('Res Rent Roll'!$B22="","",INT(BS$3/'Res Rent Roll'!$K22)=(Rollover!BS$3/'Res Rent Roll'!$K22))</f>
        <v/>
      </c>
      <c r="BT22" s="47" t="str">
        <f>IF('Res Rent Roll'!$B22="","",INT(BT$3/'Res Rent Roll'!$K22)=(Rollover!BT$3/'Res Rent Roll'!$K22))</f>
        <v/>
      </c>
      <c r="BU22" s="47" t="str">
        <f>IF('Res Rent Roll'!$B22="","",INT(BU$3/'Res Rent Roll'!$K22)=(Rollover!BU$3/'Res Rent Roll'!$K22))</f>
        <v/>
      </c>
      <c r="BV22" s="47" t="str">
        <f>IF('Res Rent Roll'!$B22="","",INT(BV$3/'Res Rent Roll'!$K22)=(Rollover!BV$3/'Res Rent Roll'!$K22))</f>
        <v/>
      </c>
      <c r="BW22" s="47" t="str">
        <f>IF('Res Rent Roll'!$B22="","",INT(BW$3/'Res Rent Roll'!$K22)=(Rollover!BW$3/'Res Rent Roll'!$K22))</f>
        <v/>
      </c>
      <c r="BX22" s="47" t="str">
        <f>IF('Res Rent Roll'!$B22="","",INT(BX$3/'Res Rent Roll'!$K22)=(Rollover!BX$3/'Res Rent Roll'!$K22))</f>
        <v/>
      </c>
      <c r="BY22" s="47" t="str">
        <f>IF('Res Rent Roll'!$B22="","",INT(BY$3/'Res Rent Roll'!$K22)=(Rollover!BY$3/'Res Rent Roll'!$K22))</f>
        <v/>
      </c>
      <c r="BZ22" s="47" t="str">
        <f>IF('Res Rent Roll'!$B22="","",INT(BZ$3/'Res Rent Roll'!$K22)=(Rollover!BZ$3/'Res Rent Roll'!$K22))</f>
        <v/>
      </c>
      <c r="CA22" s="47" t="str">
        <f>IF('Res Rent Roll'!$B22="","",INT(CA$3/'Res Rent Roll'!$K22)=(Rollover!CA$3/'Res Rent Roll'!$K22))</f>
        <v/>
      </c>
      <c r="CB22" s="47" t="str">
        <f>IF('Res Rent Roll'!$B22="","",INT(CB$3/'Res Rent Roll'!$K22)=(Rollover!CB$3/'Res Rent Roll'!$K22))</f>
        <v/>
      </c>
      <c r="CC22" s="47" t="str">
        <f>IF('Res Rent Roll'!$B22="","",INT(CC$3/'Res Rent Roll'!$K22)=(Rollover!CC$3/'Res Rent Roll'!$K22))</f>
        <v/>
      </c>
      <c r="CD22" s="47" t="str">
        <f>IF('Res Rent Roll'!$B22="","",INT(CD$3/'Res Rent Roll'!$K22)=(Rollover!CD$3/'Res Rent Roll'!$K22))</f>
        <v/>
      </c>
      <c r="CE22" s="47" t="str">
        <f>IF('Res Rent Roll'!$B22="","",INT(CE$3/'Res Rent Roll'!$K22)=(Rollover!CE$3/'Res Rent Roll'!$K22))</f>
        <v/>
      </c>
      <c r="CF22" s="47" t="str">
        <f>IF('Res Rent Roll'!$B22="","",INT(CF$3/'Res Rent Roll'!$K22)=(Rollover!CF$3/'Res Rent Roll'!$K22))</f>
        <v/>
      </c>
      <c r="CG22" s="47" t="str">
        <f>IF('Res Rent Roll'!$B22="","",INT(CG$3/'Res Rent Roll'!$K22)=(Rollover!CG$3/'Res Rent Roll'!$K22))</f>
        <v/>
      </c>
      <c r="CH22" s="47" t="str">
        <f>IF('Res Rent Roll'!$B22="","",INT(CH$3/'Res Rent Roll'!$K22)=(Rollover!CH$3/'Res Rent Roll'!$K22))</f>
        <v/>
      </c>
      <c r="CI22" s="47" t="str">
        <f>IF('Res Rent Roll'!$B22="","",INT(CI$3/'Res Rent Roll'!$K22)=(Rollover!CI$3/'Res Rent Roll'!$K22))</f>
        <v/>
      </c>
      <c r="CJ22" s="47" t="str">
        <f>IF('Res Rent Roll'!$B22="","",INT(CJ$3/'Res Rent Roll'!$K22)=(Rollover!CJ$3/'Res Rent Roll'!$K22))</f>
        <v/>
      </c>
      <c r="CK22" s="47" t="str">
        <f>IF('Res Rent Roll'!$B22="","",INT(CK$3/'Res Rent Roll'!$K22)=(Rollover!CK$3/'Res Rent Roll'!$K22))</f>
        <v/>
      </c>
      <c r="CL22" s="47" t="str">
        <f>IF('Res Rent Roll'!$B22="","",INT(CL$3/'Res Rent Roll'!$K22)=(Rollover!CL$3/'Res Rent Roll'!$K22))</f>
        <v/>
      </c>
      <c r="CM22" s="47" t="str">
        <f>IF('Res Rent Roll'!$B22="","",INT(CM$3/'Res Rent Roll'!$K22)=(Rollover!CM$3/'Res Rent Roll'!$K22))</f>
        <v/>
      </c>
      <c r="CN22" s="47" t="str">
        <f>IF('Res Rent Roll'!$B22="","",INT(CN$3/'Res Rent Roll'!$K22)=(Rollover!CN$3/'Res Rent Roll'!$K22))</f>
        <v/>
      </c>
      <c r="CO22" s="47" t="str">
        <f>IF('Res Rent Roll'!$B22="","",INT(CO$3/'Res Rent Roll'!$K22)=(Rollover!CO$3/'Res Rent Roll'!$K22))</f>
        <v/>
      </c>
      <c r="CP22" s="47" t="str">
        <f>IF('Res Rent Roll'!$B22="","",INT(CP$3/'Res Rent Roll'!$K22)=(Rollover!CP$3/'Res Rent Roll'!$K22))</f>
        <v/>
      </c>
      <c r="CQ22" s="47" t="str">
        <f>IF('Res Rent Roll'!$B22="","",INT(CQ$3/'Res Rent Roll'!$K22)=(Rollover!CQ$3/'Res Rent Roll'!$K22))</f>
        <v/>
      </c>
      <c r="CR22" s="47" t="str">
        <f>IF('Res Rent Roll'!$B22="","",INT(CR$3/'Res Rent Roll'!$K22)=(Rollover!CR$3/'Res Rent Roll'!$K22))</f>
        <v/>
      </c>
      <c r="CS22" s="47" t="str">
        <f>IF('Res Rent Roll'!$B22="","",INT(CS$3/'Res Rent Roll'!$K22)=(Rollover!CS$3/'Res Rent Roll'!$K22))</f>
        <v/>
      </c>
      <c r="CT22" s="47" t="str">
        <f>IF('Res Rent Roll'!$B22="","",INT(CT$3/'Res Rent Roll'!$K22)=(Rollover!CT$3/'Res Rent Roll'!$K22))</f>
        <v/>
      </c>
      <c r="CU22" s="47" t="str">
        <f>IF('Res Rent Roll'!$B22="","",INT(CU$3/'Res Rent Roll'!$K22)=(Rollover!CU$3/'Res Rent Roll'!$K22))</f>
        <v/>
      </c>
      <c r="CV22" s="47" t="str">
        <f>IF('Res Rent Roll'!$B22="","",INT(CV$3/'Res Rent Roll'!$K22)=(Rollover!CV$3/'Res Rent Roll'!$K22))</f>
        <v/>
      </c>
      <c r="CW22" s="47" t="str">
        <f>IF('Res Rent Roll'!$B22="","",INT(CW$3/'Res Rent Roll'!$K22)=(Rollover!CW$3/'Res Rent Roll'!$K22))</f>
        <v/>
      </c>
      <c r="CX22" s="47" t="str">
        <f>IF('Res Rent Roll'!$B22="","",INT(CX$3/'Res Rent Roll'!$K22)=(Rollover!CX$3/'Res Rent Roll'!$K22))</f>
        <v/>
      </c>
      <c r="CY22" s="47" t="str">
        <f>IF('Res Rent Roll'!$B22="","",INT(CY$3/'Res Rent Roll'!$K22)=(Rollover!CY$3/'Res Rent Roll'!$K22))</f>
        <v/>
      </c>
      <c r="CZ22" s="47" t="str">
        <f>IF('Res Rent Roll'!$B22="","",INT(CZ$3/'Res Rent Roll'!$K22)=(Rollover!CZ$3/'Res Rent Roll'!$K22))</f>
        <v/>
      </c>
      <c r="DA22" s="47" t="str">
        <f>IF('Res Rent Roll'!$B22="","",INT(DA$3/'Res Rent Roll'!$K22)=(Rollover!DA$3/'Res Rent Roll'!$K22))</f>
        <v/>
      </c>
      <c r="DB22" s="47" t="str">
        <f>IF('Res Rent Roll'!$B22="","",INT(DB$3/'Res Rent Roll'!$K22)=(Rollover!DB$3/'Res Rent Roll'!$K22))</f>
        <v/>
      </c>
      <c r="DC22" s="47" t="str">
        <f>IF('Res Rent Roll'!$B22="","",INT(DC$3/'Res Rent Roll'!$K22)=(Rollover!DC$3/'Res Rent Roll'!$K22))</f>
        <v/>
      </c>
      <c r="DD22" s="47" t="str">
        <f>IF('Res Rent Roll'!$B22="","",INT(DD$3/'Res Rent Roll'!$K22)=(Rollover!DD$3/'Res Rent Roll'!$K22))</f>
        <v/>
      </c>
      <c r="DE22" s="47" t="str">
        <f>IF('Res Rent Roll'!$B22="","",INT(DE$3/'Res Rent Roll'!$K22)=(Rollover!DE$3/'Res Rent Roll'!$K22))</f>
        <v/>
      </c>
      <c r="DF22" s="47" t="str">
        <f>IF('Res Rent Roll'!$B22="","",INT(DF$3/'Res Rent Roll'!$K22)=(Rollover!DF$3/'Res Rent Roll'!$K22))</f>
        <v/>
      </c>
      <c r="DG22" s="47" t="str">
        <f>IF('Res Rent Roll'!$B22="","",INT(DG$3/'Res Rent Roll'!$K22)=(Rollover!DG$3/'Res Rent Roll'!$K22))</f>
        <v/>
      </c>
      <c r="DH22" s="47" t="str">
        <f>IF('Res Rent Roll'!$B22="","",INT(DH$3/'Res Rent Roll'!$K22)=(Rollover!DH$3/'Res Rent Roll'!$K22))</f>
        <v/>
      </c>
      <c r="DI22" s="47" t="str">
        <f>IF('Res Rent Roll'!$B22="","",INT(DI$3/'Res Rent Roll'!$K22)=(Rollover!DI$3/'Res Rent Roll'!$K22))</f>
        <v/>
      </c>
      <c r="DJ22" s="47" t="str">
        <f>IF('Res Rent Roll'!$B22="","",INT(DJ$3/'Res Rent Roll'!$K22)=(Rollover!DJ$3/'Res Rent Roll'!$K22))</f>
        <v/>
      </c>
      <c r="DK22" s="47" t="str">
        <f>IF('Res Rent Roll'!$B22="","",INT(DK$3/'Res Rent Roll'!$K22)=(Rollover!DK$3/'Res Rent Roll'!$K22))</f>
        <v/>
      </c>
      <c r="DL22" s="47" t="str">
        <f>IF('Res Rent Roll'!$B22="","",INT(DL$3/'Res Rent Roll'!$K22)=(Rollover!DL$3/'Res Rent Roll'!$K22))</f>
        <v/>
      </c>
      <c r="DM22" s="47" t="str">
        <f>IF('Res Rent Roll'!$B22="","",INT(DM$3/'Res Rent Roll'!$K22)=(Rollover!DM$3/'Res Rent Roll'!$K22))</f>
        <v/>
      </c>
      <c r="DN22" s="47" t="str">
        <f>IF('Res Rent Roll'!$B22="","",INT(DN$3/'Res Rent Roll'!$K22)=(Rollover!DN$3/'Res Rent Roll'!$K22))</f>
        <v/>
      </c>
      <c r="DO22" s="47" t="str">
        <f>IF('Res Rent Roll'!$B22="","",INT(DO$3/'Res Rent Roll'!$K22)=(Rollover!DO$3/'Res Rent Roll'!$K22))</f>
        <v/>
      </c>
      <c r="DP22" s="47" t="str">
        <f>IF('Res Rent Roll'!$B22="","",INT(DP$3/'Res Rent Roll'!$K22)=(Rollover!DP$3/'Res Rent Roll'!$K22))</f>
        <v/>
      </c>
      <c r="DQ22" s="47" t="str">
        <f>IF('Res Rent Roll'!$B22="","",INT(DQ$3/'Res Rent Roll'!$K22)=(Rollover!DQ$3/'Res Rent Roll'!$K22))</f>
        <v/>
      </c>
      <c r="DR22" s="47" t="str">
        <f>IF('Res Rent Roll'!$B22="","",INT(DR$3/'Res Rent Roll'!$K22)=(Rollover!DR$3/'Res Rent Roll'!$K22))</f>
        <v/>
      </c>
      <c r="DS22" s="47" t="str">
        <f>IF('Res Rent Roll'!$B22="","",INT(DS$3/'Res Rent Roll'!$K22)=(Rollover!DS$3/'Res Rent Roll'!$K22))</f>
        <v/>
      </c>
      <c r="DT22" s="47" t="str">
        <f>IF('Res Rent Roll'!$B22="","",INT(DT$3/'Res Rent Roll'!$K22)=(Rollover!DT$3/'Res Rent Roll'!$K22))</f>
        <v/>
      </c>
      <c r="DU22" s="47" t="str">
        <f>IF('Res Rent Roll'!$B22="","",INT(DU$3/'Res Rent Roll'!$K22)=(Rollover!DU$3/'Res Rent Roll'!$K22))</f>
        <v/>
      </c>
      <c r="DV22" s="47" t="str">
        <f>IF('Res Rent Roll'!$B22="","",INT(DV$3/'Res Rent Roll'!$K22)=(Rollover!DV$3/'Res Rent Roll'!$K22))</f>
        <v/>
      </c>
      <c r="DW22" s="47" t="str">
        <f>IF('Res Rent Roll'!$B22="","",INT(DW$3/'Res Rent Roll'!$K22)=(Rollover!DW$3/'Res Rent Roll'!$K22))</f>
        <v/>
      </c>
      <c r="DX22" s="47" t="str">
        <f>IF('Res Rent Roll'!$B22="","",INT(DX$3/'Res Rent Roll'!$K22)=(Rollover!DX$3/'Res Rent Roll'!$K22))</f>
        <v/>
      </c>
      <c r="DY22" s="47" t="str">
        <f>IF('Res Rent Roll'!$B22="","",INT(DY$3/'Res Rent Roll'!$K22)=(Rollover!DY$3/'Res Rent Roll'!$K22))</f>
        <v/>
      </c>
      <c r="DZ22" s="47" t="str">
        <f>IF('Res Rent Roll'!$B22="","",INT(DZ$3/'Res Rent Roll'!$K22)=(Rollover!DZ$3/'Res Rent Roll'!$K22))</f>
        <v/>
      </c>
      <c r="EA22" s="47" t="str">
        <f>IF('Res Rent Roll'!$B22="","",INT(EA$3/'Res Rent Roll'!$K22)=(Rollover!EA$3/'Res Rent Roll'!$K22))</f>
        <v/>
      </c>
      <c r="EB22" s="47" t="str">
        <f>IF('Res Rent Roll'!$B22="","",INT(EB$3/'Res Rent Roll'!$K22)=(Rollover!EB$3/'Res Rent Roll'!$K22))</f>
        <v/>
      </c>
      <c r="EC22" s="47" t="str">
        <f>IF('Res Rent Roll'!$B22="","",INT(EC$3/'Res Rent Roll'!$K22)=(Rollover!EC$3/'Res Rent Roll'!$K22))</f>
        <v/>
      </c>
      <c r="ED22" s="47" t="str">
        <f>IF('Res Rent Roll'!$B22="","",INT(ED$3/'Res Rent Roll'!$K22)=(Rollover!ED$3/'Res Rent Roll'!$K22))</f>
        <v/>
      </c>
      <c r="EE22" s="47" t="str">
        <f>IF('Res Rent Roll'!$B22="","",INT(EE$3/'Res Rent Roll'!$K22)=(Rollover!EE$3/'Res Rent Roll'!$K22))</f>
        <v/>
      </c>
      <c r="EF22" s="47" t="str">
        <f>IF('Res Rent Roll'!$B22="","",INT(EF$3/'Res Rent Roll'!$K22)=(Rollover!EF$3/'Res Rent Roll'!$K22))</f>
        <v/>
      </c>
      <c r="EG22" s="47" t="str">
        <f>IF('Res Rent Roll'!$B22="","",INT(EG$3/'Res Rent Roll'!$K22)=(Rollover!EG$3/'Res Rent Roll'!$K22))</f>
        <v/>
      </c>
      <c r="EH22" s="47" t="str">
        <f>IF('Res Rent Roll'!$B22="","",INT(EH$3/'Res Rent Roll'!$K22)=(Rollover!EH$3/'Res Rent Roll'!$K22))</f>
        <v/>
      </c>
      <c r="EI22" s="47" t="str">
        <f>IF('Res Rent Roll'!$B22="","",INT(EI$3/'Res Rent Roll'!$K22)=(Rollover!EI$3/'Res Rent Roll'!$K22))</f>
        <v/>
      </c>
      <c r="EJ22" s="47" t="str">
        <f>IF('Res Rent Roll'!$B22="","",INT(EJ$3/'Res Rent Roll'!$K22)=(Rollover!EJ$3/'Res Rent Roll'!$K22))</f>
        <v/>
      </c>
      <c r="EK22" s="47" t="str">
        <f>IF('Res Rent Roll'!$B22="","",INT(EK$3/'Res Rent Roll'!$K22)=(Rollover!EK$3/'Res Rent Roll'!$K22))</f>
        <v/>
      </c>
      <c r="EL22" s="47" t="str">
        <f>IF('Res Rent Roll'!$B22="","",INT(EL$3/'Res Rent Roll'!$K22)=(Rollover!EL$3/'Res Rent Roll'!$K22))</f>
        <v/>
      </c>
      <c r="EM22" s="47" t="str">
        <f>IF('Res Rent Roll'!$B22="","",INT(EM$3/'Res Rent Roll'!$K22)=(Rollover!EM$3/'Res Rent Roll'!$K22))</f>
        <v/>
      </c>
      <c r="EN22" s="47" t="str">
        <f>IF('Res Rent Roll'!$B22="","",INT(EN$3/'Res Rent Roll'!$K22)=(Rollover!EN$3/'Res Rent Roll'!$K22))</f>
        <v/>
      </c>
      <c r="EO22" s="47" t="str">
        <f>IF('Res Rent Roll'!$B22="","",INT(EO$3/'Res Rent Roll'!$K22)=(Rollover!EO$3/'Res Rent Roll'!$K22))</f>
        <v/>
      </c>
      <c r="EP22" s="47" t="str">
        <f>IF('Res Rent Roll'!$B22="","",INT(EP$3/'Res Rent Roll'!$K22)=(Rollover!EP$3/'Res Rent Roll'!$K22))</f>
        <v/>
      </c>
      <c r="EQ22" s="47" t="str">
        <f>IF('Res Rent Roll'!$B22="","",INT(EQ$3/'Res Rent Roll'!$K22)=(Rollover!EQ$3/'Res Rent Roll'!$K22))</f>
        <v/>
      </c>
      <c r="ER22" s="47" t="str">
        <f>IF('Res Rent Roll'!$B22="","",INT(ER$3/'Res Rent Roll'!$K22)=(Rollover!ER$3/'Res Rent Roll'!$K22))</f>
        <v/>
      </c>
      <c r="ES22" s="47" t="str">
        <f>IF('Res Rent Roll'!$B22="","",INT(ES$3/'Res Rent Roll'!$K22)=(Rollover!ES$3/'Res Rent Roll'!$K22))</f>
        <v/>
      </c>
      <c r="ET22" s="47" t="str">
        <f>IF('Res Rent Roll'!$B22="","",INT(ET$3/'Res Rent Roll'!$K22)=(Rollover!ET$3/'Res Rent Roll'!$K22))</f>
        <v/>
      </c>
      <c r="EU22" s="47" t="str">
        <f>IF('Res Rent Roll'!$B22="","",INT(EU$3/'Res Rent Roll'!$K22)=(Rollover!EU$3/'Res Rent Roll'!$K22))</f>
        <v/>
      </c>
      <c r="EV22" s="47" t="str">
        <f>IF('Res Rent Roll'!$B22="","",INT(EV$3/'Res Rent Roll'!$K22)=(Rollover!EV$3/'Res Rent Roll'!$K22))</f>
        <v/>
      </c>
      <c r="EW22" s="47" t="str">
        <f>IF('Res Rent Roll'!$B22="","",INT(EW$3/'Res Rent Roll'!$K22)=(Rollover!EW$3/'Res Rent Roll'!$K22))</f>
        <v/>
      </c>
      <c r="EX22" s="47" t="str">
        <f>IF('Res Rent Roll'!$B22="","",INT(EX$3/'Res Rent Roll'!$K22)=(Rollover!EX$3/'Res Rent Roll'!$K22))</f>
        <v/>
      </c>
      <c r="EY22" s="47" t="str">
        <f>IF('Res Rent Roll'!$B22="","",INT(EY$3/'Res Rent Roll'!$K22)=(Rollover!EY$3/'Res Rent Roll'!$K22))</f>
        <v/>
      </c>
      <c r="EZ22" s="47" t="str">
        <f>IF('Res Rent Roll'!$B22="","",INT(EZ$3/'Res Rent Roll'!$K22)=(Rollover!EZ$3/'Res Rent Roll'!$K22))</f>
        <v/>
      </c>
      <c r="FA22" s="47" t="str">
        <f>IF('Res Rent Roll'!$B22="","",INT(FA$3/'Res Rent Roll'!$K22)=(Rollover!FA$3/'Res Rent Roll'!$K22))</f>
        <v/>
      </c>
      <c r="FB22" s="47" t="str">
        <f>IF('Res Rent Roll'!$B22="","",INT(FB$3/'Res Rent Roll'!$K22)=(Rollover!FB$3/'Res Rent Roll'!$K22))</f>
        <v/>
      </c>
      <c r="FC22" s="47" t="str">
        <f>IF('Res Rent Roll'!$B22="","",INT(FC$3/'Res Rent Roll'!$K22)=(Rollover!FC$3/'Res Rent Roll'!$K22))</f>
        <v/>
      </c>
      <c r="FD22" s="47" t="str">
        <f>IF('Res Rent Roll'!$B22="","",INT(FD$3/'Res Rent Roll'!$K22)=(Rollover!FD$3/'Res Rent Roll'!$K22))</f>
        <v/>
      </c>
      <c r="FE22" s="47" t="str">
        <f>IF('Res Rent Roll'!$B22="","",INT(FE$3/'Res Rent Roll'!$K22)=(Rollover!FE$3/'Res Rent Roll'!$K22))</f>
        <v/>
      </c>
      <c r="FF22" s="47" t="str">
        <f>IF('Res Rent Roll'!$B22="","",INT(FF$3/'Res Rent Roll'!$K22)=(Rollover!FF$3/'Res Rent Roll'!$K22))</f>
        <v/>
      </c>
      <c r="FG22" s="47" t="str">
        <f>IF('Res Rent Roll'!$B22="","",INT(FG$3/'Res Rent Roll'!$K22)=(Rollover!FG$3/'Res Rent Roll'!$K22))</f>
        <v/>
      </c>
      <c r="FH22" s="47" t="str">
        <f>IF('Res Rent Roll'!$B22="","",INT(FH$3/'Res Rent Roll'!$K22)=(Rollover!FH$3/'Res Rent Roll'!$K22))</f>
        <v/>
      </c>
      <c r="FI22" s="47" t="str">
        <f>IF('Res Rent Roll'!$B22="","",INT(FI$3/'Res Rent Roll'!$K22)=(Rollover!FI$3/'Res Rent Roll'!$K22))</f>
        <v/>
      </c>
      <c r="FJ22" s="47" t="str">
        <f>IF('Res Rent Roll'!$B22="","",INT(FJ$3/'Res Rent Roll'!$K22)=(Rollover!FJ$3/'Res Rent Roll'!$K22))</f>
        <v/>
      </c>
      <c r="FK22" s="47" t="str">
        <f>IF('Res Rent Roll'!$B22="","",INT(FK$3/'Res Rent Roll'!$K22)=(Rollover!FK$3/'Res Rent Roll'!$K22))</f>
        <v/>
      </c>
      <c r="FL22" s="47" t="str">
        <f>IF('Res Rent Roll'!$B22="","",INT(FL$3/'Res Rent Roll'!$K22)=(Rollover!FL$3/'Res Rent Roll'!$K22))</f>
        <v/>
      </c>
      <c r="FM22" s="47" t="str">
        <f>IF('Res Rent Roll'!$B22="","",INT(FM$3/'Res Rent Roll'!$K22)=(Rollover!FM$3/'Res Rent Roll'!$K22))</f>
        <v/>
      </c>
      <c r="FN22" s="47" t="str">
        <f>IF('Res Rent Roll'!$B22="","",INT(FN$3/'Res Rent Roll'!$K22)=(Rollover!FN$3/'Res Rent Roll'!$K22))</f>
        <v/>
      </c>
      <c r="FO22" s="47" t="str">
        <f>IF('Res Rent Roll'!$B22="","",INT(FO$3/'Res Rent Roll'!$K22)=(Rollover!FO$3/'Res Rent Roll'!$K22))</f>
        <v/>
      </c>
      <c r="FP22" s="47" t="str">
        <f>IF('Res Rent Roll'!$B22="","",INT(FP$3/'Res Rent Roll'!$K22)=(Rollover!FP$3/'Res Rent Roll'!$K22))</f>
        <v/>
      </c>
      <c r="FQ22" s="47" t="str">
        <f>IF('Res Rent Roll'!$B22="","",INT(FQ$3/'Res Rent Roll'!$K22)=(Rollover!FQ$3/'Res Rent Roll'!$K22))</f>
        <v/>
      </c>
      <c r="FR22" s="47" t="str">
        <f>IF('Res Rent Roll'!$B22="","",INT(FR$3/'Res Rent Roll'!$K22)=(Rollover!FR$3/'Res Rent Roll'!$K22))</f>
        <v/>
      </c>
      <c r="FS22" s="47" t="str">
        <f>IF('Res Rent Roll'!$B22="","",INT(FS$3/'Res Rent Roll'!$K22)=(Rollover!FS$3/'Res Rent Roll'!$K22))</f>
        <v/>
      </c>
      <c r="FT22" s="47" t="str">
        <f>IF('Res Rent Roll'!$B22="","",INT(FT$3/'Res Rent Roll'!$K22)=(Rollover!FT$3/'Res Rent Roll'!$K22))</f>
        <v/>
      </c>
      <c r="FU22" s="47" t="str">
        <f>IF('Res Rent Roll'!$B22="","",INT(FU$3/'Res Rent Roll'!$K22)=(Rollover!FU$3/'Res Rent Roll'!$K22))</f>
        <v/>
      </c>
      <c r="FV22" s="47" t="str">
        <f>IF('Res Rent Roll'!$B22="","",INT(FV$3/'Res Rent Roll'!$K22)=(Rollover!FV$3/'Res Rent Roll'!$K22))</f>
        <v/>
      </c>
      <c r="FW22" s="47" t="str">
        <f>IF('Res Rent Roll'!$B22="","",INT(FW$3/'Res Rent Roll'!$K22)=(Rollover!FW$3/'Res Rent Roll'!$K22))</f>
        <v/>
      </c>
      <c r="FX22" s="47" t="str">
        <f>IF('Res Rent Roll'!$B22="","",INT(FX$3/'Res Rent Roll'!$K22)=(Rollover!FX$3/'Res Rent Roll'!$K22))</f>
        <v/>
      </c>
      <c r="FY22" s="47" t="str">
        <f>IF('Res Rent Roll'!$B22="","",INT(FY$3/'Res Rent Roll'!$K22)=(Rollover!FY$3/'Res Rent Roll'!$K22))</f>
        <v/>
      </c>
      <c r="FZ22" s="47" t="str">
        <f>IF('Res Rent Roll'!$B22="","",INT(FZ$3/'Res Rent Roll'!$K22)=(Rollover!FZ$3/'Res Rent Roll'!$K22))</f>
        <v/>
      </c>
      <c r="GA22" s="48" t="str">
        <f>IF('Res Rent Roll'!$B22="","",INT(GA$3/'Res Rent Roll'!$K22)=(Rollover!GA$3/'Res Rent Roll'!$K22))</f>
        <v/>
      </c>
    </row>
    <row r="23" spans="2:183" x14ac:dyDescent="0.3">
      <c r="B23" s="42" t="str">
        <f>IF('Res Rent Roll'!$B23="","",'Res Rent Roll'!$B23)</f>
        <v/>
      </c>
      <c r="C23" s="43"/>
      <c r="D23" s="47" t="str">
        <f>IF('Res Rent Roll'!$B23="","",INT(D$3/'Res Rent Roll'!$K23)=(Rollover!D$3/'Res Rent Roll'!$K23))</f>
        <v/>
      </c>
      <c r="E23" s="47" t="str">
        <f>IF('Res Rent Roll'!$B23="","",INT(E$3/'Res Rent Roll'!$K23)=(Rollover!E$3/'Res Rent Roll'!$K23))</f>
        <v/>
      </c>
      <c r="F23" s="47" t="str">
        <f>IF('Res Rent Roll'!$B23="","",INT(F$3/'Res Rent Roll'!$K23)=(Rollover!F$3/'Res Rent Roll'!$K23))</f>
        <v/>
      </c>
      <c r="G23" s="47" t="str">
        <f>IF('Res Rent Roll'!$B23="","",INT(G$3/'Res Rent Roll'!$K23)=(Rollover!G$3/'Res Rent Roll'!$K23))</f>
        <v/>
      </c>
      <c r="H23" s="47" t="str">
        <f>IF('Res Rent Roll'!$B23="","",INT(H$3/'Res Rent Roll'!$K23)=(Rollover!H$3/'Res Rent Roll'!$K23))</f>
        <v/>
      </c>
      <c r="I23" s="47" t="str">
        <f>IF('Res Rent Roll'!$B23="","",INT(I$3/'Res Rent Roll'!$K23)=(Rollover!I$3/'Res Rent Roll'!$K23))</f>
        <v/>
      </c>
      <c r="J23" s="47" t="str">
        <f>IF('Res Rent Roll'!$B23="","",INT(J$3/'Res Rent Roll'!$K23)=(Rollover!J$3/'Res Rent Roll'!$K23))</f>
        <v/>
      </c>
      <c r="K23" s="47" t="str">
        <f>IF('Res Rent Roll'!$B23="","",INT(K$3/'Res Rent Roll'!$K23)=(Rollover!K$3/'Res Rent Roll'!$K23))</f>
        <v/>
      </c>
      <c r="L23" s="47" t="str">
        <f>IF('Res Rent Roll'!$B23="","",INT(L$3/'Res Rent Roll'!$K23)=(Rollover!L$3/'Res Rent Roll'!$K23))</f>
        <v/>
      </c>
      <c r="M23" s="47" t="str">
        <f>IF('Res Rent Roll'!$B23="","",INT(M$3/'Res Rent Roll'!$K23)=(Rollover!M$3/'Res Rent Roll'!$K23))</f>
        <v/>
      </c>
      <c r="N23" s="47" t="str">
        <f>IF('Res Rent Roll'!$B23="","",INT(N$3/'Res Rent Roll'!$K23)=(Rollover!N$3/'Res Rent Roll'!$K23))</f>
        <v/>
      </c>
      <c r="O23" s="47" t="str">
        <f>IF('Res Rent Roll'!$B23="","",INT(O$3/'Res Rent Roll'!$K23)=(Rollover!O$3/'Res Rent Roll'!$K23))</f>
        <v/>
      </c>
      <c r="P23" s="47" t="str">
        <f>IF('Res Rent Roll'!$B23="","",INT(P$3/'Res Rent Roll'!$K23)=(Rollover!P$3/'Res Rent Roll'!$K23))</f>
        <v/>
      </c>
      <c r="Q23" s="47" t="str">
        <f>IF('Res Rent Roll'!$B23="","",INT(Q$3/'Res Rent Roll'!$K23)=(Rollover!Q$3/'Res Rent Roll'!$K23))</f>
        <v/>
      </c>
      <c r="R23" s="47" t="str">
        <f>IF('Res Rent Roll'!$B23="","",INT(R$3/'Res Rent Roll'!$K23)=(Rollover!R$3/'Res Rent Roll'!$K23))</f>
        <v/>
      </c>
      <c r="S23" s="47" t="str">
        <f>IF('Res Rent Roll'!$B23="","",INT(S$3/'Res Rent Roll'!$K23)=(Rollover!S$3/'Res Rent Roll'!$K23))</f>
        <v/>
      </c>
      <c r="T23" s="47" t="str">
        <f>IF('Res Rent Roll'!$B23="","",INT(T$3/'Res Rent Roll'!$K23)=(Rollover!T$3/'Res Rent Roll'!$K23))</f>
        <v/>
      </c>
      <c r="U23" s="47" t="str">
        <f>IF('Res Rent Roll'!$B23="","",INT(U$3/'Res Rent Roll'!$K23)=(Rollover!U$3/'Res Rent Roll'!$K23))</f>
        <v/>
      </c>
      <c r="V23" s="47" t="str">
        <f>IF('Res Rent Roll'!$B23="","",INT(V$3/'Res Rent Roll'!$K23)=(Rollover!V$3/'Res Rent Roll'!$K23))</f>
        <v/>
      </c>
      <c r="W23" s="47" t="str">
        <f>IF('Res Rent Roll'!$B23="","",INT(W$3/'Res Rent Roll'!$K23)=(Rollover!W$3/'Res Rent Roll'!$K23))</f>
        <v/>
      </c>
      <c r="X23" s="47" t="str">
        <f>IF('Res Rent Roll'!$B23="","",INT(X$3/'Res Rent Roll'!$K23)=(Rollover!X$3/'Res Rent Roll'!$K23))</f>
        <v/>
      </c>
      <c r="Y23" s="47" t="str">
        <f>IF('Res Rent Roll'!$B23="","",INT(Y$3/'Res Rent Roll'!$K23)=(Rollover!Y$3/'Res Rent Roll'!$K23))</f>
        <v/>
      </c>
      <c r="Z23" s="47" t="str">
        <f>IF('Res Rent Roll'!$B23="","",INT(Z$3/'Res Rent Roll'!$K23)=(Rollover!Z$3/'Res Rent Roll'!$K23))</f>
        <v/>
      </c>
      <c r="AA23" s="47" t="str">
        <f>IF('Res Rent Roll'!$B23="","",INT(AA$3/'Res Rent Roll'!$K23)=(Rollover!AA$3/'Res Rent Roll'!$K23))</f>
        <v/>
      </c>
      <c r="AB23" s="47" t="str">
        <f>IF('Res Rent Roll'!$B23="","",INT(AB$3/'Res Rent Roll'!$K23)=(Rollover!AB$3/'Res Rent Roll'!$K23))</f>
        <v/>
      </c>
      <c r="AC23" s="47" t="str">
        <f>IF('Res Rent Roll'!$B23="","",INT(AC$3/'Res Rent Roll'!$K23)=(Rollover!AC$3/'Res Rent Roll'!$K23))</f>
        <v/>
      </c>
      <c r="AD23" s="47" t="str">
        <f>IF('Res Rent Roll'!$B23="","",INT(AD$3/'Res Rent Roll'!$K23)=(Rollover!AD$3/'Res Rent Roll'!$K23))</f>
        <v/>
      </c>
      <c r="AE23" s="47" t="str">
        <f>IF('Res Rent Roll'!$B23="","",INT(AE$3/'Res Rent Roll'!$K23)=(Rollover!AE$3/'Res Rent Roll'!$K23))</f>
        <v/>
      </c>
      <c r="AF23" s="47" t="str">
        <f>IF('Res Rent Roll'!$B23="","",INT(AF$3/'Res Rent Roll'!$K23)=(Rollover!AF$3/'Res Rent Roll'!$K23))</f>
        <v/>
      </c>
      <c r="AG23" s="47" t="str">
        <f>IF('Res Rent Roll'!$B23="","",INT(AG$3/'Res Rent Roll'!$K23)=(Rollover!AG$3/'Res Rent Roll'!$K23))</f>
        <v/>
      </c>
      <c r="AH23" s="47" t="str">
        <f>IF('Res Rent Roll'!$B23="","",INT(AH$3/'Res Rent Roll'!$K23)=(Rollover!AH$3/'Res Rent Roll'!$K23))</f>
        <v/>
      </c>
      <c r="AI23" s="47" t="str">
        <f>IF('Res Rent Roll'!$B23="","",INT(AI$3/'Res Rent Roll'!$K23)=(Rollover!AI$3/'Res Rent Roll'!$K23))</f>
        <v/>
      </c>
      <c r="AJ23" s="47" t="str">
        <f>IF('Res Rent Roll'!$B23="","",INT(AJ$3/'Res Rent Roll'!$K23)=(Rollover!AJ$3/'Res Rent Roll'!$K23))</f>
        <v/>
      </c>
      <c r="AK23" s="47" t="str">
        <f>IF('Res Rent Roll'!$B23="","",INT(AK$3/'Res Rent Roll'!$K23)=(Rollover!AK$3/'Res Rent Roll'!$K23))</f>
        <v/>
      </c>
      <c r="AL23" s="47" t="str">
        <f>IF('Res Rent Roll'!$B23="","",INT(AL$3/'Res Rent Roll'!$K23)=(Rollover!AL$3/'Res Rent Roll'!$K23))</f>
        <v/>
      </c>
      <c r="AM23" s="47" t="str">
        <f>IF('Res Rent Roll'!$B23="","",INT(AM$3/'Res Rent Roll'!$K23)=(Rollover!AM$3/'Res Rent Roll'!$K23))</f>
        <v/>
      </c>
      <c r="AN23" s="47" t="str">
        <f>IF('Res Rent Roll'!$B23="","",INT(AN$3/'Res Rent Roll'!$K23)=(Rollover!AN$3/'Res Rent Roll'!$K23))</f>
        <v/>
      </c>
      <c r="AO23" s="47" t="str">
        <f>IF('Res Rent Roll'!$B23="","",INT(AO$3/'Res Rent Roll'!$K23)=(Rollover!AO$3/'Res Rent Roll'!$K23))</f>
        <v/>
      </c>
      <c r="AP23" s="47" t="str">
        <f>IF('Res Rent Roll'!$B23="","",INT(AP$3/'Res Rent Roll'!$K23)=(Rollover!AP$3/'Res Rent Roll'!$K23))</f>
        <v/>
      </c>
      <c r="AQ23" s="47" t="str">
        <f>IF('Res Rent Roll'!$B23="","",INT(AQ$3/'Res Rent Roll'!$K23)=(Rollover!AQ$3/'Res Rent Roll'!$K23))</f>
        <v/>
      </c>
      <c r="AR23" s="47" t="str">
        <f>IF('Res Rent Roll'!$B23="","",INT(AR$3/'Res Rent Roll'!$K23)=(Rollover!AR$3/'Res Rent Roll'!$K23))</f>
        <v/>
      </c>
      <c r="AS23" s="47" t="str">
        <f>IF('Res Rent Roll'!$B23="","",INT(AS$3/'Res Rent Roll'!$K23)=(Rollover!AS$3/'Res Rent Roll'!$K23))</f>
        <v/>
      </c>
      <c r="AT23" s="47" t="str">
        <f>IF('Res Rent Roll'!$B23="","",INT(AT$3/'Res Rent Roll'!$K23)=(Rollover!AT$3/'Res Rent Roll'!$K23))</f>
        <v/>
      </c>
      <c r="AU23" s="47" t="str">
        <f>IF('Res Rent Roll'!$B23="","",INT(AU$3/'Res Rent Roll'!$K23)=(Rollover!AU$3/'Res Rent Roll'!$K23))</f>
        <v/>
      </c>
      <c r="AV23" s="47" t="str">
        <f>IF('Res Rent Roll'!$B23="","",INT(AV$3/'Res Rent Roll'!$K23)=(Rollover!AV$3/'Res Rent Roll'!$K23))</f>
        <v/>
      </c>
      <c r="AW23" s="47" t="str">
        <f>IF('Res Rent Roll'!$B23="","",INT(AW$3/'Res Rent Roll'!$K23)=(Rollover!AW$3/'Res Rent Roll'!$K23))</f>
        <v/>
      </c>
      <c r="AX23" s="47" t="str">
        <f>IF('Res Rent Roll'!$B23="","",INT(AX$3/'Res Rent Roll'!$K23)=(Rollover!AX$3/'Res Rent Roll'!$K23))</f>
        <v/>
      </c>
      <c r="AY23" s="47" t="str">
        <f>IF('Res Rent Roll'!$B23="","",INT(AY$3/'Res Rent Roll'!$K23)=(Rollover!AY$3/'Res Rent Roll'!$K23))</f>
        <v/>
      </c>
      <c r="AZ23" s="47" t="str">
        <f>IF('Res Rent Roll'!$B23="","",INT(AZ$3/'Res Rent Roll'!$K23)=(Rollover!AZ$3/'Res Rent Roll'!$K23))</f>
        <v/>
      </c>
      <c r="BA23" s="47" t="str">
        <f>IF('Res Rent Roll'!$B23="","",INT(BA$3/'Res Rent Roll'!$K23)=(Rollover!BA$3/'Res Rent Roll'!$K23))</f>
        <v/>
      </c>
      <c r="BB23" s="47" t="str">
        <f>IF('Res Rent Roll'!$B23="","",INT(BB$3/'Res Rent Roll'!$K23)=(Rollover!BB$3/'Res Rent Roll'!$K23))</f>
        <v/>
      </c>
      <c r="BC23" s="47" t="str">
        <f>IF('Res Rent Roll'!$B23="","",INT(BC$3/'Res Rent Roll'!$K23)=(Rollover!BC$3/'Res Rent Roll'!$K23))</f>
        <v/>
      </c>
      <c r="BD23" s="47" t="str">
        <f>IF('Res Rent Roll'!$B23="","",INT(BD$3/'Res Rent Roll'!$K23)=(Rollover!BD$3/'Res Rent Roll'!$K23))</f>
        <v/>
      </c>
      <c r="BE23" s="47" t="str">
        <f>IF('Res Rent Roll'!$B23="","",INT(BE$3/'Res Rent Roll'!$K23)=(Rollover!BE$3/'Res Rent Roll'!$K23))</f>
        <v/>
      </c>
      <c r="BF23" s="47" t="str">
        <f>IF('Res Rent Roll'!$B23="","",INT(BF$3/'Res Rent Roll'!$K23)=(Rollover!BF$3/'Res Rent Roll'!$K23))</f>
        <v/>
      </c>
      <c r="BG23" s="47" t="str">
        <f>IF('Res Rent Roll'!$B23="","",INT(BG$3/'Res Rent Roll'!$K23)=(Rollover!BG$3/'Res Rent Roll'!$K23))</f>
        <v/>
      </c>
      <c r="BH23" s="47" t="str">
        <f>IF('Res Rent Roll'!$B23="","",INT(BH$3/'Res Rent Roll'!$K23)=(Rollover!BH$3/'Res Rent Roll'!$K23))</f>
        <v/>
      </c>
      <c r="BI23" s="47" t="str">
        <f>IF('Res Rent Roll'!$B23="","",INT(BI$3/'Res Rent Roll'!$K23)=(Rollover!BI$3/'Res Rent Roll'!$K23))</f>
        <v/>
      </c>
      <c r="BJ23" s="47" t="str">
        <f>IF('Res Rent Roll'!$B23="","",INT(BJ$3/'Res Rent Roll'!$K23)=(Rollover!BJ$3/'Res Rent Roll'!$K23))</f>
        <v/>
      </c>
      <c r="BK23" s="47" t="str">
        <f>IF('Res Rent Roll'!$B23="","",INT(BK$3/'Res Rent Roll'!$K23)=(Rollover!BK$3/'Res Rent Roll'!$K23))</f>
        <v/>
      </c>
      <c r="BL23" s="47" t="str">
        <f>IF('Res Rent Roll'!$B23="","",INT(BL$3/'Res Rent Roll'!$K23)=(Rollover!BL$3/'Res Rent Roll'!$K23))</f>
        <v/>
      </c>
      <c r="BM23" s="47" t="str">
        <f>IF('Res Rent Roll'!$B23="","",INT(BM$3/'Res Rent Roll'!$K23)=(Rollover!BM$3/'Res Rent Roll'!$K23))</f>
        <v/>
      </c>
      <c r="BN23" s="47" t="str">
        <f>IF('Res Rent Roll'!$B23="","",INT(BN$3/'Res Rent Roll'!$K23)=(Rollover!BN$3/'Res Rent Roll'!$K23))</f>
        <v/>
      </c>
      <c r="BO23" s="47" t="str">
        <f>IF('Res Rent Roll'!$B23="","",INT(BO$3/'Res Rent Roll'!$K23)=(Rollover!BO$3/'Res Rent Roll'!$K23))</f>
        <v/>
      </c>
      <c r="BP23" s="47" t="str">
        <f>IF('Res Rent Roll'!$B23="","",INT(BP$3/'Res Rent Roll'!$K23)=(Rollover!BP$3/'Res Rent Roll'!$K23))</f>
        <v/>
      </c>
      <c r="BQ23" s="47" t="str">
        <f>IF('Res Rent Roll'!$B23="","",INT(BQ$3/'Res Rent Roll'!$K23)=(Rollover!BQ$3/'Res Rent Roll'!$K23))</f>
        <v/>
      </c>
      <c r="BR23" s="47" t="str">
        <f>IF('Res Rent Roll'!$B23="","",INT(BR$3/'Res Rent Roll'!$K23)=(Rollover!BR$3/'Res Rent Roll'!$K23))</f>
        <v/>
      </c>
      <c r="BS23" s="47" t="str">
        <f>IF('Res Rent Roll'!$B23="","",INT(BS$3/'Res Rent Roll'!$K23)=(Rollover!BS$3/'Res Rent Roll'!$K23))</f>
        <v/>
      </c>
      <c r="BT23" s="47" t="str">
        <f>IF('Res Rent Roll'!$B23="","",INT(BT$3/'Res Rent Roll'!$K23)=(Rollover!BT$3/'Res Rent Roll'!$K23))</f>
        <v/>
      </c>
      <c r="BU23" s="47" t="str">
        <f>IF('Res Rent Roll'!$B23="","",INT(BU$3/'Res Rent Roll'!$K23)=(Rollover!BU$3/'Res Rent Roll'!$K23))</f>
        <v/>
      </c>
      <c r="BV23" s="47" t="str">
        <f>IF('Res Rent Roll'!$B23="","",INT(BV$3/'Res Rent Roll'!$K23)=(Rollover!BV$3/'Res Rent Roll'!$K23))</f>
        <v/>
      </c>
      <c r="BW23" s="47" t="str">
        <f>IF('Res Rent Roll'!$B23="","",INT(BW$3/'Res Rent Roll'!$K23)=(Rollover!BW$3/'Res Rent Roll'!$K23))</f>
        <v/>
      </c>
      <c r="BX23" s="47" t="str">
        <f>IF('Res Rent Roll'!$B23="","",INT(BX$3/'Res Rent Roll'!$K23)=(Rollover!BX$3/'Res Rent Roll'!$K23))</f>
        <v/>
      </c>
      <c r="BY23" s="47" t="str">
        <f>IF('Res Rent Roll'!$B23="","",INT(BY$3/'Res Rent Roll'!$K23)=(Rollover!BY$3/'Res Rent Roll'!$K23))</f>
        <v/>
      </c>
      <c r="BZ23" s="47" t="str">
        <f>IF('Res Rent Roll'!$B23="","",INT(BZ$3/'Res Rent Roll'!$K23)=(Rollover!BZ$3/'Res Rent Roll'!$K23))</f>
        <v/>
      </c>
      <c r="CA23" s="47" t="str">
        <f>IF('Res Rent Roll'!$B23="","",INT(CA$3/'Res Rent Roll'!$K23)=(Rollover!CA$3/'Res Rent Roll'!$K23))</f>
        <v/>
      </c>
      <c r="CB23" s="47" t="str">
        <f>IF('Res Rent Roll'!$B23="","",INT(CB$3/'Res Rent Roll'!$K23)=(Rollover!CB$3/'Res Rent Roll'!$K23))</f>
        <v/>
      </c>
      <c r="CC23" s="47" t="str">
        <f>IF('Res Rent Roll'!$B23="","",INT(CC$3/'Res Rent Roll'!$K23)=(Rollover!CC$3/'Res Rent Roll'!$K23))</f>
        <v/>
      </c>
      <c r="CD23" s="47" t="str">
        <f>IF('Res Rent Roll'!$B23="","",INT(CD$3/'Res Rent Roll'!$K23)=(Rollover!CD$3/'Res Rent Roll'!$K23))</f>
        <v/>
      </c>
      <c r="CE23" s="47" t="str">
        <f>IF('Res Rent Roll'!$B23="","",INT(CE$3/'Res Rent Roll'!$K23)=(Rollover!CE$3/'Res Rent Roll'!$K23))</f>
        <v/>
      </c>
      <c r="CF23" s="47" t="str">
        <f>IF('Res Rent Roll'!$B23="","",INT(CF$3/'Res Rent Roll'!$K23)=(Rollover!CF$3/'Res Rent Roll'!$K23))</f>
        <v/>
      </c>
      <c r="CG23" s="47" t="str">
        <f>IF('Res Rent Roll'!$B23="","",INT(CG$3/'Res Rent Roll'!$K23)=(Rollover!CG$3/'Res Rent Roll'!$K23))</f>
        <v/>
      </c>
      <c r="CH23" s="47" t="str">
        <f>IF('Res Rent Roll'!$B23="","",INT(CH$3/'Res Rent Roll'!$K23)=(Rollover!CH$3/'Res Rent Roll'!$K23))</f>
        <v/>
      </c>
      <c r="CI23" s="47" t="str">
        <f>IF('Res Rent Roll'!$B23="","",INT(CI$3/'Res Rent Roll'!$K23)=(Rollover!CI$3/'Res Rent Roll'!$K23))</f>
        <v/>
      </c>
      <c r="CJ23" s="47" t="str">
        <f>IF('Res Rent Roll'!$B23="","",INT(CJ$3/'Res Rent Roll'!$K23)=(Rollover!CJ$3/'Res Rent Roll'!$K23))</f>
        <v/>
      </c>
      <c r="CK23" s="47" t="str">
        <f>IF('Res Rent Roll'!$B23="","",INT(CK$3/'Res Rent Roll'!$K23)=(Rollover!CK$3/'Res Rent Roll'!$K23))</f>
        <v/>
      </c>
      <c r="CL23" s="47" t="str">
        <f>IF('Res Rent Roll'!$B23="","",INT(CL$3/'Res Rent Roll'!$K23)=(Rollover!CL$3/'Res Rent Roll'!$K23))</f>
        <v/>
      </c>
      <c r="CM23" s="47" t="str">
        <f>IF('Res Rent Roll'!$B23="","",INT(CM$3/'Res Rent Roll'!$K23)=(Rollover!CM$3/'Res Rent Roll'!$K23))</f>
        <v/>
      </c>
      <c r="CN23" s="47" t="str">
        <f>IF('Res Rent Roll'!$B23="","",INT(CN$3/'Res Rent Roll'!$K23)=(Rollover!CN$3/'Res Rent Roll'!$K23))</f>
        <v/>
      </c>
      <c r="CO23" s="47" t="str">
        <f>IF('Res Rent Roll'!$B23="","",INT(CO$3/'Res Rent Roll'!$K23)=(Rollover!CO$3/'Res Rent Roll'!$K23))</f>
        <v/>
      </c>
      <c r="CP23" s="47" t="str">
        <f>IF('Res Rent Roll'!$B23="","",INT(CP$3/'Res Rent Roll'!$K23)=(Rollover!CP$3/'Res Rent Roll'!$K23))</f>
        <v/>
      </c>
      <c r="CQ23" s="47" t="str">
        <f>IF('Res Rent Roll'!$B23="","",INT(CQ$3/'Res Rent Roll'!$K23)=(Rollover!CQ$3/'Res Rent Roll'!$K23))</f>
        <v/>
      </c>
      <c r="CR23" s="47" t="str">
        <f>IF('Res Rent Roll'!$B23="","",INT(CR$3/'Res Rent Roll'!$K23)=(Rollover!CR$3/'Res Rent Roll'!$K23))</f>
        <v/>
      </c>
      <c r="CS23" s="47" t="str">
        <f>IF('Res Rent Roll'!$B23="","",INT(CS$3/'Res Rent Roll'!$K23)=(Rollover!CS$3/'Res Rent Roll'!$K23))</f>
        <v/>
      </c>
      <c r="CT23" s="47" t="str">
        <f>IF('Res Rent Roll'!$B23="","",INT(CT$3/'Res Rent Roll'!$K23)=(Rollover!CT$3/'Res Rent Roll'!$K23))</f>
        <v/>
      </c>
      <c r="CU23" s="47" t="str">
        <f>IF('Res Rent Roll'!$B23="","",INT(CU$3/'Res Rent Roll'!$K23)=(Rollover!CU$3/'Res Rent Roll'!$K23))</f>
        <v/>
      </c>
      <c r="CV23" s="47" t="str">
        <f>IF('Res Rent Roll'!$B23="","",INT(CV$3/'Res Rent Roll'!$K23)=(Rollover!CV$3/'Res Rent Roll'!$K23))</f>
        <v/>
      </c>
      <c r="CW23" s="47" t="str">
        <f>IF('Res Rent Roll'!$B23="","",INT(CW$3/'Res Rent Roll'!$K23)=(Rollover!CW$3/'Res Rent Roll'!$K23))</f>
        <v/>
      </c>
      <c r="CX23" s="47" t="str">
        <f>IF('Res Rent Roll'!$B23="","",INT(CX$3/'Res Rent Roll'!$K23)=(Rollover!CX$3/'Res Rent Roll'!$K23))</f>
        <v/>
      </c>
      <c r="CY23" s="47" t="str">
        <f>IF('Res Rent Roll'!$B23="","",INT(CY$3/'Res Rent Roll'!$K23)=(Rollover!CY$3/'Res Rent Roll'!$K23))</f>
        <v/>
      </c>
      <c r="CZ23" s="47" t="str">
        <f>IF('Res Rent Roll'!$B23="","",INT(CZ$3/'Res Rent Roll'!$K23)=(Rollover!CZ$3/'Res Rent Roll'!$K23))</f>
        <v/>
      </c>
      <c r="DA23" s="47" t="str">
        <f>IF('Res Rent Roll'!$B23="","",INT(DA$3/'Res Rent Roll'!$K23)=(Rollover!DA$3/'Res Rent Roll'!$K23))</f>
        <v/>
      </c>
      <c r="DB23" s="47" t="str">
        <f>IF('Res Rent Roll'!$B23="","",INT(DB$3/'Res Rent Roll'!$K23)=(Rollover!DB$3/'Res Rent Roll'!$K23))</f>
        <v/>
      </c>
      <c r="DC23" s="47" t="str">
        <f>IF('Res Rent Roll'!$B23="","",INT(DC$3/'Res Rent Roll'!$K23)=(Rollover!DC$3/'Res Rent Roll'!$K23))</f>
        <v/>
      </c>
      <c r="DD23" s="47" t="str">
        <f>IF('Res Rent Roll'!$B23="","",INT(DD$3/'Res Rent Roll'!$K23)=(Rollover!DD$3/'Res Rent Roll'!$K23))</f>
        <v/>
      </c>
      <c r="DE23" s="47" t="str">
        <f>IF('Res Rent Roll'!$B23="","",INT(DE$3/'Res Rent Roll'!$K23)=(Rollover!DE$3/'Res Rent Roll'!$K23))</f>
        <v/>
      </c>
      <c r="DF23" s="47" t="str">
        <f>IF('Res Rent Roll'!$B23="","",INT(DF$3/'Res Rent Roll'!$K23)=(Rollover!DF$3/'Res Rent Roll'!$K23))</f>
        <v/>
      </c>
      <c r="DG23" s="47" t="str">
        <f>IF('Res Rent Roll'!$B23="","",INT(DG$3/'Res Rent Roll'!$K23)=(Rollover!DG$3/'Res Rent Roll'!$K23))</f>
        <v/>
      </c>
      <c r="DH23" s="47" t="str">
        <f>IF('Res Rent Roll'!$B23="","",INT(DH$3/'Res Rent Roll'!$K23)=(Rollover!DH$3/'Res Rent Roll'!$K23))</f>
        <v/>
      </c>
      <c r="DI23" s="47" t="str">
        <f>IF('Res Rent Roll'!$B23="","",INT(DI$3/'Res Rent Roll'!$K23)=(Rollover!DI$3/'Res Rent Roll'!$K23))</f>
        <v/>
      </c>
      <c r="DJ23" s="47" t="str">
        <f>IF('Res Rent Roll'!$B23="","",INT(DJ$3/'Res Rent Roll'!$K23)=(Rollover!DJ$3/'Res Rent Roll'!$K23))</f>
        <v/>
      </c>
      <c r="DK23" s="47" t="str">
        <f>IF('Res Rent Roll'!$B23="","",INT(DK$3/'Res Rent Roll'!$K23)=(Rollover!DK$3/'Res Rent Roll'!$K23))</f>
        <v/>
      </c>
      <c r="DL23" s="47" t="str">
        <f>IF('Res Rent Roll'!$B23="","",INT(DL$3/'Res Rent Roll'!$K23)=(Rollover!DL$3/'Res Rent Roll'!$K23))</f>
        <v/>
      </c>
      <c r="DM23" s="47" t="str">
        <f>IF('Res Rent Roll'!$B23="","",INT(DM$3/'Res Rent Roll'!$K23)=(Rollover!DM$3/'Res Rent Roll'!$K23))</f>
        <v/>
      </c>
      <c r="DN23" s="47" t="str">
        <f>IF('Res Rent Roll'!$B23="","",INT(DN$3/'Res Rent Roll'!$K23)=(Rollover!DN$3/'Res Rent Roll'!$K23))</f>
        <v/>
      </c>
      <c r="DO23" s="47" t="str">
        <f>IF('Res Rent Roll'!$B23="","",INT(DO$3/'Res Rent Roll'!$K23)=(Rollover!DO$3/'Res Rent Roll'!$K23))</f>
        <v/>
      </c>
      <c r="DP23" s="47" t="str">
        <f>IF('Res Rent Roll'!$B23="","",INT(DP$3/'Res Rent Roll'!$K23)=(Rollover!DP$3/'Res Rent Roll'!$K23))</f>
        <v/>
      </c>
      <c r="DQ23" s="47" t="str">
        <f>IF('Res Rent Roll'!$B23="","",INT(DQ$3/'Res Rent Roll'!$K23)=(Rollover!DQ$3/'Res Rent Roll'!$K23))</f>
        <v/>
      </c>
      <c r="DR23" s="47" t="str">
        <f>IF('Res Rent Roll'!$B23="","",INT(DR$3/'Res Rent Roll'!$K23)=(Rollover!DR$3/'Res Rent Roll'!$K23))</f>
        <v/>
      </c>
      <c r="DS23" s="47" t="str">
        <f>IF('Res Rent Roll'!$B23="","",INT(DS$3/'Res Rent Roll'!$K23)=(Rollover!DS$3/'Res Rent Roll'!$K23))</f>
        <v/>
      </c>
      <c r="DT23" s="47" t="str">
        <f>IF('Res Rent Roll'!$B23="","",INT(DT$3/'Res Rent Roll'!$K23)=(Rollover!DT$3/'Res Rent Roll'!$K23))</f>
        <v/>
      </c>
      <c r="DU23" s="47" t="str">
        <f>IF('Res Rent Roll'!$B23="","",INT(DU$3/'Res Rent Roll'!$K23)=(Rollover!DU$3/'Res Rent Roll'!$K23))</f>
        <v/>
      </c>
      <c r="DV23" s="47" t="str">
        <f>IF('Res Rent Roll'!$B23="","",INT(DV$3/'Res Rent Roll'!$K23)=(Rollover!DV$3/'Res Rent Roll'!$K23))</f>
        <v/>
      </c>
      <c r="DW23" s="47" t="str">
        <f>IF('Res Rent Roll'!$B23="","",INT(DW$3/'Res Rent Roll'!$K23)=(Rollover!DW$3/'Res Rent Roll'!$K23))</f>
        <v/>
      </c>
      <c r="DX23" s="47" t="str">
        <f>IF('Res Rent Roll'!$B23="","",INT(DX$3/'Res Rent Roll'!$K23)=(Rollover!DX$3/'Res Rent Roll'!$K23))</f>
        <v/>
      </c>
      <c r="DY23" s="47" t="str">
        <f>IF('Res Rent Roll'!$B23="","",INT(DY$3/'Res Rent Roll'!$K23)=(Rollover!DY$3/'Res Rent Roll'!$K23))</f>
        <v/>
      </c>
      <c r="DZ23" s="47" t="str">
        <f>IF('Res Rent Roll'!$B23="","",INT(DZ$3/'Res Rent Roll'!$K23)=(Rollover!DZ$3/'Res Rent Roll'!$K23))</f>
        <v/>
      </c>
      <c r="EA23" s="47" t="str">
        <f>IF('Res Rent Roll'!$B23="","",INT(EA$3/'Res Rent Roll'!$K23)=(Rollover!EA$3/'Res Rent Roll'!$K23))</f>
        <v/>
      </c>
      <c r="EB23" s="47" t="str">
        <f>IF('Res Rent Roll'!$B23="","",INT(EB$3/'Res Rent Roll'!$K23)=(Rollover!EB$3/'Res Rent Roll'!$K23))</f>
        <v/>
      </c>
      <c r="EC23" s="47" t="str">
        <f>IF('Res Rent Roll'!$B23="","",INT(EC$3/'Res Rent Roll'!$K23)=(Rollover!EC$3/'Res Rent Roll'!$K23))</f>
        <v/>
      </c>
      <c r="ED23" s="47" t="str">
        <f>IF('Res Rent Roll'!$B23="","",INT(ED$3/'Res Rent Roll'!$K23)=(Rollover!ED$3/'Res Rent Roll'!$K23))</f>
        <v/>
      </c>
      <c r="EE23" s="47" t="str">
        <f>IF('Res Rent Roll'!$B23="","",INT(EE$3/'Res Rent Roll'!$K23)=(Rollover!EE$3/'Res Rent Roll'!$K23))</f>
        <v/>
      </c>
      <c r="EF23" s="47" t="str">
        <f>IF('Res Rent Roll'!$B23="","",INT(EF$3/'Res Rent Roll'!$K23)=(Rollover!EF$3/'Res Rent Roll'!$K23))</f>
        <v/>
      </c>
      <c r="EG23" s="47" t="str">
        <f>IF('Res Rent Roll'!$B23="","",INT(EG$3/'Res Rent Roll'!$K23)=(Rollover!EG$3/'Res Rent Roll'!$K23))</f>
        <v/>
      </c>
      <c r="EH23" s="47" t="str">
        <f>IF('Res Rent Roll'!$B23="","",INT(EH$3/'Res Rent Roll'!$K23)=(Rollover!EH$3/'Res Rent Roll'!$K23))</f>
        <v/>
      </c>
      <c r="EI23" s="47" t="str">
        <f>IF('Res Rent Roll'!$B23="","",INT(EI$3/'Res Rent Roll'!$K23)=(Rollover!EI$3/'Res Rent Roll'!$K23))</f>
        <v/>
      </c>
      <c r="EJ23" s="47" t="str">
        <f>IF('Res Rent Roll'!$B23="","",INT(EJ$3/'Res Rent Roll'!$K23)=(Rollover!EJ$3/'Res Rent Roll'!$K23))</f>
        <v/>
      </c>
      <c r="EK23" s="47" t="str">
        <f>IF('Res Rent Roll'!$B23="","",INT(EK$3/'Res Rent Roll'!$K23)=(Rollover!EK$3/'Res Rent Roll'!$K23))</f>
        <v/>
      </c>
      <c r="EL23" s="47" t="str">
        <f>IF('Res Rent Roll'!$B23="","",INT(EL$3/'Res Rent Roll'!$K23)=(Rollover!EL$3/'Res Rent Roll'!$K23))</f>
        <v/>
      </c>
      <c r="EM23" s="47" t="str">
        <f>IF('Res Rent Roll'!$B23="","",INT(EM$3/'Res Rent Roll'!$K23)=(Rollover!EM$3/'Res Rent Roll'!$K23))</f>
        <v/>
      </c>
      <c r="EN23" s="47" t="str">
        <f>IF('Res Rent Roll'!$B23="","",INT(EN$3/'Res Rent Roll'!$K23)=(Rollover!EN$3/'Res Rent Roll'!$K23))</f>
        <v/>
      </c>
      <c r="EO23" s="47" t="str">
        <f>IF('Res Rent Roll'!$B23="","",INT(EO$3/'Res Rent Roll'!$K23)=(Rollover!EO$3/'Res Rent Roll'!$K23))</f>
        <v/>
      </c>
      <c r="EP23" s="47" t="str">
        <f>IF('Res Rent Roll'!$B23="","",INT(EP$3/'Res Rent Roll'!$K23)=(Rollover!EP$3/'Res Rent Roll'!$K23))</f>
        <v/>
      </c>
      <c r="EQ23" s="47" t="str">
        <f>IF('Res Rent Roll'!$B23="","",INT(EQ$3/'Res Rent Roll'!$K23)=(Rollover!EQ$3/'Res Rent Roll'!$K23))</f>
        <v/>
      </c>
      <c r="ER23" s="47" t="str">
        <f>IF('Res Rent Roll'!$B23="","",INT(ER$3/'Res Rent Roll'!$K23)=(Rollover!ER$3/'Res Rent Roll'!$K23))</f>
        <v/>
      </c>
      <c r="ES23" s="47" t="str">
        <f>IF('Res Rent Roll'!$B23="","",INT(ES$3/'Res Rent Roll'!$K23)=(Rollover!ES$3/'Res Rent Roll'!$K23))</f>
        <v/>
      </c>
      <c r="ET23" s="47" t="str">
        <f>IF('Res Rent Roll'!$B23="","",INT(ET$3/'Res Rent Roll'!$K23)=(Rollover!ET$3/'Res Rent Roll'!$K23))</f>
        <v/>
      </c>
      <c r="EU23" s="47" t="str">
        <f>IF('Res Rent Roll'!$B23="","",INT(EU$3/'Res Rent Roll'!$K23)=(Rollover!EU$3/'Res Rent Roll'!$K23))</f>
        <v/>
      </c>
      <c r="EV23" s="47" t="str">
        <f>IF('Res Rent Roll'!$B23="","",INT(EV$3/'Res Rent Roll'!$K23)=(Rollover!EV$3/'Res Rent Roll'!$K23))</f>
        <v/>
      </c>
      <c r="EW23" s="47" t="str">
        <f>IF('Res Rent Roll'!$B23="","",INT(EW$3/'Res Rent Roll'!$K23)=(Rollover!EW$3/'Res Rent Roll'!$K23))</f>
        <v/>
      </c>
      <c r="EX23" s="47" t="str">
        <f>IF('Res Rent Roll'!$B23="","",INT(EX$3/'Res Rent Roll'!$K23)=(Rollover!EX$3/'Res Rent Roll'!$K23))</f>
        <v/>
      </c>
      <c r="EY23" s="47" t="str">
        <f>IF('Res Rent Roll'!$B23="","",INT(EY$3/'Res Rent Roll'!$K23)=(Rollover!EY$3/'Res Rent Roll'!$K23))</f>
        <v/>
      </c>
      <c r="EZ23" s="47" t="str">
        <f>IF('Res Rent Roll'!$B23="","",INT(EZ$3/'Res Rent Roll'!$K23)=(Rollover!EZ$3/'Res Rent Roll'!$K23))</f>
        <v/>
      </c>
      <c r="FA23" s="47" t="str">
        <f>IF('Res Rent Roll'!$B23="","",INT(FA$3/'Res Rent Roll'!$K23)=(Rollover!FA$3/'Res Rent Roll'!$K23))</f>
        <v/>
      </c>
      <c r="FB23" s="47" t="str">
        <f>IF('Res Rent Roll'!$B23="","",INT(FB$3/'Res Rent Roll'!$K23)=(Rollover!FB$3/'Res Rent Roll'!$K23))</f>
        <v/>
      </c>
      <c r="FC23" s="47" t="str">
        <f>IF('Res Rent Roll'!$B23="","",INT(FC$3/'Res Rent Roll'!$K23)=(Rollover!FC$3/'Res Rent Roll'!$K23))</f>
        <v/>
      </c>
      <c r="FD23" s="47" t="str">
        <f>IF('Res Rent Roll'!$B23="","",INT(FD$3/'Res Rent Roll'!$K23)=(Rollover!FD$3/'Res Rent Roll'!$K23))</f>
        <v/>
      </c>
      <c r="FE23" s="47" t="str">
        <f>IF('Res Rent Roll'!$B23="","",INT(FE$3/'Res Rent Roll'!$K23)=(Rollover!FE$3/'Res Rent Roll'!$K23))</f>
        <v/>
      </c>
      <c r="FF23" s="47" t="str">
        <f>IF('Res Rent Roll'!$B23="","",INT(FF$3/'Res Rent Roll'!$K23)=(Rollover!FF$3/'Res Rent Roll'!$K23))</f>
        <v/>
      </c>
      <c r="FG23" s="47" t="str">
        <f>IF('Res Rent Roll'!$B23="","",INT(FG$3/'Res Rent Roll'!$K23)=(Rollover!FG$3/'Res Rent Roll'!$K23))</f>
        <v/>
      </c>
      <c r="FH23" s="47" t="str">
        <f>IF('Res Rent Roll'!$B23="","",INT(FH$3/'Res Rent Roll'!$K23)=(Rollover!FH$3/'Res Rent Roll'!$K23))</f>
        <v/>
      </c>
      <c r="FI23" s="47" t="str">
        <f>IF('Res Rent Roll'!$B23="","",INT(FI$3/'Res Rent Roll'!$K23)=(Rollover!FI$3/'Res Rent Roll'!$K23))</f>
        <v/>
      </c>
      <c r="FJ23" s="47" t="str">
        <f>IF('Res Rent Roll'!$B23="","",INT(FJ$3/'Res Rent Roll'!$K23)=(Rollover!FJ$3/'Res Rent Roll'!$K23))</f>
        <v/>
      </c>
      <c r="FK23" s="47" t="str">
        <f>IF('Res Rent Roll'!$B23="","",INT(FK$3/'Res Rent Roll'!$K23)=(Rollover!FK$3/'Res Rent Roll'!$K23))</f>
        <v/>
      </c>
      <c r="FL23" s="47" t="str">
        <f>IF('Res Rent Roll'!$B23="","",INT(FL$3/'Res Rent Roll'!$K23)=(Rollover!FL$3/'Res Rent Roll'!$K23))</f>
        <v/>
      </c>
      <c r="FM23" s="47" t="str">
        <f>IF('Res Rent Roll'!$B23="","",INT(FM$3/'Res Rent Roll'!$K23)=(Rollover!FM$3/'Res Rent Roll'!$K23))</f>
        <v/>
      </c>
      <c r="FN23" s="47" t="str">
        <f>IF('Res Rent Roll'!$B23="","",INT(FN$3/'Res Rent Roll'!$K23)=(Rollover!FN$3/'Res Rent Roll'!$K23))</f>
        <v/>
      </c>
      <c r="FO23" s="47" t="str">
        <f>IF('Res Rent Roll'!$B23="","",INT(FO$3/'Res Rent Roll'!$K23)=(Rollover!FO$3/'Res Rent Roll'!$K23))</f>
        <v/>
      </c>
      <c r="FP23" s="47" t="str">
        <f>IF('Res Rent Roll'!$B23="","",INT(FP$3/'Res Rent Roll'!$K23)=(Rollover!FP$3/'Res Rent Roll'!$K23))</f>
        <v/>
      </c>
      <c r="FQ23" s="47" t="str">
        <f>IF('Res Rent Roll'!$B23="","",INT(FQ$3/'Res Rent Roll'!$K23)=(Rollover!FQ$3/'Res Rent Roll'!$K23))</f>
        <v/>
      </c>
      <c r="FR23" s="47" t="str">
        <f>IF('Res Rent Roll'!$B23="","",INT(FR$3/'Res Rent Roll'!$K23)=(Rollover!FR$3/'Res Rent Roll'!$K23))</f>
        <v/>
      </c>
      <c r="FS23" s="47" t="str">
        <f>IF('Res Rent Roll'!$B23="","",INT(FS$3/'Res Rent Roll'!$K23)=(Rollover!FS$3/'Res Rent Roll'!$K23))</f>
        <v/>
      </c>
      <c r="FT23" s="47" t="str">
        <f>IF('Res Rent Roll'!$B23="","",INT(FT$3/'Res Rent Roll'!$K23)=(Rollover!FT$3/'Res Rent Roll'!$K23))</f>
        <v/>
      </c>
      <c r="FU23" s="47" t="str">
        <f>IF('Res Rent Roll'!$B23="","",INT(FU$3/'Res Rent Roll'!$K23)=(Rollover!FU$3/'Res Rent Roll'!$K23))</f>
        <v/>
      </c>
      <c r="FV23" s="47" t="str">
        <f>IF('Res Rent Roll'!$B23="","",INT(FV$3/'Res Rent Roll'!$K23)=(Rollover!FV$3/'Res Rent Roll'!$K23))</f>
        <v/>
      </c>
      <c r="FW23" s="47" t="str">
        <f>IF('Res Rent Roll'!$B23="","",INT(FW$3/'Res Rent Roll'!$K23)=(Rollover!FW$3/'Res Rent Roll'!$K23))</f>
        <v/>
      </c>
      <c r="FX23" s="47" t="str">
        <f>IF('Res Rent Roll'!$B23="","",INT(FX$3/'Res Rent Roll'!$K23)=(Rollover!FX$3/'Res Rent Roll'!$K23))</f>
        <v/>
      </c>
      <c r="FY23" s="47" t="str">
        <f>IF('Res Rent Roll'!$B23="","",INT(FY$3/'Res Rent Roll'!$K23)=(Rollover!FY$3/'Res Rent Roll'!$K23))</f>
        <v/>
      </c>
      <c r="FZ23" s="47" t="str">
        <f>IF('Res Rent Roll'!$B23="","",INT(FZ$3/'Res Rent Roll'!$K23)=(Rollover!FZ$3/'Res Rent Roll'!$K23))</f>
        <v/>
      </c>
      <c r="GA23" s="48" t="str">
        <f>IF('Res Rent Roll'!$B23="","",INT(GA$3/'Res Rent Roll'!$K23)=(Rollover!GA$3/'Res Rent Roll'!$K23))</f>
        <v/>
      </c>
    </row>
    <row r="24" spans="2:183" x14ac:dyDescent="0.3">
      <c r="B24" s="42" t="str">
        <f>IF('Res Rent Roll'!$B24="","",'Res Rent Roll'!$B24)</f>
        <v/>
      </c>
      <c r="C24" s="43"/>
      <c r="D24" s="47" t="str">
        <f>IF('Res Rent Roll'!$B24="","",INT(D$3/'Res Rent Roll'!$K24)=(Rollover!D$3/'Res Rent Roll'!$K24))</f>
        <v/>
      </c>
      <c r="E24" s="47" t="str">
        <f>IF('Res Rent Roll'!$B24="","",INT(E$3/'Res Rent Roll'!$K24)=(Rollover!E$3/'Res Rent Roll'!$K24))</f>
        <v/>
      </c>
      <c r="F24" s="47" t="str">
        <f>IF('Res Rent Roll'!$B24="","",INT(F$3/'Res Rent Roll'!$K24)=(Rollover!F$3/'Res Rent Roll'!$K24))</f>
        <v/>
      </c>
      <c r="G24" s="47" t="str">
        <f>IF('Res Rent Roll'!$B24="","",INT(G$3/'Res Rent Roll'!$K24)=(Rollover!G$3/'Res Rent Roll'!$K24))</f>
        <v/>
      </c>
      <c r="H24" s="47" t="str">
        <f>IF('Res Rent Roll'!$B24="","",INT(H$3/'Res Rent Roll'!$K24)=(Rollover!H$3/'Res Rent Roll'!$K24))</f>
        <v/>
      </c>
      <c r="I24" s="47" t="str">
        <f>IF('Res Rent Roll'!$B24="","",INT(I$3/'Res Rent Roll'!$K24)=(Rollover!I$3/'Res Rent Roll'!$K24))</f>
        <v/>
      </c>
      <c r="J24" s="47" t="str">
        <f>IF('Res Rent Roll'!$B24="","",INT(J$3/'Res Rent Roll'!$K24)=(Rollover!J$3/'Res Rent Roll'!$K24))</f>
        <v/>
      </c>
      <c r="K24" s="47" t="str">
        <f>IF('Res Rent Roll'!$B24="","",INT(K$3/'Res Rent Roll'!$K24)=(Rollover!K$3/'Res Rent Roll'!$K24))</f>
        <v/>
      </c>
      <c r="L24" s="47" t="str">
        <f>IF('Res Rent Roll'!$B24="","",INT(L$3/'Res Rent Roll'!$K24)=(Rollover!L$3/'Res Rent Roll'!$K24))</f>
        <v/>
      </c>
      <c r="M24" s="47" t="str">
        <f>IF('Res Rent Roll'!$B24="","",INT(M$3/'Res Rent Roll'!$K24)=(Rollover!M$3/'Res Rent Roll'!$K24))</f>
        <v/>
      </c>
      <c r="N24" s="47" t="str">
        <f>IF('Res Rent Roll'!$B24="","",INT(N$3/'Res Rent Roll'!$K24)=(Rollover!N$3/'Res Rent Roll'!$K24))</f>
        <v/>
      </c>
      <c r="O24" s="47" t="str">
        <f>IF('Res Rent Roll'!$B24="","",INT(O$3/'Res Rent Roll'!$K24)=(Rollover!O$3/'Res Rent Roll'!$K24))</f>
        <v/>
      </c>
      <c r="P24" s="47" t="str">
        <f>IF('Res Rent Roll'!$B24="","",INT(P$3/'Res Rent Roll'!$K24)=(Rollover!P$3/'Res Rent Roll'!$K24))</f>
        <v/>
      </c>
      <c r="Q24" s="47" t="str">
        <f>IF('Res Rent Roll'!$B24="","",INT(Q$3/'Res Rent Roll'!$K24)=(Rollover!Q$3/'Res Rent Roll'!$K24))</f>
        <v/>
      </c>
      <c r="R24" s="47" t="str">
        <f>IF('Res Rent Roll'!$B24="","",INT(R$3/'Res Rent Roll'!$K24)=(Rollover!R$3/'Res Rent Roll'!$K24))</f>
        <v/>
      </c>
      <c r="S24" s="47" t="str">
        <f>IF('Res Rent Roll'!$B24="","",INT(S$3/'Res Rent Roll'!$K24)=(Rollover!S$3/'Res Rent Roll'!$K24))</f>
        <v/>
      </c>
      <c r="T24" s="47" t="str">
        <f>IF('Res Rent Roll'!$B24="","",INT(T$3/'Res Rent Roll'!$K24)=(Rollover!T$3/'Res Rent Roll'!$K24))</f>
        <v/>
      </c>
      <c r="U24" s="47" t="str">
        <f>IF('Res Rent Roll'!$B24="","",INT(U$3/'Res Rent Roll'!$K24)=(Rollover!U$3/'Res Rent Roll'!$K24))</f>
        <v/>
      </c>
      <c r="V24" s="47" t="str">
        <f>IF('Res Rent Roll'!$B24="","",INT(V$3/'Res Rent Roll'!$K24)=(Rollover!V$3/'Res Rent Roll'!$K24))</f>
        <v/>
      </c>
      <c r="W24" s="47" t="str">
        <f>IF('Res Rent Roll'!$B24="","",INT(W$3/'Res Rent Roll'!$K24)=(Rollover!W$3/'Res Rent Roll'!$K24))</f>
        <v/>
      </c>
      <c r="X24" s="47" t="str">
        <f>IF('Res Rent Roll'!$B24="","",INT(X$3/'Res Rent Roll'!$K24)=(Rollover!X$3/'Res Rent Roll'!$K24))</f>
        <v/>
      </c>
      <c r="Y24" s="47" t="str">
        <f>IF('Res Rent Roll'!$B24="","",INT(Y$3/'Res Rent Roll'!$K24)=(Rollover!Y$3/'Res Rent Roll'!$K24))</f>
        <v/>
      </c>
      <c r="Z24" s="47" t="str">
        <f>IF('Res Rent Roll'!$B24="","",INT(Z$3/'Res Rent Roll'!$K24)=(Rollover!Z$3/'Res Rent Roll'!$K24))</f>
        <v/>
      </c>
      <c r="AA24" s="47" t="str">
        <f>IF('Res Rent Roll'!$B24="","",INT(AA$3/'Res Rent Roll'!$K24)=(Rollover!AA$3/'Res Rent Roll'!$K24))</f>
        <v/>
      </c>
      <c r="AB24" s="47" t="str">
        <f>IF('Res Rent Roll'!$B24="","",INT(AB$3/'Res Rent Roll'!$K24)=(Rollover!AB$3/'Res Rent Roll'!$K24))</f>
        <v/>
      </c>
      <c r="AC24" s="47" t="str">
        <f>IF('Res Rent Roll'!$B24="","",INT(AC$3/'Res Rent Roll'!$K24)=(Rollover!AC$3/'Res Rent Roll'!$K24))</f>
        <v/>
      </c>
      <c r="AD24" s="47" t="str">
        <f>IF('Res Rent Roll'!$B24="","",INT(AD$3/'Res Rent Roll'!$K24)=(Rollover!AD$3/'Res Rent Roll'!$K24))</f>
        <v/>
      </c>
      <c r="AE24" s="47" t="str">
        <f>IF('Res Rent Roll'!$B24="","",INT(AE$3/'Res Rent Roll'!$K24)=(Rollover!AE$3/'Res Rent Roll'!$K24))</f>
        <v/>
      </c>
      <c r="AF24" s="47" t="str">
        <f>IF('Res Rent Roll'!$B24="","",INT(AF$3/'Res Rent Roll'!$K24)=(Rollover!AF$3/'Res Rent Roll'!$K24))</f>
        <v/>
      </c>
      <c r="AG24" s="47" t="str">
        <f>IF('Res Rent Roll'!$B24="","",INT(AG$3/'Res Rent Roll'!$K24)=(Rollover!AG$3/'Res Rent Roll'!$K24))</f>
        <v/>
      </c>
      <c r="AH24" s="47" t="str">
        <f>IF('Res Rent Roll'!$B24="","",INT(AH$3/'Res Rent Roll'!$K24)=(Rollover!AH$3/'Res Rent Roll'!$K24))</f>
        <v/>
      </c>
      <c r="AI24" s="47" t="str">
        <f>IF('Res Rent Roll'!$B24="","",INT(AI$3/'Res Rent Roll'!$K24)=(Rollover!AI$3/'Res Rent Roll'!$K24))</f>
        <v/>
      </c>
      <c r="AJ24" s="47" t="str">
        <f>IF('Res Rent Roll'!$B24="","",INT(AJ$3/'Res Rent Roll'!$K24)=(Rollover!AJ$3/'Res Rent Roll'!$K24))</f>
        <v/>
      </c>
      <c r="AK24" s="47" t="str">
        <f>IF('Res Rent Roll'!$B24="","",INT(AK$3/'Res Rent Roll'!$K24)=(Rollover!AK$3/'Res Rent Roll'!$K24))</f>
        <v/>
      </c>
      <c r="AL24" s="47" t="str">
        <f>IF('Res Rent Roll'!$B24="","",INT(AL$3/'Res Rent Roll'!$K24)=(Rollover!AL$3/'Res Rent Roll'!$K24))</f>
        <v/>
      </c>
      <c r="AM24" s="47" t="str">
        <f>IF('Res Rent Roll'!$B24="","",INT(AM$3/'Res Rent Roll'!$K24)=(Rollover!AM$3/'Res Rent Roll'!$K24))</f>
        <v/>
      </c>
      <c r="AN24" s="47" t="str">
        <f>IF('Res Rent Roll'!$B24="","",INT(AN$3/'Res Rent Roll'!$K24)=(Rollover!AN$3/'Res Rent Roll'!$K24))</f>
        <v/>
      </c>
      <c r="AO24" s="47" t="str">
        <f>IF('Res Rent Roll'!$B24="","",INT(AO$3/'Res Rent Roll'!$K24)=(Rollover!AO$3/'Res Rent Roll'!$K24))</f>
        <v/>
      </c>
      <c r="AP24" s="47" t="str">
        <f>IF('Res Rent Roll'!$B24="","",INT(AP$3/'Res Rent Roll'!$K24)=(Rollover!AP$3/'Res Rent Roll'!$K24))</f>
        <v/>
      </c>
      <c r="AQ24" s="47" t="str">
        <f>IF('Res Rent Roll'!$B24="","",INT(AQ$3/'Res Rent Roll'!$K24)=(Rollover!AQ$3/'Res Rent Roll'!$K24))</f>
        <v/>
      </c>
      <c r="AR24" s="47" t="str">
        <f>IF('Res Rent Roll'!$B24="","",INT(AR$3/'Res Rent Roll'!$K24)=(Rollover!AR$3/'Res Rent Roll'!$K24))</f>
        <v/>
      </c>
      <c r="AS24" s="47" t="str">
        <f>IF('Res Rent Roll'!$B24="","",INT(AS$3/'Res Rent Roll'!$K24)=(Rollover!AS$3/'Res Rent Roll'!$K24))</f>
        <v/>
      </c>
      <c r="AT24" s="47" t="str">
        <f>IF('Res Rent Roll'!$B24="","",INT(AT$3/'Res Rent Roll'!$K24)=(Rollover!AT$3/'Res Rent Roll'!$K24))</f>
        <v/>
      </c>
      <c r="AU24" s="47" t="str">
        <f>IF('Res Rent Roll'!$B24="","",INT(AU$3/'Res Rent Roll'!$K24)=(Rollover!AU$3/'Res Rent Roll'!$K24))</f>
        <v/>
      </c>
      <c r="AV24" s="47" t="str">
        <f>IF('Res Rent Roll'!$B24="","",INT(AV$3/'Res Rent Roll'!$K24)=(Rollover!AV$3/'Res Rent Roll'!$K24))</f>
        <v/>
      </c>
      <c r="AW24" s="47" t="str">
        <f>IF('Res Rent Roll'!$B24="","",INT(AW$3/'Res Rent Roll'!$K24)=(Rollover!AW$3/'Res Rent Roll'!$K24))</f>
        <v/>
      </c>
      <c r="AX24" s="47" t="str">
        <f>IF('Res Rent Roll'!$B24="","",INT(AX$3/'Res Rent Roll'!$K24)=(Rollover!AX$3/'Res Rent Roll'!$K24))</f>
        <v/>
      </c>
      <c r="AY24" s="47" t="str">
        <f>IF('Res Rent Roll'!$B24="","",INT(AY$3/'Res Rent Roll'!$K24)=(Rollover!AY$3/'Res Rent Roll'!$K24))</f>
        <v/>
      </c>
      <c r="AZ24" s="47" t="str">
        <f>IF('Res Rent Roll'!$B24="","",INT(AZ$3/'Res Rent Roll'!$K24)=(Rollover!AZ$3/'Res Rent Roll'!$K24))</f>
        <v/>
      </c>
      <c r="BA24" s="47" t="str">
        <f>IF('Res Rent Roll'!$B24="","",INT(BA$3/'Res Rent Roll'!$K24)=(Rollover!BA$3/'Res Rent Roll'!$K24))</f>
        <v/>
      </c>
      <c r="BB24" s="47" t="str">
        <f>IF('Res Rent Roll'!$B24="","",INT(BB$3/'Res Rent Roll'!$K24)=(Rollover!BB$3/'Res Rent Roll'!$K24))</f>
        <v/>
      </c>
      <c r="BC24" s="47" t="str">
        <f>IF('Res Rent Roll'!$B24="","",INT(BC$3/'Res Rent Roll'!$K24)=(Rollover!BC$3/'Res Rent Roll'!$K24))</f>
        <v/>
      </c>
      <c r="BD24" s="47" t="str">
        <f>IF('Res Rent Roll'!$B24="","",INT(BD$3/'Res Rent Roll'!$K24)=(Rollover!BD$3/'Res Rent Roll'!$K24))</f>
        <v/>
      </c>
      <c r="BE24" s="47" t="str">
        <f>IF('Res Rent Roll'!$B24="","",INT(BE$3/'Res Rent Roll'!$K24)=(Rollover!BE$3/'Res Rent Roll'!$K24))</f>
        <v/>
      </c>
      <c r="BF24" s="47" t="str">
        <f>IF('Res Rent Roll'!$B24="","",INT(BF$3/'Res Rent Roll'!$K24)=(Rollover!BF$3/'Res Rent Roll'!$K24))</f>
        <v/>
      </c>
      <c r="BG24" s="47" t="str">
        <f>IF('Res Rent Roll'!$B24="","",INT(BG$3/'Res Rent Roll'!$K24)=(Rollover!BG$3/'Res Rent Roll'!$K24))</f>
        <v/>
      </c>
      <c r="BH24" s="47" t="str">
        <f>IF('Res Rent Roll'!$B24="","",INT(BH$3/'Res Rent Roll'!$K24)=(Rollover!BH$3/'Res Rent Roll'!$K24))</f>
        <v/>
      </c>
      <c r="BI24" s="47" t="str">
        <f>IF('Res Rent Roll'!$B24="","",INT(BI$3/'Res Rent Roll'!$K24)=(Rollover!BI$3/'Res Rent Roll'!$K24))</f>
        <v/>
      </c>
      <c r="BJ24" s="47" t="str">
        <f>IF('Res Rent Roll'!$B24="","",INT(BJ$3/'Res Rent Roll'!$K24)=(Rollover!BJ$3/'Res Rent Roll'!$K24))</f>
        <v/>
      </c>
      <c r="BK24" s="47" t="str">
        <f>IF('Res Rent Roll'!$B24="","",INT(BK$3/'Res Rent Roll'!$K24)=(Rollover!BK$3/'Res Rent Roll'!$K24))</f>
        <v/>
      </c>
      <c r="BL24" s="47" t="str">
        <f>IF('Res Rent Roll'!$B24="","",INT(BL$3/'Res Rent Roll'!$K24)=(Rollover!BL$3/'Res Rent Roll'!$K24))</f>
        <v/>
      </c>
      <c r="BM24" s="47" t="str">
        <f>IF('Res Rent Roll'!$B24="","",INT(BM$3/'Res Rent Roll'!$K24)=(Rollover!BM$3/'Res Rent Roll'!$K24))</f>
        <v/>
      </c>
      <c r="BN24" s="47" t="str">
        <f>IF('Res Rent Roll'!$B24="","",INT(BN$3/'Res Rent Roll'!$K24)=(Rollover!BN$3/'Res Rent Roll'!$K24))</f>
        <v/>
      </c>
      <c r="BO24" s="47" t="str">
        <f>IF('Res Rent Roll'!$B24="","",INT(BO$3/'Res Rent Roll'!$K24)=(Rollover!BO$3/'Res Rent Roll'!$K24))</f>
        <v/>
      </c>
      <c r="BP24" s="47" t="str">
        <f>IF('Res Rent Roll'!$B24="","",INT(BP$3/'Res Rent Roll'!$K24)=(Rollover!BP$3/'Res Rent Roll'!$K24))</f>
        <v/>
      </c>
      <c r="BQ24" s="47" t="str">
        <f>IF('Res Rent Roll'!$B24="","",INT(BQ$3/'Res Rent Roll'!$K24)=(Rollover!BQ$3/'Res Rent Roll'!$K24))</f>
        <v/>
      </c>
      <c r="BR24" s="47" t="str">
        <f>IF('Res Rent Roll'!$B24="","",INT(BR$3/'Res Rent Roll'!$K24)=(Rollover!BR$3/'Res Rent Roll'!$K24))</f>
        <v/>
      </c>
      <c r="BS24" s="47" t="str">
        <f>IF('Res Rent Roll'!$B24="","",INT(BS$3/'Res Rent Roll'!$K24)=(Rollover!BS$3/'Res Rent Roll'!$K24))</f>
        <v/>
      </c>
      <c r="BT24" s="47" t="str">
        <f>IF('Res Rent Roll'!$B24="","",INT(BT$3/'Res Rent Roll'!$K24)=(Rollover!BT$3/'Res Rent Roll'!$K24))</f>
        <v/>
      </c>
      <c r="BU24" s="47" t="str">
        <f>IF('Res Rent Roll'!$B24="","",INT(BU$3/'Res Rent Roll'!$K24)=(Rollover!BU$3/'Res Rent Roll'!$K24))</f>
        <v/>
      </c>
      <c r="BV24" s="47" t="str">
        <f>IF('Res Rent Roll'!$B24="","",INT(BV$3/'Res Rent Roll'!$K24)=(Rollover!BV$3/'Res Rent Roll'!$K24))</f>
        <v/>
      </c>
      <c r="BW24" s="47" t="str">
        <f>IF('Res Rent Roll'!$B24="","",INT(BW$3/'Res Rent Roll'!$K24)=(Rollover!BW$3/'Res Rent Roll'!$K24))</f>
        <v/>
      </c>
      <c r="BX24" s="47" t="str">
        <f>IF('Res Rent Roll'!$B24="","",INT(BX$3/'Res Rent Roll'!$K24)=(Rollover!BX$3/'Res Rent Roll'!$K24))</f>
        <v/>
      </c>
      <c r="BY24" s="47" t="str">
        <f>IF('Res Rent Roll'!$B24="","",INT(BY$3/'Res Rent Roll'!$K24)=(Rollover!BY$3/'Res Rent Roll'!$K24))</f>
        <v/>
      </c>
      <c r="BZ24" s="47" t="str">
        <f>IF('Res Rent Roll'!$B24="","",INT(BZ$3/'Res Rent Roll'!$K24)=(Rollover!BZ$3/'Res Rent Roll'!$K24))</f>
        <v/>
      </c>
      <c r="CA24" s="47" t="str">
        <f>IF('Res Rent Roll'!$B24="","",INT(CA$3/'Res Rent Roll'!$K24)=(Rollover!CA$3/'Res Rent Roll'!$K24))</f>
        <v/>
      </c>
      <c r="CB24" s="47" t="str">
        <f>IF('Res Rent Roll'!$B24="","",INT(CB$3/'Res Rent Roll'!$K24)=(Rollover!CB$3/'Res Rent Roll'!$K24))</f>
        <v/>
      </c>
      <c r="CC24" s="47" t="str">
        <f>IF('Res Rent Roll'!$B24="","",INT(CC$3/'Res Rent Roll'!$K24)=(Rollover!CC$3/'Res Rent Roll'!$K24))</f>
        <v/>
      </c>
      <c r="CD24" s="47" t="str">
        <f>IF('Res Rent Roll'!$B24="","",INT(CD$3/'Res Rent Roll'!$K24)=(Rollover!CD$3/'Res Rent Roll'!$K24))</f>
        <v/>
      </c>
      <c r="CE24" s="47" t="str">
        <f>IF('Res Rent Roll'!$B24="","",INT(CE$3/'Res Rent Roll'!$K24)=(Rollover!CE$3/'Res Rent Roll'!$K24))</f>
        <v/>
      </c>
      <c r="CF24" s="47" t="str">
        <f>IF('Res Rent Roll'!$B24="","",INT(CF$3/'Res Rent Roll'!$K24)=(Rollover!CF$3/'Res Rent Roll'!$K24))</f>
        <v/>
      </c>
      <c r="CG24" s="47" t="str">
        <f>IF('Res Rent Roll'!$B24="","",INT(CG$3/'Res Rent Roll'!$K24)=(Rollover!CG$3/'Res Rent Roll'!$K24))</f>
        <v/>
      </c>
      <c r="CH24" s="47" t="str">
        <f>IF('Res Rent Roll'!$B24="","",INT(CH$3/'Res Rent Roll'!$K24)=(Rollover!CH$3/'Res Rent Roll'!$K24))</f>
        <v/>
      </c>
      <c r="CI24" s="47" t="str">
        <f>IF('Res Rent Roll'!$B24="","",INT(CI$3/'Res Rent Roll'!$K24)=(Rollover!CI$3/'Res Rent Roll'!$K24))</f>
        <v/>
      </c>
      <c r="CJ24" s="47" t="str">
        <f>IF('Res Rent Roll'!$B24="","",INT(CJ$3/'Res Rent Roll'!$K24)=(Rollover!CJ$3/'Res Rent Roll'!$K24))</f>
        <v/>
      </c>
      <c r="CK24" s="47" t="str">
        <f>IF('Res Rent Roll'!$B24="","",INT(CK$3/'Res Rent Roll'!$K24)=(Rollover!CK$3/'Res Rent Roll'!$K24))</f>
        <v/>
      </c>
      <c r="CL24" s="47" t="str">
        <f>IF('Res Rent Roll'!$B24="","",INT(CL$3/'Res Rent Roll'!$K24)=(Rollover!CL$3/'Res Rent Roll'!$K24))</f>
        <v/>
      </c>
      <c r="CM24" s="47" t="str">
        <f>IF('Res Rent Roll'!$B24="","",INT(CM$3/'Res Rent Roll'!$K24)=(Rollover!CM$3/'Res Rent Roll'!$K24))</f>
        <v/>
      </c>
      <c r="CN24" s="47" t="str">
        <f>IF('Res Rent Roll'!$B24="","",INT(CN$3/'Res Rent Roll'!$K24)=(Rollover!CN$3/'Res Rent Roll'!$K24))</f>
        <v/>
      </c>
      <c r="CO24" s="47" t="str">
        <f>IF('Res Rent Roll'!$B24="","",INT(CO$3/'Res Rent Roll'!$K24)=(Rollover!CO$3/'Res Rent Roll'!$K24))</f>
        <v/>
      </c>
      <c r="CP24" s="47" t="str">
        <f>IF('Res Rent Roll'!$B24="","",INT(CP$3/'Res Rent Roll'!$K24)=(Rollover!CP$3/'Res Rent Roll'!$K24))</f>
        <v/>
      </c>
      <c r="CQ24" s="47" t="str">
        <f>IF('Res Rent Roll'!$B24="","",INT(CQ$3/'Res Rent Roll'!$K24)=(Rollover!CQ$3/'Res Rent Roll'!$K24))</f>
        <v/>
      </c>
      <c r="CR24" s="47" t="str">
        <f>IF('Res Rent Roll'!$B24="","",INT(CR$3/'Res Rent Roll'!$K24)=(Rollover!CR$3/'Res Rent Roll'!$K24))</f>
        <v/>
      </c>
      <c r="CS24" s="47" t="str">
        <f>IF('Res Rent Roll'!$B24="","",INT(CS$3/'Res Rent Roll'!$K24)=(Rollover!CS$3/'Res Rent Roll'!$K24))</f>
        <v/>
      </c>
      <c r="CT24" s="47" t="str">
        <f>IF('Res Rent Roll'!$B24="","",INT(CT$3/'Res Rent Roll'!$K24)=(Rollover!CT$3/'Res Rent Roll'!$K24))</f>
        <v/>
      </c>
      <c r="CU24" s="47" t="str">
        <f>IF('Res Rent Roll'!$B24="","",INT(CU$3/'Res Rent Roll'!$K24)=(Rollover!CU$3/'Res Rent Roll'!$K24))</f>
        <v/>
      </c>
      <c r="CV24" s="47" t="str">
        <f>IF('Res Rent Roll'!$B24="","",INT(CV$3/'Res Rent Roll'!$K24)=(Rollover!CV$3/'Res Rent Roll'!$K24))</f>
        <v/>
      </c>
      <c r="CW24" s="47" t="str">
        <f>IF('Res Rent Roll'!$B24="","",INT(CW$3/'Res Rent Roll'!$K24)=(Rollover!CW$3/'Res Rent Roll'!$K24))</f>
        <v/>
      </c>
      <c r="CX24" s="47" t="str">
        <f>IF('Res Rent Roll'!$B24="","",INT(CX$3/'Res Rent Roll'!$K24)=(Rollover!CX$3/'Res Rent Roll'!$K24))</f>
        <v/>
      </c>
      <c r="CY24" s="47" t="str">
        <f>IF('Res Rent Roll'!$B24="","",INT(CY$3/'Res Rent Roll'!$K24)=(Rollover!CY$3/'Res Rent Roll'!$K24))</f>
        <v/>
      </c>
      <c r="CZ24" s="47" t="str">
        <f>IF('Res Rent Roll'!$B24="","",INT(CZ$3/'Res Rent Roll'!$K24)=(Rollover!CZ$3/'Res Rent Roll'!$K24))</f>
        <v/>
      </c>
      <c r="DA24" s="47" t="str">
        <f>IF('Res Rent Roll'!$B24="","",INT(DA$3/'Res Rent Roll'!$K24)=(Rollover!DA$3/'Res Rent Roll'!$K24))</f>
        <v/>
      </c>
      <c r="DB24" s="47" t="str">
        <f>IF('Res Rent Roll'!$B24="","",INT(DB$3/'Res Rent Roll'!$K24)=(Rollover!DB$3/'Res Rent Roll'!$K24))</f>
        <v/>
      </c>
      <c r="DC24" s="47" t="str">
        <f>IF('Res Rent Roll'!$B24="","",INT(DC$3/'Res Rent Roll'!$K24)=(Rollover!DC$3/'Res Rent Roll'!$K24))</f>
        <v/>
      </c>
      <c r="DD24" s="47" t="str">
        <f>IF('Res Rent Roll'!$B24="","",INT(DD$3/'Res Rent Roll'!$K24)=(Rollover!DD$3/'Res Rent Roll'!$K24))</f>
        <v/>
      </c>
      <c r="DE24" s="47" t="str">
        <f>IF('Res Rent Roll'!$B24="","",INT(DE$3/'Res Rent Roll'!$K24)=(Rollover!DE$3/'Res Rent Roll'!$K24))</f>
        <v/>
      </c>
      <c r="DF24" s="47" t="str">
        <f>IF('Res Rent Roll'!$B24="","",INT(DF$3/'Res Rent Roll'!$K24)=(Rollover!DF$3/'Res Rent Roll'!$K24))</f>
        <v/>
      </c>
      <c r="DG24" s="47" t="str">
        <f>IF('Res Rent Roll'!$B24="","",INT(DG$3/'Res Rent Roll'!$K24)=(Rollover!DG$3/'Res Rent Roll'!$K24))</f>
        <v/>
      </c>
      <c r="DH24" s="47" t="str">
        <f>IF('Res Rent Roll'!$B24="","",INT(DH$3/'Res Rent Roll'!$K24)=(Rollover!DH$3/'Res Rent Roll'!$K24))</f>
        <v/>
      </c>
      <c r="DI24" s="47" t="str">
        <f>IF('Res Rent Roll'!$B24="","",INT(DI$3/'Res Rent Roll'!$K24)=(Rollover!DI$3/'Res Rent Roll'!$K24))</f>
        <v/>
      </c>
      <c r="DJ24" s="47" t="str">
        <f>IF('Res Rent Roll'!$B24="","",INT(DJ$3/'Res Rent Roll'!$K24)=(Rollover!DJ$3/'Res Rent Roll'!$K24))</f>
        <v/>
      </c>
      <c r="DK24" s="47" t="str">
        <f>IF('Res Rent Roll'!$B24="","",INT(DK$3/'Res Rent Roll'!$K24)=(Rollover!DK$3/'Res Rent Roll'!$K24))</f>
        <v/>
      </c>
      <c r="DL24" s="47" t="str">
        <f>IF('Res Rent Roll'!$B24="","",INT(DL$3/'Res Rent Roll'!$K24)=(Rollover!DL$3/'Res Rent Roll'!$K24))</f>
        <v/>
      </c>
      <c r="DM24" s="47" t="str">
        <f>IF('Res Rent Roll'!$B24="","",INT(DM$3/'Res Rent Roll'!$K24)=(Rollover!DM$3/'Res Rent Roll'!$K24))</f>
        <v/>
      </c>
      <c r="DN24" s="47" t="str">
        <f>IF('Res Rent Roll'!$B24="","",INT(DN$3/'Res Rent Roll'!$K24)=(Rollover!DN$3/'Res Rent Roll'!$K24))</f>
        <v/>
      </c>
      <c r="DO24" s="47" t="str">
        <f>IF('Res Rent Roll'!$B24="","",INT(DO$3/'Res Rent Roll'!$K24)=(Rollover!DO$3/'Res Rent Roll'!$K24))</f>
        <v/>
      </c>
      <c r="DP24" s="47" t="str">
        <f>IF('Res Rent Roll'!$B24="","",INT(DP$3/'Res Rent Roll'!$K24)=(Rollover!DP$3/'Res Rent Roll'!$K24))</f>
        <v/>
      </c>
      <c r="DQ24" s="47" t="str">
        <f>IF('Res Rent Roll'!$B24="","",INT(DQ$3/'Res Rent Roll'!$K24)=(Rollover!DQ$3/'Res Rent Roll'!$K24))</f>
        <v/>
      </c>
      <c r="DR24" s="47" t="str">
        <f>IF('Res Rent Roll'!$B24="","",INT(DR$3/'Res Rent Roll'!$K24)=(Rollover!DR$3/'Res Rent Roll'!$K24))</f>
        <v/>
      </c>
      <c r="DS24" s="47" t="str">
        <f>IF('Res Rent Roll'!$B24="","",INT(DS$3/'Res Rent Roll'!$K24)=(Rollover!DS$3/'Res Rent Roll'!$K24))</f>
        <v/>
      </c>
      <c r="DT24" s="47" t="str">
        <f>IF('Res Rent Roll'!$B24="","",INT(DT$3/'Res Rent Roll'!$K24)=(Rollover!DT$3/'Res Rent Roll'!$K24))</f>
        <v/>
      </c>
      <c r="DU24" s="47" t="str">
        <f>IF('Res Rent Roll'!$B24="","",INT(DU$3/'Res Rent Roll'!$K24)=(Rollover!DU$3/'Res Rent Roll'!$K24))</f>
        <v/>
      </c>
      <c r="DV24" s="47" t="str">
        <f>IF('Res Rent Roll'!$B24="","",INT(DV$3/'Res Rent Roll'!$K24)=(Rollover!DV$3/'Res Rent Roll'!$K24))</f>
        <v/>
      </c>
      <c r="DW24" s="47" t="str">
        <f>IF('Res Rent Roll'!$B24="","",INT(DW$3/'Res Rent Roll'!$K24)=(Rollover!DW$3/'Res Rent Roll'!$K24))</f>
        <v/>
      </c>
      <c r="DX24" s="47" t="str">
        <f>IF('Res Rent Roll'!$B24="","",INT(DX$3/'Res Rent Roll'!$K24)=(Rollover!DX$3/'Res Rent Roll'!$K24))</f>
        <v/>
      </c>
      <c r="DY24" s="47" t="str">
        <f>IF('Res Rent Roll'!$B24="","",INT(DY$3/'Res Rent Roll'!$K24)=(Rollover!DY$3/'Res Rent Roll'!$K24))</f>
        <v/>
      </c>
      <c r="DZ24" s="47" t="str">
        <f>IF('Res Rent Roll'!$B24="","",INT(DZ$3/'Res Rent Roll'!$K24)=(Rollover!DZ$3/'Res Rent Roll'!$K24))</f>
        <v/>
      </c>
      <c r="EA24" s="47" t="str">
        <f>IF('Res Rent Roll'!$B24="","",INT(EA$3/'Res Rent Roll'!$K24)=(Rollover!EA$3/'Res Rent Roll'!$K24))</f>
        <v/>
      </c>
      <c r="EB24" s="47" t="str">
        <f>IF('Res Rent Roll'!$B24="","",INT(EB$3/'Res Rent Roll'!$K24)=(Rollover!EB$3/'Res Rent Roll'!$K24))</f>
        <v/>
      </c>
      <c r="EC24" s="47" t="str">
        <f>IF('Res Rent Roll'!$B24="","",INT(EC$3/'Res Rent Roll'!$K24)=(Rollover!EC$3/'Res Rent Roll'!$K24))</f>
        <v/>
      </c>
      <c r="ED24" s="47" t="str">
        <f>IF('Res Rent Roll'!$B24="","",INT(ED$3/'Res Rent Roll'!$K24)=(Rollover!ED$3/'Res Rent Roll'!$K24))</f>
        <v/>
      </c>
      <c r="EE24" s="47" t="str">
        <f>IF('Res Rent Roll'!$B24="","",INT(EE$3/'Res Rent Roll'!$K24)=(Rollover!EE$3/'Res Rent Roll'!$K24))</f>
        <v/>
      </c>
      <c r="EF24" s="47" t="str">
        <f>IF('Res Rent Roll'!$B24="","",INT(EF$3/'Res Rent Roll'!$K24)=(Rollover!EF$3/'Res Rent Roll'!$K24))</f>
        <v/>
      </c>
      <c r="EG24" s="47" t="str">
        <f>IF('Res Rent Roll'!$B24="","",INT(EG$3/'Res Rent Roll'!$K24)=(Rollover!EG$3/'Res Rent Roll'!$K24))</f>
        <v/>
      </c>
      <c r="EH24" s="47" t="str">
        <f>IF('Res Rent Roll'!$B24="","",INT(EH$3/'Res Rent Roll'!$K24)=(Rollover!EH$3/'Res Rent Roll'!$K24))</f>
        <v/>
      </c>
      <c r="EI24" s="47" t="str">
        <f>IF('Res Rent Roll'!$B24="","",INT(EI$3/'Res Rent Roll'!$K24)=(Rollover!EI$3/'Res Rent Roll'!$K24))</f>
        <v/>
      </c>
      <c r="EJ24" s="47" t="str">
        <f>IF('Res Rent Roll'!$B24="","",INT(EJ$3/'Res Rent Roll'!$K24)=(Rollover!EJ$3/'Res Rent Roll'!$K24))</f>
        <v/>
      </c>
      <c r="EK24" s="47" t="str">
        <f>IF('Res Rent Roll'!$B24="","",INT(EK$3/'Res Rent Roll'!$K24)=(Rollover!EK$3/'Res Rent Roll'!$K24))</f>
        <v/>
      </c>
      <c r="EL24" s="47" t="str">
        <f>IF('Res Rent Roll'!$B24="","",INT(EL$3/'Res Rent Roll'!$K24)=(Rollover!EL$3/'Res Rent Roll'!$K24))</f>
        <v/>
      </c>
      <c r="EM24" s="47" t="str">
        <f>IF('Res Rent Roll'!$B24="","",INT(EM$3/'Res Rent Roll'!$K24)=(Rollover!EM$3/'Res Rent Roll'!$K24))</f>
        <v/>
      </c>
      <c r="EN24" s="47" t="str">
        <f>IF('Res Rent Roll'!$B24="","",INT(EN$3/'Res Rent Roll'!$K24)=(Rollover!EN$3/'Res Rent Roll'!$K24))</f>
        <v/>
      </c>
      <c r="EO24" s="47" t="str">
        <f>IF('Res Rent Roll'!$B24="","",INT(EO$3/'Res Rent Roll'!$K24)=(Rollover!EO$3/'Res Rent Roll'!$K24))</f>
        <v/>
      </c>
      <c r="EP24" s="47" t="str">
        <f>IF('Res Rent Roll'!$B24="","",INT(EP$3/'Res Rent Roll'!$K24)=(Rollover!EP$3/'Res Rent Roll'!$K24))</f>
        <v/>
      </c>
      <c r="EQ24" s="47" t="str">
        <f>IF('Res Rent Roll'!$B24="","",INT(EQ$3/'Res Rent Roll'!$K24)=(Rollover!EQ$3/'Res Rent Roll'!$K24))</f>
        <v/>
      </c>
      <c r="ER24" s="47" t="str">
        <f>IF('Res Rent Roll'!$B24="","",INT(ER$3/'Res Rent Roll'!$K24)=(Rollover!ER$3/'Res Rent Roll'!$K24))</f>
        <v/>
      </c>
      <c r="ES24" s="47" t="str">
        <f>IF('Res Rent Roll'!$B24="","",INT(ES$3/'Res Rent Roll'!$K24)=(Rollover!ES$3/'Res Rent Roll'!$K24))</f>
        <v/>
      </c>
      <c r="ET24" s="47" t="str">
        <f>IF('Res Rent Roll'!$B24="","",INT(ET$3/'Res Rent Roll'!$K24)=(Rollover!ET$3/'Res Rent Roll'!$K24))</f>
        <v/>
      </c>
      <c r="EU24" s="47" t="str">
        <f>IF('Res Rent Roll'!$B24="","",INT(EU$3/'Res Rent Roll'!$K24)=(Rollover!EU$3/'Res Rent Roll'!$K24))</f>
        <v/>
      </c>
      <c r="EV24" s="47" t="str">
        <f>IF('Res Rent Roll'!$B24="","",INT(EV$3/'Res Rent Roll'!$K24)=(Rollover!EV$3/'Res Rent Roll'!$K24))</f>
        <v/>
      </c>
      <c r="EW24" s="47" t="str">
        <f>IF('Res Rent Roll'!$B24="","",INT(EW$3/'Res Rent Roll'!$K24)=(Rollover!EW$3/'Res Rent Roll'!$K24))</f>
        <v/>
      </c>
      <c r="EX24" s="47" t="str">
        <f>IF('Res Rent Roll'!$B24="","",INT(EX$3/'Res Rent Roll'!$K24)=(Rollover!EX$3/'Res Rent Roll'!$K24))</f>
        <v/>
      </c>
      <c r="EY24" s="47" t="str">
        <f>IF('Res Rent Roll'!$B24="","",INT(EY$3/'Res Rent Roll'!$K24)=(Rollover!EY$3/'Res Rent Roll'!$K24))</f>
        <v/>
      </c>
      <c r="EZ24" s="47" t="str">
        <f>IF('Res Rent Roll'!$B24="","",INT(EZ$3/'Res Rent Roll'!$K24)=(Rollover!EZ$3/'Res Rent Roll'!$K24))</f>
        <v/>
      </c>
      <c r="FA24" s="47" t="str">
        <f>IF('Res Rent Roll'!$B24="","",INT(FA$3/'Res Rent Roll'!$K24)=(Rollover!FA$3/'Res Rent Roll'!$K24))</f>
        <v/>
      </c>
      <c r="FB24" s="47" t="str">
        <f>IF('Res Rent Roll'!$B24="","",INT(FB$3/'Res Rent Roll'!$K24)=(Rollover!FB$3/'Res Rent Roll'!$K24))</f>
        <v/>
      </c>
      <c r="FC24" s="47" t="str">
        <f>IF('Res Rent Roll'!$B24="","",INT(FC$3/'Res Rent Roll'!$K24)=(Rollover!FC$3/'Res Rent Roll'!$K24))</f>
        <v/>
      </c>
      <c r="FD24" s="47" t="str">
        <f>IF('Res Rent Roll'!$B24="","",INT(FD$3/'Res Rent Roll'!$K24)=(Rollover!FD$3/'Res Rent Roll'!$K24))</f>
        <v/>
      </c>
      <c r="FE24" s="47" t="str">
        <f>IF('Res Rent Roll'!$B24="","",INT(FE$3/'Res Rent Roll'!$K24)=(Rollover!FE$3/'Res Rent Roll'!$K24))</f>
        <v/>
      </c>
      <c r="FF24" s="47" t="str">
        <f>IF('Res Rent Roll'!$B24="","",INT(FF$3/'Res Rent Roll'!$K24)=(Rollover!FF$3/'Res Rent Roll'!$K24))</f>
        <v/>
      </c>
      <c r="FG24" s="47" t="str">
        <f>IF('Res Rent Roll'!$B24="","",INT(FG$3/'Res Rent Roll'!$K24)=(Rollover!FG$3/'Res Rent Roll'!$K24))</f>
        <v/>
      </c>
      <c r="FH24" s="47" t="str">
        <f>IF('Res Rent Roll'!$B24="","",INT(FH$3/'Res Rent Roll'!$K24)=(Rollover!FH$3/'Res Rent Roll'!$K24))</f>
        <v/>
      </c>
      <c r="FI24" s="47" t="str">
        <f>IF('Res Rent Roll'!$B24="","",INT(FI$3/'Res Rent Roll'!$K24)=(Rollover!FI$3/'Res Rent Roll'!$K24))</f>
        <v/>
      </c>
      <c r="FJ24" s="47" t="str">
        <f>IF('Res Rent Roll'!$B24="","",INT(FJ$3/'Res Rent Roll'!$K24)=(Rollover!FJ$3/'Res Rent Roll'!$K24))</f>
        <v/>
      </c>
      <c r="FK24" s="47" t="str">
        <f>IF('Res Rent Roll'!$B24="","",INT(FK$3/'Res Rent Roll'!$K24)=(Rollover!FK$3/'Res Rent Roll'!$K24))</f>
        <v/>
      </c>
      <c r="FL24" s="47" t="str">
        <f>IF('Res Rent Roll'!$B24="","",INT(FL$3/'Res Rent Roll'!$K24)=(Rollover!FL$3/'Res Rent Roll'!$K24))</f>
        <v/>
      </c>
      <c r="FM24" s="47" t="str">
        <f>IF('Res Rent Roll'!$B24="","",INT(FM$3/'Res Rent Roll'!$K24)=(Rollover!FM$3/'Res Rent Roll'!$K24))</f>
        <v/>
      </c>
      <c r="FN24" s="47" t="str">
        <f>IF('Res Rent Roll'!$B24="","",INT(FN$3/'Res Rent Roll'!$K24)=(Rollover!FN$3/'Res Rent Roll'!$K24))</f>
        <v/>
      </c>
      <c r="FO24" s="47" t="str">
        <f>IF('Res Rent Roll'!$B24="","",INT(FO$3/'Res Rent Roll'!$K24)=(Rollover!FO$3/'Res Rent Roll'!$K24))</f>
        <v/>
      </c>
      <c r="FP24" s="47" t="str">
        <f>IF('Res Rent Roll'!$B24="","",INT(FP$3/'Res Rent Roll'!$K24)=(Rollover!FP$3/'Res Rent Roll'!$K24))</f>
        <v/>
      </c>
      <c r="FQ24" s="47" t="str">
        <f>IF('Res Rent Roll'!$B24="","",INT(FQ$3/'Res Rent Roll'!$K24)=(Rollover!FQ$3/'Res Rent Roll'!$K24))</f>
        <v/>
      </c>
      <c r="FR24" s="47" t="str">
        <f>IF('Res Rent Roll'!$B24="","",INT(FR$3/'Res Rent Roll'!$K24)=(Rollover!FR$3/'Res Rent Roll'!$K24))</f>
        <v/>
      </c>
      <c r="FS24" s="47" t="str">
        <f>IF('Res Rent Roll'!$B24="","",INT(FS$3/'Res Rent Roll'!$K24)=(Rollover!FS$3/'Res Rent Roll'!$K24))</f>
        <v/>
      </c>
      <c r="FT24" s="47" t="str">
        <f>IF('Res Rent Roll'!$B24="","",INT(FT$3/'Res Rent Roll'!$K24)=(Rollover!FT$3/'Res Rent Roll'!$K24))</f>
        <v/>
      </c>
      <c r="FU24" s="47" t="str">
        <f>IF('Res Rent Roll'!$B24="","",INT(FU$3/'Res Rent Roll'!$K24)=(Rollover!FU$3/'Res Rent Roll'!$K24))</f>
        <v/>
      </c>
      <c r="FV24" s="47" t="str">
        <f>IF('Res Rent Roll'!$B24="","",INT(FV$3/'Res Rent Roll'!$K24)=(Rollover!FV$3/'Res Rent Roll'!$K24))</f>
        <v/>
      </c>
      <c r="FW24" s="47" t="str">
        <f>IF('Res Rent Roll'!$B24="","",INT(FW$3/'Res Rent Roll'!$K24)=(Rollover!FW$3/'Res Rent Roll'!$K24))</f>
        <v/>
      </c>
      <c r="FX24" s="47" t="str">
        <f>IF('Res Rent Roll'!$B24="","",INT(FX$3/'Res Rent Roll'!$K24)=(Rollover!FX$3/'Res Rent Roll'!$K24))</f>
        <v/>
      </c>
      <c r="FY24" s="47" t="str">
        <f>IF('Res Rent Roll'!$B24="","",INT(FY$3/'Res Rent Roll'!$K24)=(Rollover!FY$3/'Res Rent Roll'!$K24))</f>
        <v/>
      </c>
      <c r="FZ24" s="47" t="str">
        <f>IF('Res Rent Roll'!$B24="","",INT(FZ$3/'Res Rent Roll'!$K24)=(Rollover!FZ$3/'Res Rent Roll'!$K24))</f>
        <v/>
      </c>
      <c r="GA24" s="48" t="str">
        <f>IF('Res Rent Roll'!$B24="","",INT(GA$3/'Res Rent Roll'!$K24)=(Rollover!GA$3/'Res Rent Roll'!$K24))</f>
        <v/>
      </c>
    </row>
    <row r="25" spans="2:183" x14ac:dyDescent="0.3">
      <c r="B25" s="42" t="str">
        <f>IF('Res Rent Roll'!$B25="","",'Res Rent Roll'!$B25)</f>
        <v/>
      </c>
      <c r="C25" s="43"/>
      <c r="D25" s="47" t="str">
        <f>IF('Res Rent Roll'!$B25="","",INT(D$3/'Res Rent Roll'!$K25)=(Rollover!D$3/'Res Rent Roll'!$K25))</f>
        <v/>
      </c>
      <c r="E25" s="47" t="str">
        <f>IF('Res Rent Roll'!$B25="","",INT(E$3/'Res Rent Roll'!$K25)=(Rollover!E$3/'Res Rent Roll'!$K25))</f>
        <v/>
      </c>
      <c r="F25" s="47" t="str">
        <f>IF('Res Rent Roll'!$B25="","",INT(F$3/'Res Rent Roll'!$K25)=(Rollover!F$3/'Res Rent Roll'!$K25))</f>
        <v/>
      </c>
      <c r="G25" s="47" t="str">
        <f>IF('Res Rent Roll'!$B25="","",INT(G$3/'Res Rent Roll'!$K25)=(Rollover!G$3/'Res Rent Roll'!$K25))</f>
        <v/>
      </c>
      <c r="H25" s="47" t="str">
        <f>IF('Res Rent Roll'!$B25="","",INT(H$3/'Res Rent Roll'!$K25)=(Rollover!H$3/'Res Rent Roll'!$K25))</f>
        <v/>
      </c>
      <c r="I25" s="47" t="str">
        <f>IF('Res Rent Roll'!$B25="","",INT(I$3/'Res Rent Roll'!$K25)=(Rollover!I$3/'Res Rent Roll'!$K25))</f>
        <v/>
      </c>
      <c r="J25" s="47" t="str">
        <f>IF('Res Rent Roll'!$B25="","",INT(J$3/'Res Rent Roll'!$K25)=(Rollover!J$3/'Res Rent Roll'!$K25))</f>
        <v/>
      </c>
      <c r="K25" s="47" t="str">
        <f>IF('Res Rent Roll'!$B25="","",INT(K$3/'Res Rent Roll'!$K25)=(Rollover!K$3/'Res Rent Roll'!$K25))</f>
        <v/>
      </c>
      <c r="L25" s="47" t="str">
        <f>IF('Res Rent Roll'!$B25="","",INT(L$3/'Res Rent Roll'!$K25)=(Rollover!L$3/'Res Rent Roll'!$K25))</f>
        <v/>
      </c>
      <c r="M25" s="47" t="str">
        <f>IF('Res Rent Roll'!$B25="","",INT(M$3/'Res Rent Roll'!$K25)=(Rollover!M$3/'Res Rent Roll'!$K25))</f>
        <v/>
      </c>
      <c r="N25" s="47" t="str">
        <f>IF('Res Rent Roll'!$B25="","",INT(N$3/'Res Rent Roll'!$K25)=(Rollover!N$3/'Res Rent Roll'!$K25))</f>
        <v/>
      </c>
      <c r="O25" s="47" t="str">
        <f>IF('Res Rent Roll'!$B25="","",INT(O$3/'Res Rent Roll'!$K25)=(Rollover!O$3/'Res Rent Roll'!$K25))</f>
        <v/>
      </c>
      <c r="P25" s="47" t="str">
        <f>IF('Res Rent Roll'!$B25="","",INT(P$3/'Res Rent Roll'!$K25)=(Rollover!P$3/'Res Rent Roll'!$K25))</f>
        <v/>
      </c>
      <c r="Q25" s="47" t="str">
        <f>IF('Res Rent Roll'!$B25="","",INT(Q$3/'Res Rent Roll'!$K25)=(Rollover!Q$3/'Res Rent Roll'!$K25))</f>
        <v/>
      </c>
      <c r="R25" s="47" t="str">
        <f>IF('Res Rent Roll'!$B25="","",INT(R$3/'Res Rent Roll'!$K25)=(Rollover!R$3/'Res Rent Roll'!$K25))</f>
        <v/>
      </c>
      <c r="S25" s="47" t="str">
        <f>IF('Res Rent Roll'!$B25="","",INT(S$3/'Res Rent Roll'!$K25)=(Rollover!S$3/'Res Rent Roll'!$K25))</f>
        <v/>
      </c>
      <c r="T25" s="47" t="str">
        <f>IF('Res Rent Roll'!$B25="","",INT(T$3/'Res Rent Roll'!$K25)=(Rollover!T$3/'Res Rent Roll'!$K25))</f>
        <v/>
      </c>
      <c r="U25" s="47" t="str">
        <f>IF('Res Rent Roll'!$B25="","",INT(U$3/'Res Rent Roll'!$K25)=(Rollover!U$3/'Res Rent Roll'!$K25))</f>
        <v/>
      </c>
      <c r="V25" s="47" t="str">
        <f>IF('Res Rent Roll'!$B25="","",INT(V$3/'Res Rent Roll'!$K25)=(Rollover!V$3/'Res Rent Roll'!$K25))</f>
        <v/>
      </c>
      <c r="W25" s="47" t="str">
        <f>IF('Res Rent Roll'!$B25="","",INT(W$3/'Res Rent Roll'!$K25)=(Rollover!W$3/'Res Rent Roll'!$K25))</f>
        <v/>
      </c>
      <c r="X25" s="47" t="str">
        <f>IF('Res Rent Roll'!$B25="","",INT(X$3/'Res Rent Roll'!$K25)=(Rollover!X$3/'Res Rent Roll'!$K25))</f>
        <v/>
      </c>
      <c r="Y25" s="47" t="str">
        <f>IF('Res Rent Roll'!$B25="","",INT(Y$3/'Res Rent Roll'!$K25)=(Rollover!Y$3/'Res Rent Roll'!$K25))</f>
        <v/>
      </c>
      <c r="Z25" s="47" t="str">
        <f>IF('Res Rent Roll'!$B25="","",INT(Z$3/'Res Rent Roll'!$K25)=(Rollover!Z$3/'Res Rent Roll'!$K25))</f>
        <v/>
      </c>
      <c r="AA25" s="47" t="str">
        <f>IF('Res Rent Roll'!$B25="","",INT(AA$3/'Res Rent Roll'!$K25)=(Rollover!AA$3/'Res Rent Roll'!$K25))</f>
        <v/>
      </c>
      <c r="AB25" s="47" t="str">
        <f>IF('Res Rent Roll'!$B25="","",INT(AB$3/'Res Rent Roll'!$K25)=(Rollover!AB$3/'Res Rent Roll'!$K25))</f>
        <v/>
      </c>
      <c r="AC25" s="47" t="str">
        <f>IF('Res Rent Roll'!$B25="","",INT(AC$3/'Res Rent Roll'!$K25)=(Rollover!AC$3/'Res Rent Roll'!$K25))</f>
        <v/>
      </c>
      <c r="AD25" s="47" t="str">
        <f>IF('Res Rent Roll'!$B25="","",INT(AD$3/'Res Rent Roll'!$K25)=(Rollover!AD$3/'Res Rent Roll'!$K25))</f>
        <v/>
      </c>
      <c r="AE25" s="47" t="str">
        <f>IF('Res Rent Roll'!$B25="","",INT(AE$3/'Res Rent Roll'!$K25)=(Rollover!AE$3/'Res Rent Roll'!$K25))</f>
        <v/>
      </c>
      <c r="AF25" s="47" t="str">
        <f>IF('Res Rent Roll'!$B25="","",INT(AF$3/'Res Rent Roll'!$K25)=(Rollover!AF$3/'Res Rent Roll'!$K25))</f>
        <v/>
      </c>
      <c r="AG25" s="47" t="str">
        <f>IF('Res Rent Roll'!$B25="","",INT(AG$3/'Res Rent Roll'!$K25)=(Rollover!AG$3/'Res Rent Roll'!$K25))</f>
        <v/>
      </c>
      <c r="AH25" s="47" t="str">
        <f>IF('Res Rent Roll'!$B25="","",INT(AH$3/'Res Rent Roll'!$K25)=(Rollover!AH$3/'Res Rent Roll'!$K25))</f>
        <v/>
      </c>
      <c r="AI25" s="47" t="str">
        <f>IF('Res Rent Roll'!$B25="","",INT(AI$3/'Res Rent Roll'!$K25)=(Rollover!AI$3/'Res Rent Roll'!$K25))</f>
        <v/>
      </c>
      <c r="AJ25" s="47" t="str">
        <f>IF('Res Rent Roll'!$B25="","",INT(AJ$3/'Res Rent Roll'!$K25)=(Rollover!AJ$3/'Res Rent Roll'!$K25))</f>
        <v/>
      </c>
      <c r="AK25" s="47" t="str">
        <f>IF('Res Rent Roll'!$B25="","",INT(AK$3/'Res Rent Roll'!$K25)=(Rollover!AK$3/'Res Rent Roll'!$K25))</f>
        <v/>
      </c>
      <c r="AL25" s="47" t="str">
        <f>IF('Res Rent Roll'!$B25="","",INT(AL$3/'Res Rent Roll'!$K25)=(Rollover!AL$3/'Res Rent Roll'!$K25))</f>
        <v/>
      </c>
      <c r="AM25" s="47" t="str">
        <f>IF('Res Rent Roll'!$B25="","",INT(AM$3/'Res Rent Roll'!$K25)=(Rollover!AM$3/'Res Rent Roll'!$K25))</f>
        <v/>
      </c>
      <c r="AN25" s="47" t="str">
        <f>IF('Res Rent Roll'!$B25="","",INT(AN$3/'Res Rent Roll'!$K25)=(Rollover!AN$3/'Res Rent Roll'!$K25))</f>
        <v/>
      </c>
      <c r="AO25" s="47" t="str">
        <f>IF('Res Rent Roll'!$B25="","",INT(AO$3/'Res Rent Roll'!$K25)=(Rollover!AO$3/'Res Rent Roll'!$K25))</f>
        <v/>
      </c>
      <c r="AP25" s="47" t="str">
        <f>IF('Res Rent Roll'!$B25="","",INT(AP$3/'Res Rent Roll'!$K25)=(Rollover!AP$3/'Res Rent Roll'!$K25))</f>
        <v/>
      </c>
      <c r="AQ25" s="47" t="str">
        <f>IF('Res Rent Roll'!$B25="","",INT(AQ$3/'Res Rent Roll'!$K25)=(Rollover!AQ$3/'Res Rent Roll'!$K25))</f>
        <v/>
      </c>
      <c r="AR25" s="47" t="str">
        <f>IF('Res Rent Roll'!$B25="","",INT(AR$3/'Res Rent Roll'!$K25)=(Rollover!AR$3/'Res Rent Roll'!$K25))</f>
        <v/>
      </c>
      <c r="AS25" s="47" t="str">
        <f>IF('Res Rent Roll'!$B25="","",INT(AS$3/'Res Rent Roll'!$K25)=(Rollover!AS$3/'Res Rent Roll'!$K25))</f>
        <v/>
      </c>
      <c r="AT25" s="47" t="str">
        <f>IF('Res Rent Roll'!$B25="","",INT(AT$3/'Res Rent Roll'!$K25)=(Rollover!AT$3/'Res Rent Roll'!$K25))</f>
        <v/>
      </c>
      <c r="AU25" s="47" t="str">
        <f>IF('Res Rent Roll'!$B25="","",INT(AU$3/'Res Rent Roll'!$K25)=(Rollover!AU$3/'Res Rent Roll'!$K25))</f>
        <v/>
      </c>
      <c r="AV25" s="47" t="str">
        <f>IF('Res Rent Roll'!$B25="","",INT(AV$3/'Res Rent Roll'!$K25)=(Rollover!AV$3/'Res Rent Roll'!$K25))</f>
        <v/>
      </c>
      <c r="AW25" s="47" t="str">
        <f>IF('Res Rent Roll'!$B25="","",INT(AW$3/'Res Rent Roll'!$K25)=(Rollover!AW$3/'Res Rent Roll'!$K25))</f>
        <v/>
      </c>
      <c r="AX25" s="47" t="str">
        <f>IF('Res Rent Roll'!$B25="","",INT(AX$3/'Res Rent Roll'!$K25)=(Rollover!AX$3/'Res Rent Roll'!$K25))</f>
        <v/>
      </c>
      <c r="AY25" s="47" t="str">
        <f>IF('Res Rent Roll'!$B25="","",INT(AY$3/'Res Rent Roll'!$K25)=(Rollover!AY$3/'Res Rent Roll'!$K25))</f>
        <v/>
      </c>
      <c r="AZ25" s="47" t="str">
        <f>IF('Res Rent Roll'!$B25="","",INT(AZ$3/'Res Rent Roll'!$K25)=(Rollover!AZ$3/'Res Rent Roll'!$K25))</f>
        <v/>
      </c>
      <c r="BA25" s="47" t="str">
        <f>IF('Res Rent Roll'!$B25="","",INT(BA$3/'Res Rent Roll'!$K25)=(Rollover!BA$3/'Res Rent Roll'!$K25))</f>
        <v/>
      </c>
      <c r="BB25" s="47" t="str">
        <f>IF('Res Rent Roll'!$B25="","",INT(BB$3/'Res Rent Roll'!$K25)=(Rollover!BB$3/'Res Rent Roll'!$K25))</f>
        <v/>
      </c>
      <c r="BC25" s="47" t="str">
        <f>IF('Res Rent Roll'!$B25="","",INT(BC$3/'Res Rent Roll'!$K25)=(Rollover!BC$3/'Res Rent Roll'!$K25))</f>
        <v/>
      </c>
      <c r="BD25" s="47" t="str">
        <f>IF('Res Rent Roll'!$B25="","",INT(BD$3/'Res Rent Roll'!$K25)=(Rollover!BD$3/'Res Rent Roll'!$K25))</f>
        <v/>
      </c>
      <c r="BE25" s="47" t="str">
        <f>IF('Res Rent Roll'!$B25="","",INT(BE$3/'Res Rent Roll'!$K25)=(Rollover!BE$3/'Res Rent Roll'!$K25))</f>
        <v/>
      </c>
      <c r="BF25" s="47" t="str">
        <f>IF('Res Rent Roll'!$B25="","",INT(BF$3/'Res Rent Roll'!$K25)=(Rollover!BF$3/'Res Rent Roll'!$K25))</f>
        <v/>
      </c>
      <c r="BG25" s="47" t="str">
        <f>IF('Res Rent Roll'!$B25="","",INT(BG$3/'Res Rent Roll'!$K25)=(Rollover!BG$3/'Res Rent Roll'!$K25))</f>
        <v/>
      </c>
      <c r="BH25" s="47" t="str">
        <f>IF('Res Rent Roll'!$B25="","",INT(BH$3/'Res Rent Roll'!$K25)=(Rollover!BH$3/'Res Rent Roll'!$K25))</f>
        <v/>
      </c>
      <c r="BI25" s="47" t="str">
        <f>IF('Res Rent Roll'!$B25="","",INT(BI$3/'Res Rent Roll'!$K25)=(Rollover!BI$3/'Res Rent Roll'!$K25))</f>
        <v/>
      </c>
      <c r="BJ25" s="47" t="str">
        <f>IF('Res Rent Roll'!$B25="","",INT(BJ$3/'Res Rent Roll'!$K25)=(Rollover!BJ$3/'Res Rent Roll'!$K25))</f>
        <v/>
      </c>
      <c r="BK25" s="47" t="str">
        <f>IF('Res Rent Roll'!$B25="","",INT(BK$3/'Res Rent Roll'!$K25)=(Rollover!BK$3/'Res Rent Roll'!$K25))</f>
        <v/>
      </c>
      <c r="BL25" s="47" t="str">
        <f>IF('Res Rent Roll'!$B25="","",INT(BL$3/'Res Rent Roll'!$K25)=(Rollover!BL$3/'Res Rent Roll'!$K25))</f>
        <v/>
      </c>
      <c r="BM25" s="47" t="str">
        <f>IF('Res Rent Roll'!$B25="","",INT(BM$3/'Res Rent Roll'!$K25)=(Rollover!BM$3/'Res Rent Roll'!$K25))</f>
        <v/>
      </c>
      <c r="BN25" s="47" t="str">
        <f>IF('Res Rent Roll'!$B25="","",INT(BN$3/'Res Rent Roll'!$K25)=(Rollover!BN$3/'Res Rent Roll'!$K25))</f>
        <v/>
      </c>
      <c r="BO25" s="47" t="str">
        <f>IF('Res Rent Roll'!$B25="","",INT(BO$3/'Res Rent Roll'!$K25)=(Rollover!BO$3/'Res Rent Roll'!$K25))</f>
        <v/>
      </c>
      <c r="BP25" s="47" t="str">
        <f>IF('Res Rent Roll'!$B25="","",INT(BP$3/'Res Rent Roll'!$K25)=(Rollover!BP$3/'Res Rent Roll'!$K25))</f>
        <v/>
      </c>
      <c r="BQ25" s="47" t="str">
        <f>IF('Res Rent Roll'!$B25="","",INT(BQ$3/'Res Rent Roll'!$K25)=(Rollover!BQ$3/'Res Rent Roll'!$K25))</f>
        <v/>
      </c>
      <c r="BR25" s="47" t="str">
        <f>IF('Res Rent Roll'!$B25="","",INT(BR$3/'Res Rent Roll'!$K25)=(Rollover!BR$3/'Res Rent Roll'!$K25))</f>
        <v/>
      </c>
      <c r="BS25" s="47" t="str">
        <f>IF('Res Rent Roll'!$B25="","",INT(BS$3/'Res Rent Roll'!$K25)=(Rollover!BS$3/'Res Rent Roll'!$K25))</f>
        <v/>
      </c>
      <c r="BT25" s="47" t="str">
        <f>IF('Res Rent Roll'!$B25="","",INT(BT$3/'Res Rent Roll'!$K25)=(Rollover!BT$3/'Res Rent Roll'!$K25))</f>
        <v/>
      </c>
      <c r="BU25" s="47" t="str">
        <f>IF('Res Rent Roll'!$B25="","",INT(BU$3/'Res Rent Roll'!$K25)=(Rollover!BU$3/'Res Rent Roll'!$K25))</f>
        <v/>
      </c>
      <c r="BV25" s="47" t="str">
        <f>IF('Res Rent Roll'!$B25="","",INT(BV$3/'Res Rent Roll'!$K25)=(Rollover!BV$3/'Res Rent Roll'!$K25))</f>
        <v/>
      </c>
      <c r="BW25" s="47" t="str">
        <f>IF('Res Rent Roll'!$B25="","",INT(BW$3/'Res Rent Roll'!$K25)=(Rollover!BW$3/'Res Rent Roll'!$K25))</f>
        <v/>
      </c>
      <c r="BX25" s="47" t="str">
        <f>IF('Res Rent Roll'!$B25="","",INT(BX$3/'Res Rent Roll'!$K25)=(Rollover!BX$3/'Res Rent Roll'!$K25))</f>
        <v/>
      </c>
      <c r="BY25" s="47" t="str">
        <f>IF('Res Rent Roll'!$B25="","",INT(BY$3/'Res Rent Roll'!$K25)=(Rollover!BY$3/'Res Rent Roll'!$K25))</f>
        <v/>
      </c>
      <c r="BZ25" s="47" t="str">
        <f>IF('Res Rent Roll'!$B25="","",INT(BZ$3/'Res Rent Roll'!$K25)=(Rollover!BZ$3/'Res Rent Roll'!$K25))</f>
        <v/>
      </c>
      <c r="CA25" s="47" t="str">
        <f>IF('Res Rent Roll'!$B25="","",INT(CA$3/'Res Rent Roll'!$K25)=(Rollover!CA$3/'Res Rent Roll'!$K25))</f>
        <v/>
      </c>
      <c r="CB25" s="47" t="str">
        <f>IF('Res Rent Roll'!$B25="","",INT(CB$3/'Res Rent Roll'!$K25)=(Rollover!CB$3/'Res Rent Roll'!$K25))</f>
        <v/>
      </c>
      <c r="CC25" s="47" t="str">
        <f>IF('Res Rent Roll'!$B25="","",INT(CC$3/'Res Rent Roll'!$K25)=(Rollover!CC$3/'Res Rent Roll'!$K25))</f>
        <v/>
      </c>
      <c r="CD25" s="47" t="str">
        <f>IF('Res Rent Roll'!$B25="","",INT(CD$3/'Res Rent Roll'!$K25)=(Rollover!CD$3/'Res Rent Roll'!$K25))</f>
        <v/>
      </c>
      <c r="CE25" s="47" t="str">
        <f>IF('Res Rent Roll'!$B25="","",INT(CE$3/'Res Rent Roll'!$K25)=(Rollover!CE$3/'Res Rent Roll'!$K25))</f>
        <v/>
      </c>
      <c r="CF25" s="47" t="str">
        <f>IF('Res Rent Roll'!$B25="","",INT(CF$3/'Res Rent Roll'!$K25)=(Rollover!CF$3/'Res Rent Roll'!$K25))</f>
        <v/>
      </c>
      <c r="CG25" s="47" t="str">
        <f>IF('Res Rent Roll'!$B25="","",INT(CG$3/'Res Rent Roll'!$K25)=(Rollover!CG$3/'Res Rent Roll'!$K25))</f>
        <v/>
      </c>
      <c r="CH25" s="47" t="str">
        <f>IF('Res Rent Roll'!$B25="","",INT(CH$3/'Res Rent Roll'!$K25)=(Rollover!CH$3/'Res Rent Roll'!$K25))</f>
        <v/>
      </c>
      <c r="CI25" s="47" t="str">
        <f>IF('Res Rent Roll'!$B25="","",INT(CI$3/'Res Rent Roll'!$K25)=(Rollover!CI$3/'Res Rent Roll'!$K25))</f>
        <v/>
      </c>
      <c r="CJ25" s="47" t="str">
        <f>IF('Res Rent Roll'!$B25="","",INT(CJ$3/'Res Rent Roll'!$K25)=(Rollover!CJ$3/'Res Rent Roll'!$K25))</f>
        <v/>
      </c>
      <c r="CK25" s="47" t="str">
        <f>IF('Res Rent Roll'!$B25="","",INT(CK$3/'Res Rent Roll'!$K25)=(Rollover!CK$3/'Res Rent Roll'!$K25))</f>
        <v/>
      </c>
      <c r="CL25" s="47" t="str">
        <f>IF('Res Rent Roll'!$B25="","",INT(CL$3/'Res Rent Roll'!$K25)=(Rollover!CL$3/'Res Rent Roll'!$K25))</f>
        <v/>
      </c>
      <c r="CM25" s="47" t="str">
        <f>IF('Res Rent Roll'!$B25="","",INT(CM$3/'Res Rent Roll'!$K25)=(Rollover!CM$3/'Res Rent Roll'!$K25))</f>
        <v/>
      </c>
      <c r="CN25" s="47" t="str">
        <f>IF('Res Rent Roll'!$B25="","",INT(CN$3/'Res Rent Roll'!$K25)=(Rollover!CN$3/'Res Rent Roll'!$K25))</f>
        <v/>
      </c>
      <c r="CO25" s="47" t="str">
        <f>IF('Res Rent Roll'!$B25="","",INT(CO$3/'Res Rent Roll'!$K25)=(Rollover!CO$3/'Res Rent Roll'!$K25))</f>
        <v/>
      </c>
      <c r="CP25" s="47" t="str">
        <f>IF('Res Rent Roll'!$B25="","",INT(CP$3/'Res Rent Roll'!$K25)=(Rollover!CP$3/'Res Rent Roll'!$K25))</f>
        <v/>
      </c>
      <c r="CQ25" s="47" t="str">
        <f>IF('Res Rent Roll'!$B25="","",INT(CQ$3/'Res Rent Roll'!$K25)=(Rollover!CQ$3/'Res Rent Roll'!$K25))</f>
        <v/>
      </c>
      <c r="CR25" s="47" t="str">
        <f>IF('Res Rent Roll'!$B25="","",INT(CR$3/'Res Rent Roll'!$K25)=(Rollover!CR$3/'Res Rent Roll'!$K25))</f>
        <v/>
      </c>
      <c r="CS25" s="47" t="str">
        <f>IF('Res Rent Roll'!$B25="","",INT(CS$3/'Res Rent Roll'!$K25)=(Rollover!CS$3/'Res Rent Roll'!$K25))</f>
        <v/>
      </c>
      <c r="CT25" s="47" t="str">
        <f>IF('Res Rent Roll'!$B25="","",INT(CT$3/'Res Rent Roll'!$K25)=(Rollover!CT$3/'Res Rent Roll'!$K25))</f>
        <v/>
      </c>
      <c r="CU25" s="47" t="str">
        <f>IF('Res Rent Roll'!$B25="","",INT(CU$3/'Res Rent Roll'!$K25)=(Rollover!CU$3/'Res Rent Roll'!$K25))</f>
        <v/>
      </c>
      <c r="CV25" s="47" t="str">
        <f>IF('Res Rent Roll'!$B25="","",INT(CV$3/'Res Rent Roll'!$K25)=(Rollover!CV$3/'Res Rent Roll'!$K25))</f>
        <v/>
      </c>
      <c r="CW25" s="47" t="str">
        <f>IF('Res Rent Roll'!$B25="","",INT(CW$3/'Res Rent Roll'!$K25)=(Rollover!CW$3/'Res Rent Roll'!$K25))</f>
        <v/>
      </c>
      <c r="CX25" s="47" t="str">
        <f>IF('Res Rent Roll'!$B25="","",INT(CX$3/'Res Rent Roll'!$K25)=(Rollover!CX$3/'Res Rent Roll'!$K25))</f>
        <v/>
      </c>
      <c r="CY25" s="47" t="str">
        <f>IF('Res Rent Roll'!$B25="","",INT(CY$3/'Res Rent Roll'!$K25)=(Rollover!CY$3/'Res Rent Roll'!$K25))</f>
        <v/>
      </c>
      <c r="CZ25" s="47" t="str">
        <f>IF('Res Rent Roll'!$B25="","",INT(CZ$3/'Res Rent Roll'!$K25)=(Rollover!CZ$3/'Res Rent Roll'!$K25))</f>
        <v/>
      </c>
      <c r="DA25" s="47" t="str">
        <f>IF('Res Rent Roll'!$B25="","",INT(DA$3/'Res Rent Roll'!$K25)=(Rollover!DA$3/'Res Rent Roll'!$K25))</f>
        <v/>
      </c>
      <c r="DB25" s="47" t="str">
        <f>IF('Res Rent Roll'!$B25="","",INT(DB$3/'Res Rent Roll'!$K25)=(Rollover!DB$3/'Res Rent Roll'!$K25))</f>
        <v/>
      </c>
      <c r="DC25" s="47" t="str">
        <f>IF('Res Rent Roll'!$B25="","",INT(DC$3/'Res Rent Roll'!$K25)=(Rollover!DC$3/'Res Rent Roll'!$K25))</f>
        <v/>
      </c>
      <c r="DD25" s="47" t="str">
        <f>IF('Res Rent Roll'!$B25="","",INT(DD$3/'Res Rent Roll'!$K25)=(Rollover!DD$3/'Res Rent Roll'!$K25))</f>
        <v/>
      </c>
      <c r="DE25" s="47" t="str">
        <f>IF('Res Rent Roll'!$B25="","",INT(DE$3/'Res Rent Roll'!$K25)=(Rollover!DE$3/'Res Rent Roll'!$K25))</f>
        <v/>
      </c>
      <c r="DF25" s="47" t="str">
        <f>IF('Res Rent Roll'!$B25="","",INT(DF$3/'Res Rent Roll'!$K25)=(Rollover!DF$3/'Res Rent Roll'!$K25))</f>
        <v/>
      </c>
      <c r="DG25" s="47" t="str">
        <f>IF('Res Rent Roll'!$B25="","",INT(DG$3/'Res Rent Roll'!$K25)=(Rollover!DG$3/'Res Rent Roll'!$K25))</f>
        <v/>
      </c>
      <c r="DH25" s="47" t="str">
        <f>IF('Res Rent Roll'!$B25="","",INT(DH$3/'Res Rent Roll'!$K25)=(Rollover!DH$3/'Res Rent Roll'!$K25))</f>
        <v/>
      </c>
      <c r="DI25" s="47" t="str">
        <f>IF('Res Rent Roll'!$B25="","",INT(DI$3/'Res Rent Roll'!$K25)=(Rollover!DI$3/'Res Rent Roll'!$K25))</f>
        <v/>
      </c>
      <c r="DJ25" s="47" t="str">
        <f>IF('Res Rent Roll'!$B25="","",INT(DJ$3/'Res Rent Roll'!$K25)=(Rollover!DJ$3/'Res Rent Roll'!$K25))</f>
        <v/>
      </c>
      <c r="DK25" s="47" t="str">
        <f>IF('Res Rent Roll'!$B25="","",INT(DK$3/'Res Rent Roll'!$K25)=(Rollover!DK$3/'Res Rent Roll'!$K25))</f>
        <v/>
      </c>
      <c r="DL25" s="47" t="str">
        <f>IF('Res Rent Roll'!$B25="","",INT(DL$3/'Res Rent Roll'!$K25)=(Rollover!DL$3/'Res Rent Roll'!$K25))</f>
        <v/>
      </c>
      <c r="DM25" s="47" t="str">
        <f>IF('Res Rent Roll'!$B25="","",INT(DM$3/'Res Rent Roll'!$K25)=(Rollover!DM$3/'Res Rent Roll'!$K25))</f>
        <v/>
      </c>
      <c r="DN25" s="47" t="str">
        <f>IF('Res Rent Roll'!$B25="","",INT(DN$3/'Res Rent Roll'!$K25)=(Rollover!DN$3/'Res Rent Roll'!$K25))</f>
        <v/>
      </c>
      <c r="DO25" s="47" t="str">
        <f>IF('Res Rent Roll'!$B25="","",INT(DO$3/'Res Rent Roll'!$K25)=(Rollover!DO$3/'Res Rent Roll'!$K25))</f>
        <v/>
      </c>
      <c r="DP25" s="47" t="str">
        <f>IF('Res Rent Roll'!$B25="","",INT(DP$3/'Res Rent Roll'!$K25)=(Rollover!DP$3/'Res Rent Roll'!$K25))</f>
        <v/>
      </c>
      <c r="DQ25" s="47" t="str">
        <f>IF('Res Rent Roll'!$B25="","",INT(DQ$3/'Res Rent Roll'!$K25)=(Rollover!DQ$3/'Res Rent Roll'!$K25))</f>
        <v/>
      </c>
      <c r="DR25" s="47" t="str">
        <f>IF('Res Rent Roll'!$B25="","",INT(DR$3/'Res Rent Roll'!$K25)=(Rollover!DR$3/'Res Rent Roll'!$K25))</f>
        <v/>
      </c>
      <c r="DS25" s="47" t="str">
        <f>IF('Res Rent Roll'!$B25="","",INT(DS$3/'Res Rent Roll'!$K25)=(Rollover!DS$3/'Res Rent Roll'!$K25))</f>
        <v/>
      </c>
      <c r="DT25" s="47" t="str">
        <f>IF('Res Rent Roll'!$B25="","",INT(DT$3/'Res Rent Roll'!$K25)=(Rollover!DT$3/'Res Rent Roll'!$K25))</f>
        <v/>
      </c>
      <c r="DU25" s="47" t="str">
        <f>IF('Res Rent Roll'!$B25="","",INT(DU$3/'Res Rent Roll'!$K25)=(Rollover!DU$3/'Res Rent Roll'!$K25))</f>
        <v/>
      </c>
      <c r="DV25" s="47" t="str">
        <f>IF('Res Rent Roll'!$B25="","",INT(DV$3/'Res Rent Roll'!$K25)=(Rollover!DV$3/'Res Rent Roll'!$K25))</f>
        <v/>
      </c>
      <c r="DW25" s="47" t="str">
        <f>IF('Res Rent Roll'!$B25="","",INT(DW$3/'Res Rent Roll'!$K25)=(Rollover!DW$3/'Res Rent Roll'!$K25))</f>
        <v/>
      </c>
      <c r="DX25" s="47" t="str">
        <f>IF('Res Rent Roll'!$B25="","",INT(DX$3/'Res Rent Roll'!$K25)=(Rollover!DX$3/'Res Rent Roll'!$K25))</f>
        <v/>
      </c>
      <c r="DY25" s="47" t="str">
        <f>IF('Res Rent Roll'!$B25="","",INT(DY$3/'Res Rent Roll'!$K25)=(Rollover!DY$3/'Res Rent Roll'!$K25))</f>
        <v/>
      </c>
      <c r="DZ25" s="47" t="str">
        <f>IF('Res Rent Roll'!$B25="","",INT(DZ$3/'Res Rent Roll'!$K25)=(Rollover!DZ$3/'Res Rent Roll'!$K25))</f>
        <v/>
      </c>
      <c r="EA25" s="47" t="str">
        <f>IF('Res Rent Roll'!$B25="","",INT(EA$3/'Res Rent Roll'!$K25)=(Rollover!EA$3/'Res Rent Roll'!$K25))</f>
        <v/>
      </c>
      <c r="EB25" s="47" t="str">
        <f>IF('Res Rent Roll'!$B25="","",INT(EB$3/'Res Rent Roll'!$K25)=(Rollover!EB$3/'Res Rent Roll'!$K25))</f>
        <v/>
      </c>
      <c r="EC25" s="47" t="str">
        <f>IF('Res Rent Roll'!$B25="","",INT(EC$3/'Res Rent Roll'!$K25)=(Rollover!EC$3/'Res Rent Roll'!$K25))</f>
        <v/>
      </c>
      <c r="ED25" s="47" t="str">
        <f>IF('Res Rent Roll'!$B25="","",INT(ED$3/'Res Rent Roll'!$K25)=(Rollover!ED$3/'Res Rent Roll'!$K25))</f>
        <v/>
      </c>
      <c r="EE25" s="47" t="str">
        <f>IF('Res Rent Roll'!$B25="","",INT(EE$3/'Res Rent Roll'!$K25)=(Rollover!EE$3/'Res Rent Roll'!$K25))</f>
        <v/>
      </c>
      <c r="EF25" s="47" t="str">
        <f>IF('Res Rent Roll'!$B25="","",INT(EF$3/'Res Rent Roll'!$K25)=(Rollover!EF$3/'Res Rent Roll'!$K25))</f>
        <v/>
      </c>
      <c r="EG25" s="47" t="str">
        <f>IF('Res Rent Roll'!$B25="","",INT(EG$3/'Res Rent Roll'!$K25)=(Rollover!EG$3/'Res Rent Roll'!$K25))</f>
        <v/>
      </c>
      <c r="EH25" s="47" t="str">
        <f>IF('Res Rent Roll'!$B25="","",INT(EH$3/'Res Rent Roll'!$K25)=(Rollover!EH$3/'Res Rent Roll'!$K25))</f>
        <v/>
      </c>
      <c r="EI25" s="47" t="str">
        <f>IF('Res Rent Roll'!$B25="","",INT(EI$3/'Res Rent Roll'!$K25)=(Rollover!EI$3/'Res Rent Roll'!$K25))</f>
        <v/>
      </c>
      <c r="EJ25" s="47" t="str">
        <f>IF('Res Rent Roll'!$B25="","",INT(EJ$3/'Res Rent Roll'!$K25)=(Rollover!EJ$3/'Res Rent Roll'!$K25))</f>
        <v/>
      </c>
      <c r="EK25" s="47" t="str">
        <f>IF('Res Rent Roll'!$B25="","",INT(EK$3/'Res Rent Roll'!$K25)=(Rollover!EK$3/'Res Rent Roll'!$K25))</f>
        <v/>
      </c>
      <c r="EL25" s="47" t="str">
        <f>IF('Res Rent Roll'!$B25="","",INT(EL$3/'Res Rent Roll'!$K25)=(Rollover!EL$3/'Res Rent Roll'!$K25))</f>
        <v/>
      </c>
      <c r="EM25" s="47" t="str">
        <f>IF('Res Rent Roll'!$B25="","",INT(EM$3/'Res Rent Roll'!$K25)=(Rollover!EM$3/'Res Rent Roll'!$K25))</f>
        <v/>
      </c>
      <c r="EN25" s="47" t="str">
        <f>IF('Res Rent Roll'!$B25="","",INT(EN$3/'Res Rent Roll'!$K25)=(Rollover!EN$3/'Res Rent Roll'!$K25))</f>
        <v/>
      </c>
      <c r="EO25" s="47" t="str">
        <f>IF('Res Rent Roll'!$B25="","",INT(EO$3/'Res Rent Roll'!$K25)=(Rollover!EO$3/'Res Rent Roll'!$K25))</f>
        <v/>
      </c>
      <c r="EP25" s="47" t="str">
        <f>IF('Res Rent Roll'!$B25="","",INT(EP$3/'Res Rent Roll'!$K25)=(Rollover!EP$3/'Res Rent Roll'!$K25))</f>
        <v/>
      </c>
      <c r="EQ25" s="47" t="str">
        <f>IF('Res Rent Roll'!$B25="","",INT(EQ$3/'Res Rent Roll'!$K25)=(Rollover!EQ$3/'Res Rent Roll'!$K25))</f>
        <v/>
      </c>
      <c r="ER25" s="47" t="str">
        <f>IF('Res Rent Roll'!$B25="","",INT(ER$3/'Res Rent Roll'!$K25)=(Rollover!ER$3/'Res Rent Roll'!$K25))</f>
        <v/>
      </c>
      <c r="ES25" s="47" t="str">
        <f>IF('Res Rent Roll'!$B25="","",INT(ES$3/'Res Rent Roll'!$K25)=(Rollover!ES$3/'Res Rent Roll'!$K25))</f>
        <v/>
      </c>
      <c r="ET25" s="47" t="str">
        <f>IF('Res Rent Roll'!$B25="","",INT(ET$3/'Res Rent Roll'!$K25)=(Rollover!ET$3/'Res Rent Roll'!$K25))</f>
        <v/>
      </c>
      <c r="EU25" s="47" t="str">
        <f>IF('Res Rent Roll'!$B25="","",INT(EU$3/'Res Rent Roll'!$K25)=(Rollover!EU$3/'Res Rent Roll'!$K25))</f>
        <v/>
      </c>
      <c r="EV25" s="47" t="str">
        <f>IF('Res Rent Roll'!$B25="","",INT(EV$3/'Res Rent Roll'!$K25)=(Rollover!EV$3/'Res Rent Roll'!$K25))</f>
        <v/>
      </c>
      <c r="EW25" s="47" t="str">
        <f>IF('Res Rent Roll'!$B25="","",INT(EW$3/'Res Rent Roll'!$K25)=(Rollover!EW$3/'Res Rent Roll'!$K25))</f>
        <v/>
      </c>
      <c r="EX25" s="47" t="str">
        <f>IF('Res Rent Roll'!$B25="","",INT(EX$3/'Res Rent Roll'!$K25)=(Rollover!EX$3/'Res Rent Roll'!$K25))</f>
        <v/>
      </c>
      <c r="EY25" s="47" t="str">
        <f>IF('Res Rent Roll'!$B25="","",INT(EY$3/'Res Rent Roll'!$K25)=(Rollover!EY$3/'Res Rent Roll'!$K25))</f>
        <v/>
      </c>
      <c r="EZ25" s="47" t="str">
        <f>IF('Res Rent Roll'!$B25="","",INT(EZ$3/'Res Rent Roll'!$K25)=(Rollover!EZ$3/'Res Rent Roll'!$K25))</f>
        <v/>
      </c>
      <c r="FA25" s="47" t="str">
        <f>IF('Res Rent Roll'!$B25="","",INT(FA$3/'Res Rent Roll'!$K25)=(Rollover!FA$3/'Res Rent Roll'!$K25))</f>
        <v/>
      </c>
      <c r="FB25" s="47" t="str">
        <f>IF('Res Rent Roll'!$B25="","",INT(FB$3/'Res Rent Roll'!$K25)=(Rollover!FB$3/'Res Rent Roll'!$K25))</f>
        <v/>
      </c>
      <c r="FC25" s="47" t="str">
        <f>IF('Res Rent Roll'!$B25="","",INT(FC$3/'Res Rent Roll'!$K25)=(Rollover!FC$3/'Res Rent Roll'!$K25))</f>
        <v/>
      </c>
      <c r="FD25" s="47" t="str">
        <f>IF('Res Rent Roll'!$B25="","",INT(FD$3/'Res Rent Roll'!$K25)=(Rollover!FD$3/'Res Rent Roll'!$K25))</f>
        <v/>
      </c>
      <c r="FE25" s="47" t="str">
        <f>IF('Res Rent Roll'!$B25="","",INT(FE$3/'Res Rent Roll'!$K25)=(Rollover!FE$3/'Res Rent Roll'!$K25))</f>
        <v/>
      </c>
      <c r="FF25" s="47" t="str">
        <f>IF('Res Rent Roll'!$B25="","",INT(FF$3/'Res Rent Roll'!$K25)=(Rollover!FF$3/'Res Rent Roll'!$K25))</f>
        <v/>
      </c>
      <c r="FG25" s="47" t="str">
        <f>IF('Res Rent Roll'!$B25="","",INT(FG$3/'Res Rent Roll'!$K25)=(Rollover!FG$3/'Res Rent Roll'!$K25))</f>
        <v/>
      </c>
      <c r="FH25" s="47" t="str">
        <f>IF('Res Rent Roll'!$B25="","",INT(FH$3/'Res Rent Roll'!$K25)=(Rollover!FH$3/'Res Rent Roll'!$K25))</f>
        <v/>
      </c>
      <c r="FI25" s="47" t="str">
        <f>IF('Res Rent Roll'!$B25="","",INT(FI$3/'Res Rent Roll'!$K25)=(Rollover!FI$3/'Res Rent Roll'!$K25))</f>
        <v/>
      </c>
      <c r="FJ25" s="47" t="str">
        <f>IF('Res Rent Roll'!$B25="","",INT(FJ$3/'Res Rent Roll'!$K25)=(Rollover!FJ$3/'Res Rent Roll'!$K25))</f>
        <v/>
      </c>
      <c r="FK25" s="47" t="str">
        <f>IF('Res Rent Roll'!$B25="","",INT(FK$3/'Res Rent Roll'!$K25)=(Rollover!FK$3/'Res Rent Roll'!$K25))</f>
        <v/>
      </c>
      <c r="FL25" s="47" t="str">
        <f>IF('Res Rent Roll'!$B25="","",INT(FL$3/'Res Rent Roll'!$K25)=(Rollover!FL$3/'Res Rent Roll'!$K25))</f>
        <v/>
      </c>
      <c r="FM25" s="47" t="str">
        <f>IF('Res Rent Roll'!$B25="","",INT(FM$3/'Res Rent Roll'!$K25)=(Rollover!FM$3/'Res Rent Roll'!$K25))</f>
        <v/>
      </c>
      <c r="FN25" s="47" t="str">
        <f>IF('Res Rent Roll'!$B25="","",INT(FN$3/'Res Rent Roll'!$K25)=(Rollover!FN$3/'Res Rent Roll'!$K25))</f>
        <v/>
      </c>
      <c r="FO25" s="47" t="str">
        <f>IF('Res Rent Roll'!$B25="","",INT(FO$3/'Res Rent Roll'!$K25)=(Rollover!FO$3/'Res Rent Roll'!$K25))</f>
        <v/>
      </c>
      <c r="FP25" s="47" t="str">
        <f>IF('Res Rent Roll'!$B25="","",INT(FP$3/'Res Rent Roll'!$K25)=(Rollover!FP$3/'Res Rent Roll'!$K25))</f>
        <v/>
      </c>
      <c r="FQ25" s="47" t="str">
        <f>IF('Res Rent Roll'!$B25="","",INT(FQ$3/'Res Rent Roll'!$K25)=(Rollover!FQ$3/'Res Rent Roll'!$K25))</f>
        <v/>
      </c>
      <c r="FR25" s="47" t="str">
        <f>IF('Res Rent Roll'!$B25="","",INT(FR$3/'Res Rent Roll'!$K25)=(Rollover!FR$3/'Res Rent Roll'!$K25))</f>
        <v/>
      </c>
      <c r="FS25" s="47" t="str">
        <f>IF('Res Rent Roll'!$B25="","",INT(FS$3/'Res Rent Roll'!$K25)=(Rollover!FS$3/'Res Rent Roll'!$K25))</f>
        <v/>
      </c>
      <c r="FT25" s="47" t="str">
        <f>IF('Res Rent Roll'!$B25="","",INT(FT$3/'Res Rent Roll'!$K25)=(Rollover!FT$3/'Res Rent Roll'!$K25))</f>
        <v/>
      </c>
      <c r="FU25" s="47" t="str">
        <f>IF('Res Rent Roll'!$B25="","",INT(FU$3/'Res Rent Roll'!$K25)=(Rollover!FU$3/'Res Rent Roll'!$K25))</f>
        <v/>
      </c>
      <c r="FV25" s="47" t="str">
        <f>IF('Res Rent Roll'!$B25="","",INT(FV$3/'Res Rent Roll'!$K25)=(Rollover!FV$3/'Res Rent Roll'!$K25))</f>
        <v/>
      </c>
      <c r="FW25" s="47" t="str">
        <f>IF('Res Rent Roll'!$B25="","",INT(FW$3/'Res Rent Roll'!$K25)=(Rollover!FW$3/'Res Rent Roll'!$K25))</f>
        <v/>
      </c>
      <c r="FX25" s="47" t="str">
        <f>IF('Res Rent Roll'!$B25="","",INT(FX$3/'Res Rent Roll'!$K25)=(Rollover!FX$3/'Res Rent Roll'!$K25))</f>
        <v/>
      </c>
      <c r="FY25" s="47" t="str">
        <f>IF('Res Rent Roll'!$B25="","",INT(FY$3/'Res Rent Roll'!$K25)=(Rollover!FY$3/'Res Rent Roll'!$K25))</f>
        <v/>
      </c>
      <c r="FZ25" s="47" t="str">
        <f>IF('Res Rent Roll'!$B25="","",INT(FZ$3/'Res Rent Roll'!$K25)=(Rollover!FZ$3/'Res Rent Roll'!$K25))</f>
        <v/>
      </c>
      <c r="GA25" s="48" t="str">
        <f>IF('Res Rent Roll'!$B25="","",INT(GA$3/'Res Rent Roll'!$K25)=(Rollover!GA$3/'Res Rent Roll'!$K25))</f>
        <v/>
      </c>
    </row>
    <row r="26" spans="2:183" x14ac:dyDescent="0.3">
      <c r="B26" s="42" t="str">
        <f>IF('Res Rent Roll'!$B26="","",'Res Rent Roll'!$B26)</f>
        <v/>
      </c>
      <c r="C26" s="43"/>
      <c r="D26" s="47" t="str">
        <f>IF('Res Rent Roll'!$B26="","",INT(D$3/'Res Rent Roll'!$K26)=(Rollover!D$3/'Res Rent Roll'!$K26))</f>
        <v/>
      </c>
      <c r="E26" s="47" t="str">
        <f>IF('Res Rent Roll'!$B26="","",INT(E$3/'Res Rent Roll'!$K26)=(Rollover!E$3/'Res Rent Roll'!$K26))</f>
        <v/>
      </c>
      <c r="F26" s="47" t="str">
        <f>IF('Res Rent Roll'!$B26="","",INT(F$3/'Res Rent Roll'!$K26)=(Rollover!F$3/'Res Rent Roll'!$K26))</f>
        <v/>
      </c>
      <c r="G26" s="47" t="str">
        <f>IF('Res Rent Roll'!$B26="","",INT(G$3/'Res Rent Roll'!$K26)=(Rollover!G$3/'Res Rent Roll'!$K26))</f>
        <v/>
      </c>
      <c r="H26" s="47" t="str">
        <f>IF('Res Rent Roll'!$B26="","",INT(H$3/'Res Rent Roll'!$K26)=(Rollover!H$3/'Res Rent Roll'!$K26))</f>
        <v/>
      </c>
      <c r="I26" s="47" t="str">
        <f>IF('Res Rent Roll'!$B26="","",INT(I$3/'Res Rent Roll'!$K26)=(Rollover!I$3/'Res Rent Roll'!$K26))</f>
        <v/>
      </c>
      <c r="J26" s="47" t="str">
        <f>IF('Res Rent Roll'!$B26="","",INT(J$3/'Res Rent Roll'!$K26)=(Rollover!J$3/'Res Rent Roll'!$K26))</f>
        <v/>
      </c>
      <c r="K26" s="47" t="str">
        <f>IF('Res Rent Roll'!$B26="","",INT(K$3/'Res Rent Roll'!$K26)=(Rollover!K$3/'Res Rent Roll'!$K26))</f>
        <v/>
      </c>
      <c r="L26" s="47" t="str">
        <f>IF('Res Rent Roll'!$B26="","",INT(L$3/'Res Rent Roll'!$K26)=(Rollover!L$3/'Res Rent Roll'!$K26))</f>
        <v/>
      </c>
      <c r="M26" s="47" t="str">
        <f>IF('Res Rent Roll'!$B26="","",INT(M$3/'Res Rent Roll'!$K26)=(Rollover!M$3/'Res Rent Roll'!$K26))</f>
        <v/>
      </c>
      <c r="N26" s="47" t="str">
        <f>IF('Res Rent Roll'!$B26="","",INT(N$3/'Res Rent Roll'!$K26)=(Rollover!N$3/'Res Rent Roll'!$K26))</f>
        <v/>
      </c>
      <c r="O26" s="47" t="str">
        <f>IF('Res Rent Roll'!$B26="","",INT(O$3/'Res Rent Roll'!$K26)=(Rollover!O$3/'Res Rent Roll'!$K26))</f>
        <v/>
      </c>
      <c r="P26" s="47" t="str">
        <f>IF('Res Rent Roll'!$B26="","",INT(P$3/'Res Rent Roll'!$K26)=(Rollover!P$3/'Res Rent Roll'!$K26))</f>
        <v/>
      </c>
      <c r="Q26" s="47" t="str">
        <f>IF('Res Rent Roll'!$B26="","",INT(Q$3/'Res Rent Roll'!$K26)=(Rollover!Q$3/'Res Rent Roll'!$K26))</f>
        <v/>
      </c>
      <c r="R26" s="47" t="str">
        <f>IF('Res Rent Roll'!$B26="","",INT(R$3/'Res Rent Roll'!$K26)=(Rollover!R$3/'Res Rent Roll'!$K26))</f>
        <v/>
      </c>
      <c r="S26" s="47" t="str">
        <f>IF('Res Rent Roll'!$B26="","",INT(S$3/'Res Rent Roll'!$K26)=(Rollover!S$3/'Res Rent Roll'!$K26))</f>
        <v/>
      </c>
      <c r="T26" s="47" t="str">
        <f>IF('Res Rent Roll'!$B26="","",INT(T$3/'Res Rent Roll'!$K26)=(Rollover!T$3/'Res Rent Roll'!$K26))</f>
        <v/>
      </c>
      <c r="U26" s="47" t="str">
        <f>IF('Res Rent Roll'!$B26="","",INT(U$3/'Res Rent Roll'!$K26)=(Rollover!U$3/'Res Rent Roll'!$K26))</f>
        <v/>
      </c>
      <c r="V26" s="47" t="str">
        <f>IF('Res Rent Roll'!$B26="","",INT(V$3/'Res Rent Roll'!$K26)=(Rollover!V$3/'Res Rent Roll'!$K26))</f>
        <v/>
      </c>
      <c r="W26" s="47" t="str">
        <f>IF('Res Rent Roll'!$B26="","",INT(W$3/'Res Rent Roll'!$K26)=(Rollover!W$3/'Res Rent Roll'!$K26))</f>
        <v/>
      </c>
      <c r="X26" s="47" t="str">
        <f>IF('Res Rent Roll'!$B26="","",INT(X$3/'Res Rent Roll'!$K26)=(Rollover!X$3/'Res Rent Roll'!$K26))</f>
        <v/>
      </c>
      <c r="Y26" s="47" t="str">
        <f>IF('Res Rent Roll'!$B26="","",INT(Y$3/'Res Rent Roll'!$K26)=(Rollover!Y$3/'Res Rent Roll'!$K26))</f>
        <v/>
      </c>
      <c r="Z26" s="47" t="str">
        <f>IF('Res Rent Roll'!$B26="","",INT(Z$3/'Res Rent Roll'!$K26)=(Rollover!Z$3/'Res Rent Roll'!$K26))</f>
        <v/>
      </c>
      <c r="AA26" s="47" t="str">
        <f>IF('Res Rent Roll'!$B26="","",INT(AA$3/'Res Rent Roll'!$K26)=(Rollover!AA$3/'Res Rent Roll'!$K26))</f>
        <v/>
      </c>
      <c r="AB26" s="47" t="str">
        <f>IF('Res Rent Roll'!$B26="","",INT(AB$3/'Res Rent Roll'!$K26)=(Rollover!AB$3/'Res Rent Roll'!$K26))</f>
        <v/>
      </c>
      <c r="AC26" s="47" t="str">
        <f>IF('Res Rent Roll'!$B26="","",INT(AC$3/'Res Rent Roll'!$K26)=(Rollover!AC$3/'Res Rent Roll'!$K26))</f>
        <v/>
      </c>
      <c r="AD26" s="47" t="str">
        <f>IF('Res Rent Roll'!$B26="","",INT(AD$3/'Res Rent Roll'!$K26)=(Rollover!AD$3/'Res Rent Roll'!$K26))</f>
        <v/>
      </c>
      <c r="AE26" s="47" t="str">
        <f>IF('Res Rent Roll'!$B26="","",INT(AE$3/'Res Rent Roll'!$K26)=(Rollover!AE$3/'Res Rent Roll'!$K26))</f>
        <v/>
      </c>
      <c r="AF26" s="47" t="str">
        <f>IF('Res Rent Roll'!$B26="","",INT(AF$3/'Res Rent Roll'!$K26)=(Rollover!AF$3/'Res Rent Roll'!$K26))</f>
        <v/>
      </c>
      <c r="AG26" s="47" t="str">
        <f>IF('Res Rent Roll'!$B26="","",INT(AG$3/'Res Rent Roll'!$K26)=(Rollover!AG$3/'Res Rent Roll'!$K26))</f>
        <v/>
      </c>
      <c r="AH26" s="47" t="str">
        <f>IF('Res Rent Roll'!$B26="","",INT(AH$3/'Res Rent Roll'!$K26)=(Rollover!AH$3/'Res Rent Roll'!$K26))</f>
        <v/>
      </c>
      <c r="AI26" s="47" t="str">
        <f>IF('Res Rent Roll'!$B26="","",INT(AI$3/'Res Rent Roll'!$K26)=(Rollover!AI$3/'Res Rent Roll'!$K26))</f>
        <v/>
      </c>
      <c r="AJ26" s="47" t="str">
        <f>IF('Res Rent Roll'!$B26="","",INT(AJ$3/'Res Rent Roll'!$K26)=(Rollover!AJ$3/'Res Rent Roll'!$K26))</f>
        <v/>
      </c>
      <c r="AK26" s="47" t="str">
        <f>IF('Res Rent Roll'!$B26="","",INT(AK$3/'Res Rent Roll'!$K26)=(Rollover!AK$3/'Res Rent Roll'!$K26))</f>
        <v/>
      </c>
      <c r="AL26" s="47" t="str">
        <f>IF('Res Rent Roll'!$B26="","",INT(AL$3/'Res Rent Roll'!$K26)=(Rollover!AL$3/'Res Rent Roll'!$K26))</f>
        <v/>
      </c>
      <c r="AM26" s="47" t="str">
        <f>IF('Res Rent Roll'!$B26="","",INT(AM$3/'Res Rent Roll'!$K26)=(Rollover!AM$3/'Res Rent Roll'!$K26))</f>
        <v/>
      </c>
      <c r="AN26" s="47" t="str">
        <f>IF('Res Rent Roll'!$B26="","",INT(AN$3/'Res Rent Roll'!$K26)=(Rollover!AN$3/'Res Rent Roll'!$K26))</f>
        <v/>
      </c>
      <c r="AO26" s="47" t="str">
        <f>IF('Res Rent Roll'!$B26="","",INT(AO$3/'Res Rent Roll'!$K26)=(Rollover!AO$3/'Res Rent Roll'!$K26))</f>
        <v/>
      </c>
      <c r="AP26" s="47" t="str">
        <f>IF('Res Rent Roll'!$B26="","",INT(AP$3/'Res Rent Roll'!$K26)=(Rollover!AP$3/'Res Rent Roll'!$K26))</f>
        <v/>
      </c>
      <c r="AQ26" s="47" t="str">
        <f>IF('Res Rent Roll'!$B26="","",INT(AQ$3/'Res Rent Roll'!$K26)=(Rollover!AQ$3/'Res Rent Roll'!$K26))</f>
        <v/>
      </c>
      <c r="AR26" s="47" t="str">
        <f>IF('Res Rent Roll'!$B26="","",INT(AR$3/'Res Rent Roll'!$K26)=(Rollover!AR$3/'Res Rent Roll'!$K26))</f>
        <v/>
      </c>
      <c r="AS26" s="47" t="str">
        <f>IF('Res Rent Roll'!$B26="","",INT(AS$3/'Res Rent Roll'!$K26)=(Rollover!AS$3/'Res Rent Roll'!$K26))</f>
        <v/>
      </c>
      <c r="AT26" s="47" t="str">
        <f>IF('Res Rent Roll'!$B26="","",INT(AT$3/'Res Rent Roll'!$K26)=(Rollover!AT$3/'Res Rent Roll'!$K26))</f>
        <v/>
      </c>
      <c r="AU26" s="47" t="str">
        <f>IF('Res Rent Roll'!$B26="","",INT(AU$3/'Res Rent Roll'!$K26)=(Rollover!AU$3/'Res Rent Roll'!$K26))</f>
        <v/>
      </c>
      <c r="AV26" s="47" t="str">
        <f>IF('Res Rent Roll'!$B26="","",INT(AV$3/'Res Rent Roll'!$K26)=(Rollover!AV$3/'Res Rent Roll'!$K26))</f>
        <v/>
      </c>
      <c r="AW26" s="47" t="str">
        <f>IF('Res Rent Roll'!$B26="","",INT(AW$3/'Res Rent Roll'!$K26)=(Rollover!AW$3/'Res Rent Roll'!$K26))</f>
        <v/>
      </c>
      <c r="AX26" s="47" t="str">
        <f>IF('Res Rent Roll'!$B26="","",INT(AX$3/'Res Rent Roll'!$K26)=(Rollover!AX$3/'Res Rent Roll'!$K26))</f>
        <v/>
      </c>
      <c r="AY26" s="47" t="str">
        <f>IF('Res Rent Roll'!$B26="","",INT(AY$3/'Res Rent Roll'!$K26)=(Rollover!AY$3/'Res Rent Roll'!$K26))</f>
        <v/>
      </c>
      <c r="AZ26" s="47" t="str">
        <f>IF('Res Rent Roll'!$B26="","",INT(AZ$3/'Res Rent Roll'!$K26)=(Rollover!AZ$3/'Res Rent Roll'!$K26))</f>
        <v/>
      </c>
      <c r="BA26" s="47" t="str">
        <f>IF('Res Rent Roll'!$B26="","",INT(BA$3/'Res Rent Roll'!$K26)=(Rollover!BA$3/'Res Rent Roll'!$K26))</f>
        <v/>
      </c>
      <c r="BB26" s="47" t="str">
        <f>IF('Res Rent Roll'!$B26="","",INT(BB$3/'Res Rent Roll'!$K26)=(Rollover!BB$3/'Res Rent Roll'!$K26))</f>
        <v/>
      </c>
      <c r="BC26" s="47" t="str">
        <f>IF('Res Rent Roll'!$B26="","",INT(BC$3/'Res Rent Roll'!$K26)=(Rollover!BC$3/'Res Rent Roll'!$K26))</f>
        <v/>
      </c>
      <c r="BD26" s="47" t="str">
        <f>IF('Res Rent Roll'!$B26="","",INT(BD$3/'Res Rent Roll'!$K26)=(Rollover!BD$3/'Res Rent Roll'!$K26))</f>
        <v/>
      </c>
      <c r="BE26" s="47" t="str">
        <f>IF('Res Rent Roll'!$B26="","",INT(BE$3/'Res Rent Roll'!$K26)=(Rollover!BE$3/'Res Rent Roll'!$K26))</f>
        <v/>
      </c>
      <c r="BF26" s="47" t="str">
        <f>IF('Res Rent Roll'!$B26="","",INT(BF$3/'Res Rent Roll'!$K26)=(Rollover!BF$3/'Res Rent Roll'!$K26))</f>
        <v/>
      </c>
      <c r="BG26" s="47" t="str">
        <f>IF('Res Rent Roll'!$B26="","",INT(BG$3/'Res Rent Roll'!$K26)=(Rollover!BG$3/'Res Rent Roll'!$K26))</f>
        <v/>
      </c>
      <c r="BH26" s="47" t="str">
        <f>IF('Res Rent Roll'!$B26="","",INT(BH$3/'Res Rent Roll'!$K26)=(Rollover!BH$3/'Res Rent Roll'!$K26))</f>
        <v/>
      </c>
      <c r="BI26" s="47" t="str">
        <f>IF('Res Rent Roll'!$B26="","",INT(BI$3/'Res Rent Roll'!$K26)=(Rollover!BI$3/'Res Rent Roll'!$K26))</f>
        <v/>
      </c>
      <c r="BJ26" s="47" t="str">
        <f>IF('Res Rent Roll'!$B26="","",INT(BJ$3/'Res Rent Roll'!$K26)=(Rollover!BJ$3/'Res Rent Roll'!$K26))</f>
        <v/>
      </c>
      <c r="BK26" s="47" t="str">
        <f>IF('Res Rent Roll'!$B26="","",INT(BK$3/'Res Rent Roll'!$K26)=(Rollover!BK$3/'Res Rent Roll'!$K26))</f>
        <v/>
      </c>
      <c r="BL26" s="47" t="str">
        <f>IF('Res Rent Roll'!$B26="","",INT(BL$3/'Res Rent Roll'!$K26)=(Rollover!BL$3/'Res Rent Roll'!$K26))</f>
        <v/>
      </c>
      <c r="BM26" s="47" t="str">
        <f>IF('Res Rent Roll'!$B26="","",INT(BM$3/'Res Rent Roll'!$K26)=(Rollover!BM$3/'Res Rent Roll'!$K26))</f>
        <v/>
      </c>
      <c r="BN26" s="47" t="str">
        <f>IF('Res Rent Roll'!$B26="","",INT(BN$3/'Res Rent Roll'!$K26)=(Rollover!BN$3/'Res Rent Roll'!$K26))</f>
        <v/>
      </c>
      <c r="BO26" s="47" t="str">
        <f>IF('Res Rent Roll'!$B26="","",INT(BO$3/'Res Rent Roll'!$K26)=(Rollover!BO$3/'Res Rent Roll'!$K26))</f>
        <v/>
      </c>
      <c r="BP26" s="47" t="str">
        <f>IF('Res Rent Roll'!$B26="","",INT(BP$3/'Res Rent Roll'!$K26)=(Rollover!BP$3/'Res Rent Roll'!$K26))</f>
        <v/>
      </c>
      <c r="BQ26" s="47" t="str">
        <f>IF('Res Rent Roll'!$B26="","",INT(BQ$3/'Res Rent Roll'!$K26)=(Rollover!BQ$3/'Res Rent Roll'!$K26))</f>
        <v/>
      </c>
      <c r="BR26" s="47" t="str">
        <f>IF('Res Rent Roll'!$B26="","",INT(BR$3/'Res Rent Roll'!$K26)=(Rollover!BR$3/'Res Rent Roll'!$K26))</f>
        <v/>
      </c>
      <c r="BS26" s="47" t="str">
        <f>IF('Res Rent Roll'!$B26="","",INT(BS$3/'Res Rent Roll'!$K26)=(Rollover!BS$3/'Res Rent Roll'!$K26))</f>
        <v/>
      </c>
      <c r="BT26" s="47" t="str">
        <f>IF('Res Rent Roll'!$B26="","",INT(BT$3/'Res Rent Roll'!$K26)=(Rollover!BT$3/'Res Rent Roll'!$K26))</f>
        <v/>
      </c>
      <c r="BU26" s="47" t="str">
        <f>IF('Res Rent Roll'!$B26="","",INT(BU$3/'Res Rent Roll'!$K26)=(Rollover!BU$3/'Res Rent Roll'!$K26))</f>
        <v/>
      </c>
      <c r="BV26" s="47" t="str">
        <f>IF('Res Rent Roll'!$B26="","",INT(BV$3/'Res Rent Roll'!$K26)=(Rollover!BV$3/'Res Rent Roll'!$K26))</f>
        <v/>
      </c>
      <c r="BW26" s="47" t="str">
        <f>IF('Res Rent Roll'!$B26="","",INT(BW$3/'Res Rent Roll'!$K26)=(Rollover!BW$3/'Res Rent Roll'!$K26))</f>
        <v/>
      </c>
      <c r="BX26" s="47" t="str">
        <f>IF('Res Rent Roll'!$B26="","",INT(BX$3/'Res Rent Roll'!$K26)=(Rollover!BX$3/'Res Rent Roll'!$K26))</f>
        <v/>
      </c>
      <c r="BY26" s="47" t="str">
        <f>IF('Res Rent Roll'!$B26="","",INT(BY$3/'Res Rent Roll'!$K26)=(Rollover!BY$3/'Res Rent Roll'!$K26))</f>
        <v/>
      </c>
      <c r="BZ26" s="47" t="str">
        <f>IF('Res Rent Roll'!$B26="","",INT(BZ$3/'Res Rent Roll'!$K26)=(Rollover!BZ$3/'Res Rent Roll'!$K26))</f>
        <v/>
      </c>
      <c r="CA26" s="47" t="str">
        <f>IF('Res Rent Roll'!$B26="","",INT(CA$3/'Res Rent Roll'!$K26)=(Rollover!CA$3/'Res Rent Roll'!$K26))</f>
        <v/>
      </c>
      <c r="CB26" s="47" t="str">
        <f>IF('Res Rent Roll'!$B26="","",INT(CB$3/'Res Rent Roll'!$K26)=(Rollover!CB$3/'Res Rent Roll'!$K26))</f>
        <v/>
      </c>
      <c r="CC26" s="47" t="str">
        <f>IF('Res Rent Roll'!$B26="","",INT(CC$3/'Res Rent Roll'!$K26)=(Rollover!CC$3/'Res Rent Roll'!$K26))</f>
        <v/>
      </c>
      <c r="CD26" s="47" t="str">
        <f>IF('Res Rent Roll'!$B26="","",INT(CD$3/'Res Rent Roll'!$K26)=(Rollover!CD$3/'Res Rent Roll'!$K26))</f>
        <v/>
      </c>
      <c r="CE26" s="47" t="str">
        <f>IF('Res Rent Roll'!$B26="","",INT(CE$3/'Res Rent Roll'!$K26)=(Rollover!CE$3/'Res Rent Roll'!$K26))</f>
        <v/>
      </c>
      <c r="CF26" s="47" t="str">
        <f>IF('Res Rent Roll'!$B26="","",INT(CF$3/'Res Rent Roll'!$K26)=(Rollover!CF$3/'Res Rent Roll'!$K26))</f>
        <v/>
      </c>
      <c r="CG26" s="47" t="str">
        <f>IF('Res Rent Roll'!$B26="","",INT(CG$3/'Res Rent Roll'!$K26)=(Rollover!CG$3/'Res Rent Roll'!$K26))</f>
        <v/>
      </c>
      <c r="CH26" s="47" t="str">
        <f>IF('Res Rent Roll'!$B26="","",INT(CH$3/'Res Rent Roll'!$K26)=(Rollover!CH$3/'Res Rent Roll'!$K26))</f>
        <v/>
      </c>
      <c r="CI26" s="47" t="str">
        <f>IF('Res Rent Roll'!$B26="","",INT(CI$3/'Res Rent Roll'!$K26)=(Rollover!CI$3/'Res Rent Roll'!$K26))</f>
        <v/>
      </c>
      <c r="CJ26" s="47" t="str">
        <f>IF('Res Rent Roll'!$B26="","",INT(CJ$3/'Res Rent Roll'!$K26)=(Rollover!CJ$3/'Res Rent Roll'!$K26))</f>
        <v/>
      </c>
      <c r="CK26" s="47" t="str">
        <f>IF('Res Rent Roll'!$B26="","",INT(CK$3/'Res Rent Roll'!$K26)=(Rollover!CK$3/'Res Rent Roll'!$K26))</f>
        <v/>
      </c>
      <c r="CL26" s="47" t="str">
        <f>IF('Res Rent Roll'!$B26="","",INT(CL$3/'Res Rent Roll'!$K26)=(Rollover!CL$3/'Res Rent Roll'!$K26))</f>
        <v/>
      </c>
      <c r="CM26" s="47" t="str">
        <f>IF('Res Rent Roll'!$B26="","",INT(CM$3/'Res Rent Roll'!$K26)=(Rollover!CM$3/'Res Rent Roll'!$K26))</f>
        <v/>
      </c>
      <c r="CN26" s="47" t="str">
        <f>IF('Res Rent Roll'!$B26="","",INT(CN$3/'Res Rent Roll'!$K26)=(Rollover!CN$3/'Res Rent Roll'!$K26))</f>
        <v/>
      </c>
      <c r="CO26" s="47" t="str">
        <f>IF('Res Rent Roll'!$B26="","",INT(CO$3/'Res Rent Roll'!$K26)=(Rollover!CO$3/'Res Rent Roll'!$K26))</f>
        <v/>
      </c>
      <c r="CP26" s="47" t="str">
        <f>IF('Res Rent Roll'!$B26="","",INT(CP$3/'Res Rent Roll'!$K26)=(Rollover!CP$3/'Res Rent Roll'!$K26))</f>
        <v/>
      </c>
      <c r="CQ26" s="47" t="str">
        <f>IF('Res Rent Roll'!$B26="","",INT(CQ$3/'Res Rent Roll'!$K26)=(Rollover!CQ$3/'Res Rent Roll'!$K26))</f>
        <v/>
      </c>
      <c r="CR26" s="47" t="str">
        <f>IF('Res Rent Roll'!$B26="","",INT(CR$3/'Res Rent Roll'!$K26)=(Rollover!CR$3/'Res Rent Roll'!$K26))</f>
        <v/>
      </c>
      <c r="CS26" s="47" t="str">
        <f>IF('Res Rent Roll'!$B26="","",INT(CS$3/'Res Rent Roll'!$K26)=(Rollover!CS$3/'Res Rent Roll'!$K26))</f>
        <v/>
      </c>
      <c r="CT26" s="47" t="str">
        <f>IF('Res Rent Roll'!$B26="","",INT(CT$3/'Res Rent Roll'!$K26)=(Rollover!CT$3/'Res Rent Roll'!$K26))</f>
        <v/>
      </c>
      <c r="CU26" s="47" t="str">
        <f>IF('Res Rent Roll'!$B26="","",INT(CU$3/'Res Rent Roll'!$K26)=(Rollover!CU$3/'Res Rent Roll'!$K26))</f>
        <v/>
      </c>
      <c r="CV26" s="47" t="str">
        <f>IF('Res Rent Roll'!$B26="","",INT(CV$3/'Res Rent Roll'!$K26)=(Rollover!CV$3/'Res Rent Roll'!$K26))</f>
        <v/>
      </c>
      <c r="CW26" s="47" t="str">
        <f>IF('Res Rent Roll'!$B26="","",INT(CW$3/'Res Rent Roll'!$K26)=(Rollover!CW$3/'Res Rent Roll'!$K26))</f>
        <v/>
      </c>
      <c r="CX26" s="47" t="str">
        <f>IF('Res Rent Roll'!$B26="","",INT(CX$3/'Res Rent Roll'!$K26)=(Rollover!CX$3/'Res Rent Roll'!$K26))</f>
        <v/>
      </c>
      <c r="CY26" s="47" t="str">
        <f>IF('Res Rent Roll'!$B26="","",INT(CY$3/'Res Rent Roll'!$K26)=(Rollover!CY$3/'Res Rent Roll'!$K26))</f>
        <v/>
      </c>
      <c r="CZ26" s="47" t="str">
        <f>IF('Res Rent Roll'!$B26="","",INT(CZ$3/'Res Rent Roll'!$K26)=(Rollover!CZ$3/'Res Rent Roll'!$K26))</f>
        <v/>
      </c>
      <c r="DA26" s="47" t="str">
        <f>IF('Res Rent Roll'!$B26="","",INT(DA$3/'Res Rent Roll'!$K26)=(Rollover!DA$3/'Res Rent Roll'!$K26))</f>
        <v/>
      </c>
      <c r="DB26" s="47" t="str">
        <f>IF('Res Rent Roll'!$B26="","",INT(DB$3/'Res Rent Roll'!$K26)=(Rollover!DB$3/'Res Rent Roll'!$K26))</f>
        <v/>
      </c>
      <c r="DC26" s="47" t="str">
        <f>IF('Res Rent Roll'!$B26="","",INT(DC$3/'Res Rent Roll'!$K26)=(Rollover!DC$3/'Res Rent Roll'!$K26))</f>
        <v/>
      </c>
      <c r="DD26" s="47" t="str">
        <f>IF('Res Rent Roll'!$B26="","",INT(DD$3/'Res Rent Roll'!$K26)=(Rollover!DD$3/'Res Rent Roll'!$K26))</f>
        <v/>
      </c>
      <c r="DE26" s="47" t="str">
        <f>IF('Res Rent Roll'!$B26="","",INT(DE$3/'Res Rent Roll'!$K26)=(Rollover!DE$3/'Res Rent Roll'!$K26))</f>
        <v/>
      </c>
      <c r="DF26" s="47" t="str">
        <f>IF('Res Rent Roll'!$B26="","",INT(DF$3/'Res Rent Roll'!$K26)=(Rollover!DF$3/'Res Rent Roll'!$K26))</f>
        <v/>
      </c>
      <c r="DG26" s="47" t="str">
        <f>IF('Res Rent Roll'!$B26="","",INT(DG$3/'Res Rent Roll'!$K26)=(Rollover!DG$3/'Res Rent Roll'!$K26))</f>
        <v/>
      </c>
      <c r="DH26" s="47" t="str">
        <f>IF('Res Rent Roll'!$B26="","",INT(DH$3/'Res Rent Roll'!$K26)=(Rollover!DH$3/'Res Rent Roll'!$K26))</f>
        <v/>
      </c>
      <c r="DI26" s="47" t="str">
        <f>IF('Res Rent Roll'!$B26="","",INT(DI$3/'Res Rent Roll'!$K26)=(Rollover!DI$3/'Res Rent Roll'!$K26))</f>
        <v/>
      </c>
      <c r="DJ26" s="47" t="str">
        <f>IF('Res Rent Roll'!$B26="","",INT(DJ$3/'Res Rent Roll'!$K26)=(Rollover!DJ$3/'Res Rent Roll'!$K26))</f>
        <v/>
      </c>
      <c r="DK26" s="47" t="str">
        <f>IF('Res Rent Roll'!$B26="","",INT(DK$3/'Res Rent Roll'!$K26)=(Rollover!DK$3/'Res Rent Roll'!$K26))</f>
        <v/>
      </c>
      <c r="DL26" s="47" t="str">
        <f>IF('Res Rent Roll'!$B26="","",INT(DL$3/'Res Rent Roll'!$K26)=(Rollover!DL$3/'Res Rent Roll'!$K26))</f>
        <v/>
      </c>
      <c r="DM26" s="47" t="str">
        <f>IF('Res Rent Roll'!$B26="","",INT(DM$3/'Res Rent Roll'!$K26)=(Rollover!DM$3/'Res Rent Roll'!$K26))</f>
        <v/>
      </c>
      <c r="DN26" s="47" t="str">
        <f>IF('Res Rent Roll'!$B26="","",INT(DN$3/'Res Rent Roll'!$K26)=(Rollover!DN$3/'Res Rent Roll'!$K26))</f>
        <v/>
      </c>
      <c r="DO26" s="47" t="str">
        <f>IF('Res Rent Roll'!$B26="","",INT(DO$3/'Res Rent Roll'!$K26)=(Rollover!DO$3/'Res Rent Roll'!$K26))</f>
        <v/>
      </c>
      <c r="DP26" s="47" t="str">
        <f>IF('Res Rent Roll'!$B26="","",INT(DP$3/'Res Rent Roll'!$K26)=(Rollover!DP$3/'Res Rent Roll'!$K26))</f>
        <v/>
      </c>
      <c r="DQ26" s="47" t="str">
        <f>IF('Res Rent Roll'!$B26="","",INT(DQ$3/'Res Rent Roll'!$K26)=(Rollover!DQ$3/'Res Rent Roll'!$K26))</f>
        <v/>
      </c>
      <c r="DR26" s="47" t="str">
        <f>IF('Res Rent Roll'!$B26="","",INT(DR$3/'Res Rent Roll'!$K26)=(Rollover!DR$3/'Res Rent Roll'!$K26))</f>
        <v/>
      </c>
      <c r="DS26" s="47" t="str">
        <f>IF('Res Rent Roll'!$B26="","",INT(DS$3/'Res Rent Roll'!$K26)=(Rollover!DS$3/'Res Rent Roll'!$K26))</f>
        <v/>
      </c>
      <c r="DT26" s="47" t="str">
        <f>IF('Res Rent Roll'!$B26="","",INT(DT$3/'Res Rent Roll'!$K26)=(Rollover!DT$3/'Res Rent Roll'!$K26))</f>
        <v/>
      </c>
      <c r="DU26" s="47" t="str">
        <f>IF('Res Rent Roll'!$B26="","",INT(DU$3/'Res Rent Roll'!$K26)=(Rollover!DU$3/'Res Rent Roll'!$K26))</f>
        <v/>
      </c>
      <c r="DV26" s="47" t="str">
        <f>IF('Res Rent Roll'!$B26="","",INT(DV$3/'Res Rent Roll'!$K26)=(Rollover!DV$3/'Res Rent Roll'!$K26))</f>
        <v/>
      </c>
      <c r="DW26" s="47" t="str">
        <f>IF('Res Rent Roll'!$B26="","",INT(DW$3/'Res Rent Roll'!$K26)=(Rollover!DW$3/'Res Rent Roll'!$K26))</f>
        <v/>
      </c>
      <c r="DX26" s="47" t="str">
        <f>IF('Res Rent Roll'!$B26="","",INT(DX$3/'Res Rent Roll'!$K26)=(Rollover!DX$3/'Res Rent Roll'!$K26))</f>
        <v/>
      </c>
      <c r="DY26" s="47" t="str">
        <f>IF('Res Rent Roll'!$B26="","",INT(DY$3/'Res Rent Roll'!$K26)=(Rollover!DY$3/'Res Rent Roll'!$K26))</f>
        <v/>
      </c>
      <c r="DZ26" s="47" t="str">
        <f>IF('Res Rent Roll'!$B26="","",INT(DZ$3/'Res Rent Roll'!$K26)=(Rollover!DZ$3/'Res Rent Roll'!$K26))</f>
        <v/>
      </c>
      <c r="EA26" s="47" t="str">
        <f>IF('Res Rent Roll'!$B26="","",INT(EA$3/'Res Rent Roll'!$K26)=(Rollover!EA$3/'Res Rent Roll'!$K26))</f>
        <v/>
      </c>
      <c r="EB26" s="47" t="str">
        <f>IF('Res Rent Roll'!$B26="","",INT(EB$3/'Res Rent Roll'!$K26)=(Rollover!EB$3/'Res Rent Roll'!$K26))</f>
        <v/>
      </c>
      <c r="EC26" s="47" t="str">
        <f>IF('Res Rent Roll'!$B26="","",INT(EC$3/'Res Rent Roll'!$K26)=(Rollover!EC$3/'Res Rent Roll'!$K26))</f>
        <v/>
      </c>
      <c r="ED26" s="47" t="str">
        <f>IF('Res Rent Roll'!$B26="","",INT(ED$3/'Res Rent Roll'!$K26)=(Rollover!ED$3/'Res Rent Roll'!$K26))</f>
        <v/>
      </c>
      <c r="EE26" s="47" t="str">
        <f>IF('Res Rent Roll'!$B26="","",INT(EE$3/'Res Rent Roll'!$K26)=(Rollover!EE$3/'Res Rent Roll'!$K26))</f>
        <v/>
      </c>
      <c r="EF26" s="47" t="str">
        <f>IF('Res Rent Roll'!$B26="","",INT(EF$3/'Res Rent Roll'!$K26)=(Rollover!EF$3/'Res Rent Roll'!$K26))</f>
        <v/>
      </c>
      <c r="EG26" s="47" t="str">
        <f>IF('Res Rent Roll'!$B26="","",INT(EG$3/'Res Rent Roll'!$K26)=(Rollover!EG$3/'Res Rent Roll'!$K26))</f>
        <v/>
      </c>
      <c r="EH26" s="47" t="str">
        <f>IF('Res Rent Roll'!$B26="","",INT(EH$3/'Res Rent Roll'!$K26)=(Rollover!EH$3/'Res Rent Roll'!$K26))</f>
        <v/>
      </c>
      <c r="EI26" s="47" t="str">
        <f>IF('Res Rent Roll'!$B26="","",INT(EI$3/'Res Rent Roll'!$K26)=(Rollover!EI$3/'Res Rent Roll'!$K26))</f>
        <v/>
      </c>
      <c r="EJ26" s="47" t="str">
        <f>IF('Res Rent Roll'!$B26="","",INT(EJ$3/'Res Rent Roll'!$K26)=(Rollover!EJ$3/'Res Rent Roll'!$K26))</f>
        <v/>
      </c>
      <c r="EK26" s="47" t="str">
        <f>IF('Res Rent Roll'!$B26="","",INT(EK$3/'Res Rent Roll'!$K26)=(Rollover!EK$3/'Res Rent Roll'!$K26))</f>
        <v/>
      </c>
      <c r="EL26" s="47" t="str">
        <f>IF('Res Rent Roll'!$B26="","",INT(EL$3/'Res Rent Roll'!$K26)=(Rollover!EL$3/'Res Rent Roll'!$K26))</f>
        <v/>
      </c>
      <c r="EM26" s="47" t="str">
        <f>IF('Res Rent Roll'!$B26="","",INT(EM$3/'Res Rent Roll'!$K26)=(Rollover!EM$3/'Res Rent Roll'!$K26))</f>
        <v/>
      </c>
      <c r="EN26" s="47" t="str">
        <f>IF('Res Rent Roll'!$B26="","",INT(EN$3/'Res Rent Roll'!$K26)=(Rollover!EN$3/'Res Rent Roll'!$K26))</f>
        <v/>
      </c>
      <c r="EO26" s="47" t="str">
        <f>IF('Res Rent Roll'!$B26="","",INT(EO$3/'Res Rent Roll'!$K26)=(Rollover!EO$3/'Res Rent Roll'!$K26))</f>
        <v/>
      </c>
      <c r="EP26" s="47" t="str">
        <f>IF('Res Rent Roll'!$B26="","",INT(EP$3/'Res Rent Roll'!$K26)=(Rollover!EP$3/'Res Rent Roll'!$K26))</f>
        <v/>
      </c>
      <c r="EQ26" s="47" t="str">
        <f>IF('Res Rent Roll'!$B26="","",INT(EQ$3/'Res Rent Roll'!$K26)=(Rollover!EQ$3/'Res Rent Roll'!$K26))</f>
        <v/>
      </c>
      <c r="ER26" s="47" t="str">
        <f>IF('Res Rent Roll'!$B26="","",INT(ER$3/'Res Rent Roll'!$K26)=(Rollover!ER$3/'Res Rent Roll'!$K26))</f>
        <v/>
      </c>
      <c r="ES26" s="47" t="str">
        <f>IF('Res Rent Roll'!$B26="","",INT(ES$3/'Res Rent Roll'!$K26)=(Rollover!ES$3/'Res Rent Roll'!$K26))</f>
        <v/>
      </c>
      <c r="ET26" s="47" t="str">
        <f>IF('Res Rent Roll'!$B26="","",INT(ET$3/'Res Rent Roll'!$K26)=(Rollover!ET$3/'Res Rent Roll'!$K26))</f>
        <v/>
      </c>
      <c r="EU26" s="47" t="str">
        <f>IF('Res Rent Roll'!$B26="","",INT(EU$3/'Res Rent Roll'!$K26)=(Rollover!EU$3/'Res Rent Roll'!$K26))</f>
        <v/>
      </c>
      <c r="EV26" s="47" t="str">
        <f>IF('Res Rent Roll'!$B26="","",INT(EV$3/'Res Rent Roll'!$K26)=(Rollover!EV$3/'Res Rent Roll'!$K26))</f>
        <v/>
      </c>
      <c r="EW26" s="47" t="str">
        <f>IF('Res Rent Roll'!$B26="","",INT(EW$3/'Res Rent Roll'!$K26)=(Rollover!EW$3/'Res Rent Roll'!$K26))</f>
        <v/>
      </c>
      <c r="EX26" s="47" t="str">
        <f>IF('Res Rent Roll'!$B26="","",INT(EX$3/'Res Rent Roll'!$K26)=(Rollover!EX$3/'Res Rent Roll'!$K26))</f>
        <v/>
      </c>
      <c r="EY26" s="47" t="str">
        <f>IF('Res Rent Roll'!$B26="","",INT(EY$3/'Res Rent Roll'!$K26)=(Rollover!EY$3/'Res Rent Roll'!$K26))</f>
        <v/>
      </c>
      <c r="EZ26" s="47" t="str">
        <f>IF('Res Rent Roll'!$B26="","",INT(EZ$3/'Res Rent Roll'!$K26)=(Rollover!EZ$3/'Res Rent Roll'!$K26))</f>
        <v/>
      </c>
      <c r="FA26" s="47" t="str">
        <f>IF('Res Rent Roll'!$B26="","",INT(FA$3/'Res Rent Roll'!$K26)=(Rollover!FA$3/'Res Rent Roll'!$K26))</f>
        <v/>
      </c>
      <c r="FB26" s="47" t="str">
        <f>IF('Res Rent Roll'!$B26="","",INT(FB$3/'Res Rent Roll'!$K26)=(Rollover!FB$3/'Res Rent Roll'!$K26))</f>
        <v/>
      </c>
      <c r="FC26" s="47" t="str">
        <f>IF('Res Rent Roll'!$B26="","",INT(FC$3/'Res Rent Roll'!$K26)=(Rollover!FC$3/'Res Rent Roll'!$K26))</f>
        <v/>
      </c>
      <c r="FD26" s="47" t="str">
        <f>IF('Res Rent Roll'!$B26="","",INT(FD$3/'Res Rent Roll'!$K26)=(Rollover!FD$3/'Res Rent Roll'!$K26))</f>
        <v/>
      </c>
      <c r="FE26" s="47" t="str">
        <f>IF('Res Rent Roll'!$B26="","",INT(FE$3/'Res Rent Roll'!$K26)=(Rollover!FE$3/'Res Rent Roll'!$K26))</f>
        <v/>
      </c>
      <c r="FF26" s="47" t="str">
        <f>IF('Res Rent Roll'!$B26="","",INT(FF$3/'Res Rent Roll'!$K26)=(Rollover!FF$3/'Res Rent Roll'!$K26))</f>
        <v/>
      </c>
      <c r="FG26" s="47" t="str">
        <f>IF('Res Rent Roll'!$B26="","",INT(FG$3/'Res Rent Roll'!$K26)=(Rollover!FG$3/'Res Rent Roll'!$K26))</f>
        <v/>
      </c>
      <c r="FH26" s="47" t="str">
        <f>IF('Res Rent Roll'!$B26="","",INT(FH$3/'Res Rent Roll'!$K26)=(Rollover!FH$3/'Res Rent Roll'!$K26))</f>
        <v/>
      </c>
      <c r="FI26" s="47" t="str">
        <f>IF('Res Rent Roll'!$B26="","",INT(FI$3/'Res Rent Roll'!$K26)=(Rollover!FI$3/'Res Rent Roll'!$K26))</f>
        <v/>
      </c>
      <c r="FJ26" s="47" t="str">
        <f>IF('Res Rent Roll'!$B26="","",INT(FJ$3/'Res Rent Roll'!$K26)=(Rollover!FJ$3/'Res Rent Roll'!$K26))</f>
        <v/>
      </c>
      <c r="FK26" s="47" t="str">
        <f>IF('Res Rent Roll'!$B26="","",INT(FK$3/'Res Rent Roll'!$K26)=(Rollover!FK$3/'Res Rent Roll'!$K26))</f>
        <v/>
      </c>
      <c r="FL26" s="47" t="str">
        <f>IF('Res Rent Roll'!$B26="","",INT(FL$3/'Res Rent Roll'!$K26)=(Rollover!FL$3/'Res Rent Roll'!$K26))</f>
        <v/>
      </c>
      <c r="FM26" s="47" t="str">
        <f>IF('Res Rent Roll'!$B26="","",INT(FM$3/'Res Rent Roll'!$K26)=(Rollover!FM$3/'Res Rent Roll'!$K26))</f>
        <v/>
      </c>
      <c r="FN26" s="47" t="str">
        <f>IF('Res Rent Roll'!$B26="","",INT(FN$3/'Res Rent Roll'!$K26)=(Rollover!FN$3/'Res Rent Roll'!$K26))</f>
        <v/>
      </c>
      <c r="FO26" s="47" t="str">
        <f>IF('Res Rent Roll'!$B26="","",INT(FO$3/'Res Rent Roll'!$K26)=(Rollover!FO$3/'Res Rent Roll'!$K26))</f>
        <v/>
      </c>
      <c r="FP26" s="47" t="str">
        <f>IF('Res Rent Roll'!$B26="","",INT(FP$3/'Res Rent Roll'!$K26)=(Rollover!FP$3/'Res Rent Roll'!$K26))</f>
        <v/>
      </c>
      <c r="FQ26" s="47" t="str">
        <f>IF('Res Rent Roll'!$B26="","",INT(FQ$3/'Res Rent Roll'!$K26)=(Rollover!FQ$3/'Res Rent Roll'!$K26))</f>
        <v/>
      </c>
      <c r="FR26" s="47" t="str">
        <f>IF('Res Rent Roll'!$B26="","",INT(FR$3/'Res Rent Roll'!$K26)=(Rollover!FR$3/'Res Rent Roll'!$K26))</f>
        <v/>
      </c>
      <c r="FS26" s="47" t="str">
        <f>IF('Res Rent Roll'!$B26="","",INT(FS$3/'Res Rent Roll'!$K26)=(Rollover!FS$3/'Res Rent Roll'!$K26))</f>
        <v/>
      </c>
      <c r="FT26" s="47" t="str">
        <f>IF('Res Rent Roll'!$B26="","",INT(FT$3/'Res Rent Roll'!$K26)=(Rollover!FT$3/'Res Rent Roll'!$K26))</f>
        <v/>
      </c>
      <c r="FU26" s="47" t="str">
        <f>IF('Res Rent Roll'!$B26="","",INT(FU$3/'Res Rent Roll'!$K26)=(Rollover!FU$3/'Res Rent Roll'!$K26))</f>
        <v/>
      </c>
      <c r="FV26" s="47" t="str">
        <f>IF('Res Rent Roll'!$B26="","",INT(FV$3/'Res Rent Roll'!$K26)=(Rollover!FV$3/'Res Rent Roll'!$K26))</f>
        <v/>
      </c>
      <c r="FW26" s="47" t="str">
        <f>IF('Res Rent Roll'!$B26="","",INT(FW$3/'Res Rent Roll'!$K26)=(Rollover!FW$3/'Res Rent Roll'!$K26))</f>
        <v/>
      </c>
      <c r="FX26" s="47" t="str">
        <f>IF('Res Rent Roll'!$B26="","",INT(FX$3/'Res Rent Roll'!$K26)=(Rollover!FX$3/'Res Rent Roll'!$K26))</f>
        <v/>
      </c>
      <c r="FY26" s="47" t="str">
        <f>IF('Res Rent Roll'!$B26="","",INT(FY$3/'Res Rent Roll'!$K26)=(Rollover!FY$3/'Res Rent Roll'!$K26))</f>
        <v/>
      </c>
      <c r="FZ26" s="47" t="str">
        <f>IF('Res Rent Roll'!$B26="","",INT(FZ$3/'Res Rent Roll'!$K26)=(Rollover!FZ$3/'Res Rent Roll'!$K26))</f>
        <v/>
      </c>
      <c r="GA26" s="48" t="str">
        <f>IF('Res Rent Roll'!$B26="","",INT(GA$3/'Res Rent Roll'!$K26)=(Rollover!GA$3/'Res Rent Roll'!$K26))</f>
        <v/>
      </c>
    </row>
    <row r="27" spans="2:183" x14ac:dyDescent="0.3">
      <c r="B27" s="42" t="str">
        <f>IF('Res Rent Roll'!$B27="","",'Res Rent Roll'!$B27)</f>
        <v/>
      </c>
      <c r="C27" s="43"/>
      <c r="D27" s="47" t="str">
        <f>IF('Res Rent Roll'!$B27="","",INT(D$3/'Res Rent Roll'!$K27)=(Rollover!D$3/'Res Rent Roll'!$K27))</f>
        <v/>
      </c>
      <c r="E27" s="47" t="str">
        <f>IF('Res Rent Roll'!$B27="","",INT(E$3/'Res Rent Roll'!$K27)=(Rollover!E$3/'Res Rent Roll'!$K27))</f>
        <v/>
      </c>
      <c r="F27" s="47" t="str">
        <f>IF('Res Rent Roll'!$B27="","",INT(F$3/'Res Rent Roll'!$K27)=(Rollover!F$3/'Res Rent Roll'!$K27))</f>
        <v/>
      </c>
      <c r="G27" s="47" t="str">
        <f>IF('Res Rent Roll'!$B27="","",INT(G$3/'Res Rent Roll'!$K27)=(Rollover!G$3/'Res Rent Roll'!$K27))</f>
        <v/>
      </c>
      <c r="H27" s="47" t="str">
        <f>IF('Res Rent Roll'!$B27="","",INT(H$3/'Res Rent Roll'!$K27)=(Rollover!H$3/'Res Rent Roll'!$K27))</f>
        <v/>
      </c>
      <c r="I27" s="47" t="str">
        <f>IF('Res Rent Roll'!$B27="","",INT(I$3/'Res Rent Roll'!$K27)=(Rollover!I$3/'Res Rent Roll'!$K27))</f>
        <v/>
      </c>
      <c r="J27" s="47" t="str">
        <f>IF('Res Rent Roll'!$B27="","",INT(J$3/'Res Rent Roll'!$K27)=(Rollover!J$3/'Res Rent Roll'!$K27))</f>
        <v/>
      </c>
      <c r="K27" s="47" t="str">
        <f>IF('Res Rent Roll'!$B27="","",INT(K$3/'Res Rent Roll'!$K27)=(Rollover!K$3/'Res Rent Roll'!$K27))</f>
        <v/>
      </c>
      <c r="L27" s="47" t="str">
        <f>IF('Res Rent Roll'!$B27="","",INT(L$3/'Res Rent Roll'!$K27)=(Rollover!L$3/'Res Rent Roll'!$K27))</f>
        <v/>
      </c>
      <c r="M27" s="47" t="str">
        <f>IF('Res Rent Roll'!$B27="","",INT(M$3/'Res Rent Roll'!$K27)=(Rollover!M$3/'Res Rent Roll'!$K27))</f>
        <v/>
      </c>
      <c r="N27" s="47" t="str">
        <f>IF('Res Rent Roll'!$B27="","",INT(N$3/'Res Rent Roll'!$K27)=(Rollover!N$3/'Res Rent Roll'!$K27))</f>
        <v/>
      </c>
      <c r="O27" s="47" t="str">
        <f>IF('Res Rent Roll'!$B27="","",INT(O$3/'Res Rent Roll'!$K27)=(Rollover!O$3/'Res Rent Roll'!$K27))</f>
        <v/>
      </c>
      <c r="P27" s="47" t="str">
        <f>IF('Res Rent Roll'!$B27="","",INT(P$3/'Res Rent Roll'!$K27)=(Rollover!P$3/'Res Rent Roll'!$K27))</f>
        <v/>
      </c>
      <c r="Q27" s="47" t="str">
        <f>IF('Res Rent Roll'!$B27="","",INT(Q$3/'Res Rent Roll'!$K27)=(Rollover!Q$3/'Res Rent Roll'!$K27))</f>
        <v/>
      </c>
      <c r="R27" s="47" t="str">
        <f>IF('Res Rent Roll'!$B27="","",INT(R$3/'Res Rent Roll'!$K27)=(Rollover!R$3/'Res Rent Roll'!$K27))</f>
        <v/>
      </c>
      <c r="S27" s="47" t="str">
        <f>IF('Res Rent Roll'!$B27="","",INT(S$3/'Res Rent Roll'!$K27)=(Rollover!S$3/'Res Rent Roll'!$K27))</f>
        <v/>
      </c>
      <c r="T27" s="47" t="str">
        <f>IF('Res Rent Roll'!$B27="","",INT(T$3/'Res Rent Roll'!$K27)=(Rollover!T$3/'Res Rent Roll'!$K27))</f>
        <v/>
      </c>
      <c r="U27" s="47" t="str">
        <f>IF('Res Rent Roll'!$B27="","",INT(U$3/'Res Rent Roll'!$K27)=(Rollover!U$3/'Res Rent Roll'!$K27))</f>
        <v/>
      </c>
      <c r="V27" s="47" t="str">
        <f>IF('Res Rent Roll'!$B27="","",INT(V$3/'Res Rent Roll'!$K27)=(Rollover!V$3/'Res Rent Roll'!$K27))</f>
        <v/>
      </c>
      <c r="W27" s="47" t="str">
        <f>IF('Res Rent Roll'!$B27="","",INT(W$3/'Res Rent Roll'!$K27)=(Rollover!W$3/'Res Rent Roll'!$K27))</f>
        <v/>
      </c>
      <c r="X27" s="47" t="str">
        <f>IF('Res Rent Roll'!$B27="","",INT(X$3/'Res Rent Roll'!$K27)=(Rollover!X$3/'Res Rent Roll'!$K27))</f>
        <v/>
      </c>
      <c r="Y27" s="47" t="str">
        <f>IF('Res Rent Roll'!$B27="","",INT(Y$3/'Res Rent Roll'!$K27)=(Rollover!Y$3/'Res Rent Roll'!$K27))</f>
        <v/>
      </c>
      <c r="Z27" s="47" t="str">
        <f>IF('Res Rent Roll'!$B27="","",INT(Z$3/'Res Rent Roll'!$K27)=(Rollover!Z$3/'Res Rent Roll'!$K27))</f>
        <v/>
      </c>
      <c r="AA27" s="47" t="str">
        <f>IF('Res Rent Roll'!$B27="","",INT(AA$3/'Res Rent Roll'!$K27)=(Rollover!AA$3/'Res Rent Roll'!$K27))</f>
        <v/>
      </c>
      <c r="AB27" s="47" t="str">
        <f>IF('Res Rent Roll'!$B27="","",INT(AB$3/'Res Rent Roll'!$K27)=(Rollover!AB$3/'Res Rent Roll'!$K27))</f>
        <v/>
      </c>
      <c r="AC27" s="47" t="str">
        <f>IF('Res Rent Roll'!$B27="","",INT(AC$3/'Res Rent Roll'!$K27)=(Rollover!AC$3/'Res Rent Roll'!$K27))</f>
        <v/>
      </c>
      <c r="AD27" s="47" t="str">
        <f>IF('Res Rent Roll'!$B27="","",INT(AD$3/'Res Rent Roll'!$K27)=(Rollover!AD$3/'Res Rent Roll'!$K27))</f>
        <v/>
      </c>
      <c r="AE27" s="47" t="str">
        <f>IF('Res Rent Roll'!$B27="","",INT(AE$3/'Res Rent Roll'!$K27)=(Rollover!AE$3/'Res Rent Roll'!$K27))</f>
        <v/>
      </c>
      <c r="AF27" s="47" t="str">
        <f>IF('Res Rent Roll'!$B27="","",INT(AF$3/'Res Rent Roll'!$K27)=(Rollover!AF$3/'Res Rent Roll'!$K27))</f>
        <v/>
      </c>
      <c r="AG27" s="47" t="str">
        <f>IF('Res Rent Roll'!$B27="","",INT(AG$3/'Res Rent Roll'!$K27)=(Rollover!AG$3/'Res Rent Roll'!$K27))</f>
        <v/>
      </c>
      <c r="AH27" s="47" t="str">
        <f>IF('Res Rent Roll'!$B27="","",INT(AH$3/'Res Rent Roll'!$K27)=(Rollover!AH$3/'Res Rent Roll'!$K27))</f>
        <v/>
      </c>
      <c r="AI27" s="47" t="str">
        <f>IF('Res Rent Roll'!$B27="","",INT(AI$3/'Res Rent Roll'!$K27)=(Rollover!AI$3/'Res Rent Roll'!$K27))</f>
        <v/>
      </c>
      <c r="AJ27" s="47" t="str">
        <f>IF('Res Rent Roll'!$B27="","",INT(AJ$3/'Res Rent Roll'!$K27)=(Rollover!AJ$3/'Res Rent Roll'!$K27))</f>
        <v/>
      </c>
      <c r="AK27" s="47" t="str">
        <f>IF('Res Rent Roll'!$B27="","",INT(AK$3/'Res Rent Roll'!$K27)=(Rollover!AK$3/'Res Rent Roll'!$K27))</f>
        <v/>
      </c>
      <c r="AL27" s="47" t="str">
        <f>IF('Res Rent Roll'!$B27="","",INT(AL$3/'Res Rent Roll'!$K27)=(Rollover!AL$3/'Res Rent Roll'!$K27))</f>
        <v/>
      </c>
      <c r="AM27" s="47" t="str">
        <f>IF('Res Rent Roll'!$B27="","",INT(AM$3/'Res Rent Roll'!$K27)=(Rollover!AM$3/'Res Rent Roll'!$K27))</f>
        <v/>
      </c>
      <c r="AN27" s="47" t="str">
        <f>IF('Res Rent Roll'!$B27="","",INT(AN$3/'Res Rent Roll'!$K27)=(Rollover!AN$3/'Res Rent Roll'!$K27))</f>
        <v/>
      </c>
      <c r="AO27" s="47" t="str">
        <f>IF('Res Rent Roll'!$B27="","",INT(AO$3/'Res Rent Roll'!$K27)=(Rollover!AO$3/'Res Rent Roll'!$K27))</f>
        <v/>
      </c>
      <c r="AP27" s="47" t="str">
        <f>IF('Res Rent Roll'!$B27="","",INT(AP$3/'Res Rent Roll'!$K27)=(Rollover!AP$3/'Res Rent Roll'!$K27))</f>
        <v/>
      </c>
      <c r="AQ27" s="47" t="str">
        <f>IF('Res Rent Roll'!$B27="","",INT(AQ$3/'Res Rent Roll'!$K27)=(Rollover!AQ$3/'Res Rent Roll'!$K27))</f>
        <v/>
      </c>
      <c r="AR27" s="47" t="str">
        <f>IF('Res Rent Roll'!$B27="","",INT(AR$3/'Res Rent Roll'!$K27)=(Rollover!AR$3/'Res Rent Roll'!$K27))</f>
        <v/>
      </c>
      <c r="AS27" s="47" t="str">
        <f>IF('Res Rent Roll'!$B27="","",INT(AS$3/'Res Rent Roll'!$K27)=(Rollover!AS$3/'Res Rent Roll'!$K27))</f>
        <v/>
      </c>
      <c r="AT27" s="47" t="str">
        <f>IF('Res Rent Roll'!$B27="","",INT(AT$3/'Res Rent Roll'!$K27)=(Rollover!AT$3/'Res Rent Roll'!$K27))</f>
        <v/>
      </c>
      <c r="AU27" s="47" t="str">
        <f>IF('Res Rent Roll'!$B27="","",INT(AU$3/'Res Rent Roll'!$K27)=(Rollover!AU$3/'Res Rent Roll'!$K27))</f>
        <v/>
      </c>
      <c r="AV27" s="47" t="str">
        <f>IF('Res Rent Roll'!$B27="","",INT(AV$3/'Res Rent Roll'!$K27)=(Rollover!AV$3/'Res Rent Roll'!$K27))</f>
        <v/>
      </c>
      <c r="AW27" s="47" t="str">
        <f>IF('Res Rent Roll'!$B27="","",INT(AW$3/'Res Rent Roll'!$K27)=(Rollover!AW$3/'Res Rent Roll'!$K27))</f>
        <v/>
      </c>
      <c r="AX27" s="47" t="str">
        <f>IF('Res Rent Roll'!$B27="","",INT(AX$3/'Res Rent Roll'!$K27)=(Rollover!AX$3/'Res Rent Roll'!$K27))</f>
        <v/>
      </c>
      <c r="AY27" s="47" t="str">
        <f>IF('Res Rent Roll'!$B27="","",INT(AY$3/'Res Rent Roll'!$K27)=(Rollover!AY$3/'Res Rent Roll'!$K27))</f>
        <v/>
      </c>
      <c r="AZ27" s="47" t="str">
        <f>IF('Res Rent Roll'!$B27="","",INT(AZ$3/'Res Rent Roll'!$K27)=(Rollover!AZ$3/'Res Rent Roll'!$K27))</f>
        <v/>
      </c>
      <c r="BA27" s="47" t="str">
        <f>IF('Res Rent Roll'!$B27="","",INT(BA$3/'Res Rent Roll'!$K27)=(Rollover!BA$3/'Res Rent Roll'!$K27))</f>
        <v/>
      </c>
      <c r="BB27" s="47" t="str">
        <f>IF('Res Rent Roll'!$B27="","",INT(BB$3/'Res Rent Roll'!$K27)=(Rollover!BB$3/'Res Rent Roll'!$K27))</f>
        <v/>
      </c>
      <c r="BC27" s="47" t="str">
        <f>IF('Res Rent Roll'!$B27="","",INT(BC$3/'Res Rent Roll'!$K27)=(Rollover!BC$3/'Res Rent Roll'!$K27))</f>
        <v/>
      </c>
      <c r="BD27" s="47" t="str">
        <f>IF('Res Rent Roll'!$B27="","",INT(BD$3/'Res Rent Roll'!$K27)=(Rollover!BD$3/'Res Rent Roll'!$K27))</f>
        <v/>
      </c>
      <c r="BE27" s="47" t="str">
        <f>IF('Res Rent Roll'!$B27="","",INT(BE$3/'Res Rent Roll'!$K27)=(Rollover!BE$3/'Res Rent Roll'!$K27))</f>
        <v/>
      </c>
      <c r="BF27" s="47" t="str">
        <f>IF('Res Rent Roll'!$B27="","",INT(BF$3/'Res Rent Roll'!$K27)=(Rollover!BF$3/'Res Rent Roll'!$K27))</f>
        <v/>
      </c>
      <c r="BG27" s="47" t="str">
        <f>IF('Res Rent Roll'!$B27="","",INT(BG$3/'Res Rent Roll'!$K27)=(Rollover!BG$3/'Res Rent Roll'!$K27))</f>
        <v/>
      </c>
      <c r="BH27" s="47" t="str">
        <f>IF('Res Rent Roll'!$B27="","",INT(BH$3/'Res Rent Roll'!$K27)=(Rollover!BH$3/'Res Rent Roll'!$K27))</f>
        <v/>
      </c>
      <c r="BI27" s="47" t="str">
        <f>IF('Res Rent Roll'!$B27="","",INT(BI$3/'Res Rent Roll'!$K27)=(Rollover!BI$3/'Res Rent Roll'!$K27))</f>
        <v/>
      </c>
      <c r="BJ27" s="47" t="str">
        <f>IF('Res Rent Roll'!$B27="","",INT(BJ$3/'Res Rent Roll'!$K27)=(Rollover!BJ$3/'Res Rent Roll'!$K27))</f>
        <v/>
      </c>
      <c r="BK27" s="47" t="str">
        <f>IF('Res Rent Roll'!$B27="","",INT(BK$3/'Res Rent Roll'!$K27)=(Rollover!BK$3/'Res Rent Roll'!$K27))</f>
        <v/>
      </c>
      <c r="BL27" s="47" t="str">
        <f>IF('Res Rent Roll'!$B27="","",INT(BL$3/'Res Rent Roll'!$K27)=(Rollover!BL$3/'Res Rent Roll'!$K27))</f>
        <v/>
      </c>
      <c r="BM27" s="47" t="str">
        <f>IF('Res Rent Roll'!$B27="","",INT(BM$3/'Res Rent Roll'!$K27)=(Rollover!BM$3/'Res Rent Roll'!$K27))</f>
        <v/>
      </c>
      <c r="BN27" s="47" t="str">
        <f>IF('Res Rent Roll'!$B27="","",INT(BN$3/'Res Rent Roll'!$K27)=(Rollover!BN$3/'Res Rent Roll'!$K27))</f>
        <v/>
      </c>
      <c r="BO27" s="47" t="str">
        <f>IF('Res Rent Roll'!$B27="","",INT(BO$3/'Res Rent Roll'!$K27)=(Rollover!BO$3/'Res Rent Roll'!$K27))</f>
        <v/>
      </c>
      <c r="BP27" s="47" t="str">
        <f>IF('Res Rent Roll'!$B27="","",INT(BP$3/'Res Rent Roll'!$K27)=(Rollover!BP$3/'Res Rent Roll'!$K27))</f>
        <v/>
      </c>
      <c r="BQ27" s="47" t="str">
        <f>IF('Res Rent Roll'!$B27="","",INT(BQ$3/'Res Rent Roll'!$K27)=(Rollover!BQ$3/'Res Rent Roll'!$K27))</f>
        <v/>
      </c>
      <c r="BR27" s="47" t="str">
        <f>IF('Res Rent Roll'!$B27="","",INT(BR$3/'Res Rent Roll'!$K27)=(Rollover!BR$3/'Res Rent Roll'!$K27))</f>
        <v/>
      </c>
      <c r="BS27" s="47" t="str">
        <f>IF('Res Rent Roll'!$B27="","",INT(BS$3/'Res Rent Roll'!$K27)=(Rollover!BS$3/'Res Rent Roll'!$K27))</f>
        <v/>
      </c>
      <c r="BT27" s="47" t="str">
        <f>IF('Res Rent Roll'!$B27="","",INT(BT$3/'Res Rent Roll'!$K27)=(Rollover!BT$3/'Res Rent Roll'!$K27))</f>
        <v/>
      </c>
      <c r="BU27" s="47" t="str">
        <f>IF('Res Rent Roll'!$B27="","",INT(BU$3/'Res Rent Roll'!$K27)=(Rollover!BU$3/'Res Rent Roll'!$K27))</f>
        <v/>
      </c>
      <c r="BV27" s="47" t="str">
        <f>IF('Res Rent Roll'!$B27="","",INT(BV$3/'Res Rent Roll'!$K27)=(Rollover!BV$3/'Res Rent Roll'!$K27))</f>
        <v/>
      </c>
      <c r="BW27" s="47" t="str">
        <f>IF('Res Rent Roll'!$B27="","",INT(BW$3/'Res Rent Roll'!$K27)=(Rollover!BW$3/'Res Rent Roll'!$K27))</f>
        <v/>
      </c>
      <c r="BX27" s="47" t="str">
        <f>IF('Res Rent Roll'!$B27="","",INT(BX$3/'Res Rent Roll'!$K27)=(Rollover!BX$3/'Res Rent Roll'!$K27))</f>
        <v/>
      </c>
      <c r="BY27" s="47" t="str">
        <f>IF('Res Rent Roll'!$B27="","",INT(BY$3/'Res Rent Roll'!$K27)=(Rollover!BY$3/'Res Rent Roll'!$K27))</f>
        <v/>
      </c>
      <c r="BZ27" s="47" t="str">
        <f>IF('Res Rent Roll'!$B27="","",INT(BZ$3/'Res Rent Roll'!$K27)=(Rollover!BZ$3/'Res Rent Roll'!$K27))</f>
        <v/>
      </c>
      <c r="CA27" s="47" t="str">
        <f>IF('Res Rent Roll'!$B27="","",INT(CA$3/'Res Rent Roll'!$K27)=(Rollover!CA$3/'Res Rent Roll'!$K27))</f>
        <v/>
      </c>
      <c r="CB27" s="47" t="str">
        <f>IF('Res Rent Roll'!$B27="","",INT(CB$3/'Res Rent Roll'!$K27)=(Rollover!CB$3/'Res Rent Roll'!$K27))</f>
        <v/>
      </c>
      <c r="CC27" s="47" t="str">
        <f>IF('Res Rent Roll'!$B27="","",INT(CC$3/'Res Rent Roll'!$K27)=(Rollover!CC$3/'Res Rent Roll'!$K27))</f>
        <v/>
      </c>
      <c r="CD27" s="47" t="str">
        <f>IF('Res Rent Roll'!$B27="","",INT(CD$3/'Res Rent Roll'!$K27)=(Rollover!CD$3/'Res Rent Roll'!$K27))</f>
        <v/>
      </c>
      <c r="CE27" s="47" t="str">
        <f>IF('Res Rent Roll'!$B27="","",INT(CE$3/'Res Rent Roll'!$K27)=(Rollover!CE$3/'Res Rent Roll'!$K27))</f>
        <v/>
      </c>
      <c r="CF27" s="47" t="str">
        <f>IF('Res Rent Roll'!$B27="","",INT(CF$3/'Res Rent Roll'!$K27)=(Rollover!CF$3/'Res Rent Roll'!$K27))</f>
        <v/>
      </c>
      <c r="CG27" s="47" t="str">
        <f>IF('Res Rent Roll'!$B27="","",INT(CG$3/'Res Rent Roll'!$K27)=(Rollover!CG$3/'Res Rent Roll'!$K27))</f>
        <v/>
      </c>
      <c r="CH27" s="47" t="str">
        <f>IF('Res Rent Roll'!$B27="","",INT(CH$3/'Res Rent Roll'!$K27)=(Rollover!CH$3/'Res Rent Roll'!$K27))</f>
        <v/>
      </c>
      <c r="CI27" s="47" t="str">
        <f>IF('Res Rent Roll'!$B27="","",INT(CI$3/'Res Rent Roll'!$K27)=(Rollover!CI$3/'Res Rent Roll'!$K27))</f>
        <v/>
      </c>
      <c r="CJ27" s="47" t="str">
        <f>IF('Res Rent Roll'!$B27="","",INT(CJ$3/'Res Rent Roll'!$K27)=(Rollover!CJ$3/'Res Rent Roll'!$K27))</f>
        <v/>
      </c>
      <c r="CK27" s="47" t="str">
        <f>IF('Res Rent Roll'!$B27="","",INT(CK$3/'Res Rent Roll'!$K27)=(Rollover!CK$3/'Res Rent Roll'!$K27))</f>
        <v/>
      </c>
      <c r="CL27" s="47" t="str">
        <f>IF('Res Rent Roll'!$B27="","",INT(CL$3/'Res Rent Roll'!$K27)=(Rollover!CL$3/'Res Rent Roll'!$K27))</f>
        <v/>
      </c>
      <c r="CM27" s="47" t="str">
        <f>IF('Res Rent Roll'!$B27="","",INT(CM$3/'Res Rent Roll'!$K27)=(Rollover!CM$3/'Res Rent Roll'!$K27))</f>
        <v/>
      </c>
      <c r="CN27" s="47" t="str">
        <f>IF('Res Rent Roll'!$B27="","",INT(CN$3/'Res Rent Roll'!$K27)=(Rollover!CN$3/'Res Rent Roll'!$K27))</f>
        <v/>
      </c>
      <c r="CO27" s="47" t="str">
        <f>IF('Res Rent Roll'!$B27="","",INT(CO$3/'Res Rent Roll'!$K27)=(Rollover!CO$3/'Res Rent Roll'!$K27))</f>
        <v/>
      </c>
      <c r="CP27" s="47" t="str">
        <f>IF('Res Rent Roll'!$B27="","",INT(CP$3/'Res Rent Roll'!$K27)=(Rollover!CP$3/'Res Rent Roll'!$K27))</f>
        <v/>
      </c>
      <c r="CQ27" s="47" t="str">
        <f>IF('Res Rent Roll'!$B27="","",INT(CQ$3/'Res Rent Roll'!$K27)=(Rollover!CQ$3/'Res Rent Roll'!$K27))</f>
        <v/>
      </c>
      <c r="CR27" s="47" t="str">
        <f>IF('Res Rent Roll'!$B27="","",INT(CR$3/'Res Rent Roll'!$K27)=(Rollover!CR$3/'Res Rent Roll'!$K27))</f>
        <v/>
      </c>
      <c r="CS27" s="47" t="str">
        <f>IF('Res Rent Roll'!$B27="","",INT(CS$3/'Res Rent Roll'!$K27)=(Rollover!CS$3/'Res Rent Roll'!$K27))</f>
        <v/>
      </c>
      <c r="CT27" s="47" t="str">
        <f>IF('Res Rent Roll'!$B27="","",INT(CT$3/'Res Rent Roll'!$K27)=(Rollover!CT$3/'Res Rent Roll'!$K27))</f>
        <v/>
      </c>
      <c r="CU27" s="47" t="str">
        <f>IF('Res Rent Roll'!$B27="","",INT(CU$3/'Res Rent Roll'!$K27)=(Rollover!CU$3/'Res Rent Roll'!$K27))</f>
        <v/>
      </c>
      <c r="CV27" s="47" t="str">
        <f>IF('Res Rent Roll'!$B27="","",INT(CV$3/'Res Rent Roll'!$K27)=(Rollover!CV$3/'Res Rent Roll'!$K27))</f>
        <v/>
      </c>
      <c r="CW27" s="47" t="str">
        <f>IF('Res Rent Roll'!$B27="","",INT(CW$3/'Res Rent Roll'!$K27)=(Rollover!CW$3/'Res Rent Roll'!$K27))</f>
        <v/>
      </c>
      <c r="CX27" s="47" t="str">
        <f>IF('Res Rent Roll'!$B27="","",INT(CX$3/'Res Rent Roll'!$K27)=(Rollover!CX$3/'Res Rent Roll'!$K27))</f>
        <v/>
      </c>
      <c r="CY27" s="47" t="str">
        <f>IF('Res Rent Roll'!$B27="","",INT(CY$3/'Res Rent Roll'!$K27)=(Rollover!CY$3/'Res Rent Roll'!$K27))</f>
        <v/>
      </c>
      <c r="CZ27" s="47" t="str">
        <f>IF('Res Rent Roll'!$B27="","",INT(CZ$3/'Res Rent Roll'!$K27)=(Rollover!CZ$3/'Res Rent Roll'!$K27))</f>
        <v/>
      </c>
      <c r="DA27" s="47" t="str">
        <f>IF('Res Rent Roll'!$B27="","",INT(DA$3/'Res Rent Roll'!$K27)=(Rollover!DA$3/'Res Rent Roll'!$K27))</f>
        <v/>
      </c>
      <c r="DB27" s="47" t="str">
        <f>IF('Res Rent Roll'!$B27="","",INT(DB$3/'Res Rent Roll'!$K27)=(Rollover!DB$3/'Res Rent Roll'!$K27))</f>
        <v/>
      </c>
      <c r="DC27" s="47" t="str">
        <f>IF('Res Rent Roll'!$B27="","",INT(DC$3/'Res Rent Roll'!$K27)=(Rollover!DC$3/'Res Rent Roll'!$K27))</f>
        <v/>
      </c>
      <c r="DD27" s="47" t="str">
        <f>IF('Res Rent Roll'!$B27="","",INT(DD$3/'Res Rent Roll'!$K27)=(Rollover!DD$3/'Res Rent Roll'!$K27))</f>
        <v/>
      </c>
      <c r="DE27" s="47" t="str">
        <f>IF('Res Rent Roll'!$B27="","",INT(DE$3/'Res Rent Roll'!$K27)=(Rollover!DE$3/'Res Rent Roll'!$K27))</f>
        <v/>
      </c>
      <c r="DF27" s="47" t="str">
        <f>IF('Res Rent Roll'!$B27="","",INT(DF$3/'Res Rent Roll'!$K27)=(Rollover!DF$3/'Res Rent Roll'!$K27))</f>
        <v/>
      </c>
      <c r="DG27" s="47" t="str">
        <f>IF('Res Rent Roll'!$B27="","",INT(DG$3/'Res Rent Roll'!$K27)=(Rollover!DG$3/'Res Rent Roll'!$K27))</f>
        <v/>
      </c>
      <c r="DH27" s="47" t="str">
        <f>IF('Res Rent Roll'!$B27="","",INT(DH$3/'Res Rent Roll'!$K27)=(Rollover!DH$3/'Res Rent Roll'!$K27))</f>
        <v/>
      </c>
      <c r="DI27" s="47" t="str">
        <f>IF('Res Rent Roll'!$B27="","",INT(DI$3/'Res Rent Roll'!$K27)=(Rollover!DI$3/'Res Rent Roll'!$K27))</f>
        <v/>
      </c>
      <c r="DJ27" s="47" t="str">
        <f>IF('Res Rent Roll'!$B27="","",INT(DJ$3/'Res Rent Roll'!$K27)=(Rollover!DJ$3/'Res Rent Roll'!$K27))</f>
        <v/>
      </c>
      <c r="DK27" s="47" t="str">
        <f>IF('Res Rent Roll'!$B27="","",INT(DK$3/'Res Rent Roll'!$K27)=(Rollover!DK$3/'Res Rent Roll'!$K27))</f>
        <v/>
      </c>
      <c r="DL27" s="47" t="str">
        <f>IF('Res Rent Roll'!$B27="","",INT(DL$3/'Res Rent Roll'!$K27)=(Rollover!DL$3/'Res Rent Roll'!$K27))</f>
        <v/>
      </c>
      <c r="DM27" s="47" t="str">
        <f>IF('Res Rent Roll'!$B27="","",INT(DM$3/'Res Rent Roll'!$K27)=(Rollover!DM$3/'Res Rent Roll'!$K27))</f>
        <v/>
      </c>
      <c r="DN27" s="47" t="str">
        <f>IF('Res Rent Roll'!$B27="","",INT(DN$3/'Res Rent Roll'!$K27)=(Rollover!DN$3/'Res Rent Roll'!$K27))</f>
        <v/>
      </c>
      <c r="DO27" s="47" t="str">
        <f>IF('Res Rent Roll'!$B27="","",INT(DO$3/'Res Rent Roll'!$K27)=(Rollover!DO$3/'Res Rent Roll'!$K27))</f>
        <v/>
      </c>
      <c r="DP27" s="47" t="str">
        <f>IF('Res Rent Roll'!$B27="","",INT(DP$3/'Res Rent Roll'!$K27)=(Rollover!DP$3/'Res Rent Roll'!$K27))</f>
        <v/>
      </c>
      <c r="DQ27" s="47" t="str">
        <f>IF('Res Rent Roll'!$B27="","",INT(DQ$3/'Res Rent Roll'!$K27)=(Rollover!DQ$3/'Res Rent Roll'!$K27))</f>
        <v/>
      </c>
      <c r="DR27" s="47" t="str">
        <f>IF('Res Rent Roll'!$B27="","",INT(DR$3/'Res Rent Roll'!$K27)=(Rollover!DR$3/'Res Rent Roll'!$K27))</f>
        <v/>
      </c>
      <c r="DS27" s="47" t="str">
        <f>IF('Res Rent Roll'!$B27="","",INT(DS$3/'Res Rent Roll'!$K27)=(Rollover!DS$3/'Res Rent Roll'!$K27))</f>
        <v/>
      </c>
      <c r="DT27" s="47" t="str">
        <f>IF('Res Rent Roll'!$B27="","",INT(DT$3/'Res Rent Roll'!$K27)=(Rollover!DT$3/'Res Rent Roll'!$K27))</f>
        <v/>
      </c>
      <c r="DU27" s="47" t="str">
        <f>IF('Res Rent Roll'!$B27="","",INT(DU$3/'Res Rent Roll'!$K27)=(Rollover!DU$3/'Res Rent Roll'!$K27))</f>
        <v/>
      </c>
      <c r="DV27" s="47" t="str">
        <f>IF('Res Rent Roll'!$B27="","",INT(DV$3/'Res Rent Roll'!$K27)=(Rollover!DV$3/'Res Rent Roll'!$K27))</f>
        <v/>
      </c>
      <c r="DW27" s="47" t="str">
        <f>IF('Res Rent Roll'!$B27="","",INT(DW$3/'Res Rent Roll'!$K27)=(Rollover!DW$3/'Res Rent Roll'!$K27))</f>
        <v/>
      </c>
      <c r="DX27" s="47" t="str">
        <f>IF('Res Rent Roll'!$B27="","",INT(DX$3/'Res Rent Roll'!$K27)=(Rollover!DX$3/'Res Rent Roll'!$K27))</f>
        <v/>
      </c>
      <c r="DY27" s="47" t="str">
        <f>IF('Res Rent Roll'!$B27="","",INT(DY$3/'Res Rent Roll'!$K27)=(Rollover!DY$3/'Res Rent Roll'!$K27))</f>
        <v/>
      </c>
      <c r="DZ27" s="47" t="str">
        <f>IF('Res Rent Roll'!$B27="","",INT(DZ$3/'Res Rent Roll'!$K27)=(Rollover!DZ$3/'Res Rent Roll'!$K27))</f>
        <v/>
      </c>
      <c r="EA27" s="47" t="str">
        <f>IF('Res Rent Roll'!$B27="","",INT(EA$3/'Res Rent Roll'!$K27)=(Rollover!EA$3/'Res Rent Roll'!$K27))</f>
        <v/>
      </c>
      <c r="EB27" s="47" t="str">
        <f>IF('Res Rent Roll'!$B27="","",INT(EB$3/'Res Rent Roll'!$K27)=(Rollover!EB$3/'Res Rent Roll'!$K27))</f>
        <v/>
      </c>
      <c r="EC27" s="47" t="str">
        <f>IF('Res Rent Roll'!$B27="","",INT(EC$3/'Res Rent Roll'!$K27)=(Rollover!EC$3/'Res Rent Roll'!$K27))</f>
        <v/>
      </c>
      <c r="ED27" s="47" t="str">
        <f>IF('Res Rent Roll'!$B27="","",INT(ED$3/'Res Rent Roll'!$K27)=(Rollover!ED$3/'Res Rent Roll'!$K27))</f>
        <v/>
      </c>
      <c r="EE27" s="47" t="str">
        <f>IF('Res Rent Roll'!$B27="","",INT(EE$3/'Res Rent Roll'!$K27)=(Rollover!EE$3/'Res Rent Roll'!$K27))</f>
        <v/>
      </c>
      <c r="EF27" s="47" t="str">
        <f>IF('Res Rent Roll'!$B27="","",INT(EF$3/'Res Rent Roll'!$K27)=(Rollover!EF$3/'Res Rent Roll'!$K27))</f>
        <v/>
      </c>
      <c r="EG27" s="47" t="str">
        <f>IF('Res Rent Roll'!$B27="","",INT(EG$3/'Res Rent Roll'!$K27)=(Rollover!EG$3/'Res Rent Roll'!$K27))</f>
        <v/>
      </c>
      <c r="EH27" s="47" t="str">
        <f>IF('Res Rent Roll'!$B27="","",INT(EH$3/'Res Rent Roll'!$K27)=(Rollover!EH$3/'Res Rent Roll'!$K27))</f>
        <v/>
      </c>
      <c r="EI27" s="47" t="str">
        <f>IF('Res Rent Roll'!$B27="","",INT(EI$3/'Res Rent Roll'!$K27)=(Rollover!EI$3/'Res Rent Roll'!$K27))</f>
        <v/>
      </c>
      <c r="EJ27" s="47" t="str">
        <f>IF('Res Rent Roll'!$B27="","",INT(EJ$3/'Res Rent Roll'!$K27)=(Rollover!EJ$3/'Res Rent Roll'!$K27))</f>
        <v/>
      </c>
      <c r="EK27" s="47" t="str">
        <f>IF('Res Rent Roll'!$B27="","",INT(EK$3/'Res Rent Roll'!$K27)=(Rollover!EK$3/'Res Rent Roll'!$K27))</f>
        <v/>
      </c>
      <c r="EL27" s="47" t="str">
        <f>IF('Res Rent Roll'!$B27="","",INT(EL$3/'Res Rent Roll'!$K27)=(Rollover!EL$3/'Res Rent Roll'!$K27))</f>
        <v/>
      </c>
      <c r="EM27" s="47" t="str">
        <f>IF('Res Rent Roll'!$B27="","",INT(EM$3/'Res Rent Roll'!$K27)=(Rollover!EM$3/'Res Rent Roll'!$K27))</f>
        <v/>
      </c>
      <c r="EN27" s="47" t="str">
        <f>IF('Res Rent Roll'!$B27="","",INT(EN$3/'Res Rent Roll'!$K27)=(Rollover!EN$3/'Res Rent Roll'!$K27))</f>
        <v/>
      </c>
      <c r="EO27" s="47" t="str">
        <f>IF('Res Rent Roll'!$B27="","",INT(EO$3/'Res Rent Roll'!$K27)=(Rollover!EO$3/'Res Rent Roll'!$K27))</f>
        <v/>
      </c>
      <c r="EP27" s="47" t="str">
        <f>IF('Res Rent Roll'!$B27="","",INT(EP$3/'Res Rent Roll'!$K27)=(Rollover!EP$3/'Res Rent Roll'!$K27))</f>
        <v/>
      </c>
      <c r="EQ27" s="47" t="str">
        <f>IF('Res Rent Roll'!$B27="","",INT(EQ$3/'Res Rent Roll'!$K27)=(Rollover!EQ$3/'Res Rent Roll'!$K27))</f>
        <v/>
      </c>
      <c r="ER27" s="47" t="str">
        <f>IF('Res Rent Roll'!$B27="","",INT(ER$3/'Res Rent Roll'!$K27)=(Rollover!ER$3/'Res Rent Roll'!$K27))</f>
        <v/>
      </c>
      <c r="ES27" s="47" t="str">
        <f>IF('Res Rent Roll'!$B27="","",INT(ES$3/'Res Rent Roll'!$K27)=(Rollover!ES$3/'Res Rent Roll'!$K27))</f>
        <v/>
      </c>
      <c r="ET27" s="47" t="str">
        <f>IF('Res Rent Roll'!$B27="","",INT(ET$3/'Res Rent Roll'!$K27)=(Rollover!ET$3/'Res Rent Roll'!$K27))</f>
        <v/>
      </c>
      <c r="EU27" s="47" t="str">
        <f>IF('Res Rent Roll'!$B27="","",INT(EU$3/'Res Rent Roll'!$K27)=(Rollover!EU$3/'Res Rent Roll'!$K27))</f>
        <v/>
      </c>
      <c r="EV27" s="47" t="str">
        <f>IF('Res Rent Roll'!$B27="","",INT(EV$3/'Res Rent Roll'!$K27)=(Rollover!EV$3/'Res Rent Roll'!$K27))</f>
        <v/>
      </c>
      <c r="EW27" s="47" t="str">
        <f>IF('Res Rent Roll'!$B27="","",INT(EW$3/'Res Rent Roll'!$K27)=(Rollover!EW$3/'Res Rent Roll'!$K27))</f>
        <v/>
      </c>
      <c r="EX27" s="47" t="str">
        <f>IF('Res Rent Roll'!$B27="","",INT(EX$3/'Res Rent Roll'!$K27)=(Rollover!EX$3/'Res Rent Roll'!$K27))</f>
        <v/>
      </c>
      <c r="EY27" s="47" t="str">
        <f>IF('Res Rent Roll'!$B27="","",INT(EY$3/'Res Rent Roll'!$K27)=(Rollover!EY$3/'Res Rent Roll'!$K27))</f>
        <v/>
      </c>
      <c r="EZ27" s="47" t="str">
        <f>IF('Res Rent Roll'!$B27="","",INT(EZ$3/'Res Rent Roll'!$K27)=(Rollover!EZ$3/'Res Rent Roll'!$K27))</f>
        <v/>
      </c>
      <c r="FA27" s="47" t="str">
        <f>IF('Res Rent Roll'!$B27="","",INT(FA$3/'Res Rent Roll'!$K27)=(Rollover!FA$3/'Res Rent Roll'!$K27))</f>
        <v/>
      </c>
      <c r="FB27" s="47" t="str">
        <f>IF('Res Rent Roll'!$B27="","",INT(FB$3/'Res Rent Roll'!$K27)=(Rollover!FB$3/'Res Rent Roll'!$K27))</f>
        <v/>
      </c>
      <c r="FC27" s="47" t="str">
        <f>IF('Res Rent Roll'!$B27="","",INT(FC$3/'Res Rent Roll'!$K27)=(Rollover!FC$3/'Res Rent Roll'!$K27))</f>
        <v/>
      </c>
      <c r="FD27" s="47" t="str">
        <f>IF('Res Rent Roll'!$B27="","",INT(FD$3/'Res Rent Roll'!$K27)=(Rollover!FD$3/'Res Rent Roll'!$K27))</f>
        <v/>
      </c>
      <c r="FE27" s="47" t="str">
        <f>IF('Res Rent Roll'!$B27="","",INT(FE$3/'Res Rent Roll'!$K27)=(Rollover!FE$3/'Res Rent Roll'!$K27))</f>
        <v/>
      </c>
      <c r="FF27" s="47" t="str">
        <f>IF('Res Rent Roll'!$B27="","",INT(FF$3/'Res Rent Roll'!$K27)=(Rollover!FF$3/'Res Rent Roll'!$K27))</f>
        <v/>
      </c>
      <c r="FG27" s="47" t="str">
        <f>IF('Res Rent Roll'!$B27="","",INT(FG$3/'Res Rent Roll'!$K27)=(Rollover!FG$3/'Res Rent Roll'!$K27))</f>
        <v/>
      </c>
      <c r="FH27" s="47" t="str">
        <f>IF('Res Rent Roll'!$B27="","",INT(FH$3/'Res Rent Roll'!$K27)=(Rollover!FH$3/'Res Rent Roll'!$K27))</f>
        <v/>
      </c>
      <c r="FI27" s="47" t="str">
        <f>IF('Res Rent Roll'!$B27="","",INT(FI$3/'Res Rent Roll'!$K27)=(Rollover!FI$3/'Res Rent Roll'!$K27))</f>
        <v/>
      </c>
      <c r="FJ27" s="47" t="str">
        <f>IF('Res Rent Roll'!$B27="","",INT(FJ$3/'Res Rent Roll'!$K27)=(Rollover!FJ$3/'Res Rent Roll'!$K27))</f>
        <v/>
      </c>
      <c r="FK27" s="47" t="str">
        <f>IF('Res Rent Roll'!$B27="","",INT(FK$3/'Res Rent Roll'!$K27)=(Rollover!FK$3/'Res Rent Roll'!$K27))</f>
        <v/>
      </c>
      <c r="FL27" s="47" t="str">
        <f>IF('Res Rent Roll'!$B27="","",INT(FL$3/'Res Rent Roll'!$K27)=(Rollover!FL$3/'Res Rent Roll'!$K27))</f>
        <v/>
      </c>
      <c r="FM27" s="47" t="str">
        <f>IF('Res Rent Roll'!$B27="","",INT(FM$3/'Res Rent Roll'!$K27)=(Rollover!FM$3/'Res Rent Roll'!$K27))</f>
        <v/>
      </c>
      <c r="FN27" s="47" t="str">
        <f>IF('Res Rent Roll'!$B27="","",INT(FN$3/'Res Rent Roll'!$K27)=(Rollover!FN$3/'Res Rent Roll'!$K27))</f>
        <v/>
      </c>
      <c r="FO27" s="47" t="str">
        <f>IF('Res Rent Roll'!$B27="","",INT(FO$3/'Res Rent Roll'!$K27)=(Rollover!FO$3/'Res Rent Roll'!$K27))</f>
        <v/>
      </c>
      <c r="FP27" s="47" t="str">
        <f>IF('Res Rent Roll'!$B27="","",INT(FP$3/'Res Rent Roll'!$K27)=(Rollover!FP$3/'Res Rent Roll'!$K27))</f>
        <v/>
      </c>
      <c r="FQ27" s="47" t="str">
        <f>IF('Res Rent Roll'!$B27="","",INT(FQ$3/'Res Rent Roll'!$K27)=(Rollover!FQ$3/'Res Rent Roll'!$K27))</f>
        <v/>
      </c>
      <c r="FR27" s="47" t="str">
        <f>IF('Res Rent Roll'!$B27="","",INT(FR$3/'Res Rent Roll'!$K27)=(Rollover!FR$3/'Res Rent Roll'!$K27))</f>
        <v/>
      </c>
      <c r="FS27" s="47" t="str">
        <f>IF('Res Rent Roll'!$B27="","",INT(FS$3/'Res Rent Roll'!$K27)=(Rollover!FS$3/'Res Rent Roll'!$K27))</f>
        <v/>
      </c>
      <c r="FT27" s="47" t="str">
        <f>IF('Res Rent Roll'!$B27="","",INT(FT$3/'Res Rent Roll'!$K27)=(Rollover!FT$3/'Res Rent Roll'!$K27))</f>
        <v/>
      </c>
      <c r="FU27" s="47" t="str">
        <f>IF('Res Rent Roll'!$B27="","",INT(FU$3/'Res Rent Roll'!$K27)=(Rollover!FU$3/'Res Rent Roll'!$K27))</f>
        <v/>
      </c>
      <c r="FV27" s="47" t="str">
        <f>IF('Res Rent Roll'!$B27="","",INT(FV$3/'Res Rent Roll'!$K27)=(Rollover!FV$3/'Res Rent Roll'!$K27))</f>
        <v/>
      </c>
      <c r="FW27" s="47" t="str">
        <f>IF('Res Rent Roll'!$B27="","",INT(FW$3/'Res Rent Roll'!$K27)=(Rollover!FW$3/'Res Rent Roll'!$K27))</f>
        <v/>
      </c>
      <c r="FX27" s="47" t="str">
        <f>IF('Res Rent Roll'!$B27="","",INT(FX$3/'Res Rent Roll'!$K27)=(Rollover!FX$3/'Res Rent Roll'!$K27))</f>
        <v/>
      </c>
      <c r="FY27" s="47" t="str">
        <f>IF('Res Rent Roll'!$B27="","",INT(FY$3/'Res Rent Roll'!$K27)=(Rollover!FY$3/'Res Rent Roll'!$K27))</f>
        <v/>
      </c>
      <c r="FZ27" s="47" t="str">
        <f>IF('Res Rent Roll'!$B27="","",INT(FZ$3/'Res Rent Roll'!$K27)=(Rollover!FZ$3/'Res Rent Roll'!$K27))</f>
        <v/>
      </c>
      <c r="GA27" s="48" t="str">
        <f>IF('Res Rent Roll'!$B27="","",INT(GA$3/'Res Rent Roll'!$K27)=(Rollover!GA$3/'Res Rent Roll'!$K27))</f>
        <v/>
      </c>
    </row>
    <row r="28" spans="2:183" x14ac:dyDescent="0.3">
      <c r="B28" s="42" t="str">
        <f>IF('Res Rent Roll'!$B28="","",'Res Rent Roll'!$B28)</f>
        <v/>
      </c>
      <c r="C28" s="43"/>
      <c r="D28" s="47" t="str">
        <f>IF('Res Rent Roll'!$B28="","",INT(D$3/'Res Rent Roll'!$K28)=(Rollover!D$3/'Res Rent Roll'!$K28))</f>
        <v/>
      </c>
      <c r="E28" s="47" t="str">
        <f>IF('Res Rent Roll'!$B28="","",INT(E$3/'Res Rent Roll'!$K28)=(Rollover!E$3/'Res Rent Roll'!$K28))</f>
        <v/>
      </c>
      <c r="F28" s="47" t="str">
        <f>IF('Res Rent Roll'!$B28="","",INT(F$3/'Res Rent Roll'!$K28)=(Rollover!F$3/'Res Rent Roll'!$K28))</f>
        <v/>
      </c>
      <c r="G28" s="47" t="str">
        <f>IF('Res Rent Roll'!$B28="","",INT(G$3/'Res Rent Roll'!$K28)=(Rollover!G$3/'Res Rent Roll'!$K28))</f>
        <v/>
      </c>
      <c r="H28" s="47" t="str">
        <f>IF('Res Rent Roll'!$B28="","",INT(H$3/'Res Rent Roll'!$K28)=(Rollover!H$3/'Res Rent Roll'!$K28))</f>
        <v/>
      </c>
      <c r="I28" s="47" t="str">
        <f>IF('Res Rent Roll'!$B28="","",INT(I$3/'Res Rent Roll'!$K28)=(Rollover!I$3/'Res Rent Roll'!$K28))</f>
        <v/>
      </c>
      <c r="J28" s="47" t="str">
        <f>IF('Res Rent Roll'!$B28="","",INT(J$3/'Res Rent Roll'!$K28)=(Rollover!J$3/'Res Rent Roll'!$K28))</f>
        <v/>
      </c>
      <c r="K28" s="47" t="str">
        <f>IF('Res Rent Roll'!$B28="","",INT(K$3/'Res Rent Roll'!$K28)=(Rollover!K$3/'Res Rent Roll'!$K28))</f>
        <v/>
      </c>
      <c r="L28" s="47" t="str">
        <f>IF('Res Rent Roll'!$B28="","",INT(L$3/'Res Rent Roll'!$K28)=(Rollover!L$3/'Res Rent Roll'!$K28))</f>
        <v/>
      </c>
      <c r="M28" s="47" t="str">
        <f>IF('Res Rent Roll'!$B28="","",INT(M$3/'Res Rent Roll'!$K28)=(Rollover!M$3/'Res Rent Roll'!$K28))</f>
        <v/>
      </c>
      <c r="N28" s="47" t="str">
        <f>IF('Res Rent Roll'!$B28="","",INT(N$3/'Res Rent Roll'!$K28)=(Rollover!N$3/'Res Rent Roll'!$K28))</f>
        <v/>
      </c>
      <c r="O28" s="47" t="str">
        <f>IF('Res Rent Roll'!$B28="","",INT(O$3/'Res Rent Roll'!$K28)=(Rollover!O$3/'Res Rent Roll'!$K28))</f>
        <v/>
      </c>
      <c r="P28" s="47" t="str">
        <f>IF('Res Rent Roll'!$B28="","",INT(P$3/'Res Rent Roll'!$K28)=(Rollover!P$3/'Res Rent Roll'!$K28))</f>
        <v/>
      </c>
      <c r="Q28" s="47" t="str">
        <f>IF('Res Rent Roll'!$B28="","",INT(Q$3/'Res Rent Roll'!$K28)=(Rollover!Q$3/'Res Rent Roll'!$K28))</f>
        <v/>
      </c>
      <c r="R28" s="47" t="str">
        <f>IF('Res Rent Roll'!$B28="","",INT(R$3/'Res Rent Roll'!$K28)=(Rollover!R$3/'Res Rent Roll'!$K28))</f>
        <v/>
      </c>
      <c r="S28" s="47" t="str">
        <f>IF('Res Rent Roll'!$B28="","",INT(S$3/'Res Rent Roll'!$K28)=(Rollover!S$3/'Res Rent Roll'!$K28))</f>
        <v/>
      </c>
      <c r="T28" s="47" t="str">
        <f>IF('Res Rent Roll'!$B28="","",INT(T$3/'Res Rent Roll'!$K28)=(Rollover!T$3/'Res Rent Roll'!$K28))</f>
        <v/>
      </c>
      <c r="U28" s="47" t="str">
        <f>IF('Res Rent Roll'!$B28="","",INT(U$3/'Res Rent Roll'!$K28)=(Rollover!U$3/'Res Rent Roll'!$K28))</f>
        <v/>
      </c>
      <c r="V28" s="47" t="str">
        <f>IF('Res Rent Roll'!$B28="","",INT(V$3/'Res Rent Roll'!$K28)=(Rollover!V$3/'Res Rent Roll'!$K28))</f>
        <v/>
      </c>
      <c r="W28" s="47" t="str">
        <f>IF('Res Rent Roll'!$B28="","",INT(W$3/'Res Rent Roll'!$K28)=(Rollover!W$3/'Res Rent Roll'!$K28))</f>
        <v/>
      </c>
      <c r="X28" s="47" t="str">
        <f>IF('Res Rent Roll'!$B28="","",INT(X$3/'Res Rent Roll'!$K28)=(Rollover!X$3/'Res Rent Roll'!$K28))</f>
        <v/>
      </c>
      <c r="Y28" s="47" t="str">
        <f>IF('Res Rent Roll'!$B28="","",INT(Y$3/'Res Rent Roll'!$K28)=(Rollover!Y$3/'Res Rent Roll'!$K28))</f>
        <v/>
      </c>
      <c r="Z28" s="47" t="str">
        <f>IF('Res Rent Roll'!$B28="","",INT(Z$3/'Res Rent Roll'!$K28)=(Rollover!Z$3/'Res Rent Roll'!$K28))</f>
        <v/>
      </c>
      <c r="AA28" s="47" t="str">
        <f>IF('Res Rent Roll'!$B28="","",INT(AA$3/'Res Rent Roll'!$K28)=(Rollover!AA$3/'Res Rent Roll'!$K28))</f>
        <v/>
      </c>
      <c r="AB28" s="47" t="str">
        <f>IF('Res Rent Roll'!$B28="","",INT(AB$3/'Res Rent Roll'!$K28)=(Rollover!AB$3/'Res Rent Roll'!$K28))</f>
        <v/>
      </c>
      <c r="AC28" s="47" t="str">
        <f>IF('Res Rent Roll'!$B28="","",INT(AC$3/'Res Rent Roll'!$K28)=(Rollover!AC$3/'Res Rent Roll'!$K28))</f>
        <v/>
      </c>
      <c r="AD28" s="47" t="str">
        <f>IF('Res Rent Roll'!$B28="","",INT(AD$3/'Res Rent Roll'!$K28)=(Rollover!AD$3/'Res Rent Roll'!$K28))</f>
        <v/>
      </c>
      <c r="AE28" s="47" t="str">
        <f>IF('Res Rent Roll'!$B28="","",INT(AE$3/'Res Rent Roll'!$K28)=(Rollover!AE$3/'Res Rent Roll'!$K28))</f>
        <v/>
      </c>
      <c r="AF28" s="47" t="str">
        <f>IF('Res Rent Roll'!$B28="","",INT(AF$3/'Res Rent Roll'!$K28)=(Rollover!AF$3/'Res Rent Roll'!$K28))</f>
        <v/>
      </c>
      <c r="AG28" s="47" t="str">
        <f>IF('Res Rent Roll'!$B28="","",INT(AG$3/'Res Rent Roll'!$K28)=(Rollover!AG$3/'Res Rent Roll'!$K28))</f>
        <v/>
      </c>
      <c r="AH28" s="47" t="str">
        <f>IF('Res Rent Roll'!$B28="","",INT(AH$3/'Res Rent Roll'!$K28)=(Rollover!AH$3/'Res Rent Roll'!$K28))</f>
        <v/>
      </c>
      <c r="AI28" s="47" t="str">
        <f>IF('Res Rent Roll'!$B28="","",INT(AI$3/'Res Rent Roll'!$K28)=(Rollover!AI$3/'Res Rent Roll'!$K28))</f>
        <v/>
      </c>
      <c r="AJ28" s="47" t="str">
        <f>IF('Res Rent Roll'!$B28="","",INT(AJ$3/'Res Rent Roll'!$K28)=(Rollover!AJ$3/'Res Rent Roll'!$K28))</f>
        <v/>
      </c>
      <c r="AK28" s="47" t="str">
        <f>IF('Res Rent Roll'!$B28="","",INT(AK$3/'Res Rent Roll'!$K28)=(Rollover!AK$3/'Res Rent Roll'!$K28))</f>
        <v/>
      </c>
      <c r="AL28" s="47" t="str">
        <f>IF('Res Rent Roll'!$B28="","",INT(AL$3/'Res Rent Roll'!$K28)=(Rollover!AL$3/'Res Rent Roll'!$K28))</f>
        <v/>
      </c>
      <c r="AM28" s="47" t="str">
        <f>IF('Res Rent Roll'!$B28="","",INT(AM$3/'Res Rent Roll'!$K28)=(Rollover!AM$3/'Res Rent Roll'!$K28))</f>
        <v/>
      </c>
      <c r="AN28" s="47" t="str">
        <f>IF('Res Rent Roll'!$B28="","",INT(AN$3/'Res Rent Roll'!$K28)=(Rollover!AN$3/'Res Rent Roll'!$K28))</f>
        <v/>
      </c>
      <c r="AO28" s="47" t="str">
        <f>IF('Res Rent Roll'!$B28="","",INT(AO$3/'Res Rent Roll'!$K28)=(Rollover!AO$3/'Res Rent Roll'!$K28))</f>
        <v/>
      </c>
      <c r="AP28" s="47" t="str">
        <f>IF('Res Rent Roll'!$B28="","",INT(AP$3/'Res Rent Roll'!$K28)=(Rollover!AP$3/'Res Rent Roll'!$K28))</f>
        <v/>
      </c>
      <c r="AQ28" s="47" t="str">
        <f>IF('Res Rent Roll'!$B28="","",INT(AQ$3/'Res Rent Roll'!$K28)=(Rollover!AQ$3/'Res Rent Roll'!$K28))</f>
        <v/>
      </c>
      <c r="AR28" s="47" t="str">
        <f>IF('Res Rent Roll'!$B28="","",INT(AR$3/'Res Rent Roll'!$K28)=(Rollover!AR$3/'Res Rent Roll'!$K28))</f>
        <v/>
      </c>
      <c r="AS28" s="47" t="str">
        <f>IF('Res Rent Roll'!$B28="","",INT(AS$3/'Res Rent Roll'!$K28)=(Rollover!AS$3/'Res Rent Roll'!$K28))</f>
        <v/>
      </c>
      <c r="AT28" s="47" t="str">
        <f>IF('Res Rent Roll'!$B28="","",INT(AT$3/'Res Rent Roll'!$K28)=(Rollover!AT$3/'Res Rent Roll'!$K28))</f>
        <v/>
      </c>
      <c r="AU28" s="47" t="str">
        <f>IF('Res Rent Roll'!$B28="","",INT(AU$3/'Res Rent Roll'!$K28)=(Rollover!AU$3/'Res Rent Roll'!$K28))</f>
        <v/>
      </c>
      <c r="AV28" s="47" t="str">
        <f>IF('Res Rent Roll'!$B28="","",INT(AV$3/'Res Rent Roll'!$K28)=(Rollover!AV$3/'Res Rent Roll'!$K28))</f>
        <v/>
      </c>
      <c r="AW28" s="47" t="str">
        <f>IF('Res Rent Roll'!$B28="","",INT(AW$3/'Res Rent Roll'!$K28)=(Rollover!AW$3/'Res Rent Roll'!$K28))</f>
        <v/>
      </c>
      <c r="AX28" s="47" t="str">
        <f>IF('Res Rent Roll'!$B28="","",INT(AX$3/'Res Rent Roll'!$K28)=(Rollover!AX$3/'Res Rent Roll'!$K28))</f>
        <v/>
      </c>
      <c r="AY28" s="47" t="str">
        <f>IF('Res Rent Roll'!$B28="","",INT(AY$3/'Res Rent Roll'!$K28)=(Rollover!AY$3/'Res Rent Roll'!$K28))</f>
        <v/>
      </c>
      <c r="AZ28" s="47" t="str">
        <f>IF('Res Rent Roll'!$B28="","",INT(AZ$3/'Res Rent Roll'!$K28)=(Rollover!AZ$3/'Res Rent Roll'!$K28))</f>
        <v/>
      </c>
      <c r="BA28" s="47" t="str">
        <f>IF('Res Rent Roll'!$B28="","",INT(BA$3/'Res Rent Roll'!$K28)=(Rollover!BA$3/'Res Rent Roll'!$K28))</f>
        <v/>
      </c>
      <c r="BB28" s="47" t="str">
        <f>IF('Res Rent Roll'!$B28="","",INT(BB$3/'Res Rent Roll'!$K28)=(Rollover!BB$3/'Res Rent Roll'!$K28))</f>
        <v/>
      </c>
      <c r="BC28" s="47" t="str">
        <f>IF('Res Rent Roll'!$B28="","",INT(BC$3/'Res Rent Roll'!$K28)=(Rollover!BC$3/'Res Rent Roll'!$K28))</f>
        <v/>
      </c>
      <c r="BD28" s="47" t="str">
        <f>IF('Res Rent Roll'!$B28="","",INT(BD$3/'Res Rent Roll'!$K28)=(Rollover!BD$3/'Res Rent Roll'!$K28))</f>
        <v/>
      </c>
      <c r="BE28" s="47" t="str">
        <f>IF('Res Rent Roll'!$B28="","",INT(BE$3/'Res Rent Roll'!$K28)=(Rollover!BE$3/'Res Rent Roll'!$K28))</f>
        <v/>
      </c>
      <c r="BF28" s="47" t="str">
        <f>IF('Res Rent Roll'!$B28="","",INT(BF$3/'Res Rent Roll'!$K28)=(Rollover!BF$3/'Res Rent Roll'!$K28))</f>
        <v/>
      </c>
      <c r="BG28" s="47" t="str">
        <f>IF('Res Rent Roll'!$B28="","",INT(BG$3/'Res Rent Roll'!$K28)=(Rollover!BG$3/'Res Rent Roll'!$K28))</f>
        <v/>
      </c>
      <c r="BH28" s="47" t="str">
        <f>IF('Res Rent Roll'!$B28="","",INT(BH$3/'Res Rent Roll'!$K28)=(Rollover!BH$3/'Res Rent Roll'!$K28))</f>
        <v/>
      </c>
      <c r="BI28" s="47" t="str">
        <f>IF('Res Rent Roll'!$B28="","",INT(BI$3/'Res Rent Roll'!$K28)=(Rollover!BI$3/'Res Rent Roll'!$K28))</f>
        <v/>
      </c>
      <c r="BJ28" s="47" t="str">
        <f>IF('Res Rent Roll'!$B28="","",INT(BJ$3/'Res Rent Roll'!$K28)=(Rollover!BJ$3/'Res Rent Roll'!$K28))</f>
        <v/>
      </c>
      <c r="BK28" s="47" t="str">
        <f>IF('Res Rent Roll'!$B28="","",INT(BK$3/'Res Rent Roll'!$K28)=(Rollover!BK$3/'Res Rent Roll'!$K28))</f>
        <v/>
      </c>
      <c r="BL28" s="47" t="str">
        <f>IF('Res Rent Roll'!$B28="","",INT(BL$3/'Res Rent Roll'!$K28)=(Rollover!BL$3/'Res Rent Roll'!$K28))</f>
        <v/>
      </c>
      <c r="BM28" s="47" t="str">
        <f>IF('Res Rent Roll'!$B28="","",INT(BM$3/'Res Rent Roll'!$K28)=(Rollover!BM$3/'Res Rent Roll'!$K28))</f>
        <v/>
      </c>
      <c r="BN28" s="47" t="str">
        <f>IF('Res Rent Roll'!$B28="","",INT(BN$3/'Res Rent Roll'!$K28)=(Rollover!BN$3/'Res Rent Roll'!$K28))</f>
        <v/>
      </c>
      <c r="BO28" s="47" t="str">
        <f>IF('Res Rent Roll'!$B28="","",INT(BO$3/'Res Rent Roll'!$K28)=(Rollover!BO$3/'Res Rent Roll'!$K28))</f>
        <v/>
      </c>
      <c r="BP28" s="47" t="str">
        <f>IF('Res Rent Roll'!$B28="","",INT(BP$3/'Res Rent Roll'!$K28)=(Rollover!BP$3/'Res Rent Roll'!$K28))</f>
        <v/>
      </c>
      <c r="BQ28" s="47" t="str">
        <f>IF('Res Rent Roll'!$B28="","",INT(BQ$3/'Res Rent Roll'!$K28)=(Rollover!BQ$3/'Res Rent Roll'!$K28))</f>
        <v/>
      </c>
      <c r="BR28" s="47" t="str">
        <f>IF('Res Rent Roll'!$B28="","",INT(BR$3/'Res Rent Roll'!$K28)=(Rollover!BR$3/'Res Rent Roll'!$K28))</f>
        <v/>
      </c>
      <c r="BS28" s="47" t="str">
        <f>IF('Res Rent Roll'!$B28="","",INT(BS$3/'Res Rent Roll'!$K28)=(Rollover!BS$3/'Res Rent Roll'!$K28))</f>
        <v/>
      </c>
      <c r="BT28" s="47" t="str">
        <f>IF('Res Rent Roll'!$B28="","",INT(BT$3/'Res Rent Roll'!$K28)=(Rollover!BT$3/'Res Rent Roll'!$K28))</f>
        <v/>
      </c>
      <c r="BU28" s="47" t="str">
        <f>IF('Res Rent Roll'!$B28="","",INT(BU$3/'Res Rent Roll'!$K28)=(Rollover!BU$3/'Res Rent Roll'!$K28))</f>
        <v/>
      </c>
      <c r="BV28" s="47" t="str">
        <f>IF('Res Rent Roll'!$B28="","",INT(BV$3/'Res Rent Roll'!$K28)=(Rollover!BV$3/'Res Rent Roll'!$K28))</f>
        <v/>
      </c>
      <c r="BW28" s="47" t="str">
        <f>IF('Res Rent Roll'!$B28="","",INT(BW$3/'Res Rent Roll'!$K28)=(Rollover!BW$3/'Res Rent Roll'!$K28))</f>
        <v/>
      </c>
      <c r="BX28" s="47" t="str">
        <f>IF('Res Rent Roll'!$B28="","",INT(BX$3/'Res Rent Roll'!$K28)=(Rollover!BX$3/'Res Rent Roll'!$K28))</f>
        <v/>
      </c>
      <c r="BY28" s="47" t="str">
        <f>IF('Res Rent Roll'!$B28="","",INT(BY$3/'Res Rent Roll'!$K28)=(Rollover!BY$3/'Res Rent Roll'!$K28))</f>
        <v/>
      </c>
      <c r="BZ28" s="47" t="str">
        <f>IF('Res Rent Roll'!$B28="","",INT(BZ$3/'Res Rent Roll'!$K28)=(Rollover!BZ$3/'Res Rent Roll'!$K28))</f>
        <v/>
      </c>
      <c r="CA28" s="47" t="str">
        <f>IF('Res Rent Roll'!$B28="","",INT(CA$3/'Res Rent Roll'!$K28)=(Rollover!CA$3/'Res Rent Roll'!$K28))</f>
        <v/>
      </c>
      <c r="CB28" s="47" t="str">
        <f>IF('Res Rent Roll'!$B28="","",INT(CB$3/'Res Rent Roll'!$K28)=(Rollover!CB$3/'Res Rent Roll'!$K28))</f>
        <v/>
      </c>
      <c r="CC28" s="47" t="str">
        <f>IF('Res Rent Roll'!$B28="","",INT(CC$3/'Res Rent Roll'!$K28)=(Rollover!CC$3/'Res Rent Roll'!$K28))</f>
        <v/>
      </c>
      <c r="CD28" s="47" t="str">
        <f>IF('Res Rent Roll'!$B28="","",INT(CD$3/'Res Rent Roll'!$K28)=(Rollover!CD$3/'Res Rent Roll'!$K28))</f>
        <v/>
      </c>
      <c r="CE28" s="47" t="str">
        <f>IF('Res Rent Roll'!$B28="","",INT(CE$3/'Res Rent Roll'!$K28)=(Rollover!CE$3/'Res Rent Roll'!$K28))</f>
        <v/>
      </c>
      <c r="CF28" s="47" t="str">
        <f>IF('Res Rent Roll'!$B28="","",INT(CF$3/'Res Rent Roll'!$K28)=(Rollover!CF$3/'Res Rent Roll'!$K28))</f>
        <v/>
      </c>
      <c r="CG28" s="47" t="str">
        <f>IF('Res Rent Roll'!$B28="","",INT(CG$3/'Res Rent Roll'!$K28)=(Rollover!CG$3/'Res Rent Roll'!$K28))</f>
        <v/>
      </c>
      <c r="CH28" s="47" t="str">
        <f>IF('Res Rent Roll'!$B28="","",INT(CH$3/'Res Rent Roll'!$K28)=(Rollover!CH$3/'Res Rent Roll'!$K28))</f>
        <v/>
      </c>
      <c r="CI28" s="47" t="str">
        <f>IF('Res Rent Roll'!$B28="","",INT(CI$3/'Res Rent Roll'!$K28)=(Rollover!CI$3/'Res Rent Roll'!$K28))</f>
        <v/>
      </c>
      <c r="CJ28" s="47" t="str">
        <f>IF('Res Rent Roll'!$B28="","",INT(CJ$3/'Res Rent Roll'!$K28)=(Rollover!CJ$3/'Res Rent Roll'!$K28))</f>
        <v/>
      </c>
      <c r="CK28" s="47" t="str">
        <f>IF('Res Rent Roll'!$B28="","",INT(CK$3/'Res Rent Roll'!$K28)=(Rollover!CK$3/'Res Rent Roll'!$K28))</f>
        <v/>
      </c>
      <c r="CL28" s="47" t="str">
        <f>IF('Res Rent Roll'!$B28="","",INT(CL$3/'Res Rent Roll'!$K28)=(Rollover!CL$3/'Res Rent Roll'!$K28))</f>
        <v/>
      </c>
      <c r="CM28" s="47" t="str">
        <f>IF('Res Rent Roll'!$B28="","",INT(CM$3/'Res Rent Roll'!$K28)=(Rollover!CM$3/'Res Rent Roll'!$K28))</f>
        <v/>
      </c>
      <c r="CN28" s="47" t="str">
        <f>IF('Res Rent Roll'!$B28="","",INT(CN$3/'Res Rent Roll'!$K28)=(Rollover!CN$3/'Res Rent Roll'!$K28))</f>
        <v/>
      </c>
      <c r="CO28" s="47" t="str">
        <f>IF('Res Rent Roll'!$B28="","",INT(CO$3/'Res Rent Roll'!$K28)=(Rollover!CO$3/'Res Rent Roll'!$K28))</f>
        <v/>
      </c>
      <c r="CP28" s="47" t="str">
        <f>IF('Res Rent Roll'!$B28="","",INT(CP$3/'Res Rent Roll'!$K28)=(Rollover!CP$3/'Res Rent Roll'!$K28))</f>
        <v/>
      </c>
      <c r="CQ28" s="47" t="str">
        <f>IF('Res Rent Roll'!$B28="","",INT(CQ$3/'Res Rent Roll'!$K28)=(Rollover!CQ$3/'Res Rent Roll'!$K28))</f>
        <v/>
      </c>
      <c r="CR28" s="47" t="str">
        <f>IF('Res Rent Roll'!$B28="","",INT(CR$3/'Res Rent Roll'!$K28)=(Rollover!CR$3/'Res Rent Roll'!$K28))</f>
        <v/>
      </c>
      <c r="CS28" s="47" t="str">
        <f>IF('Res Rent Roll'!$B28="","",INT(CS$3/'Res Rent Roll'!$K28)=(Rollover!CS$3/'Res Rent Roll'!$K28))</f>
        <v/>
      </c>
      <c r="CT28" s="47" t="str">
        <f>IF('Res Rent Roll'!$B28="","",INT(CT$3/'Res Rent Roll'!$K28)=(Rollover!CT$3/'Res Rent Roll'!$K28))</f>
        <v/>
      </c>
      <c r="CU28" s="47" t="str">
        <f>IF('Res Rent Roll'!$B28="","",INT(CU$3/'Res Rent Roll'!$K28)=(Rollover!CU$3/'Res Rent Roll'!$K28))</f>
        <v/>
      </c>
      <c r="CV28" s="47" t="str">
        <f>IF('Res Rent Roll'!$B28="","",INT(CV$3/'Res Rent Roll'!$K28)=(Rollover!CV$3/'Res Rent Roll'!$K28))</f>
        <v/>
      </c>
      <c r="CW28" s="47" t="str">
        <f>IF('Res Rent Roll'!$B28="","",INT(CW$3/'Res Rent Roll'!$K28)=(Rollover!CW$3/'Res Rent Roll'!$K28))</f>
        <v/>
      </c>
      <c r="CX28" s="47" t="str">
        <f>IF('Res Rent Roll'!$B28="","",INT(CX$3/'Res Rent Roll'!$K28)=(Rollover!CX$3/'Res Rent Roll'!$K28))</f>
        <v/>
      </c>
      <c r="CY28" s="47" t="str">
        <f>IF('Res Rent Roll'!$B28="","",INT(CY$3/'Res Rent Roll'!$K28)=(Rollover!CY$3/'Res Rent Roll'!$K28))</f>
        <v/>
      </c>
      <c r="CZ28" s="47" t="str">
        <f>IF('Res Rent Roll'!$B28="","",INT(CZ$3/'Res Rent Roll'!$K28)=(Rollover!CZ$3/'Res Rent Roll'!$K28))</f>
        <v/>
      </c>
      <c r="DA28" s="47" t="str">
        <f>IF('Res Rent Roll'!$B28="","",INT(DA$3/'Res Rent Roll'!$K28)=(Rollover!DA$3/'Res Rent Roll'!$K28))</f>
        <v/>
      </c>
      <c r="DB28" s="47" t="str">
        <f>IF('Res Rent Roll'!$B28="","",INT(DB$3/'Res Rent Roll'!$K28)=(Rollover!DB$3/'Res Rent Roll'!$K28))</f>
        <v/>
      </c>
      <c r="DC28" s="47" t="str">
        <f>IF('Res Rent Roll'!$B28="","",INT(DC$3/'Res Rent Roll'!$K28)=(Rollover!DC$3/'Res Rent Roll'!$K28))</f>
        <v/>
      </c>
      <c r="DD28" s="47" t="str">
        <f>IF('Res Rent Roll'!$B28="","",INT(DD$3/'Res Rent Roll'!$K28)=(Rollover!DD$3/'Res Rent Roll'!$K28))</f>
        <v/>
      </c>
      <c r="DE28" s="47" t="str">
        <f>IF('Res Rent Roll'!$B28="","",INT(DE$3/'Res Rent Roll'!$K28)=(Rollover!DE$3/'Res Rent Roll'!$K28))</f>
        <v/>
      </c>
      <c r="DF28" s="47" t="str">
        <f>IF('Res Rent Roll'!$B28="","",INT(DF$3/'Res Rent Roll'!$K28)=(Rollover!DF$3/'Res Rent Roll'!$K28))</f>
        <v/>
      </c>
      <c r="DG28" s="47" t="str">
        <f>IF('Res Rent Roll'!$B28="","",INT(DG$3/'Res Rent Roll'!$K28)=(Rollover!DG$3/'Res Rent Roll'!$K28))</f>
        <v/>
      </c>
      <c r="DH28" s="47" t="str">
        <f>IF('Res Rent Roll'!$B28="","",INT(DH$3/'Res Rent Roll'!$K28)=(Rollover!DH$3/'Res Rent Roll'!$K28))</f>
        <v/>
      </c>
      <c r="DI28" s="47" t="str">
        <f>IF('Res Rent Roll'!$B28="","",INT(DI$3/'Res Rent Roll'!$K28)=(Rollover!DI$3/'Res Rent Roll'!$K28))</f>
        <v/>
      </c>
      <c r="DJ28" s="47" t="str">
        <f>IF('Res Rent Roll'!$B28="","",INT(DJ$3/'Res Rent Roll'!$K28)=(Rollover!DJ$3/'Res Rent Roll'!$K28))</f>
        <v/>
      </c>
      <c r="DK28" s="47" t="str">
        <f>IF('Res Rent Roll'!$B28="","",INT(DK$3/'Res Rent Roll'!$K28)=(Rollover!DK$3/'Res Rent Roll'!$K28))</f>
        <v/>
      </c>
      <c r="DL28" s="47" t="str">
        <f>IF('Res Rent Roll'!$B28="","",INT(DL$3/'Res Rent Roll'!$K28)=(Rollover!DL$3/'Res Rent Roll'!$K28))</f>
        <v/>
      </c>
      <c r="DM28" s="47" t="str">
        <f>IF('Res Rent Roll'!$B28="","",INT(DM$3/'Res Rent Roll'!$K28)=(Rollover!DM$3/'Res Rent Roll'!$K28))</f>
        <v/>
      </c>
      <c r="DN28" s="47" t="str">
        <f>IF('Res Rent Roll'!$B28="","",INT(DN$3/'Res Rent Roll'!$K28)=(Rollover!DN$3/'Res Rent Roll'!$K28))</f>
        <v/>
      </c>
      <c r="DO28" s="47" t="str">
        <f>IF('Res Rent Roll'!$B28="","",INT(DO$3/'Res Rent Roll'!$K28)=(Rollover!DO$3/'Res Rent Roll'!$K28))</f>
        <v/>
      </c>
      <c r="DP28" s="47" t="str">
        <f>IF('Res Rent Roll'!$B28="","",INT(DP$3/'Res Rent Roll'!$K28)=(Rollover!DP$3/'Res Rent Roll'!$K28))</f>
        <v/>
      </c>
      <c r="DQ28" s="47" t="str">
        <f>IF('Res Rent Roll'!$B28="","",INT(DQ$3/'Res Rent Roll'!$K28)=(Rollover!DQ$3/'Res Rent Roll'!$K28))</f>
        <v/>
      </c>
      <c r="DR28" s="47" t="str">
        <f>IF('Res Rent Roll'!$B28="","",INT(DR$3/'Res Rent Roll'!$K28)=(Rollover!DR$3/'Res Rent Roll'!$K28))</f>
        <v/>
      </c>
      <c r="DS28" s="47" t="str">
        <f>IF('Res Rent Roll'!$B28="","",INT(DS$3/'Res Rent Roll'!$K28)=(Rollover!DS$3/'Res Rent Roll'!$K28))</f>
        <v/>
      </c>
      <c r="DT28" s="47" t="str">
        <f>IF('Res Rent Roll'!$B28="","",INT(DT$3/'Res Rent Roll'!$K28)=(Rollover!DT$3/'Res Rent Roll'!$K28))</f>
        <v/>
      </c>
      <c r="DU28" s="47" t="str">
        <f>IF('Res Rent Roll'!$B28="","",INT(DU$3/'Res Rent Roll'!$K28)=(Rollover!DU$3/'Res Rent Roll'!$K28))</f>
        <v/>
      </c>
      <c r="DV28" s="47" t="str">
        <f>IF('Res Rent Roll'!$B28="","",INT(DV$3/'Res Rent Roll'!$K28)=(Rollover!DV$3/'Res Rent Roll'!$K28))</f>
        <v/>
      </c>
      <c r="DW28" s="47" t="str">
        <f>IF('Res Rent Roll'!$B28="","",INT(DW$3/'Res Rent Roll'!$K28)=(Rollover!DW$3/'Res Rent Roll'!$K28))</f>
        <v/>
      </c>
      <c r="DX28" s="47" t="str">
        <f>IF('Res Rent Roll'!$B28="","",INT(DX$3/'Res Rent Roll'!$K28)=(Rollover!DX$3/'Res Rent Roll'!$K28))</f>
        <v/>
      </c>
      <c r="DY28" s="47" t="str">
        <f>IF('Res Rent Roll'!$B28="","",INT(DY$3/'Res Rent Roll'!$K28)=(Rollover!DY$3/'Res Rent Roll'!$K28))</f>
        <v/>
      </c>
      <c r="DZ28" s="47" t="str">
        <f>IF('Res Rent Roll'!$B28="","",INT(DZ$3/'Res Rent Roll'!$K28)=(Rollover!DZ$3/'Res Rent Roll'!$K28))</f>
        <v/>
      </c>
      <c r="EA28" s="47" t="str">
        <f>IF('Res Rent Roll'!$B28="","",INT(EA$3/'Res Rent Roll'!$K28)=(Rollover!EA$3/'Res Rent Roll'!$K28))</f>
        <v/>
      </c>
      <c r="EB28" s="47" t="str">
        <f>IF('Res Rent Roll'!$B28="","",INT(EB$3/'Res Rent Roll'!$K28)=(Rollover!EB$3/'Res Rent Roll'!$K28))</f>
        <v/>
      </c>
      <c r="EC28" s="47" t="str">
        <f>IF('Res Rent Roll'!$B28="","",INT(EC$3/'Res Rent Roll'!$K28)=(Rollover!EC$3/'Res Rent Roll'!$K28))</f>
        <v/>
      </c>
      <c r="ED28" s="47" t="str">
        <f>IF('Res Rent Roll'!$B28="","",INT(ED$3/'Res Rent Roll'!$K28)=(Rollover!ED$3/'Res Rent Roll'!$K28))</f>
        <v/>
      </c>
      <c r="EE28" s="47" t="str">
        <f>IF('Res Rent Roll'!$B28="","",INT(EE$3/'Res Rent Roll'!$K28)=(Rollover!EE$3/'Res Rent Roll'!$K28))</f>
        <v/>
      </c>
      <c r="EF28" s="47" t="str">
        <f>IF('Res Rent Roll'!$B28="","",INT(EF$3/'Res Rent Roll'!$K28)=(Rollover!EF$3/'Res Rent Roll'!$K28))</f>
        <v/>
      </c>
      <c r="EG28" s="47" t="str">
        <f>IF('Res Rent Roll'!$B28="","",INT(EG$3/'Res Rent Roll'!$K28)=(Rollover!EG$3/'Res Rent Roll'!$K28))</f>
        <v/>
      </c>
      <c r="EH28" s="47" t="str">
        <f>IF('Res Rent Roll'!$B28="","",INT(EH$3/'Res Rent Roll'!$K28)=(Rollover!EH$3/'Res Rent Roll'!$K28))</f>
        <v/>
      </c>
      <c r="EI28" s="47" t="str">
        <f>IF('Res Rent Roll'!$B28="","",INT(EI$3/'Res Rent Roll'!$K28)=(Rollover!EI$3/'Res Rent Roll'!$K28))</f>
        <v/>
      </c>
      <c r="EJ28" s="47" t="str">
        <f>IF('Res Rent Roll'!$B28="","",INT(EJ$3/'Res Rent Roll'!$K28)=(Rollover!EJ$3/'Res Rent Roll'!$K28))</f>
        <v/>
      </c>
      <c r="EK28" s="47" t="str">
        <f>IF('Res Rent Roll'!$B28="","",INT(EK$3/'Res Rent Roll'!$K28)=(Rollover!EK$3/'Res Rent Roll'!$K28))</f>
        <v/>
      </c>
      <c r="EL28" s="47" t="str">
        <f>IF('Res Rent Roll'!$B28="","",INT(EL$3/'Res Rent Roll'!$K28)=(Rollover!EL$3/'Res Rent Roll'!$K28))</f>
        <v/>
      </c>
      <c r="EM28" s="47" t="str">
        <f>IF('Res Rent Roll'!$B28="","",INT(EM$3/'Res Rent Roll'!$K28)=(Rollover!EM$3/'Res Rent Roll'!$K28))</f>
        <v/>
      </c>
      <c r="EN28" s="47" t="str">
        <f>IF('Res Rent Roll'!$B28="","",INT(EN$3/'Res Rent Roll'!$K28)=(Rollover!EN$3/'Res Rent Roll'!$K28))</f>
        <v/>
      </c>
      <c r="EO28" s="47" t="str">
        <f>IF('Res Rent Roll'!$B28="","",INT(EO$3/'Res Rent Roll'!$K28)=(Rollover!EO$3/'Res Rent Roll'!$K28))</f>
        <v/>
      </c>
      <c r="EP28" s="47" t="str">
        <f>IF('Res Rent Roll'!$B28="","",INT(EP$3/'Res Rent Roll'!$K28)=(Rollover!EP$3/'Res Rent Roll'!$K28))</f>
        <v/>
      </c>
      <c r="EQ28" s="47" t="str">
        <f>IF('Res Rent Roll'!$B28="","",INT(EQ$3/'Res Rent Roll'!$K28)=(Rollover!EQ$3/'Res Rent Roll'!$K28))</f>
        <v/>
      </c>
      <c r="ER28" s="47" t="str">
        <f>IF('Res Rent Roll'!$B28="","",INT(ER$3/'Res Rent Roll'!$K28)=(Rollover!ER$3/'Res Rent Roll'!$K28))</f>
        <v/>
      </c>
      <c r="ES28" s="47" t="str">
        <f>IF('Res Rent Roll'!$B28="","",INT(ES$3/'Res Rent Roll'!$K28)=(Rollover!ES$3/'Res Rent Roll'!$K28))</f>
        <v/>
      </c>
      <c r="ET28" s="47" t="str">
        <f>IF('Res Rent Roll'!$B28="","",INT(ET$3/'Res Rent Roll'!$K28)=(Rollover!ET$3/'Res Rent Roll'!$K28))</f>
        <v/>
      </c>
      <c r="EU28" s="47" t="str">
        <f>IF('Res Rent Roll'!$B28="","",INT(EU$3/'Res Rent Roll'!$K28)=(Rollover!EU$3/'Res Rent Roll'!$K28))</f>
        <v/>
      </c>
      <c r="EV28" s="47" t="str">
        <f>IF('Res Rent Roll'!$B28="","",INT(EV$3/'Res Rent Roll'!$K28)=(Rollover!EV$3/'Res Rent Roll'!$K28))</f>
        <v/>
      </c>
      <c r="EW28" s="47" t="str">
        <f>IF('Res Rent Roll'!$B28="","",INT(EW$3/'Res Rent Roll'!$K28)=(Rollover!EW$3/'Res Rent Roll'!$K28))</f>
        <v/>
      </c>
      <c r="EX28" s="47" t="str">
        <f>IF('Res Rent Roll'!$B28="","",INT(EX$3/'Res Rent Roll'!$K28)=(Rollover!EX$3/'Res Rent Roll'!$K28))</f>
        <v/>
      </c>
      <c r="EY28" s="47" t="str">
        <f>IF('Res Rent Roll'!$B28="","",INT(EY$3/'Res Rent Roll'!$K28)=(Rollover!EY$3/'Res Rent Roll'!$K28))</f>
        <v/>
      </c>
      <c r="EZ28" s="47" t="str">
        <f>IF('Res Rent Roll'!$B28="","",INT(EZ$3/'Res Rent Roll'!$K28)=(Rollover!EZ$3/'Res Rent Roll'!$K28))</f>
        <v/>
      </c>
      <c r="FA28" s="47" t="str">
        <f>IF('Res Rent Roll'!$B28="","",INT(FA$3/'Res Rent Roll'!$K28)=(Rollover!FA$3/'Res Rent Roll'!$K28))</f>
        <v/>
      </c>
      <c r="FB28" s="47" t="str">
        <f>IF('Res Rent Roll'!$B28="","",INT(FB$3/'Res Rent Roll'!$K28)=(Rollover!FB$3/'Res Rent Roll'!$K28))</f>
        <v/>
      </c>
      <c r="FC28" s="47" t="str">
        <f>IF('Res Rent Roll'!$B28="","",INT(FC$3/'Res Rent Roll'!$K28)=(Rollover!FC$3/'Res Rent Roll'!$K28))</f>
        <v/>
      </c>
      <c r="FD28" s="47" t="str">
        <f>IF('Res Rent Roll'!$B28="","",INT(FD$3/'Res Rent Roll'!$K28)=(Rollover!FD$3/'Res Rent Roll'!$K28))</f>
        <v/>
      </c>
      <c r="FE28" s="47" t="str">
        <f>IF('Res Rent Roll'!$B28="","",INT(FE$3/'Res Rent Roll'!$K28)=(Rollover!FE$3/'Res Rent Roll'!$K28))</f>
        <v/>
      </c>
      <c r="FF28" s="47" t="str">
        <f>IF('Res Rent Roll'!$B28="","",INT(FF$3/'Res Rent Roll'!$K28)=(Rollover!FF$3/'Res Rent Roll'!$K28))</f>
        <v/>
      </c>
      <c r="FG28" s="47" t="str">
        <f>IF('Res Rent Roll'!$B28="","",INT(FG$3/'Res Rent Roll'!$K28)=(Rollover!FG$3/'Res Rent Roll'!$K28))</f>
        <v/>
      </c>
      <c r="FH28" s="47" t="str">
        <f>IF('Res Rent Roll'!$B28="","",INT(FH$3/'Res Rent Roll'!$K28)=(Rollover!FH$3/'Res Rent Roll'!$K28))</f>
        <v/>
      </c>
      <c r="FI28" s="47" t="str">
        <f>IF('Res Rent Roll'!$B28="","",INT(FI$3/'Res Rent Roll'!$K28)=(Rollover!FI$3/'Res Rent Roll'!$K28))</f>
        <v/>
      </c>
      <c r="FJ28" s="47" t="str">
        <f>IF('Res Rent Roll'!$B28="","",INT(FJ$3/'Res Rent Roll'!$K28)=(Rollover!FJ$3/'Res Rent Roll'!$K28))</f>
        <v/>
      </c>
      <c r="FK28" s="47" t="str">
        <f>IF('Res Rent Roll'!$B28="","",INT(FK$3/'Res Rent Roll'!$K28)=(Rollover!FK$3/'Res Rent Roll'!$K28))</f>
        <v/>
      </c>
      <c r="FL28" s="47" t="str">
        <f>IF('Res Rent Roll'!$B28="","",INT(FL$3/'Res Rent Roll'!$K28)=(Rollover!FL$3/'Res Rent Roll'!$K28))</f>
        <v/>
      </c>
      <c r="FM28" s="47" t="str">
        <f>IF('Res Rent Roll'!$B28="","",INT(FM$3/'Res Rent Roll'!$K28)=(Rollover!FM$3/'Res Rent Roll'!$K28))</f>
        <v/>
      </c>
      <c r="FN28" s="47" t="str">
        <f>IF('Res Rent Roll'!$B28="","",INT(FN$3/'Res Rent Roll'!$K28)=(Rollover!FN$3/'Res Rent Roll'!$K28))</f>
        <v/>
      </c>
      <c r="FO28" s="47" t="str">
        <f>IF('Res Rent Roll'!$B28="","",INT(FO$3/'Res Rent Roll'!$K28)=(Rollover!FO$3/'Res Rent Roll'!$K28))</f>
        <v/>
      </c>
      <c r="FP28" s="47" t="str">
        <f>IF('Res Rent Roll'!$B28="","",INT(FP$3/'Res Rent Roll'!$K28)=(Rollover!FP$3/'Res Rent Roll'!$K28))</f>
        <v/>
      </c>
      <c r="FQ28" s="47" t="str">
        <f>IF('Res Rent Roll'!$B28="","",INT(FQ$3/'Res Rent Roll'!$K28)=(Rollover!FQ$3/'Res Rent Roll'!$K28))</f>
        <v/>
      </c>
      <c r="FR28" s="47" t="str">
        <f>IF('Res Rent Roll'!$B28="","",INT(FR$3/'Res Rent Roll'!$K28)=(Rollover!FR$3/'Res Rent Roll'!$K28))</f>
        <v/>
      </c>
      <c r="FS28" s="47" t="str">
        <f>IF('Res Rent Roll'!$B28="","",INT(FS$3/'Res Rent Roll'!$K28)=(Rollover!FS$3/'Res Rent Roll'!$K28))</f>
        <v/>
      </c>
      <c r="FT28" s="47" t="str">
        <f>IF('Res Rent Roll'!$B28="","",INT(FT$3/'Res Rent Roll'!$K28)=(Rollover!FT$3/'Res Rent Roll'!$K28))</f>
        <v/>
      </c>
      <c r="FU28" s="47" t="str">
        <f>IF('Res Rent Roll'!$B28="","",INT(FU$3/'Res Rent Roll'!$K28)=(Rollover!FU$3/'Res Rent Roll'!$K28))</f>
        <v/>
      </c>
      <c r="FV28" s="47" t="str">
        <f>IF('Res Rent Roll'!$B28="","",INT(FV$3/'Res Rent Roll'!$K28)=(Rollover!FV$3/'Res Rent Roll'!$K28))</f>
        <v/>
      </c>
      <c r="FW28" s="47" t="str">
        <f>IF('Res Rent Roll'!$B28="","",INT(FW$3/'Res Rent Roll'!$K28)=(Rollover!FW$3/'Res Rent Roll'!$K28))</f>
        <v/>
      </c>
      <c r="FX28" s="47" t="str">
        <f>IF('Res Rent Roll'!$B28="","",INT(FX$3/'Res Rent Roll'!$K28)=(Rollover!FX$3/'Res Rent Roll'!$K28))</f>
        <v/>
      </c>
      <c r="FY28" s="47" t="str">
        <f>IF('Res Rent Roll'!$B28="","",INT(FY$3/'Res Rent Roll'!$K28)=(Rollover!FY$3/'Res Rent Roll'!$K28))</f>
        <v/>
      </c>
      <c r="FZ28" s="47" t="str">
        <f>IF('Res Rent Roll'!$B28="","",INT(FZ$3/'Res Rent Roll'!$K28)=(Rollover!FZ$3/'Res Rent Roll'!$K28))</f>
        <v/>
      </c>
      <c r="GA28" s="48" t="str">
        <f>IF('Res Rent Roll'!$B28="","",INT(GA$3/'Res Rent Roll'!$K28)=(Rollover!GA$3/'Res Rent Roll'!$K28))</f>
        <v/>
      </c>
    </row>
    <row r="29" spans="2:183" x14ac:dyDescent="0.3">
      <c r="B29" s="42" t="str">
        <f>IF('Res Rent Roll'!$B29="","",'Res Rent Roll'!$B29)</f>
        <v/>
      </c>
      <c r="C29" s="43"/>
      <c r="D29" s="47" t="str">
        <f>IF('Res Rent Roll'!$B29="","",INT(D$3/'Res Rent Roll'!$K29)=(Rollover!D$3/'Res Rent Roll'!$K29))</f>
        <v/>
      </c>
      <c r="E29" s="47" t="str">
        <f>IF('Res Rent Roll'!$B29="","",INT(E$3/'Res Rent Roll'!$K29)=(Rollover!E$3/'Res Rent Roll'!$K29))</f>
        <v/>
      </c>
      <c r="F29" s="47" t="str">
        <f>IF('Res Rent Roll'!$B29="","",INT(F$3/'Res Rent Roll'!$K29)=(Rollover!F$3/'Res Rent Roll'!$K29))</f>
        <v/>
      </c>
      <c r="G29" s="47" t="str">
        <f>IF('Res Rent Roll'!$B29="","",INT(G$3/'Res Rent Roll'!$K29)=(Rollover!G$3/'Res Rent Roll'!$K29))</f>
        <v/>
      </c>
      <c r="H29" s="47" t="str">
        <f>IF('Res Rent Roll'!$B29="","",INT(H$3/'Res Rent Roll'!$K29)=(Rollover!H$3/'Res Rent Roll'!$K29))</f>
        <v/>
      </c>
      <c r="I29" s="47" t="str">
        <f>IF('Res Rent Roll'!$B29="","",INT(I$3/'Res Rent Roll'!$K29)=(Rollover!I$3/'Res Rent Roll'!$K29))</f>
        <v/>
      </c>
      <c r="J29" s="47" t="str">
        <f>IF('Res Rent Roll'!$B29="","",INT(J$3/'Res Rent Roll'!$K29)=(Rollover!J$3/'Res Rent Roll'!$K29))</f>
        <v/>
      </c>
      <c r="K29" s="47" t="str">
        <f>IF('Res Rent Roll'!$B29="","",INT(K$3/'Res Rent Roll'!$K29)=(Rollover!K$3/'Res Rent Roll'!$K29))</f>
        <v/>
      </c>
      <c r="L29" s="47" t="str">
        <f>IF('Res Rent Roll'!$B29="","",INT(L$3/'Res Rent Roll'!$K29)=(Rollover!L$3/'Res Rent Roll'!$K29))</f>
        <v/>
      </c>
      <c r="M29" s="47" t="str">
        <f>IF('Res Rent Roll'!$B29="","",INT(M$3/'Res Rent Roll'!$K29)=(Rollover!M$3/'Res Rent Roll'!$K29))</f>
        <v/>
      </c>
      <c r="N29" s="47" t="str">
        <f>IF('Res Rent Roll'!$B29="","",INT(N$3/'Res Rent Roll'!$K29)=(Rollover!N$3/'Res Rent Roll'!$K29))</f>
        <v/>
      </c>
      <c r="O29" s="47" t="str">
        <f>IF('Res Rent Roll'!$B29="","",INT(O$3/'Res Rent Roll'!$K29)=(Rollover!O$3/'Res Rent Roll'!$K29))</f>
        <v/>
      </c>
      <c r="P29" s="47" t="str">
        <f>IF('Res Rent Roll'!$B29="","",INT(P$3/'Res Rent Roll'!$K29)=(Rollover!P$3/'Res Rent Roll'!$K29))</f>
        <v/>
      </c>
      <c r="Q29" s="47" t="str">
        <f>IF('Res Rent Roll'!$B29="","",INT(Q$3/'Res Rent Roll'!$K29)=(Rollover!Q$3/'Res Rent Roll'!$K29))</f>
        <v/>
      </c>
      <c r="R29" s="47" t="str">
        <f>IF('Res Rent Roll'!$B29="","",INT(R$3/'Res Rent Roll'!$K29)=(Rollover!R$3/'Res Rent Roll'!$K29))</f>
        <v/>
      </c>
      <c r="S29" s="47" t="str">
        <f>IF('Res Rent Roll'!$B29="","",INT(S$3/'Res Rent Roll'!$K29)=(Rollover!S$3/'Res Rent Roll'!$K29))</f>
        <v/>
      </c>
      <c r="T29" s="47" t="str">
        <f>IF('Res Rent Roll'!$B29="","",INT(T$3/'Res Rent Roll'!$K29)=(Rollover!T$3/'Res Rent Roll'!$K29))</f>
        <v/>
      </c>
      <c r="U29" s="47" t="str">
        <f>IF('Res Rent Roll'!$B29="","",INT(U$3/'Res Rent Roll'!$K29)=(Rollover!U$3/'Res Rent Roll'!$K29))</f>
        <v/>
      </c>
      <c r="V29" s="47" t="str">
        <f>IF('Res Rent Roll'!$B29="","",INT(V$3/'Res Rent Roll'!$K29)=(Rollover!V$3/'Res Rent Roll'!$K29))</f>
        <v/>
      </c>
      <c r="W29" s="47" t="str">
        <f>IF('Res Rent Roll'!$B29="","",INT(W$3/'Res Rent Roll'!$K29)=(Rollover!W$3/'Res Rent Roll'!$K29))</f>
        <v/>
      </c>
      <c r="X29" s="47" t="str">
        <f>IF('Res Rent Roll'!$B29="","",INT(X$3/'Res Rent Roll'!$K29)=(Rollover!X$3/'Res Rent Roll'!$K29))</f>
        <v/>
      </c>
      <c r="Y29" s="47" t="str">
        <f>IF('Res Rent Roll'!$B29="","",INT(Y$3/'Res Rent Roll'!$K29)=(Rollover!Y$3/'Res Rent Roll'!$K29))</f>
        <v/>
      </c>
      <c r="Z29" s="47" t="str">
        <f>IF('Res Rent Roll'!$B29="","",INT(Z$3/'Res Rent Roll'!$K29)=(Rollover!Z$3/'Res Rent Roll'!$K29))</f>
        <v/>
      </c>
      <c r="AA29" s="47" t="str">
        <f>IF('Res Rent Roll'!$B29="","",INT(AA$3/'Res Rent Roll'!$K29)=(Rollover!AA$3/'Res Rent Roll'!$K29))</f>
        <v/>
      </c>
      <c r="AB29" s="47" t="str">
        <f>IF('Res Rent Roll'!$B29="","",INT(AB$3/'Res Rent Roll'!$K29)=(Rollover!AB$3/'Res Rent Roll'!$K29))</f>
        <v/>
      </c>
      <c r="AC29" s="47" t="str">
        <f>IF('Res Rent Roll'!$B29="","",INT(AC$3/'Res Rent Roll'!$K29)=(Rollover!AC$3/'Res Rent Roll'!$K29))</f>
        <v/>
      </c>
      <c r="AD29" s="47" t="str">
        <f>IF('Res Rent Roll'!$B29="","",INT(AD$3/'Res Rent Roll'!$K29)=(Rollover!AD$3/'Res Rent Roll'!$K29))</f>
        <v/>
      </c>
      <c r="AE29" s="47" t="str">
        <f>IF('Res Rent Roll'!$B29="","",INT(AE$3/'Res Rent Roll'!$K29)=(Rollover!AE$3/'Res Rent Roll'!$K29))</f>
        <v/>
      </c>
      <c r="AF29" s="47" t="str">
        <f>IF('Res Rent Roll'!$B29="","",INT(AF$3/'Res Rent Roll'!$K29)=(Rollover!AF$3/'Res Rent Roll'!$K29))</f>
        <v/>
      </c>
      <c r="AG29" s="47" t="str">
        <f>IF('Res Rent Roll'!$B29="","",INT(AG$3/'Res Rent Roll'!$K29)=(Rollover!AG$3/'Res Rent Roll'!$K29))</f>
        <v/>
      </c>
      <c r="AH29" s="47" t="str">
        <f>IF('Res Rent Roll'!$B29="","",INT(AH$3/'Res Rent Roll'!$K29)=(Rollover!AH$3/'Res Rent Roll'!$K29))</f>
        <v/>
      </c>
      <c r="AI29" s="47" t="str">
        <f>IF('Res Rent Roll'!$B29="","",INT(AI$3/'Res Rent Roll'!$K29)=(Rollover!AI$3/'Res Rent Roll'!$K29))</f>
        <v/>
      </c>
      <c r="AJ29" s="47" t="str">
        <f>IF('Res Rent Roll'!$B29="","",INT(AJ$3/'Res Rent Roll'!$K29)=(Rollover!AJ$3/'Res Rent Roll'!$K29))</f>
        <v/>
      </c>
      <c r="AK29" s="47" t="str">
        <f>IF('Res Rent Roll'!$B29="","",INT(AK$3/'Res Rent Roll'!$K29)=(Rollover!AK$3/'Res Rent Roll'!$K29))</f>
        <v/>
      </c>
      <c r="AL29" s="47" t="str">
        <f>IF('Res Rent Roll'!$B29="","",INT(AL$3/'Res Rent Roll'!$K29)=(Rollover!AL$3/'Res Rent Roll'!$K29))</f>
        <v/>
      </c>
      <c r="AM29" s="47" t="str">
        <f>IF('Res Rent Roll'!$B29="","",INT(AM$3/'Res Rent Roll'!$K29)=(Rollover!AM$3/'Res Rent Roll'!$K29))</f>
        <v/>
      </c>
      <c r="AN29" s="47" t="str">
        <f>IF('Res Rent Roll'!$B29="","",INT(AN$3/'Res Rent Roll'!$K29)=(Rollover!AN$3/'Res Rent Roll'!$K29))</f>
        <v/>
      </c>
      <c r="AO29" s="47" t="str">
        <f>IF('Res Rent Roll'!$B29="","",INT(AO$3/'Res Rent Roll'!$K29)=(Rollover!AO$3/'Res Rent Roll'!$K29))</f>
        <v/>
      </c>
      <c r="AP29" s="47" t="str">
        <f>IF('Res Rent Roll'!$B29="","",INT(AP$3/'Res Rent Roll'!$K29)=(Rollover!AP$3/'Res Rent Roll'!$K29))</f>
        <v/>
      </c>
      <c r="AQ29" s="47" t="str">
        <f>IF('Res Rent Roll'!$B29="","",INT(AQ$3/'Res Rent Roll'!$K29)=(Rollover!AQ$3/'Res Rent Roll'!$K29))</f>
        <v/>
      </c>
      <c r="AR29" s="47" t="str">
        <f>IF('Res Rent Roll'!$B29="","",INT(AR$3/'Res Rent Roll'!$K29)=(Rollover!AR$3/'Res Rent Roll'!$K29))</f>
        <v/>
      </c>
      <c r="AS29" s="47" t="str">
        <f>IF('Res Rent Roll'!$B29="","",INT(AS$3/'Res Rent Roll'!$K29)=(Rollover!AS$3/'Res Rent Roll'!$K29))</f>
        <v/>
      </c>
      <c r="AT29" s="47" t="str">
        <f>IF('Res Rent Roll'!$B29="","",INT(AT$3/'Res Rent Roll'!$K29)=(Rollover!AT$3/'Res Rent Roll'!$K29))</f>
        <v/>
      </c>
      <c r="AU29" s="47" t="str">
        <f>IF('Res Rent Roll'!$B29="","",INT(AU$3/'Res Rent Roll'!$K29)=(Rollover!AU$3/'Res Rent Roll'!$K29))</f>
        <v/>
      </c>
      <c r="AV29" s="47" t="str">
        <f>IF('Res Rent Roll'!$B29="","",INT(AV$3/'Res Rent Roll'!$K29)=(Rollover!AV$3/'Res Rent Roll'!$K29))</f>
        <v/>
      </c>
      <c r="AW29" s="47" t="str">
        <f>IF('Res Rent Roll'!$B29="","",INT(AW$3/'Res Rent Roll'!$K29)=(Rollover!AW$3/'Res Rent Roll'!$K29))</f>
        <v/>
      </c>
      <c r="AX29" s="47" t="str">
        <f>IF('Res Rent Roll'!$B29="","",INT(AX$3/'Res Rent Roll'!$K29)=(Rollover!AX$3/'Res Rent Roll'!$K29))</f>
        <v/>
      </c>
      <c r="AY29" s="47" t="str">
        <f>IF('Res Rent Roll'!$B29="","",INT(AY$3/'Res Rent Roll'!$K29)=(Rollover!AY$3/'Res Rent Roll'!$K29))</f>
        <v/>
      </c>
      <c r="AZ29" s="47" t="str">
        <f>IF('Res Rent Roll'!$B29="","",INT(AZ$3/'Res Rent Roll'!$K29)=(Rollover!AZ$3/'Res Rent Roll'!$K29))</f>
        <v/>
      </c>
      <c r="BA29" s="47" t="str">
        <f>IF('Res Rent Roll'!$B29="","",INT(BA$3/'Res Rent Roll'!$K29)=(Rollover!BA$3/'Res Rent Roll'!$K29))</f>
        <v/>
      </c>
      <c r="BB29" s="47" t="str">
        <f>IF('Res Rent Roll'!$B29="","",INT(BB$3/'Res Rent Roll'!$K29)=(Rollover!BB$3/'Res Rent Roll'!$K29))</f>
        <v/>
      </c>
      <c r="BC29" s="47" t="str">
        <f>IF('Res Rent Roll'!$B29="","",INT(BC$3/'Res Rent Roll'!$K29)=(Rollover!BC$3/'Res Rent Roll'!$K29))</f>
        <v/>
      </c>
      <c r="BD29" s="47" t="str">
        <f>IF('Res Rent Roll'!$B29="","",INT(BD$3/'Res Rent Roll'!$K29)=(Rollover!BD$3/'Res Rent Roll'!$K29))</f>
        <v/>
      </c>
      <c r="BE29" s="47" t="str">
        <f>IF('Res Rent Roll'!$B29="","",INT(BE$3/'Res Rent Roll'!$K29)=(Rollover!BE$3/'Res Rent Roll'!$K29))</f>
        <v/>
      </c>
      <c r="BF29" s="47" t="str">
        <f>IF('Res Rent Roll'!$B29="","",INT(BF$3/'Res Rent Roll'!$K29)=(Rollover!BF$3/'Res Rent Roll'!$K29))</f>
        <v/>
      </c>
      <c r="BG29" s="47" t="str">
        <f>IF('Res Rent Roll'!$B29="","",INT(BG$3/'Res Rent Roll'!$K29)=(Rollover!BG$3/'Res Rent Roll'!$K29))</f>
        <v/>
      </c>
      <c r="BH29" s="47" t="str">
        <f>IF('Res Rent Roll'!$B29="","",INT(BH$3/'Res Rent Roll'!$K29)=(Rollover!BH$3/'Res Rent Roll'!$K29))</f>
        <v/>
      </c>
      <c r="BI29" s="47" t="str">
        <f>IF('Res Rent Roll'!$B29="","",INT(BI$3/'Res Rent Roll'!$K29)=(Rollover!BI$3/'Res Rent Roll'!$K29))</f>
        <v/>
      </c>
      <c r="BJ29" s="47" t="str">
        <f>IF('Res Rent Roll'!$B29="","",INT(BJ$3/'Res Rent Roll'!$K29)=(Rollover!BJ$3/'Res Rent Roll'!$K29))</f>
        <v/>
      </c>
      <c r="BK29" s="47" t="str">
        <f>IF('Res Rent Roll'!$B29="","",INT(BK$3/'Res Rent Roll'!$K29)=(Rollover!BK$3/'Res Rent Roll'!$K29))</f>
        <v/>
      </c>
      <c r="BL29" s="47" t="str">
        <f>IF('Res Rent Roll'!$B29="","",INT(BL$3/'Res Rent Roll'!$K29)=(Rollover!BL$3/'Res Rent Roll'!$K29))</f>
        <v/>
      </c>
      <c r="BM29" s="47" t="str">
        <f>IF('Res Rent Roll'!$B29="","",INT(BM$3/'Res Rent Roll'!$K29)=(Rollover!BM$3/'Res Rent Roll'!$K29))</f>
        <v/>
      </c>
      <c r="BN29" s="47" t="str">
        <f>IF('Res Rent Roll'!$B29="","",INT(BN$3/'Res Rent Roll'!$K29)=(Rollover!BN$3/'Res Rent Roll'!$K29))</f>
        <v/>
      </c>
      <c r="BO29" s="47" t="str">
        <f>IF('Res Rent Roll'!$B29="","",INT(BO$3/'Res Rent Roll'!$K29)=(Rollover!BO$3/'Res Rent Roll'!$K29))</f>
        <v/>
      </c>
      <c r="BP29" s="47" t="str">
        <f>IF('Res Rent Roll'!$B29="","",INT(BP$3/'Res Rent Roll'!$K29)=(Rollover!BP$3/'Res Rent Roll'!$K29))</f>
        <v/>
      </c>
      <c r="BQ29" s="47" t="str">
        <f>IF('Res Rent Roll'!$B29="","",INT(BQ$3/'Res Rent Roll'!$K29)=(Rollover!BQ$3/'Res Rent Roll'!$K29))</f>
        <v/>
      </c>
      <c r="BR29" s="47" t="str">
        <f>IF('Res Rent Roll'!$B29="","",INT(BR$3/'Res Rent Roll'!$K29)=(Rollover!BR$3/'Res Rent Roll'!$K29))</f>
        <v/>
      </c>
      <c r="BS29" s="47" t="str">
        <f>IF('Res Rent Roll'!$B29="","",INT(BS$3/'Res Rent Roll'!$K29)=(Rollover!BS$3/'Res Rent Roll'!$K29))</f>
        <v/>
      </c>
      <c r="BT29" s="47" t="str">
        <f>IF('Res Rent Roll'!$B29="","",INT(BT$3/'Res Rent Roll'!$K29)=(Rollover!BT$3/'Res Rent Roll'!$K29))</f>
        <v/>
      </c>
      <c r="BU29" s="47" t="str">
        <f>IF('Res Rent Roll'!$B29="","",INT(BU$3/'Res Rent Roll'!$K29)=(Rollover!BU$3/'Res Rent Roll'!$K29))</f>
        <v/>
      </c>
      <c r="BV29" s="47" t="str">
        <f>IF('Res Rent Roll'!$B29="","",INT(BV$3/'Res Rent Roll'!$K29)=(Rollover!BV$3/'Res Rent Roll'!$K29))</f>
        <v/>
      </c>
      <c r="BW29" s="47" t="str">
        <f>IF('Res Rent Roll'!$B29="","",INT(BW$3/'Res Rent Roll'!$K29)=(Rollover!BW$3/'Res Rent Roll'!$K29))</f>
        <v/>
      </c>
      <c r="BX29" s="47" t="str">
        <f>IF('Res Rent Roll'!$B29="","",INT(BX$3/'Res Rent Roll'!$K29)=(Rollover!BX$3/'Res Rent Roll'!$K29))</f>
        <v/>
      </c>
      <c r="BY29" s="47" t="str">
        <f>IF('Res Rent Roll'!$B29="","",INT(BY$3/'Res Rent Roll'!$K29)=(Rollover!BY$3/'Res Rent Roll'!$K29))</f>
        <v/>
      </c>
      <c r="BZ29" s="47" t="str">
        <f>IF('Res Rent Roll'!$B29="","",INT(BZ$3/'Res Rent Roll'!$K29)=(Rollover!BZ$3/'Res Rent Roll'!$K29))</f>
        <v/>
      </c>
      <c r="CA29" s="47" t="str">
        <f>IF('Res Rent Roll'!$B29="","",INT(CA$3/'Res Rent Roll'!$K29)=(Rollover!CA$3/'Res Rent Roll'!$K29))</f>
        <v/>
      </c>
      <c r="CB29" s="47" t="str">
        <f>IF('Res Rent Roll'!$B29="","",INT(CB$3/'Res Rent Roll'!$K29)=(Rollover!CB$3/'Res Rent Roll'!$K29))</f>
        <v/>
      </c>
      <c r="CC29" s="47" t="str">
        <f>IF('Res Rent Roll'!$B29="","",INT(CC$3/'Res Rent Roll'!$K29)=(Rollover!CC$3/'Res Rent Roll'!$K29))</f>
        <v/>
      </c>
      <c r="CD29" s="47" t="str">
        <f>IF('Res Rent Roll'!$B29="","",INT(CD$3/'Res Rent Roll'!$K29)=(Rollover!CD$3/'Res Rent Roll'!$K29))</f>
        <v/>
      </c>
      <c r="CE29" s="47" t="str">
        <f>IF('Res Rent Roll'!$B29="","",INT(CE$3/'Res Rent Roll'!$K29)=(Rollover!CE$3/'Res Rent Roll'!$K29))</f>
        <v/>
      </c>
      <c r="CF29" s="47" t="str">
        <f>IF('Res Rent Roll'!$B29="","",INT(CF$3/'Res Rent Roll'!$K29)=(Rollover!CF$3/'Res Rent Roll'!$K29))</f>
        <v/>
      </c>
      <c r="CG29" s="47" t="str">
        <f>IF('Res Rent Roll'!$B29="","",INT(CG$3/'Res Rent Roll'!$K29)=(Rollover!CG$3/'Res Rent Roll'!$K29))</f>
        <v/>
      </c>
      <c r="CH29" s="47" t="str">
        <f>IF('Res Rent Roll'!$B29="","",INT(CH$3/'Res Rent Roll'!$K29)=(Rollover!CH$3/'Res Rent Roll'!$K29))</f>
        <v/>
      </c>
      <c r="CI29" s="47" t="str">
        <f>IF('Res Rent Roll'!$B29="","",INT(CI$3/'Res Rent Roll'!$K29)=(Rollover!CI$3/'Res Rent Roll'!$K29))</f>
        <v/>
      </c>
      <c r="CJ29" s="47" t="str">
        <f>IF('Res Rent Roll'!$B29="","",INT(CJ$3/'Res Rent Roll'!$K29)=(Rollover!CJ$3/'Res Rent Roll'!$K29))</f>
        <v/>
      </c>
      <c r="CK29" s="47" t="str">
        <f>IF('Res Rent Roll'!$B29="","",INT(CK$3/'Res Rent Roll'!$K29)=(Rollover!CK$3/'Res Rent Roll'!$K29))</f>
        <v/>
      </c>
      <c r="CL29" s="47" t="str">
        <f>IF('Res Rent Roll'!$B29="","",INT(CL$3/'Res Rent Roll'!$K29)=(Rollover!CL$3/'Res Rent Roll'!$K29))</f>
        <v/>
      </c>
      <c r="CM29" s="47" t="str">
        <f>IF('Res Rent Roll'!$B29="","",INT(CM$3/'Res Rent Roll'!$K29)=(Rollover!CM$3/'Res Rent Roll'!$K29))</f>
        <v/>
      </c>
      <c r="CN29" s="47" t="str">
        <f>IF('Res Rent Roll'!$B29="","",INT(CN$3/'Res Rent Roll'!$K29)=(Rollover!CN$3/'Res Rent Roll'!$K29))</f>
        <v/>
      </c>
      <c r="CO29" s="47" t="str">
        <f>IF('Res Rent Roll'!$B29="","",INT(CO$3/'Res Rent Roll'!$K29)=(Rollover!CO$3/'Res Rent Roll'!$K29))</f>
        <v/>
      </c>
      <c r="CP29" s="47" t="str">
        <f>IF('Res Rent Roll'!$B29="","",INT(CP$3/'Res Rent Roll'!$K29)=(Rollover!CP$3/'Res Rent Roll'!$K29))</f>
        <v/>
      </c>
      <c r="CQ29" s="47" t="str">
        <f>IF('Res Rent Roll'!$B29="","",INT(CQ$3/'Res Rent Roll'!$K29)=(Rollover!CQ$3/'Res Rent Roll'!$K29))</f>
        <v/>
      </c>
      <c r="CR29" s="47" t="str">
        <f>IF('Res Rent Roll'!$B29="","",INT(CR$3/'Res Rent Roll'!$K29)=(Rollover!CR$3/'Res Rent Roll'!$K29))</f>
        <v/>
      </c>
      <c r="CS29" s="47" t="str">
        <f>IF('Res Rent Roll'!$B29="","",INT(CS$3/'Res Rent Roll'!$K29)=(Rollover!CS$3/'Res Rent Roll'!$K29))</f>
        <v/>
      </c>
      <c r="CT29" s="47" t="str">
        <f>IF('Res Rent Roll'!$B29="","",INT(CT$3/'Res Rent Roll'!$K29)=(Rollover!CT$3/'Res Rent Roll'!$K29))</f>
        <v/>
      </c>
      <c r="CU29" s="47" t="str">
        <f>IF('Res Rent Roll'!$B29="","",INT(CU$3/'Res Rent Roll'!$K29)=(Rollover!CU$3/'Res Rent Roll'!$K29))</f>
        <v/>
      </c>
      <c r="CV29" s="47" t="str">
        <f>IF('Res Rent Roll'!$B29="","",INT(CV$3/'Res Rent Roll'!$K29)=(Rollover!CV$3/'Res Rent Roll'!$K29))</f>
        <v/>
      </c>
      <c r="CW29" s="47" t="str">
        <f>IF('Res Rent Roll'!$B29="","",INT(CW$3/'Res Rent Roll'!$K29)=(Rollover!CW$3/'Res Rent Roll'!$K29))</f>
        <v/>
      </c>
      <c r="CX29" s="47" t="str">
        <f>IF('Res Rent Roll'!$B29="","",INT(CX$3/'Res Rent Roll'!$K29)=(Rollover!CX$3/'Res Rent Roll'!$K29))</f>
        <v/>
      </c>
      <c r="CY29" s="47" t="str">
        <f>IF('Res Rent Roll'!$B29="","",INT(CY$3/'Res Rent Roll'!$K29)=(Rollover!CY$3/'Res Rent Roll'!$K29))</f>
        <v/>
      </c>
      <c r="CZ29" s="47" t="str">
        <f>IF('Res Rent Roll'!$B29="","",INT(CZ$3/'Res Rent Roll'!$K29)=(Rollover!CZ$3/'Res Rent Roll'!$K29))</f>
        <v/>
      </c>
      <c r="DA29" s="47" t="str">
        <f>IF('Res Rent Roll'!$B29="","",INT(DA$3/'Res Rent Roll'!$K29)=(Rollover!DA$3/'Res Rent Roll'!$K29))</f>
        <v/>
      </c>
      <c r="DB29" s="47" t="str">
        <f>IF('Res Rent Roll'!$B29="","",INT(DB$3/'Res Rent Roll'!$K29)=(Rollover!DB$3/'Res Rent Roll'!$K29))</f>
        <v/>
      </c>
      <c r="DC29" s="47" t="str">
        <f>IF('Res Rent Roll'!$B29="","",INT(DC$3/'Res Rent Roll'!$K29)=(Rollover!DC$3/'Res Rent Roll'!$K29))</f>
        <v/>
      </c>
      <c r="DD29" s="47" t="str">
        <f>IF('Res Rent Roll'!$B29="","",INT(DD$3/'Res Rent Roll'!$K29)=(Rollover!DD$3/'Res Rent Roll'!$K29))</f>
        <v/>
      </c>
      <c r="DE29" s="47" t="str">
        <f>IF('Res Rent Roll'!$B29="","",INT(DE$3/'Res Rent Roll'!$K29)=(Rollover!DE$3/'Res Rent Roll'!$K29))</f>
        <v/>
      </c>
      <c r="DF29" s="47" t="str">
        <f>IF('Res Rent Roll'!$B29="","",INT(DF$3/'Res Rent Roll'!$K29)=(Rollover!DF$3/'Res Rent Roll'!$K29))</f>
        <v/>
      </c>
      <c r="DG29" s="47" t="str">
        <f>IF('Res Rent Roll'!$B29="","",INT(DG$3/'Res Rent Roll'!$K29)=(Rollover!DG$3/'Res Rent Roll'!$K29))</f>
        <v/>
      </c>
      <c r="DH29" s="47" t="str">
        <f>IF('Res Rent Roll'!$B29="","",INT(DH$3/'Res Rent Roll'!$K29)=(Rollover!DH$3/'Res Rent Roll'!$K29))</f>
        <v/>
      </c>
      <c r="DI29" s="47" t="str">
        <f>IF('Res Rent Roll'!$B29="","",INT(DI$3/'Res Rent Roll'!$K29)=(Rollover!DI$3/'Res Rent Roll'!$K29))</f>
        <v/>
      </c>
      <c r="DJ29" s="47" t="str">
        <f>IF('Res Rent Roll'!$B29="","",INT(DJ$3/'Res Rent Roll'!$K29)=(Rollover!DJ$3/'Res Rent Roll'!$K29))</f>
        <v/>
      </c>
      <c r="DK29" s="47" t="str">
        <f>IF('Res Rent Roll'!$B29="","",INT(DK$3/'Res Rent Roll'!$K29)=(Rollover!DK$3/'Res Rent Roll'!$K29))</f>
        <v/>
      </c>
      <c r="DL29" s="47" t="str">
        <f>IF('Res Rent Roll'!$B29="","",INT(DL$3/'Res Rent Roll'!$K29)=(Rollover!DL$3/'Res Rent Roll'!$K29))</f>
        <v/>
      </c>
      <c r="DM29" s="47" t="str">
        <f>IF('Res Rent Roll'!$B29="","",INT(DM$3/'Res Rent Roll'!$K29)=(Rollover!DM$3/'Res Rent Roll'!$K29))</f>
        <v/>
      </c>
      <c r="DN29" s="47" t="str">
        <f>IF('Res Rent Roll'!$B29="","",INT(DN$3/'Res Rent Roll'!$K29)=(Rollover!DN$3/'Res Rent Roll'!$K29))</f>
        <v/>
      </c>
      <c r="DO29" s="47" t="str">
        <f>IF('Res Rent Roll'!$B29="","",INT(DO$3/'Res Rent Roll'!$K29)=(Rollover!DO$3/'Res Rent Roll'!$K29))</f>
        <v/>
      </c>
      <c r="DP29" s="47" t="str">
        <f>IF('Res Rent Roll'!$B29="","",INT(DP$3/'Res Rent Roll'!$K29)=(Rollover!DP$3/'Res Rent Roll'!$K29))</f>
        <v/>
      </c>
      <c r="DQ29" s="47" t="str">
        <f>IF('Res Rent Roll'!$B29="","",INT(DQ$3/'Res Rent Roll'!$K29)=(Rollover!DQ$3/'Res Rent Roll'!$K29))</f>
        <v/>
      </c>
      <c r="DR29" s="47" t="str">
        <f>IF('Res Rent Roll'!$B29="","",INT(DR$3/'Res Rent Roll'!$K29)=(Rollover!DR$3/'Res Rent Roll'!$K29))</f>
        <v/>
      </c>
      <c r="DS29" s="47" t="str">
        <f>IF('Res Rent Roll'!$B29="","",INT(DS$3/'Res Rent Roll'!$K29)=(Rollover!DS$3/'Res Rent Roll'!$K29))</f>
        <v/>
      </c>
      <c r="DT29" s="47" t="str">
        <f>IF('Res Rent Roll'!$B29="","",INT(DT$3/'Res Rent Roll'!$K29)=(Rollover!DT$3/'Res Rent Roll'!$K29))</f>
        <v/>
      </c>
      <c r="DU29" s="47" t="str">
        <f>IF('Res Rent Roll'!$B29="","",INT(DU$3/'Res Rent Roll'!$K29)=(Rollover!DU$3/'Res Rent Roll'!$K29))</f>
        <v/>
      </c>
      <c r="DV29" s="47" t="str">
        <f>IF('Res Rent Roll'!$B29="","",INT(DV$3/'Res Rent Roll'!$K29)=(Rollover!DV$3/'Res Rent Roll'!$K29))</f>
        <v/>
      </c>
      <c r="DW29" s="47" t="str">
        <f>IF('Res Rent Roll'!$B29="","",INT(DW$3/'Res Rent Roll'!$K29)=(Rollover!DW$3/'Res Rent Roll'!$K29))</f>
        <v/>
      </c>
      <c r="DX29" s="47" t="str">
        <f>IF('Res Rent Roll'!$B29="","",INT(DX$3/'Res Rent Roll'!$K29)=(Rollover!DX$3/'Res Rent Roll'!$K29))</f>
        <v/>
      </c>
      <c r="DY29" s="47" t="str">
        <f>IF('Res Rent Roll'!$B29="","",INT(DY$3/'Res Rent Roll'!$K29)=(Rollover!DY$3/'Res Rent Roll'!$K29))</f>
        <v/>
      </c>
      <c r="DZ29" s="47" t="str">
        <f>IF('Res Rent Roll'!$B29="","",INT(DZ$3/'Res Rent Roll'!$K29)=(Rollover!DZ$3/'Res Rent Roll'!$K29))</f>
        <v/>
      </c>
      <c r="EA29" s="47" t="str">
        <f>IF('Res Rent Roll'!$B29="","",INT(EA$3/'Res Rent Roll'!$K29)=(Rollover!EA$3/'Res Rent Roll'!$K29))</f>
        <v/>
      </c>
      <c r="EB29" s="47" t="str">
        <f>IF('Res Rent Roll'!$B29="","",INT(EB$3/'Res Rent Roll'!$K29)=(Rollover!EB$3/'Res Rent Roll'!$K29))</f>
        <v/>
      </c>
      <c r="EC29" s="47" t="str">
        <f>IF('Res Rent Roll'!$B29="","",INT(EC$3/'Res Rent Roll'!$K29)=(Rollover!EC$3/'Res Rent Roll'!$K29))</f>
        <v/>
      </c>
      <c r="ED29" s="47" t="str">
        <f>IF('Res Rent Roll'!$B29="","",INT(ED$3/'Res Rent Roll'!$K29)=(Rollover!ED$3/'Res Rent Roll'!$K29))</f>
        <v/>
      </c>
      <c r="EE29" s="47" t="str">
        <f>IF('Res Rent Roll'!$B29="","",INT(EE$3/'Res Rent Roll'!$K29)=(Rollover!EE$3/'Res Rent Roll'!$K29))</f>
        <v/>
      </c>
      <c r="EF29" s="47" t="str">
        <f>IF('Res Rent Roll'!$B29="","",INT(EF$3/'Res Rent Roll'!$K29)=(Rollover!EF$3/'Res Rent Roll'!$K29))</f>
        <v/>
      </c>
      <c r="EG29" s="47" t="str">
        <f>IF('Res Rent Roll'!$B29="","",INT(EG$3/'Res Rent Roll'!$K29)=(Rollover!EG$3/'Res Rent Roll'!$K29))</f>
        <v/>
      </c>
      <c r="EH29" s="47" t="str">
        <f>IF('Res Rent Roll'!$B29="","",INT(EH$3/'Res Rent Roll'!$K29)=(Rollover!EH$3/'Res Rent Roll'!$K29))</f>
        <v/>
      </c>
      <c r="EI29" s="47" t="str">
        <f>IF('Res Rent Roll'!$B29="","",INT(EI$3/'Res Rent Roll'!$K29)=(Rollover!EI$3/'Res Rent Roll'!$K29))</f>
        <v/>
      </c>
      <c r="EJ29" s="47" t="str">
        <f>IF('Res Rent Roll'!$B29="","",INT(EJ$3/'Res Rent Roll'!$K29)=(Rollover!EJ$3/'Res Rent Roll'!$K29))</f>
        <v/>
      </c>
      <c r="EK29" s="47" t="str">
        <f>IF('Res Rent Roll'!$B29="","",INT(EK$3/'Res Rent Roll'!$K29)=(Rollover!EK$3/'Res Rent Roll'!$K29))</f>
        <v/>
      </c>
      <c r="EL29" s="47" t="str">
        <f>IF('Res Rent Roll'!$B29="","",INT(EL$3/'Res Rent Roll'!$K29)=(Rollover!EL$3/'Res Rent Roll'!$K29))</f>
        <v/>
      </c>
      <c r="EM29" s="47" t="str">
        <f>IF('Res Rent Roll'!$B29="","",INT(EM$3/'Res Rent Roll'!$K29)=(Rollover!EM$3/'Res Rent Roll'!$K29))</f>
        <v/>
      </c>
      <c r="EN29" s="47" t="str">
        <f>IF('Res Rent Roll'!$B29="","",INT(EN$3/'Res Rent Roll'!$K29)=(Rollover!EN$3/'Res Rent Roll'!$K29))</f>
        <v/>
      </c>
      <c r="EO29" s="47" t="str">
        <f>IF('Res Rent Roll'!$B29="","",INT(EO$3/'Res Rent Roll'!$K29)=(Rollover!EO$3/'Res Rent Roll'!$K29))</f>
        <v/>
      </c>
      <c r="EP29" s="47" t="str">
        <f>IF('Res Rent Roll'!$B29="","",INT(EP$3/'Res Rent Roll'!$K29)=(Rollover!EP$3/'Res Rent Roll'!$K29))</f>
        <v/>
      </c>
      <c r="EQ29" s="47" t="str">
        <f>IF('Res Rent Roll'!$B29="","",INT(EQ$3/'Res Rent Roll'!$K29)=(Rollover!EQ$3/'Res Rent Roll'!$K29))</f>
        <v/>
      </c>
      <c r="ER29" s="47" t="str">
        <f>IF('Res Rent Roll'!$B29="","",INT(ER$3/'Res Rent Roll'!$K29)=(Rollover!ER$3/'Res Rent Roll'!$K29))</f>
        <v/>
      </c>
      <c r="ES29" s="47" t="str">
        <f>IF('Res Rent Roll'!$B29="","",INT(ES$3/'Res Rent Roll'!$K29)=(Rollover!ES$3/'Res Rent Roll'!$K29))</f>
        <v/>
      </c>
      <c r="ET29" s="47" t="str">
        <f>IF('Res Rent Roll'!$B29="","",INT(ET$3/'Res Rent Roll'!$K29)=(Rollover!ET$3/'Res Rent Roll'!$K29))</f>
        <v/>
      </c>
      <c r="EU29" s="47" t="str">
        <f>IF('Res Rent Roll'!$B29="","",INT(EU$3/'Res Rent Roll'!$K29)=(Rollover!EU$3/'Res Rent Roll'!$K29))</f>
        <v/>
      </c>
      <c r="EV29" s="47" t="str">
        <f>IF('Res Rent Roll'!$B29="","",INT(EV$3/'Res Rent Roll'!$K29)=(Rollover!EV$3/'Res Rent Roll'!$K29))</f>
        <v/>
      </c>
      <c r="EW29" s="47" t="str">
        <f>IF('Res Rent Roll'!$B29="","",INT(EW$3/'Res Rent Roll'!$K29)=(Rollover!EW$3/'Res Rent Roll'!$K29))</f>
        <v/>
      </c>
      <c r="EX29" s="47" t="str">
        <f>IF('Res Rent Roll'!$B29="","",INT(EX$3/'Res Rent Roll'!$K29)=(Rollover!EX$3/'Res Rent Roll'!$K29))</f>
        <v/>
      </c>
      <c r="EY29" s="47" t="str">
        <f>IF('Res Rent Roll'!$B29="","",INT(EY$3/'Res Rent Roll'!$K29)=(Rollover!EY$3/'Res Rent Roll'!$K29))</f>
        <v/>
      </c>
      <c r="EZ29" s="47" t="str">
        <f>IF('Res Rent Roll'!$B29="","",INT(EZ$3/'Res Rent Roll'!$K29)=(Rollover!EZ$3/'Res Rent Roll'!$K29))</f>
        <v/>
      </c>
      <c r="FA29" s="47" t="str">
        <f>IF('Res Rent Roll'!$B29="","",INT(FA$3/'Res Rent Roll'!$K29)=(Rollover!FA$3/'Res Rent Roll'!$K29))</f>
        <v/>
      </c>
      <c r="FB29" s="47" t="str">
        <f>IF('Res Rent Roll'!$B29="","",INT(FB$3/'Res Rent Roll'!$K29)=(Rollover!FB$3/'Res Rent Roll'!$K29))</f>
        <v/>
      </c>
      <c r="FC29" s="47" t="str">
        <f>IF('Res Rent Roll'!$B29="","",INT(FC$3/'Res Rent Roll'!$K29)=(Rollover!FC$3/'Res Rent Roll'!$K29))</f>
        <v/>
      </c>
      <c r="FD29" s="47" t="str">
        <f>IF('Res Rent Roll'!$B29="","",INT(FD$3/'Res Rent Roll'!$K29)=(Rollover!FD$3/'Res Rent Roll'!$K29))</f>
        <v/>
      </c>
      <c r="FE29" s="47" t="str">
        <f>IF('Res Rent Roll'!$B29="","",INT(FE$3/'Res Rent Roll'!$K29)=(Rollover!FE$3/'Res Rent Roll'!$K29))</f>
        <v/>
      </c>
      <c r="FF29" s="47" t="str">
        <f>IF('Res Rent Roll'!$B29="","",INT(FF$3/'Res Rent Roll'!$K29)=(Rollover!FF$3/'Res Rent Roll'!$K29))</f>
        <v/>
      </c>
      <c r="FG29" s="47" t="str">
        <f>IF('Res Rent Roll'!$B29="","",INT(FG$3/'Res Rent Roll'!$K29)=(Rollover!FG$3/'Res Rent Roll'!$K29))</f>
        <v/>
      </c>
      <c r="FH29" s="47" t="str">
        <f>IF('Res Rent Roll'!$B29="","",INT(FH$3/'Res Rent Roll'!$K29)=(Rollover!FH$3/'Res Rent Roll'!$K29))</f>
        <v/>
      </c>
      <c r="FI29" s="47" t="str">
        <f>IF('Res Rent Roll'!$B29="","",INT(FI$3/'Res Rent Roll'!$K29)=(Rollover!FI$3/'Res Rent Roll'!$K29))</f>
        <v/>
      </c>
      <c r="FJ29" s="47" t="str">
        <f>IF('Res Rent Roll'!$B29="","",INT(FJ$3/'Res Rent Roll'!$K29)=(Rollover!FJ$3/'Res Rent Roll'!$K29))</f>
        <v/>
      </c>
      <c r="FK29" s="47" t="str">
        <f>IF('Res Rent Roll'!$B29="","",INT(FK$3/'Res Rent Roll'!$K29)=(Rollover!FK$3/'Res Rent Roll'!$K29))</f>
        <v/>
      </c>
      <c r="FL29" s="47" t="str">
        <f>IF('Res Rent Roll'!$B29="","",INT(FL$3/'Res Rent Roll'!$K29)=(Rollover!FL$3/'Res Rent Roll'!$K29))</f>
        <v/>
      </c>
      <c r="FM29" s="47" t="str">
        <f>IF('Res Rent Roll'!$B29="","",INT(FM$3/'Res Rent Roll'!$K29)=(Rollover!FM$3/'Res Rent Roll'!$K29))</f>
        <v/>
      </c>
      <c r="FN29" s="47" t="str">
        <f>IF('Res Rent Roll'!$B29="","",INT(FN$3/'Res Rent Roll'!$K29)=(Rollover!FN$3/'Res Rent Roll'!$K29))</f>
        <v/>
      </c>
      <c r="FO29" s="47" t="str">
        <f>IF('Res Rent Roll'!$B29="","",INT(FO$3/'Res Rent Roll'!$K29)=(Rollover!FO$3/'Res Rent Roll'!$K29))</f>
        <v/>
      </c>
      <c r="FP29" s="47" t="str">
        <f>IF('Res Rent Roll'!$B29="","",INT(FP$3/'Res Rent Roll'!$K29)=(Rollover!FP$3/'Res Rent Roll'!$K29))</f>
        <v/>
      </c>
      <c r="FQ29" s="47" t="str">
        <f>IF('Res Rent Roll'!$B29="","",INT(FQ$3/'Res Rent Roll'!$K29)=(Rollover!FQ$3/'Res Rent Roll'!$K29))</f>
        <v/>
      </c>
      <c r="FR29" s="47" t="str">
        <f>IF('Res Rent Roll'!$B29="","",INT(FR$3/'Res Rent Roll'!$K29)=(Rollover!FR$3/'Res Rent Roll'!$K29))</f>
        <v/>
      </c>
      <c r="FS29" s="47" t="str">
        <f>IF('Res Rent Roll'!$B29="","",INT(FS$3/'Res Rent Roll'!$K29)=(Rollover!FS$3/'Res Rent Roll'!$K29))</f>
        <v/>
      </c>
      <c r="FT29" s="47" t="str">
        <f>IF('Res Rent Roll'!$B29="","",INT(FT$3/'Res Rent Roll'!$K29)=(Rollover!FT$3/'Res Rent Roll'!$K29))</f>
        <v/>
      </c>
      <c r="FU29" s="47" t="str">
        <f>IF('Res Rent Roll'!$B29="","",INT(FU$3/'Res Rent Roll'!$K29)=(Rollover!FU$3/'Res Rent Roll'!$K29))</f>
        <v/>
      </c>
      <c r="FV29" s="47" t="str">
        <f>IF('Res Rent Roll'!$B29="","",INT(FV$3/'Res Rent Roll'!$K29)=(Rollover!FV$3/'Res Rent Roll'!$K29))</f>
        <v/>
      </c>
      <c r="FW29" s="47" t="str">
        <f>IF('Res Rent Roll'!$B29="","",INT(FW$3/'Res Rent Roll'!$K29)=(Rollover!FW$3/'Res Rent Roll'!$K29))</f>
        <v/>
      </c>
      <c r="FX29" s="47" t="str">
        <f>IF('Res Rent Roll'!$B29="","",INT(FX$3/'Res Rent Roll'!$K29)=(Rollover!FX$3/'Res Rent Roll'!$K29))</f>
        <v/>
      </c>
      <c r="FY29" s="47" t="str">
        <f>IF('Res Rent Roll'!$B29="","",INT(FY$3/'Res Rent Roll'!$K29)=(Rollover!FY$3/'Res Rent Roll'!$K29))</f>
        <v/>
      </c>
      <c r="FZ29" s="47" t="str">
        <f>IF('Res Rent Roll'!$B29="","",INT(FZ$3/'Res Rent Roll'!$K29)=(Rollover!FZ$3/'Res Rent Roll'!$K29))</f>
        <v/>
      </c>
      <c r="GA29" s="48" t="str">
        <f>IF('Res Rent Roll'!$B29="","",INT(GA$3/'Res Rent Roll'!$K29)=(Rollover!GA$3/'Res Rent Roll'!$K29))</f>
        <v/>
      </c>
    </row>
    <row r="30" spans="2:183" x14ac:dyDescent="0.3">
      <c r="B30" s="42" t="str">
        <f>IF('Res Rent Roll'!$B30="","",'Res Rent Roll'!$B30)</f>
        <v/>
      </c>
      <c r="C30" s="43"/>
      <c r="D30" s="47" t="str">
        <f>IF('Res Rent Roll'!$B30="","",INT(D$3/'Res Rent Roll'!$K30)=(Rollover!D$3/'Res Rent Roll'!$K30))</f>
        <v/>
      </c>
      <c r="E30" s="47" t="str">
        <f>IF('Res Rent Roll'!$B30="","",INT(E$3/'Res Rent Roll'!$K30)=(Rollover!E$3/'Res Rent Roll'!$K30))</f>
        <v/>
      </c>
      <c r="F30" s="47" t="str">
        <f>IF('Res Rent Roll'!$B30="","",INT(F$3/'Res Rent Roll'!$K30)=(Rollover!F$3/'Res Rent Roll'!$K30))</f>
        <v/>
      </c>
      <c r="G30" s="47" t="str">
        <f>IF('Res Rent Roll'!$B30="","",INT(G$3/'Res Rent Roll'!$K30)=(Rollover!G$3/'Res Rent Roll'!$K30))</f>
        <v/>
      </c>
      <c r="H30" s="47" t="str">
        <f>IF('Res Rent Roll'!$B30="","",INT(H$3/'Res Rent Roll'!$K30)=(Rollover!H$3/'Res Rent Roll'!$K30))</f>
        <v/>
      </c>
      <c r="I30" s="47" t="str">
        <f>IF('Res Rent Roll'!$B30="","",INT(I$3/'Res Rent Roll'!$K30)=(Rollover!I$3/'Res Rent Roll'!$K30))</f>
        <v/>
      </c>
      <c r="J30" s="47" t="str">
        <f>IF('Res Rent Roll'!$B30="","",INT(J$3/'Res Rent Roll'!$K30)=(Rollover!J$3/'Res Rent Roll'!$K30))</f>
        <v/>
      </c>
      <c r="K30" s="47" t="str">
        <f>IF('Res Rent Roll'!$B30="","",INT(K$3/'Res Rent Roll'!$K30)=(Rollover!K$3/'Res Rent Roll'!$K30))</f>
        <v/>
      </c>
      <c r="L30" s="47" t="str">
        <f>IF('Res Rent Roll'!$B30="","",INT(L$3/'Res Rent Roll'!$K30)=(Rollover!L$3/'Res Rent Roll'!$K30))</f>
        <v/>
      </c>
      <c r="M30" s="47" t="str">
        <f>IF('Res Rent Roll'!$B30="","",INT(M$3/'Res Rent Roll'!$K30)=(Rollover!M$3/'Res Rent Roll'!$K30))</f>
        <v/>
      </c>
      <c r="N30" s="47" t="str">
        <f>IF('Res Rent Roll'!$B30="","",INT(N$3/'Res Rent Roll'!$K30)=(Rollover!N$3/'Res Rent Roll'!$K30))</f>
        <v/>
      </c>
      <c r="O30" s="47" t="str">
        <f>IF('Res Rent Roll'!$B30="","",INT(O$3/'Res Rent Roll'!$K30)=(Rollover!O$3/'Res Rent Roll'!$K30))</f>
        <v/>
      </c>
      <c r="P30" s="47" t="str">
        <f>IF('Res Rent Roll'!$B30="","",INT(P$3/'Res Rent Roll'!$K30)=(Rollover!P$3/'Res Rent Roll'!$K30))</f>
        <v/>
      </c>
      <c r="Q30" s="47" t="str">
        <f>IF('Res Rent Roll'!$B30="","",INT(Q$3/'Res Rent Roll'!$K30)=(Rollover!Q$3/'Res Rent Roll'!$K30))</f>
        <v/>
      </c>
      <c r="R30" s="47" t="str">
        <f>IF('Res Rent Roll'!$B30="","",INT(R$3/'Res Rent Roll'!$K30)=(Rollover!R$3/'Res Rent Roll'!$K30))</f>
        <v/>
      </c>
      <c r="S30" s="47" t="str">
        <f>IF('Res Rent Roll'!$B30="","",INT(S$3/'Res Rent Roll'!$K30)=(Rollover!S$3/'Res Rent Roll'!$K30))</f>
        <v/>
      </c>
      <c r="T30" s="47" t="str">
        <f>IF('Res Rent Roll'!$B30="","",INT(T$3/'Res Rent Roll'!$K30)=(Rollover!T$3/'Res Rent Roll'!$K30))</f>
        <v/>
      </c>
      <c r="U30" s="47" t="str">
        <f>IF('Res Rent Roll'!$B30="","",INT(U$3/'Res Rent Roll'!$K30)=(Rollover!U$3/'Res Rent Roll'!$K30))</f>
        <v/>
      </c>
      <c r="V30" s="47" t="str">
        <f>IF('Res Rent Roll'!$B30="","",INT(V$3/'Res Rent Roll'!$K30)=(Rollover!V$3/'Res Rent Roll'!$K30))</f>
        <v/>
      </c>
      <c r="W30" s="47" t="str">
        <f>IF('Res Rent Roll'!$B30="","",INT(W$3/'Res Rent Roll'!$K30)=(Rollover!W$3/'Res Rent Roll'!$K30))</f>
        <v/>
      </c>
      <c r="X30" s="47" t="str">
        <f>IF('Res Rent Roll'!$B30="","",INT(X$3/'Res Rent Roll'!$K30)=(Rollover!X$3/'Res Rent Roll'!$K30))</f>
        <v/>
      </c>
      <c r="Y30" s="47" t="str">
        <f>IF('Res Rent Roll'!$B30="","",INT(Y$3/'Res Rent Roll'!$K30)=(Rollover!Y$3/'Res Rent Roll'!$K30))</f>
        <v/>
      </c>
      <c r="Z30" s="47" t="str">
        <f>IF('Res Rent Roll'!$B30="","",INT(Z$3/'Res Rent Roll'!$K30)=(Rollover!Z$3/'Res Rent Roll'!$K30))</f>
        <v/>
      </c>
      <c r="AA30" s="47" t="str">
        <f>IF('Res Rent Roll'!$B30="","",INT(AA$3/'Res Rent Roll'!$K30)=(Rollover!AA$3/'Res Rent Roll'!$K30))</f>
        <v/>
      </c>
      <c r="AB30" s="47" t="str">
        <f>IF('Res Rent Roll'!$B30="","",INT(AB$3/'Res Rent Roll'!$K30)=(Rollover!AB$3/'Res Rent Roll'!$K30))</f>
        <v/>
      </c>
      <c r="AC30" s="47" t="str">
        <f>IF('Res Rent Roll'!$B30="","",INT(AC$3/'Res Rent Roll'!$K30)=(Rollover!AC$3/'Res Rent Roll'!$K30))</f>
        <v/>
      </c>
      <c r="AD30" s="47" t="str">
        <f>IF('Res Rent Roll'!$B30="","",INT(AD$3/'Res Rent Roll'!$K30)=(Rollover!AD$3/'Res Rent Roll'!$K30))</f>
        <v/>
      </c>
      <c r="AE30" s="47" t="str">
        <f>IF('Res Rent Roll'!$B30="","",INT(AE$3/'Res Rent Roll'!$K30)=(Rollover!AE$3/'Res Rent Roll'!$K30))</f>
        <v/>
      </c>
      <c r="AF30" s="47" t="str">
        <f>IF('Res Rent Roll'!$B30="","",INT(AF$3/'Res Rent Roll'!$K30)=(Rollover!AF$3/'Res Rent Roll'!$K30))</f>
        <v/>
      </c>
      <c r="AG30" s="47" t="str">
        <f>IF('Res Rent Roll'!$B30="","",INT(AG$3/'Res Rent Roll'!$K30)=(Rollover!AG$3/'Res Rent Roll'!$K30))</f>
        <v/>
      </c>
      <c r="AH30" s="47" t="str">
        <f>IF('Res Rent Roll'!$B30="","",INT(AH$3/'Res Rent Roll'!$K30)=(Rollover!AH$3/'Res Rent Roll'!$K30))</f>
        <v/>
      </c>
      <c r="AI30" s="47" t="str">
        <f>IF('Res Rent Roll'!$B30="","",INT(AI$3/'Res Rent Roll'!$K30)=(Rollover!AI$3/'Res Rent Roll'!$K30))</f>
        <v/>
      </c>
      <c r="AJ30" s="47" t="str">
        <f>IF('Res Rent Roll'!$B30="","",INT(AJ$3/'Res Rent Roll'!$K30)=(Rollover!AJ$3/'Res Rent Roll'!$K30))</f>
        <v/>
      </c>
      <c r="AK30" s="47" t="str">
        <f>IF('Res Rent Roll'!$B30="","",INT(AK$3/'Res Rent Roll'!$K30)=(Rollover!AK$3/'Res Rent Roll'!$K30))</f>
        <v/>
      </c>
      <c r="AL30" s="47" t="str">
        <f>IF('Res Rent Roll'!$B30="","",INT(AL$3/'Res Rent Roll'!$K30)=(Rollover!AL$3/'Res Rent Roll'!$K30))</f>
        <v/>
      </c>
      <c r="AM30" s="47" t="str">
        <f>IF('Res Rent Roll'!$B30="","",INT(AM$3/'Res Rent Roll'!$K30)=(Rollover!AM$3/'Res Rent Roll'!$K30))</f>
        <v/>
      </c>
      <c r="AN30" s="47" t="str">
        <f>IF('Res Rent Roll'!$B30="","",INT(AN$3/'Res Rent Roll'!$K30)=(Rollover!AN$3/'Res Rent Roll'!$K30))</f>
        <v/>
      </c>
      <c r="AO30" s="47" t="str">
        <f>IF('Res Rent Roll'!$B30="","",INT(AO$3/'Res Rent Roll'!$K30)=(Rollover!AO$3/'Res Rent Roll'!$K30))</f>
        <v/>
      </c>
      <c r="AP30" s="47" t="str">
        <f>IF('Res Rent Roll'!$B30="","",INT(AP$3/'Res Rent Roll'!$K30)=(Rollover!AP$3/'Res Rent Roll'!$K30))</f>
        <v/>
      </c>
      <c r="AQ30" s="47" t="str">
        <f>IF('Res Rent Roll'!$B30="","",INT(AQ$3/'Res Rent Roll'!$K30)=(Rollover!AQ$3/'Res Rent Roll'!$K30))</f>
        <v/>
      </c>
      <c r="AR30" s="47" t="str">
        <f>IF('Res Rent Roll'!$B30="","",INT(AR$3/'Res Rent Roll'!$K30)=(Rollover!AR$3/'Res Rent Roll'!$K30))</f>
        <v/>
      </c>
      <c r="AS30" s="47" t="str">
        <f>IF('Res Rent Roll'!$B30="","",INT(AS$3/'Res Rent Roll'!$K30)=(Rollover!AS$3/'Res Rent Roll'!$K30))</f>
        <v/>
      </c>
      <c r="AT30" s="47" t="str">
        <f>IF('Res Rent Roll'!$B30="","",INT(AT$3/'Res Rent Roll'!$K30)=(Rollover!AT$3/'Res Rent Roll'!$K30))</f>
        <v/>
      </c>
      <c r="AU30" s="47" t="str">
        <f>IF('Res Rent Roll'!$B30="","",INT(AU$3/'Res Rent Roll'!$K30)=(Rollover!AU$3/'Res Rent Roll'!$K30))</f>
        <v/>
      </c>
      <c r="AV30" s="47" t="str">
        <f>IF('Res Rent Roll'!$B30="","",INT(AV$3/'Res Rent Roll'!$K30)=(Rollover!AV$3/'Res Rent Roll'!$K30))</f>
        <v/>
      </c>
      <c r="AW30" s="47" t="str">
        <f>IF('Res Rent Roll'!$B30="","",INT(AW$3/'Res Rent Roll'!$K30)=(Rollover!AW$3/'Res Rent Roll'!$K30))</f>
        <v/>
      </c>
      <c r="AX30" s="47" t="str">
        <f>IF('Res Rent Roll'!$B30="","",INT(AX$3/'Res Rent Roll'!$K30)=(Rollover!AX$3/'Res Rent Roll'!$K30))</f>
        <v/>
      </c>
      <c r="AY30" s="47" t="str">
        <f>IF('Res Rent Roll'!$B30="","",INT(AY$3/'Res Rent Roll'!$K30)=(Rollover!AY$3/'Res Rent Roll'!$K30))</f>
        <v/>
      </c>
      <c r="AZ30" s="47" t="str">
        <f>IF('Res Rent Roll'!$B30="","",INT(AZ$3/'Res Rent Roll'!$K30)=(Rollover!AZ$3/'Res Rent Roll'!$K30))</f>
        <v/>
      </c>
      <c r="BA30" s="47" t="str">
        <f>IF('Res Rent Roll'!$B30="","",INT(BA$3/'Res Rent Roll'!$K30)=(Rollover!BA$3/'Res Rent Roll'!$K30))</f>
        <v/>
      </c>
      <c r="BB30" s="47" t="str">
        <f>IF('Res Rent Roll'!$B30="","",INT(BB$3/'Res Rent Roll'!$K30)=(Rollover!BB$3/'Res Rent Roll'!$K30))</f>
        <v/>
      </c>
      <c r="BC30" s="47" t="str">
        <f>IF('Res Rent Roll'!$B30="","",INT(BC$3/'Res Rent Roll'!$K30)=(Rollover!BC$3/'Res Rent Roll'!$K30))</f>
        <v/>
      </c>
      <c r="BD30" s="47" t="str">
        <f>IF('Res Rent Roll'!$B30="","",INT(BD$3/'Res Rent Roll'!$K30)=(Rollover!BD$3/'Res Rent Roll'!$K30))</f>
        <v/>
      </c>
      <c r="BE30" s="47" t="str">
        <f>IF('Res Rent Roll'!$B30="","",INT(BE$3/'Res Rent Roll'!$K30)=(Rollover!BE$3/'Res Rent Roll'!$K30))</f>
        <v/>
      </c>
      <c r="BF30" s="47" t="str">
        <f>IF('Res Rent Roll'!$B30="","",INT(BF$3/'Res Rent Roll'!$K30)=(Rollover!BF$3/'Res Rent Roll'!$K30))</f>
        <v/>
      </c>
      <c r="BG30" s="47" t="str">
        <f>IF('Res Rent Roll'!$B30="","",INT(BG$3/'Res Rent Roll'!$K30)=(Rollover!BG$3/'Res Rent Roll'!$K30))</f>
        <v/>
      </c>
      <c r="BH30" s="47" t="str">
        <f>IF('Res Rent Roll'!$B30="","",INT(BH$3/'Res Rent Roll'!$K30)=(Rollover!BH$3/'Res Rent Roll'!$K30))</f>
        <v/>
      </c>
      <c r="BI30" s="47" t="str">
        <f>IF('Res Rent Roll'!$B30="","",INT(BI$3/'Res Rent Roll'!$K30)=(Rollover!BI$3/'Res Rent Roll'!$K30))</f>
        <v/>
      </c>
      <c r="BJ30" s="47" t="str">
        <f>IF('Res Rent Roll'!$B30="","",INT(BJ$3/'Res Rent Roll'!$K30)=(Rollover!BJ$3/'Res Rent Roll'!$K30))</f>
        <v/>
      </c>
      <c r="BK30" s="47" t="str">
        <f>IF('Res Rent Roll'!$B30="","",INT(BK$3/'Res Rent Roll'!$K30)=(Rollover!BK$3/'Res Rent Roll'!$K30))</f>
        <v/>
      </c>
      <c r="BL30" s="47" t="str">
        <f>IF('Res Rent Roll'!$B30="","",INT(BL$3/'Res Rent Roll'!$K30)=(Rollover!BL$3/'Res Rent Roll'!$K30))</f>
        <v/>
      </c>
      <c r="BM30" s="47" t="str">
        <f>IF('Res Rent Roll'!$B30="","",INT(BM$3/'Res Rent Roll'!$K30)=(Rollover!BM$3/'Res Rent Roll'!$K30))</f>
        <v/>
      </c>
      <c r="BN30" s="47" t="str">
        <f>IF('Res Rent Roll'!$B30="","",INT(BN$3/'Res Rent Roll'!$K30)=(Rollover!BN$3/'Res Rent Roll'!$K30))</f>
        <v/>
      </c>
      <c r="BO30" s="47" t="str">
        <f>IF('Res Rent Roll'!$B30="","",INT(BO$3/'Res Rent Roll'!$K30)=(Rollover!BO$3/'Res Rent Roll'!$K30))</f>
        <v/>
      </c>
      <c r="BP30" s="47" t="str">
        <f>IF('Res Rent Roll'!$B30="","",INT(BP$3/'Res Rent Roll'!$K30)=(Rollover!BP$3/'Res Rent Roll'!$K30))</f>
        <v/>
      </c>
      <c r="BQ30" s="47" t="str">
        <f>IF('Res Rent Roll'!$B30="","",INT(BQ$3/'Res Rent Roll'!$K30)=(Rollover!BQ$3/'Res Rent Roll'!$K30))</f>
        <v/>
      </c>
      <c r="BR30" s="47" t="str">
        <f>IF('Res Rent Roll'!$B30="","",INT(BR$3/'Res Rent Roll'!$K30)=(Rollover!BR$3/'Res Rent Roll'!$K30))</f>
        <v/>
      </c>
      <c r="BS30" s="47" t="str">
        <f>IF('Res Rent Roll'!$B30="","",INT(BS$3/'Res Rent Roll'!$K30)=(Rollover!BS$3/'Res Rent Roll'!$K30))</f>
        <v/>
      </c>
      <c r="BT30" s="47" t="str">
        <f>IF('Res Rent Roll'!$B30="","",INT(BT$3/'Res Rent Roll'!$K30)=(Rollover!BT$3/'Res Rent Roll'!$K30))</f>
        <v/>
      </c>
      <c r="BU30" s="47" t="str">
        <f>IF('Res Rent Roll'!$B30="","",INT(BU$3/'Res Rent Roll'!$K30)=(Rollover!BU$3/'Res Rent Roll'!$K30))</f>
        <v/>
      </c>
      <c r="BV30" s="47" t="str">
        <f>IF('Res Rent Roll'!$B30="","",INT(BV$3/'Res Rent Roll'!$K30)=(Rollover!BV$3/'Res Rent Roll'!$K30))</f>
        <v/>
      </c>
      <c r="BW30" s="47" t="str">
        <f>IF('Res Rent Roll'!$B30="","",INT(BW$3/'Res Rent Roll'!$K30)=(Rollover!BW$3/'Res Rent Roll'!$K30))</f>
        <v/>
      </c>
      <c r="BX30" s="47" t="str">
        <f>IF('Res Rent Roll'!$B30="","",INT(BX$3/'Res Rent Roll'!$K30)=(Rollover!BX$3/'Res Rent Roll'!$K30))</f>
        <v/>
      </c>
      <c r="BY30" s="47" t="str">
        <f>IF('Res Rent Roll'!$B30="","",INT(BY$3/'Res Rent Roll'!$K30)=(Rollover!BY$3/'Res Rent Roll'!$K30))</f>
        <v/>
      </c>
      <c r="BZ30" s="47" t="str">
        <f>IF('Res Rent Roll'!$B30="","",INT(BZ$3/'Res Rent Roll'!$K30)=(Rollover!BZ$3/'Res Rent Roll'!$K30))</f>
        <v/>
      </c>
      <c r="CA30" s="47" t="str">
        <f>IF('Res Rent Roll'!$B30="","",INT(CA$3/'Res Rent Roll'!$K30)=(Rollover!CA$3/'Res Rent Roll'!$K30))</f>
        <v/>
      </c>
      <c r="CB30" s="47" t="str">
        <f>IF('Res Rent Roll'!$B30="","",INT(CB$3/'Res Rent Roll'!$K30)=(Rollover!CB$3/'Res Rent Roll'!$K30))</f>
        <v/>
      </c>
      <c r="CC30" s="47" t="str">
        <f>IF('Res Rent Roll'!$B30="","",INT(CC$3/'Res Rent Roll'!$K30)=(Rollover!CC$3/'Res Rent Roll'!$K30))</f>
        <v/>
      </c>
      <c r="CD30" s="47" t="str">
        <f>IF('Res Rent Roll'!$B30="","",INT(CD$3/'Res Rent Roll'!$K30)=(Rollover!CD$3/'Res Rent Roll'!$K30))</f>
        <v/>
      </c>
      <c r="CE30" s="47" t="str">
        <f>IF('Res Rent Roll'!$B30="","",INT(CE$3/'Res Rent Roll'!$K30)=(Rollover!CE$3/'Res Rent Roll'!$K30))</f>
        <v/>
      </c>
      <c r="CF30" s="47" t="str">
        <f>IF('Res Rent Roll'!$B30="","",INT(CF$3/'Res Rent Roll'!$K30)=(Rollover!CF$3/'Res Rent Roll'!$K30))</f>
        <v/>
      </c>
      <c r="CG30" s="47" t="str">
        <f>IF('Res Rent Roll'!$B30="","",INT(CG$3/'Res Rent Roll'!$K30)=(Rollover!CG$3/'Res Rent Roll'!$K30))</f>
        <v/>
      </c>
      <c r="CH30" s="47" t="str">
        <f>IF('Res Rent Roll'!$B30="","",INT(CH$3/'Res Rent Roll'!$K30)=(Rollover!CH$3/'Res Rent Roll'!$K30))</f>
        <v/>
      </c>
      <c r="CI30" s="47" t="str">
        <f>IF('Res Rent Roll'!$B30="","",INT(CI$3/'Res Rent Roll'!$K30)=(Rollover!CI$3/'Res Rent Roll'!$K30))</f>
        <v/>
      </c>
      <c r="CJ30" s="47" t="str">
        <f>IF('Res Rent Roll'!$B30="","",INT(CJ$3/'Res Rent Roll'!$K30)=(Rollover!CJ$3/'Res Rent Roll'!$K30))</f>
        <v/>
      </c>
      <c r="CK30" s="47" t="str">
        <f>IF('Res Rent Roll'!$B30="","",INT(CK$3/'Res Rent Roll'!$K30)=(Rollover!CK$3/'Res Rent Roll'!$K30))</f>
        <v/>
      </c>
      <c r="CL30" s="47" t="str">
        <f>IF('Res Rent Roll'!$B30="","",INT(CL$3/'Res Rent Roll'!$K30)=(Rollover!CL$3/'Res Rent Roll'!$K30))</f>
        <v/>
      </c>
      <c r="CM30" s="47" t="str">
        <f>IF('Res Rent Roll'!$B30="","",INT(CM$3/'Res Rent Roll'!$K30)=(Rollover!CM$3/'Res Rent Roll'!$K30))</f>
        <v/>
      </c>
      <c r="CN30" s="47" t="str">
        <f>IF('Res Rent Roll'!$B30="","",INT(CN$3/'Res Rent Roll'!$K30)=(Rollover!CN$3/'Res Rent Roll'!$K30))</f>
        <v/>
      </c>
      <c r="CO30" s="47" t="str">
        <f>IF('Res Rent Roll'!$B30="","",INT(CO$3/'Res Rent Roll'!$K30)=(Rollover!CO$3/'Res Rent Roll'!$K30))</f>
        <v/>
      </c>
      <c r="CP30" s="47" t="str">
        <f>IF('Res Rent Roll'!$B30="","",INT(CP$3/'Res Rent Roll'!$K30)=(Rollover!CP$3/'Res Rent Roll'!$K30))</f>
        <v/>
      </c>
      <c r="CQ30" s="47" t="str">
        <f>IF('Res Rent Roll'!$B30="","",INT(CQ$3/'Res Rent Roll'!$K30)=(Rollover!CQ$3/'Res Rent Roll'!$K30))</f>
        <v/>
      </c>
      <c r="CR30" s="47" t="str">
        <f>IF('Res Rent Roll'!$B30="","",INT(CR$3/'Res Rent Roll'!$K30)=(Rollover!CR$3/'Res Rent Roll'!$K30))</f>
        <v/>
      </c>
      <c r="CS30" s="47" t="str">
        <f>IF('Res Rent Roll'!$B30="","",INT(CS$3/'Res Rent Roll'!$K30)=(Rollover!CS$3/'Res Rent Roll'!$K30))</f>
        <v/>
      </c>
      <c r="CT30" s="47" t="str">
        <f>IF('Res Rent Roll'!$B30="","",INT(CT$3/'Res Rent Roll'!$K30)=(Rollover!CT$3/'Res Rent Roll'!$K30))</f>
        <v/>
      </c>
      <c r="CU30" s="47" t="str">
        <f>IF('Res Rent Roll'!$B30="","",INT(CU$3/'Res Rent Roll'!$K30)=(Rollover!CU$3/'Res Rent Roll'!$K30))</f>
        <v/>
      </c>
      <c r="CV30" s="47" t="str">
        <f>IF('Res Rent Roll'!$B30="","",INT(CV$3/'Res Rent Roll'!$K30)=(Rollover!CV$3/'Res Rent Roll'!$K30))</f>
        <v/>
      </c>
      <c r="CW30" s="47" t="str">
        <f>IF('Res Rent Roll'!$B30="","",INT(CW$3/'Res Rent Roll'!$K30)=(Rollover!CW$3/'Res Rent Roll'!$K30))</f>
        <v/>
      </c>
      <c r="CX30" s="47" t="str">
        <f>IF('Res Rent Roll'!$B30="","",INT(CX$3/'Res Rent Roll'!$K30)=(Rollover!CX$3/'Res Rent Roll'!$K30))</f>
        <v/>
      </c>
      <c r="CY30" s="47" t="str">
        <f>IF('Res Rent Roll'!$B30="","",INT(CY$3/'Res Rent Roll'!$K30)=(Rollover!CY$3/'Res Rent Roll'!$K30))</f>
        <v/>
      </c>
      <c r="CZ30" s="47" t="str">
        <f>IF('Res Rent Roll'!$B30="","",INT(CZ$3/'Res Rent Roll'!$K30)=(Rollover!CZ$3/'Res Rent Roll'!$K30))</f>
        <v/>
      </c>
      <c r="DA30" s="47" t="str">
        <f>IF('Res Rent Roll'!$B30="","",INT(DA$3/'Res Rent Roll'!$K30)=(Rollover!DA$3/'Res Rent Roll'!$K30))</f>
        <v/>
      </c>
      <c r="DB30" s="47" t="str">
        <f>IF('Res Rent Roll'!$B30="","",INT(DB$3/'Res Rent Roll'!$K30)=(Rollover!DB$3/'Res Rent Roll'!$K30))</f>
        <v/>
      </c>
      <c r="DC30" s="47" t="str">
        <f>IF('Res Rent Roll'!$B30="","",INT(DC$3/'Res Rent Roll'!$K30)=(Rollover!DC$3/'Res Rent Roll'!$K30))</f>
        <v/>
      </c>
      <c r="DD30" s="47" t="str">
        <f>IF('Res Rent Roll'!$B30="","",INT(DD$3/'Res Rent Roll'!$K30)=(Rollover!DD$3/'Res Rent Roll'!$K30))</f>
        <v/>
      </c>
      <c r="DE30" s="47" t="str">
        <f>IF('Res Rent Roll'!$B30="","",INT(DE$3/'Res Rent Roll'!$K30)=(Rollover!DE$3/'Res Rent Roll'!$K30))</f>
        <v/>
      </c>
      <c r="DF30" s="47" t="str">
        <f>IF('Res Rent Roll'!$B30="","",INT(DF$3/'Res Rent Roll'!$K30)=(Rollover!DF$3/'Res Rent Roll'!$K30))</f>
        <v/>
      </c>
      <c r="DG30" s="47" t="str">
        <f>IF('Res Rent Roll'!$B30="","",INT(DG$3/'Res Rent Roll'!$K30)=(Rollover!DG$3/'Res Rent Roll'!$K30))</f>
        <v/>
      </c>
      <c r="DH30" s="47" t="str">
        <f>IF('Res Rent Roll'!$B30="","",INT(DH$3/'Res Rent Roll'!$K30)=(Rollover!DH$3/'Res Rent Roll'!$K30))</f>
        <v/>
      </c>
      <c r="DI30" s="47" t="str">
        <f>IF('Res Rent Roll'!$B30="","",INT(DI$3/'Res Rent Roll'!$K30)=(Rollover!DI$3/'Res Rent Roll'!$K30))</f>
        <v/>
      </c>
      <c r="DJ30" s="47" t="str">
        <f>IF('Res Rent Roll'!$B30="","",INT(DJ$3/'Res Rent Roll'!$K30)=(Rollover!DJ$3/'Res Rent Roll'!$K30))</f>
        <v/>
      </c>
      <c r="DK30" s="47" t="str">
        <f>IF('Res Rent Roll'!$B30="","",INT(DK$3/'Res Rent Roll'!$K30)=(Rollover!DK$3/'Res Rent Roll'!$K30))</f>
        <v/>
      </c>
      <c r="DL30" s="47" t="str">
        <f>IF('Res Rent Roll'!$B30="","",INT(DL$3/'Res Rent Roll'!$K30)=(Rollover!DL$3/'Res Rent Roll'!$K30))</f>
        <v/>
      </c>
      <c r="DM30" s="47" t="str">
        <f>IF('Res Rent Roll'!$B30="","",INT(DM$3/'Res Rent Roll'!$K30)=(Rollover!DM$3/'Res Rent Roll'!$K30))</f>
        <v/>
      </c>
      <c r="DN30" s="47" t="str">
        <f>IF('Res Rent Roll'!$B30="","",INT(DN$3/'Res Rent Roll'!$K30)=(Rollover!DN$3/'Res Rent Roll'!$K30))</f>
        <v/>
      </c>
      <c r="DO30" s="47" t="str">
        <f>IF('Res Rent Roll'!$B30="","",INT(DO$3/'Res Rent Roll'!$K30)=(Rollover!DO$3/'Res Rent Roll'!$K30))</f>
        <v/>
      </c>
      <c r="DP30" s="47" t="str">
        <f>IF('Res Rent Roll'!$B30="","",INT(DP$3/'Res Rent Roll'!$K30)=(Rollover!DP$3/'Res Rent Roll'!$K30))</f>
        <v/>
      </c>
      <c r="DQ30" s="47" t="str">
        <f>IF('Res Rent Roll'!$B30="","",INT(DQ$3/'Res Rent Roll'!$K30)=(Rollover!DQ$3/'Res Rent Roll'!$K30))</f>
        <v/>
      </c>
      <c r="DR30" s="47" t="str">
        <f>IF('Res Rent Roll'!$B30="","",INT(DR$3/'Res Rent Roll'!$K30)=(Rollover!DR$3/'Res Rent Roll'!$K30))</f>
        <v/>
      </c>
      <c r="DS30" s="47" t="str">
        <f>IF('Res Rent Roll'!$B30="","",INT(DS$3/'Res Rent Roll'!$K30)=(Rollover!DS$3/'Res Rent Roll'!$K30))</f>
        <v/>
      </c>
      <c r="DT30" s="47" t="str">
        <f>IF('Res Rent Roll'!$B30="","",INT(DT$3/'Res Rent Roll'!$K30)=(Rollover!DT$3/'Res Rent Roll'!$K30))</f>
        <v/>
      </c>
      <c r="DU30" s="47" t="str">
        <f>IF('Res Rent Roll'!$B30="","",INT(DU$3/'Res Rent Roll'!$K30)=(Rollover!DU$3/'Res Rent Roll'!$K30))</f>
        <v/>
      </c>
      <c r="DV30" s="47" t="str">
        <f>IF('Res Rent Roll'!$B30="","",INT(DV$3/'Res Rent Roll'!$K30)=(Rollover!DV$3/'Res Rent Roll'!$K30))</f>
        <v/>
      </c>
      <c r="DW30" s="47" t="str">
        <f>IF('Res Rent Roll'!$B30="","",INT(DW$3/'Res Rent Roll'!$K30)=(Rollover!DW$3/'Res Rent Roll'!$K30))</f>
        <v/>
      </c>
      <c r="DX30" s="47" t="str">
        <f>IF('Res Rent Roll'!$B30="","",INT(DX$3/'Res Rent Roll'!$K30)=(Rollover!DX$3/'Res Rent Roll'!$K30))</f>
        <v/>
      </c>
      <c r="DY30" s="47" t="str">
        <f>IF('Res Rent Roll'!$B30="","",INT(DY$3/'Res Rent Roll'!$K30)=(Rollover!DY$3/'Res Rent Roll'!$K30))</f>
        <v/>
      </c>
      <c r="DZ30" s="47" t="str">
        <f>IF('Res Rent Roll'!$B30="","",INT(DZ$3/'Res Rent Roll'!$K30)=(Rollover!DZ$3/'Res Rent Roll'!$K30))</f>
        <v/>
      </c>
      <c r="EA30" s="47" t="str">
        <f>IF('Res Rent Roll'!$B30="","",INT(EA$3/'Res Rent Roll'!$K30)=(Rollover!EA$3/'Res Rent Roll'!$K30))</f>
        <v/>
      </c>
      <c r="EB30" s="47" t="str">
        <f>IF('Res Rent Roll'!$B30="","",INT(EB$3/'Res Rent Roll'!$K30)=(Rollover!EB$3/'Res Rent Roll'!$K30))</f>
        <v/>
      </c>
      <c r="EC30" s="47" t="str">
        <f>IF('Res Rent Roll'!$B30="","",INT(EC$3/'Res Rent Roll'!$K30)=(Rollover!EC$3/'Res Rent Roll'!$K30))</f>
        <v/>
      </c>
      <c r="ED30" s="47" t="str">
        <f>IF('Res Rent Roll'!$B30="","",INT(ED$3/'Res Rent Roll'!$K30)=(Rollover!ED$3/'Res Rent Roll'!$K30))</f>
        <v/>
      </c>
      <c r="EE30" s="47" t="str">
        <f>IF('Res Rent Roll'!$B30="","",INT(EE$3/'Res Rent Roll'!$K30)=(Rollover!EE$3/'Res Rent Roll'!$K30))</f>
        <v/>
      </c>
      <c r="EF30" s="47" t="str">
        <f>IF('Res Rent Roll'!$B30="","",INT(EF$3/'Res Rent Roll'!$K30)=(Rollover!EF$3/'Res Rent Roll'!$K30))</f>
        <v/>
      </c>
      <c r="EG30" s="47" t="str">
        <f>IF('Res Rent Roll'!$B30="","",INT(EG$3/'Res Rent Roll'!$K30)=(Rollover!EG$3/'Res Rent Roll'!$K30))</f>
        <v/>
      </c>
      <c r="EH30" s="47" t="str">
        <f>IF('Res Rent Roll'!$B30="","",INT(EH$3/'Res Rent Roll'!$K30)=(Rollover!EH$3/'Res Rent Roll'!$K30))</f>
        <v/>
      </c>
      <c r="EI30" s="47" t="str">
        <f>IF('Res Rent Roll'!$B30="","",INT(EI$3/'Res Rent Roll'!$K30)=(Rollover!EI$3/'Res Rent Roll'!$K30))</f>
        <v/>
      </c>
      <c r="EJ30" s="47" t="str">
        <f>IF('Res Rent Roll'!$B30="","",INT(EJ$3/'Res Rent Roll'!$K30)=(Rollover!EJ$3/'Res Rent Roll'!$K30))</f>
        <v/>
      </c>
      <c r="EK30" s="47" t="str">
        <f>IF('Res Rent Roll'!$B30="","",INT(EK$3/'Res Rent Roll'!$K30)=(Rollover!EK$3/'Res Rent Roll'!$K30))</f>
        <v/>
      </c>
      <c r="EL30" s="47" t="str">
        <f>IF('Res Rent Roll'!$B30="","",INT(EL$3/'Res Rent Roll'!$K30)=(Rollover!EL$3/'Res Rent Roll'!$K30))</f>
        <v/>
      </c>
      <c r="EM30" s="47" t="str">
        <f>IF('Res Rent Roll'!$B30="","",INT(EM$3/'Res Rent Roll'!$K30)=(Rollover!EM$3/'Res Rent Roll'!$K30))</f>
        <v/>
      </c>
      <c r="EN30" s="47" t="str">
        <f>IF('Res Rent Roll'!$B30="","",INT(EN$3/'Res Rent Roll'!$K30)=(Rollover!EN$3/'Res Rent Roll'!$K30))</f>
        <v/>
      </c>
      <c r="EO30" s="47" t="str">
        <f>IF('Res Rent Roll'!$B30="","",INT(EO$3/'Res Rent Roll'!$K30)=(Rollover!EO$3/'Res Rent Roll'!$K30))</f>
        <v/>
      </c>
      <c r="EP30" s="47" t="str">
        <f>IF('Res Rent Roll'!$B30="","",INT(EP$3/'Res Rent Roll'!$K30)=(Rollover!EP$3/'Res Rent Roll'!$K30))</f>
        <v/>
      </c>
      <c r="EQ30" s="47" t="str">
        <f>IF('Res Rent Roll'!$B30="","",INT(EQ$3/'Res Rent Roll'!$K30)=(Rollover!EQ$3/'Res Rent Roll'!$K30))</f>
        <v/>
      </c>
      <c r="ER30" s="47" t="str">
        <f>IF('Res Rent Roll'!$B30="","",INT(ER$3/'Res Rent Roll'!$K30)=(Rollover!ER$3/'Res Rent Roll'!$K30))</f>
        <v/>
      </c>
      <c r="ES30" s="47" t="str">
        <f>IF('Res Rent Roll'!$B30="","",INT(ES$3/'Res Rent Roll'!$K30)=(Rollover!ES$3/'Res Rent Roll'!$K30))</f>
        <v/>
      </c>
      <c r="ET30" s="47" t="str">
        <f>IF('Res Rent Roll'!$B30="","",INT(ET$3/'Res Rent Roll'!$K30)=(Rollover!ET$3/'Res Rent Roll'!$K30))</f>
        <v/>
      </c>
      <c r="EU30" s="47" t="str">
        <f>IF('Res Rent Roll'!$B30="","",INT(EU$3/'Res Rent Roll'!$K30)=(Rollover!EU$3/'Res Rent Roll'!$K30))</f>
        <v/>
      </c>
      <c r="EV30" s="47" t="str">
        <f>IF('Res Rent Roll'!$B30="","",INT(EV$3/'Res Rent Roll'!$K30)=(Rollover!EV$3/'Res Rent Roll'!$K30))</f>
        <v/>
      </c>
      <c r="EW30" s="47" t="str">
        <f>IF('Res Rent Roll'!$B30="","",INT(EW$3/'Res Rent Roll'!$K30)=(Rollover!EW$3/'Res Rent Roll'!$K30))</f>
        <v/>
      </c>
      <c r="EX30" s="47" t="str">
        <f>IF('Res Rent Roll'!$B30="","",INT(EX$3/'Res Rent Roll'!$K30)=(Rollover!EX$3/'Res Rent Roll'!$K30))</f>
        <v/>
      </c>
      <c r="EY30" s="47" t="str">
        <f>IF('Res Rent Roll'!$B30="","",INT(EY$3/'Res Rent Roll'!$K30)=(Rollover!EY$3/'Res Rent Roll'!$K30))</f>
        <v/>
      </c>
      <c r="EZ30" s="47" t="str">
        <f>IF('Res Rent Roll'!$B30="","",INT(EZ$3/'Res Rent Roll'!$K30)=(Rollover!EZ$3/'Res Rent Roll'!$K30))</f>
        <v/>
      </c>
      <c r="FA30" s="47" t="str">
        <f>IF('Res Rent Roll'!$B30="","",INT(FA$3/'Res Rent Roll'!$K30)=(Rollover!FA$3/'Res Rent Roll'!$K30))</f>
        <v/>
      </c>
      <c r="FB30" s="47" t="str">
        <f>IF('Res Rent Roll'!$B30="","",INT(FB$3/'Res Rent Roll'!$K30)=(Rollover!FB$3/'Res Rent Roll'!$K30))</f>
        <v/>
      </c>
      <c r="FC30" s="47" t="str">
        <f>IF('Res Rent Roll'!$B30="","",INT(FC$3/'Res Rent Roll'!$K30)=(Rollover!FC$3/'Res Rent Roll'!$K30))</f>
        <v/>
      </c>
      <c r="FD30" s="47" t="str">
        <f>IF('Res Rent Roll'!$B30="","",INT(FD$3/'Res Rent Roll'!$K30)=(Rollover!FD$3/'Res Rent Roll'!$K30))</f>
        <v/>
      </c>
      <c r="FE30" s="47" t="str">
        <f>IF('Res Rent Roll'!$B30="","",INT(FE$3/'Res Rent Roll'!$K30)=(Rollover!FE$3/'Res Rent Roll'!$K30))</f>
        <v/>
      </c>
      <c r="FF30" s="47" t="str">
        <f>IF('Res Rent Roll'!$B30="","",INT(FF$3/'Res Rent Roll'!$K30)=(Rollover!FF$3/'Res Rent Roll'!$K30))</f>
        <v/>
      </c>
      <c r="FG30" s="47" t="str">
        <f>IF('Res Rent Roll'!$B30="","",INT(FG$3/'Res Rent Roll'!$K30)=(Rollover!FG$3/'Res Rent Roll'!$K30))</f>
        <v/>
      </c>
      <c r="FH30" s="47" t="str">
        <f>IF('Res Rent Roll'!$B30="","",INT(FH$3/'Res Rent Roll'!$K30)=(Rollover!FH$3/'Res Rent Roll'!$K30))</f>
        <v/>
      </c>
      <c r="FI30" s="47" t="str">
        <f>IF('Res Rent Roll'!$B30="","",INT(FI$3/'Res Rent Roll'!$K30)=(Rollover!FI$3/'Res Rent Roll'!$K30))</f>
        <v/>
      </c>
      <c r="FJ30" s="47" t="str">
        <f>IF('Res Rent Roll'!$B30="","",INT(FJ$3/'Res Rent Roll'!$K30)=(Rollover!FJ$3/'Res Rent Roll'!$K30))</f>
        <v/>
      </c>
      <c r="FK30" s="47" t="str">
        <f>IF('Res Rent Roll'!$B30="","",INT(FK$3/'Res Rent Roll'!$K30)=(Rollover!FK$3/'Res Rent Roll'!$K30))</f>
        <v/>
      </c>
      <c r="FL30" s="47" t="str">
        <f>IF('Res Rent Roll'!$B30="","",INT(FL$3/'Res Rent Roll'!$K30)=(Rollover!FL$3/'Res Rent Roll'!$K30))</f>
        <v/>
      </c>
      <c r="FM30" s="47" t="str">
        <f>IF('Res Rent Roll'!$B30="","",INT(FM$3/'Res Rent Roll'!$K30)=(Rollover!FM$3/'Res Rent Roll'!$K30))</f>
        <v/>
      </c>
      <c r="FN30" s="47" t="str">
        <f>IF('Res Rent Roll'!$B30="","",INT(FN$3/'Res Rent Roll'!$K30)=(Rollover!FN$3/'Res Rent Roll'!$K30))</f>
        <v/>
      </c>
      <c r="FO30" s="47" t="str">
        <f>IF('Res Rent Roll'!$B30="","",INT(FO$3/'Res Rent Roll'!$K30)=(Rollover!FO$3/'Res Rent Roll'!$K30))</f>
        <v/>
      </c>
      <c r="FP30" s="47" t="str">
        <f>IF('Res Rent Roll'!$B30="","",INT(FP$3/'Res Rent Roll'!$K30)=(Rollover!FP$3/'Res Rent Roll'!$K30))</f>
        <v/>
      </c>
      <c r="FQ30" s="47" t="str">
        <f>IF('Res Rent Roll'!$B30="","",INT(FQ$3/'Res Rent Roll'!$K30)=(Rollover!FQ$3/'Res Rent Roll'!$K30))</f>
        <v/>
      </c>
      <c r="FR30" s="47" t="str">
        <f>IF('Res Rent Roll'!$B30="","",INT(FR$3/'Res Rent Roll'!$K30)=(Rollover!FR$3/'Res Rent Roll'!$K30))</f>
        <v/>
      </c>
      <c r="FS30" s="47" t="str">
        <f>IF('Res Rent Roll'!$B30="","",INT(FS$3/'Res Rent Roll'!$K30)=(Rollover!FS$3/'Res Rent Roll'!$K30))</f>
        <v/>
      </c>
      <c r="FT30" s="47" t="str">
        <f>IF('Res Rent Roll'!$B30="","",INT(FT$3/'Res Rent Roll'!$K30)=(Rollover!FT$3/'Res Rent Roll'!$K30))</f>
        <v/>
      </c>
      <c r="FU30" s="47" t="str">
        <f>IF('Res Rent Roll'!$B30="","",INT(FU$3/'Res Rent Roll'!$K30)=(Rollover!FU$3/'Res Rent Roll'!$K30))</f>
        <v/>
      </c>
      <c r="FV30" s="47" t="str">
        <f>IF('Res Rent Roll'!$B30="","",INT(FV$3/'Res Rent Roll'!$K30)=(Rollover!FV$3/'Res Rent Roll'!$K30))</f>
        <v/>
      </c>
      <c r="FW30" s="47" t="str">
        <f>IF('Res Rent Roll'!$B30="","",INT(FW$3/'Res Rent Roll'!$K30)=(Rollover!FW$3/'Res Rent Roll'!$K30))</f>
        <v/>
      </c>
      <c r="FX30" s="47" t="str">
        <f>IF('Res Rent Roll'!$B30="","",INT(FX$3/'Res Rent Roll'!$K30)=(Rollover!FX$3/'Res Rent Roll'!$K30))</f>
        <v/>
      </c>
      <c r="FY30" s="47" t="str">
        <f>IF('Res Rent Roll'!$B30="","",INT(FY$3/'Res Rent Roll'!$K30)=(Rollover!FY$3/'Res Rent Roll'!$K30))</f>
        <v/>
      </c>
      <c r="FZ30" s="47" t="str">
        <f>IF('Res Rent Roll'!$B30="","",INT(FZ$3/'Res Rent Roll'!$K30)=(Rollover!FZ$3/'Res Rent Roll'!$K30))</f>
        <v/>
      </c>
      <c r="GA30" s="48" t="str">
        <f>IF('Res Rent Roll'!$B30="","",INT(GA$3/'Res Rent Roll'!$K30)=(Rollover!GA$3/'Res Rent Roll'!$K30))</f>
        <v/>
      </c>
    </row>
    <row r="31" spans="2:183" x14ac:dyDescent="0.3">
      <c r="B31" s="42" t="str">
        <f>IF('Res Rent Roll'!$B31="","",'Res Rent Roll'!$B31)</f>
        <v/>
      </c>
      <c r="C31" s="43"/>
      <c r="D31" s="47" t="str">
        <f>IF('Res Rent Roll'!$B31="","",INT(D$3/'Res Rent Roll'!$K31)=(Rollover!D$3/'Res Rent Roll'!$K31))</f>
        <v/>
      </c>
      <c r="E31" s="47" t="str">
        <f>IF('Res Rent Roll'!$B31="","",INT(E$3/'Res Rent Roll'!$K31)=(Rollover!E$3/'Res Rent Roll'!$K31))</f>
        <v/>
      </c>
      <c r="F31" s="47" t="str">
        <f>IF('Res Rent Roll'!$B31="","",INT(F$3/'Res Rent Roll'!$K31)=(Rollover!F$3/'Res Rent Roll'!$K31))</f>
        <v/>
      </c>
      <c r="G31" s="47" t="str">
        <f>IF('Res Rent Roll'!$B31="","",INT(G$3/'Res Rent Roll'!$K31)=(Rollover!G$3/'Res Rent Roll'!$K31))</f>
        <v/>
      </c>
      <c r="H31" s="47" t="str">
        <f>IF('Res Rent Roll'!$B31="","",INT(H$3/'Res Rent Roll'!$K31)=(Rollover!H$3/'Res Rent Roll'!$K31))</f>
        <v/>
      </c>
      <c r="I31" s="47" t="str">
        <f>IF('Res Rent Roll'!$B31="","",INT(I$3/'Res Rent Roll'!$K31)=(Rollover!I$3/'Res Rent Roll'!$K31))</f>
        <v/>
      </c>
      <c r="J31" s="47" t="str">
        <f>IF('Res Rent Roll'!$B31="","",INT(J$3/'Res Rent Roll'!$K31)=(Rollover!J$3/'Res Rent Roll'!$K31))</f>
        <v/>
      </c>
      <c r="K31" s="47" t="str">
        <f>IF('Res Rent Roll'!$B31="","",INT(K$3/'Res Rent Roll'!$K31)=(Rollover!K$3/'Res Rent Roll'!$K31))</f>
        <v/>
      </c>
      <c r="L31" s="47" t="str">
        <f>IF('Res Rent Roll'!$B31="","",INT(L$3/'Res Rent Roll'!$K31)=(Rollover!L$3/'Res Rent Roll'!$K31))</f>
        <v/>
      </c>
      <c r="M31" s="47" t="str">
        <f>IF('Res Rent Roll'!$B31="","",INT(M$3/'Res Rent Roll'!$K31)=(Rollover!M$3/'Res Rent Roll'!$K31))</f>
        <v/>
      </c>
      <c r="N31" s="47" t="str">
        <f>IF('Res Rent Roll'!$B31="","",INT(N$3/'Res Rent Roll'!$K31)=(Rollover!N$3/'Res Rent Roll'!$K31))</f>
        <v/>
      </c>
      <c r="O31" s="47" t="str">
        <f>IF('Res Rent Roll'!$B31="","",INT(O$3/'Res Rent Roll'!$K31)=(Rollover!O$3/'Res Rent Roll'!$K31))</f>
        <v/>
      </c>
      <c r="P31" s="47" t="str">
        <f>IF('Res Rent Roll'!$B31="","",INT(P$3/'Res Rent Roll'!$K31)=(Rollover!P$3/'Res Rent Roll'!$K31))</f>
        <v/>
      </c>
      <c r="Q31" s="47" t="str">
        <f>IF('Res Rent Roll'!$B31="","",INT(Q$3/'Res Rent Roll'!$K31)=(Rollover!Q$3/'Res Rent Roll'!$K31))</f>
        <v/>
      </c>
      <c r="R31" s="47" t="str">
        <f>IF('Res Rent Roll'!$B31="","",INT(R$3/'Res Rent Roll'!$K31)=(Rollover!R$3/'Res Rent Roll'!$K31))</f>
        <v/>
      </c>
      <c r="S31" s="47" t="str">
        <f>IF('Res Rent Roll'!$B31="","",INT(S$3/'Res Rent Roll'!$K31)=(Rollover!S$3/'Res Rent Roll'!$K31))</f>
        <v/>
      </c>
      <c r="T31" s="47" t="str">
        <f>IF('Res Rent Roll'!$B31="","",INT(T$3/'Res Rent Roll'!$K31)=(Rollover!T$3/'Res Rent Roll'!$K31))</f>
        <v/>
      </c>
      <c r="U31" s="47" t="str">
        <f>IF('Res Rent Roll'!$B31="","",INT(U$3/'Res Rent Roll'!$K31)=(Rollover!U$3/'Res Rent Roll'!$K31))</f>
        <v/>
      </c>
      <c r="V31" s="47" t="str">
        <f>IF('Res Rent Roll'!$B31="","",INT(V$3/'Res Rent Roll'!$K31)=(Rollover!V$3/'Res Rent Roll'!$K31))</f>
        <v/>
      </c>
      <c r="W31" s="47" t="str">
        <f>IF('Res Rent Roll'!$B31="","",INT(W$3/'Res Rent Roll'!$K31)=(Rollover!W$3/'Res Rent Roll'!$K31))</f>
        <v/>
      </c>
      <c r="X31" s="47" t="str">
        <f>IF('Res Rent Roll'!$B31="","",INT(X$3/'Res Rent Roll'!$K31)=(Rollover!X$3/'Res Rent Roll'!$K31))</f>
        <v/>
      </c>
      <c r="Y31" s="47" t="str">
        <f>IF('Res Rent Roll'!$B31="","",INT(Y$3/'Res Rent Roll'!$K31)=(Rollover!Y$3/'Res Rent Roll'!$K31))</f>
        <v/>
      </c>
      <c r="Z31" s="47" t="str">
        <f>IF('Res Rent Roll'!$B31="","",INT(Z$3/'Res Rent Roll'!$K31)=(Rollover!Z$3/'Res Rent Roll'!$K31))</f>
        <v/>
      </c>
      <c r="AA31" s="47" t="str">
        <f>IF('Res Rent Roll'!$B31="","",INT(AA$3/'Res Rent Roll'!$K31)=(Rollover!AA$3/'Res Rent Roll'!$K31))</f>
        <v/>
      </c>
      <c r="AB31" s="47" t="str">
        <f>IF('Res Rent Roll'!$B31="","",INT(AB$3/'Res Rent Roll'!$K31)=(Rollover!AB$3/'Res Rent Roll'!$K31))</f>
        <v/>
      </c>
      <c r="AC31" s="47" t="str">
        <f>IF('Res Rent Roll'!$B31="","",INT(AC$3/'Res Rent Roll'!$K31)=(Rollover!AC$3/'Res Rent Roll'!$K31))</f>
        <v/>
      </c>
      <c r="AD31" s="47" t="str">
        <f>IF('Res Rent Roll'!$B31="","",INT(AD$3/'Res Rent Roll'!$K31)=(Rollover!AD$3/'Res Rent Roll'!$K31))</f>
        <v/>
      </c>
      <c r="AE31" s="47" t="str">
        <f>IF('Res Rent Roll'!$B31="","",INT(AE$3/'Res Rent Roll'!$K31)=(Rollover!AE$3/'Res Rent Roll'!$K31))</f>
        <v/>
      </c>
      <c r="AF31" s="47" t="str">
        <f>IF('Res Rent Roll'!$B31="","",INT(AF$3/'Res Rent Roll'!$K31)=(Rollover!AF$3/'Res Rent Roll'!$K31))</f>
        <v/>
      </c>
      <c r="AG31" s="47" t="str">
        <f>IF('Res Rent Roll'!$B31="","",INT(AG$3/'Res Rent Roll'!$K31)=(Rollover!AG$3/'Res Rent Roll'!$K31))</f>
        <v/>
      </c>
      <c r="AH31" s="47" t="str">
        <f>IF('Res Rent Roll'!$B31="","",INT(AH$3/'Res Rent Roll'!$K31)=(Rollover!AH$3/'Res Rent Roll'!$K31))</f>
        <v/>
      </c>
      <c r="AI31" s="47" t="str">
        <f>IF('Res Rent Roll'!$B31="","",INT(AI$3/'Res Rent Roll'!$K31)=(Rollover!AI$3/'Res Rent Roll'!$K31))</f>
        <v/>
      </c>
      <c r="AJ31" s="47" t="str">
        <f>IF('Res Rent Roll'!$B31="","",INT(AJ$3/'Res Rent Roll'!$K31)=(Rollover!AJ$3/'Res Rent Roll'!$K31))</f>
        <v/>
      </c>
      <c r="AK31" s="47" t="str">
        <f>IF('Res Rent Roll'!$B31="","",INT(AK$3/'Res Rent Roll'!$K31)=(Rollover!AK$3/'Res Rent Roll'!$K31))</f>
        <v/>
      </c>
      <c r="AL31" s="47" t="str">
        <f>IF('Res Rent Roll'!$B31="","",INT(AL$3/'Res Rent Roll'!$K31)=(Rollover!AL$3/'Res Rent Roll'!$K31))</f>
        <v/>
      </c>
      <c r="AM31" s="47" t="str">
        <f>IF('Res Rent Roll'!$B31="","",INT(AM$3/'Res Rent Roll'!$K31)=(Rollover!AM$3/'Res Rent Roll'!$K31))</f>
        <v/>
      </c>
      <c r="AN31" s="47" t="str">
        <f>IF('Res Rent Roll'!$B31="","",INT(AN$3/'Res Rent Roll'!$K31)=(Rollover!AN$3/'Res Rent Roll'!$K31))</f>
        <v/>
      </c>
      <c r="AO31" s="47" t="str">
        <f>IF('Res Rent Roll'!$B31="","",INT(AO$3/'Res Rent Roll'!$K31)=(Rollover!AO$3/'Res Rent Roll'!$K31))</f>
        <v/>
      </c>
      <c r="AP31" s="47" t="str">
        <f>IF('Res Rent Roll'!$B31="","",INT(AP$3/'Res Rent Roll'!$K31)=(Rollover!AP$3/'Res Rent Roll'!$K31))</f>
        <v/>
      </c>
      <c r="AQ31" s="47" t="str">
        <f>IF('Res Rent Roll'!$B31="","",INT(AQ$3/'Res Rent Roll'!$K31)=(Rollover!AQ$3/'Res Rent Roll'!$K31))</f>
        <v/>
      </c>
      <c r="AR31" s="47" t="str">
        <f>IF('Res Rent Roll'!$B31="","",INT(AR$3/'Res Rent Roll'!$K31)=(Rollover!AR$3/'Res Rent Roll'!$K31))</f>
        <v/>
      </c>
      <c r="AS31" s="47" t="str">
        <f>IF('Res Rent Roll'!$B31="","",INT(AS$3/'Res Rent Roll'!$K31)=(Rollover!AS$3/'Res Rent Roll'!$K31))</f>
        <v/>
      </c>
      <c r="AT31" s="47" t="str">
        <f>IF('Res Rent Roll'!$B31="","",INT(AT$3/'Res Rent Roll'!$K31)=(Rollover!AT$3/'Res Rent Roll'!$K31))</f>
        <v/>
      </c>
      <c r="AU31" s="47" t="str">
        <f>IF('Res Rent Roll'!$B31="","",INT(AU$3/'Res Rent Roll'!$K31)=(Rollover!AU$3/'Res Rent Roll'!$K31))</f>
        <v/>
      </c>
      <c r="AV31" s="47" t="str">
        <f>IF('Res Rent Roll'!$B31="","",INT(AV$3/'Res Rent Roll'!$K31)=(Rollover!AV$3/'Res Rent Roll'!$K31))</f>
        <v/>
      </c>
      <c r="AW31" s="47" t="str">
        <f>IF('Res Rent Roll'!$B31="","",INT(AW$3/'Res Rent Roll'!$K31)=(Rollover!AW$3/'Res Rent Roll'!$K31))</f>
        <v/>
      </c>
      <c r="AX31" s="47" t="str">
        <f>IF('Res Rent Roll'!$B31="","",INT(AX$3/'Res Rent Roll'!$K31)=(Rollover!AX$3/'Res Rent Roll'!$K31))</f>
        <v/>
      </c>
      <c r="AY31" s="47" t="str">
        <f>IF('Res Rent Roll'!$B31="","",INT(AY$3/'Res Rent Roll'!$K31)=(Rollover!AY$3/'Res Rent Roll'!$K31))</f>
        <v/>
      </c>
      <c r="AZ31" s="47" t="str">
        <f>IF('Res Rent Roll'!$B31="","",INT(AZ$3/'Res Rent Roll'!$K31)=(Rollover!AZ$3/'Res Rent Roll'!$K31))</f>
        <v/>
      </c>
      <c r="BA31" s="47" t="str">
        <f>IF('Res Rent Roll'!$B31="","",INT(BA$3/'Res Rent Roll'!$K31)=(Rollover!BA$3/'Res Rent Roll'!$K31))</f>
        <v/>
      </c>
      <c r="BB31" s="47" t="str">
        <f>IF('Res Rent Roll'!$B31="","",INT(BB$3/'Res Rent Roll'!$K31)=(Rollover!BB$3/'Res Rent Roll'!$K31))</f>
        <v/>
      </c>
      <c r="BC31" s="47" t="str">
        <f>IF('Res Rent Roll'!$B31="","",INT(BC$3/'Res Rent Roll'!$K31)=(Rollover!BC$3/'Res Rent Roll'!$K31))</f>
        <v/>
      </c>
      <c r="BD31" s="47" t="str">
        <f>IF('Res Rent Roll'!$B31="","",INT(BD$3/'Res Rent Roll'!$K31)=(Rollover!BD$3/'Res Rent Roll'!$K31))</f>
        <v/>
      </c>
      <c r="BE31" s="47" t="str">
        <f>IF('Res Rent Roll'!$B31="","",INT(BE$3/'Res Rent Roll'!$K31)=(Rollover!BE$3/'Res Rent Roll'!$K31))</f>
        <v/>
      </c>
      <c r="BF31" s="47" t="str">
        <f>IF('Res Rent Roll'!$B31="","",INT(BF$3/'Res Rent Roll'!$K31)=(Rollover!BF$3/'Res Rent Roll'!$K31))</f>
        <v/>
      </c>
      <c r="BG31" s="47" t="str">
        <f>IF('Res Rent Roll'!$B31="","",INT(BG$3/'Res Rent Roll'!$K31)=(Rollover!BG$3/'Res Rent Roll'!$K31))</f>
        <v/>
      </c>
      <c r="BH31" s="47" t="str">
        <f>IF('Res Rent Roll'!$B31="","",INT(BH$3/'Res Rent Roll'!$K31)=(Rollover!BH$3/'Res Rent Roll'!$K31))</f>
        <v/>
      </c>
      <c r="BI31" s="47" t="str">
        <f>IF('Res Rent Roll'!$B31="","",INT(BI$3/'Res Rent Roll'!$K31)=(Rollover!BI$3/'Res Rent Roll'!$K31))</f>
        <v/>
      </c>
      <c r="BJ31" s="47" t="str">
        <f>IF('Res Rent Roll'!$B31="","",INT(BJ$3/'Res Rent Roll'!$K31)=(Rollover!BJ$3/'Res Rent Roll'!$K31))</f>
        <v/>
      </c>
      <c r="BK31" s="47" t="str">
        <f>IF('Res Rent Roll'!$B31="","",INT(BK$3/'Res Rent Roll'!$K31)=(Rollover!BK$3/'Res Rent Roll'!$K31))</f>
        <v/>
      </c>
      <c r="BL31" s="47" t="str">
        <f>IF('Res Rent Roll'!$B31="","",INT(BL$3/'Res Rent Roll'!$K31)=(Rollover!BL$3/'Res Rent Roll'!$K31))</f>
        <v/>
      </c>
      <c r="BM31" s="47" t="str">
        <f>IF('Res Rent Roll'!$B31="","",INT(BM$3/'Res Rent Roll'!$K31)=(Rollover!BM$3/'Res Rent Roll'!$K31))</f>
        <v/>
      </c>
      <c r="BN31" s="47" t="str">
        <f>IF('Res Rent Roll'!$B31="","",INT(BN$3/'Res Rent Roll'!$K31)=(Rollover!BN$3/'Res Rent Roll'!$K31))</f>
        <v/>
      </c>
      <c r="BO31" s="47" t="str">
        <f>IF('Res Rent Roll'!$B31="","",INT(BO$3/'Res Rent Roll'!$K31)=(Rollover!BO$3/'Res Rent Roll'!$K31))</f>
        <v/>
      </c>
      <c r="BP31" s="47" t="str">
        <f>IF('Res Rent Roll'!$B31="","",INT(BP$3/'Res Rent Roll'!$K31)=(Rollover!BP$3/'Res Rent Roll'!$K31))</f>
        <v/>
      </c>
      <c r="BQ31" s="47" t="str">
        <f>IF('Res Rent Roll'!$B31="","",INT(BQ$3/'Res Rent Roll'!$K31)=(Rollover!BQ$3/'Res Rent Roll'!$K31))</f>
        <v/>
      </c>
      <c r="BR31" s="47" t="str">
        <f>IF('Res Rent Roll'!$B31="","",INT(BR$3/'Res Rent Roll'!$K31)=(Rollover!BR$3/'Res Rent Roll'!$K31))</f>
        <v/>
      </c>
      <c r="BS31" s="47" t="str">
        <f>IF('Res Rent Roll'!$B31="","",INT(BS$3/'Res Rent Roll'!$K31)=(Rollover!BS$3/'Res Rent Roll'!$K31))</f>
        <v/>
      </c>
      <c r="BT31" s="47" t="str">
        <f>IF('Res Rent Roll'!$B31="","",INT(BT$3/'Res Rent Roll'!$K31)=(Rollover!BT$3/'Res Rent Roll'!$K31))</f>
        <v/>
      </c>
      <c r="BU31" s="47" t="str">
        <f>IF('Res Rent Roll'!$B31="","",INT(BU$3/'Res Rent Roll'!$K31)=(Rollover!BU$3/'Res Rent Roll'!$K31))</f>
        <v/>
      </c>
      <c r="BV31" s="47" t="str">
        <f>IF('Res Rent Roll'!$B31="","",INT(BV$3/'Res Rent Roll'!$K31)=(Rollover!BV$3/'Res Rent Roll'!$K31))</f>
        <v/>
      </c>
      <c r="BW31" s="47" t="str">
        <f>IF('Res Rent Roll'!$B31="","",INT(BW$3/'Res Rent Roll'!$K31)=(Rollover!BW$3/'Res Rent Roll'!$K31))</f>
        <v/>
      </c>
      <c r="BX31" s="47" t="str">
        <f>IF('Res Rent Roll'!$B31="","",INT(BX$3/'Res Rent Roll'!$K31)=(Rollover!BX$3/'Res Rent Roll'!$K31))</f>
        <v/>
      </c>
      <c r="BY31" s="47" t="str">
        <f>IF('Res Rent Roll'!$B31="","",INT(BY$3/'Res Rent Roll'!$K31)=(Rollover!BY$3/'Res Rent Roll'!$K31))</f>
        <v/>
      </c>
      <c r="BZ31" s="47" t="str">
        <f>IF('Res Rent Roll'!$B31="","",INT(BZ$3/'Res Rent Roll'!$K31)=(Rollover!BZ$3/'Res Rent Roll'!$K31))</f>
        <v/>
      </c>
      <c r="CA31" s="47" t="str">
        <f>IF('Res Rent Roll'!$B31="","",INT(CA$3/'Res Rent Roll'!$K31)=(Rollover!CA$3/'Res Rent Roll'!$K31))</f>
        <v/>
      </c>
      <c r="CB31" s="47" t="str">
        <f>IF('Res Rent Roll'!$B31="","",INT(CB$3/'Res Rent Roll'!$K31)=(Rollover!CB$3/'Res Rent Roll'!$K31))</f>
        <v/>
      </c>
      <c r="CC31" s="47" t="str">
        <f>IF('Res Rent Roll'!$B31="","",INT(CC$3/'Res Rent Roll'!$K31)=(Rollover!CC$3/'Res Rent Roll'!$K31))</f>
        <v/>
      </c>
      <c r="CD31" s="47" t="str">
        <f>IF('Res Rent Roll'!$B31="","",INT(CD$3/'Res Rent Roll'!$K31)=(Rollover!CD$3/'Res Rent Roll'!$K31))</f>
        <v/>
      </c>
      <c r="CE31" s="47" t="str">
        <f>IF('Res Rent Roll'!$B31="","",INT(CE$3/'Res Rent Roll'!$K31)=(Rollover!CE$3/'Res Rent Roll'!$K31))</f>
        <v/>
      </c>
      <c r="CF31" s="47" t="str">
        <f>IF('Res Rent Roll'!$B31="","",INT(CF$3/'Res Rent Roll'!$K31)=(Rollover!CF$3/'Res Rent Roll'!$K31))</f>
        <v/>
      </c>
      <c r="CG31" s="47" t="str">
        <f>IF('Res Rent Roll'!$B31="","",INT(CG$3/'Res Rent Roll'!$K31)=(Rollover!CG$3/'Res Rent Roll'!$K31))</f>
        <v/>
      </c>
      <c r="CH31" s="47" t="str">
        <f>IF('Res Rent Roll'!$B31="","",INT(CH$3/'Res Rent Roll'!$K31)=(Rollover!CH$3/'Res Rent Roll'!$K31))</f>
        <v/>
      </c>
      <c r="CI31" s="47" t="str">
        <f>IF('Res Rent Roll'!$B31="","",INT(CI$3/'Res Rent Roll'!$K31)=(Rollover!CI$3/'Res Rent Roll'!$K31))</f>
        <v/>
      </c>
      <c r="CJ31" s="47" t="str">
        <f>IF('Res Rent Roll'!$B31="","",INT(CJ$3/'Res Rent Roll'!$K31)=(Rollover!CJ$3/'Res Rent Roll'!$K31))</f>
        <v/>
      </c>
      <c r="CK31" s="47" t="str">
        <f>IF('Res Rent Roll'!$B31="","",INT(CK$3/'Res Rent Roll'!$K31)=(Rollover!CK$3/'Res Rent Roll'!$K31))</f>
        <v/>
      </c>
      <c r="CL31" s="47" t="str">
        <f>IF('Res Rent Roll'!$B31="","",INT(CL$3/'Res Rent Roll'!$K31)=(Rollover!CL$3/'Res Rent Roll'!$K31))</f>
        <v/>
      </c>
      <c r="CM31" s="47" t="str">
        <f>IF('Res Rent Roll'!$B31="","",INT(CM$3/'Res Rent Roll'!$K31)=(Rollover!CM$3/'Res Rent Roll'!$K31))</f>
        <v/>
      </c>
      <c r="CN31" s="47" t="str">
        <f>IF('Res Rent Roll'!$B31="","",INT(CN$3/'Res Rent Roll'!$K31)=(Rollover!CN$3/'Res Rent Roll'!$K31))</f>
        <v/>
      </c>
      <c r="CO31" s="47" t="str">
        <f>IF('Res Rent Roll'!$B31="","",INT(CO$3/'Res Rent Roll'!$K31)=(Rollover!CO$3/'Res Rent Roll'!$K31))</f>
        <v/>
      </c>
      <c r="CP31" s="47" t="str">
        <f>IF('Res Rent Roll'!$B31="","",INT(CP$3/'Res Rent Roll'!$K31)=(Rollover!CP$3/'Res Rent Roll'!$K31))</f>
        <v/>
      </c>
      <c r="CQ31" s="47" t="str">
        <f>IF('Res Rent Roll'!$B31="","",INT(CQ$3/'Res Rent Roll'!$K31)=(Rollover!CQ$3/'Res Rent Roll'!$K31))</f>
        <v/>
      </c>
      <c r="CR31" s="47" t="str">
        <f>IF('Res Rent Roll'!$B31="","",INT(CR$3/'Res Rent Roll'!$K31)=(Rollover!CR$3/'Res Rent Roll'!$K31))</f>
        <v/>
      </c>
      <c r="CS31" s="47" t="str">
        <f>IF('Res Rent Roll'!$B31="","",INT(CS$3/'Res Rent Roll'!$K31)=(Rollover!CS$3/'Res Rent Roll'!$K31))</f>
        <v/>
      </c>
      <c r="CT31" s="47" t="str">
        <f>IF('Res Rent Roll'!$B31="","",INT(CT$3/'Res Rent Roll'!$K31)=(Rollover!CT$3/'Res Rent Roll'!$K31))</f>
        <v/>
      </c>
      <c r="CU31" s="47" t="str">
        <f>IF('Res Rent Roll'!$B31="","",INT(CU$3/'Res Rent Roll'!$K31)=(Rollover!CU$3/'Res Rent Roll'!$K31))</f>
        <v/>
      </c>
      <c r="CV31" s="47" t="str">
        <f>IF('Res Rent Roll'!$B31="","",INT(CV$3/'Res Rent Roll'!$K31)=(Rollover!CV$3/'Res Rent Roll'!$K31))</f>
        <v/>
      </c>
      <c r="CW31" s="47" t="str">
        <f>IF('Res Rent Roll'!$B31="","",INT(CW$3/'Res Rent Roll'!$K31)=(Rollover!CW$3/'Res Rent Roll'!$K31))</f>
        <v/>
      </c>
      <c r="CX31" s="47" t="str">
        <f>IF('Res Rent Roll'!$B31="","",INT(CX$3/'Res Rent Roll'!$K31)=(Rollover!CX$3/'Res Rent Roll'!$K31))</f>
        <v/>
      </c>
      <c r="CY31" s="47" t="str">
        <f>IF('Res Rent Roll'!$B31="","",INT(CY$3/'Res Rent Roll'!$K31)=(Rollover!CY$3/'Res Rent Roll'!$K31))</f>
        <v/>
      </c>
      <c r="CZ31" s="47" t="str">
        <f>IF('Res Rent Roll'!$B31="","",INT(CZ$3/'Res Rent Roll'!$K31)=(Rollover!CZ$3/'Res Rent Roll'!$K31))</f>
        <v/>
      </c>
      <c r="DA31" s="47" t="str">
        <f>IF('Res Rent Roll'!$B31="","",INT(DA$3/'Res Rent Roll'!$K31)=(Rollover!DA$3/'Res Rent Roll'!$K31))</f>
        <v/>
      </c>
      <c r="DB31" s="47" t="str">
        <f>IF('Res Rent Roll'!$B31="","",INT(DB$3/'Res Rent Roll'!$K31)=(Rollover!DB$3/'Res Rent Roll'!$K31))</f>
        <v/>
      </c>
      <c r="DC31" s="47" t="str">
        <f>IF('Res Rent Roll'!$B31="","",INT(DC$3/'Res Rent Roll'!$K31)=(Rollover!DC$3/'Res Rent Roll'!$K31))</f>
        <v/>
      </c>
      <c r="DD31" s="47" t="str">
        <f>IF('Res Rent Roll'!$B31="","",INT(DD$3/'Res Rent Roll'!$K31)=(Rollover!DD$3/'Res Rent Roll'!$K31))</f>
        <v/>
      </c>
      <c r="DE31" s="47" t="str">
        <f>IF('Res Rent Roll'!$B31="","",INT(DE$3/'Res Rent Roll'!$K31)=(Rollover!DE$3/'Res Rent Roll'!$K31))</f>
        <v/>
      </c>
      <c r="DF31" s="47" t="str">
        <f>IF('Res Rent Roll'!$B31="","",INT(DF$3/'Res Rent Roll'!$K31)=(Rollover!DF$3/'Res Rent Roll'!$K31))</f>
        <v/>
      </c>
      <c r="DG31" s="47" t="str">
        <f>IF('Res Rent Roll'!$B31="","",INT(DG$3/'Res Rent Roll'!$K31)=(Rollover!DG$3/'Res Rent Roll'!$K31))</f>
        <v/>
      </c>
      <c r="DH31" s="47" t="str">
        <f>IF('Res Rent Roll'!$B31="","",INT(DH$3/'Res Rent Roll'!$K31)=(Rollover!DH$3/'Res Rent Roll'!$K31))</f>
        <v/>
      </c>
      <c r="DI31" s="47" t="str">
        <f>IF('Res Rent Roll'!$B31="","",INT(DI$3/'Res Rent Roll'!$K31)=(Rollover!DI$3/'Res Rent Roll'!$K31))</f>
        <v/>
      </c>
      <c r="DJ31" s="47" t="str">
        <f>IF('Res Rent Roll'!$B31="","",INT(DJ$3/'Res Rent Roll'!$K31)=(Rollover!DJ$3/'Res Rent Roll'!$K31))</f>
        <v/>
      </c>
      <c r="DK31" s="47" t="str">
        <f>IF('Res Rent Roll'!$B31="","",INT(DK$3/'Res Rent Roll'!$K31)=(Rollover!DK$3/'Res Rent Roll'!$K31))</f>
        <v/>
      </c>
      <c r="DL31" s="47" t="str">
        <f>IF('Res Rent Roll'!$B31="","",INT(DL$3/'Res Rent Roll'!$K31)=(Rollover!DL$3/'Res Rent Roll'!$K31))</f>
        <v/>
      </c>
      <c r="DM31" s="47" t="str">
        <f>IF('Res Rent Roll'!$B31="","",INT(DM$3/'Res Rent Roll'!$K31)=(Rollover!DM$3/'Res Rent Roll'!$K31))</f>
        <v/>
      </c>
      <c r="DN31" s="47" t="str">
        <f>IF('Res Rent Roll'!$B31="","",INT(DN$3/'Res Rent Roll'!$K31)=(Rollover!DN$3/'Res Rent Roll'!$K31))</f>
        <v/>
      </c>
      <c r="DO31" s="47" t="str">
        <f>IF('Res Rent Roll'!$B31="","",INT(DO$3/'Res Rent Roll'!$K31)=(Rollover!DO$3/'Res Rent Roll'!$K31))</f>
        <v/>
      </c>
      <c r="DP31" s="47" t="str">
        <f>IF('Res Rent Roll'!$B31="","",INT(DP$3/'Res Rent Roll'!$K31)=(Rollover!DP$3/'Res Rent Roll'!$K31))</f>
        <v/>
      </c>
      <c r="DQ31" s="47" t="str">
        <f>IF('Res Rent Roll'!$B31="","",INT(DQ$3/'Res Rent Roll'!$K31)=(Rollover!DQ$3/'Res Rent Roll'!$K31))</f>
        <v/>
      </c>
      <c r="DR31" s="47" t="str">
        <f>IF('Res Rent Roll'!$B31="","",INT(DR$3/'Res Rent Roll'!$K31)=(Rollover!DR$3/'Res Rent Roll'!$K31))</f>
        <v/>
      </c>
      <c r="DS31" s="47" t="str">
        <f>IF('Res Rent Roll'!$B31="","",INT(DS$3/'Res Rent Roll'!$K31)=(Rollover!DS$3/'Res Rent Roll'!$K31))</f>
        <v/>
      </c>
      <c r="DT31" s="47" t="str">
        <f>IF('Res Rent Roll'!$B31="","",INT(DT$3/'Res Rent Roll'!$K31)=(Rollover!DT$3/'Res Rent Roll'!$K31))</f>
        <v/>
      </c>
      <c r="DU31" s="47" t="str">
        <f>IF('Res Rent Roll'!$B31="","",INT(DU$3/'Res Rent Roll'!$K31)=(Rollover!DU$3/'Res Rent Roll'!$K31))</f>
        <v/>
      </c>
      <c r="DV31" s="47" t="str">
        <f>IF('Res Rent Roll'!$B31="","",INT(DV$3/'Res Rent Roll'!$K31)=(Rollover!DV$3/'Res Rent Roll'!$K31))</f>
        <v/>
      </c>
      <c r="DW31" s="47" t="str">
        <f>IF('Res Rent Roll'!$B31="","",INT(DW$3/'Res Rent Roll'!$K31)=(Rollover!DW$3/'Res Rent Roll'!$K31))</f>
        <v/>
      </c>
      <c r="DX31" s="47" t="str">
        <f>IF('Res Rent Roll'!$B31="","",INT(DX$3/'Res Rent Roll'!$K31)=(Rollover!DX$3/'Res Rent Roll'!$K31))</f>
        <v/>
      </c>
      <c r="DY31" s="47" t="str">
        <f>IF('Res Rent Roll'!$B31="","",INT(DY$3/'Res Rent Roll'!$K31)=(Rollover!DY$3/'Res Rent Roll'!$K31))</f>
        <v/>
      </c>
      <c r="DZ31" s="47" t="str">
        <f>IF('Res Rent Roll'!$B31="","",INT(DZ$3/'Res Rent Roll'!$K31)=(Rollover!DZ$3/'Res Rent Roll'!$K31))</f>
        <v/>
      </c>
      <c r="EA31" s="47" t="str">
        <f>IF('Res Rent Roll'!$B31="","",INT(EA$3/'Res Rent Roll'!$K31)=(Rollover!EA$3/'Res Rent Roll'!$K31))</f>
        <v/>
      </c>
      <c r="EB31" s="47" t="str">
        <f>IF('Res Rent Roll'!$B31="","",INT(EB$3/'Res Rent Roll'!$K31)=(Rollover!EB$3/'Res Rent Roll'!$K31))</f>
        <v/>
      </c>
      <c r="EC31" s="47" t="str">
        <f>IF('Res Rent Roll'!$B31="","",INT(EC$3/'Res Rent Roll'!$K31)=(Rollover!EC$3/'Res Rent Roll'!$K31))</f>
        <v/>
      </c>
      <c r="ED31" s="47" t="str">
        <f>IF('Res Rent Roll'!$B31="","",INT(ED$3/'Res Rent Roll'!$K31)=(Rollover!ED$3/'Res Rent Roll'!$K31))</f>
        <v/>
      </c>
      <c r="EE31" s="47" t="str">
        <f>IF('Res Rent Roll'!$B31="","",INT(EE$3/'Res Rent Roll'!$K31)=(Rollover!EE$3/'Res Rent Roll'!$K31))</f>
        <v/>
      </c>
      <c r="EF31" s="47" t="str">
        <f>IF('Res Rent Roll'!$B31="","",INT(EF$3/'Res Rent Roll'!$K31)=(Rollover!EF$3/'Res Rent Roll'!$K31))</f>
        <v/>
      </c>
      <c r="EG31" s="47" t="str">
        <f>IF('Res Rent Roll'!$B31="","",INT(EG$3/'Res Rent Roll'!$K31)=(Rollover!EG$3/'Res Rent Roll'!$K31))</f>
        <v/>
      </c>
      <c r="EH31" s="47" t="str">
        <f>IF('Res Rent Roll'!$B31="","",INT(EH$3/'Res Rent Roll'!$K31)=(Rollover!EH$3/'Res Rent Roll'!$K31))</f>
        <v/>
      </c>
      <c r="EI31" s="47" t="str">
        <f>IF('Res Rent Roll'!$B31="","",INT(EI$3/'Res Rent Roll'!$K31)=(Rollover!EI$3/'Res Rent Roll'!$K31))</f>
        <v/>
      </c>
      <c r="EJ31" s="47" t="str">
        <f>IF('Res Rent Roll'!$B31="","",INT(EJ$3/'Res Rent Roll'!$K31)=(Rollover!EJ$3/'Res Rent Roll'!$K31))</f>
        <v/>
      </c>
      <c r="EK31" s="47" t="str">
        <f>IF('Res Rent Roll'!$B31="","",INT(EK$3/'Res Rent Roll'!$K31)=(Rollover!EK$3/'Res Rent Roll'!$K31))</f>
        <v/>
      </c>
      <c r="EL31" s="47" t="str">
        <f>IF('Res Rent Roll'!$B31="","",INT(EL$3/'Res Rent Roll'!$K31)=(Rollover!EL$3/'Res Rent Roll'!$K31))</f>
        <v/>
      </c>
      <c r="EM31" s="47" t="str">
        <f>IF('Res Rent Roll'!$B31="","",INT(EM$3/'Res Rent Roll'!$K31)=(Rollover!EM$3/'Res Rent Roll'!$K31))</f>
        <v/>
      </c>
      <c r="EN31" s="47" t="str">
        <f>IF('Res Rent Roll'!$B31="","",INT(EN$3/'Res Rent Roll'!$K31)=(Rollover!EN$3/'Res Rent Roll'!$K31))</f>
        <v/>
      </c>
      <c r="EO31" s="47" t="str">
        <f>IF('Res Rent Roll'!$B31="","",INT(EO$3/'Res Rent Roll'!$K31)=(Rollover!EO$3/'Res Rent Roll'!$K31))</f>
        <v/>
      </c>
      <c r="EP31" s="47" t="str">
        <f>IF('Res Rent Roll'!$B31="","",INT(EP$3/'Res Rent Roll'!$K31)=(Rollover!EP$3/'Res Rent Roll'!$K31))</f>
        <v/>
      </c>
      <c r="EQ31" s="47" t="str">
        <f>IF('Res Rent Roll'!$B31="","",INT(EQ$3/'Res Rent Roll'!$K31)=(Rollover!EQ$3/'Res Rent Roll'!$K31))</f>
        <v/>
      </c>
      <c r="ER31" s="47" t="str">
        <f>IF('Res Rent Roll'!$B31="","",INT(ER$3/'Res Rent Roll'!$K31)=(Rollover!ER$3/'Res Rent Roll'!$K31))</f>
        <v/>
      </c>
      <c r="ES31" s="47" t="str">
        <f>IF('Res Rent Roll'!$B31="","",INT(ES$3/'Res Rent Roll'!$K31)=(Rollover!ES$3/'Res Rent Roll'!$K31))</f>
        <v/>
      </c>
      <c r="ET31" s="47" t="str">
        <f>IF('Res Rent Roll'!$B31="","",INT(ET$3/'Res Rent Roll'!$K31)=(Rollover!ET$3/'Res Rent Roll'!$K31))</f>
        <v/>
      </c>
      <c r="EU31" s="47" t="str">
        <f>IF('Res Rent Roll'!$B31="","",INT(EU$3/'Res Rent Roll'!$K31)=(Rollover!EU$3/'Res Rent Roll'!$K31))</f>
        <v/>
      </c>
      <c r="EV31" s="47" t="str">
        <f>IF('Res Rent Roll'!$B31="","",INT(EV$3/'Res Rent Roll'!$K31)=(Rollover!EV$3/'Res Rent Roll'!$K31))</f>
        <v/>
      </c>
      <c r="EW31" s="47" t="str">
        <f>IF('Res Rent Roll'!$B31="","",INT(EW$3/'Res Rent Roll'!$K31)=(Rollover!EW$3/'Res Rent Roll'!$K31))</f>
        <v/>
      </c>
      <c r="EX31" s="47" t="str">
        <f>IF('Res Rent Roll'!$B31="","",INT(EX$3/'Res Rent Roll'!$K31)=(Rollover!EX$3/'Res Rent Roll'!$K31))</f>
        <v/>
      </c>
      <c r="EY31" s="47" t="str">
        <f>IF('Res Rent Roll'!$B31="","",INT(EY$3/'Res Rent Roll'!$K31)=(Rollover!EY$3/'Res Rent Roll'!$K31))</f>
        <v/>
      </c>
      <c r="EZ31" s="47" t="str">
        <f>IF('Res Rent Roll'!$B31="","",INT(EZ$3/'Res Rent Roll'!$K31)=(Rollover!EZ$3/'Res Rent Roll'!$K31))</f>
        <v/>
      </c>
      <c r="FA31" s="47" t="str">
        <f>IF('Res Rent Roll'!$B31="","",INT(FA$3/'Res Rent Roll'!$K31)=(Rollover!FA$3/'Res Rent Roll'!$K31))</f>
        <v/>
      </c>
      <c r="FB31" s="47" t="str">
        <f>IF('Res Rent Roll'!$B31="","",INT(FB$3/'Res Rent Roll'!$K31)=(Rollover!FB$3/'Res Rent Roll'!$K31))</f>
        <v/>
      </c>
      <c r="FC31" s="47" t="str">
        <f>IF('Res Rent Roll'!$B31="","",INT(FC$3/'Res Rent Roll'!$K31)=(Rollover!FC$3/'Res Rent Roll'!$K31))</f>
        <v/>
      </c>
      <c r="FD31" s="47" t="str">
        <f>IF('Res Rent Roll'!$B31="","",INT(FD$3/'Res Rent Roll'!$K31)=(Rollover!FD$3/'Res Rent Roll'!$K31))</f>
        <v/>
      </c>
      <c r="FE31" s="47" t="str">
        <f>IF('Res Rent Roll'!$B31="","",INT(FE$3/'Res Rent Roll'!$K31)=(Rollover!FE$3/'Res Rent Roll'!$K31))</f>
        <v/>
      </c>
      <c r="FF31" s="47" t="str">
        <f>IF('Res Rent Roll'!$B31="","",INT(FF$3/'Res Rent Roll'!$K31)=(Rollover!FF$3/'Res Rent Roll'!$K31))</f>
        <v/>
      </c>
      <c r="FG31" s="47" t="str">
        <f>IF('Res Rent Roll'!$B31="","",INT(FG$3/'Res Rent Roll'!$K31)=(Rollover!FG$3/'Res Rent Roll'!$K31))</f>
        <v/>
      </c>
      <c r="FH31" s="47" t="str">
        <f>IF('Res Rent Roll'!$B31="","",INT(FH$3/'Res Rent Roll'!$K31)=(Rollover!FH$3/'Res Rent Roll'!$K31))</f>
        <v/>
      </c>
      <c r="FI31" s="47" t="str">
        <f>IF('Res Rent Roll'!$B31="","",INT(FI$3/'Res Rent Roll'!$K31)=(Rollover!FI$3/'Res Rent Roll'!$K31))</f>
        <v/>
      </c>
      <c r="FJ31" s="47" t="str">
        <f>IF('Res Rent Roll'!$B31="","",INT(FJ$3/'Res Rent Roll'!$K31)=(Rollover!FJ$3/'Res Rent Roll'!$K31))</f>
        <v/>
      </c>
      <c r="FK31" s="47" t="str">
        <f>IF('Res Rent Roll'!$B31="","",INT(FK$3/'Res Rent Roll'!$K31)=(Rollover!FK$3/'Res Rent Roll'!$K31))</f>
        <v/>
      </c>
      <c r="FL31" s="47" t="str">
        <f>IF('Res Rent Roll'!$B31="","",INT(FL$3/'Res Rent Roll'!$K31)=(Rollover!FL$3/'Res Rent Roll'!$K31))</f>
        <v/>
      </c>
      <c r="FM31" s="47" t="str">
        <f>IF('Res Rent Roll'!$B31="","",INT(FM$3/'Res Rent Roll'!$K31)=(Rollover!FM$3/'Res Rent Roll'!$K31))</f>
        <v/>
      </c>
      <c r="FN31" s="47" t="str">
        <f>IF('Res Rent Roll'!$B31="","",INT(FN$3/'Res Rent Roll'!$K31)=(Rollover!FN$3/'Res Rent Roll'!$K31))</f>
        <v/>
      </c>
      <c r="FO31" s="47" t="str">
        <f>IF('Res Rent Roll'!$B31="","",INT(FO$3/'Res Rent Roll'!$K31)=(Rollover!FO$3/'Res Rent Roll'!$K31))</f>
        <v/>
      </c>
      <c r="FP31" s="47" t="str">
        <f>IF('Res Rent Roll'!$B31="","",INT(FP$3/'Res Rent Roll'!$K31)=(Rollover!FP$3/'Res Rent Roll'!$K31))</f>
        <v/>
      </c>
      <c r="FQ31" s="47" t="str">
        <f>IF('Res Rent Roll'!$B31="","",INT(FQ$3/'Res Rent Roll'!$K31)=(Rollover!FQ$3/'Res Rent Roll'!$K31))</f>
        <v/>
      </c>
      <c r="FR31" s="47" t="str">
        <f>IF('Res Rent Roll'!$B31="","",INT(FR$3/'Res Rent Roll'!$K31)=(Rollover!FR$3/'Res Rent Roll'!$K31))</f>
        <v/>
      </c>
      <c r="FS31" s="47" t="str">
        <f>IF('Res Rent Roll'!$B31="","",INT(FS$3/'Res Rent Roll'!$K31)=(Rollover!FS$3/'Res Rent Roll'!$K31))</f>
        <v/>
      </c>
      <c r="FT31" s="47" t="str">
        <f>IF('Res Rent Roll'!$B31="","",INT(FT$3/'Res Rent Roll'!$K31)=(Rollover!FT$3/'Res Rent Roll'!$K31))</f>
        <v/>
      </c>
      <c r="FU31" s="47" t="str">
        <f>IF('Res Rent Roll'!$B31="","",INT(FU$3/'Res Rent Roll'!$K31)=(Rollover!FU$3/'Res Rent Roll'!$K31))</f>
        <v/>
      </c>
      <c r="FV31" s="47" t="str">
        <f>IF('Res Rent Roll'!$B31="","",INT(FV$3/'Res Rent Roll'!$K31)=(Rollover!FV$3/'Res Rent Roll'!$K31))</f>
        <v/>
      </c>
      <c r="FW31" s="47" t="str">
        <f>IF('Res Rent Roll'!$B31="","",INT(FW$3/'Res Rent Roll'!$K31)=(Rollover!FW$3/'Res Rent Roll'!$K31))</f>
        <v/>
      </c>
      <c r="FX31" s="47" t="str">
        <f>IF('Res Rent Roll'!$B31="","",INT(FX$3/'Res Rent Roll'!$K31)=(Rollover!FX$3/'Res Rent Roll'!$K31))</f>
        <v/>
      </c>
      <c r="FY31" s="47" t="str">
        <f>IF('Res Rent Roll'!$B31="","",INT(FY$3/'Res Rent Roll'!$K31)=(Rollover!FY$3/'Res Rent Roll'!$K31))</f>
        <v/>
      </c>
      <c r="FZ31" s="47" t="str">
        <f>IF('Res Rent Roll'!$B31="","",INT(FZ$3/'Res Rent Roll'!$K31)=(Rollover!FZ$3/'Res Rent Roll'!$K31))</f>
        <v/>
      </c>
      <c r="GA31" s="48" t="str">
        <f>IF('Res Rent Roll'!$B31="","",INT(GA$3/'Res Rent Roll'!$K31)=(Rollover!GA$3/'Res Rent Roll'!$K31))</f>
        <v/>
      </c>
    </row>
    <row r="32" spans="2:183" x14ac:dyDescent="0.3">
      <c r="B32" s="42" t="str">
        <f>IF('Res Rent Roll'!$B32="","",'Res Rent Roll'!$B32)</f>
        <v/>
      </c>
      <c r="C32" s="43"/>
      <c r="D32" s="47" t="str">
        <f>IF('Res Rent Roll'!$B32="","",INT(D$3/'Res Rent Roll'!$K32)=(Rollover!D$3/'Res Rent Roll'!$K32))</f>
        <v/>
      </c>
      <c r="E32" s="47" t="str">
        <f>IF('Res Rent Roll'!$B32="","",INT(E$3/'Res Rent Roll'!$K32)=(Rollover!E$3/'Res Rent Roll'!$K32))</f>
        <v/>
      </c>
      <c r="F32" s="47" t="str">
        <f>IF('Res Rent Roll'!$B32="","",INT(F$3/'Res Rent Roll'!$K32)=(Rollover!F$3/'Res Rent Roll'!$K32))</f>
        <v/>
      </c>
      <c r="G32" s="47" t="str">
        <f>IF('Res Rent Roll'!$B32="","",INT(G$3/'Res Rent Roll'!$K32)=(Rollover!G$3/'Res Rent Roll'!$K32))</f>
        <v/>
      </c>
      <c r="H32" s="47" t="str">
        <f>IF('Res Rent Roll'!$B32="","",INT(H$3/'Res Rent Roll'!$K32)=(Rollover!H$3/'Res Rent Roll'!$K32))</f>
        <v/>
      </c>
      <c r="I32" s="47" t="str">
        <f>IF('Res Rent Roll'!$B32="","",INT(I$3/'Res Rent Roll'!$K32)=(Rollover!I$3/'Res Rent Roll'!$K32))</f>
        <v/>
      </c>
      <c r="J32" s="47" t="str">
        <f>IF('Res Rent Roll'!$B32="","",INT(J$3/'Res Rent Roll'!$K32)=(Rollover!J$3/'Res Rent Roll'!$K32))</f>
        <v/>
      </c>
      <c r="K32" s="47" t="str">
        <f>IF('Res Rent Roll'!$B32="","",INT(K$3/'Res Rent Roll'!$K32)=(Rollover!K$3/'Res Rent Roll'!$K32))</f>
        <v/>
      </c>
      <c r="L32" s="47" t="str">
        <f>IF('Res Rent Roll'!$B32="","",INT(L$3/'Res Rent Roll'!$K32)=(Rollover!L$3/'Res Rent Roll'!$K32))</f>
        <v/>
      </c>
      <c r="M32" s="47" t="str">
        <f>IF('Res Rent Roll'!$B32="","",INT(M$3/'Res Rent Roll'!$K32)=(Rollover!M$3/'Res Rent Roll'!$K32))</f>
        <v/>
      </c>
      <c r="N32" s="47" t="str">
        <f>IF('Res Rent Roll'!$B32="","",INT(N$3/'Res Rent Roll'!$K32)=(Rollover!N$3/'Res Rent Roll'!$K32))</f>
        <v/>
      </c>
      <c r="O32" s="47" t="str">
        <f>IF('Res Rent Roll'!$B32="","",INT(O$3/'Res Rent Roll'!$K32)=(Rollover!O$3/'Res Rent Roll'!$K32))</f>
        <v/>
      </c>
      <c r="P32" s="47" t="str">
        <f>IF('Res Rent Roll'!$B32="","",INT(P$3/'Res Rent Roll'!$K32)=(Rollover!P$3/'Res Rent Roll'!$K32))</f>
        <v/>
      </c>
      <c r="Q32" s="47" t="str">
        <f>IF('Res Rent Roll'!$B32="","",INT(Q$3/'Res Rent Roll'!$K32)=(Rollover!Q$3/'Res Rent Roll'!$K32))</f>
        <v/>
      </c>
      <c r="R32" s="47" t="str">
        <f>IF('Res Rent Roll'!$B32="","",INT(R$3/'Res Rent Roll'!$K32)=(Rollover!R$3/'Res Rent Roll'!$K32))</f>
        <v/>
      </c>
      <c r="S32" s="47" t="str">
        <f>IF('Res Rent Roll'!$B32="","",INT(S$3/'Res Rent Roll'!$K32)=(Rollover!S$3/'Res Rent Roll'!$K32))</f>
        <v/>
      </c>
      <c r="T32" s="47" t="str">
        <f>IF('Res Rent Roll'!$B32="","",INT(T$3/'Res Rent Roll'!$K32)=(Rollover!T$3/'Res Rent Roll'!$K32))</f>
        <v/>
      </c>
      <c r="U32" s="47" t="str">
        <f>IF('Res Rent Roll'!$B32="","",INT(U$3/'Res Rent Roll'!$K32)=(Rollover!U$3/'Res Rent Roll'!$K32))</f>
        <v/>
      </c>
      <c r="V32" s="47" t="str">
        <f>IF('Res Rent Roll'!$B32="","",INT(V$3/'Res Rent Roll'!$K32)=(Rollover!V$3/'Res Rent Roll'!$K32))</f>
        <v/>
      </c>
      <c r="W32" s="47" t="str">
        <f>IF('Res Rent Roll'!$B32="","",INT(W$3/'Res Rent Roll'!$K32)=(Rollover!W$3/'Res Rent Roll'!$K32))</f>
        <v/>
      </c>
      <c r="X32" s="47" t="str">
        <f>IF('Res Rent Roll'!$B32="","",INT(X$3/'Res Rent Roll'!$K32)=(Rollover!X$3/'Res Rent Roll'!$K32))</f>
        <v/>
      </c>
      <c r="Y32" s="47" t="str">
        <f>IF('Res Rent Roll'!$B32="","",INT(Y$3/'Res Rent Roll'!$K32)=(Rollover!Y$3/'Res Rent Roll'!$K32))</f>
        <v/>
      </c>
      <c r="Z32" s="47" t="str">
        <f>IF('Res Rent Roll'!$B32="","",INT(Z$3/'Res Rent Roll'!$K32)=(Rollover!Z$3/'Res Rent Roll'!$K32))</f>
        <v/>
      </c>
      <c r="AA32" s="47" t="str">
        <f>IF('Res Rent Roll'!$B32="","",INT(AA$3/'Res Rent Roll'!$K32)=(Rollover!AA$3/'Res Rent Roll'!$K32))</f>
        <v/>
      </c>
      <c r="AB32" s="47" t="str">
        <f>IF('Res Rent Roll'!$B32="","",INT(AB$3/'Res Rent Roll'!$K32)=(Rollover!AB$3/'Res Rent Roll'!$K32))</f>
        <v/>
      </c>
      <c r="AC32" s="47" t="str">
        <f>IF('Res Rent Roll'!$B32="","",INT(AC$3/'Res Rent Roll'!$K32)=(Rollover!AC$3/'Res Rent Roll'!$K32))</f>
        <v/>
      </c>
      <c r="AD32" s="47" t="str">
        <f>IF('Res Rent Roll'!$B32="","",INT(AD$3/'Res Rent Roll'!$K32)=(Rollover!AD$3/'Res Rent Roll'!$K32))</f>
        <v/>
      </c>
      <c r="AE32" s="47" t="str">
        <f>IF('Res Rent Roll'!$B32="","",INT(AE$3/'Res Rent Roll'!$K32)=(Rollover!AE$3/'Res Rent Roll'!$K32))</f>
        <v/>
      </c>
      <c r="AF32" s="47" t="str">
        <f>IF('Res Rent Roll'!$B32="","",INT(AF$3/'Res Rent Roll'!$K32)=(Rollover!AF$3/'Res Rent Roll'!$K32))</f>
        <v/>
      </c>
      <c r="AG32" s="47" t="str">
        <f>IF('Res Rent Roll'!$B32="","",INT(AG$3/'Res Rent Roll'!$K32)=(Rollover!AG$3/'Res Rent Roll'!$K32))</f>
        <v/>
      </c>
      <c r="AH32" s="47" t="str">
        <f>IF('Res Rent Roll'!$B32="","",INT(AH$3/'Res Rent Roll'!$K32)=(Rollover!AH$3/'Res Rent Roll'!$K32))</f>
        <v/>
      </c>
      <c r="AI32" s="47" t="str">
        <f>IF('Res Rent Roll'!$B32="","",INT(AI$3/'Res Rent Roll'!$K32)=(Rollover!AI$3/'Res Rent Roll'!$K32))</f>
        <v/>
      </c>
      <c r="AJ32" s="47" t="str">
        <f>IF('Res Rent Roll'!$B32="","",INT(AJ$3/'Res Rent Roll'!$K32)=(Rollover!AJ$3/'Res Rent Roll'!$K32))</f>
        <v/>
      </c>
      <c r="AK32" s="47" t="str">
        <f>IF('Res Rent Roll'!$B32="","",INT(AK$3/'Res Rent Roll'!$K32)=(Rollover!AK$3/'Res Rent Roll'!$K32))</f>
        <v/>
      </c>
      <c r="AL32" s="47" t="str">
        <f>IF('Res Rent Roll'!$B32="","",INT(AL$3/'Res Rent Roll'!$K32)=(Rollover!AL$3/'Res Rent Roll'!$K32))</f>
        <v/>
      </c>
      <c r="AM32" s="47" t="str">
        <f>IF('Res Rent Roll'!$B32="","",INT(AM$3/'Res Rent Roll'!$K32)=(Rollover!AM$3/'Res Rent Roll'!$K32))</f>
        <v/>
      </c>
      <c r="AN32" s="47" t="str">
        <f>IF('Res Rent Roll'!$B32="","",INT(AN$3/'Res Rent Roll'!$K32)=(Rollover!AN$3/'Res Rent Roll'!$K32))</f>
        <v/>
      </c>
      <c r="AO32" s="47" t="str">
        <f>IF('Res Rent Roll'!$B32="","",INT(AO$3/'Res Rent Roll'!$K32)=(Rollover!AO$3/'Res Rent Roll'!$K32))</f>
        <v/>
      </c>
      <c r="AP32" s="47" t="str">
        <f>IF('Res Rent Roll'!$B32="","",INT(AP$3/'Res Rent Roll'!$K32)=(Rollover!AP$3/'Res Rent Roll'!$K32))</f>
        <v/>
      </c>
      <c r="AQ32" s="47" t="str">
        <f>IF('Res Rent Roll'!$B32="","",INT(AQ$3/'Res Rent Roll'!$K32)=(Rollover!AQ$3/'Res Rent Roll'!$K32))</f>
        <v/>
      </c>
      <c r="AR32" s="47" t="str">
        <f>IF('Res Rent Roll'!$B32="","",INT(AR$3/'Res Rent Roll'!$K32)=(Rollover!AR$3/'Res Rent Roll'!$K32))</f>
        <v/>
      </c>
      <c r="AS32" s="47" t="str">
        <f>IF('Res Rent Roll'!$B32="","",INT(AS$3/'Res Rent Roll'!$K32)=(Rollover!AS$3/'Res Rent Roll'!$K32))</f>
        <v/>
      </c>
      <c r="AT32" s="47" t="str">
        <f>IF('Res Rent Roll'!$B32="","",INT(AT$3/'Res Rent Roll'!$K32)=(Rollover!AT$3/'Res Rent Roll'!$K32))</f>
        <v/>
      </c>
      <c r="AU32" s="47" t="str">
        <f>IF('Res Rent Roll'!$B32="","",INT(AU$3/'Res Rent Roll'!$K32)=(Rollover!AU$3/'Res Rent Roll'!$K32))</f>
        <v/>
      </c>
      <c r="AV32" s="47" t="str">
        <f>IF('Res Rent Roll'!$B32="","",INT(AV$3/'Res Rent Roll'!$K32)=(Rollover!AV$3/'Res Rent Roll'!$K32))</f>
        <v/>
      </c>
      <c r="AW32" s="47" t="str">
        <f>IF('Res Rent Roll'!$B32="","",INT(AW$3/'Res Rent Roll'!$K32)=(Rollover!AW$3/'Res Rent Roll'!$K32))</f>
        <v/>
      </c>
      <c r="AX32" s="47" t="str">
        <f>IF('Res Rent Roll'!$B32="","",INT(AX$3/'Res Rent Roll'!$K32)=(Rollover!AX$3/'Res Rent Roll'!$K32))</f>
        <v/>
      </c>
      <c r="AY32" s="47" t="str">
        <f>IF('Res Rent Roll'!$B32="","",INT(AY$3/'Res Rent Roll'!$K32)=(Rollover!AY$3/'Res Rent Roll'!$K32))</f>
        <v/>
      </c>
      <c r="AZ32" s="47" t="str">
        <f>IF('Res Rent Roll'!$B32="","",INT(AZ$3/'Res Rent Roll'!$K32)=(Rollover!AZ$3/'Res Rent Roll'!$K32))</f>
        <v/>
      </c>
      <c r="BA32" s="47" t="str">
        <f>IF('Res Rent Roll'!$B32="","",INT(BA$3/'Res Rent Roll'!$K32)=(Rollover!BA$3/'Res Rent Roll'!$K32))</f>
        <v/>
      </c>
      <c r="BB32" s="47" t="str">
        <f>IF('Res Rent Roll'!$B32="","",INT(BB$3/'Res Rent Roll'!$K32)=(Rollover!BB$3/'Res Rent Roll'!$K32))</f>
        <v/>
      </c>
      <c r="BC32" s="47" t="str">
        <f>IF('Res Rent Roll'!$B32="","",INT(BC$3/'Res Rent Roll'!$K32)=(Rollover!BC$3/'Res Rent Roll'!$K32))</f>
        <v/>
      </c>
      <c r="BD32" s="47" t="str">
        <f>IF('Res Rent Roll'!$B32="","",INT(BD$3/'Res Rent Roll'!$K32)=(Rollover!BD$3/'Res Rent Roll'!$K32))</f>
        <v/>
      </c>
      <c r="BE32" s="47" t="str">
        <f>IF('Res Rent Roll'!$B32="","",INT(BE$3/'Res Rent Roll'!$K32)=(Rollover!BE$3/'Res Rent Roll'!$K32))</f>
        <v/>
      </c>
      <c r="BF32" s="47" t="str">
        <f>IF('Res Rent Roll'!$B32="","",INT(BF$3/'Res Rent Roll'!$K32)=(Rollover!BF$3/'Res Rent Roll'!$K32))</f>
        <v/>
      </c>
      <c r="BG32" s="47" t="str">
        <f>IF('Res Rent Roll'!$B32="","",INT(BG$3/'Res Rent Roll'!$K32)=(Rollover!BG$3/'Res Rent Roll'!$K32))</f>
        <v/>
      </c>
      <c r="BH32" s="47" t="str">
        <f>IF('Res Rent Roll'!$B32="","",INT(BH$3/'Res Rent Roll'!$K32)=(Rollover!BH$3/'Res Rent Roll'!$K32))</f>
        <v/>
      </c>
      <c r="BI32" s="47" t="str">
        <f>IF('Res Rent Roll'!$B32="","",INT(BI$3/'Res Rent Roll'!$K32)=(Rollover!BI$3/'Res Rent Roll'!$K32))</f>
        <v/>
      </c>
      <c r="BJ32" s="47" t="str">
        <f>IF('Res Rent Roll'!$B32="","",INT(BJ$3/'Res Rent Roll'!$K32)=(Rollover!BJ$3/'Res Rent Roll'!$K32))</f>
        <v/>
      </c>
      <c r="BK32" s="47" t="str">
        <f>IF('Res Rent Roll'!$B32="","",INT(BK$3/'Res Rent Roll'!$K32)=(Rollover!BK$3/'Res Rent Roll'!$K32))</f>
        <v/>
      </c>
      <c r="BL32" s="47" t="str">
        <f>IF('Res Rent Roll'!$B32="","",INT(BL$3/'Res Rent Roll'!$K32)=(Rollover!BL$3/'Res Rent Roll'!$K32))</f>
        <v/>
      </c>
      <c r="BM32" s="47" t="str">
        <f>IF('Res Rent Roll'!$B32="","",INT(BM$3/'Res Rent Roll'!$K32)=(Rollover!BM$3/'Res Rent Roll'!$K32))</f>
        <v/>
      </c>
      <c r="BN32" s="47" t="str">
        <f>IF('Res Rent Roll'!$B32="","",INT(BN$3/'Res Rent Roll'!$K32)=(Rollover!BN$3/'Res Rent Roll'!$K32))</f>
        <v/>
      </c>
      <c r="BO32" s="47" t="str">
        <f>IF('Res Rent Roll'!$B32="","",INT(BO$3/'Res Rent Roll'!$K32)=(Rollover!BO$3/'Res Rent Roll'!$K32))</f>
        <v/>
      </c>
      <c r="BP32" s="47" t="str">
        <f>IF('Res Rent Roll'!$B32="","",INT(BP$3/'Res Rent Roll'!$K32)=(Rollover!BP$3/'Res Rent Roll'!$K32))</f>
        <v/>
      </c>
      <c r="BQ32" s="47" t="str">
        <f>IF('Res Rent Roll'!$B32="","",INT(BQ$3/'Res Rent Roll'!$K32)=(Rollover!BQ$3/'Res Rent Roll'!$K32))</f>
        <v/>
      </c>
      <c r="BR32" s="47" t="str">
        <f>IF('Res Rent Roll'!$B32="","",INT(BR$3/'Res Rent Roll'!$K32)=(Rollover!BR$3/'Res Rent Roll'!$K32))</f>
        <v/>
      </c>
      <c r="BS32" s="47" t="str">
        <f>IF('Res Rent Roll'!$B32="","",INT(BS$3/'Res Rent Roll'!$K32)=(Rollover!BS$3/'Res Rent Roll'!$K32))</f>
        <v/>
      </c>
      <c r="BT32" s="47" t="str">
        <f>IF('Res Rent Roll'!$B32="","",INT(BT$3/'Res Rent Roll'!$K32)=(Rollover!BT$3/'Res Rent Roll'!$K32))</f>
        <v/>
      </c>
      <c r="BU32" s="47" t="str">
        <f>IF('Res Rent Roll'!$B32="","",INT(BU$3/'Res Rent Roll'!$K32)=(Rollover!BU$3/'Res Rent Roll'!$K32))</f>
        <v/>
      </c>
      <c r="BV32" s="47" t="str">
        <f>IF('Res Rent Roll'!$B32="","",INT(BV$3/'Res Rent Roll'!$K32)=(Rollover!BV$3/'Res Rent Roll'!$K32))</f>
        <v/>
      </c>
      <c r="BW32" s="47" t="str">
        <f>IF('Res Rent Roll'!$B32="","",INT(BW$3/'Res Rent Roll'!$K32)=(Rollover!BW$3/'Res Rent Roll'!$K32))</f>
        <v/>
      </c>
      <c r="BX32" s="47" t="str">
        <f>IF('Res Rent Roll'!$B32="","",INT(BX$3/'Res Rent Roll'!$K32)=(Rollover!BX$3/'Res Rent Roll'!$K32))</f>
        <v/>
      </c>
      <c r="BY32" s="47" t="str">
        <f>IF('Res Rent Roll'!$B32="","",INT(BY$3/'Res Rent Roll'!$K32)=(Rollover!BY$3/'Res Rent Roll'!$K32))</f>
        <v/>
      </c>
      <c r="BZ32" s="47" t="str">
        <f>IF('Res Rent Roll'!$B32="","",INT(BZ$3/'Res Rent Roll'!$K32)=(Rollover!BZ$3/'Res Rent Roll'!$K32))</f>
        <v/>
      </c>
      <c r="CA32" s="47" t="str">
        <f>IF('Res Rent Roll'!$B32="","",INT(CA$3/'Res Rent Roll'!$K32)=(Rollover!CA$3/'Res Rent Roll'!$K32))</f>
        <v/>
      </c>
      <c r="CB32" s="47" t="str">
        <f>IF('Res Rent Roll'!$B32="","",INT(CB$3/'Res Rent Roll'!$K32)=(Rollover!CB$3/'Res Rent Roll'!$K32))</f>
        <v/>
      </c>
      <c r="CC32" s="47" t="str">
        <f>IF('Res Rent Roll'!$B32="","",INT(CC$3/'Res Rent Roll'!$K32)=(Rollover!CC$3/'Res Rent Roll'!$K32))</f>
        <v/>
      </c>
      <c r="CD32" s="47" t="str">
        <f>IF('Res Rent Roll'!$B32="","",INT(CD$3/'Res Rent Roll'!$K32)=(Rollover!CD$3/'Res Rent Roll'!$K32))</f>
        <v/>
      </c>
      <c r="CE32" s="47" t="str">
        <f>IF('Res Rent Roll'!$B32="","",INT(CE$3/'Res Rent Roll'!$K32)=(Rollover!CE$3/'Res Rent Roll'!$K32))</f>
        <v/>
      </c>
      <c r="CF32" s="47" t="str">
        <f>IF('Res Rent Roll'!$B32="","",INT(CF$3/'Res Rent Roll'!$K32)=(Rollover!CF$3/'Res Rent Roll'!$K32))</f>
        <v/>
      </c>
      <c r="CG32" s="47" t="str">
        <f>IF('Res Rent Roll'!$B32="","",INT(CG$3/'Res Rent Roll'!$K32)=(Rollover!CG$3/'Res Rent Roll'!$K32))</f>
        <v/>
      </c>
      <c r="CH32" s="47" t="str">
        <f>IF('Res Rent Roll'!$B32="","",INT(CH$3/'Res Rent Roll'!$K32)=(Rollover!CH$3/'Res Rent Roll'!$K32))</f>
        <v/>
      </c>
      <c r="CI32" s="47" t="str">
        <f>IF('Res Rent Roll'!$B32="","",INT(CI$3/'Res Rent Roll'!$K32)=(Rollover!CI$3/'Res Rent Roll'!$K32))</f>
        <v/>
      </c>
      <c r="CJ32" s="47" t="str">
        <f>IF('Res Rent Roll'!$B32="","",INT(CJ$3/'Res Rent Roll'!$K32)=(Rollover!CJ$3/'Res Rent Roll'!$K32))</f>
        <v/>
      </c>
      <c r="CK32" s="47" t="str">
        <f>IF('Res Rent Roll'!$B32="","",INT(CK$3/'Res Rent Roll'!$K32)=(Rollover!CK$3/'Res Rent Roll'!$K32))</f>
        <v/>
      </c>
      <c r="CL32" s="47" t="str">
        <f>IF('Res Rent Roll'!$B32="","",INT(CL$3/'Res Rent Roll'!$K32)=(Rollover!CL$3/'Res Rent Roll'!$K32))</f>
        <v/>
      </c>
      <c r="CM32" s="47" t="str">
        <f>IF('Res Rent Roll'!$B32="","",INT(CM$3/'Res Rent Roll'!$K32)=(Rollover!CM$3/'Res Rent Roll'!$K32))</f>
        <v/>
      </c>
      <c r="CN32" s="47" t="str">
        <f>IF('Res Rent Roll'!$B32="","",INT(CN$3/'Res Rent Roll'!$K32)=(Rollover!CN$3/'Res Rent Roll'!$K32))</f>
        <v/>
      </c>
      <c r="CO32" s="47" t="str">
        <f>IF('Res Rent Roll'!$B32="","",INT(CO$3/'Res Rent Roll'!$K32)=(Rollover!CO$3/'Res Rent Roll'!$K32))</f>
        <v/>
      </c>
      <c r="CP32" s="47" t="str">
        <f>IF('Res Rent Roll'!$B32="","",INT(CP$3/'Res Rent Roll'!$K32)=(Rollover!CP$3/'Res Rent Roll'!$K32))</f>
        <v/>
      </c>
      <c r="CQ32" s="47" t="str">
        <f>IF('Res Rent Roll'!$B32="","",INT(CQ$3/'Res Rent Roll'!$K32)=(Rollover!CQ$3/'Res Rent Roll'!$K32))</f>
        <v/>
      </c>
      <c r="CR32" s="47" t="str">
        <f>IF('Res Rent Roll'!$B32="","",INT(CR$3/'Res Rent Roll'!$K32)=(Rollover!CR$3/'Res Rent Roll'!$K32))</f>
        <v/>
      </c>
      <c r="CS32" s="47" t="str">
        <f>IF('Res Rent Roll'!$B32="","",INT(CS$3/'Res Rent Roll'!$K32)=(Rollover!CS$3/'Res Rent Roll'!$K32))</f>
        <v/>
      </c>
      <c r="CT32" s="47" t="str">
        <f>IF('Res Rent Roll'!$B32="","",INT(CT$3/'Res Rent Roll'!$K32)=(Rollover!CT$3/'Res Rent Roll'!$K32))</f>
        <v/>
      </c>
      <c r="CU32" s="47" t="str">
        <f>IF('Res Rent Roll'!$B32="","",INT(CU$3/'Res Rent Roll'!$K32)=(Rollover!CU$3/'Res Rent Roll'!$K32))</f>
        <v/>
      </c>
      <c r="CV32" s="47" t="str">
        <f>IF('Res Rent Roll'!$B32="","",INT(CV$3/'Res Rent Roll'!$K32)=(Rollover!CV$3/'Res Rent Roll'!$K32))</f>
        <v/>
      </c>
      <c r="CW32" s="47" t="str">
        <f>IF('Res Rent Roll'!$B32="","",INT(CW$3/'Res Rent Roll'!$K32)=(Rollover!CW$3/'Res Rent Roll'!$K32))</f>
        <v/>
      </c>
      <c r="CX32" s="47" t="str">
        <f>IF('Res Rent Roll'!$B32="","",INT(CX$3/'Res Rent Roll'!$K32)=(Rollover!CX$3/'Res Rent Roll'!$K32))</f>
        <v/>
      </c>
      <c r="CY32" s="47" t="str">
        <f>IF('Res Rent Roll'!$B32="","",INT(CY$3/'Res Rent Roll'!$K32)=(Rollover!CY$3/'Res Rent Roll'!$K32))</f>
        <v/>
      </c>
      <c r="CZ32" s="47" t="str">
        <f>IF('Res Rent Roll'!$B32="","",INT(CZ$3/'Res Rent Roll'!$K32)=(Rollover!CZ$3/'Res Rent Roll'!$K32))</f>
        <v/>
      </c>
      <c r="DA32" s="47" t="str">
        <f>IF('Res Rent Roll'!$B32="","",INT(DA$3/'Res Rent Roll'!$K32)=(Rollover!DA$3/'Res Rent Roll'!$K32))</f>
        <v/>
      </c>
      <c r="DB32" s="47" t="str">
        <f>IF('Res Rent Roll'!$B32="","",INT(DB$3/'Res Rent Roll'!$K32)=(Rollover!DB$3/'Res Rent Roll'!$K32))</f>
        <v/>
      </c>
      <c r="DC32" s="47" t="str">
        <f>IF('Res Rent Roll'!$B32="","",INT(DC$3/'Res Rent Roll'!$K32)=(Rollover!DC$3/'Res Rent Roll'!$K32))</f>
        <v/>
      </c>
      <c r="DD32" s="47" t="str">
        <f>IF('Res Rent Roll'!$B32="","",INT(DD$3/'Res Rent Roll'!$K32)=(Rollover!DD$3/'Res Rent Roll'!$K32))</f>
        <v/>
      </c>
      <c r="DE32" s="47" t="str">
        <f>IF('Res Rent Roll'!$B32="","",INT(DE$3/'Res Rent Roll'!$K32)=(Rollover!DE$3/'Res Rent Roll'!$K32))</f>
        <v/>
      </c>
      <c r="DF32" s="47" t="str">
        <f>IF('Res Rent Roll'!$B32="","",INT(DF$3/'Res Rent Roll'!$K32)=(Rollover!DF$3/'Res Rent Roll'!$K32))</f>
        <v/>
      </c>
      <c r="DG32" s="47" t="str">
        <f>IF('Res Rent Roll'!$B32="","",INT(DG$3/'Res Rent Roll'!$K32)=(Rollover!DG$3/'Res Rent Roll'!$K32))</f>
        <v/>
      </c>
      <c r="DH32" s="47" t="str">
        <f>IF('Res Rent Roll'!$B32="","",INT(DH$3/'Res Rent Roll'!$K32)=(Rollover!DH$3/'Res Rent Roll'!$K32))</f>
        <v/>
      </c>
      <c r="DI32" s="47" t="str">
        <f>IF('Res Rent Roll'!$B32="","",INT(DI$3/'Res Rent Roll'!$K32)=(Rollover!DI$3/'Res Rent Roll'!$K32))</f>
        <v/>
      </c>
      <c r="DJ32" s="47" t="str">
        <f>IF('Res Rent Roll'!$B32="","",INT(DJ$3/'Res Rent Roll'!$K32)=(Rollover!DJ$3/'Res Rent Roll'!$K32))</f>
        <v/>
      </c>
      <c r="DK32" s="47" t="str">
        <f>IF('Res Rent Roll'!$B32="","",INT(DK$3/'Res Rent Roll'!$K32)=(Rollover!DK$3/'Res Rent Roll'!$K32))</f>
        <v/>
      </c>
      <c r="DL32" s="47" t="str">
        <f>IF('Res Rent Roll'!$B32="","",INT(DL$3/'Res Rent Roll'!$K32)=(Rollover!DL$3/'Res Rent Roll'!$K32))</f>
        <v/>
      </c>
      <c r="DM32" s="47" t="str">
        <f>IF('Res Rent Roll'!$B32="","",INT(DM$3/'Res Rent Roll'!$K32)=(Rollover!DM$3/'Res Rent Roll'!$K32))</f>
        <v/>
      </c>
      <c r="DN32" s="47" t="str">
        <f>IF('Res Rent Roll'!$B32="","",INT(DN$3/'Res Rent Roll'!$K32)=(Rollover!DN$3/'Res Rent Roll'!$K32))</f>
        <v/>
      </c>
      <c r="DO32" s="47" t="str">
        <f>IF('Res Rent Roll'!$B32="","",INT(DO$3/'Res Rent Roll'!$K32)=(Rollover!DO$3/'Res Rent Roll'!$K32))</f>
        <v/>
      </c>
      <c r="DP32" s="47" t="str">
        <f>IF('Res Rent Roll'!$B32="","",INT(DP$3/'Res Rent Roll'!$K32)=(Rollover!DP$3/'Res Rent Roll'!$K32))</f>
        <v/>
      </c>
      <c r="DQ32" s="47" t="str">
        <f>IF('Res Rent Roll'!$B32="","",INT(DQ$3/'Res Rent Roll'!$K32)=(Rollover!DQ$3/'Res Rent Roll'!$K32))</f>
        <v/>
      </c>
      <c r="DR32" s="47" t="str">
        <f>IF('Res Rent Roll'!$B32="","",INT(DR$3/'Res Rent Roll'!$K32)=(Rollover!DR$3/'Res Rent Roll'!$K32))</f>
        <v/>
      </c>
      <c r="DS32" s="47" t="str">
        <f>IF('Res Rent Roll'!$B32="","",INT(DS$3/'Res Rent Roll'!$K32)=(Rollover!DS$3/'Res Rent Roll'!$K32))</f>
        <v/>
      </c>
      <c r="DT32" s="47" t="str">
        <f>IF('Res Rent Roll'!$B32="","",INT(DT$3/'Res Rent Roll'!$K32)=(Rollover!DT$3/'Res Rent Roll'!$K32))</f>
        <v/>
      </c>
      <c r="DU32" s="47" t="str">
        <f>IF('Res Rent Roll'!$B32="","",INT(DU$3/'Res Rent Roll'!$K32)=(Rollover!DU$3/'Res Rent Roll'!$K32))</f>
        <v/>
      </c>
      <c r="DV32" s="47" t="str">
        <f>IF('Res Rent Roll'!$B32="","",INT(DV$3/'Res Rent Roll'!$K32)=(Rollover!DV$3/'Res Rent Roll'!$K32))</f>
        <v/>
      </c>
      <c r="DW32" s="47" t="str">
        <f>IF('Res Rent Roll'!$B32="","",INT(DW$3/'Res Rent Roll'!$K32)=(Rollover!DW$3/'Res Rent Roll'!$K32))</f>
        <v/>
      </c>
      <c r="DX32" s="47" t="str">
        <f>IF('Res Rent Roll'!$B32="","",INT(DX$3/'Res Rent Roll'!$K32)=(Rollover!DX$3/'Res Rent Roll'!$K32))</f>
        <v/>
      </c>
      <c r="DY32" s="47" t="str">
        <f>IF('Res Rent Roll'!$B32="","",INT(DY$3/'Res Rent Roll'!$K32)=(Rollover!DY$3/'Res Rent Roll'!$K32))</f>
        <v/>
      </c>
      <c r="DZ32" s="47" t="str">
        <f>IF('Res Rent Roll'!$B32="","",INT(DZ$3/'Res Rent Roll'!$K32)=(Rollover!DZ$3/'Res Rent Roll'!$K32))</f>
        <v/>
      </c>
      <c r="EA32" s="47" t="str">
        <f>IF('Res Rent Roll'!$B32="","",INT(EA$3/'Res Rent Roll'!$K32)=(Rollover!EA$3/'Res Rent Roll'!$K32))</f>
        <v/>
      </c>
      <c r="EB32" s="47" t="str">
        <f>IF('Res Rent Roll'!$B32="","",INT(EB$3/'Res Rent Roll'!$K32)=(Rollover!EB$3/'Res Rent Roll'!$K32))</f>
        <v/>
      </c>
      <c r="EC32" s="47" t="str">
        <f>IF('Res Rent Roll'!$B32="","",INT(EC$3/'Res Rent Roll'!$K32)=(Rollover!EC$3/'Res Rent Roll'!$K32))</f>
        <v/>
      </c>
      <c r="ED32" s="47" t="str">
        <f>IF('Res Rent Roll'!$B32="","",INT(ED$3/'Res Rent Roll'!$K32)=(Rollover!ED$3/'Res Rent Roll'!$K32))</f>
        <v/>
      </c>
      <c r="EE32" s="47" t="str">
        <f>IF('Res Rent Roll'!$B32="","",INT(EE$3/'Res Rent Roll'!$K32)=(Rollover!EE$3/'Res Rent Roll'!$K32))</f>
        <v/>
      </c>
      <c r="EF32" s="47" t="str">
        <f>IF('Res Rent Roll'!$B32="","",INT(EF$3/'Res Rent Roll'!$K32)=(Rollover!EF$3/'Res Rent Roll'!$K32))</f>
        <v/>
      </c>
      <c r="EG32" s="47" t="str">
        <f>IF('Res Rent Roll'!$B32="","",INT(EG$3/'Res Rent Roll'!$K32)=(Rollover!EG$3/'Res Rent Roll'!$K32))</f>
        <v/>
      </c>
      <c r="EH32" s="47" t="str">
        <f>IF('Res Rent Roll'!$B32="","",INT(EH$3/'Res Rent Roll'!$K32)=(Rollover!EH$3/'Res Rent Roll'!$K32))</f>
        <v/>
      </c>
      <c r="EI32" s="47" t="str">
        <f>IF('Res Rent Roll'!$B32="","",INT(EI$3/'Res Rent Roll'!$K32)=(Rollover!EI$3/'Res Rent Roll'!$K32))</f>
        <v/>
      </c>
      <c r="EJ32" s="47" t="str">
        <f>IF('Res Rent Roll'!$B32="","",INT(EJ$3/'Res Rent Roll'!$K32)=(Rollover!EJ$3/'Res Rent Roll'!$K32))</f>
        <v/>
      </c>
      <c r="EK32" s="47" t="str">
        <f>IF('Res Rent Roll'!$B32="","",INT(EK$3/'Res Rent Roll'!$K32)=(Rollover!EK$3/'Res Rent Roll'!$K32))</f>
        <v/>
      </c>
      <c r="EL32" s="47" t="str">
        <f>IF('Res Rent Roll'!$B32="","",INT(EL$3/'Res Rent Roll'!$K32)=(Rollover!EL$3/'Res Rent Roll'!$K32))</f>
        <v/>
      </c>
      <c r="EM32" s="47" t="str">
        <f>IF('Res Rent Roll'!$B32="","",INT(EM$3/'Res Rent Roll'!$K32)=(Rollover!EM$3/'Res Rent Roll'!$K32))</f>
        <v/>
      </c>
      <c r="EN32" s="47" t="str">
        <f>IF('Res Rent Roll'!$B32="","",INT(EN$3/'Res Rent Roll'!$K32)=(Rollover!EN$3/'Res Rent Roll'!$K32))</f>
        <v/>
      </c>
      <c r="EO32" s="47" t="str">
        <f>IF('Res Rent Roll'!$B32="","",INT(EO$3/'Res Rent Roll'!$K32)=(Rollover!EO$3/'Res Rent Roll'!$K32))</f>
        <v/>
      </c>
      <c r="EP32" s="47" t="str">
        <f>IF('Res Rent Roll'!$B32="","",INT(EP$3/'Res Rent Roll'!$K32)=(Rollover!EP$3/'Res Rent Roll'!$K32))</f>
        <v/>
      </c>
      <c r="EQ32" s="47" t="str">
        <f>IF('Res Rent Roll'!$B32="","",INT(EQ$3/'Res Rent Roll'!$K32)=(Rollover!EQ$3/'Res Rent Roll'!$K32))</f>
        <v/>
      </c>
      <c r="ER32" s="47" t="str">
        <f>IF('Res Rent Roll'!$B32="","",INT(ER$3/'Res Rent Roll'!$K32)=(Rollover!ER$3/'Res Rent Roll'!$K32))</f>
        <v/>
      </c>
      <c r="ES32" s="47" t="str">
        <f>IF('Res Rent Roll'!$B32="","",INT(ES$3/'Res Rent Roll'!$K32)=(Rollover!ES$3/'Res Rent Roll'!$K32))</f>
        <v/>
      </c>
      <c r="ET32" s="47" t="str">
        <f>IF('Res Rent Roll'!$B32="","",INT(ET$3/'Res Rent Roll'!$K32)=(Rollover!ET$3/'Res Rent Roll'!$K32))</f>
        <v/>
      </c>
      <c r="EU32" s="47" t="str">
        <f>IF('Res Rent Roll'!$B32="","",INT(EU$3/'Res Rent Roll'!$K32)=(Rollover!EU$3/'Res Rent Roll'!$K32))</f>
        <v/>
      </c>
      <c r="EV32" s="47" t="str">
        <f>IF('Res Rent Roll'!$B32="","",INT(EV$3/'Res Rent Roll'!$K32)=(Rollover!EV$3/'Res Rent Roll'!$K32))</f>
        <v/>
      </c>
      <c r="EW32" s="47" t="str">
        <f>IF('Res Rent Roll'!$B32="","",INT(EW$3/'Res Rent Roll'!$K32)=(Rollover!EW$3/'Res Rent Roll'!$K32))</f>
        <v/>
      </c>
      <c r="EX32" s="47" t="str">
        <f>IF('Res Rent Roll'!$B32="","",INT(EX$3/'Res Rent Roll'!$K32)=(Rollover!EX$3/'Res Rent Roll'!$K32))</f>
        <v/>
      </c>
      <c r="EY32" s="47" t="str">
        <f>IF('Res Rent Roll'!$B32="","",INT(EY$3/'Res Rent Roll'!$K32)=(Rollover!EY$3/'Res Rent Roll'!$K32))</f>
        <v/>
      </c>
      <c r="EZ32" s="47" t="str">
        <f>IF('Res Rent Roll'!$B32="","",INT(EZ$3/'Res Rent Roll'!$K32)=(Rollover!EZ$3/'Res Rent Roll'!$K32))</f>
        <v/>
      </c>
      <c r="FA32" s="47" t="str">
        <f>IF('Res Rent Roll'!$B32="","",INT(FA$3/'Res Rent Roll'!$K32)=(Rollover!FA$3/'Res Rent Roll'!$K32))</f>
        <v/>
      </c>
      <c r="FB32" s="47" t="str">
        <f>IF('Res Rent Roll'!$B32="","",INT(FB$3/'Res Rent Roll'!$K32)=(Rollover!FB$3/'Res Rent Roll'!$K32))</f>
        <v/>
      </c>
      <c r="FC32" s="47" t="str">
        <f>IF('Res Rent Roll'!$B32="","",INT(FC$3/'Res Rent Roll'!$K32)=(Rollover!FC$3/'Res Rent Roll'!$K32))</f>
        <v/>
      </c>
      <c r="FD32" s="47" t="str">
        <f>IF('Res Rent Roll'!$B32="","",INT(FD$3/'Res Rent Roll'!$K32)=(Rollover!FD$3/'Res Rent Roll'!$K32))</f>
        <v/>
      </c>
      <c r="FE32" s="47" t="str">
        <f>IF('Res Rent Roll'!$B32="","",INT(FE$3/'Res Rent Roll'!$K32)=(Rollover!FE$3/'Res Rent Roll'!$K32))</f>
        <v/>
      </c>
      <c r="FF32" s="47" t="str">
        <f>IF('Res Rent Roll'!$B32="","",INT(FF$3/'Res Rent Roll'!$K32)=(Rollover!FF$3/'Res Rent Roll'!$K32))</f>
        <v/>
      </c>
      <c r="FG32" s="47" t="str">
        <f>IF('Res Rent Roll'!$B32="","",INT(FG$3/'Res Rent Roll'!$K32)=(Rollover!FG$3/'Res Rent Roll'!$K32))</f>
        <v/>
      </c>
      <c r="FH32" s="47" t="str">
        <f>IF('Res Rent Roll'!$B32="","",INT(FH$3/'Res Rent Roll'!$K32)=(Rollover!FH$3/'Res Rent Roll'!$K32))</f>
        <v/>
      </c>
      <c r="FI32" s="47" t="str">
        <f>IF('Res Rent Roll'!$B32="","",INT(FI$3/'Res Rent Roll'!$K32)=(Rollover!FI$3/'Res Rent Roll'!$K32))</f>
        <v/>
      </c>
      <c r="FJ32" s="47" t="str">
        <f>IF('Res Rent Roll'!$B32="","",INT(FJ$3/'Res Rent Roll'!$K32)=(Rollover!FJ$3/'Res Rent Roll'!$K32))</f>
        <v/>
      </c>
      <c r="FK32" s="47" t="str">
        <f>IF('Res Rent Roll'!$B32="","",INT(FK$3/'Res Rent Roll'!$K32)=(Rollover!FK$3/'Res Rent Roll'!$K32))</f>
        <v/>
      </c>
      <c r="FL32" s="47" t="str">
        <f>IF('Res Rent Roll'!$B32="","",INT(FL$3/'Res Rent Roll'!$K32)=(Rollover!FL$3/'Res Rent Roll'!$K32))</f>
        <v/>
      </c>
      <c r="FM32" s="47" t="str">
        <f>IF('Res Rent Roll'!$B32="","",INT(FM$3/'Res Rent Roll'!$K32)=(Rollover!FM$3/'Res Rent Roll'!$K32))</f>
        <v/>
      </c>
      <c r="FN32" s="47" t="str">
        <f>IF('Res Rent Roll'!$B32="","",INT(FN$3/'Res Rent Roll'!$K32)=(Rollover!FN$3/'Res Rent Roll'!$K32))</f>
        <v/>
      </c>
      <c r="FO32" s="47" t="str">
        <f>IF('Res Rent Roll'!$B32="","",INT(FO$3/'Res Rent Roll'!$K32)=(Rollover!FO$3/'Res Rent Roll'!$K32))</f>
        <v/>
      </c>
      <c r="FP32" s="47" t="str">
        <f>IF('Res Rent Roll'!$B32="","",INT(FP$3/'Res Rent Roll'!$K32)=(Rollover!FP$3/'Res Rent Roll'!$K32))</f>
        <v/>
      </c>
      <c r="FQ32" s="47" t="str">
        <f>IF('Res Rent Roll'!$B32="","",INT(FQ$3/'Res Rent Roll'!$K32)=(Rollover!FQ$3/'Res Rent Roll'!$K32))</f>
        <v/>
      </c>
      <c r="FR32" s="47" t="str">
        <f>IF('Res Rent Roll'!$B32="","",INT(FR$3/'Res Rent Roll'!$K32)=(Rollover!FR$3/'Res Rent Roll'!$K32))</f>
        <v/>
      </c>
      <c r="FS32" s="47" t="str">
        <f>IF('Res Rent Roll'!$B32="","",INT(FS$3/'Res Rent Roll'!$K32)=(Rollover!FS$3/'Res Rent Roll'!$K32))</f>
        <v/>
      </c>
      <c r="FT32" s="47" t="str">
        <f>IF('Res Rent Roll'!$B32="","",INT(FT$3/'Res Rent Roll'!$K32)=(Rollover!FT$3/'Res Rent Roll'!$K32))</f>
        <v/>
      </c>
      <c r="FU32" s="47" t="str">
        <f>IF('Res Rent Roll'!$B32="","",INT(FU$3/'Res Rent Roll'!$K32)=(Rollover!FU$3/'Res Rent Roll'!$K32))</f>
        <v/>
      </c>
      <c r="FV32" s="47" t="str">
        <f>IF('Res Rent Roll'!$B32="","",INT(FV$3/'Res Rent Roll'!$K32)=(Rollover!FV$3/'Res Rent Roll'!$K32))</f>
        <v/>
      </c>
      <c r="FW32" s="47" t="str">
        <f>IF('Res Rent Roll'!$B32="","",INT(FW$3/'Res Rent Roll'!$K32)=(Rollover!FW$3/'Res Rent Roll'!$K32))</f>
        <v/>
      </c>
      <c r="FX32" s="47" t="str">
        <f>IF('Res Rent Roll'!$B32="","",INT(FX$3/'Res Rent Roll'!$K32)=(Rollover!FX$3/'Res Rent Roll'!$K32))</f>
        <v/>
      </c>
      <c r="FY32" s="47" t="str">
        <f>IF('Res Rent Roll'!$B32="","",INT(FY$3/'Res Rent Roll'!$K32)=(Rollover!FY$3/'Res Rent Roll'!$K32))</f>
        <v/>
      </c>
      <c r="FZ32" s="47" t="str">
        <f>IF('Res Rent Roll'!$B32="","",INT(FZ$3/'Res Rent Roll'!$K32)=(Rollover!FZ$3/'Res Rent Roll'!$K32))</f>
        <v/>
      </c>
      <c r="GA32" s="48" t="str">
        <f>IF('Res Rent Roll'!$B32="","",INT(GA$3/'Res Rent Roll'!$K32)=(Rollover!GA$3/'Res Rent Roll'!$K32))</f>
        <v/>
      </c>
    </row>
    <row r="33" spans="2:183" x14ac:dyDescent="0.3">
      <c r="B33" s="42" t="str">
        <f>IF('Res Rent Roll'!$B33="","",'Res Rent Roll'!$B33)</f>
        <v/>
      </c>
      <c r="C33" s="43"/>
      <c r="D33" s="47" t="str">
        <f>IF('Res Rent Roll'!$B33="","",INT(D$3/'Res Rent Roll'!$K33)=(Rollover!D$3/'Res Rent Roll'!$K33))</f>
        <v/>
      </c>
      <c r="E33" s="47" t="str">
        <f>IF('Res Rent Roll'!$B33="","",INT(E$3/'Res Rent Roll'!$K33)=(Rollover!E$3/'Res Rent Roll'!$K33))</f>
        <v/>
      </c>
      <c r="F33" s="47" t="str">
        <f>IF('Res Rent Roll'!$B33="","",INT(F$3/'Res Rent Roll'!$K33)=(Rollover!F$3/'Res Rent Roll'!$K33))</f>
        <v/>
      </c>
      <c r="G33" s="47" t="str">
        <f>IF('Res Rent Roll'!$B33="","",INT(G$3/'Res Rent Roll'!$K33)=(Rollover!G$3/'Res Rent Roll'!$K33))</f>
        <v/>
      </c>
      <c r="H33" s="47" t="str">
        <f>IF('Res Rent Roll'!$B33="","",INT(H$3/'Res Rent Roll'!$K33)=(Rollover!H$3/'Res Rent Roll'!$K33))</f>
        <v/>
      </c>
      <c r="I33" s="47" t="str">
        <f>IF('Res Rent Roll'!$B33="","",INT(I$3/'Res Rent Roll'!$K33)=(Rollover!I$3/'Res Rent Roll'!$K33))</f>
        <v/>
      </c>
      <c r="J33" s="47" t="str">
        <f>IF('Res Rent Roll'!$B33="","",INT(J$3/'Res Rent Roll'!$K33)=(Rollover!J$3/'Res Rent Roll'!$K33))</f>
        <v/>
      </c>
      <c r="K33" s="47" t="str">
        <f>IF('Res Rent Roll'!$B33="","",INT(K$3/'Res Rent Roll'!$K33)=(Rollover!K$3/'Res Rent Roll'!$K33))</f>
        <v/>
      </c>
      <c r="L33" s="47" t="str">
        <f>IF('Res Rent Roll'!$B33="","",INT(L$3/'Res Rent Roll'!$K33)=(Rollover!L$3/'Res Rent Roll'!$K33))</f>
        <v/>
      </c>
      <c r="M33" s="47" t="str">
        <f>IF('Res Rent Roll'!$B33="","",INT(M$3/'Res Rent Roll'!$K33)=(Rollover!M$3/'Res Rent Roll'!$K33))</f>
        <v/>
      </c>
      <c r="N33" s="47" t="str">
        <f>IF('Res Rent Roll'!$B33="","",INT(N$3/'Res Rent Roll'!$K33)=(Rollover!N$3/'Res Rent Roll'!$K33))</f>
        <v/>
      </c>
      <c r="O33" s="47" t="str">
        <f>IF('Res Rent Roll'!$B33="","",INT(O$3/'Res Rent Roll'!$K33)=(Rollover!O$3/'Res Rent Roll'!$K33))</f>
        <v/>
      </c>
      <c r="P33" s="47" t="str">
        <f>IF('Res Rent Roll'!$B33="","",INT(P$3/'Res Rent Roll'!$K33)=(Rollover!P$3/'Res Rent Roll'!$K33))</f>
        <v/>
      </c>
      <c r="Q33" s="47" t="str">
        <f>IF('Res Rent Roll'!$B33="","",INT(Q$3/'Res Rent Roll'!$K33)=(Rollover!Q$3/'Res Rent Roll'!$K33))</f>
        <v/>
      </c>
      <c r="R33" s="47" t="str">
        <f>IF('Res Rent Roll'!$B33="","",INT(R$3/'Res Rent Roll'!$K33)=(Rollover!R$3/'Res Rent Roll'!$K33))</f>
        <v/>
      </c>
      <c r="S33" s="47" t="str">
        <f>IF('Res Rent Roll'!$B33="","",INT(S$3/'Res Rent Roll'!$K33)=(Rollover!S$3/'Res Rent Roll'!$K33))</f>
        <v/>
      </c>
      <c r="T33" s="47" t="str">
        <f>IF('Res Rent Roll'!$B33="","",INT(T$3/'Res Rent Roll'!$K33)=(Rollover!T$3/'Res Rent Roll'!$K33))</f>
        <v/>
      </c>
      <c r="U33" s="47" t="str">
        <f>IF('Res Rent Roll'!$B33="","",INT(U$3/'Res Rent Roll'!$K33)=(Rollover!U$3/'Res Rent Roll'!$K33))</f>
        <v/>
      </c>
      <c r="V33" s="47" t="str">
        <f>IF('Res Rent Roll'!$B33="","",INT(V$3/'Res Rent Roll'!$K33)=(Rollover!V$3/'Res Rent Roll'!$K33))</f>
        <v/>
      </c>
      <c r="W33" s="47" t="str">
        <f>IF('Res Rent Roll'!$B33="","",INT(W$3/'Res Rent Roll'!$K33)=(Rollover!W$3/'Res Rent Roll'!$K33))</f>
        <v/>
      </c>
      <c r="X33" s="47" t="str">
        <f>IF('Res Rent Roll'!$B33="","",INT(X$3/'Res Rent Roll'!$K33)=(Rollover!X$3/'Res Rent Roll'!$K33))</f>
        <v/>
      </c>
      <c r="Y33" s="47" t="str">
        <f>IF('Res Rent Roll'!$B33="","",INT(Y$3/'Res Rent Roll'!$K33)=(Rollover!Y$3/'Res Rent Roll'!$K33))</f>
        <v/>
      </c>
      <c r="Z33" s="47" t="str">
        <f>IF('Res Rent Roll'!$B33="","",INT(Z$3/'Res Rent Roll'!$K33)=(Rollover!Z$3/'Res Rent Roll'!$K33))</f>
        <v/>
      </c>
      <c r="AA33" s="47" t="str">
        <f>IF('Res Rent Roll'!$B33="","",INT(AA$3/'Res Rent Roll'!$K33)=(Rollover!AA$3/'Res Rent Roll'!$K33))</f>
        <v/>
      </c>
      <c r="AB33" s="47" t="str">
        <f>IF('Res Rent Roll'!$B33="","",INT(AB$3/'Res Rent Roll'!$K33)=(Rollover!AB$3/'Res Rent Roll'!$K33))</f>
        <v/>
      </c>
      <c r="AC33" s="47" t="str">
        <f>IF('Res Rent Roll'!$B33="","",INT(AC$3/'Res Rent Roll'!$K33)=(Rollover!AC$3/'Res Rent Roll'!$K33))</f>
        <v/>
      </c>
      <c r="AD33" s="47" t="str">
        <f>IF('Res Rent Roll'!$B33="","",INT(AD$3/'Res Rent Roll'!$K33)=(Rollover!AD$3/'Res Rent Roll'!$K33))</f>
        <v/>
      </c>
      <c r="AE33" s="47" t="str">
        <f>IF('Res Rent Roll'!$B33="","",INT(AE$3/'Res Rent Roll'!$K33)=(Rollover!AE$3/'Res Rent Roll'!$K33))</f>
        <v/>
      </c>
      <c r="AF33" s="47" t="str">
        <f>IF('Res Rent Roll'!$B33="","",INT(AF$3/'Res Rent Roll'!$K33)=(Rollover!AF$3/'Res Rent Roll'!$K33))</f>
        <v/>
      </c>
      <c r="AG33" s="47" t="str">
        <f>IF('Res Rent Roll'!$B33="","",INT(AG$3/'Res Rent Roll'!$K33)=(Rollover!AG$3/'Res Rent Roll'!$K33))</f>
        <v/>
      </c>
      <c r="AH33" s="47" t="str">
        <f>IF('Res Rent Roll'!$B33="","",INT(AH$3/'Res Rent Roll'!$K33)=(Rollover!AH$3/'Res Rent Roll'!$K33))</f>
        <v/>
      </c>
      <c r="AI33" s="47" t="str">
        <f>IF('Res Rent Roll'!$B33="","",INT(AI$3/'Res Rent Roll'!$K33)=(Rollover!AI$3/'Res Rent Roll'!$K33))</f>
        <v/>
      </c>
      <c r="AJ33" s="47" t="str">
        <f>IF('Res Rent Roll'!$B33="","",INT(AJ$3/'Res Rent Roll'!$K33)=(Rollover!AJ$3/'Res Rent Roll'!$K33))</f>
        <v/>
      </c>
      <c r="AK33" s="47" t="str">
        <f>IF('Res Rent Roll'!$B33="","",INT(AK$3/'Res Rent Roll'!$K33)=(Rollover!AK$3/'Res Rent Roll'!$K33))</f>
        <v/>
      </c>
      <c r="AL33" s="47" t="str">
        <f>IF('Res Rent Roll'!$B33="","",INT(AL$3/'Res Rent Roll'!$K33)=(Rollover!AL$3/'Res Rent Roll'!$K33))</f>
        <v/>
      </c>
      <c r="AM33" s="47" t="str">
        <f>IF('Res Rent Roll'!$B33="","",INT(AM$3/'Res Rent Roll'!$K33)=(Rollover!AM$3/'Res Rent Roll'!$K33))</f>
        <v/>
      </c>
      <c r="AN33" s="47" t="str">
        <f>IF('Res Rent Roll'!$B33="","",INT(AN$3/'Res Rent Roll'!$K33)=(Rollover!AN$3/'Res Rent Roll'!$K33))</f>
        <v/>
      </c>
      <c r="AO33" s="47" t="str">
        <f>IF('Res Rent Roll'!$B33="","",INT(AO$3/'Res Rent Roll'!$K33)=(Rollover!AO$3/'Res Rent Roll'!$K33))</f>
        <v/>
      </c>
      <c r="AP33" s="47" t="str">
        <f>IF('Res Rent Roll'!$B33="","",INT(AP$3/'Res Rent Roll'!$K33)=(Rollover!AP$3/'Res Rent Roll'!$K33))</f>
        <v/>
      </c>
      <c r="AQ33" s="47" t="str">
        <f>IF('Res Rent Roll'!$B33="","",INT(AQ$3/'Res Rent Roll'!$K33)=(Rollover!AQ$3/'Res Rent Roll'!$K33))</f>
        <v/>
      </c>
      <c r="AR33" s="47" t="str">
        <f>IF('Res Rent Roll'!$B33="","",INT(AR$3/'Res Rent Roll'!$K33)=(Rollover!AR$3/'Res Rent Roll'!$K33))</f>
        <v/>
      </c>
      <c r="AS33" s="47" t="str">
        <f>IF('Res Rent Roll'!$B33="","",INT(AS$3/'Res Rent Roll'!$K33)=(Rollover!AS$3/'Res Rent Roll'!$K33))</f>
        <v/>
      </c>
      <c r="AT33" s="47" t="str">
        <f>IF('Res Rent Roll'!$B33="","",INT(AT$3/'Res Rent Roll'!$K33)=(Rollover!AT$3/'Res Rent Roll'!$K33))</f>
        <v/>
      </c>
      <c r="AU33" s="47" t="str">
        <f>IF('Res Rent Roll'!$B33="","",INT(AU$3/'Res Rent Roll'!$K33)=(Rollover!AU$3/'Res Rent Roll'!$K33))</f>
        <v/>
      </c>
      <c r="AV33" s="47" t="str">
        <f>IF('Res Rent Roll'!$B33="","",INT(AV$3/'Res Rent Roll'!$K33)=(Rollover!AV$3/'Res Rent Roll'!$K33))</f>
        <v/>
      </c>
      <c r="AW33" s="47" t="str">
        <f>IF('Res Rent Roll'!$B33="","",INT(AW$3/'Res Rent Roll'!$K33)=(Rollover!AW$3/'Res Rent Roll'!$K33))</f>
        <v/>
      </c>
      <c r="AX33" s="47" t="str">
        <f>IF('Res Rent Roll'!$B33="","",INT(AX$3/'Res Rent Roll'!$K33)=(Rollover!AX$3/'Res Rent Roll'!$K33))</f>
        <v/>
      </c>
      <c r="AY33" s="47" t="str">
        <f>IF('Res Rent Roll'!$B33="","",INT(AY$3/'Res Rent Roll'!$K33)=(Rollover!AY$3/'Res Rent Roll'!$K33))</f>
        <v/>
      </c>
      <c r="AZ33" s="47" t="str">
        <f>IF('Res Rent Roll'!$B33="","",INT(AZ$3/'Res Rent Roll'!$K33)=(Rollover!AZ$3/'Res Rent Roll'!$K33))</f>
        <v/>
      </c>
      <c r="BA33" s="47" t="str">
        <f>IF('Res Rent Roll'!$B33="","",INT(BA$3/'Res Rent Roll'!$K33)=(Rollover!BA$3/'Res Rent Roll'!$K33))</f>
        <v/>
      </c>
      <c r="BB33" s="47" t="str">
        <f>IF('Res Rent Roll'!$B33="","",INT(BB$3/'Res Rent Roll'!$K33)=(Rollover!BB$3/'Res Rent Roll'!$K33))</f>
        <v/>
      </c>
      <c r="BC33" s="47" t="str">
        <f>IF('Res Rent Roll'!$B33="","",INT(BC$3/'Res Rent Roll'!$K33)=(Rollover!BC$3/'Res Rent Roll'!$K33))</f>
        <v/>
      </c>
      <c r="BD33" s="47" t="str">
        <f>IF('Res Rent Roll'!$B33="","",INT(BD$3/'Res Rent Roll'!$K33)=(Rollover!BD$3/'Res Rent Roll'!$K33))</f>
        <v/>
      </c>
      <c r="BE33" s="47" t="str">
        <f>IF('Res Rent Roll'!$B33="","",INT(BE$3/'Res Rent Roll'!$K33)=(Rollover!BE$3/'Res Rent Roll'!$K33))</f>
        <v/>
      </c>
      <c r="BF33" s="47" t="str">
        <f>IF('Res Rent Roll'!$B33="","",INT(BF$3/'Res Rent Roll'!$K33)=(Rollover!BF$3/'Res Rent Roll'!$K33))</f>
        <v/>
      </c>
      <c r="BG33" s="47" t="str">
        <f>IF('Res Rent Roll'!$B33="","",INT(BG$3/'Res Rent Roll'!$K33)=(Rollover!BG$3/'Res Rent Roll'!$K33))</f>
        <v/>
      </c>
      <c r="BH33" s="47" t="str">
        <f>IF('Res Rent Roll'!$B33="","",INT(BH$3/'Res Rent Roll'!$K33)=(Rollover!BH$3/'Res Rent Roll'!$K33))</f>
        <v/>
      </c>
      <c r="BI33" s="47" t="str">
        <f>IF('Res Rent Roll'!$B33="","",INT(BI$3/'Res Rent Roll'!$K33)=(Rollover!BI$3/'Res Rent Roll'!$K33))</f>
        <v/>
      </c>
      <c r="BJ33" s="47" t="str">
        <f>IF('Res Rent Roll'!$B33="","",INT(BJ$3/'Res Rent Roll'!$K33)=(Rollover!BJ$3/'Res Rent Roll'!$K33))</f>
        <v/>
      </c>
      <c r="BK33" s="47" t="str">
        <f>IF('Res Rent Roll'!$B33="","",INT(BK$3/'Res Rent Roll'!$K33)=(Rollover!BK$3/'Res Rent Roll'!$K33))</f>
        <v/>
      </c>
      <c r="BL33" s="47" t="str">
        <f>IF('Res Rent Roll'!$B33="","",INT(BL$3/'Res Rent Roll'!$K33)=(Rollover!BL$3/'Res Rent Roll'!$K33))</f>
        <v/>
      </c>
      <c r="BM33" s="47" t="str">
        <f>IF('Res Rent Roll'!$B33="","",INT(BM$3/'Res Rent Roll'!$K33)=(Rollover!BM$3/'Res Rent Roll'!$K33))</f>
        <v/>
      </c>
      <c r="BN33" s="47" t="str">
        <f>IF('Res Rent Roll'!$B33="","",INT(BN$3/'Res Rent Roll'!$K33)=(Rollover!BN$3/'Res Rent Roll'!$K33))</f>
        <v/>
      </c>
      <c r="BO33" s="47" t="str">
        <f>IF('Res Rent Roll'!$B33="","",INT(BO$3/'Res Rent Roll'!$K33)=(Rollover!BO$3/'Res Rent Roll'!$K33))</f>
        <v/>
      </c>
      <c r="BP33" s="47" t="str">
        <f>IF('Res Rent Roll'!$B33="","",INT(BP$3/'Res Rent Roll'!$K33)=(Rollover!BP$3/'Res Rent Roll'!$K33))</f>
        <v/>
      </c>
      <c r="BQ33" s="47" t="str">
        <f>IF('Res Rent Roll'!$B33="","",INT(BQ$3/'Res Rent Roll'!$K33)=(Rollover!BQ$3/'Res Rent Roll'!$K33))</f>
        <v/>
      </c>
      <c r="BR33" s="47" t="str">
        <f>IF('Res Rent Roll'!$B33="","",INT(BR$3/'Res Rent Roll'!$K33)=(Rollover!BR$3/'Res Rent Roll'!$K33))</f>
        <v/>
      </c>
      <c r="BS33" s="47" t="str">
        <f>IF('Res Rent Roll'!$B33="","",INT(BS$3/'Res Rent Roll'!$K33)=(Rollover!BS$3/'Res Rent Roll'!$K33))</f>
        <v/>
      </c>
      <c r="BT33" s="47" t="str">
        <f>IF('Res Rent Roll'!$B33="","",INT(BT$3/'Res Rent Roll'!$K33)=(Rollover!BT$3/'Res Rent Roll'!$K33))</f>
        <v/>
      </c>
      <c r="BU33" s="47" t="str">
        <f>IF('Res Rent Roll'!$B33="","",INT(BU$3/'Res Rent Roll'!$K33)=(Rollover!BU$3/'Res Rent Roll'!$K33))</f>
        <v/>
      </c>
      <c r="BV33" s="47" t="str">
        <f>IF('Res Rent Roll'!$B33="","",INT(BV$3/'Res Rent Roll'!$K33)=(Rollover!BV$3/'Res Rent Roll'!$K33))</f>
        <v/>
      </c>
      <c r="BW33" s="47" t="str">
        <f>IF('Res Rent Roll'!$B33="","",INT(BW$3/'Res Rent Roll'!$K33)=(Rollover!BW$3/'Res Rent Roll'!$K33))</f>
        <v/>
      </c>
      <c r="BX33" s="47" t="str">
        <f>IF('Res Rent Roll'!$B33="","",INT(BX$3/'Res Rent Roll'!$K33)=(Rollover!BX$3/'Res Rent Roll'!$K33))</f>
        <v/>
      </c>
      <c r="BY33" s="47" t="str">
        <f>IF('Res Rent Roll'!$B33="","",INT(BY$3/'Res Rent Roll'!$K33)=(Rollover!BY$3/'Res Rent Roll'!$K33))</f>
        <v/>
      </c>
      <c r="BZ33" s="47" t="str">
        <f>IF('Res Rent Roll'!$B33="","",INT(BZ$3/'Res Rent Roll'!$K33)=(Rollover!BZ$3/'Res Rent Roll'!$K33))</f>
        <v/>
      </c>
      <c r="CA33" s="47" t="str">
        <f>IF('Res Rent Roll'!$B33="","",INT(CA$3/'Res Rent Roll'!$K33)=(Rollover!CA$3/'Res Rent Roll'!$K33))</f>
        <v/>
      </c>
      <c r="CB33" s="47" t="str">
        <f>IF('Res Rent Roll'!$B33="","",INT(CB$3/'Res Rent Roll'!$K33)=(Rollover!CB$3/'Res Rent Roll'!$K33))</f>
        <v/>
      </c>
      <c r="CC33" s="47" t="str">
        <f>IF('Res Rent Roll'!$B33="","",INT(CC$3/'Res Rent Roll'!$K33)=(Rollover!CC$3/'Res Rent Roll'!$K33))</f>
        <v/>
      </c>
      <c r="CD33" s="47" t="str">
        <f>IF('Res Rent Roll'!$B33="","",INT(CD$3/'Res Rent Roll'!$K33)=(Rollover!CD$3/'Res Rent Roll'!$K33))</f>
        <v/>
      </c>
      <c r="CE33" s="47" t="str">
        <f>IF('Res Rent Roll'!$B33="","",INT(CE$3/'Res Rent Roll'!$K33)=(Rollover!CE$3/'Res Rent Roll'!$K33))</f>
        <v/>
      </c>
      <c r="CF33" s="47" t="str">
        <f>IF('Res Rent Roll'!$B33="","",INT(CF$3/'Res Rent Roll'!$K33)=(Rollover!CF$3/'Res Rent Roll'!$K33))</f>
        <v/>
      </c>
      <c r="CG33" s="47" t="str">
        <f>IF('Res Rent Roll'!$B33="","",INT(CG$3/'Res Rent Roll'!$K33)=(Rollover!CG$3/'Res Rent Roll'!$K33))</f>
        <v/>
      </c>
      <c r="CH33" s="47" t="str">
        <f>IF('Res Rent Roll'!$B33="","",INT(CH$3/'Res Rent Roll'!$K33)=(Rollover!CH$3/'Res Rent Roll'!$K33))</f>
        <v/>
      </c>
      <c r="CI33" s="47" t="str">
        <f>IF('Res Rent Roll'!$B33="","",INT(CI$3/'Res Rent Roll'!$K33)=(Rollover!CI$3/'Res Rent Roll'!$K33))</f>
        <v/>
      </c>
      <c r="CJ33" s="47" t="str">
        <f>IF('Res Rent Roll'!$B33="","",INT(CJ$3/'Res Rent Roll'!$K33)=(Rollover!CJ$3/'Res Rent Roll'!$K33))</f>
        <v/>
      </c>
      <c r="CK33" s="47" t="str">
        <f>IF('Res Rent Roll'!$B33="","",INT(CK$3/'Res Rent Roll'!$K33)=(Rollover!CK$3/'Res Rent Roll'!$K33))</f>
        <v/>
      </c>
      <c r="CL33" s="47" t="str">
        <f>IF('Res Rent Roll'!$B33="","",INT(CL$3/'Res Rent Roll'!$K33)=(Rollover!CL$3/'Res Rent Roll'!$K33))</f>
        <v/>
      </c>
      <c r="CM33" s="47" t="str">
        <f>IF('Res Rent Roll'!$B33="","",INT(CM$3/'Res Rent Roll'!$K33)=(Rollover!CM$3/'Res Rent Roll'!$K33))</f>
        <v/>
      </c>
      <c r="CN33" s="47" t="str">
        <f>IF('Res Rent Roll'!$B33="","",INT(CN$3/'Res Rent Roll'!$K33)=(Rollover!CN$3/'Res Rent Roll'!$K33))</f>
        <v/>
      </c>
      <c r="CO33" s="47" t="str">
        <f>IF('Res Rent Roll'!$B33="","",INT(CO$3/'Res Rent Roll'!$K33)=(Rollover!CO$3/'Res Rent Roll'!$K33))</f>
        <v/>
      </c>
      <c r="CP33" s="47" t="str">
        <f>IF('Res Rent Roll'!$B33="","",INT(CP$3/'Res Rent Roll'!$K33)=(Rollover!CP$3/'Res Rent Roll'!$K33))</f>
        <v/>
      </c>
      <c r="CQ33" s="47" t="str">
        <f>IF('Res Rent Roll'!$B33="","",INT(CQ$3/'Res Rent Roll'!$K33)=(Rollover!CQ$3/'Res Rent Roll'!$K33))</f>
        <v/>
      </c>
      <c r="CR33" s="47" t="str">
        <f>IF('Res Rent Roll'!$B33="","",INT(CR$3/'Res Rent Roll'!$K33)=(Rollover!CR$3/'Res Rent Roll'!$K33))</f>
        <v/>
      </c>
      <c r="CS33" s="47" t="str">
        <f>IF('Res Rent Roll'!$B33="","",INT(CS$3/'Res Rent Roll'!$K33)=(Rollover!CS$3/'Res Rent Roll'!$K33))</f>
        <v/>
      </c>
      <c r="CT33" s="47" t="str">
        <f>IF('Res Rent Roll'!$B33="","",INT(CT$3/'Res Rent Roll'!$K33)=(Rollover!CT$3/'Res Rent Roll'!$K33))</f>
        <v/>
      </c>
      <c r="CU33" s="47" t="str">
        <f>IF('Res Rent Roll'!$B33="","",INT(CU$3/'Res Rent Roll'!$K33)=(Rollover!CU$3/'Res Rent Roll'!$K33))</f>
        <v/>
      </c>
      <c r="CV33" s="47" t="str">
        <f>IF('Res Rent Roll'!$B33="","",INT(CV$3/'Res Rent Roll'!$K33)=(Rollover!CV$3/'Res Rent Roll'!$K33))</f>
        <v/>
      </c>
      <c r="CW33" s="47" t="str">
        <f>IF('Res Rent Roll'!$B33="","",INT(CW$3/'Res Rent Roll'!$K33)=(Rollover!CW$3/'Res Rent Roll'!$K33))</f>
        <v/>
      </c>
      <c r="CX33" s="47" t="str">
        <f>IF('Res Rent Roll'!$B33="","",INT(CX$3/'Res Rent Roll'!$K33)=(Rollover!CX$3/'Res Rent Roll'!$K33))</f>
        <v/>
      </c>
      <c r="CY33" s="47" t="str">
        <f>IF('Res Rent Roll'!$B33="","",INT(CY$3/'Res Rent Roll'!$K33)=(Rollover!CY$3/'Res Rent Roll'!$K33))</f>
        <v/>
      </c>
      <c r="CZ33" s="47" t="str">
        <f>IF('Res Rent Roll'!$B33="","",INT(CZ$3/'Res Rent Roll'!$K33)=(Rollover!CZ$3/'Res Rent Roll'!$K33))</f>
        <v/>
      </c>
      <c r="DA33" s="47" t="str">
        <f>IF('Res Rent Roll'!$B33="","",INT(DA$3/'Res Rent Roll'!$K33)=(Rollover!DA$3/'Res Rent Roll'!$K33))</f>
        <v/>
      </c>
      <c r="DB33" s="47" t="str">
        <f>IF('Res Rent Roll'!$B33="","",INT(DB$3/'Res Rent Roll'!$K33)=(Rollover!DB$3/'Res Rent Roll'!$K33))</f>
        <v/>
      </c>
      <c r="DC33" s="47" t="str">
        <f>IF('Res Rent Roll'!$B33="","",INT(DC$3/'Res Rent Roll'!$K33)=(Rollover!DC$3/'Res Rent Roll'!$K33))</f>
        <v/>
      </c>
      <c r="DD33" s="47" t="str">
        <f>IF('Res Rent Roll'!$B33="","",INT(DD$3/'Res Rent Roll'!$K33)=(Rollover!DD$3/'Res Rent Roll'!$K33))</f>
        <v/>
      </c>
      <c r="DE33" s="47" t="str">
        <f>IF('Res Rent Roll'!$B33="","",INT(DE$3/'Res Rent Roll'!$K33)=(Rollover!DE$3/'Res Rent Roll'!$K33))</f>
        <v/>
      </c>
      <c r="DF33" s="47" t="str">
        <f>IF('Res Rent Roll'!$B33="","",INT(DF$3/'Res Rent Roll'!$K33)=(Rollover!DF$3/'Res Rent Roll'!$K33))</f>
        <v/>
      </c>
      <c r="DG33" s="47" t="str">
        <f>IF('Res Rent Roll'!$B33="","",INT(DG$3/'Res Rent Roll'!$K33)=(Rollover!DG$3/'Res Rent Roll'!$K33))</f>
        <v/>
      </c>
      <c r="DH33" s="47" t="str">
        <f>IF('Res Rent Roll'!$B33="","",INT(DH$3/'Res Rent Roll'!$K33)=(Rollover!DH$3/'Res Rent Roll'!$K33))</f>
        <v/>
      </c>
      <c r="DI33" s="47" t="str">
        <f>IF('Res Rent Roll'!$B33="","",INT(DI$3/'Res Rent Roll'!$K33)=(Rollover!DI$3/'Res Rent Roll'!$K33))</f>
        <v/>
      </c>
      <c r="DJ33" s="47" t="str">
        <f>IF('Res Rent Roll'!$B33="","",INT(DJ$3/'Res Rent Roll'!$K33)=(Rollover!DJ$3/'Res Rent Roll'!$K33))</f>
        <v/>
      </c>
      <c r="DK33" s="47" t="str">
        <f>IF('Res Rent Roll'!$B33="","",INT(DK$3/'Res Rent Roll'!$K33)=(Rollover!DK$3/'Res Rent Roll'!$K33))</f>
        <v/>
      </c>
      <c r="DL33" s="47" t="str">
        <f>IF('Res Rent Roll'!$B33="","",INT(DL$3/'Res Rent Roll'!$K33)=(Rollover!DL$3/'Res Rent Roll'!$K33))</f>
        <v/>
      </c>
      <c r="DM33" s="47" t="str">
        <f>IF('Res Rent Roll'!$B33="","",INT(DM$3/'Res Rent Roll'!$K33)=(Rollover!DM$3/'Res Rent Roll'!$K33))</f>
        <v/>
      </c>
      <c r="DN33" s="47" t="str">
        <f>IF('Res Rent Roll'!$B33="","",INT(DN$3/'Res Rent Roll'!$K33)=(Rollover!DN$3/'Res Rent Roll'!$K33))</f>
        <v/>
      </c>
      <c r="DO33" s="47" t="str">
        <f>IF('Res Rent Roll'!$B33="","",INT(DO$3/'Res Rent Roll'!$K33)=(Rollover!DO$3/'Res Rent Roll'!$K33))</f>
        <v/>
      </c>
      <c r="DP33" s="47" t="str">
        <f>IF('Res Rent Roll'!$B33="","",INT(DP$3/'Res Rent Roll'!$K33)=(Rollover!DP$3/'Res Rent Roll'!$K33))</f>
        <v/>
      </c>
      <c r="DQ33" s="47" t="str">
        <f>IF('Res Rent Roll'!$B33="","",INT(DQ$3/'Res Rent Roll'!$K33)=(Rollover!DQ$3/'Res Rent Roll'!$K33))</f>
        <v/>
      </c>
      <c r="DR33" s="47" t="str">
        <f>IF('Res Rent Roll'!$B33="","",INT(DR$3/'Res Rent Roll'!$K33)=(Rollover!DR$3/'Res Rent Roll'!$K33))</f>
        <v/>
      </c>
      <c r="DS33" s="47" t="str">
        <f>IF('Res Rent Roll'!$B33="","",INT(DS$3/'Res Rent Roll'!$K33)=(Rollover!DS$3/'Res Rent Roll'!$K33))</f>
        <v/>
      </c>
      <c r="DT33" s="47" t="str">
        <f>IF('Res Rent Roll'!$B33="","",INT(DT$3/'Res Rent Roll'!$K33)=(Rollover!DT$3/'Res Rent Roll'!$K33))</f>
        <v/>
      </c>
      <c r="DU33" s="47" t="str">
        <f>IF('Res Rent Roll'!$B33="","",INT(DU$3/'Res Rent Roll'!$K33)=(Rollover!DU$3/'Res Rent Roll'!$K33))</f>
        <v/>
      </c>
      <c r="DV33" s="47" t="str">
        <f>IF('Res Rent Roll'!$B33="","",INT(DV$3/'Res Rent Roll'!$K33)=(Rollover!DV$3/'Res Rent Roll'!$K33))</f>
        <v/>
      </c>
      <c r="DW33" s="47" t="str">
        <f>IF('Res Rent Roll'!$B33="","",INT(DW$3/'Res Rent Roll'!$K33)=(Rollover!DW$3/'Res Rent Roll'!$K33))</f>
        <v/>
      </c>
      <c r="DX33" s="47" t="str">
        <f>IF('Res Rent Roll'!$B33="","",INT(DX$3/'Res Rent Roll'!$K33)=(Rollover!DX$3/'Res Rent Roll'!$K33))</f>
        <v/>
      </c>
      <c r="DY33" s="47" t="str">
        <f>IF('Res Rent Roll'!$B33="","",INT(DY$3/'Res Rent Roll'!$K33)=(Rollover!DY$3/'Res Rent Roll'!$K33))</f>
        <v/>
      </c>
      <c r="DZ33" s="47" t="str">
        <f>IF('Res Rent Roll'!$B33="","",INT(DZ$3/'Res Rent Roll'!$K33)=(Rollover!DZ$3/'Res Rent Roll'!$K33))</f>
        <v/>
      </c>
      <c r="EA33" s="47" t="str">
        <f>IF('Res Rent Roll'!$B33="","",INT(EA$3/'Res Rent Roll'!$K33)=(Rollover!EA$3/'Res Rent Roll'!$K33))</f>
        <v/>
      </c>
      <c r="EB33" s="47" t="str">
        <f>IF('Res Rent Roll'!$B33="","",INT(EB$3/'Res Rent Roll'!$K33)=(Rollover!EB$3/'Res Rent Roll'!$K33))</f>
        <v/>
      </c>
      <c r="EC33" s="47" t="str">
        <f>IF('Res Rent Roll'!$B33="","",INT(EC$3/'Res Rent Roll'!$K33)=(Rollover!EC$3/'Res Rent Roll'!$K33))</f>
        <v/>
      </c>
      <c r="ED33" s="47" t="str">
        <f>IF('Res Rent Roll'!$B33="","",INT(ED$3/'Res Rent Roll'!$K33)=(Rollover!ED$3/'Res Rent Roll'!$K33))</f>
        <v/>
      </c>
      <c r="EE33" s="47" t="str">
        <f>IF('Res Rent Roll'!$B33="","",INT(EE$3/'Res Rent Roll'!$K33)=(Rollover!EE$3/'Res Rent Roll'!$K33))</f>
        <v/>
      </c>
      <c r="EF33" s="47" t="str">
        <f>IF('Res Rent Roll'!$B33="","",INT(EF$3/'Res Rent Roll'!$K33)=(Rollover!EF$3/'Res Rent Roll'!$K33))</f>
        <v/>
      </c>
      <c r="EG33" s="47" t="str">
        <f>IF('Res Rent Roll'!$B33="","",INT(EG$3/'Res Rent Roll'!$K33)=(Rollover!EG$3/'Res Rent Roll'!$K33))</f>
        <v/>
      </c>
      <c r="EH33" s="47" t="str">
        <f>IF('Res Rent Roll'!$B33="","",INT(EH$3/'Res Rent Roll'!$K33)=(Rollover!EH$3/'Res Rent Roll'!$K33))</f>
        <v/>
      </c>
      <c r="EI33" s="47" t="str">
        <f>IF('Res Rent Roll'!$B33="","",INT(EI$3/'Res Rent Roll'!$K33)=(Rollover!EI$3/'Res Rent Roll'!$K33))</f>
        <v/>
      </c>
      <c r="EJ33" s="47" t="str">
        <f>IF('Res Rent Roll'!$B33="","",INT(EJ$3/'Res Rent Roll'!$K33)=(Rollover!EJ$3/'Res Rent Roll'!$K33))</f>
        <v/>
      </c>
      <c r="EK33" s="47" t="str">
        <f>IF('Res Rent Roll'!$B33="","",INT(EK$3/'Res Rent Roll'!$K33)=(Rollover!EK$3/'Res Rent Roll'!$K33))</f>
        <v/>
      </c>
      <c r="EL33" s="47" t="str">
        <f>IF('Res Rent Roll'!$B33="","",INT(EL$3/'Res Rent Roll'!$K33)=(Rollover!EL$3/'Res Rent Roll'!$K33))</f>
        <v/>
      </c>
      <c r="EM33" s="47" t="str">
        <f>IF('Res Rent Roll'!$B33="","",INT(EM$3/'Res Rent Roll'!$K33)=(Rollover!EM$3/'Res Rent Roll'!$K33))</f>
        <v/>
      </c>
      <c r="EN33" s="47" t="str">
        <f>IF('Res Rent Roll'!$B33="","",INT(EN$3/'Res Rent Roll'!$K33)=(Rollover!EN$3/'Res Rent Roll'!$K33))</f>
        <v/>
      </c>
      <c r="EO33" s="47" t="str">
        <f>IF('Res Rent Roll'!$B33="","",INT(EO$3/'Res Rent Roll'!$K33)=(Rollover!EO$3/'Res Rent Roll'!$K33))</f>
        <v/>
      </c>
      <c r="EP33" s="47" t="str">
        <f>IF('Res Rent Roll'!$B33="","",INT(EP$3/'Res Rent Roll'!$K33)=(Rollover!EP$3/'Res Rent Roll'!$K33))</f>
        <v/>
      </c>
      <c r="EQ33" s="47" t="str">
        <f>IF('Res Rent Roll'!$B33="","",INT(EQ$3/'Res Rent Roll'!$K33)=(Rollover!EQ$3/'Res Rent Roll'!$K33))</f>
        <v/>
      </c>
      <c r="ER33" s="47" t="str">
        <f>IF('Res Rent Roll'!$B33="","",INT(ER$3/'Res Rent Roll'!$K33)=(Rollover!ER$3/'Res Rent Roll'!$K33))</f>
        <v/>
      </c>
      <c r="ES33" s="47" t="str">
        <f>IF('Res Rent Roll'!$B33="","",INT(ES$3/'Res Rent Roll'!$K33)=(Rollover!ES$3/'Res Rent Roll'!$K33))</f>
        <v/>
      </c>
      <c r="ET33" s="47" t="str">
        <f>IF('Res Rent Roll'!$B33="","",INT(ET$3/'Res Rent Roll'!$K33)=(Rollover!ET$3/'Res Rent Roll'!$K33))</f>
        <v/>
      </c>
      <c r="EU33" s="47" t="str">
        <f>IF('Res Rent Roll'!$B33="","",INT(EU$3/'Res Rent Roll'!$K33)=(Rollover!EU$3/'Res Rent Roll'!$K33))</f>
        <v/>
      </c>
      <c r="EV33" s="47" t="str">
        <f>IF('Res Rent Roll'!$B33="","",INT(EV$3/'Res Rent Roll'!$K33)=(Rollover!EV$3/'Res Rent Roll'!$K33))</f>
        <v/>
      </c>
      <c r="EW33" s="47" t="str">
        <f>IF('Res Rent Roll'!$B33="","",INT(EW$3/'Res Rent Roll'!$K33)=(Rollover!EW$3/'Res Rent Roll'!$K33))</f>
        <v/>
      </c>
      <c r="EX33" s="47" t="str">
        <f>IF('Res Rent Roll'!$B33="","",INT(EX$3/'Res Rent Roll'!$K33)=(Rollover!EX$3/'Res Rent Roll'!$K33))</f>
        <v/>
      </c>
      <c r="EY33" s="47" t="str">
        <f>IF('Res Rent Roll'!$B33="","",INT(EY$3/'Res Rent Roll'!$K33)=(Rollover!EY$3/'Res Rent Roll'!$K33))</f>
        <v/>
      </c>
      <c r="EZ33" s="47" t="str">
        <f>IF('Res Rent Roll'!$B33="","",INT(EZ$3/'Res Rent Roll'!$K33)=(Rollover!EZ$3/'Res Rent Roll'!$K33))</f>
        <v/>
      </c>
      <c r="FA33" s="47" t="str">
        <f>IF('Res Rent Roll'!$B33="","",INT(FA$3/'Res Rent Roll'!$K33)=(Rollover!FA$3/'Res Rent Roll'!$K33))</f>
        <v/>
      </c>
      <c r="FB33" s="47" t="str">
        <f>IF('Res Rent Roll'!$B33="","",INT(FB$3/'Res Rent Roll'!$K33)=(Rollover!FB$3/'Res Rent Roll'!$K33))</f>
        <v/>
      </c>
      <c r="FC33" s="47" t="str">
        <f>IF('Res Rent Roll'!$B33="","",INT(FC$3/'Res Rent Roll'!$K33)=(Rollover!FC$3/'Res Rent Roll'!$K33))</f>
        <v/>
      </c>
      <c r="FD33" s="47" t="str">
        <f>IF('Res Rent Roll'!$B33="","",INT(FD$3/'Res Rent Roll'!$K33)=(Rollover!FD$3/'Res Rent Roll'!$K33))</f>
        <v/>
      </c>
      <c r="FE33" s="47" t="str">
        <f>IF('Res Rent Roll'!$B33="","",INT(FE$3/'Res Rent Roll'!$K33)=(Rollover!FE$3/'Res Rent Roll'!$K33))</f>
        <v/>
      </c>
      <c r="FF33" s="47" t="str">
        <f>IF('Res Rent Roll'!$B33="","",INT(FF$3/'Res Rent Roll'!$K33)=(Rollover!FF$3/'Res Rent Roll'!$K33))</f>
        <v/>
      </c>
      <c r="FG33" s="47" t="str">
        <f>IF('Res Rent Roll'!$B33="","",INT(FG$3/'Res Rent Roll'!$K33)=(Rollover!FG$3/'Res Rent Roll'!$K33))</f>
        <v/>
      </c>
      <c r="FH33" s="47" t="str">
        <f>IF('Res Rent Roll'!$B33="","",INT(FH$3/'Res Rent Roll'!$K33)=(Rollover!FH$3/'Res Rent Roll'!$K33))</f>
        <v/>
      </c>
      <c r="FI33" s="47" t="str">
        <f>IF('Res Rent Roll'!$B33="","",INT(FI$3/'Res Rent Roll'!$K33)=(Rollover!FI$3/'Res Rent Roll'!$K33))</f>
        <v/>
      </c>
      <c r="FJ33" s="47" t="str">
        <f>IF('Res Rent Roll'!$B33="","",INT(FJ$3/'Res Rent Roll'!$K33)=(Rollover!FJ$3/'Res Rent Roll'!$K33))</f>
        <v/>
      </c>
      <c r="FK33" s="47" t="str">
        <f>IF('Res Rent Roll'!$B33="","",INT(FK$3/'Res Rent Roll'!$K33)=(Rollover!FK$3/'Res Rent Roll'!$K33))</f>
        <v/>
      </c>
      <c r="FL33" s="47" t="str">
        <f>IF('Res Rent Roll'!$B33="","",INT(FL$3/'Res Rent Roll'!$K33)=(Rollover!FL$3/'Res Rent Roll'!$K33))</f>
        <v/>
      </c>
      <c r="FM33" s="47" t="str">
        <f>IF('Res Rent Roll'!$B33="","",INT(FM$3/'Res Rent Roll'!$K33)=(Rollover!FM$3/'Res Rent Roll'!$K33))</f>
        <v/>
      </c>
      <c r="FN33" s="47" t="str">
        <f>IF('Res Rent Roll'!$B33="","",INT(FN$3/'Res Rent Roll'!$K33)=(Rollover!FN$3/'Res Rent Roll'!$K33))</f>
        <v/>
      </c>
      <c r="FO33" s="47" t="str">
        <f>IF('Res Rent Roll'!$B33="","",INT(FO$3/'Res Rent Roll'!$K33)=(Rollover!FO$3/'Res Rent Roll'!$K33))</f>
        <v/>
      </c>
      <c r="FP33" s="47" t="str">
        <f>IF('Res Rent Roll'!$B33="","",INT(FP$3/'Res Rent Roll'!$K33)=(Rollover!FP$3/'Res Rent Roll'!$K33))</f>
        <v/>
      </c>
      <c r="FQ33" s="47" t="str">
        <f>IF('Res Rent Roll'!$B33="","",INT(FQ$3/'Res Rent Roll'!$K33)=(Rollover!FQ$3/'Res Rent Roll'!$K33))</f>
        <v/>
      </c>
      <c r="FR33" s="47" t="str">
        <f>IF('Res Rent Roll'!$B33="","",INT(FR$3/'Res Rent Roll'!$K33)=(Rollover!FR$3/'Res Rent Roll'!$K33))</f>
        <v/>
      </c>
      <c r="FS33" s="47" t="str">
        <f>IF('Res Rent Roll'!$B33="","",INT(FS$3/'Res Rent Roll'!$K33)=(Rollover!FS$3/'Res Rent Roll'!$K33))</f>
        <v/>
      </c>
      <c r="FT33" s="47" t="str">
        <f>IF('Res Rent Roll'!$B33="","",INT(FT$3/'Res Rent Roll'!$K33)=(Rollover!FT$3/'Res Rent Roll'!$K33))</f>
        <v/>
      </c>
      <c r="FU33" s="47" t="str">
        <f>IF('Res Rent Roll'!$B33="","",INT(FU$3/'Res Rent Roll'!$K33)=(Rollover!FU$3/'Res Rent Roll'!$K33))</f>
        <v/>
      </c>
      <c r="FV33" s="47" t="str">
        <f>IF('Res Rent Roll'!$B33="","",INT(FV$3/'Res Rent Roll'!$K33)=(Rollover!FV$3/'Res Rent Roll'!$K33))</f>
        <v/>
      </c>
      <c r="FW33" s="47" t="str">
        <f>IF('Res Rent Roll'!$B33="","",INT(FW$3/'Res Rent Roll'!$K33)=(Rollover!FW$3/'Res Rent Roll'!$K33))</f>
        <v/>
      </c>
      <c r="FX33" s="47" t="str">
        <f>IF('Res Rent Roll'!$B33="","",INT(FX$3/'Res Rent Roll'!$K33)=(Rollover!FX$3/'Res Rent Roll'!$K33))</f>
        <v/>
      </c>
      <c r="FY33" s="47" t="str">
        <f>IF('Res Rent Roll'!$B33="","",INT(FY$3/'Res Rent Roll'!$K33)=(Rollover!FY$3/'Res Rent Roll'!$K33))</f>
        <v/>
      </c>
      <c r="FZ33" s="47" t="str">
        <f>IF('Res Rent Roll'!$B33="","",INT(FZ$3/'Res Rent Roll'!$K33)=(Rollover!FZ$3/'Res Rent Roll'!$K33))</f>
        <v/>
      </c>
      <c r="GA33" s="48" t="str">
        <f>IF('Res Rent Roll'!$B33="","",INT(GA$3/'Res Rent Roll'!$K33)=(Rollover!GA$3/'Res Rent Roll'!$K33))</f>
        <v/>
      </c>
    </row>
    <row r="34" spans="2:183" x14ac:dyDescent="0.3">
      <c r="B34" s="42" t="str">
        <f>IF('Res Rent Roll'!$B34="","",'Res Rent Roll'!$B34)</f>
        <v/>
      </c>
      <c r="C34" s="43"/>
      <c r="D34" s="47" t="str">
        <f>IF('Res Rent Roll'!$B34="","",INT(D$3/'Res Rent Roll'!$K34)=(Rollover!D$3/'Res Rent Roll'!$K34))</f>
        <v/>
      </c>
      <c r="E34" s="47" t="str">
        <f>IF('Res Rent Roll'!$B34="","",INT(E$3/'Res Rent Roll'!$K34)=(Rollover!E$3/'Res Rent Roll'!$K34))</f>
        <v/>
      </c>
      <c r="F34" s="47" t="str">
        <f>IF('Res Rent Roll'!$B34="","",INT(F$3/'Res Rent Roll'!$K34)=(Rollover!F$3/'Res Rent Roll'!$K34))</f>
        <v/>
      </c>
      <c r="G34" s="47" t="str">
        <f>IF('Res Rent Roll'!$B34="","",INT(G$3/'Res Rent Roll'!$K34)=(Rollover!G$3/'Res Rent Roll'!$K34))</f>
        <v/>
      </c>
      <c r="H34" s="47" t="str">
        <f>IF('Res Rent Roll'!$B34="","",INT(H$3/'Res Rent Roll'!$K34)=(Rollover!H$3/'Res Rent Roll'!$K34))</f>
        <v/>
      </c>
      <c r="I34" s="47" t="str">
        <f>IF('Res Rent Roll'!$B34="","",INT(I$3/'Res Rent Roll'!$K34)=(Rollover!I$3/'Res Rent Roll'!$K34))</f>
        <v/>
      </c>
      <c r="J34" s="47" t="str">
        <f>IF('Res Rent Roll'!$B34="","",INT(J$3/'Res Rent Roll'!$K34)=(Rollover!J$3/'Res Rent Roll'!$K34))</f>
        <v/>
      </c>
      <c r="K34" s="47" t="str">
        <f>IF('Res Rent Roll'!$B34="","",INT(K$3/'Res Rent Roll'!$K34)=(Rollover!K$3/'Res Rent Roll'!$K34))</f>
        <v/>
      </c>
      <c r="L34" s="47" t="str">
        <f>IF('Res Rent Roll'!$B34="","",INT(L$3/'Res Rent Roll'!$K34)=(Rollover!L$3/'Res Rent Roll'!$K34))</f>
        <v/>
      </c>
      <c r="M34" s="47" t="str">
        <f>IF('Res Rent Roll'!$B34="","",INT(M$3/'Res Rent Roll'!$K34)=(Rollover!M$3/'Res Rent Roll'!$K34))</f>
        <v/>
      </c>
      <c r="N34" s="47" t="str">
        <f>IF('Res Rent Roll'!$B34="","",INT(N$3/'Res Rent Roll'!$K34)=(Rollover!N$3/'Res Rent Roll'!$K34))</f>
        <v/>
      </c>
      <c r="O34" s="47" t="str">
        <f>IF('Res Rent Roll'!$B34="","",INT(O$3/'Res Rent Roll'!$K34)=(Rollover!O$3/'Res Rent Roll'!$K34))</f>
        <v/>
      </c>
      <c r="P34" s="47" t="str">
        <f>IF('Res Rent Roll'!$B34="","",INT(P$3/'Res Rent Roll'!$K34)=(Rollover!P$3/'Res Rent Roll'!$K34))</f>
        <v/>
      </c>
      <c r="Q34" s="47" t="str">
        <f>IF('Res Rent Roll'!$B34="","",INT(Q$3/'Res Rent Roll'!$K34)=(Rollover!Q$3/'Res Rent Roll'!$K34))</f>
        <v/>
      </c>
      <c r="R34" s="47" t="str">
        <f>IF('Res Rent Roll'!$B34="","",INT(R$3/'Res Rent Roll'!$K34)=(Rollover!R$3/'Res Rent Roll'!$K34))</f>
        <v/>
      </c>
      <c r="S34" s="47" t="str">
        <f>IF('Res Rent Roll'!$B34="","",INT(S$3/'Res Rent Roll'!$K34)=(Rollover!S$3/'Res Rent Roll'!$K34))</f>
        <v/>
      </c>
      <c r="T34" s="47" t="str">
        <f>IF('Res Rent Roll'!$B34="","",INT(T$3/'Res Rent Roll'!$K34)=(Rollover!T$3/'Res Rent Roll'!$K34))</f>
        <v/>
      </c>
      <c r="U34" s="47" t="str">
        <f>IF('Res Rent Roll'!$B34="","",INT(U$3/'Res Rent Roll'!$K34)=(Rollover!U$3/'Res Rent Roll'!$K34))</f>
        <v/>
      </c>
      <c r="V34" s="47" t="str">
        <f>IF('Res Rent Roll'!$B34="","",INT(V$3/'Res Rent Roll'!$K34)=(Rollover!V$3/'Res Rent Roll'!$K34))</f>
        <v/>
      </c>
      <c r="W34" s="47" t="str">
        <f>IF('Res Rent Roll'!$B34="","",INT(W$3/'Res Rent Roll'!$K34)=(Rollover!W$3/'Res Rent Roll'!$K34))</f>
        <v/>
      </c>
      <c r="X34" s="47" t="str">
        <f>IF('Res Rent Roll'!$B34="","",INT(X$3/'Res Rent Roll'!$K34)=(Rollover!X$3/'Res Rent Roll'!$K34))</f>
        <v/>
      </c>
      <c r="Y34" s="47" t="str">
        <f>IF('Res Rent Roll'!$B34="","",INT(Y$3/'Res Rent Roll'!$K34)=(Rollover!Y$3/'Res Rent Roll'!$K34))</f>
        <v/>
      </c>
      <c r="Z34" s="47" t="str">
        <f>IF('Res Rent Roll'!$B34="","",INT(Z$3/'Res Rent Roll'!$K34)=(Rollover!Z$3/'Res Rent Roll'!$K34))</f>
        <v/>
      </c>
      <c r="AA34" s="47" t="str">
        <f>IF('Res Rent Roll'!$B34="","",INT(AA$3/'Res Rent Roll'!$K34)=(Rollover!AA$3/'Res Rent Roll'!$K34))</f>
        <v/>
      </c>
      <c r="AB34" s="47" t="str">
        <f>IF('Res Rent Roll'!$B34="","",INT(AB$3/'Res Rent Roll'!$K34)=(Rollover!AB$3/'Res Rent Roll'!$K34))</f>
        <v/>
      </c>
      <c r="AC34" s="47" t="str">
        <f>IF('Res Rent Roll'!$B34="","",INT(AC$3/'Res Rent Roll'!$K34)=(Rollover!AC$3/'Res Rent Roll'!$K34))</f>
        <v/>
      </c>
      <c r="AD34" s="47" t="str">
        <f>IF('Res Rent Roll'!$B34="","",INT(AD$3/'Res Rent Roll'!$K34)=(Rollover!AD$3/'Res Rent Roll'!$K34))</f>
        <v/>
      </c>
      <c r="AE34" s="47" t="str">
        <f>IF('Res Rent Roll'!$B34="","",INT(AE$3/'Res Rent Roll'!$K34)=(Rollover!AE$3/'Res Rent Roll'!$K34))</f>
        <v/>
      </c>
      <c r="AF34" s="47" t="str">
        <f>IF('Res Rent Roll'!$B34="","",INT(AF$3/'Res Rent Roll'!$K34)=(Rollover!AF$3/'Res Rent Roll'!$K34))</f>
        <v/>
      </c>
      <c r="AG34" s="47" t="str">
        <f>IF('Res Rent Roll'!$B34="","",INT(AG$3/'Res Rent Roll'!$K34)=(Rollover!AG$3/'Res Rent Roll'!$K34))</f>
        <v/>
      </c>
      <c r="AH34" s="47" t="str">
        <f>IF('Res Rent Roll'!$B34="","",INT(AH$3/'Res Rent Roll'!$K34)=(Rollover!AH$3/'Res Rent Roll'!$K34))</f>
        <v/>
      </c>
      <c r="AI34" s="47" t="str">
        <f>IF('Res Rent Roll'!$B34="","",INT(AI$3/'Res Rent Roll'!$K34)=(Rollover!AI$3/'Res Rent Roll'!$K34))</f>
        <v/>
      </c>
      <c r="AJ34" s="47" t="str">
        <f>IF('Res Rent Roll'!$B34="","",INT(AJ$3/'Res Rent Roll'!$K34)=(Rollover!AJ$3/'Res Rent Roll'!$K34))</f>
        <v/>
      </c>
      <c r="AK34" s="47" t="str">
        <f>IF('Res Rent Roll'!$B34="","",INT(AK$3/'Res Rent Roll'!$K34)=(Rollover!AK$3/'Res Rent Roll'!$K34))</f>
        <v/>
      </c>
      <c r="AL34" s="47" t="str">
        <f>IF('Res Rent Roll'!$B34="","",INT(AL$3/'Res Rent Roll'!$K34)=(Rollover!AL$3/'Res Rent Roll'!$K34))</f>
        <v/>
      </c>
      <c r="AM34" s="47" t="str">
        <f>IF('Res Rent Roll'!$B34="","",INT(AM$3/'Res Rent Roll'!$K34)=(Rollover!AM$3/'Res Rent Roll'!$K34))</f>
        <v/>
      </c>
      <c r="AN34" s="47" t="str">
        <f>IF('Res Rent Roll'!$B34="","",INT(AN$3/'Res Rent Roll'!$K34)=(Rollover!AN$3/'Res Rent Roll'!$K34))</f>
        <v/>
      </c>
      <c r="AO34" s="47" t="str">
        <f>IF('Res Rent Roll'!$B34="","",INT(AO$3/'Res Rent Roll'!$K34)=(Rollover!AO$3/'Res Rent Roll'!$K34))</f>
        <v/>
      </c>
      <c r="AP34" s="47" t="str">
        <f>IF('Res Rent Roll'!$B34="","",INT(AP$3/'Res Rent Roll'!$K34)=(Rollover!AP$3/'Res Rent Roll'!$K34))</f>
        <v/>
      </c>
      <c r="AQ34" s="47" t="str">
        <f>IF('Res Rent Roll'!$B34="","",INT(AQ$3/'Res Rent Roll'!$K34)=(Rollover!AQ$3/'Res Rent Roll'!$K34))</f>
        <v/>
      </c>
      <c r="AR34" s="47" t="str">
        <f>IF('Res Rent Roll'!$B34="","",INT(AR$3/'Res Rent Roll'!$K34)=(Rollover!AR$3/'Res Rent Roll'!$K34))</f>
        <v/>
      </c>
      <c r="AS34" s="47" t="str">
        <f>IF('Res Rent Roll'!$B34="","",INT(AS$3/'Res Rent Roll'!$K34)=(Rollover!AS$3/'Res Rent Roll'!$K34))</f>
        <v/>
      </c>
      <c r="AT34" s="47" t="str">
        <f>IF('Res Rent Roll'!$B34="","",INT(AT$3/'Res Rent Roll'!$K34)=(Rollover!AT$3/'Res Rent Roll'!$K34))</f>
        <v/>
      </c>
      <c r="AU34" s="47" t="str">
        <f>IF('Res Rent Roll'!$B34="","",INT(AU$3/'Res Rent Roll'!$K34)=(Rollover!AU$3/'Res Rent Roll'!$K34))</f>
        <v/>
      </c>
      <c r="AV34" s="47" t="str">
        <f>IF('Res Rent Roll'!$B34="","",INT(AV$3/'Res Rent Roll'!$K34)=(Rollover!AV$3/'Res Rent Roll'!$K34))</f>
        <v/>
      </c>
      <c r="AW34" s="47" t="str">
        <f>IF('Res Rent Roll'!$B34="","",INT(AW$3/'Res Rent Roll'!$K34)=(Rollover!AW$3/'Res Rent Roll'!$K34))</f>
        <v/>
      </c>
      <c r="AX34" s="47" t="str">
        <f>IF('Res Rent Roll'!$B34="","",INT(AX$3/'Res Rent Roll'!$K34)=(Rollover!AX$3/'Res Rent Roll'!$K34))</f>
        <v/>
      </c>
      <c r="AY34" s="47" t="str">
        <f>IF('Res Rent Roll'!$B34="","",INT(AY$3/'Res Rent Roll'!$K34)=(Rollover!AY$3/'Res Rent Roll'!$K34))</f>
        <v/>
      </c>
      <c r="AZ34" s="47" t="str">
        <f>IF('Res Rent Roll'!$B34="","",INT(AZ$3/'Res Rent Roll'!$K34)=(Rollover!AZ$3/'Res Rent Roll'!$K34))</f>
        <v/>
      </c>
      <c r="BA34" s="47" t="str">
        <f>IF('Res Rent Roll'!$B34="","",INT(BA$3/'Res Rent Roll'!$K34)=(Rollover!BA$3/'Res Rent Roll'!$K34))</f>
        <v/>
      </c>
      <c r="BB34" s="47" t="str">
        <f>IF('Res Rent Roll'!$B34="","",INT(BB$3/'Res Rent Roll'!$K34)=(Rollover!BB$3/'Res Rent Roll'!$K34))</f>
        <v/>
      </c>
      <c r="BC34" s="47" t="str">
        <f>IF('Res Rent Roll'!$B34="","",INT(BC$3/'Res Rent Roll'!$K34)=(Rollover!BC$3/'Res Rent Roll'!$K34))</f>
        <v/>
      </c>
      <c r="BD34" s="47" t="str">
        <f>IF('Res Rent Roll'!$B34="","",INT(BD$3/'Res Rent Roll'!$K34)=(Rollover!BD$3/'Res Rent Roll'!$K34))</f>
        <v/>
      </c>
      <c r="BE34" s="47" t="str">
        <f>IF('Res Rent Roll'!$B34="","",INT(BE$3/'Res Rent Roll'!$K34)=(Rollover!BE$3/'Res Rent Roll'!$K34))</f>
        <v/>
      </c>
      <c r="BF34" s="47" t="str">
        <f>IF('Res Rent Roll'!$B34="","",INT(BF$3/'Res Rent Roll'!$K34)=(Rollover!BF$3/'Res Rent Roll'!$K34))</f>
        <v/>
      </c>
      <c r="BG34" s="47" t="str">
        <f>IF('Res Rent Roll'!$B34="","",INT(BG$3/'Res Rent Roll'!$K34)=(Rollover!BG$3/'Res Rent Roll'!$K34))</f>
        <v/>
      </c>
      <c r="BH34" s="47" t="str">
        <f>IF('Res Rent Roll'!$B34="","",INT(BH$3/'Res Rent Roll'!$K34)=(Rollover!BH$3/'Res Rent Roll'!$K34))</f>
        <v/>
      </c>
      <c r="BI34" s="47" t="str">
        <f>IF('Res Rent Roll'!$B34="","",INT(BI$3/'Res Rent Roll'!$K34)=(Rollover!BI$3/'Res Rent Roll'!$K34))</f>
        <v/>
      </c>
      <c r="BJ34" s="47" t="str">
        <f>IF('Res Rent Roll'!$B34="","",INT(BJ$3/'Res Rent Roll'!$K34)=(Rollover!BJ$3/'Res Rent Roll'!$K34))</f>
        <v/>
      </c>
      <c r="BK34" s="47" t="str">
        <f>IF('Res Rent Roll'!$B34="","",INT(BK$3/'Res Rent Roll'!$K34)=(Rollover!BK$3/'Res Rent Roll'!$K34))</f>
        <v/>
      </c>
      <c r="BL34" s="47" t="str">
        <f>IF('Res Rent Roll'!$B34="","",INT(BL$3/'Res Rent Roll'!$K34)=(Rollover!BL$3/'Res Rent Roll'!$K34))</f>
        <v/>
      </c>
      <c r="BM34" s="47" t="str">
        <f>IF('Res Rent Roll'!$B34="","",INT(BM$3/'Res Rent Roll'!$K34)=(Rollover!BM$3/'Res Rent Roll'!$K34))</f>
        <v/>
      </c>
      <c r="BN34" s="47" t="str">
        <f>IF('Res Rent Roll'!$B34="","",INT(BN$3/'Res Rent Roll'!$K34)=(Rollover!BN$3/'Res Rent Roll'!$K34))</f>
        <v/>
      </c>
      <c r="BO34" s="47" t="str">
        <f>IF('Res Rent Roll'!$B34="","",INT(BO$3/'Res Rent Roll'!$K34)=(Rollover!BO$3/'Res Rent Roll'!$K34))</f>
        <v/>
      </c>
      <c r="BP34" s="47" t="str">
        <f>IF('Res Rent Roll'!$B34="","",INT(BP$3/'Res Rent Roll'!$K34)=(Rollover!BP$3/'Res Rent Roll'!$K34))</f>
        <v/>
      </c>
      <c r="BQ34" s="47" t="str">
        <f>IF('Res Rent Roll'!$B34="","",INT(BQ$3/'Res Rent Roll'!$K34)=(Rollover!BQ$3/'Res Rent Roll'!$K34))</f>
        <v/>
      </c>
      <c r="BR34" s="47" t="str">
        <f>IF('Res Rent Roll'!$B34="","",INT(BR$3/'Res Rent Roll'!$K34)=(Rollover!BR$3/'Res Rent Roll'!$K34))</f>
        <v/>
      </c>
      <c r="BS34" s="47" t="str">
        <f>IF('Res Rent Roll'!$B34="","",INT(BS$3/'Res Rent Roll'!$K34)=(Rollover!BS$3/'Res Rent Roll'!$K34))</f>
        <v/>
      </c>
      <c r="BT34" s="47" t="str">
        <f>IF('Res Rent Roll'!$B34="","",INT(BT$3/'Res Rent Roll'!$K34)=(Rollover!BT$3/'Res Rent Roll'!$K34))</f>
        <v/>
      </c>
      <c r="BU34" s="47" t="str">
        <f>IF('Res Rent Roll'!$B34="","",INT(BU$3/'Res Rent Roll'!$K34)=(Rollover!BU$3/'Res Rent Roll'!$K34))</f>
        <v/>
      </c>
      <c r="BV34" s="47" t="str">
        <f>IF('Res Rent Roll'!$B34="","",INT(BV$3/'Res Rent Roll'!$K34)=(Rollover!BV$3/'Res Rent Roll'!$K34))</f>
        <v/>
      </c>
      <c r="BW34" s="47" t="str">
        <f>IF('Res Rent Roll'!$B34="","",INT(BW$3/'Res Rent Roll'!$K34)=(Rollover!BW$3/'Res Rent Roll'!$K34))</f>
        <v/>
      </c>
      <c r="BX34" s="47" t="str">
        <f>IF('Res Rent Roll'!$B34="","",INT(BX$3/'Res Rent Roll'!$K34)=(Rollover!BX$3/'Res Rent Roll'!$K34))</f>
        <v/>
      </c>
      <c r="BY34" s="47" t="str">
        <f>IF('Res Rent Roll'!$B34="","",INT(BY$3/'Res Rent Roll'!$K34)=(Rollover!BY$3/'Res Rent Roll'!$K34))</f>
        <v/>
      </c>
      <c r="BZ34" s="47" t="str">
        <f>IF('Res Rent Roll'!$B34="","",INT(BZ$3/'Res Rent Roll'!$K34)=(Rollover!BZ$3/'Res Rent Roll'!$K34))</f>
        <v/>
      </c>
      <c r="CA34" s="47" t="str">
        <f>IF('Res Rent Roll'!$B34="","",INT(CA$3/'Res Rent Roll'!$K34)=(Rollover!CA$3/'Res Rent Roll'!$K34))</f>
        <v/>
      </c>
      <c r="CB34" s="47" t="str">
        <f>IF('Res Rent Roll'!$B34="","",INT(CB$3/'Res Rent Roll'!$K34)=(Rollover!CB$3/'Res Rent Roll'!$K34))</f>
        <v/>
      </c>
      <c r="CC34" s="47" t="str">
        <f>IF('Res Rent Roll'!$B34="","",INT(CC$3/'Res Rent Roll'!$K34)=(Rollover!CC$3/'Res Rent Roll'!$K34))</f>
        <v/>
      </c>
      <c r="CD34" s="47" t="str">
        <f>IF('Res Rent Roll'!$B34="","",INT(CD$3/'Res Rent Roll'!$K34)=(Rollover!CD$3/'Res Rent Roll'!$K34))</f>
        <v/>
      </c>
      <c r="CE34" s="47" t="str">
        <f>IF('Res Rent Roll'!$B34="","",INT(CE$3/'Res Rent Roll'!$K34)=(Rollover!CE$3/'Res Rent Roll'!$K34))</f>
        <v/>
      </c>
      <c r="CF34" s="47" t="str">
        <f>IF('Res Rent Roll'!$B34="","",INT(CF$3/'Res Rent Roll'!$K34)=(Rollover!CF$3/'Res Rent Roll'!$K34))</f>
        <v/>
      </c>
      <c r="CG34" s="47" t="str">
        <f>IF('Res Rent Roll'!$B34="","",INT(CG$3/'Res Rent Roll'!$K34)=(Rollover!CG$3/'Res Rent Roll'!$K34))</f>
        <v/>
      </c>
      <c r="CH34" s="47" t="str">
        <f>IF('Res Rent Roll'!$B34="","",INT(CH$3/'Res Rent Roll'!$K34)=(Rollover!CH$3/'Res Rent Roll'!$K34))</f>
        <v/>
      </c>
      <c r="CI34" s="47" t="str">
        <f>IF('Res Rent Roll'!$B34="","",INT(CI$3/'Res Rent Roll'!$K34)=(Rollover!CI$3/'Res Rent Roll'!$K34))</f>
        <v/>
      </c>
      <c r="CJ34" s="47" t="str">
        <f>IF('Res Rent Roll'!$B34="","",INT(CJ$3/'Res Rent Roll'!$K34)=(Rollover!CJ$3/'Res Rent Roll'!$K34))</f>
        <v/>
      </c>
      <c r="CK34" s="47" t="str">
        <f>IF('Res Rent Roll'!$B34="","",INT(CK$3/'Res Rent Roll'!$K34)=(Rollover!CK$3/'Res Rent Roll'!$K34))</f>
        <v/>
      </c>
      <c r="CL34" s="47" t="str">
        <f>IF('Res Rent Roll'!$B34="","",INT(CL$3/'Res Rent Roll'!$K34)=(Rollover!CL$3/'Res Rent Roll'!$K34))</f>
        <v/>
      </c>
      <c r="CM34" s="47" t="str">
        <f>IF('Res Rent Roll'!$B34="","",INT(CM$3/'Res Rent Roll'!$K34)=(Rollover!CM$3/'Res Rent Roll'!$K34))</f>
        <v/>
      </c>
      <c r="CN34" s="47" t="str">
        <f>IF('Res Rent Roll'!$B34="","",INT(CN$3/'Res Rent Roll'!$K34)=(Rollover!CN$3/'Res Rent Roll'!$K34))</f>
        <v/>
      </c>
      <c r="CO34" s="47" t="str">
        <f>IF('Res Rent Roll'!$B34="","",INT(CO$3/'Res Rent Roll'!$K34)=(Rollover!CO$3/'Res Rent Roll'!$K34))</f>
        <v/>
      </c>
      <c r="CP34" s="47" t="str">
        <f>IF('Res Rent Roll'!$B34="","",INT(CP$3/'Res Rent Roll'!$K34)=(Rollover!CP$3/'Res Rent Roll'!$K34))</f>
        <v/>
      </c>
      <c r="CQ34" s="47" t="str">
        <f>IF('Res Rent Roll'!$B34="","",INT(CQ$3/'Res Rent Roll'!$K34)=(Rollover!CQ$3/'Res Rent Roll'!$K34))</f>
        <v/>
      </c>
      <c r="CR34" s="47" t="str">
        <f>IF('Res Rent Roll'!$B34="","",INT(CR$3/'Res Rent Roll'!$K34)=(Rollover!CR$3/'Res Rent Roll'!$K34))</f>
        <v/>
      </c>
      <c r="CS34" s="47" t="str">
        <f>IF('Res Rent Roll'!$B34="","",INT(CS$3/'Res Rent Roll'!$K34)=(Rollover!CS$3/'Res Rent Roll'!$K34))</f>
        <v/>
      </c>
      <c r="CT34" s="47" t="str">
        <f>IF('Res Rent Roll'!$B34="","",INT(CT$3/'Res Rent Roll'!$K34)=(Rollover!CT$3/'Res Rent Roll'!$K34))</f>
        <v/>
      </c>
      <c r="CU34" s="47" t="str">
        <f>IF('Res Rent Roll'!$B34="","",INT(CU$3/'Res Rent Roll'!$K34)=(Rollover!CU$3/'Res Rent Roll'!$K34))</f>
        <v/>
      </c>
      <c r="CV34" s="47" t="str">
        <f>IF('Res Rent Roll'!$B34="","",INT(CV$3/'Res Rent Roll'!$K34)=(Rollover!CV$3/'Res Rent Roll'!$K34))</f>
        <v/>
      </c>
      <c r="CW34" s="47" t="str">
        <f>IF('Res Rent Roll'!$B34="","",INT(CW$3/'Res Rent Roll'!$K34)=(Rollover!CW$3/'Res Rent Roll'!$K34))</f>
        <v/>
      </c>
      <c r="CX34" s="47" t="str">
        <f>IF('Res Rent Roll'!$B34="","",INT(CX$3/'Res Rent Roll'!$K34)=(Rollover!CX$3/'Res Rent Roll'!$K34))</f>
        <v/>
      </c>
      <c r="CY34" s="47" t="str">
        <f>IF('Res Rent Roll'!$B34="","",INT(CY$3/'Res Rent Roll'!$K34)=(Rollover!CY$3/'Res Rent Roll'!$K34))</f>
        <v/>
      </c>
      <c r="CZ34" s="47" t="str">
        <f>IF('Res Rent Roll'!$B34="","",INT(CZ$3/'Res Rent Roll'!$K34)=(Rollover!CZ$3/'Res Rent Roll'!$K34))</f>
        <v/>
      </c>
      <c r="DA34" s="47" t="str">
        <f>IF('Res Rent Roll'!$B34="","",INT(DA$3/'Res Rent Roll'!$K34)=(Rollover!DA$3/'Res Rent Roll'!$K34))</f>
        <v/>
      </c>
      <c r="DB34" s="47" t="str">
        <f>IF('Res Rent Roll'!$B34="","",INT(DB$3/'Res Rent Roll'!$K34)=(Rollover!DB$3/'Res Rent Roll'!$K34))</f>
        <v/>
      </c>
      <c r="DC34" s="47" t="str">
        <f>IF('Res Rent Roll'!$B34="","",INT(DC$3/'Res Rent Roll'!$K34)=(Rollover!DC$3/'Res Rent Roll'!$K34))</f>
        <v/>
      </c>
      <c r="DD34" s="47" t="str">
        <f>IF('Res Rent Roll'!$B34="","",INT(DD$3/'Res Rent Roll'!$K34)=(Rollover!DD$3/'Res Rent Roll'!$K34))</f>
        <v/>
      </c>
      <c r="DE34" s="47" t="str">
        <f>IF('Res Rent Roll'!$B34="","",INT(DE$3/'Res Rent Roll'!$K34)=(Rollover!DE$3/'Res Rent Roll'!$K34))</f>
        <v/>
      </c>
      <c r="DF34" s="47" t="str">
        <f>IF('Res Rent Roll'!$B34="","",INT(DF$3/'Res Rent Roll'!$K34)=(Rollover!DF$3/'Res Rent Roll'!$K34))</f>
        <v/>
      </c>
      <c r="DG34" s="47" t="str">
        <f>IF('Res Rent Roll'!$B34="","",INT(DG$3/'Res Rent Roll'!$K34)=(Rollover!DG$3/'Res Rent Roll'!$K34))</f>
        <v/>
      </c>
      <c r="DH34" s="47" t="str">
        <f>IF('Res Rent Roll'!$B34="","",INT(DH$3/'Res Rent Roll'!$K34)=(Rollover!DH$3/'Res Rent Roll'!$K34))</f>
        <v/>
      </c>
      <c r="DI34" s="47" t="str">
        <f>IF('Res Rent Roll'!$B34="","",INT(DI$3/'Res Rent Roll'!$K34)=(Rollover!DI$3/'Res Rent Roll'!$K34))</f>
        <v/>
      </c>
      <c r="DJ34" s="47" t="str">
        <f>IF('Res Rent Roll'!$B34="","",INT(DJ$3/'Res Rent Roll'!$K34)=(Rollover!DJ$3/'Res Rent Roll'!$K34))</f>
        <v/>
      </c>
      <c r="DK34" s="47" t="str">
        <f>IF('Res Rent Roll'!$B34="","",INT(DK$3/'Res Rent Roll'!$K34)=(Rollover!DK$3/'Res Rent Roll'!$K34))</f>
        <v/>
      </c>
      <c r="DL34" s="47" t="str">
        <f>IF('Res Rent Roll'!$B34="","",INT(DL$3/'Res Rent Roll'!$K34)=(Rollover!DL$3/'Res Rent Roll'!$K34))</f>
        <v/>
      </c>
      <c r="DM34" s="47" t="str">
        <f>IF('Res Rent Roll'!$B34="","",INT(DM$3/'Res Rent Roll'!$K34)=(Rollover!DM$3/'Res Rent Roll'!$K34))</f>
        <v/>
      </c>
      <c r="DN34" s="47" t="str">
        <f>IF('Res Rent Roll'!$B34="","",INT(DN$3/'Res Rent Roll'!$K34)=(Rollover!DN$3/'Res Rent Roll'!$K34))</f>
        <v/>
      </c>
      <c r="DO34" s="47" t="str">
        <f>IF('Res Rent Roll'!$B34="","",INT(DO$3/'Res Rent Roll'!$K34)=(Rollover!DO$3/'Res Rent Roll'!$K34))</f>
        <v/>
      </c>
      <c r="DP34" s="47" t="str">
        <f>IF('Res Rent Roll'!$B34="","",INT(DP$3/'Res Rent Roll'!$K34)=(Rollover!DP$3/'Res Rent Roll'!$K34))</f>
        <v/>
      </c>
      <c r="DQ34" s="47" t="str">
        <f>IF('Res Rent Roll'!$B34="","",INT(DQ$3/'Res Rent Roll'!$K34)=(Rollover!DQ$3/'Res Rent Roll'!$K34))</f>
        <v/>
      </c>
      <c r="DR34" s="47" t="str">
        <f>IF('Res Rent Roll'!$B34="","",INT(DR$3/'Res Rent Roll'!$K34)=(Rollover!DR$3/'Res Rent Roll'!$K34))</f>
        <v/>
      </c>
      <c r="DS34" s="47" t="str">
        <f>IF('Res Rent Roll'!$B34="","",INT(DS$3/'Res Rent Roll'!$K34)=(Rollover!DS$3/'Res Rent Roll'!$K34))</f>
        <v/>
      </c>
      <c r="DT34" s="47" t="str">
        <f>IF('Res Rent Roll'!$B34="","",INT(DT$3/'Res Rent Roll'!$K34)=(Rollover!DT$3/'Res Rent Roll'!$K34))</f>
        <v/>
      </c>
      <c r="DU34" s="47" t="str">
        <f>IF('Res Rent Roll'!$B34="","",INT(DU$3/'Res Rent Roll'!$K34)=(Rollover!DU$3/'Res Rent Roll'!$K34))</f>
        <v/>
      </c>
      <c r="DV34" s="47" t="str">
        <f>IF('Res Rent Roll'!$B34="","",INT(DV$3/'Res Rent Roll'!$K34)=(Rollover!DV$3/'Res Rent Roll'!$K34))</f>
        <v/>
      </c>
      <c r="DW34" s="47" t="str">
        <f>IF('Res Rent Roll'!$B34="","",INT(DW$3/'Res Rent Roll'!$K34)=(Rollover!DW$3/'Res Rent Roll'!$K34))</f>
        <v/>
      </c>
      <c r="DX34" s="47" t="str">
        <f>IF('Res Rent Roll'!$B34="","",INT(DX$3/'Res Rent Roll'!$K34)=(Rollover!DX$3/'Res Rent Roll'!$K34))</f>
        <v/>
      </c>
      <c r="DY34" s="47" t="str">
        <f>IF('Res Rent Roll'!$B34="","",INT(DY$3/'Res Rent Roll'!$K34)=(Rollover!DY$3/'Res Rent Roll'!$K34))</f>
        <v/>
      </c>
      <c r="DZ34" s="47" t="str">
        <f>IF('Res Rent Roll'!$B34="","",INT(DZ$3/'Res Rent Roll'!$K34)=(Rollover!DZ$3/'Res Rent Roll'!$K34))</f>
        <v/>
      </c>
      <c r="EA34" s="47" t="str">
        <f>IF('Res Rent Roll'!$B34="","",INT(EA$3/'Res Rent Roll'!$K34)=(Rollover!EA$3/'Res Rent Roll'!$K34))</f>
        <v/>
      </c>
      <c r="EB34" s="47" t="str">
        <f>IF('Res Rent Roll'!$B34="","",INT(EB$3/'Res Rent Roll'!$K34)=(Rollover!EB$3/'Res Rent Roll'!$K34))</f>
        <v/>
      </c>
      <c r="EC34" s="47" t="str">
        <f>IF('Res Rent Roll'!$B34="","",INT(EC$3/'Res Rent Roll'!$K34)=(Rollover!EC$3/'Res Rent Roll'!$K34))</f>
        <v/>
      </c>
      <c r="ED34" s="47" t="str">
        <f>IF('Res Rent Roll'!$B34="","",INT(ED$3/'Res Rent Roll'!$K34)=(Rollover!ED$3/'Res Rent Roll'!$K34))</f>
        <v/>
      </c>
      <c r="EE34" s="47" t="str">
        <f>IF('Res Rent Roll'!$B34="","",INT(EE$3/'Res Rent Roll'!$K34)=(Rollover!EE$3/'Res Rent Roll'!$K34))</f>
        <v/>
      </c>
      <c r="EF34" s="47" t="str">
        <f>IF('Res Rent Roll'!$B34="","",INT(EF$3/'Res Rent Roll'!$K34)=(Rollover!EF$3/'Res Rent Roll'!$K34))</f>
        <v/>
      </c>
      <c r="EG34" s="47" t="str">
        <f>IF('Res Rent Roll'!$B34="","",INT(EG$3/'Res Rent Roll'!$K34)=(Rollover!EG$3/'Res Rent Roll'!$K34))</f>
        <v/>
      </c>
      <c r="EH34" s="47" t="str">
        <f>IF('Res Rent Roll'!$B34="","",INT(EH$3/'Res Rent Roll'!$K34)=(Rollover!EH$3/'Res Rent Roll'!$K34))</f>
        <v/>
      </c>
      <c r="EI34" s="47" t="str">
        <f>IF('Res Rent Roll'!$B34="","",INT(EI$3/'Res Rent Roll'!$K34)=(Rollover!EI$3/'Res Rent Roll'!$K34))</f>
        <v/>
      </c>
      <c r="EJ34" s="47" t="str">
        <f>IF('Res Rent Roll'!$B34="","",INT(EJ$3/'Res Rent Roll'!$K34)=(Rollover!EJ$3/'Res Rent Roll'!$K34))</f>
        <v/>
      </c>
      <c r="EK34" s="47" t="str">
        <f>IF('Res Rent Roll'!$B34="","",INT(EK$3/'Res Rent Roll'!$K34)=(Rollover!EK$3/'Res Rent Roll'!$K34))</f>
        <v/>
      </c>
      <c r="EL34" s="47" t="str">
        <f>IF('Res Rent Roll'!$B34="","",INT(EL$3/'Res Rent Roll'!$K34)=(Rollover!EL$3/'Res Rent Roll'!$K34))</f>
        <v/>
      </c>
      <c r="EM34" s="47" t="str">
        <f>IF('Res Rent Roll'!$B34="","",INT(EM$3/'Res Rent Roll'!$K34)=(Rollover!EM$3/'Res Rent Roll'!$K34))</f>
        <v/>
      </c>
      <c r="EN34" s="47" t="str">
        <f>IF('Res Rent Roll'!$B34="","",INT(EN$3/'Res Rent Roll'!$K34)=(Rollover!EN$3/'Res Rent Roll'!$K34))</f>
        <v/>
      </c>
      <c r="EO34" s="47" t="str">
        <f>IF('Res Rent Roll'!$B34="","",INT(EO$3/'Res Rent Roll'!$K34)=(Rollover!EO$3/'Res Rent Roll'!$K34))</f>
        <v/>
      </c>
      <c r="EP34" s="47" t="str">
        <f>IF('Res Rent Roll'!$B34="","",INT(EP$3/'Res Rent Roll'!$K34)=(Rollover!EP$3/'Res Rent Roll'!$K34))</f>
        <v/>
      </c>
      <c r="EQ34" s="47" t="str">
        <f>IF('Res Rent Roll'!$B34="","",INT(EQ$3/'Res Rent Roll'!$K34)=(Rollover!EQ$3/'Res Rent Roll'!$K34))</f>
        <v/>
      </c>
      <c r="ER34" s="47" t="str">
        <f>IF('Res Rent Roll'!$B34="","",INT(ER$3/'Res Rent Roll'!$K34)=(Rollover!ER$3/'Res Rent Roll'!$K34))</f>
        <v/>
      </c>
      <c r="ES34" s="47" t="str">
        <f>IF('Res Rent Roll'!$B34="","",INT(ES$3/'Res Rent Roll'!$K34)=(Rollover!ES$3/'Res Rent Roll'!$K34))</f>
        <v/>
      </c>
      <c r="ET34" s="47" t="str">
        <f>IF('Res Rent Roll'!$B34="","",INT(ET$3/'Res Rent Roll'!$K34)=(Rollover!ET$3/'Res Rent Roll'!$K34))</f>
        <v/>
      </c>
      <c r="EU34" s="47" t="str">
        <f>IF('Res Rent Roll'!$B34="","",INT(EU$3/'Res Rent Roll'!$K34)=(Rollover!EU$3/'Res Rent Roll'!$K34))</f>
        <v/>
      </c>
      <c r="EV34" s="47" t="str">
        <f>IF('Res Rent Roll'!$B34="","",INT(EV$3/'Res Rent Roll'!$K34)=(Rollover!EV$3/'Res Rent Roll'!$K34))</f>
        <v/>
      </c>
      <c r="EW34" s="47" t="str">
        <f>IF('Res Rent Roll'!$B34="","",INT(EW$3/'Res Rent Roll'!$K34)=(Rollover!EW$3/'Res Rent Roll'!$K34))</f>
        <v/>
      </c>
      <c r="EX34" s="47" t="str">
        <f>IF('Res Rent Roll'!$B34="","",INT(EX$3/'Res Rent Roll'!$K34)=(Rollover!EX$3/'Res Rent Roll'!$K34))</f>
        <v/>
      </c>
      <c r="EY34" s="47" t="str">
        <f>IF('Res Rent Roll'!$B34="","",INT(EY$3/'Res Rent Roll'!$K34)=(Rollover!EY$3/'Res Rent Roll'!$K34))</f>
        <v/>
      </c>
      <c r="EZ34" s="47" t="str">
        <f>IF('Res Rent Roll'!$B34="","",INT(EZ$3/'Res Rent Roll'!$K34)=(Rollover!EZ$3/'Res Rent Roll'!$K34))</f>
        <v/>
      </c>
      <c r="FA34" s="47" t="str">
        <f>IF('Res Rent Roll'!$B34="","",INT(FA$3/'Res Rent Roll'!$K34)=(Rollover!FA$3/'Res Rent Roll'!$K34))</f>
        <v/>
      </c>
      <c r="FB34" s="47" t="str">
        <f>IF('Res Rent Roll'!$B34="","",INT(FB$3/'Res Rent Roll'!$K34)=(Rollover!FB$3/'Res Rent Roll'!$K34))</f>
        <v/>
      </c>
      <c r="FC34" s="47" t="str">
        <f>IF('Res Rent Roll'!$B34="","",INT(FC$3/'Res Rent Roll'!$K34)=(Rollover!FC$3/'Res Rent Roll'!$K34))</f>
        <v/>
      </c>
      <c r="FD34" s="47" t="str">
        <f>IF('Res Rent Roll'!$B34="","",INT(FD$3/'Res Rent Roll'!$K34)=(Rollover!FD$3/'Res Rent Roll'!$K34))</f>
        <v/>
      </c>
      <c r="FE34" s="47" t="str">
        <f>IF('Res Rent Roll'!$B34="","",INT(FE$3/'Res Rent Roll'!$K34)=(Rollover!FE$3/'Res Rent Roll'!$K34))</f>
        <v/>
      </c>
      <c r="FF34" s="47" t="str">
        <f>IF('Res Rent Roll'!$B34="","",INT(FF$3/'Res Rent Roll'!$K34)=(Rollover!FF$3/'Res Rent Roll'!$K34))</f>
        <v/>
      </c>
      <c r="FG34" s="47" t="str">
        <f>IF('Res Rent Roll'!$B34="","",INT(FG$3/'Res Rent Roll'!$K34)=(Rollover!FG$3/'Res Rent Roll'!$K34))</f>
        <v/>
      </c>
      <c r="FH34" s="47" t="str">
        <f>IF('Res Rent Roll'!$B34="","",INT(FH$3/'Res Rent Roll'!$K34)=(Rollover!FH$3/'Res Rent Roll'!$K34))</f>
        <v/>
      </c>
      <c r="FI34" s="47" t="str">
        <f>IF('Res Rent Roll'!$B34="","",INT(FI$3/'Res Rent Roll'!$K34)=(Rollover!FI$3/'Res Rent Roll'!$K34))</f>
        <v/>
      </c>
      <c r="FJ34" s="47" t="str">
        <f>IF('Res Rent Roll'!$B34="","",INT(FJ$3/'Res Rent Roll'!$K34)=(Rollover!FJ$3/'Res Rent Roll'!$K34))</f>
        <v/>
      </c>
      <c r="FK34" s="47" t="str">
        <f>IF('Res Rent Roll'!$B34="","",INT(FK$3/'Res Rent Roll'!$K34)=(Rollover!FK$3/'Res Rent Roll'!$K34))</f>
        <v/>
      </c>
      <c r="FL34" s="47" t="str">
        <f>IF('Res Rent Roll'!$B34="","",INT(FL$3/'Res Rent Roll'!$K34)=(Rollover!FL$3/'Res Rent Roll'!$K34))</f>
        <v/>
      </c>
      <c r="FM34" s="47" t="str">
        <f>IF('Res Rent Roll'!$B34="","",INT(FM$3/'Res Rent Roll'!$K34)=(Rollover!FM$3/'Res Rent Roll'!$K34))</f>
        <v/>
      </c>
      <c r="FN34" s="47" t="str">
        <f>IF('Res Rent Roll'!$B34="","",INT(FN$3/'Res Rent Roll'!$K34)=(Rollover!FN$3/'Res Rent Roll'!$K34))</f>
        <v/>
      </c>
      <c r="FO34" s="47" t="str">
        <f>IF('Res Rent Roll'!$B34="","",INT(FO$3/'Res Rent Roll'!$K34)=(Rollover!FO$3/'Res Rent Roll'!$K34))</f>
        <v/>
      </c>
      <c r="FP34" s="47" t="str">
        <f>IF('Res Rent Roll'!$B34="","",INT(FP$3/'Res Rent Roll'!$K34)=(Rollover!FP$3/'Res Rent Roll'!$K34))</f>
        <v/>
      </c>
      <c r="FQ34" s="47" t="str">
        <f>IF('Res Rent Roll'!$B34="","",INT(FQ$3/'Res Rent Roll'!$K34)=(Rollover!FQ$3/'Res Rent Roll'!$K34))</f>
        <v/>
      </c>
      <c r="FR34" s="47" t="str">
        <f>IF('Res Rent Roll'!$B34="","",INT(FR$3/'Res Rent Roll'!$K34)=(Rollover!FR$3/'Res Rent Roll'!$K34))</f>
        <v/>
      </c>
      <c r="FS34" s="47" t="str">
        <f>IF('Res Rent Roll'!$B34="","",INT(FS$3/'Res Rent Roll'!$K34)=(Rollover!FS$3/'Res Rent Roll'!$K34))</f>
        <v/>
      </c>
      <c r="FT34" s="47" t="str">
        <f>IF('Res Rent Roll'!$B34="","",INT(FT$3/'Res Rent Roll'!$K34)=(Rollover!FT$3/'Res Rent Roll'!$K34))</f>
        <v/>
      </c>
      <c r="FU34" s="47" t="str">
        <f>IF('Res Rent Roll'!$B34="","",INT(FU$3/'Res Rent Roll'!$K34)=(Rollover!FU$3/'Res Rent Roll'!$K34))</f>
        <v/>
      </c>
      <c r="FV34" s="47" t="str">
        <f>IF('Res Rent Roll'!$B34="","",INT(FV$3/'Res Rent Roll'!$K34)=(Rollover!FV$3/'Res Rent Roll'!$K34))</f>
        <v/>
      </c>
      <c r="FW34" s="47" t="str">
        <f>IF('Res Rent Roll'!$B34="","",INT(FW$3/'Res Rent Roll'!$K34)=(Rollover!FW$3/'Res Rent Roll'!$K34))</f>
        <v/>
      </c>
      <c r="FX34" s="47" t="str">
        <f>IF('Res Rent Roll'!$B34="","",INT(FX$3/'Res Rent Roll'!$K34)=(Rollover!FX$3/'Res Rent Roll'!$K34))</f>
        <v/>
      </c>
      <c r="FY34" s="47" t="str">
        <f>IF('Res Rent Roll'!$B34="","",INT(FY$3/'Res Rent Roll'!$K34)=(Rollover!FY$3/'Res Rent Roll'!$K34))</f>
        <v/>
      </c>
      <c r="FZ34" s="47" t="str">
        <f>IF('Res Rent Roll'!$B34="","",INT(FZ$3/'Res Rent Roll'!$K34)=(Rollover!FZ$3/'Res Rent Roll'!$K34))</f>
        <v/>
      </c>
      <c r="GA34" s="48" t="str">
        <f>IF('Res Rent Roll'!$B34="","",INT(GA$3/'Res Rent Roll'!$K34)=(Rollover!GA$3/'Res Rent Roll'!$K34))</f>
        <v/>
      </c>
    </row>
    <row r="35" spans="2:183" x14ac:dyDescent="0.3">
      <c r="B35" s="42" t="str">
        <f>IF('Res Rent Roll'!$B35="","",'Res Rent Roll'!$B35)</f>
        <v/>
      </c>
      <c r="C35" s="43"/>
      <c r="D35" s="47" t="str">
        <f>IF('Res Rent Roll'!$B35="","",INT(D$3/'Res Rent Roll'!$K35)=(Rollover!D$3/'Res Rent Roll'!$K35))</f>
        <v/>
      </c>
      <c r="E35" s="47" t="str">
        <f>IF('Res Rent Roll'!$B35="","",INT(E$3/'Res Rent Roll'!$K35)=(Rollover!E$3/'Res Rent Roll'!$K35))</f>
        <v/>
      </c>
      <c r="F35" s="47" t="str">
        <f>IF('Res Rent Roll'!$B35="","",INT(F$3/'Res Rent Roll'!$K35)=(Rollover!F$3/'Res Rent Roll'!$K35))</f>
        <v/>
      </c>
      <c r="G35" s="47" t="str">
        <f>IF('Res Rent Roll'!$B35="","",INT(G$3/'Res Rent Roll'!$K35)=(Rollover!G$3/'Res Rent Roll'!$K35))</f>
        <v/>
      </c>
      <c r="H35" s="47" t="str">
        <f>IF('Res Rent Roll'!$B35="","",INT(H$3/'Res Rent Roll'!$K35)=(Rollover!H$3/'Res Rent Roll'!$K35))</f>
        <v/>
      </c>
      <c r="I35" s="47" t="str">
        <f>IF('Res Rent Roll'!$B35="","",INT(I$3/'Res Rent Roll'!$K35)=(Rollover!I$3/'Res Rent Roll'!$K35))</f>
        <v/>
      </c>
      <c r="J35" s="47" t="str">
        <f>IF('Res Rent Roll'!$B35="","",INT(J$3/'Res Rent Roll'!$K35)=(Rollover!J$3/'Res Rent Roll'!$K35))</f>
        <v/>
      </c>
      <c r="K35" s="47" t="str">
        <f>IF('Res Rent Roll'!$B35="","",INT(K$3/'Res Rent Roll'!$K35)=(Rollover!K$3/'Res Rent Roll'!$K35))</f>
        <v/>
      </c>
      <c r="L35" s="47" t="str">
        <f>IF('Res Rent Roll'!$B35="","",INT(L$3/'Res Rent Roll'!$K35)=(Rollover!L$3/'Res Rent Roll'!$K35))</f>
        <v/>
      </c>
      <c r="M35" s="47" t="str">
        <f>IF('Res Rent Roll'!$B35="","",INT(M$3/'Res Rent Roll'!$K35)=(Rollover!M$3/'Res Rent Roll'!$K35))</f>
        <v/>
      </c>
      <c r="N35" s="47" t="str">
        <f>IF('Res Rent Roll'!$B35="","",INT(N$3/'Res Rent Roll'!$K35)=(Rollover!N$3/'Res Rent Roll'!$K35))</f>
        <v/>
      </c>
      <c r="O35" s="47" t="str">
        <f>IF('Res Rent Roll'!$B35="","",INT(O$3/'Res Rent Roll'!$K35)=(Rollover!O$3/'Res Rent Roll'!$K35))</f>
        <v/>
      </c>
      <c r="P35" s="47" t="str">
        <f>IF('Res Rent Roll'!$B35="","",INT(P$3/'Res Rent Roll'!$K35)=(Rollover!P$3/'Res Rent Roll'!$K35))</f>
        <v/>
      </c>
      <c r="Q35" s="47" t="str">
        <f>IF('Res Rent Roll'!$B35="","",INT(Q$3/'Res Rent Roll'!$K35)=(Rollover!Q$3/'Res Rent Roll'!$K35))</f>
        <v/>
      </c>
      <c r="R35" s="47" t="str">
        <f>IF('Res Rent Roll'!$B35="","",INT(R$3/'Res Rent Roll'!$K35)=(Rollover!R$3/'Res Rent Roll'!$K35))</f>
        <v/>
      </c>
      <c r="S35" s="47" t="str">
        <f>IF('Res Rent Roll'!$B35="","",INT(S$3/'Res Rent Roll'!$K35)=(Rollover!S$3/'Res Rent Roll'!$K35))</f>
        <v/>
      </c>
      <c r="T35" s="47" t="str">
        <f>IF('Res Rent Roll'!$B35="","",INT(T$3/'Res Rent Roll'!$K35)=(Rollover!T$3/'Res Rent Roll'!$K35))</f>
        <v/>
      </c>
      <c r="U35" s="47" t="str">
        <f>IF('Res Rent Roll'!$B35="","",INT(U$3/'Res Rent Roll'!$K35)=(Rollover!U$3/'Res Rent Roll'!$K35))</f>
        <v/>
      </c>
      <c r="V35" s="47" t="str">
        <f>IF('Res Rent Roll'!$B35="","",INT(V$3/'Res Rent Roll'!$K35)=(Rollover!V$3/'Res Rent Roll'!$K35))</f>
        <v/>
      </c>
      <c r="W35" s="47" t="str">
        <f>IF('Res Rent Roll'!$B35="","",INT(W$3/'Res Rent Roll'!$K35)=(Rollover!W$3/'Res Rent Roll'!$K35))</f>
        <v/>
      </c>
      <c r="X35" s="47" t="str">
        <f>IF('Res Rent Roll'!$B35="","",INT(X$3/'Res Rent Roll'!$K35)=(Rollover!X$3/'Res Rent Roll'!$K35))</f>
        <v/>
      </c>
      <c r="Y35" s="47" t="str">
        <f>IF('Res Rent Roll'!$B35="","",INT(Y$3/'Res Rent Roll'!$K35)=(Rollover!Y$3/'Res Rent Roll'!$K35))</f>
        <v/>
      </c>
      <c r="Z35" s="47" t="str">
        <f>IF('Res Rent Roll'!$B35="","",INT(Z$3/'Res Rent Roll'!$K35)=(Rollover!Z$3/'Res Rent Roll'!$K35))</f>
        <v/>
      </c>
      <c r="AA35" s="47" t="str">
        <f>IF('Res Rent Roll'!$B35="","",INT(AA$3/'Res Rent Roll'!$K35)=(Rollover!AA$3/'Res Rent Roll'!$K35))</f>
        <v/>
      </c>
      <c r="AB35" s="47" t="str">
        <f>IF('Res Rent Roll'!$B35="","",INT(AB$3/'Res Rent Roll'!$K35)=(Rollover!AB$3/'Res Rent Roll'!$K35))</f>
        <v/>
      </c>
      <c r="AC35" s="47" t="str">
        <f>IF('Res Rent Roll'!$B35="","",INT(AC$3/'Res Rent Roll'!$K35)=(Rollover!AC$3/'Res Rent Roll'!$K35))</f>
        <v/>
      </c>
      <c r="AD35" s="47" t="str">
        <f>IF('Res Rent Roll'!$B35="","",INT(AD$3/'Res Rent Roll'!$K35)=(Rollover!AD$3/'Res Rent Roll'!$K35))</f>
        <v/>
      </c>
      <c r="AE35" s="47" t="str">
        <f>IF('Res Rent Roll'!$B35="","",INT(AE$3/'Res Rent Roll'!$K35)=(Rollover!AE$3/'Res Rent Roll'!$K35))</f>
        <v/>
      </c>
      <c r="AF35" s="47" t="str">
        <f>IF('Res Rent Roll'!$B35="","",INT(AF$3/'Res Rent Roll'!$K35)=(Rollover!AF$3/'Res Rent Roll'!$K35))</f>
        <v/>
      </c>
      <c r="AG35" s="47" t="str">
        <f>IF('Res Rent Roll'!$B35="","",INT(AG$3/'Res Rent Roll'!$K35)=(Rollover!AG$3/'Res Rent Roll'!$K35))</f>
        <v/>
      </c>
      <c r="AH35" s="47" t="str">
        <f>IF('Res Rent Roll'!$B35="","",INT(AH$3/'Res Rent Roll'!$K35)=(Rollover!AH$3/'Res Rent Roll'!$K35))</f>
        <v/>
      </c>
      <c r="AI35" s="47" t="str">
        <f>IF('Res Rent Roll'!$B35="","",INT(AI$3/'Res Rent Roll'!$K35)=(Rollover!AI$3/'Res Rent Roll'!$K35))</f>
        <v/>
      </c>
      <c r="AJ35" s="47" t="str">
        <f>IF('Res Rent Roll'!$B35="","",INT(AJ$3/'Res Rent Roll'!$K35)=(Rollover!AJ$3/'Res Rent Roll'!$K35))</f>
        <v/>
      </c>
      <c r="AK35" s="47" t="str">
        <f>IF('Res Rent Roll'!$B35="","",INT(AK$3/'Res Rent Roll'!$K35)=(Rollover!AK$3/'Res Rent Roll'!$K35))</f>
        <v/>
      </c>
      <c r="AL35" s="47" t="str">
        <f>IF('Res Rent Roll'!$B35="","",INT(AL$3/'Res Rent Roll'!$K35)=(Rollover!AL$3/'Res Rent Roll'!$K35))</f>
        <v/>
      </c>
      <c r="AM35" s="47" t="str">
        <f>IF('Res Rent Roll'!$B35="","",INT(AM$3/'Res Rent Roll'!$K35)=(Rollover!AM$3/'Res Rent Roll'!$K35))</f>
        <v/>
      </c>
      <c r="AN35" s="47" t="str">
        <f>IF('Res Rent Roll'!$B35="","",INT(AN$3/'Res Rent Roll'!$K35)=(Rollover!AN$3/'Res Rent Roll'!$K35))</f>
        <v/>
      </c>
      <c r="AO35" s="47" t="str">
        <f>IF('Res Rent Roll'!$B35="","",INT(AO$3/'Res Rent Roll'!$K35)=(Rollover!AO$3/'Res Rent Roll'!$K35))</f>
        <v/>
      </c>
      <c r="AP35" s="47" t="str">
        <f>IF('Res Rent Roll'!$B35="","",INT(AP$3/'Res Rent Roll'!$K35)=(Rollover!AP$3/'Res Rent Roll'!$K35))</f>
        <v/>
      </c>
      <c r="AQ35" s="47" t="str">
        <f>IF('Res Rent Roll'!$B35="","",INT(AQ$3/'Res Rent Roll'!$K35)=(Rollover!AQ$3/'Res Rent Roll'!$K35))</f>
        <v/>
      </c>
      <c r="AR35" s="47" t="str">
        <f>IF('Res Rent Roll'!$B35="","",INT(AR$3/'Res Rent Roll'!$K35)=(Rollover!AR$3/'Res Rent Roll'!$K35))</f>
        <v/>
      </c>
      <c r="AS35" s="47" t="str">
        <f>IF('Res Rent Roll'!$B35="","",INT(AS$3/'Res Rent Roll'!$K35)=(Rollover!AS$3/'Res Rent Roll'!$K35))</f>
        <v/>
      </c>
      <c r="AT35" s="47" t="str">
        <f>IF('Res Rent Roll'!$B35="","",INT(AT$3/'Res Rent Roll'!$K35)=(Rollover!AT$3/'Res Rent Roll'!$K35))</f>
        <v/>
      </c>
      <c r="AU35" s="47" t="str">
        <f>IF('Res Rent Roll'!$B35="","",INT(AU$3/'Res Rent Roll'!$K35)=(Rollover!AU$3/'Res Rent Roll'!$K35))</f>
        <v/>
      </c>
      <c r="AV35" s="47" t="str">
        <f>IF('Res Rent Roll'!$B35="","",INT(AV$3/'Res Rent Roll'!$K35)=(Rollover!AV$3/'Res Rent Roll'!$K35))</f>
        <v/>
      </c>
      <c r="AW35" s="47" t="str">
        <f>IF('Res Rent Roll'!$B35="","",INT(AW$3/'Res Rent Roll'!$K35)=(Rollover!AW$3/'Res Rent Roll'!$K35))</f>
        <v/>
      </c>
      <c r="AX35" s="47" t="str">
        <f>IF('Res Rent Roll'!$B35="","",INT(AX$3/'Res Rent Roll'!$K35)=(Rollover!AX$3/'Res Rent Roll'!$K35))</f>
        <v/>
      </c>
      <c r="AY35" s="47" t="str">
        <f>IF('Res Rent Roll'!$B35="","",INT(AY$3/'Res Rent Roll'!$K35)=(Rollover!AY$3/'Res Rent Roll'!$K35))</f>
        <v/>
      </c>
      <c r="AZ35" s="47" t="str">
        <f>IF('Res Rent Roll'!$B35="","",INT(AZ$3/'Res Rent Roll'!$K35)=(Rollover!AZ$3/'Res Rent Roll'!$K35))</f>
        <v/>
      </c>
      <c r="BA35" s="47" t="str">
        <f>IF('Res Rent Roll'!$B35="","",INT(BA$3/'Res Rent Roll'!$K35)=(Rollover!BA$3/'Res Rent Roll'!$K35))</f>
        <v/>
      </c>
      <c r="BB35" s="47" t="str">
        <f>IF('Res Rent Roll'!$B35="","",INT(BB$3/'Res Rent Roll'!$K35)=(Rollover!BB$3/'Res Rent Roll'!$K35))</f>
        <v/>
      </c>
      <c r="BC35" s="47" t="str">
        <f>IF('Res Rent Roll'!$B35="","",INT(BC$3/'Res Rent Roll'!$K35)=(Rollover!BC$3/'Res Rent Roll'!$K35))</f>
        <v/>
      </c>
      <c r="BD35" s="47" t="str">
        <f>IF('Res Rent Roll'!$B35="","",INT(BD$3/'Res Rent Roll'!$K35)=(Rollover!BD$3/'Res Rent Roll'!$K35))</f>
        <v/>
      </c>
      <c r="BE35" s="47" t="str">
        <f>IF('Res Rent Roll'!$B35="","",INT(BE$3/'Res Rent Roll'!$K35)=(Rollover!BE$3/'Res Rent Roll'!$K35))</f>
        <v/>
      </c>
      <c r="BF35" s="47" t="str">
        <f>IF('Res Rent Roll'!$B35="","",INT(BF$3/'Res Rent Roll'!$K35)=(Rollover!BF$3/'Res Rent Roll'!$K35))</f>
        <v/>
      </c>
      <c r="BG35" s="47" t="str">
        <f>IF('Res Rent Roll'!$B35="","",INT(BG$3/'Res Rent Roll'!$K35)=(Rollover!BG$3/'Res Rent Roll'!$K35))</f>
        <v/>
      </c>
      <c r="BH35" s="47" t="str">
        <f>IF('Res Rent Roll'!$B35="","",INT(BH$3/'Res Rent Roll'!$K35)=(Rollover!BH$3/'Res Rent Roll'!$K35))</f>
        <v/>
      </c>
      <c r="BI35" s="47" t="str">
        <f>IF('Res Rent Roll'!$B35="","",INT(BI$3/'Res Rent Roll'!$K35)=(Rollover!BI$3/'Res Rent Roll'!$K35))</f>
        <v/>
      </c>
      <c r="BJ35" s="47" t="str">
        <f>IF('Res Rent Roll'!$B35="","",INT(BJ$3/'Res Rent Roll'!$K35)=(Rollover!BJ$3/'Res Rent Roll'!$K35))</f>
        <v/>
      </c>
      <c r="BK35" s="47" t="str">
        <f>IF('Res Rent Roll'!$B35="","",INT(BK$3/'Res Rent Roll'!$K35)=(Rollover!BK$3/'Res Rent Roll'!$K35))</f>
        <v/>
      </c>
      <c r="BL35" s="47" t="str">
        <f>IF('Res Rent Roll'!$B35="","",INT(BL$3/'Res Rent Roll'!$K35)=(Rollover!BL$3/'Res Rent Roll'!$K35))</f>
        <v/>
      </c>
      <c r="BM35" s="47" t="str">
        <f>IF('Res Rent Roll'!$B35="","",INT(BM$3/'Res Rent Roll'!$K35)=(Rollover!BM$3/'Res Rent Roll'!$K35))</f>
        <v/>
      </c>
      <c r="BN35" s="47" t="str">
        <f>IF('Res Rent Roll'!$B35="","",INT(BN$3/'Res Rent Roll'!$K35)=(Rollover!BN$3/'Res Rent Roll'!$K35))</f>
        <v/>
      </c>
      <c r="BO35" s="47" t="str">
        <f>IF('Res Rent Roll'!$B35="","",INT(BO$3/'Res Rent Roll'!$K35)=(Rollover!BO$3/'Res Rent Roll'!$K35))</f>
        <v/>
      </c>
      <c r="BP35" s="47" t="str">
        <f>IF('Res Rent Roll'!$B35="","",INT(BP$3/'Res Rent Roll'!$K35)=(Rollover!BP$3/'Res Rent Roll'!$K35))</f>
        <v/>
      </c>
      <c r="BQ35" s="47" t="str">
        <f>IF('Res Rent Roll'!$B35="","",INT(BQ$3/'Res Rent Roll'!$K35)=(Rollover!BQ$3/'Res Rent Roll'!$K35))</f>
        <v/>
      </c>
      <c r="BR35" s="47" t="str">
        <f>IF('Res Rent Roll'!$B35="","",INT(BR$3/'Res Rent Roll'!$K35)=(Rollover!BR$3/'Res Rent Roll'!$K35))</f>
        <v/>
      </c>
      <c r="BS35" s="47" t="str">
        <f>IF('Res Rent Roll'!$B35="","",INT(BS$3/'Res Rent Roll'!$K35)=(Rollover!BS$3/'Res Rent Roll'!$K35))</f>
        <v/>
      </c>
      <c r="BT35" s="47" t="str">
        <f>IF('Res Rent Roll'!$B35="","",INT(BT$3/'Res Rent Roll'!$K35)=(Rollover!BT$3/'Res Rent Roll'!$K35))</f>
        <v/>
      </c>
      <c r="BU35" s="47" t="str">
        <f>IF('Res Rent Roll'!$B35="","",INT(BU$3/'Res Rent Roll'!$K35)=(Rollover!BU$3/'Res Rent Roll'!$K35))</f>
        <v/>
      </c>
      <c r="BV35" s="47" t="str">
        <f>IF('Res Rent Roll'!$B35="","",INT(BV$3/'Res Rent Roll'!$K35)=(Rollover!BV$3/'Res Rent Roll'!$K35))</f>
        <v/>
      </c>
      <c r="BW35" s="47" t="str">
        <f>IF('Res Rent Roll'!$B35="","",INT(BW$3/'Res Rent Roll'!$K35)=(Rollover!BW$3/'Res Rent Roll'!$K35))</f>
        <v/>
      </c>
      <c r="BX35" s="47" t="str">
        <f>IF('Res Rent Roll'!$B35="","",INT(BX$3/'Res Rent Roll'!$K35)=(Rollover!BX$3/'Res Rent Roll'!$K35))</f>
        <v/>
      </c>
      <c r="BY35" s="47" t="str">
        <f>IF('Res Rent Roll'!$B35="","",INT(BY$3/'Res Rent Roll'!$K35)=(Rollover!BY$3/'Res Rent Roll'!$K35))</f>
        <v/>
      </c>
      <c r="BZ35" s="47" t="str">
        <f>IF('Res Rent Roll'!$B35="","",INT(BZ$3/'Res Rent Roll'!$K35)=(Rollover!BZ$3/'Res Rent Roll'!$K35))</f>
        <v/>
      </c>
      <c r="CA35" s="47" t="str">
        <f>IF('Res Rent Roll'!$B35="","",INT(CA$3/'Res Rent Roll'!$K35)=(Rollover!CA$3/'Res Rent Roll'!$K35))</f>
        <v/>
      </c>
      <c r="CB35" s="47" t="str">
        <f>IF('Res Rent Roll'!$B35="","",INT(CB$3/'Res Rent Roll'!$K35)=(Rollover!CB$3/'Res Rent Roll'!$K35))</f>
        <v/>
      </c>
      <c r="CC35" s="47" t="str">
        <f>IF('Res Rent Roll'!$B35="","",INT(CC$3/'Res Rent Roll'!$K35)=(Rollover!CC$3/'Res Rent Roll'!$K35))</f>
        <v/>
      </c>
      <c r="CD35" s="47" t="str">
        <f>IF('Res Rent Roll'!$B35="","",INT(CD$3/'Res Rent Roll'!$K35)=(Rollover!CD$3/'Res Rent Roll'!$K35))</f>
        <v/>
      </c>
      <c r="CE35" s="47" t="str">
        <f>IF('Res Rent Roll'!$B35="","",INT(CE$3/'Res Rent Roll'!$K35)=(Rollover!CE$3/'Res Rent Roll'!$K35))</f>
        <v/>
      </c>
      <c r="CF35" s="47" t="str">
        <f>IF('Res Rent Roll'!$B35="","",INT(CF$3/'Res Rent Roll'!$K35)=(Rollover!CF$3/'Res Rent Roll'!$K35))</f>
        <v/>
      </c>
      <c r="CG35" s="47" t="str">
        <f>IF('Res Rent Roll'!$B35="","",INT(CG$3/'Res Rent Roll'!$K35)=(Rollover!CG$3/'Res Rent Roll'!$K35))</f>
        <v/>
      </c>
      <c r="CH35" s="47" t="str">
        <f>IF('Res Rent Roll'!$B35="","",INT(CH$3/'Res Rent Roll'!$K35)=(Rollover!CH$3/'Res Rent Roll'!$K35))</f>
        <v/>
      </c>
      <c r="CI35" s="47" t="str">
        <f>IF('Res Rent Roll'!$B35="","",INT(CI$3/'Res Rent Roll'!$K35)=(Rollover!CI$3/'Res Rent Roll'!$K35))</f>
        <v/>
      </c>
      <c r="CJ35" s="47" t="str">
        <f>IF('Res Rent Roll'!$B35="","",INT(CJ$3/'Res Rent Roll'!$K35)=(Rollover!CJ$3/'Res Rent Roll'!$K35))</f>
        <v/>
      </c>
      <c r="CK35" s="47" t="str">
        <f>IF('Res Rent Roll'!$B35="","",INT(CK$3/'Res Rent Roll'!$K35)=(Rollover!CK$3/'Res Rent Roll'!$K35))</f>
        <v/>
      </c>
      <c r="CL35" s="47" t="str">
        <f>IF('Res Rent Roll'!$B35="","",INT(CL$3/'Res Rent Roll'!$K35)=(Rollover!CL$3/'Res Rent Roll'!$K35))</f>
        <v/>
      </c>
      <c r="CM35" s="47" t="str">
        <f>IF('Res Rent Roll'!$B35="","",INT(CM$3/'Res Rent Roll'!$K35)=(Rollover!CM$3/'Res Rent Roll'!$K35))</f>
        <v/>
      </c>
      <c r="CN35" s="47" t="str">
        <f>IF('Res Rent Roll'!$B35="","",INT(CN$3/'Res Rent Roll'!$K35)=(Rollover!CN$3/'Res Rent Roll'!$K35))</f>
        <v/>
      </c>
      <c r="CO35" s="47" t="str">
        <f>IF('Res Rent Roll'!$B35="","",INT(CO$3/'Res Rent Roll'!$K35)=(Rollover!CO$3/'Res Rent Roll'!$K35))</f>
        <v/>
      </c>
      <c r="CP35" s="47" t="str">
        <f>IF('Res Rent Roll'!$B35="","",INT(CP$3/'Res Rent Roll'!$K35)=(Rollover!CP$3/'Res Rent Roll'!$K35))</f>
        <v/>
      </c>
      <c r="CQ35" s="47" t="str">
        <f>IF('Res Rent Roll'!$B35="","",INT(CQ$3/'Res Rent Roll'!$K35)=(Rollover!CQ$3/'Res Rent Roll'!$K35))</f>
        <v/>
      </c>
      <c r="CR35" s="47" t="str">
        <f>IF('Res Rent Roll'!$B35="","",INT(CR$3/'Res Rent Roll'!$K35)=(Rollover!CR$3/'Res Rent Roll'!$K35))</f>
        <v/>
      </c>
      <c r="CS35" s="47" t="str">
        <f>IF('Res Rent Roll'!$B35="","",INT(CS$3/'Res Rent Roll'!$K35)=(Rollover!CS$3/'Res Rent Roll'!$K35))</f>
        <v/>
      </c>
      <c r="CT35" s="47" t="str">
        <f>IF('Res Rent Roll'!$B35="","",INT(CT$3/'Res Rent Roll'!$K35)=(Rollover!CT$3/'Res Rent Roll'!$K35))</f>
        <v/>
      </c>
      <c r="CU35" s="47" t="str">
        <f>IF('Res Rent Roll'!$B35="","",INT(CU$3/'Res Rent Roll'!$K35)=(Rollover!CU$3/'Res Rent Roll'!$K35))</f>
        <v/>
      </c>
      <c r="CV35" s="47" t="str">
        <f>IF('Res Rent Roll'!$B35="","",INT(CV$3/'Res Rent Roll'!$K35)=(Rollover!CV$3/'Res Rent Roll'!$K35))</f>
        <v/>
      </c>
      <c r="CW35" s="47" t="str">
        <f>IF('Res Rent Roll'!$B35="","",INT(CW$3/'Res Rent Roll'!$K35)=(Rollover!CW$3/'Res Rent Roll'!$K35))</f>
        <v/>
      </c>
      <c r="CX35" s="47" t="str">
        <f>IF('Res Rent Roll'!$B35="","",INT(CX$3/'Res Rent Roll'!$K35)=(Rollover!CX$3/'Res Rent Roll'!$K35))</f>
        <v/>
      </c>
      <c r="CY35" s="47" t="str">
        <f>IF('Res Rent Roll'!$B35="","",INT(CY$3/'Res Rent Roll'!$K35)=(Rollover!CY$3/'Res Rent Roll'!$K35))</f>
        <v/>
      </c>
      <c r="CZ35" s="47" t="str">
        <f>IF('Res Rent Roll'!$B35="","",INT(CZ$3/'Res Rent Roll'!$K35)=(Rollover!CZ$3/'Res Rent Roll'!$K35))</f>
        <v/>
      </c>
      <c r="DA35" s="47" t="str">
        <f>IF('Res Rent Roll'!$B35="","",INT(DA$3/'Res Rent Roll'!$K35)=(Rollover!DA$3/'Res Rent Roll'!$K35))</f>
        <v/>
      </c>
      <c r="DB35" s="47" t="str">
        <f>IF('Res Rent Roll'!$B35="","",INT(DB$3/'Res Rent Roll'!$K35)=(Rollover!DB$3/'Res Rent Roll'!$K35))</f>
        <v/>
      </c>
      <c r="DC35" s="47" t="str">
        <f>IF('Res Rent Roll'!$B35="","",INT(DC$3/'Res Rent Roll'!$K35)=(Rollover!DC$3/'Res Rent Roll'!$K35))</f>
        <v/>
      </c>
      <c r="DD35" s="47" t="str">
        <f>IF('Res Rent Roll'!$B35="","",INT(DD$3/'Res Rent Roll'!$K35)=(Rollover!DD$3/'Res Rent Roll'!$K35))</f>
        <v/>
      </c>
      <c r="DE35" s="47" t="str">
        <f>IF('Res Rent Roll'!$B35="","",INT(DE$3/'Res Rent Roll'!$K35)=(Rollover!DE$3/'Res Rent Roll'!$K35))</f>
        <v/>
      </c>
      <c r="DF35" s="47" t="str">
        <f>IF('Res Rent Roll'!$B35="","",INT(DF$3/'Res Rent Roll'!$K35)=(Rollover!DF$3/'Res Rent Roll'!$K35))</f>
        <v/>
      </c>
      <c r="DG35" s="47" t="str">
        <f>IF('Res Rent Roll'!$B35="","",INT(DG$3/'Res Rent Roll'!$K35)=(Rollover!DG$3/'Res Rent Roll'!$K35))</f>
        <v/>
      </c>
      <c r="DH35" s="47" t="str">
        <f>IF('Res Rent Roll'!$B35="","",INT(DH$3/'Res Rent Roll'!$K35)=(Rollover!DH$3/'Res Rent Roll'!$K35))</f>
        <v/>
      </c>
      <c r="DI35" s="47" t="str">
        <f>IF('Res Rent Roll'!$B35="","",INT(DI$3/'Res Rent Roll'!$K35)=(Rollover!DI$3/'Res Rent Roll'!$K35))</f>
        <v/>
      </c>
      <c r="DJ35" s="47" t="str">
        <f>IF('Res Rent Roll'!$B35="","",INT(DJ$3/'Res Rent Roll'!$K35)=(Rollover!DJ$3/'Res Rent Roll'!$K35))</f>
        <v/>
      </c>
      <c r="DK35" s="47" t="str">
        <f>IF('Res Rent Roll'!$B35="","",INT(DK$3/'Res Rent Roll'!$K35)=(Rollover!DK$3/'Res Rent Roll'!$K35))</f>
        <v/>
      </c>
      <c r="DL35" s="47" t="str">
        <f>IF('Res Rent Roll'!$B35="","",INT(DL$3/'Res Rent Roll'!$K35)=(Rollover!DL$3/'Res Rent Roll'!$K35))</f>
        <v/>
      </c>
      <c r="DM35" s="47" t="str">
        <f>IF('Res Rent Roll'!$B35="","",INT(DM$3/'Res Rent Roll'!$K35)=(Rollover!DM$3/'Res Rent Roll'!$K35))</f>
        <v/>
      </c>
      <c r="DN35" s="47" t="str">
        <f>IF('Res Rent Roll'!$B35="","",INT(DN$3/'Res Rent Roll'!$K35)=(Rollover!DN$3/'Res Rent Roll'!$K35))</f>
        <v/>
      </c>
      <c r="DO35" s="47" t="str">
        <f>IF('Res Rent Roll'!$B35="","",INT(DO$3/'Res Rent Roll'!$K35)=(Rollover!DO$3/'Res Rent Roll'!$K35))</f>
        <v/>
      </c>
      <c r="DP35" s="47" t="str">
        <f>IF('Res Rent Roll'!$B35="","",INT(DP$3/'Res Rent Roll'!$K35)=(Rollover!DP$3/'Res Rent Roll'!$K35))</f>
        <v/>
      </c>
      <c r="DQ35" s="47" t="str">
        <f>IF('Res Rent Roll'!$B35="","",INT(DQ$3/'Res Rent Roll'!$K35)=(Rollover!DQ$3/'Res Rent Roll'!$K35))</f>
        <v/>
      </c>
      <c r="DR35" s="47" t="str">
        <f>IF('Res Rent Roll'!$B35="","",INT(DR$3/'Res Rent Roll'!$K35)=(Rollover!DR$3/'Res Rent Roll'!$K35))</f>
        <v/>
      </c>
      <c r="DS35" s="47" t="str">
        <f>IF('Res Rent Roll'!$B35="","",INT(DS$3/'Res Rent Roll'!$K35)=(Rollover!DS$3/'Res Rent Roll'!$K35))</f>
        <v/>
      </c>
      <c r="DT35" s="47" t="str">
        <f>IF('Res Rent Roll'!$B35="","",INT(DT$3/'Res Rent Roll'!$K35)=(Rollover!DT$3/'Res Rent Roll'!$K35))</f>
        <v/>
      </c>
      <c r="DU35" s="47" t="str">
        <f>IF('Res Rent Roll'!$B35="","",INT(DU$3/'Res Rent Roll'!$K35)=(Rollover!DU$3/'Res Rent Roll'!$K35))</f>
        <v/>
      </c>
      <c r="DV35" s="47" t="str">
        <f>IF('Res Rent Roll'!$B35="","",INT(DV$3/'Res Rent Roll'!$K35)=(Rollover!DV$3/'Res Rent Roll'!$K35))</f>
        <v/>
      </c>
      <c r="DW35" s="47" t="str">
        <f>IF('Res Rent Roll'!$B35="","",INT(DW$3/'Res Rent Roll'!$K35)=(Rollover!DW$3/'Res Rent Roll'!$K35))</f>
        <v/>
      </c>
      <c r="DX35" s="47" t="str">
        <f>IF('Res Rent Roll'!$B35="","",INT(DX$3/'Res Rent Roll'!$K35)=(Rollover!DX$3/'Res Rent Roll'!$K35))</f>
        <v/>
      </c>
      <c r="DY35" s="47" t="str">
        <f>IF('Res Rent Roll'!$B35="","",INT(DY$3/'Res Rent Roll'!$K35)=(Rollover!DY$3/'Res Rent Roll'!$K35))</f>
        <v/>
      </c>
      <c r="DZ35" s="47" t="str">
        <f>IF('Res Rent Roll'!$B35="","",INT(DZ$3/'Res Rent Roll'!$K35)=(Rollover!DZ$3/'Res Rent Roll'!$K35))</f>
        <v/>
      </c>
      <c r="EA35" s="47" t="str">
        <f>IF('Res Rent Roll'!$B35="","",INT(EA$3/'Res Rent Roll'!$K35)=(Rollover!EA$3/'Res Rent Roll'!$K35))</f>
        <v/>
      </c>
      <c r="EB35" s="47" t="str">
        <f>IF('Res Rent Roll'!$B35="","",INT(EB$3/'Res Rent Roll'!$K35)=(Rollover!EB$3/'Res Rent Roll'!$K35))</f>
        <v/>
      </c>
      <c r="EC35" s="47" t="str">
        <f>IF('Res Rent Roll'!$B35="","",INT(EC$3/'Res Rent Roll'!$K35)=(Rollover!EC$3/'Res Rent Roll'!$K35))</f>
        <v/>
      </c>
      <c r="ED35" s="47" t="str">
        <f>IF('Res Rent Roll'!$B35="","",INT(ED$3/'Res Rent Roll'!$K35)=(Rollover!ED$3/'Res Rent Roll'!$K35))</f>
        <v/>
      </c>
      <c r="EE35" s="47" t="str">
        <f>IF('Res Rent Roll'!$B35="","",INT(EE$3/'Res Rent Roll'!$K35)=(Rollover!EE$3/'Res Rent Roll'!$K35))</f>
        <v/>
      </c>
      <c r="EF35" s="47" t="str">
        <f>IF('Res Rent Roll'!$B35="","",INT(EF$3/'Res Rent Roll'!$K35)=(Rollover!EF$3/'Res Rent Roll'!$K35))</f>
        <v/>
      </c>
      <c r="EG35" s="47" t="str">
        <f>IF('Res Rent Roll'!$B35="","",INT(EG$3/'Res Rent Roll'!$K35)=(Rollover!EG$3/'Res Rent Roll'!$K35))</f>
        <v/>
      </c>
      <c r="EH35" s="47" t="str">
        <f>IF('Res Rent Roll'!$B35="","",INT(EH$3/'Res Rent Roll'!$K35)=(Rollover!EH$3/'Res Rent Roll'!$K35))</f>
        <v/>
      </c>
      <c r="EI35" s="47" t="str">
        <f>IF('Res Rent Roll'!$B35="","",INT(EI$3/'Res Rent Roll'!$K35)=(Rollover!EI$3/'Res Rent Roll'!$K35))</f>
        <v/>
      </c>
      <c r="EJ35" s="47" t="str">
        <f>IF('Res Rent Roll'!$B35="","",INT(EJ$3/'Res Rent Roll'!$K35)=(Rollover!EJ$3/'Res Rent Roll'!$K35))</f>
        <v/>
      </c>
      <c r="EK35" s="47" t="str">
        <f>IF('Res Rent Roll'!$B35="","",INT(EK$3/'Res Rent Roll'!$K35)=(Rollover!EK$3/'Res Rent Roll'!$K35))</f>
        <v/>
      </c>
      <c r="EL35" s="47" t="str">
        <f>IF('Res Rent Roll'!$B35="","",INT(EL$3/'Res Rent Roll'!$K35)=(Rollover!EL$3/'Res Rent Roll'!$K35))</f>
        <v/>
      </c>
      <c r="EM35" s="47" t="str">
        <f>IF('Res Rent Roll'!$B35="","",INT(EM$3/'Res Rent Roll'!$K35)=(Rollover!EM$3/'Res Rent Roll'!$K35))</f>
        <v/>
      </c>
      <c r="EN35" s="47" t="str">
        <f>IF('Res Rent Roll'!$B35="","",INT(EN$3/'Res Rent Roll'!$K35)=(Rollover!EN$3/'Res Rent Roll'!$K35))</f>
        <v/>
      </c>
      <c r="EO35" s="47" t="str">
        <f>IF('Res Rent Roll'!$B35="","",INT(EO$3/'Res Rent Roll'!$K35)=(Rollover!EO$3/'Res Rent Roll'!$K35))</f>
        <v/>
      </c>
      <c r="EP35" s="47" t="str">
        <f>IF('Res Rent Roll'!$B35="","",INT(EP$3/'Res Rent Roll'!$K35)=(Rollover!EP$3/'Res Rent Roll'!$K35))</f>
        <v/>
      </c>
      <c r="EQ35" s="47" t="str">
        <f>IF('Res Rent Roll'!$B35="","",INT(EQ$3/'Res Rent Roll'!$K35)=(Rollover!EQ$3/'Res Rent Roll'!$K35))</f>
        <v/>
      </c>
      <c r="ER35" s="47" t="str">
        <f>IF('Res Rent Roll'!$B35="","",INT(ER$3/'Res Rent Roll'!$K35)=(Rollover!ER$3/'Res Rent Roll'!$K35))</f>
        <v/>
      </c>
      <c r="ES35" s="47" t="str">
        <f>IF('Res Rent Roll'!$B35="","",INT(ES$3/'Res Rent Roll'!$K35)=(Rollover!ES$3/'Res Rent Roll'!$K35))</f>
        <v/>
      </c>
      <c r="ET35" s="47" t="str">
        <f>IF('Res Rent Roll'!$B35="","",INT(ET$3/'Res Rent Roll'!$K35)=(Rollover!ET$3/'Res Rent Roll'!$K35))</f>
        <v/>
      </c>
      <c r="EU35" s="47" t="str">
        <f>IF('Res Rent Roll'!$B35="","",INT(EU$3/'Res Rent Roll'!$K35)=(Rollover!EU$3/'Res Rent Roll'!$K35))</f>
        <v/>
      </c>
      <c r="EV35" s="47" t="str">
        <f>IF('Res Rent Roll'!$B35="","",INT(EV$3/'Res Rent Roll'!$K35)=(Rollover!EV$3/'Res Rent Roll'!$K35))</f>
        <v/>
      </c>
      <c r="EW35" s="47" t="str">
        <f>IF('Res Rent Roll'!$B35="","",INT(EW$3/'Res Rent Roll'!$K35)=(Rollover!EW$3/'Res Rent Roll'!$K35))</f>
        <v/>
      </c>
      <c r="EX35" s="47" t="str">
        <f>IF('Res Rent Roll'!$B35="","",INT(EX$3/'Res Rent Roll'!$K35)=(Rollover!EX$3/'Res Rent Roll'!$K35))</f>
        <v/>
      </c>
      <c r="EY35" s="47" t="str">
        <f>IF('Res Rent Roll'!$B35="","",INT(EY$3/'Res Rent Roll'!$K35)=(Rollover!EY$3/'Res Rent Roll'!$K35))</f>
        <v/>
      </c>
      <c r="EZ35" s="47" t="str">
        <f>IF('Res Rent Roll'!$B35="","",INT(EZ$3/'Res Rent Roll'!$K35)=(Rollover!EZ$3/'Res Rent Roll'!$K35))</f>
        <v/>
      </c>
      <c r="FA35" s="47" t="str">
        <f>IF('Res Rent Roll'!$B35="","",INT(FA$3/'Res Rent Roll'!$K35)=(Rollover!FA$3/'Res Rent Roll'!$K35))</f>
        <v/>
      </c>
      <c r="FB35" s="47" t="str">
        <f>IF('Res Rent Roll'!$B35="","",INT(FB$3/'Res Rent Roll'!$K35)=(Rollover!FB$3/'Res Rent Roll'!$K35))</f>
        <v/>
      </c>
      <c r="FC35" s="47" t="str">
        <f>IF('Res Rent Roll'!$B35="","",INT(FC$3/'Res Rent Roll'!$K35)=(Rollover!FC$3/'Res Rent Roll'!$K35))</f>
        <v/>
      </c>
      <c r="FD35" s="47" t="str">
        <f>IF('Res Rent Roll'!$B35="","",INT(FD$3/'Res Rent Roll'!$K35)=(Rollover!FD$3/'Res Rent Roll'!$K35))</f>
        <v/>
      </c>
      <c r="FE35" s="47" t="str">
        <f>IF('Res Rent Roll'!$B35="","",INT(FE$3/'Res Rent Roll'!$K35)=(Rollover!FE$3/'Res Rent Roll'!$K35))</f>
        <v/>
      </c>
      <c r="FF35" s="47" t="str">
        <f>IF('Res Rent Roll'!$B35="","",INT(FF$3/'Res Rent Roll'!$K35)=(Rollover!FF$3/'Res Rent Roll'!$K35))</f>
        <v/>
      </c>
      <c r="FG35" s="47" t="str">
        <f>IF('Res Rent Roll'!$B35="","",INT(FG$3/'Res Rent Roll'!$K35)=(Rollover!FG$3/'Res Rent Roll'!$K35))</f>
        <v/>
      </c>
      <c r="FH35" s="47" t="str">
        <f>IF('Res Rent Roll'!$B35="","",INT(FH$3/'Res Rent Roll'!$K35)=(Rollover!FH$3/'Res Rent Roll'!$K35))</f>
        <v/>
      </c>
      <c r="FI35" s="47" t="str">
        <f>IF('Res Rent Roll'!$B35="","",INT(FI$3/'Res Rent Roll'!$K35)=(Rollover!FI$3/'Res Rent Roll'!$K35))</f>
        <v/>
      </c>
      <c r="FJ35" s="47" t="str">
        <f>IF('Res Rent Roll'!$B35="","",INT(FJ$3/'Res Rent Roll'!$K35)=(Rollover!FJ$3/'Res Rent Roll'!$K35))</f>
        <v/>
      </c>
      <c r="FK35" s="47" t="str">
        <f>IF('Res Rent Roll'!$B35="","",INT(FK$3/'Res Rent Roll'!$K35)=(Rollover!FK$3/'Res Rent Roll'!$K35))</f>
        <v/>
      </c>
      <c r="FL35" s="47" t="str">
        <f>IF('Res Rent Roll'!$B35="","",INT(FL$3/'Res Rent Roll'!$K35)=(Rollover!FL$3/'Res Rent Roll'!$K35))</f>
        <v/>
      </c>
      <c r="FM35" s="47" t="str">
        <f>IF('Res Rent Roll'!$B35="","",INT(FM$3/'Res Rent Roll'!$K35)=(Rollover!FM$3/'Res Rent Roll'!$K35))</f>
        <v/>
      </c>
      <c r="FN35" s="47" t="str">
        <f>IF('Res Rent Roll'!$B35="","",INT(FN$3/'Res Rent Roll'!$K35)=(Rollover!FN$3/'Res Rent Roll'!$K35))</f>
        <v/>
      </c>
      <c r="FO35" s="47" t="str">
        <f>IF('Res Rent Roll'!$B35="","",INT(FO$3/'Res Rent Roll'!$K35)=(Rollover!FO$3/'Res Rent Roll'!$K35))</f>
        <v/>
      </c>
      <c r="FP35" s="47" t="str">
        <f>IF('Res Rent Roll'!$B35="","",INT(FP$3/'Res Rent Roll'!$K35)=(Rollover!FP$3/'Res Rent Roll'!$K35))</f>
        <v/>
      </c>
      <c r="FQ35" s="47" t="str">
        <f>IF('Res Rent Roll'!$B35="","",INT(FQ$3/'Res Rent Roll'!$K35)=(Rollover!FQ$3/'Res Rent Roll'!$K35))</f>
        <v/>
      </c>
      <c r="FR35" s="47" t="str">
        <f>IF('Res Rent Roll'!$B35="","",INT(FR$3/'Res Rent Roll'!$K35)=(Rollover!FR$3/'Res Rent Roll'!$K35))</f>
        <v/>
      </c>
      <c r="FS35" s="47" t="str">
        <f>IF('Res Rent Roll'!$B35="","",INT(FS$3/'Res Rent Roll'!$K35)=(Rollover!FS$3/'Res Rent Roll'!$K35))</f>
        <v/>
      </c>
      <c r="FT35" s="47" t="str">
        <f>IF('Res Rent Roll'!$B35="","",INT(FT$3/'Res Rent Roll'!$K35)=(Rollover!FT$3/'Res Rent Roll'!$K35))</f>
        <v/>
      </c>
      <c r="FU35" s="47" t="str">
        <f>IF('Res Rent Roll'!$B35="","",INT(FU$3/'Res Rent Roll'!$K35)=(Rollover!FU$3/'Res Rent Roll'!$K35))</f>
        <v/>
      </c>
      <c r="FV35" s="47" t="str">
        <f>IF('Res Rent Roll'!$B35="","",INT(FV$3/'Res Rent Roll'!$K35)=(Rollover!FV$3/'Res Rent Roll'!$K35))</f>
        <v/>
      </c>
      <c r="FW35" s="47" t="str">
        <f>IF('Res Rent Roll'!$B35="","",INT(FW$3/'Res Rent Roll'!$K35)=(Rollover!FW$3/'Res Rent Roll'!$K35))</f>
        <v/>
      </c>
      <c r="FX35" s="47" t="str">
        <f>IF('Res Rent Roll'!$B35="","",INT(FX$3/'Res Rent Roll'!$K35)=(Rollover!FX$3/'Res Rent Roll'!$K35))</f>
        <v/>
      </c>
      <c r="FY35" s="47" t="str">
        <f>IF('Res Rent Roll'!$B35="","",INT(FY$3/'Res Rent Roll'!$K35)=(Rollover!FY$3/'Res Rent Roll'!$K35))</f>
        <v/>
      </c>
      <c r="FZ35" s="47" t="str">
        <f>IF('Res Rent Roll'!$B35="","",INT(FZ$3/'Res Rent Roll'!$K35)=(Rollover!FZ$3/'Res Rent Roll'!$K35))</f>
        <v/>
      </c>
      <c r="GA35" s="48" t="str">
        <f>IF('Res Rent Roll'!$B35="","",INT(GA$3/'Res Rent Roll'!$K35)=(Rollover!GA$3/'Res Rent Roll'!$K35))</f>
        <v/>
      </c>
    </row>
    <row r="36" spans="2:183" x14ac:dyDescent="0.3">
      <c r="B36" s="42" t="str">
        <f>IF('Res Rent Roll'!$B36="","",'Res Rent Roll'!$B36)</f>
        <v/>
      </c>
      <c r="C36" s="43"/>
      <c r="D36" s="47" t="str">
        <f>IF('Res Rent Roll'!$B36="","",INT(D$3/'Res Rent Roll'!$K36)=(Rollover!D$3/'Res Rent Roll'!$K36))</f>
        <v/>
      </c>
      <c r="E36" s="47" t="str">
        <f>IF('Res Rent Roll'!$B36="","",INT(E$3/'Res Rent Roll'!$K36)=(Rollover!E$3/'Res Rent Roll'!$K36))</f>
        <v/>
      </c>
      <c r="F36" s="47" t="str">
        <f>IF('Res Rent Roll'!$B36="","",INT(F$3/'Res Rent Roll'!$K36)=(Rollover!F$3/'Res Rent Roll'!$K36))</f>
        <v/>
      </c>
      <c r="G36" s="47" t="str">
        <f>IF('Res Rent Roll'!$B36="","",INT(G$3/'Res Rent Roll'!$K36)=(Rollover!G$3/'Res Rent Roll'!$K36))</f>
        <v/>
      </c>
      <c r="H36" s="47" t="str">
        <f>IF('Res Rent Roll'!$B36="","",INT(H$3/'Res Rent Roll'!$K36)=(Rollover!H$3/'Res Rent Roll'!$K36))</f>
        <v/>
      </c>
      <c r="I36" s="47" t="str">
        <f>IF('Res Rent Roll'!$B36="","",INT(I$3/'Res Rent Roll'!$K36)=(Rollover!I$3/'Res Rent Roll'!$K36))</f>
        <v/>
      </c>
      <c r="J36" s="47" t="str">
        <f>IF('Res Rent Roll'!$B36="","",INT(J$3/'Res Rent Roll'!$K36)=(Rollover!J$3/'Res Rent Roll'!$K36))</f>
        <v/>
      </c>
      <c r="K36" s="47" t="str">
        <f>IF('Res Rent Roll'!$B36="","",INT(K$3/'Res Rent Roll'!$K36)=(Rollover!K$3/'Res Rent Roll'!$K36))</f>
        <v/>
      </c>
      <c r="L36" s="47" t="str">
        <f>IF('Res Rent Roll'!$B36="","",INT(L$3/'Res Rent Roll'!$K36)=(Rollover!L$3/'Res Rent Roll'!$K36))</f>
        <v/>
      </c>
      <c r="M36" s="47" t="str">
        <f>IF('Res Rent Roll'!$B36="","",INT(M$3/'Res Rent Roll'!$K36)=(Rollover!M$3/'Res Rent Roll'!$K36))</f>
        <v/>
      </c>
      <c r="N36" s="47" t="str">
        <f>IF('Res Rent Roll'!$B36="","",INT(N$3/'Res Rent Roll'!$K36)=(Rollover!N$3/'Res Rent Roll'!$K36))</f>
        <v/>
      </c>
      <c r="O36" s="47" t="str">
        <f>IF('Res Rent Roll'!$B36="","",INT(O$3/'Res Rent Roll'!$K36)=(Rollover!O$3/'Res Rent Roll'!$K36))</f>
        <v/>
      </c>
      <c r="P36" s="47" t="str">
        <f>IF('Res Rent Roll'!$B36="","",INT(P$3/'Res Rent Roll'!$K36)=(Rollover!P$3/'Res Rent Roll'!$K36))</f>
        <v/>
      </c>
      <c r="Q36" s="47" t="str">
        <f>IF('Res Rent Roll'!$B36="","",INT(Q$3/'Res Rent Roll'!$K36)=(Rollover!Q$3/'Res Rent Roll'!$K36))</f>
        <v/>
      </c>
      <c r="R36" s="47" t="str">
        <f>IF('Res Rent Roll'!$B36="","",INT(R$3/'Res Rent Roll'!$K36)=(Rollover!R$3/'Res Rent Roll'!$K36))</f>
        <v/>
      </c>
      <c r="S36" s="47" t="str">
        <f>IF('Res Rent Roll'!$B36="","",INT(S$3/'Res Rent Roll'!$K36)=(Rollover!S$3/'Res Rent Roll'!$K36))</f>
        <v/>
      </c>
      <c r="T36" s="47" t="str">
        <f>IF('Res Rent Roll'!$B36="","",INT(T$3/'Res Rent Roll'!$K36)=(Rollover!T$3/'Res Rent Roll'!$K36))</f>
        <v/>
      </c>
      <c r="U36" s="47" t="str">
        <f>IF('Res Rent Roll'!$B36="","",INT(U$3/'Res Rent Roll'!$K36)=(Rollover!U$3/'Res Rent Roll'!$K36))</f>
        <v/>
      </c>
      <c r="V36" s="47" t="str">
        <f>IF('Res Rent Roll'!$B36="","",INT(V$3/'Res Rent Roll'!$K36)=(Rollover!V$3/'Res Rent Roll'!$K36))</f>
        <v/>
      </c>
      <c r="W36" s="47" t="str">
        <f>IF('Res Rent Roll'!$B36="","",INT(W$3/'Res Rent Roll'!$K36)=(Rollover!W$3/'Res Rent Roll'!$K36))</f>
        <v/>
      </c>
      <c r="X36" s="47" t="str">
        <f>IF('Res Rent Roll'!$B36="","",INT(X$3/'Res Rent Roll'!$K36)=(Rollover!X$3/'Res Rent Roll'!$K36))</f>
        <v/>
      </c>
      <c r="Y36" s="47" t="str">
        <f>IF('Res Rent Roll'!$B36="","",INT(Y$3/'Res Rent Roll'!$K36)=(Rollover!Y$3/'Res Rent Roll'!$K36))</f>
        <v/>
      </c>
      <c r="Z36" s="47" t="str">
        <f>IF('Res Rent Roll'!$B36="","",INT(Z$3/'Res Rent Roll'!$K36)=(Rollover!Z$3/'Res Rent Roll'!$K36))</f>
        <v/>
      </c>
      <c r="AA36" s="47" t="str">
        <f>IF('Res Rent Roll'!$B36="","",INT(AA$3/'Res Rent Roll'!$K36)=(Rollover!AA$3/'Res Rent Roll'!$K36))</f>
        <v/>
      </c>
      <c r="AB36" s="47" t="str">
        <f>IF('Res Rent Roll'!$B36="","",INT(AB$3/'Res Rent Roll'!$K36)=(Rollover!AB$3/'Res Rent Roll'!$K36))</f>
        <v/>
      </c>
      <c r="AC36" s="47" t="str">
        <f>IF('Res Rent Roll'!$B36="","",INT(AC$3/'Res Rent Roll'!$K36)=(Rollover!AC$3/'Res Rent Roll'!$K36))</f>
        <v/>
      </c>
      <c r="AD36" s="47" t="str">
        <f>IF('Res Rent Roll'!$B36="","",INT(AD$3/'Res Rent Roll'!$K36)=(Rollover!AD$3/'Res Rent Roll'!$K36))</f>
        <v/>
      </c>
      <c r="AE36" s="47" t="str">
        <f>IF('Res Rent Roll'!$B36="","",INT(AE$3/'Res Rent Roll'!$K36)=(Rollover!AE$3/'Res Rent Roll'!$K36))</f>
        <v/>
      </c>
      <c r="AF36" s="47" t="str">
        <f>IF('Res Rent Roll'!$B36="","",INT(AF$3/'Res Rent Roll'!$K36)=(Rollover!AF$3/'Res Rent Roll'!$K36))</f>
        <v/>
      </c>
      <c r="AG36" s="47" t="str">
        <f>IF('Res Rent Roll'!$B36="","",INT(AG$3/'Res Rent Roll'!$K36)=(Rollover!AG$3/'Res Rent Roll'!$K36))</f>
        <v/>
      </c>
      <c r="AH36" s="47" t="str">
        <f>IF('Res Rent Roll'!$B36="","",INT(AH$3/'Res Rent Roll'!$K36)=(Rollover!AH$3/'Res Rent Roll'!$K36))</f>
        <v/>
      </c>
      <c r="AI36" s="47" t="str">
        <f>IF('Res Rent Roll'!$B36="","",INT(AI$3/'Res Rent Roll'!$K36)=(Rollover!AI$3/'Res Rent Roll'!$K36))</f>
        <v/>
      </c>
      <c r="AJ36" s="47" t="str">
        <f>IF('Res Rent Roll'!$B36="","",INT(AJ$3/'Res Rent Roll'!$K36)=(Rollover!AJ$3/'Res Rent Roll'!$K36))</f>
        <v/>
      </c>
      <c r="AK36" s="47" t="str">
        <f>IF('Res Rent Roll'!$B36="","",INT(AK$3/'Res Rent Roll'!$K36)=(Rollover!AK$3/'Res Rent Roll'!$K36))</f>
        <v/>
      </c>
      <c r="AL36" s="47" t="str">
        <f>IF('Res Rent Roll'!$B36="","",INT(AL$3/'Res Rent Roll'!$K36)=(Rollover!AL$3/'Res Rent Roll'!$K36))</f>
        <v/>
      </c>
      <c r="AM36" s="47" t="str">
        <f>IF('Res Rent Roll'!$B36="","",INT(AM$3/'Res Rent Roll'!$K36)=(Rollover!AM$3/'Res Rent Roll'!$K36))</f>
        <v/>
      </c>
      <c r="AN36" s="47" t="str">
        <f>IF('Res Rent Roll'!$B36="","",INT(AN$3/'Res Rent Roll'!$K36)=(Rollover!AN$3/'Res Rent Roll'!$K36))</f>
        <v/>
      </c>
      <c r="AO36" s="47" t="str">
        <f>IF('Res Rent Roll'!$B36="","",INT(AO$3/'Res Rent Roll'!$K36)=(Rollover!AO$3/'Res Rent Roll'!$K36))</f>
        <v/>
      </c>
      <c r="AP36" s="47" t="str">
        <f>IF('Res Rent Roll'!$B36="","",INT(AP$3/'Res Rent Roll'!$K36)=(Rollover!AP$3/'Res Rent Roll'!$K36))</f>
        <v/>
      </c>
      <c r="AQ36" s="47" t="str">
        <f>IF('Res Rent Roll'!$B36="","",INT(AQ$3/'Res Rent Roll'!$K36)=(Rollover!AQ$3/'Res Rent Roll'!$K36))</f>
        <v/>
      </c>
      <c r="AR36" s="47" t="str">
        <f>IF('Res Rent Roll'!$B36="","",INT(AR$3/'Res Rent Roll'!$K36)=(Rollover!AR$3/'Res Rent Roll'!$K36))</f>
        <v/>
      </c>
      <c r="AS36" s="47" t="str">
        <f>IF('Res Rent Roll'!$B36="","",INT(AS$3/'Res Rent Roll'!$K36)=(Rollover!AS$3/'Res Rent Roll'!$K36))</f>
        <v/>
      </c>
      <c r="AT36" s="47" t="str">
        <f>IF('Res Rent Roll'!$B36="","",INT(AT$3/'Res Rent Roll'!$K36)=(Rollover!AT$3/'Res Rent Roll'!$K36))</f>
        <v/>
      </c>
      <c r="AU36" s="47" t="str">
        <f>IF('Res Rent Roll'!$B36="","",INT(AU$3/'Res Rent Roll'!$K36)=(Rollover!AU$3/'Res Rent Roll'!$K36))</f>
        <v/>
      </c>
      <c r="AV36" s="47" t="str">
        <f>IF('Res Rent Roll'!$B36="","",INT(AV$3/'Res Rent Roll'!$K36)=(Rollover!AV$3/'Res Rent Roll'!$K36))</f>
        <v/>
      </c>
      <c r="AW36" s="47" t="str">
        <f>IF('Res Rent Roll'!$B36="","",INT(AW$3/'Res Rent Roll'!$K36)=(Rollover!AW$3/'Res Rent Roll'!$K36))</f>
        <v/>
      </c>
      <c r="AX36" s="47" t="str">
        <f>IF('Res Rent Roll'!$B36="","",INT(AX$3/'Res Rent Roll'!$K36)=(Rollover!AX$3/'Res Rent Roll'!$K36))</f>
        <v/>
      </c>
      <c r="AY36" s="47" t="str">
        <f>IF('Res Rent Roll'!$B36="","",INT(AY$3/'Res Rent Roll'!$K36)=(Rollover!AY$3/'Res Rent Roll'!$K36))</f>
        <v/>
      </c>
      <c r="AZ36" s="47" t="str">
        <f>IF('Res Rent Roll'!$B36="","",INT(AZ$3/'Res Rent Roll'!$K36)=(Rollover!AZ$3/'Res Rent Roll'!$K36))</f>
        <v/>
      </c>
      <c r="BA36" s="47" t="str">
        <f>IF('Res Rent Roll'!$B36="","",INT(BA$3/'Res Rent Roll'!$K36)=(Rollover!BA$3/'Res Rent Roll'!$K36))</f>
        <v/>
      </c>
      <c r="BB36" s="47" t="str">
        <f>IF('Res Rent Roll'!$B36="","",INT(BB$3/'Res Rent Roll'!$K36)=(Rollover!BB$3/'Res Rent Roll'!$K36))</f>
        <v/>
      </c>
      <c r="BC36" s="47" t="str">
        <f>IF('Res Rent Roll'!$B36="","",INT(BC$3/'Res Rent Roll'!$K36)=(Rollover!BC$3/'Res Rent Roll'!$K36))</f>
        <v/>
      </c>
      <c r="BD36" s="47" t="str">
        <f>IF('Res Rent Roll'!$B36="","",INT(BD$3/'Res Rent Roll'!$K36)=(Rollover!BD$3/'Res Rent Roll'!$K36))</f>
        <v/>
      </c>
      <c r="BE36" s="47" t="str">
        <f>IF('Res Rent Roll'!$B36="","",INT(BE$3/'Res Rent Roll'!$K36)=(Rollover!BE$3/'Res Rent Roll'!$K36))</f>
        <v/>
      </c>
      <c r="BF36" s="47" t="str">
        <f>IF('Res Rent Roll'!$B36="","",INT(BF$3/'Res Rent Roll'!$K36)=(Rollover!BF$3/'Res Rent Roll'!$K36))</f>
        <v/>
      </c>
      <c r="BG36" s="47" t="str">
        <f>IF('Res Rent Roll'!$B36="","",INT(BG$3/'Res Rent Roll'!$K36)=(Rollover!BG$3/'Res Rent Roll'!$K36))</f>
        <v/>
      </c>
      <c r="BH36" s="47" t="str">
        <f>IF('Res Rent Roll'!$B36="","",INT(BH$3/'Res Rent Roll'!$K36)=(Rollover!BH$3/'Res Rent Roll'!$K36))</f>
        <v/>
      </c>
      <c r="BI36" s="47" t="str">
        <f>IF('Res Rent Roll'!$B36="","",INT(BI$3/'Res Rent Roll'!$K36)=(Rollover!BI$3/'Res Rent Roll'!$K36))</f>
        <v/>
      </c>
      <c r="BJ36" s="47" t="str">
        <f>IF('Res Rent Roll'!$B36="","",INT(BJ$3/'Res Rent Roll'!$K36)=(Rollover!BJ$3/'Res Rent Roll'!$K36))</f>
        <v/>
      </c>
      <c r="BK36" s="47" t="str">
        <f>IF('Res Rent Roll'!$B36="","",INT(BK$3/'Res Rent Roll'!$K36)=(Rollover!BK$3/'Res Rent Roll'!$K36))</f>
        <v/>
      </c>
      <c r="BL36" s="47" t="str">
        <f>IF('Res Rent Roll'!$B36="","",INT(BL$3/'Res Rent Roll'!$K36)=(Rollover!BL$3/'Res Rent Roll'!$K36))</f>
        <v/>
      </c>
      <c r="BM36" s="47" t="str">
        <f>IF('Res Rent Roll'!$B36="","",INT(BM$3/'Res Rent Roll'!$K36)=(Rollover!BM$3/'Res Rent Roll'!$K36))</f>
        <v/>
      </c>
      <c r="BN36" s="47" t="str">
        <f>IF('Res Rent Roll'!$B36="","",INT(BN$3/'Res Rent Roll'!$K36)=(Rollover!BN$3/'Res Rent Roll'!$K36))</f>
        <v/>
      </c>
      <c r="BO36" s="47" t="str">
        <f>IF('Res Rent Roll'!$B36="","",INT(BO$3/'Res Rent Roll'!$K36)=(Rollover!BO$3/'Res Rent Roll'!$K36))</f>
        <v/>
      </c>
      <c r="BP36" s="47" t="str">
        <f>IF('Res Rent Roll'!$B36="","",INT(BP$3/'Res Rent Roll'!$K36)=(Rollover!BP$3/'Res Rent Roll'!$K36))</f>
        <v/>
      </c>
      <c r="BQ36" s="47" t="str">
        <f>IF('Res Rent Roll'!$B36="","",INT(BQ$3/'Res Rent Roll'!$K36)=(Rollover!BQ$3/'Res Rent Roll'!$K36))</f>
        <v/>
      </c>
      <c r="BR36" s="47" t="str">
        <f>IF('Res Rent Roll'!$B36="","",INT(BR$3/'Res Rent Roll'!$K36)=(Rollover!BR$3/'Res Rent Roll'!$K36))</f>
        <v/>
      </c>
      <c r="BS36" s="47" t="str">
        <f>IF('Res Rent Roll'!$B36="","",INT(BS$3/'Res Rent Roll'!$K36)=(Rollover!BS$3/'Res Rent Roll'!$K36))</f>
        <v/>
      </c>
      <c r="BT36" s="47" t="str">
        <f>IF('Res Rent Roll'!$B36="","",INT(BT$3/'Res Rent Roll'!$K36)=(Rollover!BT$3/'Res Rent Roll'!$K36))</f>
        <v/>
      </c>
      <c r="BU36" s="47" t="str">
        <f>IF('Res Rent Roll'!$B36="","",INT(BU$3/'Res Rent Roll'!$K36)=(Rollover!BU$3/'Res Rent Roll'!$K36))</f>
        <v/>
      </c>
      <c r="BV36" s="47" t="str">
        <f>IF('Res Rent Roll'!$B36="","",INT(BV$3/'Res Rent Roll'!$K36)=(Rollover!BV$3/'Res Rent Roll'!$K36))</f>
        <v/>
      </c>
      <c r="BW36" s="47" t="str">
        <f>IF('Res Rent Roll'!$B36="","",INT(BW$3/'Res Rent Roll'!$K36)=(Rollover!BW$3/'Res Rent Roll'!$K36))</f>
        <v/>
      </c>
      <c r="BX36" s="47" t="str">
        <f>IF('Res Rent Roll'!$B36="","",INT(BX$3/'Res Rent Roll'!$K36)=(Rollover!BX$3/'Res Rent Roll'!$K36))</f>
        <v/>
      </c>
      <c r="BY36" s="47" t="str">
        <f>IF('Res Rent Roll'!$B36="","",INT(BY$3/'Res Rent Roll'!$K36)=(Rollover!BY$3/'Res Rent Roll'!$K36))</f>
        <v/>
      </c>
      <c r="BZ36" s="47" t="str">
        <f>IF('Res Rent Roll'!$B36="","",INT(BZ$3/'Res Rent Roll'!$K36)=(Rollover!BZ$3/'Res Rent Roll'!$K36))</f>
        <v/>
      </c>
      <c r="CA36" s="47" t="str">
        <f>IF('Res Rent Roll'!$B36="","",INT(CA$3/'Res Rent Roll'!$K36)=(Rollover!CA$3/'Res Rent Roll'!$K36))</f>
        <v/>
      </c>
      <c r="CB36" s="47" t="str">
        <f>IF('Res Rent Roll'!$B36="","",INT(CB$3/'Res Rent Roll'!$K36)=(Rollover!CB$3/'Res Rent Roll'!$K36))</f>
        <v/>
      </c>
      <c r="CC36" s="47" t="str">
        <f>IF('Res Rent Roll'!$B36="","",INT(CC$3/'Res Rent Roll'!$K36)=(Rollover!CC$3/'Res Rent Roll'!$K36))</f>
        <v/>
      </c>
      <c r="CD36" s="47" t="str">
        <f>IF('Res Rent Roll'!$B36="","",INT(CD$3/'Res Rent Roll'!$K36)=(Rollover!CD$3/'Res Rent Roll'!$K36))</f>
        <v/>
      </c>
      <c r="CE36" s="47" t="str">
        <f>IF('Res Rent Roll'!$B36="","",INT(CE$3/'Res Rent Roll'!$K36)=(Rollover!CE$3/'Res Rent Roll'!$K36))</f>
        <v/>
      </c>
      <c r="CF36" s="47" t="str">
        <f>IF('Res Rent Roll'!$B36="","",INT(CF$3/'Res Rent Roll'!$K36)=(Rollover!CF$3/'Res Rent Roll'!$K36))</f>
        <v/>
      </c>
      <c r="CG36" s="47" t="str">
        <f>IF('Res Rent Roll'!$B36="","",INT(CG$3/'Res Rent Roll'!$K36)=(Rollover!CG$3/'Res Rent Roll'!$K36))</f>
        <v/>
      </c>
      <c r="CH36" s="47" t="str">
        <f>IF('Res Rent Roll'!$B36="","",INT(CH$3/'Res Rent Roll'!$K36)=(Rollover!CH$3/'Res Rent Roll'!$K36))</f>
        <v/>
      </c>
      <c r="CI36" s="47" t="str">
        <f>IF('Res Rent Roll'!$B36="","",INT(CI$3/'Res Rent Roll'!$K36)=(Rollover!CI$3/'Res Rent Roll'!$K36))</f>
        <v/>
      </c>
      <c r="CJ36" s="47" t="str">
        <f>IF('Res Rent Roll'!$B36="","",INT(CJ$3/'Res Rent Roll'!$K36)=(Rollover!CJ$3/'Res Rent Roll'!$K36))</f>
        <v/>
      </c>
      <c r="CK36" s="47" t="str">
        <f>IF('Res Rent Roll'!$B36="","",INT(CK$3/'Res Rent Roll'!$K36)=(Rollover!CK$3/'Res Rent Roll'!$K36))</f>
        <v/>
      </c>
      <c r="CL36" s="47" t="str">
        <f>IF('Res Rent Roll'!$B36="","",INT(CL$3/'Res Rent Roll'!$K36)=(Rollover!CL$3/'Res Rent Roll'!$K36))</f>
        <v/>
      </c>
      <c r="CM36" s="47" t="str">
        <f>IF('Res Rent Roll'!$B36="","",INT(CM$3/'Res Rent Roll'!$K36)=(Rollover!CM$3/'Res Rent Roll'!$K36))</f>
        <v/>
      </c>
      <c r="CN36" s="47" t="str">
        <f>IF('Res Rent Roll'!$B36="","",INT(CN$3/'Res Rent Roll'!$K36)=(Rollover!CN$3/'Res Rent Roll'!$K36))</f>
        <v/>
      </c>
      <c r="CO36" s="47" t="str">
        <f>IF('Res Rent Roll'!$B36="","",INT(CO$3/'Res Rent Roll'!$K36)=(Rollover!CO$3/'Res Rent Roll'!$K36))</f>
        <v/>
      </c>
      <c r="CP36" s="47" t="str">
        <f>IF('Res Rent Roll'!$B36="","",INT(CP$3/'Res Rent Roll'!$K36)=(Rollover!CP$3/'Res Rent Roll'!$K36))</f>
        <v/>
      </c>
      <c r="CQ36" s="47" t="str">
        <f>IF('Res Rent Roll'!$B36="","",INT(CQ$3/'Res Rent Roll'!$K36)=(Rollover!CQ$3/'Res Rent Roll'!$K36))</f>
        <v/>
      </c>
      <c r="CR36" s="47" t="str">
        <f>IF('Res Rent Roll'!$B36="","",INT(CR$3/'Res Rent Roll'!$K36)=(Rollover!CR$3/'Res Rent Roll'!$K36))</f>
        <v/>
      </c>
      <c r="CS36" s="47" t="str">
        <f>IF('Res Rent Roll'!$B36="","",INT(CS$3/'Res Rent Roll'!$K36)=(Rollover!CS$3/'Res Rent Roll'!$K36))</f>
        <v/>
      </c>
      <c r="CT36" s="47" t="str">
        <f>IF('Res Rent Roll'!$B36="","",INT(CT$3/'Res Rent Roll'!$K36)=(Rollover!CT$3/'Res Rent Roll'!$K36))</f>
        <v/>
      </c>
      <c r="CU36" s="47" t="str">
        <f>IF('Res Rent Roll'!$B36="","",INT(CU$3/'Res Rent Roll'!$K36)=(Rollover!CU$3/'Res Rent Roll'!$K36))</f>
        <v/>
      </c>
      <c r="CV36" s="47" t="str">
        <f>IF('Res Rent Roll'!$B36="","",INT(CV$3/'Res Rent Roll'!$K36)=(Rollover!CV$3/'Res Rent Roll'!$K36))</f>
        <v/>
      </c>
      <c r="CW36" s="47" t="str">
        <f>IF('Res Rent Roll'!$B36="","",INT(CW$3/'Res Rent Roll'!$K36)=(Rollover!CW$3/'Res Rent Roll'!$K36))</f>
        <v/>
      </c>
      <c r="CX36" s="47" t="str">
        <f>IF('Res Rent Roll'!$B36="","",INT(CX$3/'Res Rent Roll'!$K36)=(Rollover!CX$3/'Res Rent Roll'!$K36))</f>
        <v/>
      </c>
      <c r="CY36" s="47" t="str">
        <f>IF('Res Rent Roll'!$B36="","",INT(CY$3/'Res Rent Roll'!$K36)=(Rollover!CY$3/'Res Rent Roll'!$K36))</f>
        <v/>
      </c>
      <c r="CZ36" s="47" t="str">
        <f>IF('Res Rent Roll'!$B36="","",INT(CZ$3/'Res Rent Roll'!$K36)=(Rollover!CZ$3/'Res Rent Roll'!$K36))</f>
        <v/>
      </c>
      <c r="DA36" s="47" t="str">
        <f>IF('Res Rent Roll'!$B36="","",INT(DA$3/'Res Rent Roll'!$K36)=(Rollover!DA$3/'Res Rent Roll'!$K36))</f>
        <v/>
      </c>
      <c r="DB36" s="47" t="str">
        <f>IF('Res Rent Roll'!$B36="","",INT(DB$3/'Res Rent Roll'!$K36)=(Rollover!DB$3/'Res Rent Roll'!$K36))</f>
        <v/>
      </c>
      <c r="DC36" s="47" t="str">
        <f>IF('Res Rent Roll'!$B36="","",INT(DC$3/'Res Rent Roll'!$K36)=(Rollover!DC$3/'Res Rent Roll'!$K36))</f>
        <v/>
      </c>
      <c r="DD36" s="47" t="str">
        <f>IF('Res Rent Roll'!$B36="","",INT(DD$3/'Res Rent Roll'!$K36)=(Rollover!DD$3/'Res Rent Roll'!$K36))</f>
        <v/>
      </c>
      <c r="DE36" s="47" t="str">
        <f>IF('Res Rent Roll'!$B36="","",INT(DE$3/'Res Rent Roll'!$K36)=(Rollover!DE$3/'Res Rent Roll'!$K36))</f>
        <v/>
      </c>
      <c r="DF36" s="47" t="str">
        <f>IF('Res Rent Roll'!$B36="","",INT(DF$3/'Res Rent Roll'!$K36)=(Rollover!DF$3/'Res Rent Roll'!$K36))</f>
        <v/>
      </c>
      <c r="DG36" s="47" t="str">
        <f>IF('Res Rent Roll'!$B36="","",INT(DG$3/'Res Rent Roll'!$K36)=(Rollover!DG$3/'Res Rent Roll'!$K36))</f>
        <v/>
      </c>
      <c r="DH36" s="47" t="str">
        <f>IF('Res Rent Roll'!$B36="","",INT(DH$3/'Res Rent Roll'!$K36)=(Rollover!DH$3/'Res Rent Roll'!$K36))</f>
        <v/>
      </c>
      <c r="DI36" s="47" t="str">
        <f>IF('Res Rent Roll'!$B36="","",INT(DI$3/'Res Rent Roll'!$K36)=(Rollover!DI$3/'Res Rent Roll'!$K36))</f>
        <v/>
      </c>
      <c r="DJ36" s="47" t="str">
        <f>IF('Res Rent Roll'!$B36="","",INT(DJ$3/'Res Rent Roll'!$K36)=(Rollover!DJ$3/'Res Rent Roll'!$K36))</f>
        <v/>
      </c>
      <c r="DK36" s="47" t="str">
        <f>IF('Res Rent Roll'!$B36="","",INT(DK$3/'Res Rent Roll'!$K36)=(Rollover!DK$3/'Res Rent Roll'!$K36))</f>
        <v/>
      </c>
      <c r="DL36" s="47" t="str">
        <f>IF('Res Rent Roll'!$B36="","",INT(DL$3/'Res Rent Roll'!$K36)=(Rollover!DL$3/'Res Rent Roll'!$K36))</f>
        <v/>
      </c>
      <c r="DM36" s="47" t="str">
        <f>IF('Res Rent Roll'!$B36="","",INT(DM$3/'Res Rent Roll'!$K36)=(Rollover!DM$3/'Res Rent Roll'!$K36))</f>
        <v/>
      </c>
      <c r="DN36" s="47" t="str">
        <f>IF('Res Rent Roll'!$B36="","",INT(DN$3/'Res Rent Roll'!$K36)=(Rollover!DN$3/'Res Rent Roll'!$K36))</f>
        <v/>
      </c>
      <c r="DO36" s="47" t="str">
        <f>IF('Res Rent Roll'!$B36="","",INT(DO$3/'Res Rent Roll'!$K36)=(Rollover!DO$3/'Res Rent Roll'!$K36))</f>
        <v/>
      </c>
      <c r="DP36" s="47" t="str">
        <f>IF('Res Rent Roll'!$B36="","",INT(DP$3/'Res Rent Roll'!$K36)=(Rollover!DP$3/'Res Rent Roll'!$K36))</f>
        <v/>
      </c>
      <c r="DQ36" s="47" t="str">
        <f>IF('Res Rent Roll'!$B36="","",INT(DQ$3/'Res Rent Roll'!$K36)=(Rollover!DQ$3/'Res Rent Roll'!$K36))</f>
        <v/>
      </c>
      <c r="DR36" s="47" t="str">
        <f>IF('Res Rent Roll'!$B36="","",INT(DR$3/'Res Rent Roll'!$K36)=(Rollover!DR$3/'Res Rent Roll'!$K36))</f>
        <v/>
      </c>
      <c r="DS36" s="47" t="str">
        <f>IF('Res Rent Roll'!$B36="","",INT(DS$3/'Res Rent Roll'!$K36)=(Rollover!DS$3/'Res Rent Roll'!$K36))</f>
        <v/>
      </c>
      <c r="DT36" s="47" t="str">
        <f>IF('Res Rent Roll'!$B36="","",INT(DT$3/'Res Rent Roll'!$K36)=(Rollover!DT$3/'Res Rent Roll'!$K36))</f>
        <v/>
      </c>
      <c r="DU36" s="47" t="str">
        <f>IF('Res Rent Roll'!$B36="","",INT(DU$3/'Res Rent Roll'!$K36)=(Rollover!DU$3/'Res Rent Roll'!$K36))</f>
        <v/>
      </c>
      <c r="DV36" s="47" t="str">
        <f>IF('Res Rent Roll'!$B36="","",INT(DV$3/'Res Rent Roll'!$K36)=(Rollover!DV$3/'Res Rent Roll'!$K36))</f>
        <v/>
      </c>
      <c r="DW36" s="47" t="str">
        <f>IF('Res Rent Roll'!$B36="","",INT(DW$3/'Res Rent Roll'!$K36)=(Rollover!DW$3/'Res Rent Roll'!$K36))</f>
        <v/>
      </c>
      <c r="DX36" s="47" t="str">
        <f>IF('Res Rent Roll'!$B36="","",INT(DX$3/'Res Rent Roll'!$K36)=(Rollover!DX$3/'Res Rent Roll'!$K36))</f>
        <v/>
      </c>
      <c r="DY36" s="47" t="str">
        <f>IF('Res Rent Roll'!$B36="","",INT(DY$3/'Res Rent Roll'!$K36)=(Rollover!DY$3/'Res Rent Roll'!$K36))</f>
        <v/>
      </c>
      <c r="DZ36" s="47" t="str">
        <f>IF('Res Rent Roll'!$B36="","",INT(DZ$3/'Res Rent Roll'!$K36)=(Rollover!DZ$3/'Res Rent Roll'!$K36))</f>
        <v/>
      </c>
      <c r="EA36" s="47" t="str">
        <f>IF('Res Rent Roll'!$B36="","",INT(EA$3/'Res Rent Roll'!$K36)=(Rollover!EA$3/'Res Rent Roll'!$K36))</f>
        <v/>
      </c>
      <c r="EB36" s="47" t="str">
        <f>IF('Res Rent Roll'!$B36="","",INT(EB$3/'Res Rent Roll'!$K36)=(Rollover!EB$3/'Res Rent Roll'!$K36))</f>
        <v/>
      </c>
      <c r="EC36" s="47" t="str">
        <f>IF('Res Rent Roll'!$B36="","",INT(EC$3/'Res Rent Roll'!$K36)=(Rollover!EC$3/'Res Rent Roll'!$K36))</f>
        <v/>
      </c>
      <c r="ED36" s="47" t="str">
        <f>IF('Res Rent Roll'!$B36="","",INT(ED$3/'Res Rent Roll'!$K36)=(Rollover!ED$3/'Res Rent Roll'!$K36))</f>
        <v/>
      </c>
      <c r="EE36" s="47" t="str">
        <f>IF('Res Rent Roll'!$B36="","",INT(EE$3/'Res Rent Roll'!$K36)=(Rollover!EE$3/'Res Rent Roll'!$K36))</f>
        <v/>
      </c>
      <c r="EF36" s="47" t="str">
        <f>IF('Res Rent Roll'!$B36="","",INT(EF$3/'Res Rent Roll'!$K36)=(Rollover!EF$3/'Res Rent Roll'!$K36))</f>
        <v/>
      </c>
      <c r="EG36" s="47" t="str">
        <f>IF('Res Rent Roll'!$B36="","",INT(EG$3/'Res Rent Roll'!$K36)=(Rollover!EG$3/'Res Rent Roll'!$K36))</f>
        <v/>
      </c>
      <c r="EH36" s="47" t="str">
        <f>IF('Res Rent Roll'!$B36="","",INT(EH$3/'Res Rent Roll'!$K36)=(Rollover!EH$3/'Res Rent Roll'!$K36))</f>
        <v/>
      </c>
      <c r="EI36" s="47" t="str">
        <f>IF('Res Rent Roll'!$B36="","",INT(EI$3/'Res Rent Roll'!$K36)=(Rollover!EI$3/'Res Rent Roll'!$K36))</f>
        <v/>
      </c>
      <c r="EJ36" s="47" t="str">
        <f>IF('Res Rent Roll'!$B36="","",INT(EJ$3/'Res Rent Roll'!$K36)=(Rollover!EJ$3/'Res Rent Roll'!$K36))</f>
        <v/>
      </c>
      <c r="EK36" s="47" t="str">
        <f>IF('Res Rent Roll'!$B36="","",INT(EK$3/'Res Rent Roll'!$K36)=(Rollover!EK$3/'Res Rent Roll'!$K36))</f>
        <v/>
      </c>
      <c r="EL36" s="47" t="str">
        <f>IF('Res Rent Roll'!$B36="","",INT(EL$3/'Res Rent Roll'!$K36)=(Rollover!EL$3/'Res Rent Roll'!$K36))</f>
        <v/>
      </c>
      <c r="EM36" s="47" t="str">
        <f>IF('Res Rent Roll'!$B36="","",INT(EM$3/'Res Rent Roll'!$K36)=(Rollover!EM$3/'Res Rent Roll'!$K36))</f>
        <v/>
      </c>
      <c r="EN36" s="47" t="str">
        <f>IF('Res Rent Roll'!$B36="","",INT(EN$3/'Res Rent Roll'!$K36)=(Rollover!EN$3/'Res Rent Roll'!$K36))</f>
        <v/>
      </c>
      <c r="EO36" s="47" t="str">
        <f>IF('Res Rent Roll'!$B36="","",INT(EO$3/'Res Rent Roll'!$K36)=(Rollover!EO$3/'Res Rent Roll'!$K36))</f>
        <v/>
      </c>
      <c r="EP36" s="47" t="str">
        <f>IF('Res Rent Roll'!$B36="","",INT(EP$3/'Res Rent Roll'!$K36)=(Rollover!EP$3/'Res Rent Roll'!$K36))</f>
        <v/>
      </c>
      <c r="EQ36" s="47" t="str">
        <f>IF('Res Rent Roll'!$B36="","",INT(EQ$3/'Res Rent Roll'!$K36)=(Rollover!EQ$3/'Res Rent Roll'!$K36))</f>
        <v/>
      </c>
      <c r="ER36" s="47" t="str">
        <f>IF('Res Rent Roll'!$B36="","",INT(ER$3/'Res Rent Roll'!$K36)=(Rollover!ER$3/'Res Rent Roll'!$K36))</f>
        <v/>
      </c>
      <c r="ES36" s="47" t="str">
        <f>IF('Res Rent Roll'!$B36="","",INT(ES$3/'Res Rent Roll'!$K36)=(Rollover!ES$3/'Res Rent Roll'!$K36))</f>
        <v/>
      </c>
      <c r="ET36" s="47" t="str">
        <f>IF('Res Rent Roll'!$B36="","",INT(ET$3/'Res Rent Roll'!$K36)=(Rollover!ET$3/'Res Rent Roll'!$K36))</f>
        <v/>
      </c>
      <c r="EU36" s="47" t="str">
        <f>IF('Res Rent Roll'!$B36="","",INT(EU$3/'Res Rent Roll'!$K36)=(Rollover!EU$3/'Res Rent Roll'!$K36))</f>
        <v/>
      </c>
      <c r="EV36" s="47" t="str">
        <f>IF('Res Rent Roll'!$B36="","",INT(EV$3/'Res Rent Roll'!$K36)=(Rollover!EV$3/'Res Rent Roll'!$K36))</f>
        <v/>
      </c>
      <c r="EW36" s="47" t="str">
        <f>IF('Res Rent Roll'!$B36="","",INT(EW$3/'Res Rent Roll'!$K36)=(Rollover!EW$3/'Res Rent Roll'!$K36))</f>
        <v/>
      </c>
      <c r="EX36" s="47" t="str">
        <f>IF('Res Rent Roll'!$B36="","",INT(EX$3/'Res Rent Roll'!$K36)=(Rollover!EX$3/'Res Rent Roll'!$K36))</f>
        <v/>
      </c>
      <c r="EY36" s="47" t="str">
        <f>IF('Res Rent Roll'!$B36="","",INT(EY$3/'Res Rent Roll'!$K36)=(Rollover!EY$3/'Res Rent Roll'!$K36))</f>
        <v/>
      </c>
      <c r="EZ36" s="47" t="str">
        <f>IF('Res Rent Roll'!$B36="","",INT(EZ$3/'Res Rent Roll'!$K36)=(Rollover!EZ$3/'Res Rent Roll'!$K36))</f>
        <v/>
      </c>
      <c r="FA36" s="47" t="str">
        <f>IF('Res Rent Roll'!$B36="","",INT(FA$3/'Res Rent Roll'!$K36)=(Rollover!FA$3/'Res Rent Roll'!$K36))</f>
        <v/>
      </c>
      <c r="FB36" s="47" t="str">
        <f>IF('Res Rent Roll'!$B36="","",INT(FB$3/'Res Rent Roll'!$K36)=(Rollover!FB$3/'Res Rent Roll'!$K36))</f>
        <v/>
      </c>
      <c r="FC36" s="47" t="str">
        <f>IF('Res Rent Roll'!$B36="","",INT(FC$3/'Res Rent Roll'!$K36)=(Rollover!FC$3/'Res Rent Roll'!$K36))</f>
        <v/>
      </c>
      <c r="FD36" s="47" t="str">
        <f>IF('Res Rent Roll'!$B36="","",INT(FD$3/'Res Rent Roll'!$K36)=(Rollover!FD$3/'Res Rent Roll'!$K36))</f>
        <v/>
      </c>
      <c r="FE36" s="47" t="str">
        <f>IF('Res Rent Roll'!$B36="","",INT(FE$3/'Res Rent Roll'!$K36)=(Rollover!FE$3/'Res Rent Roll'!$K36))</f>
        <v/>
      </c>
      <c r="FF36" s="47" t="str">
        <f>IF('Res Rent Roll'!$B36="","",INT(FF$3/'Res Rent Roll'!$K36)=(Rollover!FF$3/'Res Rent Roll'!$K36))</f>
        <v/>
      </c>
      <c r="FG36" s="47" t="str">
        <f>IF('Res Rent Roll'!$B36="","",INT(FG$3/'Res Rent Roll'!$K36)=(Rollover!FG$3/'Res Rent Roll'!$K36))</f>
        <v/>
      </c>
      <c r="FH36" s="47" t="str">
        <f>IF('Res Rent Roll'!$B36="","",INT(FH$3/'Res Rent Roll'!$K36)=(Rollover!FH$3/'Res Rent Roll'!$K36))</f>
        <v/>
      </c>
      <c r="FI36" s="47" t="str">
        <f>IF('Res Rent Roll'!$B36="","",INT(FI$3/'Res Rent Roll'!$K36)=(Rollover!FI$3/'Res Rent Roll'!$K36))</f>
        <v/>
      </c>
      <c r="FJ36" s="47" t="str">
        <f>IF('Res Rent Roll'!$B36="","",INT(FJ$3/'Res Rent Roll'!$K36)=(Rollover!FJ$3/'Res Rent Roll'!$K36))</f>
        <v/>
      </c>
      <c r="FK36" s="47" t="str">
        <f>IF('Res Rent Roll'!$B36="","",INT(FK$3/'Res Rent Roll'!$K36)=(Rollover!FK$3/'Res Rent Roll'!$K36))</f>
        <v/>
      </c>
      <c r="FL36" s="47" t="str">
        <f>IF('Res Rent Roll'!$B36="","",INT(FL$3/'Res Rent Roll'!$K36)=(Rollover!FL$3/'Res Rent Roll'!$K36))</f>
        <v/>
      </c>
      <c r="FM36" s="47" t="str">
        <f>IF('Res Rent Roll'!$B36="","",INT(FM$3/'Res Rent Roll'!$K36)=(Rollover!FM$3/'Res Rent Roll'!$K36))</f>
        <v/>
      </c>
      <c r="FN36" s="47" t="str">
        <f>IF('Res Rent Roll'!$B36="","",INT(FN$3/'Res Rent Roll'!$K36)=(Rollover!FN$3/'Res Rent Roll'!$K36))</f>
        <v/>
      </c>
      <c r="FO36" s="47" t="str">
        <f>IF('Res Rent Roll'!$B36="","",INT(FO$3/'Res Rent Roll'!$K36)=(Rollover!FO$3/'Res Rent Roll'!$K36))</f>
        <v/>
      </c>
      <c r="FP36" s="47" t="str">
        <f>IF('Res Rent Roll'!$B36="","",INT(FP$3/'Res Rent Roll'!$K36)=(Rollover!FP$3/'Res Rent Roll'!$K36))</f>
        <v/>
      </c>
      <c r="FQ36" s="47" t="str">
        <f>IF('Res Rent Roll'!$B36="","",INT(FQ$3/'Res Rent Roll'!$K36)=(Rollover!FQ$3/'Res Rent Roll'!$K36))</f>
        <v/>
      </c>
      <c r="FR36" s="47" t="str">
        <f>IF('Res Rent Roll'!$B36="","",INT(FR$3/'Res Rent Roll'!$K36)=(Rollover!FR$3/'Res Rent Roll'!$K36))</f>
        <v/>
      </c>
      <c r="FS36" s="47" t="str">
        <f>IF('Res Rent Roll'!$B36="","",INT(FS$3/'Res Rent Roll'!$K36)=(Rollover!FS$3/'Res Rent Roll'!$K36))</f>
        <v/>
      </c>
      <c r="FT36" s="47" t="str">
        <f>IF('Res Rent Roll'!$B36="","",INT(FT$3/'Res Rent Roll'!$K36)=(Rollover!FT$3/'Res Rent Roll'!$K36))</f>
        <v/>
      </c>
      <c r="FU36" s="47" t="str">
        <f>IF('Res Rent Roll'!$B36="","",INT(FU$3/'Res Rent Roll'!$K36)=(Rollover!FU$3/'Res Rent Roll'!$K36))</f>
        <v/>
      </c>
      <c r="FV36" s="47" t="str">
        <f>IF('Res Rent Roll'!$B36="","",INT(FV$3/'Res Rent Roll'!$K36)=(Rollover!FV$3/'Res Rent Roll'!$K36))</f>
        <v/>
      </c>
      <c r="FW36" s="47" t="str">
        <f>IF('Res Rent Roll'!$B36="","",INT(FW$3/'Res Rent Roll'!$K36)=(Rollover!FW$3/'Res Rent Roll'!$K36))</f>
        <v/>
      </c>
      <c r="FX36" s="47" t="str">
        <f>IF('Res Rent Roll'!$B36="","",INT(FX$3/'Res Rent Roll'!$K36)=(Rollover!FX$3/'Res Rent Roll'!$K36))</f>
        <v/>
      </c>
      <c r="FY36" s="47" t="str">
        <f>IF('Res Rent Roll'!$B36="","",INT(FY$3/'Res Rent Roll'!$K36)=(Rollover!FY$3/'Res Rent Roll'!$K36))</f>
        <v/>
      </c>
      <c r="FZ36" s="47" t="str">
        <f>IF('Res Rent Roll'!$B36="","",INT(FZ$3/'Res Rent Roll'!$K36)=(Rollover!FZ$3/'Res Rent Roll'!$K36))</f>
        <v/>
      </c>
      <c r="GA36" s="48" t="str">
        <f>IF('Res Rent Roll'!$B36="","",INT(GA$3/'Res Rent Roll'!$K36)=(Rollover!GA$3/'Res Rent Roll'!$K36))</f>
        <v/>
      </c>
    </row>
    <row r="37" spans="2:183" x14ac:dyDescent="0.3">
      <c r="B37" s="42" t="str">
        <f>IF('Res Rent Roll'!$B37="","",'Res Rent Roll'!$B37)</f>
        <v/>
      </c>
      <c r="C37" s="43"/>
      <c r="D37" s="47" t="str">
        <f>IF('Res Rent Roll'!$B37="","",INT(D$3/'Res Rent Roll'!$K37)=(Rollover!D$3/'Res Rent Roll'!$K37))</f>
        <v/>
      </c>
      <c r="E37" s="47" t="str">
        <f>IF('Res Rent Roll'!$B37="","",INT(E$3/'Res Rent Roll'!$K37)=(Rollover!E$3/'Res Rent Roll'!$K37))</f>
        <v/>
      </c>
      <c r="F37" s="47" t="str">
        <f>IF('Res Rent Roll'!$B37="","",INT(F$3/'Res Rent Roll'!$K37)=(Rollover!F$3/'Res Rent Roll'!$K37))</f>
        <v/>
      </c>
      <c r="G37" s="47" t="str">
        <f>IF('Res Rent Roll'!$B37="","",INT(G$3/'Res Rent Roll'!$K37)=(Rollover!G$3/'Res Rent Roll'!$K37))</f>
        <v/>
      </c>
      <c r="H37" s="47" t="str">
        <f>IF('Res Rent Roll'!$B37="","",INT(H$3/'Res Rent Roll'!$K37)=(Rollover!H$3/'Res Rent Roll'!$K37))</f>
        <v/>
      </c>
      <c r="I37" s="47" t="str">
        <f>IF('Res Rent Roll'!$B37="","",INT(I$3/'Res Rent Roll'!$K37)=(Rollover!I$3/'Res Rent Roll'!$K37))</f>
        <v/>
      </c>
      <c r="J37" s="47" t="str">
        <f>IF('Res Rent Roll'!$B37="","",INT(J$3/'Res Rent Roll'!$K37)=(Rollover!J$3/'Res Rent Roll'!$K37))</f>
        <v/>
      </c>
      <c r="K37" s="47" t="str">
        <f>IF('Res Rent Roll'!$B37="","",INT(K$3/'Res Rent Roll'!$K37)=(Rollover!K$3/'Res Rent Roll'!$K37))</f>
        <v/>
      </c>
      <c r="L37" s="47" t="str">
        <f>IF('Res Rent Roll'!$B37="","",INT(L$3/'Res Rent Roll'!$K37)=(Rollover!L$3/'Res Rent Roll'!$K37))</f>
        <v/>
      </c>
      <c r="M37" s="47" t="str">
        <f>IF('Res Rent Roll'!$B37="","",INT(M$3/'Res Rent Roll'!$K37)=(Rollover!M$3/'Res Rent Roll'!$K37))</f>
        <v/>
      </c>
      <c r="N37" s="47" t="str">
        <f>IF('Res Rent Roll'!$B37="","",INT(N$3/'Res Rent Roll'!$K37)=(Rollover!N$3/'Res Rent Roll'!$K37))</f>
        <v/>
      </c>
      <c r="O37" s="47" t="str">
        <f>IF('Res Rent Roll'!$B37="","",INT(O$3/'Res Rent Roll'!$K37)=(Rollover!O$3/'Res Rent Roll'!$K37))</f>
        <v/>
      </c>
      <c r="P37" s="47" t="str">
        <f>IF('Res Rent Roll'!$B37="","",INT(P$3/'Res Rent Roll'!$K37)=(Rollover!P$3/'Res Rent Roll'!$K37))</f>
        <v/>
      </c>
      <c r="Q37" s="47" t="str">
        <f>IF('Res Rent Roll'!$B37="","",INT(Q$3/'Res Rent Roll'!$K37)=(Rollover!Q$3/'Res Rent Roll'!$K37))</f>
        <v/>
      </c>
      <c r="R37" s="47" t="str">
        <f>IF('Res Rent Roll'!$B37="","",INT(R$3/'Res Rent Roll'!$K37)=(Rollover!R$3/'Res Rent Roll'!$K37))</f>
        <v/>
      </c>
      <c r="S37" s="47" t="str">
        <f>IF('Res Rent Roll'!$B37="","",INT(S$3/'Res Rent Roll'!$K37)=(Rollover!S$3/'Res Rent Roll'!$K37))</f>
        <v/>
      </c>
      <c r="T37" s="47" t="str">
        <f>IF('Res Rent Roll'!$B37="","",INT(T$3/'Res Rent Roll'!$K37)=(Rollover!T$3/'Res Rent Roll'!$K37))</f>
        <v/>
      </c>
      <c r="U37" s="47" t="str">
        <f>IF('Res Rent Roll'!$B37="","",INT(U$3/'Res Rent Roll'!$K37)=(Rollover!U$3/'Res Rent Roll'!$K37))</f>
        <v/>
      </c>
      <c r="V37" s="47" t="str">
        <f>IF('Res Rent Roll'!$B37="","",INT(V$3/'Res Rent Roll'!$K37)=(Rollover!V$3/'Res Rent Roll'!$K37))</f>
        <v/>
      </c>
      <c r="W37" s="47" t="str">
        <f>IF('Res Rent Roll'!$B37="","",INT(W$3/'Res Rent Roll'!$K37)=(Rollover!W$3/'Res Rent Roll'!$K37))</f>
        <v/>
      </c>
      <c r="X37" s="47" t="str">
        <f>IF('Res Rent Roll'!$B37="","",INT(X$3/'Res Rent Roll'!$K37)=(Rollover!X$3/'Res Rent Roll'!$K37))</f>
        <v/>
      </c>
      <c r="Y37" s="47" t="str">
        <f>IF('Res Rent Roll'!$B37="","",INT(Y$3/'Res Rent Roll'!$K37)=(Rollover!Y$3/'Res Rent Roll'!$K37))</f>
        <v/>
      </c>
      <c r="Z37" s="47" t="str">
        <f>IF('Res Rent Roll'!$B37="","",INT(Z$3/'Res Rent Roll'!$K37)=(Rollover!Z$3/'Res Rent Roll'!$K37))</f>
        <v/>
      </c>
      <c r="AA37" s="47" t="str">
        <f>IF('Res Rent Roll'!$B37="","",INT(AA$3/'Res Rent Roll'!$K37)=(Rollover!AA$3/'Res Rent Roll'!$K37))</f>
        <v/>
      </c>
      <c r="AB37" s="47" t="str">
        <f>IF('Res Rent Roll'!$B37="","",INT(AB$3/'Res Rent Roll'!$K37)=(Rollover!AB$3/'Res Rent Roll'!$K37))</f>
        <v/>
      </c>
      <c r="AC37" s="47" t="str">
        <f>IF('Res Rent Roll'!$B37="","",INT(AC$3/'Res Rent Roll'!$K37)=(Rollover!AC$3/'Res Rent Roll'!$K37))</f>
        <v/>
      </c>
      <c r="AD37" s="47" t="str">
        <f>IF('Res Rent Roll'!$B37="","",INT(AD$3/'Res Rent Roll'!$K37)=(Rollover!AD$3/'Res Rent Roll'!$K37))</f>
        <v/>
      </c>
      <c r="AE37" s="47" t="str">
        <f>IF('Res Rent Roll'!$B37="","",INT(AE$3/'Res Rent Roll'!$K37)=(Rollover!AE$3/'Res Rent Roll'!$K37))</f>
        <v/>
      </c>
      <c r="AF37" s="47" t="str">
        <f>IF('Res Rent Roll'!$B37="","",INT(AF$3/'Res Rent Roll'!$K37)=(Rollover!AF$3/'Res Rent Roll'!$K37))</f>
        <v/>
      </c>
      <c r="AG37" s="47" t="str">
        <f>IF('Res Rent Roll'!$B37="","",INT(AG$3/'Res Rent Roll'!$K37)=(Rollover!AG$3/'Res Rent Roll'!$K37))</f>
        <v/>
      </c>
      <c r="AH37" s="47" t="str">
        <f>IF('Res Rent Roll'!$B37="","",INT(AH$3/'Res Rent Roll'!$K37)=(Rollover!AH$3/'Res Rent Roll'!$K37))</f>
        <v/>
      </c>
      <c r="AI37" s="47" t="str">
        <f>IF('Res Rent Roll'!$B37="","",INT(AI$3/'Res Rent Roll'!$K37)=(Rollover!AI$3/'Res Rent Roll'!$K37))</f>
        <v/>
      </c>
      <c r="AJ37" s="47" t="str">
        <f>IF('Res Rent Roll'!$B37="","",INT(AJ$3/'Res Rent Roll'!$K37)=(Rollover!AJ$3/'Res Rent Roll'!$K37))</f>
        <v/>
      </c>
      <c r="AK37" s="47" t="str">
        <f>IF('Res Rent Roll'!$B37="","",INT(AK$3/'Res Rent Roll'!$K37)=(Rollover!AK$3/'Res Rent Roll'!$K37))</f>
        <v/>
      </c>
      <c r="AL37" s="47" t="str">
        <f>IF('Res Rent Roll'!$B37="","",INT(AL$3/'Res Rent Roll'!$K37)=(Rollover!AL$3/'Res Rent Roll'!$K37))</f>
        <v/>
      </c>
      <c r="AM37" s="47" t="str">
        <f>IF('Res Rent Roll'!$B37="","",INT(AM$3/'Res Rent Roll'!$K37)=(Rollover!AM$3/'Res Rent Roll'!$K37))</f>
        <v/>
      </c>
      <c r="AN37" s="47" t="str">
        <f>IF('Res Rent Roll'!$B37="","",INT(AN$3/'Res Rent Roll'!$K37)=(Rollover!AN$3/'Res Rent Roll'!$K37))</f>
        <v/>
      </c>
      <c r="AO37" s="47" t="str">
        <f>IF('Res Rent Roll'!$B37="","",INT(AO$3/'Res Rent Roll'!$K37)=(Rollover!AO$3/'Res Rent Roll'!$K37))</f>
        <v/>
      </c>
      <c r="AP37" s="47" t="str">
        <f>IF('Res Rent Roll'!$B37="","",INT(AP$3/'Res Rent Roll'!$K37)=(Rollover!AP$3/'Res Rent Roll'!$K37))</f>
        <v/>
      </c>
      <c r="AQ37" s="47" t="str">
        <f>IF('Res Rent Roll'!$B37="","",INT(AQ$3/'Res Rent Roll'!$K37)=(Rollover!AQ$3/'Res Rent Roll'!$K37))</f>
        <v/>
      </c>
      <c r="AR37" s="47" t="str">
        <f>IF('Res Rent Roll'!$B37="","",INT(AR$3/'Res Rent Roll'!$K37)=(Rollover!AR$3/'Res Rent Roll'!$K37))</f>
        <v/>
      </c>
      <c r="AS37" s="47" t="str">
        <f>IF('Res Rent Roll'!$B37="","",INT(AS$3/'Res Rent Roll'!$K37)=(Rollover!AS$3/'Res Rent Roll'!$K37))</f>
        <v/>
      </c>
      <c r="AT37" s="47" t="str">
        <f>IF('Res Rent Roll'!$B37="","",INT(AT$3/'Res Rent Roll'!$K37)=(Rollover!AT$3/'Res Rent Roll'!$K37))</f>
        <v/>
      </c>
      <c r="AU37" s="47" t="str">
        <f>IF('Res Rent Roll'!$B37="","",INT(AU$3/'Res Rent Roll'!$K37)=(Rollover!AU$3/'Res Rent Roll'!$K37))</f>
        <v/>
      </c>
      <c r="AV37" s="47" t="str">
        <f>IF('Res Rent Roll'!$B37="","",INT(AV$3/'Res Rent Roll'!$K37)=(Rollover!AV$3/'Res Rent Roll'!$K37))</f>
        <v/>
      </c>
      <c r="AW37" s="47" t="str">
        <f>IF('Res Rent Roll'!$B37="","",INT(AW$3/'Res Rent Roll'!$K37)=(Rollover!AW$3/'Res Rent Roll'!$K37))</f>
        <v/>
      </c>
      <c r="AX37" s="47" t="str">
        <f>IF('Res Rent Roll'!$B37="","",INT(AX$3/'Res Rent Roll'!$K37)=(Rollover!AX$3/'Res Rent Roll'!$K37))</f>
        <v/>
      </c>
      <c r="AY37" s="47" t="str">
        <f>IF('Res Rent Roll'!$B37="","",INT(AY$3/'Res Rent Roll'!$K37)=(Rollover!AY$3/'Res Rent Roll'!$K37))</f>
        <v/>
      </c>
      <c r="AZ37" s="47" t="str">
        <f>IF('Res Rent Roll'!$B37="","",INT(AZ$3/'Res Rent Roll'!$K37)=(Rollover!AZ$3/'Res Rent Roll'!$K37))</f>
        <v/>
      </c>
      <c r="BA37" s="47" t="str">
        <f>IF('Res Rent Roll'!$B37="","",INT(BA$3/'Res Rent Roll'!$K37)=(Rollover!BA$3/'Res Rent Roll'!$K37))</f>
        <v/>
      </c>
      <c r="BB37" s="47" t="str">
        <f>IF('Res Rent Roll'!$B37="","",INT(BB$3/'Res Rent Roll'!$K37)=(Rollover!BB$3/'Res Rent Roll'!$K37))</f>
        <v/>
      </c>
      <c r="BC37" s="47" t="str">
        <f>IF('Res Rent Roll'!$B37="","",INT(BC$3/'Res Rent Roll'!$K37)=(Rollover!BC$3/'Res Rent Roll'!$K37))</f>
        <v/>
      </c>
      <c r="BD37" s="47" t="str">
        <f>IF('Res Rent Roll'!$B37="","",INT(BD$3/'Res Rent Roll'!$K37)=(Rollover!BD$3/'Res Rent Roll'!$K37))</f>
        <v/>
      </c>
      <c r="BE37" s="47" t="str">
        <f>IF('Res Rent Roll'!$B37="","",INT(BE$3/'Res Rent Roll'!$K37)=(Rollover!BE$3/'Res Rent Roll'!$K37))</f>
        <v/>
      </c>
      <c r="BF37" s="47" t="str">
        <f>IF('Res Rent Roll'!$B37="","",INT(BF$3/'Res Rent Roll'!$K37)=(Rollover!BF$3/'Res Rent Roll'!$K37))</f>
        <v/>
      </c>
      <c r="BG37" s="47" t="str">
        <f>IF('Res Rent Roll'!$B37="","",INT(BG$3/'Res Rent Roll'!$K37)=(Rollover!BG$3/'Res Rent Roll'!$K37))</f>
        <v/>
      </c>
      <c r="BH37" s="47" t="str">
        <f>IF('Res Rent Roll'!$B37="","",INT(BH$3/'Res Rent Roll'!$K37)=(Rollover!BH$3/'Res Rent Roll'!$K37))</f>
        <v/>
      </c>
      <c r="BI37" s="47" t="str">
        <f>IF('Res Rent Roll'!$B37="","",INT(BI$3/'Res Rent Roll'!$K37)=(Rollover!BI$3/'Res Rent Roll'!$K37))</f>
        <v/>
      </c>
      <c r="BJ37" s="47" t="str">
        <f>IF('Res Rent Roll'!$B37="","",INT(BJ$3/'Res Rent Roll'!$K37)=(Rollover!BJ$3/'Res Rent Roll'!$K37))</f>
        <v/>
      </c>
      <c r="BK37" s="47" t="str">
        <f>IF('Res Rent Roll'!$B37="","",INT(BK$3/'Res Rent Roll'!$K37)=(Rollover!BK$3/'Res Rent Roll'!$K37))</f>
        <v/>
      </c>
      <c r="BL37" s="47" t="str">
        <f>IF('Res Rent Roll'!$B37="","",INT(BL$3/'Res Rent Roll'!$K37)=(Rollover!BL$3/'Res Rent Roll'!$K37))</f>
        <v/>
      </c>
      <c r="BM37" s="47" t="str">
        <f>IF('Res Rent Roll'!$B37="","",INT(BM$3/'Res Rent Roll'!$K37)=(Rollover!BM$3/'Res Rent Roll'!$K37))</f>
        <v/>
      </c>
      <c r="BN37" s="47" t="str">
        <f>IF('Res Rent Roll'!$B37="","",INT(BN$3/'Res Rent Roll'!$K37)=(Rollover!BN$3/'Res Rent Roll'!$K37))</f>
        <v/>
      </c>
      <c r="BO37" s="47" t="str">
        <f>IF('Res Rent Roll'!$B37="","",INT(BO$3/'Res Rent Roll'!$K37)=(Rollover!BO$3/'Res Rent Roll'!$K37))</f>
        <v/>
      </c>
      <c r="BP37" s="47" t="str">
        <f>IF('Res Rent Roll'!$B37="","",INT(BP$3/'Res Rent Roll'!$K37)=(Rollover!BP$3/'Res Rent Roll'!$K37))</f>
        <v/>
      </c>
      <c r="BQ37" s="47" t="str">
        <f>IF('Res Rent Roll'!$B37="","",INT(BQ$3/'Res Rent Roll'!$K37)=(Rollover!BQ$3/'Res Rent Roll'!$K37))</f>
        <v/>
      </c>
      <c r="BR37" s="47" t="str">
        <f>IF('Res Rent Roll'!$B37="","",INT(BR$3/'Res Rent Roll'!$K37)=(Rollover!BR$3/'Res Rent Roll'!$K37))</f>
        <v/>
      </c>
      <c r="BS37" s="47" t="str">
        <f>IF('Res Rent Roll'!$B37="","",INT(BS$3/'Res Rent Roll'!$K37)=(Rollover!BS$3/'Res Rent Roll'!$K37))</f>
        <v/>
      </c>
      <c r="BT37" s="47" t="str">
        <f>IF('Res Rent Roll'!$B37="","",INT(BT$3/'Res Rent Roll'!$K37)=(Rollover!BT$3/'Res Rent Roll'!$K37))</f>
        <v/>
      </c>
      <c r="BU37" s="47" t="str">
        <f>IF('Res Rent Roll'!$B37="","",INT(BU$3/'Res Rent Roll'!$K37)=(Rollover!BU$3/'Res Rent Roll'!$K37))</f>
        <v/>
      </c>
      <c r="BV37" s="47" t="str">
        <f>IF('Res Rent Roll'!$B37="","",INT(BV$3/'Res Rent Roll'!$K37)=(Rollover!BV$3/'Res Rent Roll'!$K37))</f>
        <v/>
      </c>
      <c r="BW37" s="47" t="str">
        <f>IF('Res Rent Roll'!$B37="","",INT(BW$3/'Res Rent Roll'!$K37)=(Rollover!BW$3/'Res Rent Roll'!$K37))</f>
        <v/>
      </c>
      <c r="BX37" s="47" t="str">
        <f>IF('Res Rent Roll'!$B37="","",INT(BX$3/'Res Rent Roll'!$K37)=(Rollover!BX$3/'Res Rent Roll'!$K37))</f>
        <v/>
      </c>
      <c r="BY37" s="47" t="str">
        <f>IF('Res Rent Roll'!$B37="","",INT(BY$3/'Res Rent Roll'!$K37)=(Rollover!BY$3/'Res Rent Roll'!$K37))</f>
        <v/>
      </c>
      <c r="BZ37" s="47" t="str">
        <f>IF('Res Rent Roll'!$B37="","",INT(BZ$3/'Res Rent Roll'!$K37)=(Rollover!BZ$3/'Res Rent Roll'!$K37))</f>
        <v/>
      </c>
      <c r="CA37" s="47" t="str">
        <f>IF('Res Rent Roll'!$B37="","",INT(CA$3/'Res Rent Roll'!$K37)=(Rollover!CA$3/'Res Rent Roll'!$K37))</f>
        <v/>
      </c>
      <c r="CB37" s="47" t="str">
        <f>IF('Res Rent Roll'!$B37="","",INT(CB$3/'Res Rent Roll'!$K37)=(Rollover!CB$3/'Res Rent Roll'!$K37))</f>
        <v/>
      </c>
      <c r="CC37" s="47" t="str">
        <f>IF('Res Rent Roll'!$B37="","",INT(CC$3/'Res Rent Roll'!$K37)=(Rollover!CC$3/'Res Rent Roll'!$K37))</f>
        <v/>
      </c>
      <c r="CD37" s="47" t="str">
        <f>IF('Res Rent Roll'!$B37="","",INT(CD$3/'Res Rent Roll'!$K37)=(Rollover!CD$3/'Res Rent Roll'!$K37))</f>
        <v/>
      </c>
      <c r="CE37" s="47" t="str">
        <f>IF('Res Rent Roll'!$B37="","",INT(CE$3/'Res Rent Roll'!$K37)=(Rollover!CE$3/'Res Rent Roll'!$K37))</f>
        <v/>
      </c>
      <c r="CF37" s="47" t="str">
        <f>IF('Res Rent Roll'!$B37="","",INT(CF$3/'Res Rent Roll'!$K37)=(Rollover!CF$3/'Res Rent Roll'!$K37))</f>
        <v/>
      </c>
      <c r="CG37" s="47" t="str">
        <f>IF('Res Rent Roll'!$B37="","",INT(CG$3/'Res Rent Roll'!$K37)=(Rollover!CG$3/'Res Rent Roll'!$K37))</f>
        <v/>
      </c>
      <c r="CH37" s="47" t="str">
        <f>IF('Res Rent Roll'!$B37="","",INT(CH$3/'Res Rent Roll'!$K37)=(Rollover!CH$3/'Res Rent Roll'!$K37))</f>
        <v/>
      </c>
      <c r="CI37" s="47" t="str">
        <f>IF('Res Rent Roll'!$B37="","",INT(CI$3/'Res Rent Roll'!$K37)=(Rollover!CI$3/'Res Rent Roll'!$K37))</f>
        <v/>
      </c>
      <c r="CJ37" s="47" t="str">
        <f>IF('Res Rent Roll'!$B37="","",INT(CJ$3/'Res Rent Roll'!$K37)=(Rollover!CJ$3/'Res Rent Roll'!$K37))</f>
        <v/>
      </c>
      <c r="CK37" s="47" t="str">
        <f>IF('Res Rent Roll'!$B37="","",INT(CK$3/'Res Rent Roll'!$K37)=(Rollover!CK$3/'Res Rent Roll'!$K37))</f>
        <v/>
      </c>
      <c r="CL37" s="47" t="str">
        <f>IF('Res Rent Roll'!$B37="","",INT(CL$3/'Res Rent Roll'!$K37)=(Rollover!CL$3/'Res Rent Roll'!$K37))</f>
        <v/>
      </c>
      <c r="CM37" s="47" t="str">
        <f>IF('Res Rent Roll'!$B37="","",INT(CM$3/'Res Rent Roll'!$K37)=(Rollover!CM$3/'Res Rent Roll'!$K37))</f>
        <v/>
      </c>
      <c r="CN37" s="47" t="str">
        <f>IF('Res Rent Roll'!$B37="","",INT(CN$3/'Res Rent Roll'!$K37)=(Rollover!CN$3/'Res Rent Roll'!$K37))</f>
        <v/>
      </c>
      <c r="CO37" s="47" t="str">
        <f>IF('Res Rent Roll'!$B37="","",INT(CO$3/'Res Rent Roll'!$K37)=(Rollover!CO$3/'Res Rent Roll'!$K37))</f>
        <v/>
      </c>
      <c r="CP37" s="47" t="str">
        <f>IF('Res Rent Roll'!$B37="","",INT(CP$3/'Res Rent Roll'!$K37)=(Rollover!CP$3/'Res Rent Roll'!$K37))</f>
        <v/>
      </c>
      <c r="CQ37" s="47" t="str">
        <f>IF('Res Rent Roll'!$B37="","",INT(CQ$3/'Res Rent Roll'!$K37)=(Rollover!CQ$3/'Res Rent Roll'!$K37))</f>
        <v/>
      </c>
      <c r="CR37" s="47" t="str">
        <f>IF('Res Rent Roll'!$B37="","",INT(CR$3/'Res Rent Roll'!$K37)=(Rollover!CR$3/'Res Rent Roll'!$K37))</f>
        <v/>
      </c>
      <c r="CS37" s="47" t="str">
        <f>IF('Res Rent Roll'!$B37="","",INT(CS$3/'Res Rent Roll'!$K37)=(Rollover!CS$3/'Res Rent Roll'!$K37))</f>
        <v/>
      </c>
      <c r="CT37" s="47" t="str">
        <f>IF('Res Rent Roll'!$B37="","",INT(CT$3/'Res Rent Roll'!$K37)=(Rollover!CT$3/'Res Rent Roll'!$K37))</f>
        <v/>
      </c>
      <c r="CU37" s="47" t="str">
        <f>IF('Res Rent Roll'!$B37="","",INT(CU$3/'Res Rent Roll'!$K37)=(Rollover!CU$3/'Res Rent Roll'!$K37))</f>
        <v/>
      </c>
      <c r="CV37" s="47" t="str">
        <f>IF('Res Rent Roll'!$B37="","",INT(CV$3/'Res Rent Roll'!$K37)=(Rollover!CV$3/'Res Rent Roll'!$K37))</f>
        <v/>
      </c>
      <c r="CW37" s="47" t="str">
        <f>IF('Res Rent Roll'!$B37="","",INT(CW$3/'Res Rent Roll'!$K37)=(Rollover!CW$3/'Res Rent Roll'!$K37))</f>
        <v/>
      </c>
      <c r="CX37" s="47" t="str">
        <f>IF('Res Rent Roll'!$B37="","",INT(CX$3/'Res Rent Roll'!$K37)=(Rollover!CX$3/'Res Rent Roll'!$K37))</f>
        <v/>
      </c>
      <c r="CY37" s="47" t="str">
        <f>IF('Res Rent Roll'!$B37="","",INT(CY$3/'Res Rent Roll'!$K37)=(Rollover!CY$3/'Res Rent Roll'!$K37))</f>
        <v/>
      </c>
      <c r="CZ37" s="47" t="str">
        <f>IF('Res Rent Roll'!$B37="","",INT(CZ$3/'Res Rent Roll'!$K37)=(Rollover!CZ$3/'Res Rent Roll'!$K37))</f>
        <v/>
      </c>
      <c r="DA37" s="47" t="str">
        <f>IF('Res Rent Roll'!$B37="","",INT(DA$3/'Res Rent Roll'!$K37)=(Rollover!DA$3/'Res Rent Roll'!$K37))</f>
        <v/>
      </c>
      <c r="DB37" s="47" t="str">
        <f>IF('Res Rent Roll'!$B37="","",INT(DB$3/'Res Rent Roll'!$K37)=(Rollover!DB$3/'Res Rent Roll'!$K37))</f>
        <v/>
      </c>
      <c r="DC37" s="47" t="str">
        <f>IF('Res Rent Roll'!$B37="","",INT(DC$3/'Res Rent Roll'!$K37)=(Rollover!DC$3/'Res Rent Roll'!$K37))</f>
        <v/>
      </c>
      <c r="DD37" s="47" t="str">
        <f>IF('Res Rent Roll'!$B37="","",INT(DD$3/'Res Rent Roll'!$K37)=(Rollover!DD$3/'Res Rent Roll'!$K37))</f>
        <v/>
      </c>
      <c r="DE37" s="47" t="str">
        <f>IF('Res Rent Roll'!$B37="","",INT(DE$3/'Res Rent Roll'!$K37)=(Rollover!DE$3/'Res Rent Roll'!$K37))</f>
        <v/>
      </c>
      <c r="DF37" s="47" t="str">
        <f>IF('Res Rent Roll'!$B37="","",INT(DF$3/'Res Rent Roll'!$K37)=(Rollover!DF$3/'Res Rent Roll'!$K37))</f>
        <v/>
      </c>
      <c r="DG37" s="47" t="str">
        <f>IF('Res Rent Roll'!$B37="","",INT(DG$3/'Res Rent Roll'!$K37)=(Rollover!DG$3/'Res Rent Roll'!$K37))</f>
        <v/>
      </c>
      <c r="DH37" s="47" t="str">
        <f>IF('Res Rent Roll'!$B37="","",INT(DH$3/'Res Rent Roll'!$K37)=(Rollover!DH$3/'Res Rent Roll'!$K37))</f>
        <v/>
      </c>
      <c r="DI37" s="47" t="str">
        <f>IF('Res Rent Roll'!$B37="","",INT(DI$3/'Res Rent Roll'!$K37)=(Rollover!DI$3/'Res Rent Roll'!$K37))</f>
        <v/>
      </c>
      <c r="DJ37" s="47" t="str">
        <f>IF('Res Rent Roll'!$B37="","",INT(DJ$3/'Res Rent Roll'!$K37)=(Rollover!DJ$3/'Res Rent Roll'!$K37))</f>
        <v/>
      </c>
      <c r="DK37" s="47" t="str">
        <f>IF('Res Rent Roll'!$B37="","",INT(DK$3/'Res Rent Roll'!$K37)=(Rollover!DK$3/'Res Rent Roll'!$K37))</f>
        <v/>
      </c>
      <c r="DL37" s="47" t="str">
        <f>IF('Res Rent Roll'!$B37="","",INT(DL$3/'Res Rent Roll'!$K37)=(Rollover!DL$3/'Res Rent Roll'!$K37))</f>
        <v/>
      </c>
      <c r="DM37" s="47" t="str">
        <f>IF('Res Rent Roll'!$B37="","",INT(DM$3/'Res Rent Roll'!$K37)=(Rollover!DM$3/'Res Rent Roll'!$K37))</f>
        <v/>
      </c>
      <c r="DN37" s="47" t="str">
        <f>IF('Res Rent Roll'!$B37="","",INT(DN$3/'Res Rent Roll'!$K37)=(Rollover!DN$3/'Res Rent Roll'!$K37))</f>
        <v/>
      </c>
      <c r="DO37" s="47" t="str">
        <f>IF('Res Rent Roll'!$B37="","",INT(DO$3/'Res Rent Roll'!$K37)=(Rollover!DO$3/'Res Rent Roll'!$K37))</f>
        <v/>
      </c>
      <c r="DP37" s="47" t="str">
        <f>IF('Res Rent Roll'!$B37="","",INT(DP$3/'Res Rent Roll'!$K37)=(Rollover!DP$3/'Res Rent Roll'!$K37))</f>
        <v/>
      </c>
      <c r="DQ37" s="47" t="str">
        <f>IF('Res Rent Roll'!$B37="","",INT(DQ$3/'Res Rent Roll'!$K37)=(Rollover!DQ$3/'Res Rent Roll'!$K37))</f>
        <v/>
      </c>
      <c r="DR37" s="47" t="str">
        <f>IF('Res Rent Roll'!$B37="","",INT(DR$3/'Res Rent Roll'!$K37)=(Rollover!DR$3/'Res Rent Roll'!$K37))</f>
        <v/>
      </c>
      <c r="DS37" s="47" t="str">
        <f>IF('Res Rent Roll'!$B37="","",INT(DS$3/'Res Rent Roll'!$K37)=(Rollover!DS$3/'Res Rent Roll'!$K37))</f>
        <v/>
      </c>
      <c r="DT37" s="47" t="str">
        <f>IF('Res Rent Roll'!$B37="","",INT(DT$3/'Res Rent Roll'!$K37)=(Rollover!DT$3/'Res Rent Roll'!$K37))</f>
        <v/>
      </c>
      <c r="DU37" s="47" t="str">
        <f>IF('Res Rent Roll'!$B37="","",INT(DU$3/'Res Rent Roll'!$K37)=(Rollover!DU$3/'Res Rent Roll'!$K37))</f>
        <v/>
      </c>
      <c r="DV37" s="47" t="str">
        <f>IF('Res Rent Roll'!$B37="","",INT(DV$3/'Res Rent Roll'!$K37)=(Rollover!DV$3/'Res Rent Roll'!$K37))</f>
        <v/>
      </c>
      <c r="DW37" s="47" t="str">
        <f>IF('Res Rent Roll'!$B37="","",INT(DW$3/'Res Rent Roll'!$K37)=(Rollover!DW$3/'Res Rent Roll'!$K37))</f>
        <v/>
      </c>
      <c r="DX37" s="47" t="str">
        <f>IF('Res Rent Roll'!$B37="","",INT(DX$3/'Res Rent Roll'!$K37)=(Rollover!DX$3/'Res Rent Roll'!$K37))</f>
        <v/>
      </c>
      <c r="DY37" s="47" t="str">
        <f>IF('Res Rent Roll'!$B37="","",INT(DY$3/'Res Rent Roll'!$K37)=(Rollover!DY$3/'Res Rent Roll'!$K37))</f>
        <v/>
      </c>
      <c r="DZ37" s="47" t="str">
        <f>IF('Res Rent Roll'!$B37="","",INT(DZ$3/'Res Rent Roll'!$K37)=(Rollover!DZ$3/'Res Rent Roll'!$K37))</f>
        <v/>
      </c>
      <c r="EA37" s="47" t="str">
        <f>IF('Res Rent Roll'!$B37="","",INT(EA$3/'Res Rent Roll'!$K37)=(Rollover!EA$3/'Res Rent Roll'!$K37))</f>
        <v/>
      </c>
      <c r="EB37" s="47" t="str">
        <f>IF('Res Rent Roll'!$B37="","",INT(EB$3/'Res Rent Roll'!$K37)=(Rollover!EB$3/'Res Rent Roll'!$K37))</f>
        <v/>
      </c>
      <c r="EC37" s="47" t="str">
        <f>IF('Res Rent Roll'!$B37="","",INT(EC$3/'Res Rent Roll'!$K37)=(Rollover!EC$3/'Res Rent Roll'!$K37))</f>
        <v/>
      </c>
      <c r="ED37" s="47" t="str">
        <f>IF('Res Rent Roll'!$B37="","",INT(ED$3/'Res Rent Roll'!$K37)=(Rollover!ED$3/'Res Rent Roll'!$K37))</f>
        <v/>
      </c>
      <c r="EE37" s="47" t="str">
        <f>IF('Res Rent Roll'!$B37="","",INT(EE$3/'Res Rent Roll'!$K37)=(Rollover!EE$3/'Res Rent Roll'!$K37))</f>
        <v/>
      </c>
      <c r="EF37" s="47" t="str">
        <f>IF('Res Rent Roll'!$B37="","",INT(EF$3/'Res Rent Roll'!$K37)=(Rollover!EF$3/'Res Rent Roll'!$K37))</f>
        <v/>
      </c>
      <c r="EG37" s="47" t="str">
        <f>IF('Res Rent Roll'!$B37="","",INT(EG$3/'Res Rent Roll'!$K37)=(Rollover!EG$3/'Res Rent Roll'!$K37))</f>
        <v/>
      </c>
      <c r="EH37" s="47" t="str">
        <f>IF('Res Rent Roll'!$B37="","",INT(EH$3/'Res Rent Roll'!$K37)=(Rollover!EH$3/'Res Rent Roll'!$K37))</f>
        <v/>
      </c>
      <c r="EI37" s="47" t="str">
        <f>IF('Res Rent Roll'!$B37="","",INT(EI$3/'Res Rent Roll'!$K37)=(Rollover!EI$3/'Res Rent Roll'!$K37))</f>
        <v/>
      </c>
      <c r="EJ37" s="47" t="str">
        <f>IF('Res Rent Roll'!$B37="","",INT(EJ$3/'Res Rent Roll'!$K37)=(Rollover!EJ$3/'Res Rent Roll'!$K37))</f>
        <v/>
      </c>
      <c r="EK37" s="47" t="str">
        <f>IF('Res Rent Roll'!$B37="","",INT(EK$3/'Res Rent Roll'!$K37)=(Rollover!EK$3/'Res Rent Roll'!$K37))</f>
        <v/>
      </c>
      <c r="EL37" s="47" t="str">
        <f>IF('Res Rent Roll'!$B37="","",INT(EL$3/'Res Rent Roll'!$K37)=(Rollover!EL$3/'Res Rent Roll'!$K37))</f>
        <v/>
      </c>
      <c r="EM37" s="47" t="str">
        <f>IF('Res Rent Roll'!$B37="","",INT(EM$3/'Res Rent Roll'!$K37)=(Rollover!EM$3/'Res Rent Roll'!$K37))</f>
        <v/>
      </c>
      <c r="EN37" s="47" t="str">
        <f>IF('Res Rent Roll'!$B37="","",INT(EN$3/'Res Rent Roll'!$K37)=(Rollover!EN$3/'Res Rent Roll'!$K37))</f>
        <v/>
      </c>
      <c r="EO37" s="47" t="str">
        <f>IF('Res Rent Roll'!$B37="","",INT(EO$3/'Res Rent Roll'!$K37)=(Rollover!EO$3/'Res Rent Roll'!$K37))</f>
        <v/>
      </c>
      <c r="EP37" s="47" t="str">
        <f>IF('Res Rent Roll'!$B37="","",INT(EP$3/'Res Rent Roll'!$K37)=(Rollover!EP$3/'Res Rent Roll'!$K37))</f>
        <v/>
      </c>
      <c r="EQ37" s="47" t="str">
        <f>IF('Res Rent Roll'!$B37="","",INT(EQ$3/'Res Rent Roll'!$K37)=(Rollover!EQ$3/'Res Rent Roll'!$K37))</f>
        <v/>
      </c>
      <c r="ER37" s="47" t="str">
        <f>IF('Res Rent Roll'!$B37="","",INT(ER$3/'Res Rent Roll'!$K37)=(Rollover!ER$3/'Res Rent Roll'!$K37))</f>
        <v/>
      </c>
      <c r="ES37" s="47" t="str">
        <f>IF('Res Rent Roll'!$B37="","",INT(ES$3/'Res Rent Roll'!$K37)=(Rollover!ES$3/'Res Rent Roll'!$K37))</f>
        <v/>
      </c>
      <c r="ET37" s="47" t="str">
        <f>IF('Res Rent Roll'!$B37="","",INT(ET$3/'Res Rent Roll'!$K37)=(Rollover!ET$3/'Res Rent Roll'!$K37))</f>
        <v/>
      </c>
      <c r="EU37" s="47" t="str">
        <f>IF('Res Rent Roll'!$B37="","",INT(EU$3/'Res Rent Roll'!$K37)=(Rollover!EU$3/'Res Rent Roll'!$K37))</f>
        <v/>
      </c>
      <c r="EV37" s="47" t="str">
        <f>IF('Res Rent Roll'!$B37="","",INT(EV$3/'Res Rent Roll'!$K37)=(Rollover!EV$3/'Res Rent Roll'!$K37))</f>
        <v/>
      </c>
      <c r="EW37" s="47" t="str">
        <f>IF('Res Rent Roll'!$B37="","",INT(EW$3/'Res Rent Roll'!$K37)=(Rollover!EW$3/'Res Rent Roll'!$K37))</f>
        <v/>
      </c>
      <c r="EX37" s="47" t="str">
        <f>IF('Res Rent Roll'!$B37="","",INT(EX$3/'Res Rent Roll'!$K37)=(Rollover!EX$3/'Res Rent Roll'!$K37))</f>
        <v/>
      </c>
      <c r="EY37" s="47" t="str">
        <f>IF('Res Rent Roll'!$B37="","",INT(EY$3/'Res Rent Roll'!$K37)=(Rollover!EY$3/'Res Rent Roll'!$K37))</f>
        <v/>
      </c>
      <c r="EZ37" s="47" t="str">
        <f>IF('Res Rent Roll'!$B37="","",INT(EZ$3/'Res Rent Roll'!$K37)=(Rollover!EZ$3/'Res Rent Roll'!$K37))</f>
        <v/>
      </c>
      <c r="FA37" s="47" t="str">
        <f>IF('Res Rent Roll'!$B37="","",INT(FA$3/'Res Rent Roll'!$K37)=(Rollover!FA$3/'Res Rent Roll'!$K37))</f>
        <v/>
      </c>
      <c r="FB37" s="47" t="str">
        <f>IF('Res Rent Roll'!$B37="","",INT(FB$3/'Res Rent Roll'!$K37)=(Rollover!FB$3/'Res Rent Roll'!$K37))</f>
        <v/>
      </c>
      <c r="FC37" s="47" t="str">
        <f>IF('Res Rent Roll'!$B37="","",INT(FC$3/'Res Rent Roll'!$K37)=(Rollover!FC$3/'Res Rent Roll'!$K37))</f>
        <v/>
      </c>
      <c r="FD37" s="47" t="str">
        <f>IF('Res Rent Roll'!$B37="","",INT(FD$3/'Res Rent Roll'!$K37)=(Rollover!FD$3/'Res Rent Roll'!$K37))</f>
        <v/>
      </c>
      <c r="FE37" s="47" t="str">
        <f>IF('Res Rent Roll'!$B37="","",INT(FE$3/'Res Rent Roll'!$K37)=(Rollover!FE$3/'Res Rent Roll'!$K37))</f>
        <v/>
      </c>
      <c r="FF37" s="47" t="str">
        <f>IF('Res Rent Roll'!$B37="","",INT(FF$3/'Res Rent Roll'!$K37)=(Rollover!FF$3/'Res Rent Roll'!$K37))</f>
        <v/>
      </c>
      <c r="FG37" s="47" t="str">
        <f>IF('Res Rent Roll'!$B37="","",INT(FG$3/'Res Rent Roll'!$K37)=(Rollover!FG$3/'Res Rent Roll'!$K37))</f>
        <v/>
      </c>
      <c r="FH37" s="47" t="str">
        <f>IF('Res Rent Roll'!$B37="","",INT(FH$3/'Res Rent Roll'!$K37)=(Rollover!FH$3/'Res Rent Roll'!$K37))</f>
        <v/>
      </c>
      <c r="FI37" s="47" t="str">
        <f>IF('Res Rent Roll'!$B37="","",INT(FI$3/'Res Rent Roll'!$K37)=(Rollover!FI$3/'Res Rent Roll'!$K37))</f>
        <v/>
      </c>
      <c r="FJ37" s="47" t="str">
        <f>IF('Res Rent Roll'!$B37="","",INT(FJ$3/'Res Rent Roll'!$K37)=(Rollover!FJ$3/'Res Rent Roll'!$K37))</f>
        <v/>
      </c>
      <c r="FK37" s="47" t="str">
        <f>IF('Res Rent Roll'!$B37="","",INT(FK$3/'Res Rent Roll'!$K37)=(Rollover!FK$3/'Res Rent Roll'!$K37))</f>
        <v/>
      </c>
      <c r="FL37" s="47" t="str">
        <f>IF('Res Rent Roll'!$B37="","",INT(FL$3/'Res Rent Roll'!$K37)=(Rollover!FL$3/'Res Rent Roll'!$K37))</f>
        <v/>
      </c>
      <c r="FM37" s="47" t="str">
        <f>IF('Res Rent Roll'!$B37="","",INT(FM$3/'Res Rent Roll'!$K37)=(Rollover!FM$3/'Res Rent Roll'!$K37))</f>
        <v/>
      </c>
      <c r="FN37" s="47" t="str">
        <f>IF('Res Rent Roll'!$B37="","",INT(FN$3/'Res Rent Roll'!$K37)=(Rollover!FN$3/'Res Rent Roll'!$K37))</f>
        <v/>
      </c>
      <c r="FO37" s="47" t="str">
        <f>IF('Res Rent Roll'!$B37="","",INT(FO$3/'Res Rent Roll'!$K37)=(Rollover!FO$3/'Res Rent Roll'!$K37))</f>
        <v/>
      </c>
      <c r="FP37" s="47" t="str">
        <f>IF('Res Rent Roll'!$B37="","",INT(FP$3/'Res Rent Roll'!$K37)=(Rollover!FP$3/'Res Rent Roll'!$K37))</f>
        <v/>
      </c>
      <c r="FQ37" s="47" t="str">
        <f>IF('Res Rent Roll'!$B37="","",INT(FQ$3/'Res Rent Roll'!$K37)=(Rollover!FQ$3/'Res Rent Roll'!$K37))</f>
        <v/>
      </c>
      <c r="FR37" s="47" t="str">
        <f>IF('Res Rent Roll'!$B37="","",INT(FR$3/'Res Rent Roll'!$K37)=(Rollover!FR$3/'Res Rent Roll'!$K37))</f>
        <v/>
      </c>
      <c r="FS37" s="47" t="str">
        <f>IF('Res Rent Roll'!$B37="","",INT(FS$3/'Res Rent Roll'!$K37)=(Rollover!FS$3/'Res Rent Roll'!$K37))</f>
        <v/>
      </c>
      <c r="FT37" s="47" t="str">
        <f>IF('Res Rent Roll'!$B37="","",INT(FT$3/'Res Rent Roll'!$K37)=(Rollover!FT$3/'Res Rent Roll'!$K37))</f>
        <v/>
      </c>
      <c r="FU37" s="47" t="str">
        <f>IF('Res Rent Roll'!$B37="","",INT(FU$3/'Res Rent Roll'!$K37)=(Rollover!FU$3/'Res Rent Roll'!$K37))</f>
        <v/>
      </c>
      <c r="FV37" s="47" t="str">
        <f>IF('Res Rent Roll'!$B37="","",INT(FV$3/'Res Rent Roll'!$K37)=(Rollover!FV$3/'Res Rent Roll'!$K37))</f>
        <v/>
      </c>
      <c r="FW37" s="47" t="str">
        <f>IF('Res Rent Roll'!$B37="","",INT(FW$3/'Res Rent Roll'!$K37)=(Rollover!FW$3/'Res Rent Roll'!$K37))</f>
        <v/>
      </c>
      <c r="FX37" s="47" t="str">
        <f>IF('Res Rent Roll'!$B37="","",INT(FX$3/'Res Rent Roll'!$K37)=(Rollover!FX$3/'Res Rent Roll'!$K37))</f>
        <v/>
      </c>
      <c r="FY37" s="47" t="str">
        <f>IF('Res Rent Roll'!$B37="","",INT(FY$3/'Res Rent Roll'!$K37)=(Rollover!FY$3/'Res Rent Roll'!$K37))</f>
        <v/>
      </c>
      <c r="FZ37" s="47" t="str">
        <f>IF('Res Rent Roll'!$B37="","",INT(FZ$3/'Res Rent Roll'!$K37)=(Rollover!FZ$3/'Res Rent Roll'!$K37))</f>
        <v/>
      </c>
      <c r="GA37" s="48" t="str">
        <f>IF('Res Rent Roll'!$B37="","",INT(GA$3/'Res Rent Roll'!$K37)=(Rollover!GA$3/'Res Rent Roll'!$K37))</f>
        <v/>
      </c>
    </row>
    <row r="38" spans="2:183" x14ac:dyDescent="0.3">
      <c r="B38" s="42" t="str">
        <f>IF('Res Rent Roll'!$B38="","",'Res Rent Roll'!$B38)</f>
        <v/>
      </c>
      <c r="C38" s="43"/>
      <c r="D38" s="47" t="str">
        <f>IF('Res Rent Roll'!$B38="","",INT(D$3/'Res Rent Roll'!$K38)=(Rollover!D$3/'Res Rent Roll'!$K38))</f>
        <v/>
      </c>
      <c r="E38" s="47" t="str">
        <f>IF('Res Rent Roll'!$B38="","",INT(E$3/'Res Rent Roll'!$K38)=(Rollover!E$3/'Res Rent Roll'!$K38))</f>
        <v/>
      </c>
      <c r="F38" s="47" t="str">
        <f>IF('Res Rent Roll'!$B38="","",INT(F$3/'Res Rent Roll'!$K38)=(Rollover!F$3/'Res Rent Roll'!$K38))</f>
        <v/>
      </c>
      <c r="G38" s="47" t="str">
        <f>IF('Res Rent Roll'!$B38="","",INT(G$3/'Res Rent Roll'!$K38)=(Rollover!G$3/'Res Rent Roll'!$K38))</f>
        <v/>
      </c>
      <c r="H38" s="47" t="str">
        <f>IF('Res Rent Roll'!$B38="","",INT(H$3/'Res Rent Roll'!$K38)=(Rollover!H$3/'Res Rent Roll'!$K38))</f>
        <v/>
      </c>
      <c r="I38" s="47" t="str">
        <f>IF('Res Rent Roll'!$B38="","",INT(I$3/'Res Rent Roll'!$K38)=(Rollover!I$3/'Res Rent Roll'!$K38))</f>
        <v/>
      </c>
      <c r="J38" s="47" t="str">
        <f>IF('Res Rent Roll'!$B38="","",INT(J$3/'Res Rent Roll'!$K38)=(Rollover!J$3/'Res Rent Roll'!$K38))</f>
        <v/>
      </c>
      <c r="K38" s="47" t="str">
        <f>IF('Res Rent Roll'!$B38="","",INT(K$3/'Res Rent Roll'!$K38)=(Rollover!K$3/'Res Rent Roll'!$K38))</f>
        <v/>
      </c>
      <c r="L38" s="47" t="str">
        <f>IF('Res Rent Roll'!$B38="","",INT(L$3/'Res Rent Roll'!$K38)=(Rollover!L$3/'Res Rent Roll'!$K38))</f>
        <v/>
      </c>
      <c r="M38" s="47" t="str">
        <f>IF('Res Rent Roll'!$B38="","",INT(M$3/'Res Rent Roll'!$K38)=(Rollover!M$3/'Res Rent Roll'!$K38))</f>
        <v/>
      </c>
      <c r="N38" s="47" t="str">
        <f>IF('Res Rent Roll'!$B38="","",INT(N$3/'Res Rent Roll'!$K38)=(Rollover!N$3/'Res Rent Roll'!$K38))</f>
        <v/>
      </c>
      <c r="O38" s="47" t="str">
        <f>IF('Res Rent Roll'!$B38="","",INT(O$3/'Res Rent Roll'!$K38)=(Rollover!O$3/'Res Rent Roll'!$K38))</f>
        <v/>
      </c>
      <c r="P38" s="47" t="str">
        <f>IF('Res Rent Roll'!$B38="","",INT(P$3/'Res Rent Roll'!$K38)=(Rollover!P$3/'Res Rent Roll'!$K38))</f>
        <v/>
      </c>
      <c r="Q38" s="47" t="str">
        <f>IF('Res Rent Roll'!$B38="","",INT(Q$3/'Res Rent Roll'!$K38)=(Rollover!Q$3/'Res Rent Roll'!$K38))</f>
        <v/>
      </c>
      <c r="R38" s="47" t="str">
        <f>IF('Res Rent Roll'!$B38="","",INT(R$3/'Res Rent Roll'!$K38)=(Rollover!R$3/'Res Rent Roll'!$K38))</f>
        <v/>
      </c>
      <c r="S38" s="47" t="str">
        <f>IF('Res Rent Roll'!$B38="","",INT(S$3/'Res Rent Roll'!$K38)=(Rollover!S$3/'Res Rent Roll'!$K38))</f>
        <v/>
      </c>
      <c r="T38" s="47" t="str">
        <f>IF('Res Rent Roll'!$B38="","",INT(T$3/'Res Rent Roll'!$K38)=(Rollover!T$3/'Res Rent Roll'!$K38))</f>
        <v/>
      </c>
      <c r="U38" s="47" t="str">
        <f>IF('Res Rent Roll'!$B38="","",INT(U$3/'Res Rent Roll'!$K38)=(Rollover!U$3/'Res Rent Roll'!$K38))</f>
        <v/>
      </c>
      <c r="V38" s="47" t="str">
        <f>IF('Res Rent Roll'!$B38="","",INT(V$3/'Res Rent Roll'!$K38)=(Rollover!V$3/'Res Rent Roll'!$K38))</f>
        <v/>
      </c>
      <c r="W38" s="47" t="str">
        <f>IF('Res Rent Roll'!$B38="","",INT(W$3/'Res Rent Roll'!$K38)=(Rollover!W$3/'Res Rent Roll'!$K38))</f>
        <v/>
      </c>
      <c r="X38" s="47" t="str">
        <f>IF('Res Rent Roll'!$B38="","",INT(X$3/'Res Rent Roll'!$K38)=(Rollover!X$3/'Res Rent Roll'!$K38))</f>
        <v/>
      </c>
      <c r="Y38" s="47" t="str">
        <f>IF('Res Rent Roll'!$B38="","",INT(Y$3/'Res Rent Roll'!$K38)=(Rollover!Y$3/'Res Rent Roll'!$K38))</f>
        <v/>
      </c>
      <c r="Z38" s="47" t="str">
        <f>IF('Res Rent Roll'!$B38="","",INT(Z$3/'Res Rent Roll'!$K38)=(Rollover!Z$3/'Res Rent Roll'!$K38))</f>
        <v/>
      </c>
      <c r="AA38" s="47" t="str">
        <f>IF('Res Rent Roll'!$B38="","",INT(AA$3/'Res Rent Roll'!$K38)=(Rollover!AA$3/'Res Rent Roll'!$K38))</f>
        <v/>
      </c>
      <c r="AB38" s="47" t="str">
        <f>IF('Res Rent Roll'!$B38="","",INT(AB$3/'Res Rent Roll'!$K38)=(Rollover!AB$3/'Res Rent Roll'!$K38))</f>
        <v/>
      </c>
      <c r="AC38" s="47" t="str">
        <f>IF('Res Rent Roll'!$B38="","",INT(AC$3/'Res Rent Roll'!$K38)=(Rollover!AC$3/'Res Rent Roll'!$K38))</f>
        <v/>
      </c>
      <c r="AD38" s="47" t="str">
        <f>IF('Res Rent Roll'!$B38="","",INT(AD$3/'Res Rent Roll'!$K38)=(Rollover!AD$3/'Res Rent Roll'!$K38))</f>
        <v/>
      </c>
      <c r="AE38" s="47" t="str">
        <f>IF('Res Rent Roll'!$B38="","",INT(AE$3/'Res Rent Roll'!$K38)=(Rollover!AE$3/'Res Rent Roll'!$K38))</f>
        <v/>
      </c>
      <c r="AF38" s="47" t="str">
        <f>IF('Res Rent Roll'!$B38="","",INT(AF$3/'Res Rent Roll'!$K38)=(Rollover!AF$3/'Res Rent Roll'!$K38))</f>
        <v/>
      </c>
      <c r="AG38" s="47" t="str">
        <f>IF('Res Rent Roll'!$B38="","",INT(AG$3/'Res Rent Roll'!$K38)=(Rollover!AG$3/'Res Rent Roll'!$K38))</f>
        <v/>
      </c>
      <c r="AH38" s="47" t="str">
        <f>IF('Res Rent Roll'!$B38="","",INT(AH$3/'Res Rent Roll'!$K38)=(Rollover!AH$3/'Res Rent Roll'!$K38))</f>
        <v/>
      </c>
      <c r="AI38" s="47" t="str">
        <f>IF('Res Rent Roll'!$B38="","",INT(AI$3/'Res Rent Roll'!$K38)=(Rollover!AI$3/'Res Rent Roll'!$K38))</f>
        <v/>
      </c>
      <c r="AJ38" s="47" t="str">
        <f>IF('Res Rent Roll'!$B38="","",INT(AJ$3/'Res Rent Roll'!$K38)=(Rollover!AJ$3/'Res Rent Roll'!$K38))</f>
        <v/>
      </c>
      <c r="AK38" s="47" t="str">
        <f>IF('Res Rent Roll'!$B38="","",INT(AK$3/'Res Rent Roll'!$K38)=(Rollover!AK$3/'Res Rent Roll'!$K38))</f>
        <v/>
      </c>
      <c r="AL38" s="47" t="str">
        <f>IF('Res Rent Roll'!$B38="","",INT(AL$3/'Res Rent Roll'!$K38)=(Rollover!AL$3/'Res Rent Roll'!$K38))</f>
        <v/>
      </c>
      <c r="AM38" s="47" t="str">
        <f>IF('Res Rent Roll'!$B38="","",INT(AM$3/'Res Rent Roll'!$K38)=(Rollover!AM$3/'Res Rent Roll'!$K38))</f>
        <v/>
      </c>
      <c r="AN38" s="47" t="str">
        <f>IF('Res Rent Roll'!$B38="","",INT(AN$3/'Res Rent Roll'!$K38)=(Rollover!AN$3/'Res Rent Roll'!$K38))</f>
        <v/>
      </c>
      <c r="AO38" s="47" t="str">
        <f>IF('Res Rent Roll'!$B38="","",INT(AO$3/'Res Rent Roll'!$K38)=(Rollover!AO$3/'Res Rent Roll'!$K38))</f>
        <v/>
      </c>
      <c r="AP38" s="47" t="str">
        <f>IF('Res Rent Roll'!$B38="","",INT(AP$3/'Res Rent Roll'!$K38)=(Rollover!AP$3/'Res Rent Roll'!$K38))</f>
        <v/>
      </c>
      <c r="AQ38" s="47" t="str">
        <f>IF('Res Rent Roll'!$B38="","",INT(AQ$3/'Res Rent Roll'!$K38)=(Rollover!AQ$3/'Res Rent Roll'!$K38))</f>
        <v/>
      </c>
      <c r="AR38" s="47" t="str">
        <f>IF('Res Rent Roll'!$B38="","",INT(AR$3/'Res Rent Roll'!$K38)=(Rollover!AR$3/'Res Rent Roll'!$K38))</f>
        <v/>
      </c>
      <c r="AS38" s="47" t="str">
        <f>IF('Res Rent Roll'!$B38="","",INT(AS$3/'Res Rent Roll'!$K38)=(Rollover!AS$3/'Res Rent Roll'!$K38))</f>
        <v/>
      </c>
      <c r="AT38" s="47" t="str">
        <f>IF('Res Rent Roll'!$B38="","",INT(AT$3/'Res Rent Roll'!$K38)=(Rollover!AT$3/'Res Rent Roll'!$K38))</f>
        <v/>
      </c>
      <c r="AU38" s="47" t="str">
        <f>IF('Res Rent Roll'!$B38="","",INT(AU$3/'Res Rent Roll'!$K38)=(Rollover!AU$3/'Res Rent Roll'!$K38))</f>
        <v/>
      </c>
      <c r="AV38" s="47" t="str">
        <f>IF('Res Rent Roll'!$B38="","",INT(AV$3/'Res Rent Roll'!$K38)=(Rollover!AV$3/'Res Rent Roll'!$K38))</f>
        <v/>
      </c>
      <c r="AW38" s="47" t="str">
        <f>IF('Res Rent Roll'!$B38="","",INT(AW$3/'Res Rent Roll'!$K38)=(Rollover!AW$3/'Res Rent Roll'!$K38))</f>
        <v/>
      </c>
      <c r="AX38" s="47" t="str">
        <f>IF('Res Rent Roll'!$B38="","",INT(AX$3/'Res Rent Roll'!$K38)=(Rollover!AX$3/'Res Rent Roll'!$K38))</f>
        <v/>
      </c>
      <c r="AY38" s="47" t="str">
        <f>IF('Res Rent Roll'!$B38="","",INT(AY$3/'Res Rent Roll'!$K38)=(Rollover!AY$3/'Res Rent Roll'!$K38))</f>
        <v/>
      </c>
      <c r="AZ38" s="47" t="str">
        <f>IF('Res Rent Roll'!$B38="","",INT(AZ$3/'Res Rent Roll'!$K38)=(Rollover!AZ$3/'Res Rent Roll'!$K38))</f>
        <v/>
      </c>
      <c r="BA38" s="47" t="str">
        <f>IF('Res Rent Roll'!$B38="","",INT(BA$3/'Res Rent Roll'!$K38)=(Rollover!BA$3/'Res Rent Roll'!$K38))</f>
        <v/>
      </c>
      <c r="BB38" s="47" t="str">
        <f>IF('Res Rent Roll'!$B38="","",INT(BB$3/'Res Rent Roll'!$K38)=(Rollover!BB$3/'Res Rent Roll'!$K38))</f>
        <v/>
      </c>
      <c r="BC38" s="47" t="str">
        <f>IF('Res Rent Roll'!$B38="","",INT(BC$3/'Res Rent Roll'!$K38)=(Rollover!BC$3/'Res Rent Roll'!$K38))</f>
        <v/>
      </c>
      <c r="BD38" s="47" t="str">
        <f>IF('Res Rent Roll'!$B38="","",INT(BD$3/'Res Rent Roll'!$K38)=(Rollover!BD$3/'Res Rent Roll'!$K38))</f>
        <v/>
      </c>
      <c r="BE38" s="47" t="str">
        <f>IF('Res Rent Roll'!$B38="","",INT(BE$3/'Res Rent Roll'!$K38)=(Rollover!BE$3/'Res Rent Roll'!$K38))</f>
        <v/>
      </c>
      <c r="BF38" s="47" t="str">
        <f>IF('Res Rent Roll'!$B38="","",INT(BF$3/'Res Rent Roll'!$K38)=(Rollover!BF$3/'Res Rent Roll'!$K38))</f>
        <v/>
      </c>
      <c r="BG38" s="47" t="str">
        <f>IF('Res Rent Roll'!$B38="","",INT(BG$3/'Res Rent Roll'!$K38)=(Rollover!BG$3/'Res Rent Roll'!$K38))</f>
        <v/>
      </c>
      <c r="BH38" s="47" t="str">
        <f>IF('Res Rent Roll'!$B38="","",INT(BH$3/'Res Rent Roll'!$K38)=(Rollover!BH$3/'Res Rent Roll'!$K38))</f>
        <v/>
      </c>
      <c r="BI38" s="47" t="str">
        <f>IF('Res Rent Roll'!$B38="","",INT(BI$3/'Res Rent Roll'!$K38)=(Rollover!BI$3/'Res Rent Roll'!$K38))</f>
        <v/>
      </c>
      <c r="BJ38" s="47" t="str">
        <f>IF('Res Rent Roll'!$B38="","",INT(BJ$3/'Res Rent Roll'!$K38)=(Rollover!BJ$3/'Res Rent Roll'!$K38))</f>
        <v/>
      </c>
      <c r="BK38" s="47" t="str">
        <f>IF('Res Rent Roll'!$B38="","",INT(BK$3/'Res Rent Roll'!$K38)=(Rollover!BK$3/'Res Rent Roll'!$K38))</f>
        <v/>
      </c>
      <c r="BL38" s="47" t="str">
        <f>IF('Res Rent Roll'!$B38="","",INT(BL$3/'Res Rent Roll'!$K38)=(Rollover!BL$3/'Res Rent Roll'!$K38))</f>
        <v/>
      </c>
      <c r="BM38" s="47" t="str">
        <f>IF('Res Rent Roll'!$B38="","",INT(BM$3/'Res Rent Roll'!$K38)=(Rollover!BM$3/'Res Rent Roll'!$K38))</f>
        <v/>
      </c>
      <c r="BN38" s="47" t="str">
        <f>IF('Res Rent Roll'!$B38="","",INT(BN$3/'Res Rent Roll'!$K38)=(Rollover!BN$3/'Res Rent Roll'!$K38))</f>
        <v/>
      </c>
      <c r="BO38" s="47" t="str">
        <f>IF('Res Rent Roll'!$B38="","",INT(BO$3/'Res Rent Roll'!$K38)=(Rollover!BO$3/'Res Rent Roll'!$K38))</f>
        <v/>
      </c>
      <c r="BP38" s="47" t="str">
        <f>IF('Res Rent Roll'!$B38="","",INT(BP$3/'Res Rent Roll'!$K38)=(Rollover!BP$3/'Res Rent Roll'!$K38))</f>
        <v/>
      </c>
      <c r="BQ38" s="47" t="str">
        <f>IF('Res Rent Roll'!$B38="","",INT(BQ$3/'Res Rent Roll'!$K38)=(Rollover!BQ$3/'Res Rent Roll'!$K38))</f>
        <v/>
      </c>
      <c r="BR38" s="47" t="str">
        <f>IF('Res Rent Roll'!$B38="","",INT(BR$3/'Res Rent Roll'!$K38)=(Rollover!BR$3/'Res Rent Roll'!$K38))</f>
        <v/>
      </c>
      <c r="BS38" s="47" t="str">
        <f>IF('Res Rent Roll'!$B38="","",INT(BS$3/'Res Rent Roll'!$K38)=(Rollover!BS$3/'Res Rent Roll'!$K38))</f>
        <v/>
      </c>
      <c r="BT38" s="47" t="str">
        <f>IF('Res Rent Roll'!$B38="","",INT(BT$3/'Res Rent Roll'!$K38)=(Rollover!BT$3/'Res Rent Roll'!$K38))</f>
        <v/>
      </c>
      <c r="BU38" s="47" t="str">
        <f>IF('Res Rent Roll'!$B38="","",INT(BU$3/'Res Rent Roll'!$K38)=(Rollover!BU$3/'Res Rent Roll'!$K38))</f>
        <v/>
      </c>
      <c r="BV38" s="47" t="str">
        <f>IF('Res Rent Roll'!$B38="","",INT(BV$3/'Res Rent Roll'!$K38)=(Rollover!BV$3/'Res Rent Roll'!$K38))</f>
        <v/>
      </c>
      <c r="BW38" s="47" t="str">
        <f>IF('Res Rent Roll'!$B38="","",INT(BW$3/'Res Rent Roll'!$K38)=(Rollover!BW$3/'Res Rent Roll'!$K38))</f>
        <v/>
      </c>
      <c r="BX38" s="47" t="str">
        <f>IF('Res Rent Roll'!$B38="","",INT(BX$3/'Res Rent Roll'!$K38)=(Rollover!BX$3/'Res Rent Roll'!$K38))</f>
        <v/>
      </c>
      <c r="BY38" s="47" t="str">
        <f>IF('Res Rent Roll'!$B38="","",INT(BY$3/'Res Rent Roll'!$K38)=(Rollover!BY$3/'Res Rent Roll'!$K38))</f>
        <v/>
      </c>
      <c r="BZ38" s="47" t="str">
        <f>IF('Res Rent Roll'!$B38="","",INT(BZ$3/'Res Rent Roll'!$K38)=(Rollover!BZ$3/'Res Rent Roll'!$K38))</f>
        <v/>
      </c>
      <c r="CA38" s="47" t="str">
        <f>IF('Res Rent Roll'!$B38="","",INT(CA$3/'Res Rent Roll'!$K38)=(Rollover!CA$3/'Res Rent Roll'!$K38))</f>
        <v/>
      </c>
      <c r="CB38" s="47" t="str">
        <f>IF('Res Rent Roll'!$B38="","",INT(CB$3/'Res Rent Roll'!$K38)=(Rollover!CB$3/'Res Rent Roll'!$K38))</f>
        <v/>
      </c>
      <c r="CC38" s="47" t="str">
        <f>IF('Res Rent Roll'!$B38="","",INT(CC$3/'Res Rent Roll'!$K38)=(Rollover!CC$3/'Res Rent Roll'!$K38))</f>
        <v/>
      </c>
      <c r="CD38" s="47" t="str">
        <f>IF('Res Rent Roll'!$B38="","",INT(CD$3/'Res Rent Roll'!$K38)=(Rollover!CD$3/'Res Rent Roll'!$K38))</f>
        <v/>
      </c>
      <c r="CE38" s="47" t="str">
        <f>IF('Res Rent Roll'!$B38="","",INT(CE$3/'Res Rent Roll'!$K38)=(Rollover!CE$3/'Res Rent Roll'!$K38))</f>
        <v/>
      </c>
      <c r="CF38" s="47" t="str">
        <f>IF('Res Rent Roll'!$B38="","",INT(CF$3/'Res Rent Roll'!$K38)=(Rollover!CF$3/'Res Rent Roll'!$K38))</f>
        <v/>
      </c>
      <c r="CG38" s="47" t="str">
        <f>IF('Res Rent Roll'!$B38="","",INT(CG$3/'Res Rent Roll'!$K38)=(Rollover!CG$3/'Res Rent Roll'!$K38))</f>
        <v/>
      </c>
      <c r="CH38" s="47" t="str">
        <f>IF('Res Rent Roll'!$B38="","",INT(CH$3/'Res Rent Roll'!$K38)=(Rollover!CH$3/'Res Rent Roll'!$K38))</f>
        <v/>
      </c>
      <c r="CI38" s="47" t="str">
        <f>IF('Res Rent Roll'!$B38="","",INT(CI$3/'Res Rent Roll'!$K38)=(Rollover!CI$3/'Res Rent Roll'!$K38))</f>
        <v/>
      </c>
      <c r="CJ38" s="47" t="str">
        <f>IF('Res Rent Roll'!$B38="","",INT(CJ$3/'Res Rent Roll'!$K38)=(Rollover!CJ$3/'Res Rent Roll'!$K38))</f>
        <v/>
      </c>
      <c r="CK38" s="47" t="str">
        <f>IF('Res Rent Roll'!$B38="","",INT(CK$3/'Res Rent Roll'!$K38)=(Rollover!CK$3/'Res Rent Roll'!$K38))</f>
        <v/>
      </c>
      <c r="CL38" s="47" t="str">
        <f>IF('Res Rent Roll'!$B38="","",INT(CL$3/'Res Rent Roll'!$K38)=(Rollover!CL$3/'Res Rent Roll'!$K38))</f>
        <v/>
      </c>
      <c r="CM38" s="47" t="str">
        <f>IF('Res Rent Roll'!$B38="","",INT(CM$3/'Res Rent Roll'!$K38)=(Rollover!CM$3/'Res Rent Roll'!$K38))</f>
        <v/>
      </c>
      <c r="CN38" s="47" t="str">
        <f>IF('Res Rent Roll'!$B38="","",INT(CN$3/'Res Rent Roll'!$K38)=(Rollover!CN$3/'Res Rent Roll'!$K38))</f>
        <v/>
      </c>
      <c r="CO38" s="47" t="str">
        <f>IF('Res Rent Roll'!$B38="","",INT(CO$3/'Res Rent Roll'!$K38)=(Rollover!CO$3/'Res Rent Roll'!$K38))</f>
        <v/>
      </c>
      <c r="CP38" s="47" t="str">
        <f>IF('Res Rent Roll'!$B38="","",INT(CP$3/'Res Rent Roll'!$K38)=(Rollover!CP$3/'Res Rent Roll'!$K38))</f>
        <v/>
      </c>
      <c r="CQ38" s="47" t="str">
        <f>IF('Res Rent Roll'!$B38="","",INT(CQ$3/'Res Rent Roll'!$K38)=(Rollover!CQ$3/'Res Rent Roll'!$K38))</f>
        <v/>
      </c>
      <c r="CR38" s="47" t="str">
        <f>IF('Res Rent Roll'!$B38="","",INT(CR$3/'Res Rent Roll'!$K38)=(Rollover!CR$3/'Res Rent Roll'!$K38))</f>
        <v/>
      </c>
      <c r="CS38" s="47" t="str">
        <f>IF('Res Rent Roll'!$B38="","",INT(CS$3/'Res Rent Roll'!$K38)=(Rollover!CS$3/'Res Rent Roll'!$K38))</f>
        <v/>
      </c>
      <c r="CT38" s="47" t="str">
        <f>IF('Res Rent Roll'!$B38="","",INT(CT$3/'Res Rent Roll'!$K38)=(Rollover!CT$3/'Res Rent Roll'!$K38))</f>
        <v/>
      </c>
      <c r="CU38" s="47" t="str">
        <f>IF('Res Rent Roll'!$B38="","",INT(CU$3/'Res Rent Roll'!$K38)=(Rollover!CU$3/'Res Rent Roll'!$K38))</f>
        <v/>
      </c>
      <c r="CV38" s="47" t="str">
        <f>IF('Res Rent Roll'!$B38="","",INT(CV$3/'Res Rent Roll'!$K38)=(Rollover!CV$3/'Res Rent Roll'!$K38))</f>
        <v/>
      </c>
      <c r="CW38" s="47" t="str">
        <f>IF('Res Rent Roll'!$B38="","",INT(CW$3/'Res Rent Roll'!$K38)=(Rollover!CW$3/'Res Rent Roll'!$K38))</f>
        <v/>
      </c>
      <c r="CX38" s="47" t="str">
        <f>IF('Res Rent Roll'!$B38="","",INT(CX$3/'Res Rent Roll'!$K38)=(Rollover!CX$3/'Res Rent Roll'!$K38))</f>
        <v/>
      </c>
      <c r="CY38" s="47" t="str">
        <f>IF('Res Rent Roll'!$B38="","",INT(CY$3/'Res Rent Roll'!$K38)=(Rollover!CY$3/'Res Rent Roll'!$K38))</f>
        <v/>
      </c>
      <c r="CZ38" s="47" t="str">
        <f>IF('Res Rent Roll'!$B38="","",INT(CZ$3/'Res Rent Roll'!$K38)=(Rollover!CZ$3/'Res Rent Roll'!$K38))</f>
        <v/>
      </c>
      <c r="DA38" s="47" t="str">
        <f>IF('Res Rent Roll'!$B38="","",INT(DA$3/'Res Rent Roll'!$K38)=(Rollover!DA$3/'Res Rent Roll'!$K38))</f>
        <v/>
      </c>
      <c r="DB38" s="47" t="str">
        <f>IF('Res Rent Roll'!$B38="","",INT(DB$3/'Res Rent Roll'!$K38)=(Rollover!DB$3/'Res Rent Roll'!$K38))</f>
        <v/>
      </c>
      <c r="DC38" s="47" t="str">
        <f>IF('Res Rent Roll'!$B38="","",INT(DC$3/'Res Rent Roll'!$K38)=(Rollover!DC$3/'Res Rent Roll'!$K38))</f>
        <v/>
      </c>
      <c r="DD38" s="47" t="str">
        <f>IF('Res Rent Roll'!$B38="","",INT(DD$3/'Res Rent Roll'!$K38)=(Rollover!DD$3/'Res Rent Roll'!$K38))</f>
        <v/>
      </c>
      <c r="DE38" s="47" t="str">
        <f>IF('Res Rent Roll'!$B38="","",INT(DE$3/'Res Rent Roll'!$K38)=(Rollover!DE$3/'Res Rent Roll'!$K38))</f>
        <v/>
      </c>
      <c r="DF38" s="47" t="str">
        <f>IF('Res Rent Roll'!$B38="","",INT(DF$3/'Res Rent Roll'!$K38)=(Rollover!DF$3/'Res Rent Roll'!$K38))</f>
        <v/>
      </c>
      <c r="DG38" s="47" t="str">
        <f>IF('Res Rent Roll'!$B38="","",INT(DG$3/'Res Rent Roll'!$K38)=(Rollover!DG$3/'Res Rent Roll'!$K38))</f>
        <v/>
      </c>
      <c r="DH38" s="47" t="str">
        <f>IF('Res Rent Roll'!$B38="","",INT(DH$3/'Res Rent Roll'!$K38)=(Rollover!DH$3/'Res Rent Roll'!$K38))</f>
        <v/>
      </c>
      <c r="DI38" s="47" t="str">
        <f>IF('Res Rent Roll'!$B38="","",INT(DI$3/'Res Rent Roll'!$K38)=(Rollover!DI$3/'Res Rent Roll'!$K38))</f>
        <v/>
      </c>
      <c r="DJ38" s="47" t="str">
        <f>IF('Res Rent Roll'!$B38="","",INT(DJ$3/'Res Rent Roll'!$K38)=(Rollover!DJ$3/'Res Rent Roll'!$K38))</f>
        <v/>
      </c>
      <c r="DK38" s="47" t="str">
        <f>IF('Res Rent Roll'!$B38="","",INT(DK$3/'Res Rent Roll'!$K38)=(Rollover!DK$3/'Res Rent Roll'!$K38))</f>
        <v/>
      </c>
      <c r="DL38" s="47" t="str">
        <f>IF('Res Rent Roll'!$B38="","",INT(DL$3/'Res Rent Roll'!$K38)=(Rollover!DL$3/'Res Rent Roll'!$K38))</f>
        <v/>
      </c>
      <c r="DM38" s="47" t="str">
        <f>IF('Res Rent Roll'!$B38="","",INT(DM$3/'Res Rent Roll'!$K38)=(Rollover!DM$3/'Res Rent Roll'!$K38))</f>
        <v/>
      </c>
      <c r="DN38" s="47" t="str">
        <f>IF('Res Rent Roll'!$B38="","",INT(DN$3/'Res Rent Roll'!$K38)=(Rollover!DN$3/'Res Rent Roll'!$K38))</f>
        <v/>
      </c>
      <c r="DO38" s="47" t="str">
        <f>IF('Res Rent Roll'!$B38="","",INT(DO$3/'Res Rent Roll'!$K38)=(Rollover!DO$3/'Res Rent Roll'!$K38))</f>
        <v/>
      </c>
      <c r="DP38" s="47" t="str">
        <f>IF('Res Rent Roll'!$B38="","",INT(DP$3/'Res Rent Roll'!$K38)=(Rollover!DP$3/'Res Rent Roll'!$K38))</f>
        <v/>
      </c>
      <c r="DQ38" s="47" t="str">
        <f>IF('Res Rent Roll'!$B38="","",INT(DQ$3/'Res Rent Roll'!$K38)=(Rollover!DQ$3/'Res Rent Roll'!$K38))</f>
        <v/>
      </c>
      <c r="DR38" s="47" t="str">
        <f>IF('Res Rent Roll'!$B38="","",INT(DR$3/'Res Rent Roll'!$K38)=(Rollover!DR$3/'Res Rent Roll'!$K38))</f>
        <v/>
      </c>
      <c r="DS38" s="47" t="str">
        <f>IF('Res Rent Roll'!$B38="","",INT(DS$3/'Res Rent Roll'!$K38)=(Rollover!DS$3/'Res Rent Roll'!$K38))</f>
        <v/>
      </c>
      <c r="DT38" s="47" t="str">
        <f>IF('Res Rent Roll'!$B38="","",INT(DT$3/'Res Rent Roll'!$K38)=(Rollover!DT$3/'Res Rent Roll'!$K38))</f>
        <v/>
      </c>
      <c r="DU38" s="47" t="str">
        <f>IF('Res Rent Roll'!$B38="","",INT(DU$3/'Res Rent Roll'!$K38)=(Rollover!DU$3/'Res Rent Roll'!$K38))</f>
        <v/>
      </c>
      <c r="DV38" s="47" t="str">
        <f>IF('Res Rent Roll'!$B38="","",INT(DV$3/'Res Rent Roll'!$K38)=(Rollover!DV$3/'Res Rent Roll'!$K38))</f>
        <v/>
      </c>
      <c r="DW38" s="47" t="str">
        <f>IF('Res Rent Roll'!$B38="","",INT(DW$3/'Res Rent Roll'!$K38)=(Rollover!DW$3/'Res Rent Roll'!$K38))</f>
        <v/>
      </c>
      <c r="DX38" s="47" t="str">
        <f>IF('Res Rent Roll'!$B38="","",INT(DX$3/'Res Rent Roll'!$K38)=(Rollover!DX$3/'Res Rent Roll'!$K38))</f>
        <v/>
      </c>
      <c r="DY38" s="47" t="str">
        <f>IF('Res Rent Roll'!$B38="","",INT(DY$3/'Res Rent Roll'!$K38)=(Rollover!DY$3/'Res Rent Roll'!$K38))</f>
        <v/>
      </c>
      <c r="DZ38" s="47" t="str">
        <f>IF('Res Rent Roll'!$B38="","",INT(DZ$3/'Res Rent Roll'!$K38)=(Rollover!DZ$3/'Res Rent Roll'!$K38))</f>
        <v/>
      </c>
      <c r="EA38" s="47" t="str">
        <f>IF('Res Rent Roll'!$B38="","",INT(EA$3/'Res Rent Roll'!$K38)=(Rollover!EA$3/'Res Rent Roll'!$K38))</f>
        <v/>
      </c>
      <c r="EB38" s="47" t="str">
        <f>IF('Res Rent Roll'!$B38="","",INT(EB$3/'Res Rent Roll'!$K38)=(Rollover!EB$3/'Res Rent Roll'!$K38))</f>
        <v/>
      </c>
      <c r="EC38" s="47" t="str">
        <f>IF('Res Rent Roll'!$B38="","",INT(EC$3/'Res Rent Roll'!$K38)=(Rollover!EC$3/'Res Rent Roll'!$K38))</f>
        <v/>
      </c>
      <c r="ED38" s="47" t="str">
        <f>IF('Res Rent Roll'!$B38="","",INT(ED$3/'Res Rent Roll'!$K38)=(Rollover!ED$3/'Res Rent Roll'!$K38))</f>
        <v/>
      </c>
      <c r="EE38" s="47" t="str">
        <f>IF('Res Rent Roll'!$B38="","",INT(EE$3/'Res Rent Roll'!$K38)=(Rollover!EE$3/'Res Rent Roll'!$K38))</f>
        <v/>
      </c>
      <c r="EF38" s="47" t="str">
        <f>IF('Res Rent Roll'!$B38="","",INT(EF$3/'Res Rent Roll'!$K38)=(Rollover!EF$3/'Res Rent Roll'!$K38))</f>
        <v/>
      </c>
      <c r="EG38" s="47" t="str">
        <f>IF('Res Rent Roll'!$B38="","",INT(EG$3/'Res Rent Roll'!$K38)=(Rollover!EG$3/'Res Rent Roll'!$K38))</f>
        <v/>
      </c>
      <c r="EH38" s="47" t="str">
        <f>IF('Res Rent Roll'!$B38="","",INT(EH$3/'Res Rent Roll'!$K38)=(Rollover!EH$3/'Res Rent Roll'!$K38))</f>
        <v/>
      </c>
      <c r="EI38" s="47" t="str">
        <f>IF('Res Rent Roll'!$B38="","",INT(EI$3/'Res Rent Roll'!$K38)=(Rollover!EI$3/'Res Rent Roll'!$K38))</f>
        <v/>
      </c>
      <c r="EJ38" s="47" t="str">
        <f>IF('Res Rent Roll'!$B38="","",INT(EJ$3/'Res Rent Roll'!$K38)=(Rollover!EJ$3/'Res Rent Roll'!$K38))</f>
        <v/>
      </c>
      <c r="EK38" s="47" t="str">
        <f>IF('Res Rent Roll'!$B38="","",INT(EK$3/'Res Rent Roll'!$K38)=(Rollover!EK$3/'Res Rent Roll'!$K38))</f>
        <v/>
      </c>
      <c r="EL38" s="47" t="str">
        <f>IF('Res Rent Roll'!$B38="","",INT(EL$3/'Res Rent Roll'!$K38)=(Rollover!EL$3/'Res Rent Roll'!$K38))</f>
        <v/>
      </c>
      <c r="EM38" s="47" t="str">
        <f>IF('Res Rent Roll'!$B38="","",INT(EM$3/'Res Rent Roll'!$K38)=(Rollover!EM$3/'Res Rent Roll'!$K38))</f>
        <v/>
      </c>
      <c r="EN38" s="47" t="str">
        <f>IF('Res Rent Roll'!$B38="","",INT(EN$3/'Res Rent Roll'!$K38)=(Rollover!EN$3/'Res Rent Roll'!$K38))</f>
        <v/>
      </c>
      <c r="EO38" s="47" t="str">
        <f>IF('Res Rent Roll'!$B38="","",INT(EO$3/'Res Rent Roll'!$K38)=(Rollover!EO$3/'Res Rent Roll'!$K38))</f>
        <v/>
      </c>
      <c r="EP38" s="47" t="str">
        <f>IF('Res Rent Roll'!$B38="","",INT(EP$3/'Res Rent Roll'!$K38)=(Rollover!EP$3/'Res Rent Roll'!$K38))</f>
        <v/>
      </c>
      <c r="EQ38" s="47" t="str">
        <f>IF('Res Rent Roll'!$B38="","",INT(EQ$3/'Res Rent Roll'!$K38)=(Rollover!EQ$3/'Res Rent Roll'!$K38))</f>
        <v/>
      </c>
      <c r="ER38" s="47" t="str">
        <f>IF('Res Rent Roll'!$B38="","",INT(ER$3/'Res Rent Roll'!$K38)=(Rollover!ER$3/'Res Rent Roll'!$K38))</f>
        <v/>
      </c>
      <c r="ES38" s="47" t="str">
        <f>IF('Res Rent Roll'!$B38="","",INT(ES$3/'Res Rent Roll'!$K38)=(Rollover!ES$3/'Res Rent Roll'!$K38))</f>
        <v/>
      </c>
      <c r="ET38" s="47" t="str">
        <f>IF('Res Rent Roll'!$B38="","",INT(ET$3/'Res Rent Roll'!$K38)=(Rollover!ET$3/'Res Rent Roll'!$K38))</f>
        <v/>
      </c>
      <c r="EU38" s="47" t="str">
        <f>IF('Res Rent Roll'!$B38="","",INT(EU$3/'Res Rent Roll'!$K38)=(Rollover!EU$3/'Res Rent Roll'!$K38))</f>
        <v/>
      </c>
      <c r="EV38" s="47" t="str">
        <f>IF('Res Rent Roll'!$B38="","",INT(EV$3/'Res Rent Roll'!$K38)=(Rollover!EV$3/'Res Rent Roll'!$K38))</f>
        <v/>
      </c>
      <c r="EW38" s="47" t="str">
        <f>IF('Res Rent Roll'!$B38="","",INT(EW$3/'Res Rent Roll'!$K38)=(Rollover!EW$3/'Res Rent Roll'!$K38))</f>
        <v/>
      </c>
      <c r="EX38" s="47" t="str">
        <f>IF('Res Rent Roll'!$B38="","",INT(EX$3/'Res Rent Roll'!$K38)=(Rollover!EX$3/'Res Rent Roll'!$K38))</f>
        <v/>
      </c>
      <c r="EY38" s="47" t="str">
        <f>IF('Res Rent Roll'!$B38="","",INT(EY$3/'Res Rent Roll'!$K38)=(Rollover!EY$3/'Res Rent Roll'!$K38))</f>
        <v/>
      </c>
      <c r="EZ38" s="47" t="str">
        <f>IF('Res Rent Roll'!$B38="","",INT(EZ$3/'Res Rent Roll'!$K38)=(Rollover!EZ$3/'Res Rent Roll'!$K38))</f>
        <v/>
      </c>
      <c r="FA38" s="47" t="str">
        <f>IF('Res Rent Roll'!$B38="","",INT(FA$3/'Res Rent Roll'!$K38)=(Rollover!FA$3/'Res Rent Roll'!$K38))</f>
        <v/>
      </c>
      <c r="FB38" s="47" t="str">
        <f>IF('Res Rent Roll'!$B38="","",INT(FB$3/'Res Rent Roll'!$K38)=(Rollover!FB$3/'Res Rent Roll'!$K38))</f>
        <v/>
      </c>
      <c r="FC38" s="47" t="str">
        <f>IF('Res Rent Roll'!$B38="","",INT(FC$3/'Res Rent Roll'!$K38)=(Rollover!FC$3/'Res Rent Roll'!$K38))</f>
        <v/>
      </c>
      <c r="FD38" s="47" t="str">
        <f>IF('Res Rent Roll'!$B38="","",INT(FD$3/'Res Rent Roll'!$K38)=(Rollover!FD$3/'Res Rent Roll'!$K38))</f>
        <v/>
      </c>
      <c r="FE38" s="47" t="str">
        <f>IF('Res Rent Roll'!$B38="","",INT(FE$3/'Res Rent Roll'!$K38)=(Rollover!FE$3/'Res Rent Roll'!$K38))</f>
        <v/>
      </c>
      <c r="FF38" s="47" t="str">
        <f>IF('Res Rent Roll'!$B38="","",INT(FF$3/'Res Rent Roll'!$K38)=(Rollover!FF$3/'Res Rent Roll'!$K38))</f>
        <v/>
      </c>
      <c r="FG38" s="47" t="str">
        <f>IF('Res Rent Roll'!$B38="","",INT(FG$3/'Res Rent Roll'!$K38)=(Rollover!FG$3/'Res Rent Roll'!$K38))</f>
        <v/>
      </c>
      <c r="FH38" s="47" t="str">
        <f>IF('Res Rent Roll'!$B38="","",INT(FH$3/'Res Rent Roll'!$K38)=(Rollover!FH$3/'Res Rent Roll'!$K38))</f>
        <v/>
      </c>
      <c r="FI38" s="47" t="str">
        <f>IF('Res Rent Roll'!$B38="","",INT(FI$3/'Res Rent Roll'!$K38)=(Rollover!FI$3/'Res Rent Roll'!$K38))</f>
        <v/>
      </c>
      <c r="FJ38" s="47" t="str">
        <f>IF('Res Rent Roll'!$B38="","",INT(FJ$3/'Res Rent Roll'!$K38)=(Rollover!FJ$3/'Res Rent Roll'!$K38))</f>
        <v/>
      </c>
      <c r="FK38" s="47" t="str">
        <f>IF('Res Rent Roll'!$B38="","",INT(FK$3/'Res Rent Roll'!$K38)=(Rollover!FK$3/'Res Rent Roll'!$K38))</f>
        <v/>
      </c>
      <c r="FL38" s="47" t="str">
        <f>IF('Res Rent Roll'!$B38="","",INT(FL$3/'Res Rent Roll'!$K38)=(Rollover!FL$3/'Res Rent Roll'!$K38))</f>
        <v/>
      </c>
      <c r="FM38" s="47" t="str">
        <f>IF('Res Rent Roll'!$B38="","",INT(FM$3/'Res Rent Roll'!$K38)=(Rollover!FM$3/'Res Rent Roll'!$K38))</f>
        <v/>
      </c>
      <c r="FN38" s="47" t="str">
        <f>IF('Res Rent Roll'!$B38="","",INT(FN$3/'Res Rent Roll'!$K38)=(Rollover!FN$3/'Res Rent Roll'!$K38))</f>
        <v/>
      </c>
      <c r="FO38" s="47" t="str">
        <f>IF('Res Rent Roll'!$B38="","",INT(FO$3/'Res Rent Roll'!$K38)=(Rollover!FO$3/'Res Rent Roll'!$K38))</f>
        <v/>
      </c>
      <c r="FP38" s="47" t="str">
        <f>IF('Res Rent Roll'!$B38="","",INT(FP$3/'Res Rent Roll'!$K38)=(Rollover!FP$3/'Res Rent Roll'!$K38))</f>
        <v/>
      </c>
      <c r="FQ38" s="47" t="str">
        <f>IF('Res Rent Roll'!$B38="","",INT(FQ$3/'Res Rent Roll'!$K38)=(Rollover!FQ$3/'Res Rent Roll'!$K38))</f>
        <v/>
      </c>
      <c r="FR38" s="47" t="str">
        <f>IF('Res Rent Roll'!$B38="","",INT(FR$3/'Res Rent Roll'!$K38)=(Rollover!FR$3/'Res Rent Roll'!$K38))</f>
        <v/>
      </c>
      <c r="FS38" s="47" t="str">
        <f>IF('Res Rent Roll'!$B38="","",INT(FS$3/'Res Rent Roll'!$K38)=(Rollover!FS$3/'Res Rent Roll'!$K38))</f>
        <v/>
      </c>
      <c r="FT38" s="47" t="str">
        <f>IF('Res Rent Roll'!$B38="","",INT(FT$3/'Res Rent Roll'!$K38)=(Rollover!FT$3/'Res Rent Roll'!$K38))</f>
        <v/>
      </c>
      <c r="FU38" s="47" t="str">
        <f>IF('Res Rent Roll'!$B38="","",INT(FU$3/'Res Rent Roll'!$K38)=(Rollover!FU$3/'Res Rent Roll'!$K38))</f>
        <v/>
      </c>
      <c r="FV38" s="47" t="str">
        <f>IF('Res Rent Roll'!$B38="","",INT(FV$3/'Res Rent Roll'!$K38)=(Rollover!FV$3/'Res Rent Roll'!$K38))</f>
        <v/>
      </c>
      <c r="FW38" s="47" t="str">
        <f>IF('Res Rent Roll'!$B38="","",INT(FW$3/'Res Rent Roll'!$K38)=(Rollover!FW$3/'Res Rent Roll'!$K38))</f>
        <v/>
      </c>
      <c r="FX38" s="47" t="str">
        <f>IF('Res Rent Roll'!$B38="","",INT(FX$3/'Res Rent Roll'!$K38)=(Rollover!FX$3/'Res Rent Roll'!$K38))</f>
        <v/>
      </c>
      <c r="FY38" s="47" t="str">
        <f>IF('Res Rent Roll'!$B38="","",INT(FY$3/'Res Rent Roll'!$K38)=(Rollover!FY$3/'Res Rent Roll'!$K38))</f>
        <v/>
      </c>
      <c r="FZ38" s="47" t="str">
        <f>IF('Res Rent Roll'!$B38="","",INT(FZ$3/'Res Rent Roll'!$K38)=(Rollover!FZ$3/'Res Rent Roll'!$K38))</f>
        <v/>
      </c>
      <c r="GA38" s="48" t="str">
        <f>IF('Res Rent Roll'!$B38="","",INT(GA$3/'Res Rent Roll'!$K38)=(Rollover!GA$3/'Res Rent Roll'!$K38))</f>
        <v/>
      </c>
    </row>
    <row r="39" spans="2:183" x14ac:dyDescent="0.3">
      <c r="B39" s="42" t="str">
        <f>IF('Res Rent Roll'!$B39="","",'Res Rent Roll'!$B39)</f>
        <v/>
      </c>
      <c r="C39" s="43"/>
      <c r="D39" s="47" t="str">
        <f>IF('Res Rent Roll'!$B39="","",INT(D$3/'Res Rent Roll'!$K39)=(Rollover!D$3/'Res Rent Roll'!$K39))</f>
        <v/>
      </c>
      <c r="E39" s="47" t="str">
        <f>IF('Res Rent Roll'!$B39="","",INT(E$3/'Res Rent Roll'!$K39)=(Rollover!E$3/'Res Rent Roll'!$K39))</f>
        <v/>
      </c>
      <c r="F39" s="47" t="str">
        <f>IF('Res Rent Roll'!$B39="","",INT(F$3/'Res Rent Roll'!$K39)=(Rollover!F$3/'Res Rent Roll'!$K39))</f>
        <v/>
      </c>
      <c r="G39" s="47" t="str">
        <f>IF('Res Rent Roll'!$B39="","",INT(G$3/'Res Rent Roll'!$K39)=(Rollover!G$3/'Res Rent Roll'!$K39))</f>
        <v/>
      </c>
      <c r="H39" s="47" t="str">
        <f>IF('Res Rent Roll'!$B39="","",INT(H$3/'Res Rent Roll'!$K39)=(Rollover!H$3/'Res Rent Roll'!$K39))</f>
        <v/>
      </c>
      <c r="I39" s="47" t="str">
        <f>IF('Res Rent Roll'!$B39="","",INT(I$3/'Res Rent Roll'!$K39)=(Rollover!I$3/'Res Rent Roll'!$K39))</f>
        <v/>
      </c>
      <c r="J39" s="47" t="str">
        <f>IF('Res Rent Roll'!$B39="","",INT(J$3/'Res Rent Roll'!$K39)=(Rollover!J$3/'Res Rent Roll'!$K39))</f>
        <v/>
      </c>
      <c r="K39" s="47" t="str">
        <f>IF('Res Rent Roll'!$B39="","",INT(K$3/'Res Rent Roll'!$K39)=(Rollover!K$3/'Res Rent Roll'!$K39))</f>
        <v/>
      </c>
      <c r="L39" s="47" t="str">
        <f>IF('Res Rent Roll'!$B39="","",INT(L$3/'Res Rent Roll'!$K39)=(Rollover!L$3/'Res Rent Roll'!$K39))</f>
        <v/>
      </c>
      <c r="M39" s="47" t="str">
        <f>IF('Res Rent Roll'!$B39="","",INT(M$3/'Res Rent Roll'!$K39)=(Rollover!M$3/'Res Rent Roll'!$K39))</f>
        <v/>
      </c>
      <c r="N39" s="47" t="str">
        <f>IF('Res Rent Roll'!$B39="","",INT(N$3/'Res Rent Roll'!$K39)=(Rollover!N$3/'Res Rent Roll'!$K39))</f>
        <v/>
      </c>
      <c r="O39" s="47" t="str">
        <f>IF('Res Rent Roll'!$B39="","",INT(O$3/'Res Rent Roll'!$K39)=(Rollover!O$3/'Res Rent Roll'!$K39))</f>
        <v/>
      </c>
      <c r="P39" s="47" t="str">
        <f>IF('Res Rent Roll'!$B39="","",INT(P$3/'Res Rent Roll'!$K39)=(Rollover!P$3/'Res Rent Roll'!$K39))</f>
        <v/>
      </c>
      <c r="Q39" s="47" t="str">
        <f>IF('Res Rent Roll'!$B39="","",INT(Q$3/'Res Rent Roll'!$K39)=(Rollover!Q$3/'Res Rent Roll'!$K39))</f>
        <v/>
      </c>
      <c r="R39" s="47" t="str">
        <f>IF('Res Rent Roll'!$B39="","",INT(R$3/'Res Rent Roll'!$K39)=(Rollover!R$3/'Res Rent Roll'!$K39))</f>
        <v/>
      </c>
      <c r="S39" s="47" t="str">
        <f>IF('Res Rent Roll'!$B39="","",INT(S$3/'Res Rent Roll'!$K39)=(Rollover!S$3/'Res Rent Roll'!$K39))</f>
        <v/>
      </c>
      <c r="T39" s="47" t="str">
        <f>IF('Res Rent Roll'!$B39="","",INT(T$3/'Res Rent Roll'!$K39)=(Rollover!T$3/'Res Rent Roll'!$K39))</f>
        <v/>
      </c>
      <c r="U39" s="47" t="str">
        <f>IF('Res Rent Roll'!$B39="","",INT(U$3/'Res Rent Roll'!$K39)=(Rollover!U$3/'Res Rent Roll'!$K39))</f>
        <v/>
      </c>
      <c r="V39" s="47" t="str">
        <f>IF('Res Rent Roll'!$B39="","",INT(V$3/'Res Rent Roll'!$K39)=(Rollover!V$3/'Res Rent Roll'!$K39))</f>
        <v/>
      </c>
      <c r="W39" s="47" t="str">
        <f>IF('Res Rent Roll'!$B39="","",INT(W$3/'Res Rent Roll'!$K39)=(Rollover!W$3/'Res Rent Roll'!$K39))</f>
        <v/>
      </c>
      <c r="X39" s="47" t="str">
        <f>IF('Res Rent Roll'!$B39="","",INT(X$3/'Res Rent Roll'!$K39)=(Rollover!X$3/'Res Rent Roll'!$K39))</f>
        <v/>
      </c>
      <c r="Y39" s="47" t="str">
        <f>IF('Res Rent Roll'!$B39="","",INT(Y$3/'Res Rent Roll'!$K39)=(Rollover!Y$3/'Res Rent Roll'!$K39))</f>
        <v/>
      </c>
      <c r="Z39" s="47" t="str">
        <f>IF('Res Rent Roll'!$B39="","",INT(Z$3/'Res Rent Roll'!$K39)=(Rollover!Z$3/'Res Rent Roll'!$K39))</f>
        <v/>
      </c>
      <c r="AA39" s="47" t="str">
        <f>IF('Res Rent Roll'!$B39="","",INT(AA$3/'Res Rent Roll'!$K39)=(Rollover!AA$3/'Res Rent Roll'!$K39))</f>
        <v/>
      </c>
      <c r="AB39" s="47" t="str">
        <f>IF('Res Rent Roll'!$B39="","",INT(AB$3/'Res Rent Roll'!$K39)=(Rollover!AB$3/'Res Rent Roll'!$K39))</f>
        <v/>
      </c>
      <c r="AC39" s="47" t="str">
        <f>IF('Res Rent Roll'!$B39="","",INT(AC$3/'Res Rent Roll'!$K39)=(Rollover!AC$3/'Res Rent Roll'!$K39))</f>
        <v/>
      </c>
      <c r="AD39" s="47" t="str">
        <f>IF('Res Rent Roll'!$B39="","",INT(AD$3/'Res Rent Roll'!$K39)=(Rollover!AD$3/'Res Rent Roll'!$K39))</f>
        <v/>
      </c>
      <c r="AE39" s="47" t="str">
        <f>IF('Res Rent Roll'!$B39="","",INT(AE$3/'Res Rent Roll'!$K39)=(Rollover!AE$3/'Res Rent Roll'!$K39))</f>
        <v/>
      </c>
      <c r="AF39" s="47" t="str">
        <f>IF('Res Rent Roll'!$B39="","",INT(AF$3/'Res Rent Roll'!$K39)=(Rollover!AF$3/'Res Rent Roll'!$K39))</f>
        <v/>
      </c>
      <c r="AG39" s="47" t="str">
        <f>IF('Res Rent Roll'!$B39="","",INT(AG$3/'Res Rent Roll'!$K39)=(Rollover!AG$3/'Res Rent Roll'!$K39))</f>
        <v/>
      </c>
      <c r="AH39" s="47" t="str">
        <f>IF('Res Rent Roll'!$B39="","",INT(AH$3/'Res Rent Roll'!$K39)=(Rollover!AH$3/'Res Rent Roll'!$K39))</f>
        <v/>
      </c>
      <c r="AI39" s="47" t="str">
        <f>IF('Res Rent Roll'!$B39="","",INT(AI$3/'Res Rent Roll'!$K39)=(Rollover!AI$3/'Res Rent Roll'!$K39))</f>
        <v/>
      </c>
      <c r="AJ39" s="47" t="str">
        <f>IF('Res Rent Roll'!$B39="","",INT(AJ$3/'Res Rent Roll'!$K39)=(Rollover!AJ$3/'Res Rent Roll'!$K39))</f>
        <v/>
      </c>
      <c r="AK39" s="47" t="str">
        <f>IF('Res Rent Roll'!$B39="","",INT(AK$3/'Res Rent Roll'!$K39)=(Rollover!AK$3/'Res Rent Roll'!$K39))</f>
        <v/>
      </c>
      <c r="AL39" s="47" t="str">
        <f>IF('Res Rent Roll'!$B39="","",INT(AL$3/'Res Rent Roll'!$K39)=(Rollover!AL$3/'Res Rent Roll'!$K39))</f>
        <v/>
      </c>
      <c r="AM39" s="47" t="str">
        <f>IF('Res Rent Roll'!$B39="","",INT(AM$3/'Res Rent Roll'!$K39)=(Rollover!AM$3/'Res Rent Roll'!$K39))</f>
        <v/>
      </c>
      <c r="AN39" s="47" t="str">
        <f>IF('Res Rent Roll'!$B39="","",INT(AN$3/'Res Rent Roll'!$K39)=(Rollover!AN$3/'Res Rent Roll'!$K39))</f>
        <v/>
      </c>
      <c r="AO39" s="47" t="str">
        <f>IF('Res Rent Roll'!$B39="","",INT(AO$3/'Res Rent Roll'!$K39)=(Rollover!AO$3/'Res Rent Roll'!$K39))</f>
        <v/>
      </c>
      <c r="AP39" s="47" t="str">
        <f>IF('Res Rent Roll'!$B39="","",INT(AP$3/'Res Rent Roll'!$K39)=(Rollover!AP$3/'Res Rent Roll'!$K39))</f>
        <v/>
      </c>
      <c r="AQ39" s="47" t="str">
        <f>IF('Res Rent Roll'!$B39="","",INT(AQ$3/'Res Rent Roll'!$K39)=(Rollover!AQ$3/'Res Rent Roll'!$K39))</f>
        <v/>
      </c>
      <c r="AR39" s="47" t="str">
        <f>IF('Res Rent Roll'!$B39="","",INT(AR$3/'Res Rent Roll'!$K39)=(Rollover!AR$3/'Res Rent Roll'!$K39))</f>
        <v/>
      </c>
      <c r="AS39" s="47" t="str">
        <f>IF('Res Rent Roll'!$B39="","",INT(AS$3/'Res Rent Roll'!$K39)=(Rollover!AS$3/'Res Rent Roll'!$K39))</f>
        <v/>
      </c>
      <c r="AT39" s="47" t="str">
        <f>IF('Res Rent Roll'!$B39="","",INT(AT$3/'Res Rent Roll'!$K39)=(Rollover!AT$3/'Res Rent Roll'!$K39))</f>
        <v/>
      </c>
      <c r="AU39" s="47" t="str">
        <f>IF('Res Rent Roll'!$B39="","",INT(AU$3/'Res Rent Roll'!$K39)=(Rollover!AU$3/'Res Rent Roll'!$K39))</f>
        <v/>
      </c>
      <c r="AV39" s="47" t="str">
        <f>IF('Res Rent Roll'!$B39="","",INT(AV$3/'Res Rent Roll'!$K39)=(Rollover!AV$3/'Res Rent Roll'!$K39))</f>
        <v/>
      </c>
      <c r="AW39" s="47" t="str">
        <f>IF('Res Rent Roll'!$B39="","",INT(AW$3/'Res Rent Roll'!$K39)=(Rollover!AW$3/'Res Rent Roll'!$K39))</f>
        <v/>
      </c>
      <c r="AX39" s="47" t="str">
        <f>IF('Res Rent Roll'!$B39="","",INT(AX$3/'Res Rent Roll'!$K39)=(Rollover!AX$3/'Res Rent Roll'!$K39))</f>
        <v/>
      </c>
      <c r="AY39" s="47" t="str">
        <f>IF('Res Rent Roll'!$B39="","",INT(AY$3/'Res Rent Roll'!$K39)=(Rollover!AY$3/'Res Rent Roll'!$K39))</f>
        <v/>
      </c>
      <c r="AZ39" s="47" t="str">
        <f>IF('Res Rent Roll'!$B39="","",INT(AZ$3/'Res Rent Roll'!$K39)=(Rollover!AZ$3/'Res Rent Roll'!$K39))</f>
        <v/>
      </c>
      <c r="BA39" s="47" t="str">
        <f>IF('Res Rent Roll'!$B39="","",INT(BA$3/'Res Rent Roll'!$K39)=(Rollover!BA$3/'Res Rent Roll'!$K39))</f>
        <v/>
      </c>
      <c r="BB39" s="47" t="str">
        <f>IF('Res Rent Roll'!$B39="","",INT(BB$3/'Res Rent Roll'!$K39)=(Rollover!BB$3/'Res Rent Roll'!$K39))</f>
        <v/>
      </c>
      <c r="BC39" s="47" t="str">
        <f>IF('Res Rent Roll'!$B39="","",INT(BC$3/'Res Rent Roll'!$K39)=(Rollover!BC$3/'Res Rent Roll'!$K39))</f>
        <v/>
      </c>
      <c r="BD39" s="47" t="str">
        <f>IF('Res Rent Roll'!$B39="","",INT(BD$3/'Res Rent Roll'!$K39)=(Rollover!BD$3/'Res Rent Roll'!$K39))</f>
        <v/>
      </c>
      <c r="BE39" s="47" t="str">
        <f>IF('Res Rent Roll'!$B39="","",INT(BE$3/'Res Rent Roll'!$K39)=(Rollover!BE$3/'Res Rent Roll'!$K39))</f>
        <v/>
      </c>
      <c r="BF39" s="47" t="str">
        <f>IF('Res Rent Roll'!$B39="","",INT(BF$3/'Res Rent Roll'!$K39)=(Rollover!BF$3/'Res Rent Roll'!$K39))</f>
        <v/>
      </c>
      <c r="BG39" s="47" t="str">
        <f>IF('Res Rent Roll'!$B39="","",INT(BG$3/'Res Rent Roll'!$K39)=(Rollover!BG$3/'Res Rent Roll'!$K39))</f>
        <v/>
      </c>
      <c r="BH39" s="47" t="str">
        <f>IF('Res Rent Roll'!$B39="","",INT(BH$3/'Res Rent Roll'!$K39)=(Rollover!BH$3/'Res Rent Roll'!$K39))</f>
        <v/>
      </c>
      <c r="BI39" s="47" t="str">
        <f>IF('Res Rent Roll'!$B39="","",INT(BI$3/'Res Rent Roll'!$K39)=(Rollover!BI$3/'Res Rent Roll'!$K39))</f>
        <v/>
      </c>
      <c r="BJ39" s="47" t="str">
        <f>IF('Res Rent Roll'!$B39="","",INT(BJ$3/'Res Rent Roll'!$K39)=(Rollover!BJ$3/'Res Rent Roll'!$K39))</f>
        <v/>
      </c>
      <c r="BK39" s="47" t="str">
        <f>IF('Res Rent Roll'!$B39="","",INT(BK$3/'Res Rent Roll'!$K39)=(Rollover!BK$3/'Res Rent Roll'!$K39))</f>
        <v/>
      </c>
      <c r="BL39" s="47" t="str">
        <f>IF('Res Rent Roll'!$B39="","",INT(BL$3/'Res Rent Roll'!$K39)=(Rollover!BL$3/'Res Rent Roll'!$K39))</f>
        <v/>
      </c>
      <c r="BM39" s="47" t="str">
        <f>IF('Res Rent Roll'!$B39="","",INT(BM$3/'Res Rent Roll'!$K39)=(Rollover!BM$3/'Res Rent Roll'!$K39))</f>
        <v/>
      </c>
      <c r="BN39" s="47" t="str">
        <f>IF('Res Rent Roll'!$B39="","",INT(BN$3/'Res Rent Roll'!$K39)=(Rollover!BN$3/'Res Rent Roll'!$K39))</f>
        <v/>
      </c>
      <c r="BO39" s="47" t="str">
        <f>IF('Res Rent Roll'!$B39="","",INT(BO$3/'Res Rent Roll'!$K39)=(Rollover!BO$3/'Res Rent Roll'!$K39))</f>
        <v/>
      </c>
      <c r="BP39" s="47" t="str">
        <f>IF('Res Rent Roll'!$B39="","",INT(BP$3/'Res Rent Roll'!$K39)=(Rollover!BP$3/'Res Rent Roll'!$K39))</f>
        <v/>
      </c>
      <c r="BQ39" s="47" t="str">
        <f>IF('Res Rent Roll'!$B39="","",INT(BQ$3/'Res Rent Roll'!$K39)=(Rollover!BQ$3/'Res Rent Roll'!$K39))</f>
        <v/>
      </c>
      <c r="BR39" s="47" t="str">
        <f>IF('Res Rent Roll'!$B39="","",INT(BR$3/'Res Rent Roll'!$K39)=(Rollover!BR$3/'Res Rent Roll'!$K39))</f>
        <v/>
      </c>
      <c r="BS39" s="47" t="str">
        <f>IF('Res Rent Roll'!$B39="","",INT(BS$3/'Res Rent Roll'!$K39)=(Rollover!BS$3/'Res Rent Roll'!$K39))</f>
        <v/>
      </c>
      <c r="BT39" s="47" t="str">
        <f>IF('Res Rent Roll'!$B39="","",INT(BT$3/'Res Rent Roll'!$K39)=(Rollover!BT$3/'Res Rent Roll'!$K39))</f>
        <v/>
      </c>
      <c r="BU39" s="47" t="str">
        <f>IF('Res Rent Roll'!$B39="","",INT(BU$3/'Res Rent Roll'!$K39)=(Rollover!BU$3/'Res Rent Roll'!$K39))</f>
        <v/>
      </c>
      <c r="BV39" s="47" t="str">
        <f>IF('Res Rent Roll'!$B39="","",INT(BV$3/'Res Rent Roll'!$K39)=(Rollover!BV$3/'Res Rent Roll'!$K39))</f>
        <v/>
      </c>
      <c r="BW39" s="47" t="str">
        <f>IF('Res Rent Roll'!$B39="","",INT(BW$3/'Res Rent Roll'!$K39)=(Rollover!BW$3/'Res Rent Roll'!$K39))</f>
        <v/>
      </c>
      <c r="BX39" s="47" t="str">
        <f>IF('Res Rent Roll'!$B39="","",INT(BX$3/'Res Rent Roll'!$K39)=(Rollover!BX$3/'Res Rent Roll'!$K39))</f>
        <v/>
      </c>
      <c r="BY39" s="47" t="str">
        <f>IF('Res Rent Roll'!$B39="","",INT(BY$3/'Res Rent Roll'!$K39)=(Rollover!BY$3/'Res Rent Roll'!$K39))</f>
        <v/>
      </c>
      <c r="BZ39" s="47" t="str">
        <f>IF('Res Rent Roll'!$B39="","",INT(BZ$3/'Res Rent Roll'!$K39)=(Rollover!BZ$3/'Res Rent Roll'!$K39))</f>
        <v/>
      </c>
      <c r="CA39" s="47" t="str">
        <f>IF('Res Rent Roll'!$B39="","",INT(CA$3/'Res Rent Roll'!$K39)=(Rollover!CA$3/'Res Rent Roll'!$K39))</f>
        <v/>
      </c>
      <c r="CB39" s="47" t="str">
        <f>IF('Res Rent Roll'!$B39="","",INT(CB$3/'Res Rent Roll'!$K39)=(Rollover!CB$3/'Res Rent Roll'!$K39))</f>
        <v/>
      </c>
      <c r="CC39" s="47" t="str">
        <f>IF('Res Rent Roll'!$B39="","",INT(CC$3/'Res Rent Roll'!$K39)=(Rollover!CC$3/'Res Rent Roll'!$K39))</f>
        <v/>
      </c>
      <c r="CD39" s="47" t="str">
        <f>IF('Res Rent Roll'!$B39="","",INT(CD$3/'Res Rent Roll'!$K39)=(Rollover!CD$3/'Res Rent Roll'!$K39))</f>
        <v/>
      </c>
      <c r="CE39" s="47" t="str">
        <f>IF('Res Rent Roll'!$B39="","",INT(CE$3/'Res Rent Roll'!$K39)=(Rollover!CE$3/'Res Rent Roll'!$K39))</f>
        <v/>
      </c>
      <c r="CF39" s="47" t="str">
        <f>IF('Res Rent Roll'!$B39="","",INT(CF$3/'Res Rent Roll'!$K39)=(Rollover!CF$3/'Res Rent Roll'!$K39))</f>
        <v/>
      </c>
      <c r="CG39" s="47" t="str">
        <f>IF('Res Rent Roll'!$B39="","",INT(CG$3/'Res Rent Roll'!$K39)=(Rollover!CG$3/'Res Rent Roll'!$K39))</f>
        <v/>
      </c>
      <c r="CH39" s="47" t="str">
        <f>IF('Res Rent Roll'!$B39="","",INT(CH$3/'Res Rent Roll'!$K39)=(Rollover!CH$3/'Res Rent Roll'!$K39))</f>
        <v/>
      </c>
      <c r="CI39" s="47" t="str">
        <f>IF('Res Rent Roll'!$B39="","",INT(CI$3/'Res Rent Roll'!$K39)=(Rollover!CI$3/'Res Rent Roll'!$K39))</f>
        <v/>
      </c>
      <c r="CJ39" s="47" t="str">
        <f>IF('Res Rent Roll'!$B39="","",INT(CJ$3/'Res Rent Roll'!$K39)=(Rollover!CJ$3/'Res Rent Roll'!$K39))</f>
        <v/>
      </c>
      <c r="CK39" s="47" t="str">
        <f>IF('Res Rent Roll'!$B39="","",INT(CK$3/'Res Rent Roll'!$K39)=(Rollover!CK$3/'Res Rent Roll'!$K39))</f>
        <v/>
      </c>
      <c r="CL39" s="47" t="str">
        <f>IF('Res Rent Roll'!$B39="","",INT(CL$3/'Res Rent Roll'!$K39)=(Rollover!CL$3/'Res Rent Roll'!$K39))</f>
        <v/>
      </c>
      <c r="CM39" s="47" t="str">
        <f>IF('Res Rent Roll'!$B39="","",INT(CM$3/'Res Rent Roll'!$K39)=(Rollover!CM$3/'Res Rent Roll'!$K39))</f>
        <v/>
      </c>
      <c r="CN39" s="47" t="str">
        <f>IF('Res Rent Roll'!$B39="","",INT(CN$3/'Res Rent Roll'!$K39)=(Rollover!CN$3/'Res Rent Roll'!$K39))</f>
        <v/>
      </c>
      <c r="CO39" s="47" t="str">
        <f>IF('Res Rent Roll'!$B39="","",INT(CO$3/'Res Rent Roll'!$K39)=(Rollover!CO$3/'Res Rent Roll'!$K39))</f>
        <v/>
      </c>
      <c r="CP39" s="47" t="str">
        <f>IF('Res Rent Roll'!$B39="","",INT(CP$3/'Res Rent Roll'!$K39)=(Rollover!CP$3/'Res Rent Roll'!$K39))</f>
        <v/>
      </c>
      <c r="CQ39" s="47" t="str">
        <f>IF('Res Rent Roll'!$B39="","",INT(CQ$3/'Res Rent Roll'!$K39)=(Rollover!CQ$3/'Res Rent Roll'!$K39))</f>
        <v/>
      </c>
      <c r="CR39" s="47" t="str">
        <f>IF('Res Rent Roll'!$B39="","",INT(CR$3/'Res Rent Roll'!$K39)=(Rollover!CR$3/'Res Rent Roll'!$K39))</f>
        <v/>
      </c>
      <c r="CS39" s="47" t="str">
        <f>IF('Res Rent Roll'!$B39="","",INT(CS$3/'Res Rent Roll'!$K39)=(Rollover!CS$3/'Res Rent Roll'!$K39))</f>
        <v/>
      </c>
      <c r="CT39" s="47" t="str">
        <f>IF('Res Rent Roll'!$B39="","",INT(CT$3/'Res Rent Roll'!$K39)=(Rollover!CT$3/'Res Rent Roll'!$K39))</f>
        <v/>
      </c>
      <c r="CU39" s="47" t="str">
        <f>IF('Res Rent Roll'!$B39="","",INT(CU$3/'Res Rent Roll'!$K39)=(Rollover!CU$3/'Res Rent Roll'!$K39))</f>
        <v/>
      </c>
      <c r="CV39" s="47" t="str">
        <f>IF('Res Rent Roll'!$B39="","",INT(CV$3/'Res Rent Roll'!$K39)=(Rollover!CV$3/'Res Rent Roll'!$K39))</f>
        <v/>
      </c>
      <c r="CW39" s="47" t="str">
        <f>IF('Res Rent Roll'!$B39="","",INT(CW$3/'Res Rent Roll'!$K39)=(Rollover!CW$3/'Res Rent Roll'!$K39))</f>
        <v/>
      </c>
      <c r="CX39" s="47" t="str">
        <f>IF('Res Rent Roll'!$B39="","",INT(CX$3/'Res Rent Roll'!$K39)=(Rollover!CX$3/'Res Rent Roll'!$K39))</f>
        <v/>
      </c>
      <c r="CY39" s="47" t="str">
        <f>IF('Res Rent Roll'!$B39="","",INT(CY$3/'Res Rent Roll'!$K39)=(Rollover!CY$3/'Res Rent Roll'!$K39))</f>
        <v/>
      </c>
      <c r="CZ39" s="47" t="str">
        <f>IF('Res Rent Roll'!$B39="","",INT(CZ$3/'Res Rent Roll'!$K39)=(Rollover!CZ$3/'Res Rent Roll'!$K39))</f>
        <v/>
      </c>
      <c r="DA39" s="47" t="str">
        <f>IF('Res Rent Roll'!$B39="","",INT(DA$3/'Res Rent Roll'!$K39)=(Rollover!DA$3/'Res Rent Roll'!$K39))</f>
        <v/>
      </c>
      <c r="DB39" s="47" t="str">
        <f>IF('Res Rent Roll'!$B39="","",INT(DB$3/'Res Rent Roll'!$K39)=(Rollover!DB$3/'Res Rent Roll'!$K39))</f>
        <v/>
      </c>
      <c r="DC39" s="47" t="str">
        <f>IF('Res Rent Roll'!$B39="","",INT(DC$3/'Res Rent Roll'!$K39)=(Rollover!DC$3/'Res Rent Roll'!$K39))</f>
        <v/>
      </c>
      <c r="DD39" s="47" t="str">
        <f>IF('Res Rent Roll'!$B39="","",INT(DD$3/'Res Rent Roll'!$K39)=(Rollover!DD$3/'Res Rent Roll'!$K39))</f>
        <v/>
      </c>
      <c r="DE39" s="47" t="str">
        <f>IF('Res Rent Roll'!$B39="","",INT(DE$3/'Res Rent Roll'!$K39)=(Rollover!DE$3/'Res Rent Roll'!$K39))</f>
        <v/>
      </c>
      <c r="DF39" s="47" t="str">
        <f>IF('Res Rent Roll'!$B39="","",INT(DF$3/'Res Rent Roll'!$K39)=(Rollover!DF$3/'Res Rent Roll'!$K39))</f>
        <v/>
      </c>
      <c r="DG39" s="47" t="str">
        <f>IF('Res Rent Roll'!$B39="","",INT(DG$3/'Res Rent Roll'!$K39)=(Rollover!DG$3/'Res Rent Roll'!$K39))</f>
        <v/>
      </c>
      <c r="DH39" s="47" t="str">
        <f>IF('Res Rent Roll'!$B39="","",INT(DH$3/'Res Rent Roll'!$K39)=(Rollover!DH$3/'Res Rent Roll'!$K39))</f>
        <v/>
      </c>
      <c r="DI39" s="47" t="str">
        <f>IF('Res Rent Roll'!$B39="","",INT(DI$3/'Res Rent Roll'!$K39)=(Rollover!DI$3/'Res Rent Roll'!$K39))</f>
        <v/>
      </c>
      <c r="DJ39" s="47" t="str">
        <f>IF('Res Rent Roll'!$B39="","",INT(DJ$3/'Res Rent Roll'!$K39)=(Rollover!DJ$3/'Res Rent Roll'!$K39))</f>
        <v/>
      </c>
      <c r="DK39" s="47" t="str">
        <f>IF('Res Rent Roll'!$B39="","",INT(DK$3/'Res Rent Roll'!$K39)=(Rollover!DK$3/'Res Rent Roll'!$K39))</f>
        <v/>
      </c>
      <c r="DL39" s="47" t="str">
        <f>IF('Res Rent Roll'!$B39="","",INT(DL$3/'Res Rent Roll'!$K39)=(Rollover!DL$3/'Res Rent Roll'!$K39))</f>
        <v/>
      </c>
      <c r="DM39" s="47" t="str">
        <f>IF('Res Rent Roll'!$B39="","",INT(DM$3/'Res Rent Roll'!$K39)=(Rollover!DM$3/'Res Rent Roll'!$K39))</f>
        <v/>
      </c>
      <c r="DN39" s="47" t="str">
        <f>IF('Res Rent Roll'!$B39="","",INT(DN$3/'Res Rent Roll'!$K39)=(Rollover!DN$3/'Res Rent Roll'!$K39))</f>
        <v/>
      </c>
      <c r="DO39" s="47" t="str">
        <f>IF('Res Rent Roll'!$B39="","",INT(DO$3/'Res Rent Roll'!$K39)=(Rollover!DO$3/'Res Rent Roll'!$K39))</f>
        <v/>
      </c>
      <c r="DP39" s="47" t="str">
        <f>IF('Res Rent Roll'!$B39="","",INT(DP$3/'Res Rent Roll'!$K39)=(Rollover!DP$3/'Res Rent Roll'!$K39))</f>
        <v/>
      </c>
      <c r="DQ39" s="47" t="str">
        <f>IF('Res Rent Roll'!$B39="","",INT(DQ$3/'Res Rent Roll'!$K39)=(Rollover!DQ$3/'Res Rent Roll'!$K39))</f>
        <v/>
      </c>
      <c r="DR39" s="47" t="str">
        <f>IF('Res Rent Roll'!$B39="","",INT(DR$3/'Res Rent Roll'!$K39)=(Rollover!DR$3/'Res Rent Roll'!$K39))</f>
        <v/>
      </c>
      <c r="DS39" s="47" t="str">
        <f>IF('Res Rent Roll'!$B39="","",INT(DS$3/'Res Rent Roll'!$K39)=(Rollover!DS$3/'Res Rent Roll'!$K39))</f>
        <v/>
      </c>
      <c r="DT39" s="47" t="str">
        <f>IF('Res Rent Roll'!$B39="","",INT(DT$3/'Res Rent Roll'!$K39)=(Rollover!DT$3/'Res Rent Roll'!$K39))</f>
        <v/>
      </c>
      <c r="DU39" s="47" t="str">
        <f>IF('Res Rent Roll'!$B39="","",INT(DU$3/'Res Rent Roll'!$K39)=(Rollover!DU$3/'Res Rent Roll'!$K39))</f>
        <v/>
      </c>
      <c r="DV39" s="47" t="str">
        <f>IF('Res Rent Roll'!$B39="","",INT(DV$3/'Res Rent Roll'!$K39)=(Rollover!DV$3/'Res Rent Roll'!$K39))</f>
        <v/>
      </c>
      <c r="DW39" s="47" t="str">
        <f>IF('Res Rent Roll'!$B39="","",INT(DW$3/'Res Rent Roll'!$K39)=(Rollover!DW$3/'Res Rent Roll'!$K39))</f>
        <v/>
      </c>
      <c r="DX39" s="47" t="str">
        <f>IF('Res Rent Roll'!$B39="","",INT(DX$3/'Res Rent Roll'!$K39)=(Rollover!DX$3/'Res Rent Roll'!$K39))</f>
        <v/>
      </c>
      <c r="DY39" s="47" t="str">
        <f>IF('Res Rent Roll'!$B39="","",INT(DY$3/'Res Rent Roll'!$K39)=(Rollover!DY$3/'Res Rent Roll'!$K39))</f>
        <v/>
      </c>
      <c r="DZ39" s="47" t="str">
        <f>IF('Res Rent Roll'!$B39="","",INT(DZ$3/'Res Rent Roll'!$K39)=(Rollover!DZ$3/'Res Rent Roll'!$K39))</f>
        <v/>
      </c>
      <c r="EA39" s="47" t="str">
        <f>IF('Res Rent Roll'!$B39="","",INT(EA$3/'Res Rent Roll'!$K39)=(Rollover!EA$3/'Res Rent Roll'!$K39))</f>
        <v/>
      </c>
      <c r="EB39" s="47" t="str">
        <f>IF('Res Rent Roll'!$B39="","",INT(EB$3/'Res Rent Roll'!$K39)=(Rollover!EB$3/'Res Rent Roll'!$K39))</f>
        <v/>
      </c>
      <c r="EC39" s="47" t="str">
        <f>IF('Res Rent Roll'!$B39="","",INT(EC$3/'Res Rent Roll'!$K39)=(Rollover!EC$3/'Res Rent Roll'!$K39))</f>
        <v/>
      </c>
      <c r="ED39" s="47" t="str">
        <f>IF('Res Rent Roll'!$B39="","",INT(ED$3/'Res Rent Roll'!$K39)=(Rollover!ED$3/'Res Rent Roll'!$K39))</f>
        <v/>
      </c>
      <c r="EE39" s="47" t="str">
        <f>IF('Res Rent Roll'!$B39="","",INT(EE$3/'Res Rent Roll'!$K39)=(Rollover!EE$3/'Res Rent Roll'!$K39))</f>
        <v/>
      </c>
      <c r="EF39" s="47" t="str">
        <f>IF('Res Rent Roll'!$B39="","",INT(EF$3/'Res Rent Roll'!$K39)=(Rollover!EF$3/'Res Rent Roll'!$K39))</f>
        <v/>
      </c>
      <c r="EG39" s="47" t="str">
        <f>IF('Res Rent Roll'!$B39="","",INT(EG$3/'Res Rent Roll'!$K39)=(Rollover!EG$3/'Res Rent Roll'!$K39))</f>
        <v/>
      </c>
      <c r="EH39" s="47" t="str">
        <f>IF('Res Rent Roll'!$B39="","",INT(EH$3/'Res Rent Roll'!$K39)=(Rollover!EH$3/'Res Rent Roll'!$K39))</f>
        <v/>
      </c>
      <c r="EI39" s="47" t="str">
        <f>IF('Res Rent Roll'!$B39="","",INT(EI$3/'Res Rent Roll'!$K39)=(Rollover!EI$3/'Res Rent Roll'!$K39))</f>
        <v/>
      </c>
      <c r="EJ39" s="47" t="str">
        <f>IF('Res Rent Roll'!$B39="","",INT(EJ$3/'Res Rent Roll'!$K39)=(Rollover!EJ$3/'Res Rent Roll'!$K39))</f>
        <v/>
      </c>
      <c r="EK39" s="47" t="str">
        <f>IF('Res Rent Roll'!$B39="","",INT(EK$3/'Res Rent Roll'!$K39)=(Rollover!EK$3/'Res Rent Roll'!$K39))</f>
        <v/>
      </c>
      <c r="EL39" s="47" t="str">
        <f>IF('Res Rent Roll'!$B39="","",INT(EL$3/'Res Rent Roll'!$K39)=(Rollover!EL$3/'Res Rent Roll'!$K39))</f>
        <v/>
      </c>
      <c r="EM39" s="47" t="str">
        <f>IF('Res Rent Roll'!$B39="","",INT(EM$3/'Res Rent Roll'!$K39)=(Rollover!EM$3/'Res Rent Roll'!$K39))</f>
        <v/>
      </c>
      <c r="EN39" s="47" t="str">
        <f>IF('Res Rent Roll'!$B39="","",INT(EN$3/'Res Rent Roll'!$K39)=(Rollover!EN$3/'Res Rent Roll'!$K39))</f>
        <v/>
      </c>
      <c r="EO39" s="47" t="str">
        <f>IF('Res Rent Roll'!$B39="","",INT(EO$3/'Res Rent Roll'!$K39)=(Rollover!EO$3/'Res Rent Roll'!$K39))</f>
        <v/>
      </c>
      <c r="EP39" s="47" t="str">
        <f>IF('Res Rent Roll'!$B39="","",INT(EP$3/'Res Rent Roll'!$K39)=(Rollover!EP$3/'Res Rent Roll'!$K39))</f>
        <v/>
      </c>
      <c r="EQ39" s="47" t="str">
        <f>IF('Res Rent Roll'!$B39="","",INT(EQ$3/'Res Rent Roll'!$K39)=(Rollover!EQ$3/'Res Rent Roll'!$K39))</f>
        <v/>
      </c>
      <c r="ER39" s="47" t="str">
        <f>IF('Res Rent Roll'!$B39="","",INT(ER$3/'Res Rent Roll'!$K39)=(Rollover!ER$3/'Res Rent Roll'!$K39))</f>
        <v/>
      </c>
      <c r="ES39" s="47" t="str">
        <f>IF('Res Rent Roll'!$B39="","",INT(ES$3/'Res Rent Roll'!$K39)=(Rollover!ES$3/'Res Rent Roll'!$K39))</f>
        <v/>
      </c>
      <c r="ET39" s="47" t="str">
        <f>IF('Res Rent Roll'!$B39="","",INT(ET$3/'Res Rent Roll'!$K39)=(Rollover!ET$3/'Res Rent Roll'!$K39))</f>
        <v/>
      </c>
      <c r="EU39" s="47" t="str">
        <f>IF('Res Rent Roll'!$B39="","",INT(EU$3/'Res Rent Roll'!$K39)=(Rollover!EU$3/'Res Rent Roll'!$K39))</f>
        <v/>
      </c>
      <c r="EV39" s="47" t="str">
        <f>IF('Res Rent Roll'!$B39="","",INT(EV$3/'Res Rent Roll'!$K39)=(Rollover!EV$3/'Res Rent Roll'!$K39))</f>
        <v/>
      </c>
      <c r="EW39" s="47" t="str">
        <f>IF('Res Rent Roll'!$B39="","",INT(EW$3/'Res Rent Roll'!$K39)=(Rollover!EW$3/'Res Rent Roll'!$K39))</f>
        <v/>
      </c>
      <c r="EX39" s="47" t="str">
        <f>IF('Res Rent Roll'!$B39="","",INT(EX$3/'Res Rent Roll'!$K39)=(Rollover!EX$3/'Res Rent Roll'!$K39))</f>
        <v/>
      </c>
      <c r="EY39" s="47" t="str">
        <f>IF('Res Rent Roll'!$B39="","",INT(EY$3/'Res Rent Roll'!$K39)=(Rollover!EY$3/'Res Rent Roll'!$K39))</f>
        <v/>
      </c>
      <c r="EZ39" s="47" t="str">
        <f>IF('Res Rent Roll'!$B39="","",INT(EZ$3/'Res Rent Roll'!$K39)=(Rollover!EZ$3/'Res Rent Roll'!$K39))</f>
        <v/>
      </c>
      <c r="FA39" s="47" t="str">
        <f>IF('Res Rent Roll'!$B39="","",INT(FA$3/'Res Rent Roll'!$K39)=(Rollover!FA$3/'Res Rent Roll'!$K39))</f>
        <v/>
      </c>
      <c r="FB39" s="47" t="str">
        <f>IF('Res Rent Roll'!$B39="","",INT(FB$3/'Res Rent Roll'!$K39)=(Rollover!FB$3/'Res Rent Roll'!$K39))</f>
        <v/>
      </c>
      <c r="FC39" s="47" t="str">
        <f>IF('Res Rent Roll'!$B39="","",INT(FC$3/'Res Rent Roll'!$K39)=(Rollover!FC$3/'Res Rent Roll'!$K39))</f>
        <v/>
      </c>
      <c r="FD39" s="47" t="str">
        <f>IF('Res Rent Roll'!$B39="","",INT(FD$3/'Res Rent Roll'!$K39)=(Rollover!FD$3/'Res Rent Roll'!$K39))</f>
        <v/>
      </c>
      <c r="FE39" s="47" t="str">
        <f>IF('Res Rent Roll'!$B39="","",INT(FE$3/'Res Rent Roll'!$K39)=(Rollover!FE$3/'Res Rent Roll'!$K39))</f>
        <v/>
      </c>
      <c r="FF39" s="47" t="str">
        <f>IF('Res Rent Roll'!$B39="","",INT(FF$3/'Res Rent Roll'!$K39)=(Rollover!FF$3/'Res Rent Roll'!$K39))</f>
        <v/>
      </c>
      <c r="FG39" s="47" t="str">
        <f>IF('Res Rent Roll'!$B39="","",INT(FG$3/'Res Rent Roll'!$K39)=(Rollover!FG$3/'Res Rent Roll'!$K39))</f>
        <v/>
      </c>
      <c r="FH39" s="47" t="str">
        <f>IF('Res Rent Roll'!$B39="","",INT(FH$3/'Res Rent Roll'!$K39)=(Rollover!FH$3/'Res Rent Roll'!$K39))</f>
        <v/>
      </c>
      <c r="FI39" s="47" t="str">
        <f>IF('Res Rent Roll'!$B39="","",INT(FI$3/'Res Rent Roll'!$K39)=(Rollover!FI$3/'Res Rent Roll'!$K39))</f>
        <v/>
      </c>
      <c r="FJ39" s="47" t="str">
        <f>IF('Res Rent Roll'!$B39="","",INT(FJ$3/'Res Rent Roll'!$K39)=(Rollover!FJ$3/'Res Rent Roll'!$K39))</f>
        <v/>
      </c>
      <c r="FK39" s="47" t="str">
        <f>IF('Res Rent Roll'!$B39="","",INT(FK$3/'Res Rent Roll'!$K39)=(Rollover!FK$3/'Res Rent Roll'!$K39))</f>
        <v/>
      </c>
      <c r="FL39" s="47" t="str">
        <f>IF('Res Rent Roll'!$B39="","",INT(FL$3/'Res Rent Roll'!$K39)=(Rollover!FL$3/'Res Rent Roll'!$K39))</f>
        <v/>
      </c>
      <c r="FM39" s="47" t="str">
        <f>IF('Res Rent Roll'!$B39="","",INT(FM$3/'Res Rent Roll'!$K39)=(Rollover!FM$3/'Res Rent Roll'!$K39))</f>
        <v/>
      </c>
      <c r="FN39" s="47" t="str">
        <f>IF('Res Rent Roll'!$B39="","",INT(FN$3/'Res Rent Roll'!$K39)=(Rollover!FN$3/'Res Rent Roll'!$K39))</f>
        <v/>
      </c>
      <c r="FO39" s="47" t="str">
        <f>IF('Res Rent Roll'!$B39="","",INT(FO$3/'Res Rent Roll'!$K39)=(Rollover!FO$3/'Res Rent Roll'!$K39))</f>
        <v/>
      </c>
      <c r="FP39" s="47" t="str">
        <f>IF('Res Rent Roll'!$B39="","",INT(FP$3/'Res Rent Roll'!$K39)=(Rollover!FP$3/'Res Rent Roll'!$K39))</f>
        <v/>
      </c>
      <c r="FQ39" s="47" t="str">
        <f>IF('Res Rent Roll'!$B39="","",INT(FQ$3/'Res Rent Roll'!$K39)=(Rollover!FQ$3/'Res Rent Roll'!$K39))</f>
        <v/>
      </c>
      <c r="FR39" s="47" t="str">
        <f>IF('Res Rent Roll'!$B39="","",INT(FR$3/'Res Rent Roll'!$K39)=(Rollover!FR$3/'Res Rent Roll'!$K39))</f>
        <v/>
      </c>
      <c r="FS39" s="47" t="str">
        <f>IF('Res Rent Roll'!$B39="","",INT(FS$3/'Res Rent Roll'!$K39)=(Rollover!FS$3/'Res Rent Roll'!$K39))</f>
        <v/>
      </c>
      <c r="FT39" s="47" t="str">
        <f>IF('Res Rent Roll'!$B39="","",INT(FT$3/'Res Rent Roll'!$K39)=(Rollover!FT$3/'Res Rent Roll'!$K39))</f>
        <v/>
      </c>
      <c r="FU39" s="47" t="str">
        <f>IF('Res Rent Roll'!$B39="","",INT(FU$3/'Res Rent Roll'!$K39)=(Rollover!FU$3/'Res Rent Roll'!$K39))</f>
        <v/>
      </c>
      <c r="FV39" s="47" t="str">
        <f>IF('Res Rent Roll'!$B39="","",INT(FV$3/'Res Rent Roll'!$K39)=(Rollover!FV$3/'Res Rent Roll'!$K39))</f>
        <v/>
      </c>
      <c r="FW39" s="47" t="str">
        <f>IF('Res Rent Roll'!$B39="","",INT(FW$3/'Res Rent Roll'!$K39)=(Rollover!FW$3/'Res Rent Roll'!$K39))</f>
        <v/>
      </c>
      <c r="FX39" s="47" t="str">
        <f>IF('Res Rent Roll'!$B39="","",INT(FX$3/'Res Rent Roll'!$K39)=(Rollover!FX$3/'Res Rent Roll'!$K39))</f>
        <v/>
      </c>
      <c r="FY39" s="47" t="str">
        <f>IF('Res Rent Roll'!$B39="","",INT(FY$3/'Res Rent Roll'!$K39)=(Rollover!FY$3/'Res Rent Roll'!$K39))</f>
        <v/>
      </c>
      <c r="FZ39" s="47" t="str">
        <f>IF('Res Rent Roll'!$B39="","",INT(FZ$3/'Res Rent Roll'!$K39)=(Rollover!FZ$3/'Res Rent Roll'!$K39))</f>
        <v/>
      </c>
      <c r="GA39" s="48" t="str">
        <f>IF('Res Rent Roll'!$B39="","",INT(GA$3/'Res Rent Roll'!$K39)=(Rollover!GA$3/'Res Rent Roll'!$K39))</f>
        <v/>
      </c>
    </row>
    <row r="40" spans="2:183" ht="15" thickBot="1" x14ac:dyDescent="0.35">
      <c r="B40" s="49"/>
      <c r="C40" s="53" t="s">
        <v>81</v>
      </c>
      <c r="D40" s="50">
        <f>SUM(D5:D39)</f>
        <v>0</v>
      </c>
      <c r="E40" s="50">
        <f t="shared" ref="E40:BP40" si="9">SUM(E5:E39)</f>
        <v>0</v>
      </c>
      <c r="F40" s="50">
        <f t="shared" si="9"/>
        <v>0</v>
      </c>
      <c r="G40" s="50">
        <f t="shared" si="9"/>
        <v>0</v>
      </c>
      <c r="H40" s="50">
        <f t="shared" si="9"/>
        <v>0</v>
      </c>
      <c r="I40" s="50">
        <f t="shared" si="9"/>
        <v>0</v>
      </c>
      <c r="J40" s="50">
        <f t="shared" si="9"/>
        <v>0</v>
      </c>
      <c r="K40" s="50">
        <f t="shared" si="9"/>
        <v>0</v>
      </c>
      <c r="L40" s="50">
        <f t="shared" si="9"/>
        <v>0</v>
      </c>
      <c r="M40" s="50">
        <f t="shared" si="9"/>
        <v>0</v>
      </c>
      <c r="N40" s="50">
        <f t="shared" si="9"/>
        <v>0</v>
      </c>
      <c r="O40" s="50">
        <f t="shared" si="9"/>
        <v>0</v>
      </c>
      <c r="P40" s="50">
        <f t="shared" si="9"/>
        <v>0</v>
      </c>
      <c r="Q40" s="50">
        <f t="shared" si="9"/>
        <v>0</v>
      </c>
      <c r="R40" s="50">
        <f t="shared" si="9"/>
        <v>0</v>
      </c>
      <c r="S40" s="50">
        <f t="shared" si="9"/>
        <v>0</v>
      </c>
      <c r="T40" s="50">
        <f t="shared" si="9"/>
        <v>0</v>
      </c>
      <c r="U40" s="50">
        <f t="shared" si="9"/>
        <v>0</v>
      </c>
      <c r="V40" s="50">
        <f t="shared" si="9"/>
        <v>0</v>
      </c>
      <c r="W40" s="50">
        <f t="shared" si="9"/>
        <v>0</v>
      </c>
      <c r="X40" s="50">
        <f t="shared" si="9"/>
        <v>0</v>
      </c>
      <c r="Y40" s="50">
        <f t="shared" si="9"/>
        <v>0</v>
      </c>
      <c r="Z40" s="50">
        <f t="shared" si="9"/>
        <v>0</v>
      </c>
      <c r="AA40" s="50">
        <f t="shared" si="9"/>
        <v>0</v>
      </c>
      <c r="AB40" s="50">
        <f t="shared" si="9"/>
        <v>0</v>
      </c>
      <c r="AC40" s="50">
        <f t="shared" si="9"/>
        <v>0</v>
      </c>
      <c r="AD40" s="50">
        <f t="shared" si="9"/>
        <v>0</v>
      </c>
      <c r="AE40" s="50">
        <f t="shared" si="9"/>
        <v>0</v>
      </c>
      <c r="AF40" s="50">
        <f t="shared" si="9"/>
        <v>0</v>
      </c>
      <c r="AG40" s="50">
        <f t="shared" si="9"/>
        <v>0</v>
      </c>
      <c r="AH40" s="50">
        <f t="shared" si="9"/>
        <v>0</v>
      </c>
      <c r="AI40" s="50">
        <f t="shared" si="9"/>
        <v>0</v>
      </c>
      <c r="AJ40" s="50">
        <f t="shared" si="9"/>
        <v>0</v>
      </c>
      <c r="AK40" s="50">
        <f t="shared" si="9"/>
        <v>0</v>
      </c>
      <c r="AL40" s="50">
        <f t="shared" si="9"/>
        <v>0</v>
      </c>
      <c r="AM40" s="50">
        <f t="shared" si="9"/>
        <v>0</v>
      </c>
      <c r="AN40" s="50">
        <f t="shared" si="9"/>
        <v>0</v>
      </c>
      <c r="AO40" s="50">
        <f t="shared" si="9"/>
        <v>0</v>
      </c>
      <c r="AP40" s="50">
        <f t="shared" si="9"/>
        <v>0</v>
      </c>
      <c r="AQ40" s="50">
        <f t="shared" si="9"/>
        <v>0</v>
      </c>
      <c r="AR40" s="50">
        <f t="shared" si="9"/>
        <v>0</v>
      </c>
      <c r="AS40" s="50">
        <f t="shared" si="9"/>
        <v>0</v>
      </c>
      <c r="AT40" s="50">
        <f t="shared" si="9"/>
        <v>0</v>
      </c>
      <c r="AU40" s="50">
        <f t="shared" si="9"/>
        <v>0</v>
      </c>
      <c r="AV40" s="50">
        <f t="shared" si="9"/>
        <v>0</v>
      </c>
      <c r="AW40" s="50">
        <f t="shared" si="9"/>
        <v>0</v>
      </c>
      <c r="AX40" s="50">
        <f t="shared" si="9"/>
        <v>0</v>
      </c>
      <c r="AY40" s="50">
        <f t="shared" si="9"/>
        <v>0</v>
      </c>
      <c r="AZ40" s="50">
        <f t="shared" si="9"/>
        <v>0</v>
      </c>
      <c r="BA40" s="50">
        <f t="shared" si="9"/>
        <v>0</v>
      </c>
      <c r="BB40" s="50">
        <f t="shared" si="9"/>
        <v>0</v>
      </c>
      <c r="BC40" s="50">
        <f t="shared" si="9"/>
        <v>0</v>
      </c>
      <c r="BD40" s="50">
        <f t="shared" si="9"/>
        <v>0</v>
      </c>
      <c r="BE40" s="50">
        <f t="shared" si="9"/>
        <v>0</v>
      </c>
      <c r="BF40" s="50">
        <f t="shared" si="9"/>
        <v>0</v>
      </c>
      <c r="BG40" s="50">
        <f t="shared" si="9"/>
        <v>0</v>
      </c>
      <c r="BH40" s="50">
        <f t="shared" si="9"/>
        <v>0</v>
      </c>
      <c r="BI40" s="50">
        <f t="shared" si="9"/>
        <v>0</v>
      </c>
      <c r="BJ40" s="50">
        <f t="shared" si="9"/>
        <v>0</v>
      </c>
      <c r="BK40" s="50">
        <f t="shared" si="9"/>
        <v>0</v>
      </c>
      <c r="BL40" s="50">
        <f t="shared" si="9"/>
        <v>0</v>
      </c>
      <c r="BM40" s="50">
        <f t="shared" si="9"/>
        <v>0</v>
      </c>
      <c r="BN40" s="50">
        <f t="shared" si="9"/>
        <v>0</v>
      </c>
      <c r="BO40" s="50">
        <f t="shared" si="9"/>
        <v>0</v>
      </c>
      <c r="BP40" s="50">
        <f t="shared" si="9"/>
        <v>0</v>
      </c>
      <c r="BQ40" s="50">
        <f t="shared" ref="BQ40:EB40" si="10">SUM(BQ5:BQ39)</f>
        <v>0</v>
      </c>
      <c r="BR40" s="50">
        <f t="shared" si="10"/>
        <v>0</v>
      </c>
      <c r="BS40" s="50">
        <f t="shared" si="10"/>
        <v>0</v>
      </c>
      <c r="BT40" s="50">
        <f t="shared" si="10"/>
        <v>0</v>
      </c>
      <c r="BU40" s="50">
        <f t="shared" si="10"/>
        <v>0</v>
      </c>
      <c r="BV40" s="50">
        <f t="shared" si="10"/>
        <v>0</v>
      </c>
      <c r="BW40" s="50">
        <f t="shared" si="10"/>
        <v>0</v>
      </c>
      <c r="BX40" s="50">
        <f t="shared" si="10"/>
        <v>0</v>
      </c>
      <c r="BY40" s="50">
        <f t="shared" si="10"/>
        <v>0</v>
      </c>
      <c r="BZ40" s="50">
        <f t="shared" si="10"/>
        <v>0</v>
      </c>
      <c r="CA40" s="50">
        <f t="shared" si="10"/>
        <v>0</v>
      </c>
      <c r="CB40" s="50">
        <f t="shared" si="10"/>
        <v>0</v>
      </c>
      <c r="CC40" s="50">
        <f t="shared" si="10"/>
        <v>0</v>
      </c>
      <c r="CD40" s="50">
        <f t="shared" si="10"/>
        <v>0</v>
      </c>
      <c r="CE40" s="50">
        <f t="shared" si="10"/>
        <v>0</v>
      </c>
      <c r="CF40" s="50">
        <f t="shared" si="10"/>
        <v>0</v>
      </c>
      <c r="CG40" s="50">
        <f t="shared" si="10"/>
        <v>0</v>
      </c>
      <c r="CH40" s="50">
        <f t="shared" si="10"/>
        <v>0</v>
      </c>
      <c r="CI40" s="50">
        <f t="shared" si="10"/>
        <v>0</v>
      </c>
      <c r="CJ40" s="50">
        <f t="shared" si="10"/>
        <v>0</v>
      </c>
      <c r="CK40" s="50">
        <f t="shared" si="10"/>
        <v>0</v>
      </c>
      <c r="CL40" s="50">
        <f t="shared" si="10"/>
        <v>0</v>
      </c>
      <c r="CM40" s="50">
        <f t="shared" si="10"/>
        <v>0</v>
      </c>
      <c r="CN40" s="50">
        <f t="shared" si="10"/>
        <v>0</v>
      </c>
      <c r="CO40" s="50">
        <f t="shared" si="10"/>
        <v>0</v>
      </c>
      <c r="CP40" s="50">
        <f t="shared" si="10"/>
        <v>0</v>
      </c>
      <c r="CQ40" s="50">
        <f t="shared" si="10"/>
        <v>0</v>
      </c>
      <c r="CR40" s="50">
        <f t="shared" si="10"/>
        <v>0</v>
      </c>
      <c r="CS40" s="50">
        <f t="shared" si="10"/>
        <v>0</v>
      </c>
      <c r="CT40" s="50">
        <f t="shared" si="10"/>
        <v>0</v>
      </c>
      <c r="CU40" s="50">
        <f t="shared" si="10"/>
        <v>0</v>
      </c>
      <c r="CV40" s="50">
        <f t="shared" si="10"/>
        <v>0</v>
      </c>
      <c r="CW40" s="50">
        <f t="shared" si="10"/>
        <v>0</v>
      </c>
      <c r="CX40" s="50">
        <f t="shared" si="10"/>
        <v>0</v>
      </c>
      <c r="CY40" s="50">
        <f t="shared" si="10"/>
        <v>0</v>
      </c>
      <c r="CZ40" s="50">
        <f t="shared" si="10"/>
        <v>0</v>
      </c>
      <c r="DA40" s="50">
        <f t="shared" si="10"/>
        <v>0</v>
      </c>
      <c r="DB40" s="50">
        <f t="shared" si="10"/>
        <v>0</v>
      </c>
      <c r="DC40" s="50">
        <f t="shared" si="10"/>
        <v>0</v>
      </c>
      <c r="DD40" s="50">
        <f t="shared" si="10"/>
        <v>0</v>
      </c>
      <c r="DE40" s="50">
        <f t="shared" si="10"/>
        <v>0</v>
      </c>
      <c r="DF40" s="50">
        <f t="shared" si="10"/>
        <v>0</v>
      </c>
      <c r="DG40" s="50">
        <f t="shared" si="10"/>
        <v>0</v>
      </c>
      <c r="DH40" s="50">
        <f t="shared" si="10"/>
        <v>0</v>
      </c>
      <c r="DI40" s="50">
        <f t="shared" si="10"/>
        <v>0</v>
      </c>
      <c r="DJ40" s="50">
        <f t="shared" si="10"/>
        <v>0</v>
      </c>
      <c r="DK40" s="50">
        <f t="shared" si="10"/>
        <v>0</v>
      </c>
      <c r="DL40" s="50">
        <f t="shared" si="10"/>
        <v>0</v>
      </c>
      <c r="DM40" s="50">
        <f t="shared" si="10"/>
        <v>0</v>
      </c>
      <c r="DN40" s="50">
        <f t="shared" si="10"/>
        <v>0</v>
      </c>
      <c r="DO40" s="50">
        <f t="shared" si="10"/>
        <v>0</v>
      </c>
      <c r="DP40" s="50">
        <f t="shared" si="10"/>
        <v>0</v>
      </c>
      <c r="DQ40" s="50">
        <f t="shared" si="10"/>
        <v>0</v>
      </c>
      <c r="DR40" s="50">
        <f t="shared" si="10"/>
        <v>0</v>
      </c>
      <c r="DS40" s="50">
        <f t="shared" si="10"/>
        <v>0</v>
      </c>
      <c r="DT40" s="50">
        <f t="shared" si="10"/>
        <v>0</v>
      </c>
      <c r="DU40" s="50">
        <f t="shared" si="10"/>
        <v>0</v>
      </c>
      <c r="DV40" s="50">
        <f t="shared" si="10"/>
        <v>0</v>
      </c>
      <c r="DW40" s="50">
        <f t="shared" si="10"/>
        <v>0</v>
      </c>
      <c r="DX40" s="50">
        <f t="shared" si="10"/>
        <v>0</v>
      </c>
      <c r="DY40" s="50">
        <f t="shared" si="10"/>
        <v>0</v>
      </c>
      <c r="DZ40" s="50">
        <f t="shared" si="10"/>
        <v>0</v>
      </c>
      <c r="EA40" s="50">
        <f t="shared" si="10"/>
        <v>0</v>
      </c>
      <c r="EB40" s="50">
        <f t="shared" si="10"/>
        <v>0</v>
      </c>
      <c r="EC40" s="50">
        <f t="shared" ref="EC40:GA40" si="11">SUM(EC5:EC39)</f>
        <v>0</v>
      </c>
      <c r="ED40" s="50">
        <f t="shared" si="11"/>
        <v>0</v>
      </c>
      <c r="EE40" s="50">
        <f t="shared" si="11"/>
        <v>0</v>
      </c>
      <c r="EF40" s="50">
        <f t="shared" si="11"/>
        <v>0</v>
      </c>
      <c r="EG40" s="50">
        <f t="shared" si="11"/>
        <v>0</v>
      </c>
      <c r="EH40" s="50">
        <f t="shared" si="11"/>
        <v>0</v>
      </c>
      <c r="EI40" s="50">
        <f t="shared" si="11"/>
        <v>0</v>
      </c>
      <c r="EJ40" s="50">
        <f t="shared" si="11"/>
        <v>0</v>
      </c>
      <c r="EK40" s="50">
        <f t="shared" si="11"/>
        <v>0</v>
      </c>
      <c r="EL40" s="50">
        <f t="shared" si="11"/>
        <v>0</v>
      </c>
      <c r="EM40" s="50">
        <f t="shared" si="11"/>
        <v>0</v>
      </c>
      <c r="EN40" s="50">
        <f t="shared" si="11"/>
        <v>0</v>
      </c>
      <c r="EO40" s="50">
        <f t="shared" si="11"/>
        <v>0</v>
      </c>
      <c r="EP40" s="50">
        <f t="shared" si="11"/>
        <v>0</v>
      </c>
      <c r="EQ40" s="50">
        <f t="shared" si="11"/>
        <v>0</v>
      </c>
      <c r="ER40" s="50">
        <f t="shared" si="11"/>
        <v>0</v>
      </c>
      <c r="ES40" s="50">
        <f t="shared" si="11"/>
        <v>0</v>
      </c>
      <c r="ET40" s="50">
        <f t="shared" si="11"/>
        <v>0</v>
      </c>
      <c r="EU40" s="50">
        <f t="shared" si="11"/>
        <v>0</v>
      </c>
      <c r="EV40" s="50">
        <f t="shared" si="11"/>
        <v>0</v>
      </c>
      <c r="EW40" s="50">
        <f t="shared" si="11"/>
        <v>0</v>
      </c>
      <c r="EX40" s="50">
        <f t="shared" si="11"/>
        <v>0</v>
      </c>
      <c r="EY40" s="50">
        <f t="shared" si="11"/>
        <v>0</v>
      </c>
      <c r="EZ40" s="50">
        <f t="shared" si="11"/>
        <v>0</v>
      </c>
      <c r="FA40" s="50">
        <f t="shared" si="11"/>
        <v>0</v>
      </c>
      <c r="FB40" s="50">
        <f t="shared" si="11"/>
        <v>0</v>
      </c>
      <c r="FC40" s="50">
        <f t="shared" si="11"/>
        <v>0</v>
      </c>
      <c r="FD40" s="50">
        <f t="shared" si="11"/>
        <v>0</v>
      </c>
      <c r="FE40" s="50">
        <f t="shared" si="11"/>
        <v>0</v>
      </c>
      <c r="FF40" s="50">
        <f t="shared" si="11"/>
        <v>0</v>
      </c>
      <c r="FG40" s="50">
        <f t="shared" si="11"/>
        <v>0</v>
      </c>
      <c r="FH40" s="50">
        <f t="shared" si="11"/>
        <v>0</v>
      </c>
      <c r="FI40" s="50">
        <f t="shared" si="11"/>
        <v>0</v>
      </c>
      <c r="FJ40" s="50">
        <f t="shared" si="11"/>
        <v>0</v>
      </c>
      <c r="FK40" s="50">
        <f t="shared" si="11"/>
        <v>0</v>
      </c>
      <c r="FL40" s="50">
        <f t="shared" si="11"/>
        <v>0</v>
      </c>
      <c r="FM40" s="50">
        <f t="shared" si="11"/>
        <v>0</v>
      </c>
      <c r="FN40" s="50">
        <f t="shared" si="11"/>
        <v>0</v>
      </c>
      <c r="FO40" s="50">
        <f t="shared" si="11"/>
        <v>0</v>
      </c>
      <c r="FP40" s="50">
        <f t="shared" si="11"/>
        <v>0</v>
      </c>
      <c r="FQ40" s="50">
        <f t="shared" si="11"/>
        <v>0</v>
      </c>
      <c r="FR40" s="50">
        <f t="shared" si="11"/>
        <v>0</v>
      </c>
      <c r="FS40" s="50">
        <f t="shared" si="11"/>
        <v>0</v>
      </c>
      <c r="FT40" s="50">
        <f t="shared" si="11"/>
        <v>0</v>
      </c>
      <c r="FU40" s="50">
        <f t="shared" si="11"/>
        <v>0</v>
      </c>
      <c r="FV40" s="50">
        <f t="shared" si="11"/>
        <v>0</v>
      </c>
      <c r="FW40" s="50">
        <f t="shared" si="11"/>
        <v>0</v>
      </c>
      <c r="FX40" s="50">
        <f t="shared" si="11"/>
        <v>0</v>
      </c>
      <c r="FY40" s="50">
        <f t="shared" si="11"/>
        <v>0</v>
      </c>
      <c r="FZ40" s="50">
        <f t="shared" si="11"/>
        <v>0</v>
      </c>
      <c r="GA40" s="51">
        <f t="shared" si="11"/>
        <v>0</v>
      </c>
    </row>
  </sheetData>
  <conditionalFormatting sqref="D5:GA40">
    <cfRule type="containsText" dxfId="3" priority="1" operator="containsText" text="TRUE">
      <formula>NOT(ISERROR(SEARCH("TRUE",D5)))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828A-E1CB-4AE4-BB15-D74EB73D5D3A}">
  <dimension ref="B1:GA39"/>
  <sheetViews>
    <sheetView workbookViewId="0">
      <selection activeCell="D5" sqref="D5"/>
    </sheetView>
  </sheetViews>
  <sheetFormatPr defaultRowHeight="14.4" x14ac:dyDescent="0.3"/>
  <cols>
    <col min="1" max="1" width="3.21875" customWidth="1"/>
    <col min="2" max="2" width="12.21875" bestFit="1" customWidth="1"/>
    <col min="3" max="3" width="12.21875" customWidth="1"/>
    <col min="4" max="183" width="10.109375" customWidth="1"/>
  </cols>
  <sheetData>
    <row r="1" spans="2:183" ht="15" thickBot="1" x14ac:dyDescent="0.35">
      <c r="B1" t="s">
        <v>60</v>
      </c>
    </row>
    <row r="2" spans="2:183" x14ac:dyDescent="0.3">
      <c r="B2" s="39"/>
      <c r="C2" s="40" t="s">
        <v>98</v>
      </c>
      <c r="D2" s="40">
        <f>ROUNDUP(D3/12,0)</f>
        <v>1</v>
      </c>
      <c r="E2" s="40">
        <f t="shared" ref="E2:BP2" si="0">ROUNDUP(E3/12,0)</f>
        <v>1</v>
      </c>
      <c r="F2" s="40">
        <f t="shared" si="0"/>
        <v>1</v>
      </c>
      <c r="G2" s="40">
        <f t="shared" si="0"/>
        <v>1</v>
      </c>
      <c r="H2" s="40">
        <f t="shared" si="0"/>
        <v>1</v>
      </c>
      <c r="I2" s="40">
        <f t="shared" si="0"/>
        <v>1</v>
      </c>
      <c r="J2" s="40">
        <f t="shared" si="0"/>
        <v>1</v>
      </c>
      <c r="K2" s="40">
        <f t="shared" si="0"/>
        <v>1</v>
      </c>
      <c r="L2" s="40">
        <f t="shared" si="0"/>
        <v>1</v>
      </c>
      <c r="M2" s="40">
        <f t="shared" si="0"/>
        <v>1</v>
      </c>
      <c r="N2" s="40">
        <f t="shared" si="0"/>
        <v>1</v>
      </c>
      <c r="O2" s="40">
        <f t="shared" si="0"/>
        <v>1</v>
      </c>
      <c r="P2" s="40">
        <f t="shared" si="0"/>
        <v>2</v>
      </c>
      <c r="Q2" s="40">
        <f t="shared" si="0"/>
        <v>2</v>
      </c>
      <c r="R2" s="40">
        <f t="shared" si="0"/>
        <v>2</v>
      </c>
      <c r="S2" s="40">
        <f t="shared" si="0"/>
        <v>2</v>
      </c>
      <c r="T2" s="40">
        <f t="shared" si="0"/>
        <v>2</v>
      </c>
      <c r="U2" s="40">
        <f t="shared" si="0"/>
        <v>2</v>
      </c>
      <c r="V2" s="40">
        <f t="shared" si="0"/>
        <v>2</v>
      </c>
      <c r="W2" s="40">
        <f t="shared" si="0"/>
        <v>2</v>
      </c>
      <c r="X2" s="40">
        <f t="shared" si="0"/>
        <v>2</v>
      </c>
      <c r="Y2" s="40">
        <f t="shared" si="0"/>
        <v>2</v>
      </c>
      <c r="Z2" s="40">
        <f t="shared" si="0"/>
        <v>2</v>
      </c>
      <c r="AA2" s="40">
        <f t="shared" si="0"/>
        <v>2</v>
      </c>
      <c r="AB2" s="40">
        <f t="shared" si="0"/>
        <v>3</v>
      </c>
      <c r="AC2" s="40">
        <f t="shared" si="0"/>
        <v>3</v>
      </c>
      <c r="AD2" s="40">
        <f t="shared" si="0"/>
        <v>3</v>
      </c>
      <c r="AE2" s="40">
        <f t="shared" si="0"/>
        <v>3</v>
      </c>
      <c r="AF2" s="40">
        <f t="shared" si="0"/>
        <v>3</v>
      </c>
      <c r="AG2" s="40">
        <f t="shared" si="0"/>
        <v>3</v>
      </c>
      <c r="AH2" s="40">
        <f t="shared" si="0"/>
        <v>3</v>
      </c>
      <c r="AI2" s="40">
        <f t="shared" si="0"/>
        <v>3</v>
      </c>
      <c r="AJ2" s="40">
        <f t="shared" si="0"/>
        <v>3</v>
      </c>
      <c r="AK2" s="40">
        <f t="shared" si="0"/>
        <v>3</v>
      </c>
      <c r="AL2" s="40">
        <f t="shared" si="0"/>
        <v>3</v>
      </c>
      <c r="AM2" s="40">
        <f t="shared" si="0"/>
        <v>3</v>
      </c>
      <c r="AN2" s="40">
        <f t="shared" si="0"/>
        <v>4</v>
      </c>
      <c r="AO2" s="40">
        <f t="shared" si="0"/>
        <v>4</v>
      </c>
      <c r="AP2" s="40">
        <f t="shared" si="0"/>
        <v>4</v>
      </c>
      <c r="AQ2" s="40">
        <f t="shared" si="0"/>
        <v>4</v>
      </c>
      <c r="AR2" s="40">
        <f t="shared" si="0"/>
        <v>4</v>
      </c>
      <c r="AS2" s="40">
        <f t="shared" si="0"/>
        <v>4</v>
      </c>
      <c r="AT2" s="40">
        <f t="shared" si="0"/>
        <v>4</v>
      </c>
      <c r="AU2" s="40">
        <f t="shared" si="0"/>
        <v>4</v>
      </c>
      <c r="AV2" s="40">
        <f t="shared" si="0"/>
        <v>4</v>
      </c>
      <c r="AW2" s="40">
        <f t="shared" si="0"/>
        <v>4</v>
      </c>
      <c r="AX2" s="40">
        <f t="shared" si="0"/>
        <v>4</v>
      </c>
      <c r="AY2" s="40">
        <f t="shared" si="0"/>
        <v>4</v>
      </c>
      <c r="AZ2" s="40">
        <f t="shared" si="0"/>
        <v>5</v>
      </c>
      <c r="BA2" s="40">
        <f t="shared" si="0"/>
        <v>5</v>
      </c>
      <c r="BB2" s="40">
        <f t="shared" si="0"/>
        <v>5</v>
      </c>
      <c r="BC2" s="40">
        <f t="shared" si="0"/>
        <v>5</v>
      </c>
      <c r="BD2" s="40">
        <f t="shared" si="0"/>
        <v>5</v>
      </c>
      <c r="BE2" s="40">
        <f t="shared" si="0"/>
        <v>5</v>
      </c>
      <c r="BF2" s="40">
        <f t="shared" si="0"/>
        <v>5</v>
      </c>
      <c r="BG2" s="40">
        <f t="shared" si="0"/>
        <v>5</v>
      </c>
      <c r="BH2" s="40">
        <f t="shared" si="0"/>
        <v>5</v>
      </c>
      <c r="BI2" s="40">
        <f t="shared" si="0"/>
        <v>5</v>
      </c>
      <c r="BJ2" s="40">
        <f t="shared" si="0"/>
        <v>5</v>
      </c>
      <c r="BK2" s="40">
        <f t="shared" si="0"/>
        <v>5</v>
      </c>
      <c r="BL2" s="40">
        <f t="shared" si="0"/>
        <v>6</v>
      </c>
      <c r="BM2" s="40">
        <f t="shared" si="0"/>
        <v>6</v>
      </c>
      <c r="BN2" s="40">
        <f t="shared" si="0"/>
        <v>6</v>
      </c>
      <c r="BO2" s="40">
        <f t="shared" si="0"/>
        <v>6</v>
      </c>
      <c r="BP2" s="40">
        <f t="shared" si="0"/>
        <v>6</v>
      </c>
      <c r="BQ2" s="40">
        <f t="shared" ref="BQ2:EB2" si="1">ROUNDUP(BQ3/12,0)</f>
        <v>6</v>
      </c>
      <c r="BR2" s="40">
        <f t="shared" si="1"/>
        <v>6</v>
      </c>
      <c r="BS2" s="40">
        <f t="shared" si="1"/>
        <v>6</v>
      </c>
      <c r="BT2" s="40">
        <f t="shared" si="1"/>
        <v>6</v>
      </c>
      <c r="BU2" s="40">
        <f t="shared" si="1"/>
        <v>6</v>
      </c>
      <c r="BV2" s="40">
        <f t="shared" si="1"/>
        <v>6</v>
      </c>
      <c r="BW2" s="40">
        <f t="shared" si="1"/>
        <v>6</v>
      </c>
      <c r="BX2" s="40">
        <f t="shared" si="1"/>
        <v>7</v>
      </c>
      <c r="BY2" s="40">
        <f t="shared" si="1"/>
        <v>7</v>
      </c>
      <c r="BZ2" s="40">
        <f t="shared" si="1"/>
        <v>7</v>
      </c>
      <c r="CA2" s="40">
        <f t="shared" si="1"/>
        <v>7</v>
      </c>
      <c r="CB2" s="40">
        <f t="shared" si="1"/>
        <v>7</v>
      </c>
      <c r="CC2" s="40">
        <f t="shared" si="1"/>
        <v>7</v>
      </c>
      <c r="CD2" s="40">
        <f t="shared" si="1"/>
        <v>7</v>
      </c>
      <c r="CE2" s="40">
        <f t="shared" si="1"/>
        <v>7</v>
      </c>
      <c r="CF2" s="40">
        <f t="shared" si="1"/>
        <v>7</v>
      </c>
      <c r="CG2" s="40">
        <f t="shared" si="1"/>
        <v>7</v>
      </c>
      <c r="CH2" s="40">
        <f t="shared" si="1"/>
        <v>7</v>
      </c>
      <c r="CI2" s="40">
        <f t="shared" si="1"/>
        <v>7</v>
      </c>
      <c r="CJ2" s="40">
        <f t="shared" si="1"/>
        <v>8</v>
      </c>
      <c r="CK2" s="40">
        <f t="shared" si="1"/>
        <v>8</v>
      </c>
      <c r="CL2" s="40">
        <f t="shared" si="1"/>
        <v>8</v>
      </c>
      <c r="CM2" s="40">
        <f t="shared" si="1"/>
        <v>8</v>
      </c>
      <c r="CN2" s="40">
        <f t="shared" si="1"/>
        <v>8</v>
      </c>
      <c r="CO2" s="40">
        <f t="shared" si="1"/>
        <v>8</v>
      </c>
      <c r="CP2" s="40">
        <f t="shared" si="1"/>
        <v>8</v>
      </c>
      <c r="CQ2" s="40">
        <f t="shared" si="1"/>
        <v>8</v>
      </c>
      <c r="CR2" s="40">
        <f t="shared" si="1"/>
        <v>8</v>
      </c>
      <c r="CS2" s="40">
        <f t="shared" si="1"/>
        <v>8</v>
      </c>
      <c r="CT2" s="40">
        <f t="shared" si="1"/>
        <v>8</v>
      </c>
      <c r="CU2" s="40">
        <f t="shared" si="1"/>
        <v>8</v>
      </c>
      <c r="CV2" s="40">
        <f t="shared" si="1"/>
        <v>9</v>
      </c>
      <c r="CW2" s="40">
        <f t="shared" si="1"/>
        <v>9</v>
      </c>
      <c r="CX2" s="40">
        <f t="shared" si="1"/>
        <v>9</v>
      </c>
      <c r="CY2" s="40">
        <f t="shared" si="1"/>
        <v>9</v>
      </c>
      <c r="CZ2" s="40">
        <f t="shared" si="1"/>
        <v>9</v>
      </c>
      <c r="DA2" s="40">
        <f t="shared" si="1"/>
        <v>9</v>
      </c>
      <c r="DB2" s="40">
        <f t="shared" si="1"/>
        <v>9</v>
      </c>
      <c r="DC2" s="40">
        <f t="shared" si="1"/>
        <v>9</v>
      </c>
      <c r="DD2" s="40">
        <f t="shared" si="1"/>
        <v>9</v>
      </c>
      <c r="DE2" s="40">
        <f t="shared" si="1"/>
        <v>9</v>
      </c>
      <c r="DF2" s="40">
        <f t="shared" si="1"/>
        <v>9</v>
      </c>
      <c r="DG2" s="40">
        <f t="shared" si="1"/>
        <v>9</v>
      </c>
      <c r="DH2" s="40">
        <f t="shared" si="1"/>
        <v>10</v>
      </c>
      <c r="DI2" s="40">
        <f t="shared" si="1"/>
        <v>10</v>
      </c>
      <c r="DJ2" s="40">
        <f t="shared" si="1"/>
        <v>10</v>
      </c>
      <c r="DK2" s="40">
        <f t="shared" si="1"/>
        <v>10</v>
      </c>
      <c r="DL2" s="40">
        <f t="shared" si="1"/>
        <v>10</v>
      </c>
      <c r="DM2" s="40">
        <f t="shared" si="1"/>
        <v>10</v>
      </c>
      <c r="DN2" s="40">
        <f t="shared" si="1"/>
        <v>10</v>
      </c>
      <c r="DO2" s="40">
        <f t="shared" si="1"/>
        <v>10</v>
      </c>
      <c r="DP2" s="40">
        <f t="shared" si="1"/>
        <v>10</v>
      </c>
      <c r="DQ2" s="40">
        <f t="shared" si="1"/>
        <v>10</v>
      </c>
      <c r="DR2" s="40">
        <f t="shared" si="1"/>
        <v>10</v>
      </c>
      <c r="DS2" s="40">
        <f t="shared" si="1"/>
        <v>10</v>
      </c>
      <c r="DT2" s="40">
        <f t="shared" si="1"/>
        <v>11</v>
      </c>
      <c r="DU2" s="40">
        <f t="shared" si="1"/>
        <v>11</v>
      </c>
      <c r="DV2" s="40">
        <f t="shared" si="1"/>
        <v>11</v>
      </c>
      <c r="DW2" s="40">
        <f t="shared" si="1"/>
        <v>11</v>
      </c>
      <c r="DX2" s="40">
        <f t="shared" si="1"/>
        <v>11</v>
      </c>
      <c r="DY2" s="40">
        <f t="shared" si="1"/>
        <v>11</v>
      </c>
      <c r="DZ2" s="40">
        <f t="shared" si="1"/>
        <v>11</v>
      </c>
      <c r="EA2" s="40">
        <f t="shared" si="1"/>
        <v>11</v>
      </c>
      <c r="EB2" s="40">
        <f t="shared" si="1"/>
        <v>11</v>
      </c>
      <c r="EC2" s="40">
        <f t="shared" ref="EC2:GA2" si="2">ROUNDUP(EC3/12,0)</f>
        <v>11</v>
      </c>
      <c r="ED2" s="40">
        <f t="shared" si="2"/>
        <v>11</v>
      </c>
      <c r="EE2" s="40">
        <f t="shared" si="2"/>
        <v>11</v>
      </c>
      <c r="EF2" s="40">
        <f t="shared" si="2"/>
        <v>12</v>
      </c>
      <c r="EG2" s="40">
        <f t="shared" si="2"/>
        <v>12</v>
      </c>
      <c r="EH2" s="40">
        <f t="shared" si="2"/>
        <v>12</v>
      </c>
      <c r="EI2" s="40">
        <f t="shared" si="2"/>
        <v>12</v>
      </c>
      <c r="EJ2" s="40">
        <f t="shared" si="2"/>
        <v>12</v>
      </c>
      <c r="EK2" s="40">
        <f t="shared" si="2"/>
        <v>12</v>
      </c>
      <c r="EL2" s="40">
        <f t="shared" si="2"/>
        <v>12</v>
      </c>
      <c r="EM2" s="40">
        <f t="shared" si="2"/>
        <v>12</v>
      </c>
      <c r="EN2" s="40">
        <f t="shared" si="2"/>
        <v>12</v>
      </c>
      <c r="EO2" s="40">
        <f t="shared" si="2"/>
        <v>12</v>
      </c>
      <c r="EP2" s="40">
        <f t="shared" si="2"/>
        <v>12</v>
      </c>
      <c r="EQ2" s="40">
        <f t="shared" si="2"/>
        <v>12</v>
      </c>
      <c r="ER2" s="40">
        <f t="shared" si="2"/>
        <v>13</v>
      </c>
      <c r="ES2" s="40">
        <f t="shared" si="2"/>
        <v>13</v>
      </c>
      <c r="ET2" s="40">
        <f t="shared" si="2"/>
        <v>13</v>
      </c>
      <c r="EU2" s="40">
        <f t="shared" si="2"/>
        <v>13</v>
      </c>
      <c r="EV2" s="40">
        <f t="shared" si="2"/>
        <v>13</v>
      </c>
      <c r="EW2" s="40">
        <f t="shared" si="2"/>
        <v>13</v>
      </c>
      <c r="EX2" s="40">
        <f t="shared" si="2"/>
        <v>13</v>
      </c>
      <c r="EY2" s="40">
        <f t="shared" si="2"/>
        <v>13</v>
      </c>
      <c r="EZ2" s="40">
        <f t="shared" si="2"/>
        <v>13</v>
      </c>
      <c r="FA2" s="40">
        <f t="shared" si="2"/>
        <v>13</v>
      </c>
      <c r="FB2" s="40">
        <f t="shared" si="2"/>
        <v>13</v>
      </c>
      <c r="FC2" s="40">
        <f t="shared" si="2"/>
        <v>13</v>
      </c>
      <c r="FD2" s="40">
        <f t="shared" si="2"/>
        <v>14</v>
      </c>
      <c r="FE2" s="40">
        <f t="shared" si="2"/>
        <v>14</v>
      </c>
      <c r="FF2" s="40">
        <f t="shared" si="2"/>
        <v>14</v>
      </c>
      <c r="FG2" s="40">
        <f t="shared" si="2"/>
        <v>14</v>
      </c>
      <c r="FH2" s="40">
        <f t="shared" si="2"/>
        <v>14</v>
      </c>
      <c r="FI2" s="40">
        <f t="shared" si="2"/>
        <v>14</v>
      </c>
      <c r="FJ2" s="40">
        <f t="shared" si="2"/>
        <v>14</v>
      </c>
      <c r="FK2" s="40">
        <f t="shared" si="2"/>
        <v>14</v>
      </c>
      <c r="FL2" s="40">
        <f t="shared" si="2"/>
        <v>14</v>
      </c>
      <c r="FM2" s="40">
        <f t="shared" si="2"/>
        <v>14</v>
      </c>
      <c r="FN2" s="40">
        <f t="shared" si="2"/>
        <v>14</v>
      </c>
      <c r="FO2" s="40">
        <f t="shared" si="2"/>
        <v>14</v>
      </c>
      <c r="FP2" s="40">
        <f t="shared" si="2"/>
        <v>15</v>
      </c>
      <c r="FQ2" s="40">
        <f t="shared" si="2"/>
        <v>15</v>
      </c>
      <c r="FR2" s="40">
        <f t="shared" si="2"/>
        <v>15</v>
      </c>
      <c r="FS2" s="40">
        <f t="shared" si="2"/>
        <v>15</v>
      </c>
      <c r="FT2" s="40">
        <f t="shared" si="2"/>
        <v>15</v>
      </c>
      <c r="FU2" s="40">
        <f t="shared" si="2"/>
        <v>15</v>
      </c>
      <c r="FV2" s="40">
        <f t="shared" si="2"/>
        <v>15</v>
      </c>
      <c r="FW2" s="40">
        <f t="shared" si="2"/>
        <v>15</v>
      </c>
      <c r="FX2" s="40">
        <f t="shared" si="2"/>
        <v>15</v>
      </c>
      <c r="FY2" s="40">
        <f t="shared" si="2"/>
        <v>15</v>
      </c>
      <c r="FZ2" s="40">
        <f t="shared" si="2"/>
        <v>15</v>
      </c>
      <c r="GA2" s="41">
        <f t="shared" si="2"/>
        <v>15</v>
      </c>
    </row>
    <row r="3" spans="2:183" x14ac:dyDescent="0.3">
      <c r="B3" s="42"/>
      <c r="C3" s="43" t="s">
        <v>99</v>
      </c>
      <c r="D3" s="43">
        <v>1</v>
      </c>
      <c r="E3" s="43">
        <f>D3+1</f>
        <v>2</v>
      </c>
      <c r="F3" s="43">
        <f t="shared" ref="F3:BQ3" si="3">E3+1</f>
        <v>3</v>
      </c>
      <c r="G3" s="43">
        <f t="shared" si="3"/>
        <v>4</v>
      </c>
      <c r="H3" s="43">
        <f t="shared" si="3"/>
        <v>5</v>
      </c>
      <c r="I3" s="43">
        <f t="shared" si="3"/>
        <v>6</v>
      </c>
      <c r="J3" s="43">
        <f t="shared" si="3"/>
        <v>7</v>
      </c>
      <c r="K3" s="43">
        <f t="shared" si="3"/>
        <v>8</v>
      </c>
      <c r="L3" s="43">
        <f t="shared" si="3"/>
        <v>9</v>
      </c>
      <c r="M3" s="43">
        <f t="shared" si="3"/>
        <v>10</v>
      </c>
      <c r="N3" s="43">
        <f t="shared" si="3"/>
        <v>11</v>
      </c>
      <c r="O3" s="43">
        <f t="shared" si="3"/>
        <v>12</v>
      </c>
      <c r="P3" s="43">
        <f t="shared" si="3"/>
        <v>13</v>
      </c>
      <c r="Q3" s="43">
        <f t="shared" si="3"/>
        <v>14</v>
      </c>
      <c r="R3" s="43">
        <f t="shared" si="3"/>
        <v>15</v>
      </c>
      <c r="S3" s="43">
        <f t="shared" si="3"/>
        <v>16</v>
      </c>
      <c r="T3" s="43">
        <f t="shared" si="3"/>
        <v>17</v>
      </c>
      <c r="U3" s="43">
        <f t="shared" si="3"/>
        <v>18</v>
      </c>
      <c r="V3" s="43">
        <f t="shared" si="3"/>
        <v>19</v>
      </c>
      <c r="W3" s="43">
        <f t="shared" si="3"/>
        <v>20</v>
      </c>
      <c r="X3" s="43">
        <f t="shared" si="3"/>
        <v>21</v>
      </c>
      <c r="Y3" s="43">
        <f t="shared" si="3"/>
        <v>22</v>
      </c>
      <c r="Z3" s="43">
        <f t="shared" si="3"/>
        <v>23</v>
      </c>
      <c r="AA3" s="43">
        <f t="shared" si="3"/>
        <v>24</v>
      </c>
      <c r="AB3" s="43">
        <f t="shared" si="3"/>
        <v>25</v>
      </c>
      <c r="AC3" s="43">
        <f t="shared" si="3"/>
        <v>26</v>
      </c>
      <c r="AD3" s="43">
        <f t="shared" si="3"/>
        <v>27</v>
      </c>
      <c r="AE3" s="43">
        <f t="shared" si="3"/>
        <v>28</v>
      </c>
      <c r="AF3" s="43">
        <f t="shared" si="3"/>
        <v>29</v>
      </c>
      <c r="AG3" s="43">
        <f t="shared" si="3"/>
        <v>30</v>
      </c>
      <c r="AH3" s="43">
        <f t="shared" si="3"/>
        <v>31</v>
      </c>
      <c r="AI3" s="43">
        <f t="shared" si="3"/>
        <v>32</v>
      </c>
      <c r="AJ3" s="43">
        <f t="shared" si="3"/>
        <v>33</v>
      </c>
      <c r="AK3" s="43">
        <f t="shared" si="3"/>
        <v>34</v>
      </c>
      <c r="AL3" s="43">
        <f t="shared" si="3"/>
        <v>35</v>
      </c>
      <c r="AM3" s="43">
        <f t="shared" si="3"/>
        <v>36</v>
      </c>
      <c r="AN3" s="43">
        <f t="shared" si="3"/>
        <v>37</v>
      </c>
      <c r="AO3" s="43">
        <f t="shared" si="3"/>
        <v>38</v>
      </c>
      <c r="AP3" s="43">
        <f t="shared" si="3"/>
        <v>39</v>
      </c>
      <c r="AQ3" s="43">
        <f t="shared" si="3"/>
        <v>40</v>
      </c>
      <c r="AR3" s="43">
        <f t="shared" si="3"/>
        <v>41</v>
      </c>
      <c r="AS3" s="43">
        <f t="shared" si="3"/>
        <v>42</v>
      </c>
      <c r="AT3" s="43">
        <f t="shared" si="3"/>
        <v>43</v>
      </c>
      <c r="AU3" s="43">
        <f t="shared" si="3"/>
        <v>44</v>
      </c>
      <c r="AV3" s="43">
        <f t="shared" si="3"/>
        <v>45</v>
      </c>
      <c r="AW3" s="43">
        <f t="shared" si="3"/>
        <v>46</v>
      </c>
      <c r="AX3" s="43">
        <f t="shared" si="3"/>
        <v>47</v>
      </c>
      <c r="AY3" s="43">
        <f t="shared" si="3"/>
        <v>48</v>
      </c>
      <c r="AZ3" s="43">
        <f t="shared" si="3"/>
        <v>49</v>
      </c>
      <c r="BA3" s="43">
        <f t="shared" si="3"/>
        <v>50</v>
      </c>
      <c r="BB3" s="43">
        <f t="shared" si="3"/>
        <v>51</v>
      </c>
      <c r="BC3" s="43">
        <f t="shared" si="3"/>
        <v>52</v>
      </c>
      <c r="BD3" s="43">
        <f t="shared" si="3"/>
        <v>53</v>
      </c>
      <c r="BE3" s="43">
        <f t="shared" si="3"/>
        <v>54</v>
      </c>
      <c r="BF3" s="43">
        <f t="shared" si="3"/>
        <v>55</v>
      </c>
      <c r="BG3" s="43">
        <f t="shared" si="3"/>
        <v>56</v>
      </c>
      <c r="BH3" s="43">
        <f t="shared" si="3"/>
        <v>57</v>
      </c>
      <c r="BI3" s="43">
        <f t="shared" si="3"/>
        <v>58</v>
      </c>
      <c r="BJ3" s="43">
        <f t="shared" si="3"/>
        <v>59</v>
      </c>
      <c r="BK3" s="43">
        <f t="shared" si="3"/>
        <v>60</v>
      </c>
      <c r="BL3" s="43">
        <f t="shared" si="3"/>
        <v>61</v>
      </c>
      <c r="BM3" s="43">
        <f t="shared" si="3"/>
        <v>62</v>
      </c>
      <c r="BN3" s="43">
        <f t="shared" si="3"/>
        <v>63</v>
      </c>
      <c r="BO3" s="43">
        <f t="shared" si="3"/>
        <v>64</v>
      </c>
      <c r="BP3" s="43">
        <f t="shared" si="3"/>
        <v>65</v>
      </c>
      <c r="BQ3" s="43">
        <f t="shared" si="3"/>
        <v>66</v>
      </c>
      <c r="BR3" s="43">
        <f t="shared" ref="BR3:EC3" si="4">BQ3+1</f>
        <v>67</v>
      </c>
      <c r="BS3" s="43">
        <f t="shared" si="4"/>
        <v>68</v>
      </c>
      <c r="BT3" s="43">
        <f t="shared" si="4"/>
        <v>69</v>
      </c>
      <c r="BU3" s="43">
        <f t="shared" si="4"/>
        <v>70</v>
      </c>
      <c r="BV3" s="43">
        <f t="shared" si="4"/>
        <v>71</v>
      </c>
      <c r="BW3" s="43">
        <f t="shared" si="4"/>
        <v>72</v>
      </c>
      <c r="BX3" s="43">
        <f t="shared" si="4"/>
        <v>73</v>
      </c>
      <c r="BY3" s="43">
        <f t="shared" si="4"/>
        <v>74</v>
      </c>
      <c r="BZ3" s="43">
        <f t="shared" si="4"/>
        <v>75</v>
      </c>
      <c r="CA3" s="43">
        <f t="shared" si="4"/>
        <v>76</v>
      </c>
      <c r="CB3" s="43">
        <f t="shared" si="4"/>
        <v>77</v>
      </c>
      <c r="CC3" s="43">
        <f t="shared" si="4"/>
        <v>78</v>
      </c>
      <c r="CD3" s="43">
        <f t="shared" si="4"/>
        <v>79</v>
      </c>
      <c r="CE3" s="43">
        <f t="shared" si="4"/>
        <v>80</v>
      </c>
      <c r="CF3" s="43">
        <f t="shared" si="4"/>
        <v>81</v>
      </c>
      <c r="CG3" s="43">
        <f t="shared" si="4"/>
        <v>82</v>
      </c>
      <c r="CH3" s="43">
        <f t="shared" si="4"/>
        <v>83</v>
      </c>
      <c r="CI3" s="43">
        <f t="shared" si="4"/>
        <v>84</v>
      </c>
      <c r="CJ3" s="43">
        <f t="shared" si="4"/>
        <v>85</v>
      </c>
      <c r="CK3" s="43">
        <f t="shared" si="4"/>
        <v>86</v>
      </c>
      <c r="CL3" s="43">
        <f t="shared" si="4"/>
        <v>87</v>
      </c>
      <c r="CM3" s="43">
        <f t="shared" si="4"/>
        <v>88</v>
      </c>
      <c r="CN3" s="43">
        <f t="shared" si="4"/>
        <v>89</v>
      </c>
      <c r="CO3" s="43">
        <f t="shared" si="4"/>
        <v>90</v>
      </c>
      <c r="CP3" s="43">
        <f t="shared" si="4"/>
        <v>91</v>
      </c>
      <c r="CQ3" s="43">
        <f t="shared" si="4"/>
        <v>92</v>
      </c>
      <c r="CR3" s="43">
        <f t="shared" si="4"/>
        <v>93</v>
      </c>
      <c r="CS3" s="43">
        <f t="shared" si="4"/>
        <v>94</v>
      </c>
      <c r="CT3" s="43">
        <f t="shared" si="4"/>
        <v>95</v>
      </c>
      <c r="CU3" s="43">
        <f t="shared" si="4"/>
        <v>96</v>
      </c>
      <c r="CV3" s="43">
        <f t="shared" si="4"/>
        <v>97</v>
      </c>
      <c r="CW3" s="43">
        <f t="shared" si="4"/>
        <v>98</v>
      </c>
      <c r="CX3" s="43">
        <f t="shared" si="4"/>
        <v>99</v>
      </c>
      <c r="CY3" s="43">
        <f t="shared" si="4"/>
        <v>100</v>
      </c>
      <c r="CZ3" s="43">
        <f t="shared" si="4"/>
        <v>101</v>
      </c>
      <c r="DA3" s="43">
        <f t="shared" si="4"/>
        <v>102</v>
      </c>
      <c r="DB3" s="43">
        <f t="shared" si="4"/>
        <v>103</v>
      </c>
      <c r="DC3" s="43">
        <f t="shared" si="4"/>
        <v>104</v>
      </c>
      <c r="DD3" s="43">
        <f t="shared" si="4"/>
        <v>105</v>
      </c>
      <c r="DE3" s="43">
        <f t="shared" si="4"/>
        <v>106</v>
      </c>
      <c r="DF3" s="43">
        <f t="shared" si="4"/>
        <v>107</v>
      </c>
      <c r="DG3" s="43">
        <f t="shared" si="4"/>
        <v>108</v>
      </c>
      <c r="DH3" s="43">
        <f t="shared" si="4"/>
        <v>109</v>
      </c>
      <c r="DI3" s="43">
        <f t="shared" si="4"/>
        <v>110</v>
      </c>
      <c r="DJ3" s="43">
        <f t="shared" si="4"/>
        <v>111</v>
      </c>
      <c r="DK3" s="43">
        <f t="shared" si="4"/>
        <v>112</v>
      </c>
      <c r="DL3" s="43">
        <f t="shared" si="4"/>
        <v>113</v>
      </c>
      <c r="DM3" s="43">
        <f t="shared" si="4"/>
        <v>114</v>
      </c>
      <c r="DN3" s="43">
        <f t="shared" si="4"/>
        <v>115</v>
      </c>
      <c r="DO3" s="43">
        <f t="shared" si="4"/>
        <v>116</v>
      </c>
      <c r="DP3" s="43">
        <f t="shared" si="4"/>
        <v>117</v>
      </c>
      <c r="DQ3" s="43">
        <f t="shared" si="4"/>
        <v>118</v>
      </c>
      <c r="DR3" s="43">
        <f t="shared" si="4"/>
        <v>119</v>
      </c>
      <c r="DS3" s="43">
        <f t="shared" si="4"/>
        <v>120</v>
      </c>
      <c r="DT3" s="43">
        <f t="shared" si="4"/>
        <v>121</v>
      </c>
      <c r="DU3" s="43">
        <f t="shared" si="4"/>
        <v>122</v>
      </c>
      <c r="DV3" s="43">
        <f t="shared" si="4"/>
        <v>123</v>
      </c>
      <c r="DW3" s="43">
        <f t="shared" si="4"/>
        <v>124</v>
      </c>
      <c r="DX3" s="43">
        <f t="shared" si="4"/>
        <v>125</v>
      </c>
      <c r="DY3" s="43">
        <f t="shared" si="4"/>
        <v>126</v>
      </c>
      <c r="DZ3" s="43">
        <f t="shared" si="4"/>
        <v>127</v>
      </c>
      <c r="EA3" s="43">
        <f t="shared" si="4"/>
        <v>128</v>
      </c>
      <c r="EB3" s="43">
        <f t="shared" si="4"/>
        <v>129</v>
      </c>
      <c r="EC3" s="43">
        <f t="shared" si="4"/>
        <v>130</v>
      </c>
      <c r="ED3" s="43">
        <f t="shared" ref="ED3:GA3" si="5">EC3+1</f>
        <v>131</v>
      </c>
      <c r="EE3" s="43">
        <f t="shared" si="5"/>
        <v>132</v>
      </c>
      <c r="EF3" s="43">
        <f t="shared" si="5"/>
        <v>133</v>
      </c>
      <c r="EG3" s="43">
        <f t="shared" si="5"/>
        <v>134</v>
      </c>
      <c r="EH3" s="43">
        <f t="shared" si="5"/>
        <v>135</v>
      </c>
      <c r="EI3" s="43">
        <f t="shared" si="5"/>
        <v>136</v>
      </c>
      <c r="EJ3" s="43">
        <f t="shared" si="5"/>
        <v>137</v>
      </c>
      <c r="EK3" s="43">
        <f t="shared" si="5"/>
        <v>138</v>
      </c>
      <c r="EL3" s="43">
        <f t="shared" si="5"/>
        <v>139</v>
      </c>
      <c r="EM3" s="43">
        <f t="shared" si="5"/>
        <v>140</v>
      </c>
      <c r="EN3" s="43">
        <f t="shared" si="5"/>
        <v>141</v>
      </c>
      <c r="EO3" s="43">
        <f t="shared" si="5"/>
        <v>142</v>
      </c>
      <c r="EP3" s="43">
        <f t="shared" si="5"/>
        <v>143</v>
      </c>
      <c r="EQ3" s="43">
        <f t="shared" si="5"/>
        <v>144</v>
      </c>
      <c r="ER3" s="43">
        <f t="shared" si="5"/>
        <v>145</v>
      </c>
      <c r="ES3" s="43">
        <f t="shared" si="5"/>
        <v>146</v>
      </c>
      <c r="ET3" s="43">
        <f t="shared" si="5"/>
        <v>147</v>
      </c>
      <c r="EU3" s="43">
        <f t="shared" si="5"/>
        <v>148</v>
      </c>
      <c r="EV3" s="43">
        <f t="shared" si="5"/>
        <v>149</v>
      </c>
      <c r="EW3" s="43">
        <f t="shared" si="5"/>
        <v>150</v>
      </c>
      <c r="EX3" s="43">
        <f t="shared" si="5"/>
        <v>151</v>
      </c>
      <c r="EY3" s="43">
        <f t="shared" si="5"/>
        <v>152</v>
      </c>
      <c r="EZ3" s="43">
        <f t="shared" si="5"/>
        <v>153</v>
      </c>
      <c r="FA3" s="43">
        <f t="shared" si="5"/>
        <v>154</v>
      </c>
      <c r="FB3" s="43">
        <f t="shared" si="5"/>
        <v>155</v>
      </c>
      <c r="FC3" s="43">
        <f t="shared" si="5"/>
        <v>156</v>
      </c>
      <c r="FD3" s="43">
        <f t="shared" si="5"/>
        <v>157</v>
      </c>
      <c r="FE3" s="43">
        <f t="shared" si="5"/>
        <v>158</v>
      </c>
      <c r="FF3" s="43">
        <f t="shared" si="5"/>
        <v>159</v>
      </c>
      <c r="FG3" s="43">
        <f t="shared" si="5"/>
        <v>160</v>
      </c>
      <c r="FH3" s="43">
        <f t="shared" si="5"/>
        <v>161</v>
      </c>
      <c r="FI3" s="43">
        <f t="shared" si="5"/>
        <v>162</v>
      </c>
      <c r="FJ3" s="43">
        <f t="shared" si="5"/>
        <v>163</v>
      </c>
      <c r="FK3" s="43">
        <f t="shared" si="5"/>
        <v>164</v>
      </c>
      <c r="FL3" s="43">
        <f t="shared" si="5"/>
        <v>165</v>
      </c>
      <c r="FM3" s="43">
        <f t="shared" si="5"/>
        <v>166</v>
      </c>
      <c r="FN3" s="43">
        <f t="shared" si="5"/>
        <v>167</v>
      </c>
      <c r="FO3" s="43">
        <f t="shared" si="5"/>
        <v>168</v>
      </c>
      <c r="FP3" s="43">
        <f t="shared" si="5"/>
        <v>169</v>
      </c>
      <c r="FQ3" s="43">
        <f t="shared" si="5"/>
        <v>170</v>
      </c>
      <c r="FR3" s="43">
        <f t="shared" si="5"/>
        <v>171</v>
      </c>
      <c r="FS3" s="43">
        <f t="shared" si="5"/>
        <v>172</v>
      </c>
      <c r="FT3" s="43">
        <f t="shared" si="5"/>
        <v>173</v>
      </c>
      <c r="FU3" s="43">
        <f t="shared" si="5"/>
        <v>174</v>
      </c>
      <c r="FV3" s="43">
        <f t="shared" si="5"/>
        <v>175</v>
      </c>
      <c r="FW3" s="43">
        <f t="shared" si="5"/>
        <v>176</v>
      </c>
      <c r="FX3" s="43">
        <f t="shared" si="5"/>
        <v>177</v>
      </c>
      <c r="FY3" s="43">
        <f t="shared" si="5"/>
        <v>178</v>
      </c>
      <c r="FZ3" s="43">
        <f t="shared" si="5"/>
        <v>179</v>
      </c>
      <c r="GA3" s="44">
        <f t="shared" si="5"/>
        <v>180</v>
      </c>
    </row>
    <row r="4" spans="2:183" x14ac:dyDescent="0.3">
      <c r="B4" s="45" t="s">
        <v>46</v>
      </c>
      <c r="C4" s="52" t="s">
        <v>100</v>
      </c>
      <c r="D4" s="38">
        <f>EOMONTH(Analysis_Start,0)</f>
        <v>43861</v>
      </c>
      <c r="E4" s="38">
        <f>EOMONTH(D4,1)</f>
        <v>43890</v>
      </c>
      <c r="F4" s="38">
        <f t="shared" ref="F4:BQ4" si="6">EOMONTH(E4,1)</f>
        <v>43921</v>
      </c>
      <c r="G4" s="38">
        <f t="shared" si="6"/>
        <v>43951</v>
      </c>
      <c r="H4" s="38">
        <f t="shared" si="6"/>
        <v>43982</v>
      </c>
      <c r="I4" s="38">
        <f t="shared" si="6"/>
        <v>44012</v>
      </c>
      <c r="J4" s="38">
        <f t="shared" si="6"/>
        <v>44043</v>
      </c>
      <c r="K4" s="38">
        <f t="shared" si="6"/>
        <v>44074</v>
      </c>
      <c r="L4" s="38">
        <f t="shared" si="6"/>
        <v>44104</v>
      </c>
      <c r="M4" s="38">
        <f t="shared" si="6"/>
        <v>44135</v>
      </c>
      <c r="N4" s="38">
        <f t="shared" si="6"/>
        <v>44165</v>
      </c>
      <c r="O4" s="38">
        <f t="shared" si="6"/>
        <v>44196</v>
      </c>
      <c r="P4" s="38">
        <f t="shared" si="6"/>
        <v>44227</v>
      </c>
      <c r="Q4" s="38">
        <f t="shared" si="6"/>
        <v>44255</v>
      </c>
      <c r="R4" s="38">
        <f t="shared" si="6"/>
        <v>44286</v>
      </c>
      <c r="S4" s="38">
        <f t="shared" si="6"/>
        <v>44316</v>
      </c>
      <c r="T4" s="38">
        <f t="shared" si="6"/>
        <v>44347</v>
      </c>
      <c r="U4" s="38">
        <f t="shared" si="6"/>
        <v>44377</v>
      </c>
      <c r="V4" s="38">
        <f t="shared" si="6"/>
        <v>44408</v>
      </c>
      <c r="W4" s="38">
        <f t="shared" si="6"/>
        <v>44439</v>
      </c>
      <c r="X4" s="38">
        <f t="shared" si="6"/>
        <v>44469</v>
      </c>
      <c r="Y4" s="38">
        <f t="shared" si="6"/>
        <v>44500</v>
      </c>
      <c r="Z4" s="38">
        <f t="shared" si="6"/>
        <v>44530</v>
      </c>
      <c r="AA4" s="38">
        <f t="shared" si="6"/>
        <v>44561</v>
      </c>
      <c r="AB4" s="38">
        <f t="shared" si="6"/>
        <v>44592</v>
      </c>
      <c r="AC4" s="38">
        <f t="shared" si="6"/>
        <v>44620</v>
      </c>
      <c r="AD4" s="38">
        <f t="shared" si="6"/>
        <v>44651</v>
      </c>
      <c r="AE4" s="38">
        <f t="shared" si="6"/>
        <v>44681</v>
      </c>
      <c r="AF4" s="38">
        <f t="shared" si="6"/>
        <v>44712</v>
      </c>
      <c r="AG4" s="38">
        <f t="shared" si="6"/>
        <v>44742</v>
      </c>
      <c r="AH4" s="38">
        <f t="shared" si="6"/>
        <v>44773</v>
      </c>
      <c r="AI4" s="38">
        <f t="shared" si="6"/>
        <v>44804</v>
      </c>
      <c r="AJ4" s="38">
        <f t="shared" si="6"/>
        <v>44834</v>
      </c>
      <c r="AK4" s="38">
        <f t="shared" si="6"/>
        <v>44865</v>
      </c>
      <c r="AL4" s="38">
        <f t="shared" si="6"/>
        <v>44895</v>
      </c>
      <c r="AM4" s="38">
        <f t="shared" si="6"/>
        <v>44926</v>
      </c>
      <c r="AN4" s="38">
        <f t="shared" si="6"/>
        <v>44957</v>
      </c>
      <c r="AO4" s="38">
        <f t="shared" si="6"/>
        <v>44985</v>
      </c>
      <c r="AP4" s="38">
        <f t="shared" si="6"/>
        <v>45016</v>
      </c>
      <c r="AQ4" s="38">
        <f t="shared" si="6"/>
        <v>45046</v>
      </c>
      <c r="AR4" s="38">
        <f t="shared" si="6"/>
        <v>45077</v>
      </c>
      <c r="AS4" s="38">
        <f t="shared" si="6"/>
        <v>45107</v>
      </c>
      <c r="AT4" s="38">
        <f t="shared" si="6"/>
        <v>45138</v>
      </c>
      <c r="AU4" s="38">
        <f t="shared" si="6"/>
        <v>45169</v>
      </c>
      <c r="AV4" s="38">
        <f t="shared" si="6"/>
        <v>45199</v>
      </c>
      <c r="AW4" s="38">
        <f t="shared" si="6"/>
        <v>45230</v>
      </c>
      <c r="AX4" s="38">
        <f t="shared" si="6"/>
        <v>45260</v>
      </c>
      <c r="AY4" s="38">
        <f t="shared" si="6"/>
        <v>45291</v>
      </c>
      <c r="AZ4" s="38">
        <f t="shared" si="6"/>
        <v>45322</v>
      </c>
      <c r="BA4" s="38">
        <f t="shared" si="6"/>
        <v>45351</v>
      </c>
      <c r="BB4" s="38">
        <f t="shared" si="6"/>
        <v>45382</v>
      </c>
      <c r="BC4" s="38">
        <f t="shared" si="6"/>
        <v>45412</v>
      </c>
      <c r="BD4" s="38">
        <f t="shared" si="6"/>
        <v>45443</v>
      </c>
      <c r="BE4" s="38">
        <f t="shared" si="6"/>
        <v>45473</v>
      </c>
      <c r="BF4" s="38">
        <f t="shared" si="6"/>
        <v>45504</v>
      </c>
      <c r="BG4" s="38">
        <f t="shared" si="6"/>
        <v>45535</v>
      </c>
      <c r="BH4" s="38">
        <f t="shared" si="6"/>
        <v>45565</v>
      </c>
      <c r="BI4" s="38">
        <f t="shared" si="6"/>
        <v>45596</v>
      </c>
      <c r="BJ4" s="38">
        <f t="shared" si="6"/>
        <v>45626</v>
      </c>
      <c r="BK4" s="38">
        <f t="shared" si="6"/>
        <v>45657</v>
      </c>
      <c r="BL4" s="38">
        <f t="shared" si="6"/>
        <v>45688</v>
      </c>
      <c r="BM4" s="38">
        <f t="shared" si="6"/>
        <v>45716</v>
      </c>
      <c r="BN4" s="38">
        <f t="shared" si="6"/>
        <v>45747</v>
      </c>
      <c r="BO4" s="38">
        <f t="shared" si="6"/>
        <v>45777</v>
      </c>
      <c r="BP4" s="38">
        <f t="shared" si="6"/>
        <v>45808</v>
      </c>
      <c r="BQ4" s="38">
        <f t="shared" si="6"/>
        <v>45838</v>
      </c>
      <c r="BR4" s="38">
        <f t="shared" ref="BR4:EC4" si="7">EOMONTH(BQ4,1)</f>
        <v>45869</v>
      </c>
      <c r="BS4" s="38">
        <f t="shared" si="7"/>
        <v>45900</v>
      </c>
      <c r="BT4" s="38">
        <f t="shared" si="7"/>
        <v>45930</v>
      </c>
      <c r="BU4" s="38">
        <f t="shared" si="7"/>
        <v>45961</v>
      </c>
      <c r="BV4" s="38">
        <f t="shared" si="7"/>
        <v>45991</v>
      </c>
      <c r="BW4" s="38">
        <f t="shared" si="7"/>
        <v>46022</v>
      </c>
      <c r="BX4" s="38">
        <f t="shared" si="7"/>
        <v>46053</v>
      </c>
      <c r="BY4" s="38">
        <f t="shared" si="7"/>
        <v>46081</v>
      </c>
      <c r="BZ4" s="38">
        <f t="shared" si="7"/>
        <v>46112</v>
      </c>
      <c r="CA4" s="38">
        <f t="shared" si="7"/>
        <v>46142</v>
      </c>
      <c r="CB4" s="38">
        <f t="shared" si="7"/>
        <v>46173</v>
      </c>
      <c r="CC4" s="38">
        <f t="shared" si="7"/>
        <v>46203</v>
      </c>
      <c r="CD4" s="38">
        <f t="shared" si="7"/>
        <v>46234</v>
      </c>
      <c r="CE4" s="38">
        <f t="shared" si="7"/>
        <v>46265</v>
      </c>
      <c r="CF4" s="38">
        <f t="shared" si="7"/>
        <v>46295</v>
      </c>
      <c r="CG4" s="38">
        <f t="shared" si="7"/>
        <v>46326</v>
      </c>
      <c r="CH4" s="38">
        <f t="shared" si="7"/>
        <v>46356</v>
      </c>
      <c r="CI4" s="38">
        <f t="shared" si="7"/>
        <v>46387</v>
      </c>
      <c r="CJ4" s="38">
        <f t="shared" si="7"/>
        <v>46418</v>
      </c>
      <c r="CK4" s="38">
        <f t="shared" si="7"/>
        <v>46446</v>
      </c>
      <c r="CL4" s="38">
        <f t="shared" si="7"/>
        <v>46477</v>
      </c>
      <c r="CM4" s="38">
        <f t="shared" si="7"/>
        <v>46507</v>
      </c>
      <c r="CN4" s="38">
        <f t="shared" si="7"/>
        <v>46538</v>
      </c>
      <c r="CO4" s="38">
        <f t="shared" si="7"/>
        <v>46568</v>
      </c>
      <c r="CP4" s="38">
        <f t="shared" si="7"/>
        <v>46599</v>
      </c>
      <c r="CQ4" s="38">
        <f t="shared" si="7"/>
        <v>46630</v>
      </c>
      <c r="CR4" s="38">
        <f t="shared" si="7"/>
        <v>46660</v>
      </c>
      <c r="CS4" s="38">
        <f t="shared" si="7"/>
        <v>46691</v>
      </c>
      <c r="CT4" s="38">
        <f t="shared" si="7"/>
        <v>46721</v>
      </c>
      <c r="CU4" s="38">
        <f t="shared" si="7"/>
        <v>46752</v>
      </c>
      <c r="CV4" s="38">
        <f t="shared" si="7"/>
        <v>46783</v>
      </c>
      <c r="CW4" s="38">
        <f t="shared" si="7"/>
        <v>46812</v>
      </c>
      <c r="CX4" s="38">
        <f t="shared" si="7"/>
        <v>46843</v>
      </c>
      <c r="CY4" s="38">
        <f t="shared" si="7"/>
        <v>46873</v>
      </c>
      <c r="CZ4" s="38">
        <f t="shared" si="7"/>
        <v>46904</v>
      </c>
      <c r="DA4" s="38">
        <f t="shared" si="7"/>
        <v>46934</v>
      </c>
      <c r="DB4" s="38">
        <f t="shared" si="7"/>
        <v>46965</v>
      </c>
      <c r="DC4" s="38">
        <f t="shared" si="7"/>
        <v>46996</v>
      </c>
      <c r="DD4" s="38">
        <f t="shared" si="7"/>
        <v>47026</v>
      </c>
      <c r="DE4" s="38">
        <f t="shared" si="7"/>
        <v>47057</v>
      </c>
      <c r="DF4" s="38">
        <f t="shared" si="7"/>
        <v>47087</v>
      </c>
      <c r="DG4" s="38">
        <f t="shared" si="7"/>
        <v>47118</v>
      </c>
      <c r="DH4" s="38">
        <f t="shared" si="7"/>
        <v>47149</v>
      </c>
      <c r="DI4" s="38">
        <f t="shared" si="7"/>
        <v>47177</v>
      </c>
      <c r="DJ4" s="38">
        <f t="shared" si="7"/>
        <v>47208</v>
      </c>
      <c r="DK4" s="38">
        <f t="shared" si="7"/>
        <v>47238</v>
      </c>
      <c r="DL4" s="38">
        <f t="shared" si="7"/>
        <v>47269</v>
      </c>
      <c r="DM4" s="38">
        <f t="shared" si="7"/>
        <v>47299</v>
      </c>
      <c r="DN4" s="38">
        <f t="shared" si="7"/>
        <v>47330</v>
      </c>
      <c r="DO4" s="38">
        <f t="shared" si="7"/>
        <v>47361</v>
      </c>
      <c r="DP4" s="38">
        <f t="shared" si="7"/>
        <v>47391</v>
      </c>
      <c r="DQ4" s="38">
        <f t="shared" si="7"/>
        <v>47422</v>
      </c>
      <c r="DR4" s="38">
        <f t="shared" si="7"/>
        <v>47452</v>
      </c>
      <c r="DS4" s="38">
        <f t="shared" si="7"/>
        <v>47483</v>
      </c>
      <c r="DT4" s="38">
        <f t="shared" si="7"/>
        <v>47514</v>
      </c>
      <c r="DU4" s="38">
        <f t="shared" si="7"/>
        <v>47542</v>
      </c>
      <c r="DV4" s="38">
        <f t="shared" si="7"/>
        <v>47573</v>
      </c>
      <c r="DW4" s="38">
        <f t="shared" si="7"/>
        <v>47603</v>
      </c>
      <c r="DX4" s="38">
        <f t="shared" si="7"/>
        <v>47634</v>
      </c>
      <c r="DY4" s="38">
        <f t="shared" si="7"/>
        <v>47664</v>
      </c>
      <c r="DZ4" s="38">
        <f t="shared" si="7"/>
        <v>47695</v>
      </c>
      <c r="EA4" s="38">
        <f t="shared" si="7"/>
        <v>47726</v>
      </c>
      <c r="EB4" s="38">
        <f t="shared" si="7"/>
        <v>47756</v>
      </c>
      <c r="EC4" s="38">
        <f t="shared" si="7"/>
        <v>47787</v>
      </c>
      <c r="ED4" s="38">
        <f t="shared" ref="ED4:GA4" si="8">EOMONTH(EC4,1)</f>
        <v>47817</v>
      </c>
      <c r="EE4" s="38">
        <f t="shared" si="8"/>
        <v>47848</v>
      </c>
      <c r="EF4" s="38">
        <f t="shared" si="8"/>
        <v>47879</v>
      </c>
      <c r="EG4" s="38">
        <f t="shared" si="8"/>
        <v>47907</v>
      </c>
      <c r="EH4" s="38">
        <f t="shared" si="8"/>
        <v>47938</v>
      </c>
      <c r="EI4" s="38">
        <f t="shared" si="8"/>
        <v>47968</v>
      </c>
      <c r="EJ4" s="38">
        <f t="shared" si="8"/>
        <v>47999</v>
      </c>
      <c r="EK4" s="38">
        <f t="shared" si="8"/>
        <v>48029</v>
      </c>
      <c r="EL4" s="38">
        <f t="shared" si="8"/>
        <v>48060</v>
      </c>
      <c r="EM4" s="38">
        <f t="shared" si="8"/>
        <v>48091</v>
      </c>
      <c r="EN4" s="38">
        <f t="shared" si="8"/>
        <v>48121</v>
      </c>
      <c r="EO4" s="38">
        <f t="shared" si="8"/>
        <v>48152</v>
      </c>
      <c r="EP4" s="38">
        <f t="shared" si="8"/>
        <v>48182</v>
      </c>
      <c r="EQ4" s="38">
        <f t="shared" si="8"/>
        <v>48213</v>
      </c>
      <c r="ER4" s="38">
        <f t="shared" si="8"/>
        <v>48244</v>
      </c>
      <c r="ES4" s="38">
        <f t="shared" si="8"/>
        <v>48273</v>
      </c>
      <c r="ET4" s="38">
        <f t="shared" si="8"/>
        <v>48304</v>
      </c>
      <c r="EU4" s="38">
        <f t="shared" si="8"/>
        <v>48334</v>
      </c>
      <c r="EV4" s="38">
        <f t="shared" si="8"/>
        <v>48365</v>
      </c>
      <c r="EW4" s="38">
        <f t="shared" si="8"/>
        <v>48395</v>
      </c>
      <c r="EX4" s="38">
        <f t="shared" si="8"/>
        <v>48426</v>
      </c>
      <c r="EY4" s="38">
        <f t="shared" si="8"/>
        <v>48457</v>
      </c>
      <c r="EZ4" s="38">
        <f t="shared" si="8"/>
        <v>48487</v>
      </c>
      <c r="FA4" s="38">
        <f t="shared" si="8"/>
        <v>48518</v>
      </c>
      <c r="FB4" s="38">
        <f t="shared" si="8"/>
        <v>48548</v>
      </c>
      <c r="FC4" s="38">
        <f t="shared" si="8"/>
        <v>48579</v>
      </c>
      <c r="FD4" s="38">
        <f t="shared" si="8"/>
        <v>48610</v>
      </c>
      <c r="FE4" s="38">
        <f t="shared" si="8"/>
        <v>48638</v>
      </c>
      <c r="FF4" s="38">
        <f t="shared" si="8"/>
        <v>48669</v>
      </c>
      <c r="FG4" s="38">
        <f t="shared" si="8"/>
        <v>48699</v>
      </c>
      <c r="FH4" s="38">
        <f t="shared" si="8"/>
        <v>48730</v>
      </c>
      <c r="FI4" s="38">
        <f t="shared" si="8"/>
        <v>48760</v>
      </c>
      <c r="FJ4" s="38">
        <f t="shared" si="8"/>
        <v>48791</v>
      </c>
      <c r="FK4" s="38">
        <f t="shared" si="8"/>
        <v>48822</v>
      </c>
      <c r="FL4" s="38">
        <f t="shared" si="8"/>
        <v>48852</v>
      </c>
      <c r="FM4" s="38">
        <f t="shared" si="8"/>
        <v>48883</v>
      </c>
      <c r="FN4" s="38">
        <f t="shared" si="8"/>
        <v>48913</v>
      </c>
      <c r="FO4" s="38">
        <f t="shared" si="8"/>
        <v>48944</v>
      </c>
      <c r="FP4" s="38">
        <f t="shared" si="8"/>
        <v>48975</v>
      </c>
      <c r="FQ4" s="38">
        <f t="shared" si="8"/>
        <v>49003</v>
      </c>
      <c r="FR4" s="38">
        <f t="shared" si="8"/>
        <v>49034</v>
      </c>
      <c r="FS4" s="38">
        <f t="shared" si="8"/>
        <v>49064</v>
      </c>
      <c r="FT4" s="38">
        <f t="shared" si="8"/>
        <v>49095</v>
      </c>
      <c r="FU4" s="38">
        <f t="shared" si="8"/>
        <v>49125</v>
      </c>
      <c r="FV4" s="38">
        <f t="shared" si="8"/>
        <v>49156</v>
      </c>
      <c r="FW4" s="38">
        <f t="shared" si="8"/>
        <v>49187</v>
      </c>
      <c r="FX4" s="38">
        <f t="shared" si="8"/>
        <v>49217</v>
      </c>
      <c r="FY4" s="38">
        <f t="shared" si="8"/>
        <v>49248</v>
      </c>
      <c r="FZ4" s="38">
        <f t="shared" si="8"/>
        <v>49278</v>
      </c>
      <c r="GA4" s="46">
        <f t="shared" si="8"/>
        <v>49309</v>
      </c>
    </row>
    <row r="5" spans="2:183" x14ac:dyDescent="0.3">
      <c r="B5" s="42" t="str">
        <f>IF('Res Rent Roll'!$B5="","",'Res Rent Roll'!$B5)</f>
        <v>1-Bed A R1</v>
      </c>
      <c r="C5" s="43"/>
      <c r="D5" s="47">
        <f>IF('Res Rent Roll'!$B5="","",Rents!D5*'Res Rent Roll'!$Q5*Rollover!C5)</f>
        <v>0</v>
      </c>
      <c r="E5" s="47">
        <f>IF('Res Rent Roll'!$B5="","",Rents!E5*'Res Rent Roll'!$Q5*Rollover!D5)</f>
        <v>0</v>
      </c>
      <c r="F5" s="47">
        <f>IF('Res Rent Roll'!$B5="","",Rents!F5*'Res Rent Roll'!$Q5*Rollover!E5)</f>
        <v>0</v>
      </c>
      <c r="G5" s="47">
        <f>IF('Res Rent Roll'!$B5="","",Rents!G5*'Res Rent Roll'!$Q5*Rollover!F5)</f>
        <v>0</v>
      </c>
      <c r="H5" s="47">
        <f>IF('Res Rent Roll'!$B5="","",Rents!H5*'Res Rent Roll'!$Q5*Rollover!G5)</f>
        <v>0</v>
      </c>
      <c r="I5" s="47">
        <f>IF('Res Rent Roll'!$B5="","",Rents!I5*'Res Rent Roll'!$Q5*Rollover!H5)</f>
        <v>0</v>
      </c>
      <c r="J5" s="47">
        <f>IF('Res Rent Roll'!$B5="","",Rents!J5*'Res Rent Roll'!$Q5*Rollover!I5)</f>
        <v>0</v>
      </c>
      <c r="K5" s="47">
        <f>IF('Res Rent Roll'!$B5="","",Rents!K5*'Res Rent Roll'!$Q5*Rollover!J5)</f>
        <v>0</v>
      </c>
      <c r="L5" s="47">
        <f>IF('Res Rent Roll'!$B5="","",Rents!L5*'Res Rent Roll'!$Q5*Rollover!K5)</f>
        <v>0</v>
      </c>
      <c r="M5" s="47">
        <f>IF('Res Rent Roll'!$B5="","",Rents!M5*'Res Rent Roll'!$Q5*Rollover!L5)</f>
        <v>0</v>
      </c>
      <c r="N5" s="47">
        <f>IF('Res Rent Roll'!$B5="","",Rents!N5*'Res Rent Roll'!$Q5*Rollover!M5)</f>
        <v>0</v>
      </c>
      <c r="O5" s="47">
        <f>IF('Res Rent Roll'!$B5="","",Rents!O5*'Res Rent Roll'!$Q5*Rollover!N5)</f>
        <v>0</v>
      </c>
      <c r="P5" s="47">
        <f>IF('Res Rent Roll'!$B5="","",Rents!P5*'Res Rent Roll'!$Q5*Rollover!O5)</f>
        <v>2624.4400000000005</v>
      </c>
      <c r="Q5" s="47">
        <f>IF('Res Rent Roll'!$B5="","",Rents!Q5*'Res Rent Roll'!$Q5*Rollover!P5)</f>
        <v>0</v>
      </c>
      <c r="R5" s="47">
        <f>IF('Res Rent Roll'!$B5="","",Rents!R5*'Res Rent Roll'!$Q5*Rollover!Q5)</f>
        <v>0</v>
      </c>
      <c r="S5" s="47">
        <f>IF('Res Rent Roll'!$B5="","",Rents!S5*'Res Rent Roll'!$Q5*Rollover!R5)</f>
        <v>0</v>
      </c>
      <c r="T5" s="47">
        <f>IF('Res Rent Roll'!$B5="","",Rents!T5*'Res Rent Roll'!$Q5*Rollover!S5)</f>
        <v>0</v>
      </c>
      <c r="U5" s="47">
        <f>IF('Res Rent Roll'!$B5="","",Rents!U5*'Res Rent Roll'!$Q5*Rollover!T5)</f>
        <v>0</v>
      </c>
      <c r="V5" s="47">
        <f>IF('Res Rent Roll'!$B5="","",Rents!V5*'Res Rent Roll'!$Q5*Rollover!U5)</f>
        <v>0</v>
      </c>
      <c r="W5" s="47">
        <f>IF('Res Rent Roll'!$B5="","",Rents!W5*'Res Rent Roll'!$Q5*Rollover!V5)</f>
        <v>0</v>
      </c>
      <c r="X5" s="47">
        <f>IF('Res Rent Roll'!$B5="","",Rents!X5*'Res Rent Roll'!$Q5*Rollover!W5)</f>
        <v>0</v>
      </c>
      <c r="Y5" s="47">
        <f>IF('Res Rent Roll'!$B5="","",Rents!Y5*'Res Rent Roll'!$Q5*Rollover!X5)</f>
        <v>0</v>
      </c>
      <c r="Z5" s="47">
        <f>IF('Res Rent Roll'!$B5="","",Rents!Z5*'Res Rent Roll'!$Q5*Rollover!Y5)</f>
        <v>0</v>
      </c>
      <c r="AA5" s="47">
        <f>IF('Res Rent Roll'!$B5="","",Rents!AA5*'Res Rent Roll'!$Q5*Rollover!Z5)</f>
        <v>0</v>
      </c>
      <c r="AB5" s="47">
        <f>IF('Res Rent Roll'!$B5="","",Rents!AB5*'Res Rent Roll'!$Q5*Rollover!AA5)</f>
        <v>2703.1732000000002</v>
      </c>
      <c r="AC5" s="47">
        <f>IF('Res Rent Roll'!$B5="","",Rents!AC5*'Res Rent Roll'!$Q5*Rollover!AB5)</f>
        <v>0</v>
      </c>
      <c r="AD5" s="47">
        <f>IF('Res Rent Roll'!$B5="","",Rents!AD5*'Res Rent Roll'!$Q5*Rollover!AC5)</f>
        <v>0</v>
      </c>
      <c r="AE5" s="47">
        <f>IF('Res Rent Roll'!$B5="","",Rents!AE5*'Res Rent Roll'!$Q5*Rollover!AD5)</f>
        <v>0</v>
      </c>
      <c r="AF5" s="47">
        <f>IF('Res Rent Roll'!$B5="","",Rents!AF5*'Res Rent Roll'!$Q5*Rollover!AE5)</f>
        <v>0</v>
      </c>
      <c r="AG5" s="47">
        <f>IF('Res Rent Roll'!$B5="","",Rents!AG5*'Res Rent Roll'!$Q5*Rollover!AF5)</f>
        <v>0</v>
      </c>
      <c r="AH5" s="47">
        <f>IF('Res Rent Roll'!$B5="","",Rents!AH5*'Res Rent Roll'!$Q5*Rollover!AG5)</f>
        <v>0</v>
      </c>
      <c r="AI5" s="47">
        <f>IF('Res Rent Roll'!$B5="","",Rents!AI5*'Res Rent Roll'!$Q5*Rollover!AH5)</f>
        <v>0</v>
      </c>
      <c r="AJ5" s="47">
        <f>IF('Res Rent Roll'!$B5="","",Rents!AJ5*'Res Rent Roll'!$Q5*Rollover!AI5)</f>
        <v>0</v>
      </c>
      <c r="AK5" s="47">
        <f>IF('Res Rent Roll'!$B5="","",Rents!AK5*'Res Rent Roll'!$Q5*Rollover!AJ5)</f>
        <v>0</v>
      </c>
      <c r="AL5" s="47">
        <f>IF('Res Rent Roll'!$B5="","",Rents!AL5*'Res Rent Roll'!$Q5*Rollover!AK5)</f>
        <v>0</v>
      </c>
      <c r="AM5" s="47">
        <f>IF('Res Rent Roll'!$B5="","",Rents!AM5*'Res Rent Roll'!$Q5*Rollover!AL5)</f>
        <v>0</v>
      </c>
      <c r="AN5" s="47">
        <f>IF('Res Rent Roll'!$B5="","",Rents!AN5*'Res Rent Roll'!$Q5*Rollover!AM5)</f>
        <v>2784.2683959999999</v>
      </c>
      <c r="AO5" s="47">
        <f>IF('Res Rent Roll'!$B5="","",Rents!AO5*'Res Rent Roll'!$Q5*Rollover!AN5)</f>
        <v>0</v>
      </c>
      <c r="AP5" s="47">
        <f>IF('Res Rent Roll'!$B5="","",Rents!AP5*'Res Rent Roll'!$Q5*Rollover!AO5)</f>
        <v>0</v>
      </c>
      <c r="AQ5" s="47">
        <f>IF('Res Rent Roll'!$B5="","",Rents!AQ5*'Res Rent Roll'!$Q5*Rollover!AP5)</f>
        <v>0</v>
      </c>
      <c r="AR5" s="47">
        <f>IF('Res Rent Roll'!$B5="","",Rents!AR5*'Res Rent Roll'!$Q5*Rollover!AQ5)</f>
        <v>0</v>
      </c>
      <c r="AS5" s="47">
        <f>IF('Res Rent Roll'!$B5="","",Rents!AS5*'Res Rent Roll'!$Q5*Rollover!AR5)</f>
        <v>0</v>
      </c>
      <c r="AT5" s="47">
        <f>IF('Res Rent Roll'!$B5="","",Rents!AT5*'Res Rent Roll'!$Q5*Rollover!AS5)</f>
        <v>0</v>
      </c>
      <c r="AU5" s="47">
        <f>IF('Res Rent Roll'!$B5="","",Rents!AU5*'Res Rent Roll'!$Q5*Rollover!AT5)</f>
        <v>0</v>
      </c>
      <c r="AV5" s="47">
        <f>IF('Res Rent Roll'!$B5="","",Rents!AV5*'Res Rent Roll'!$Q5*Rollover!AU5)</f>
        <v>0</v>
      </c>
      <c r="AW5" s="47">
        <f>IF('Res Rent Roll'!$B5="","",Rents!AW5*'Res Rent Roll'!$Q5*Rollover!AV5)</f>
        <v>0</v>
      </c>
      <c r="AX5" s="47">
        <f>IF('Res Rent Roll'!$B5="","",Rents!AX5*'Res Rent Roll'!$Q5*Rollover!AW5)</f>
        <v>0</v>
      </c>
      <c r="AY5" s="47">
        <f>IF('Res Rent Roll'!$B5="","",Rents!AY5*'Res Rent Roll'!$Q5*Rollover!AX5)</f>
        <v>0</v>
      </c>
      <c r="AZ5" s="47">
        <f>IF('Res Rent Roll'!$B5="","",Rents!AZ5*'Res Rent Roll'!$Q5*Rollover!AY5)</f>
        <v>2867.79644788</v>
      </c>
      <c r="BA5" s="47">
        <f>IF('Res Rent Roll'!$B5="","",Rents!BA5*'Res Rent Roll'!$Q5*Rollover!AZ5)</f>
        <v>0</v>
      </c>
      <c r="BB5" s="47">
        <f>IF('Res Rent Roll'!$B5="","",Rents!BB5*'Res Rent Roll'!$Q5*Rollover!BA5)</f>
        <v>0</v>
      </c>
      <c r="BC5" s="47">
        <f>IF('Res Rent Roll'!$B5="","",Rents!BC5*'Res Rent Roll'!$Q5*Rollover!BB5)</f>
        <v>0</v>
      </c>
      <c r="BD5" s="47">
        <f>IF('Res Rent Roll'!$B5="","",Rents!BD5*'Res Rent Roll'!$Q5*Rollover!BC5)</f>
        <v>0</v>
      </c>
      <c r="BE5" s="47">
        <f>IF('Res Rent Roll'!$B5="","",Rents!BE5*'Res Rent Roll'!$Q5*Rollover!BD5)</f>
        <v>0</v>
      </c>
      <c r="BF5" s="47">
        <f>IF('Res Rent Roll'!$B5="","",Rents!BF5*'Res Rent Roll'!$Q5*Rollover!BE5)</f>
        <v>0</v>
      </c>
      <c r="BG5" s="47">
        <f>IF('Res Rent Roll'!$B5="","",Rents!BG5*'Res Rent Roll'!$Q5*Rollover!BF5)</f>
        <v>0</v>
      </c>
      <c r="BH5" s="47">
        <f>IF('Res Rent Roll'!$B5="","",Rents!BH5*'Res Rent Roll'!$Q5*Rollover!BG5)</f>
        <v>0</v>
      </c>
      <c r="BI5" s="47">
        <f>IF('Res Rent Roll'!$B5="","",Rents!BI5*'Res Rent Roll'!$Q5*Rollover!BH5)</f>
        <v>0</v>
      </c>
      <c r="BJ5" s="47">
        <f>IF('Res Rent Roll'!$B5="","",Rents!BJ5*'Res Rent Roll'!$Q5*Rollover!BI5)</f>
        <v>0</v>
      </c>
      <c r="BK5" s="47">
        <f>IF('Res Rent Roll'!$B5="","",Rents!BK5*'Res Rent Roll'!$Q5*Rollover!BJ5)</f>
        <v>0</v>
      </c>
      <c r="BL5" s="47">
        <f>IF('Res Rent Roll'!$B5="","",Rents!BL5*'Res Rent Roll'!$Q5*Rollover!BK5)</f>
        <v>2953.8303413163994</v>
      </c>
      <c r="BM5" s="47">
        <f>IF('Res Rent Roll'!$B5="","",Rents!BM5*'Res Rent Roll'!$Q5*Rollover!BL5)</f>
        <v>0</v>
      </c>
      <c r="BN5" s="47">
        <f>IF('Res Rent Roll'!$B5="","",Rents!BN5*'Res Rent Roll'!$Q5*Rollover!BM5)</f>
        <v>0</v>
      </c>
      <c r="BO5" s="47">
        <f>IF('Res Rent Roll'!$B5="","",Rents!BO5*'Res Rent Roll'!$Q5*Rollover!BN5)</f>
        <v>0</v>
      </c>
      <c r="BP5" s="47">
        <f>IF('Res Rent Roll'!$B5="","",Rents!BP5*'Res Rent Roll'!$Q5*Rollover!BO5)</f>
        <v>0</v>
      </c>
      <c r="BQ5" s="47">
        <f>IF('Res Rent Roll'!$B5="","",Rents!BQ5*'Res Rent Roll'!$Q5*Rollover!BP5)</f>
        <v>0</v>
      </c>
      <c r="BR5" s="47">
        <f>IF('Res Rent Roll'!$B5="","",Rents!BR5*'Res Rent Roll'!$Q5*Rollover!BQ5)</f>
        <v>0</v>
      </c>
      <c r="BS5" s="47">
        <f>IF('Res Rent Roll'!$B5="","",Rents!BS5*'Res Rent Roll'!$Q5*Rollover!BR5)</f>
        <v>0</v>
      </c>
      <c r="BT5" s="47">
        <f>IF('Res Rent Roll'!$B5="","",Rents!BT5*'Res Rent Roll'!$Q5*Rollover!BS5)</f>
        <v>0</v>
      </c>
      <c r="BU5" s="47">
        <f>IF('Res Rent Roll'!$B5="","",Rents!BU5*'Res Rent Roll'!$Q5*Rollover!BT5)</f>
        <v>0</v>
      </c>
      <c r="BV5" s="47">
        <f>IF('Res Rent Roll'!$B5="","",Rents!BV5*'Res Rent Roll'!$Q5*Rollover!BU5)</f>
        <v>0</v>
      </c>
      <c r="BW5" s="47">
        <f>IF('Res Rent Roll'!$B5="","",Rents!BW5*'Res Rent Roll'!$Q5*Rollover!BV5)</f>
        <v>0</v>
      </c>
      <c r="BX5" s="47">
        <f>IF('Res Rent Roll'!$B5="","",Rents!BX5*'Res Rent Roll'!$Q5*Rollover!BW5)</f>
        <v>3042.4452515558919</v>
      </c>
      <c r="BY5" s="47">
        <f>IF('Res Rent Roll'!$B5="","",Rents!BY5*'Res Rent Roll'!$Q5*Rollover!BX5)</f>
        <v>0</v>
      </c>
      <c r="BZ5" s="47">
        <f>IF('Res Rent Roll'!$B5="","",Rents!BZ5*'Res Rent Roll'!$Q5*Rollover!BY5)</f>
        <v>0</v>
      </c>
      <c r="CA5" s="47">
        <f>IF('Res Rent Roll'!$B5="","",Rents!CA5*'Res Rent Roll'!$Q5*Rollover!BZ5)</f>
        <v>0</v>
      </c>
      <c r="CB5" s="47">
        <f>IF('Res Rent Roll'!$B5="","",Rents!CB5*'Res Rent Roll'!$Q5*Rollover!CA5)</f>
        <v>0</v>
      </c>
      <c r="CC5" s="47">
        <f>IF('Res Rent Roll'!$B5="","",Rents!CC5*'Res Rent Roll'!$Q5*Rollover!CB5)</f>
        <v>0</v>
      </c>
      <c r="CD5" s="47">
        <f>IF('Res Rent Roll'!$B5="","",Rents!CD5*'Res Rent Roll'!$Q5*Rollover!CC5)</f>
        <v>0</v>
      </c>
      <c r="CE5" s="47">
        <f>IF('Res Rent Roll'!$B5="","",Rents!CE5*'Res Rent Roll'!$Q5*Rollover!CD5)</f>
        <v>0</v>
      </c>
      <c r="CF5" s="47">
        <f>IF('Res Rent Roll'!$B5="","",Rents!CF5*'Res Rent Roll'!$Q5*Rollover!CE5)</f>
        <v>0</v>
      </c>
      <c r="CG5" s="47">
        <f>IF('Res Rent Roll'!$B5="","",Rents!CG5*'Res Rent Roll'!$Q5*Rollover!CF5)</f>
        <v>0</v>
      </c>
      <c r="CH5" s="47">
        <f>IF('Res Rent Roll'!$B5="","",Rents!CH5*'Res Rent Roll'!$Q5*Rollover!CG5)</f>
        <v>0</v>
      </c>
      <c r="CI5" s="47">
        <f>IF('Res Rent Roll'!$B5="","",Rents!CI5*'Res Rent Roll'!$Q5*Rollover!CH5)</f>
        <v>0</v>
      </c>
      <c r="CJ5" s="47">
        <f>IF('Res Rent Roll'!$B5="","",Rents!CJ5*'Res Rent Roll'!$Q5*Rollover!CI5)</f>
        <v>3133.7186091025687</v>
      </c>
      <c r="CK5" s="47">
        <f>IF('Res Rent Roll'!$B5="","",Rents!CK5*'Res Rent Roll'!$Q5*Rollover!CJ5)</f>
        <v>0</v>
      </c>
      <c r="CL5" s="47">
        <f>IF('Res Rent Roll'!$B5="","",Rents!CL5*'Res Rent Roll'!$Q5*Rollover!CK5)</f>
        <v>0</v>
      </c>
      <c r="CM5" s="47">
        <f>IF('Res Rent Roll'!$B5="","",Rents!CM5*'Res Rent Roll'!$Q5*Rollover!CL5)</f>
        <v>0</v>
      </c>
      <c r="CN5" s="47">
        <f>IF('Res Rent Roll'!$B5="","",Rents!CN5*'Res Rent Roll'!$Q5*Rollover!CM5)</f>
        <v>0</v>
      </c>
      <c r="CO5" s="47">
        <f>IF('Res Rent Roll'!$B5="","",Rents!CO5*'Res Rent Roll'!$Q5*Rollover!CN5)</f>
        <v>0</v>
      </c>
      <c r="CP5" s="47">
        <f>IF('Res Rent Roll'!$B5="","",Rents!CP5*'Res Rent Roll'!$Q5*Rollover!CO5)</f>
        <v>0</v>
      </c>
      <c r="CQ5" s="47">
        <f>IF('Res Rent Roll'!$B5="","",Rents!CQ5*'Res Rent Roll'!$Q5*Rollover!CP5)</f>
        <v>0</v>
      </c>
      <c r="CR5" s="47">
        <f>IF('Res Rent Roll'!$B5="","",Rents!CR5*'Res Rent Roll'!$Q5*Rollover!CQ5)</f>
        <v>0</v>
      </c>
      <c r="CS5" s="47">
        <f>IF('Res Rent Roll'!$B5="","",Rents!CS5*'Res Rent Roll'!$Q5*Rollover!CR5)</f>
        <v>0</v>
      </c>
      <c r="CT5" s="47">
        <f>IF('Res Rent Roll'!$B5="","",Rents!CT5*'Res Rent Roll'!$Q5*Rollover!CS5)</f>
        <v>0</v>
      </c>
      <c r="CU5" s="47">
        <f>IF('Res Rent Roll'!$B5="","",Rents!CU5*'Res Rent Roll'!$Q5*Rollover!CT5)</f>
        <v>0</v>
      </c>
      <c r="CV5" s="47">
        <f>IF('Res Rent Roll'!$B5="","",Rents!CV5*'Res Rent Roll'!$Q5*Rollover!CU5)</f>
        <v>3227.7301673756456</v>
      </c>
      <c r="CW5" s="47">
        <f>IF('Res Rent Roll'!$B5="","",Rents!CW5*'Res Rent Roll'!$Q5*Rollover!CV5)</f>
        <v>0</v>
      </c>
      <c r="CX5" s="47">
        <f>IF('Res Rent Roll'!$B5="","",Rents!CX5*'Res Rent Roll'!$Q5*Rollover!CW5)</f>
        <v>0</v>
      </c>
      <c r="CY5" s="47">
        <f>IF('Res Rent Roll'!$B5="","",Rents!CY5*'Res Rent Roll'!$Q5*Rollover!CX5)</f>
        <v>0</v>
      </c>
      <c r="CZ5" s="47">
        <f>IF('Res Rent Roll'!$B5="","",Rents!CZ5*'Res Rent Roll'!$Q5*Rollover!CY5)</f>
        <v>0</v>
      </c>
      <c r="DA5" s="47">
        <f>IF('Res Rent Roll'!$B5="","",Rents!DA5*'Res Rent Roll'!$Q5*Rollover!CZ5)</f>
        <v>0</v>
      </c>
      <c r="DB5" s="47">
        <f>IF('Res Rent Roll'!$B5="","",Rents!DB5*'Res Rent Roll'!$Q5*Rollover!DA5)</f>
        <v>0</v>
      </c>
      <c r="DC5" s="47">
        <f>IF('Res Rent Roll'!$B5="","",Rents!DC5*'Res Rent Roll'!$Q5*Rollover!DB5)</f>
        <v>0</v>
      </c>
      <c r="DD5" s="47">
        <f>IF('Res Rent Roll'!$B5="","",Rents!DD5*'Res Rent Roll'!$Q5*Rollover!DC5)</f>
        <v>0</v>
      </c>
      <c r="DE5" s="47">
        <f>IF('Res Rent Roll'!$B5="","",Rents!DE5*'Res Rent Roll'!$Q5*Rollover!DD5)</f>
        <v>0</v>
      </c>
      <c r="DF5" s="47">
        <f>IF('Res Rent Roll'!$B5="","",Rents!DF5*'Res Rent Roll'!$Q5*Rollover!DE5)</f>
        <v>0</v>
      </c>
      <c r="DG5" s="47">
        <f>IF('Res Rent Roll'!$B5="","",Rents!DG5*'Res Rent Roll'!$Q5*Rollover!DF5)</f>
        <v>0</v>
      </c>
      <c r="DH5" s="47">
        <f>IF('Res Rent Roll'!$B5="","",Rents!DH5*'Res Rent Roll'!$Q5*Rollover!DG5)</f>
        <v>3324.562072396915</v>
      </c>
      <c r="DI5" s="47">
        <f>IF('Res Rent Roll'!$B5="","",Rents!DI5*'Res Rent Roll'!$Q5*Rollover!DH5)</f>
        <v>0</v>
      </c>
      <c r="DJ5" s="47">
        <f>IF('Res Rent Roll'!$B5="","",Rents!DJ5*'Res Rent Roll'!$Q5*Rollover!DI5)</f>
        <v>0</v>
      </c>
      <c r="DK5" s="47">
        <f>IF('Res Rent Roll'!$B5="","",Rents!DK5*'Res Rent Roll'!$Q5*Rollover!DJ5)</f>
        <v>0</v>
      </c>
      <c r="DL5" s="47">
        <f>IF('Res Rent Roll'!$B5="","",Rents!DL5*'Res Rent Roll'!$Q5*Rollover!DK5)</f>
        <v>0</v>
      </c>
      <c r="DM5" s="47">
        <f>IF('Res Rent Roll'!$B5="","",Rents!DM5*'Res Rent Roll'!$Q5*Rollover!DL5)</f>
        <v>0</v>
      </c>
      <c r="DN5" s="47">
        <f>IF('Res Rent Roll'!$B5="","",Rents!DN5*'Res Rent Roll'!$Q5*Rollover!DM5)</f>
        <v>0</v>
      </c>
      <c r="DO5" s="47">
        <f>IF('Res Rent Roll'!$B5="","",Rents!DO5*'Res Rent Roll'!$Q5*Rollover!DN5)</f>
        <v>0</v>
      </c>
      <c r="DP5" s="47">
        <f>IF('Res Rent Roll'!$B5="","",Rents!DP5*'Res Rent Roll'!$Q5*Rollover!DO5)</f>
        <v>0</v>
      </c>
      <c r="DQ5" s="47">
        <f>IF('Res Rent Roll'!$B5="","",Rents!DQ5*'Res Rent Roll'!$Q5*Rollover!DP5)</f>
        <v>0</v>
      </c>
      <c r="DR5" s="47">
        <f>IF('Res Rent Roll'!$B5="","",Rents!DR5*'Res Rent Roll'!$Q5*Rollover!DQ5)</f>
        <v>0</v>
      </c>
      <c r="DS5" s="47">
        <f>IF('Res Rent Roll'!$B5="","",Rents!DS5*'Res Rent Roll'!$Q5*Rollover!DR5)</f>
        <v>0</v>
      </c>
      <c r="DT5" s="47">
        <f>IF('Res Rent Roll'!$B5="","",Rents!DT5*'Res Rent Roll'!$Q5*Rollover!DS5)</f>
        <v>3424.298934568822</v>
      </c>
      <c r="DU5" s="47">
        <f>IF('Res Rent Roll'!$B5="","",Rents!DU5*'Res Rent Roll'!$Q5*Rollover!DT5)</f>
        <v>0</v>
      </c>
      <c r="DV5" s="47">
        <f>IF('Res Rent Roll'!$B5="","",Rents!DV5*'Res Rent Roll'!$Q5*Rollover!DU5)</f>
        <v>0</v>
      </c>
      <c r="DW5" s="47">
        <f>IF('Res Rent Roll'!$B5="","",Rents!DW5*'Res Rent Roll'!$Q5*Rollover!DV5)</f>
        <v>0</v>
      </c>
      <c r="DX5" s="47">
        <f>IF('Res Rent Roll'!$B5="","",Rents!DX5*'Res Rent Roll'!$Q5*Rollover!DW5)</f>
        <v>0</v>
      </c>
      <c r="DY5" s="47">
        <f>IF('Res Rent Roll'!$B5="","",Rents!DY5*'Res Rent Roll'!$Q5*Rollover!DX5)</f>
        <v>0</v>
      </c>
      <c r="DZ5" s="47">
        <f>IF('Res Rent Roll'!$B5="","",Rents!DZ5*'Res Rent Roll'!$Q5*Rollover!DY5)</f>
        <v>0</v>
      </c>
      <c r="EA5" s="47">
        <f>IF('Res Rent Roll'!$B5="","",Rents!EA5*'Res Rent Roll'!$Q5*Rollover!DZ5)</f>
        <v>0</v>
      </c>
      <c r="EB5" s="47">
        <f>IF('Res Rent Roll'!$B5="","",Rents!EB5*'Res Rent Roll'!$Q5*Rollover!EA5)</f>
        <v>0</v>
      </c>
      <c r="EC5" s="47">
        <f>IF('Res Rent Roll'!$B5="","",Rents!EC5*'Res Rent Roll'!$Q5*Rollover!EB5)</f>
        <v>0</v>
      </c>
      <c r="ED5" s="47">
        <f>IF('Res Rent Roll'!$B5="","",Rents!ED5*'Res Rent Roll'!$Q5*Rollover!EC5)</f>
        <v>0</v>
      </c>
      <c r="EE5" s="47">
        <f>IF('Res Rent Roll'!$B5="","",Rents!EE5*'Res Rent Roll'!$Q5*Rollover!ED5)</f>
        <v>0</v>
      </c>
      <c r="EF5" s="47">
        <f>IF('Res Rent Roll'!$B5="","",Rents!EF5*'Res Rent Roll'!$Q5*Rollover!EE5)</f>
        <v>3527.0279026058874</v>
      </c>
      <c r="EG5" s="47">
        <f>IF('Res Rent Roll'!$B5="","",Rents!EG5*'Res Rent Roll'!$Q5*Rollover!EF5)</f>
        <v>0</v>
      </c>
      <c r="EH5" s="47">
        <f>IF('Res Rent Roll'!$B5="","",Rents!EH5*'Res Rent Roll'!$Q5*Rollover!EG5)</f>
        <v>0</v>
      </c>
      <c r="EI5" s="47">
        <f>IF('Res Rent Roll'!$B5="","",Rents!EI5*'Res Rent Roll'!$Q5*Rollover!EH5)</f>
        <v>0</v>
      </c>
      <c r="EJ5" s="47">
        <f>IF('Res Rent Roll'!$B5="","",Rents!EJ5*'Res Rent Roll'!$Q5*Rollover!EI5)</f>
        <v>0</v>
      </c>
      <c r="EK5" s="47">
        <f>IF('Res Rent Roll'!$B5="","",Rents!EK5*'Res Rent Roll'!$Q5*Rollover!EJ5)</f>
        <v>0</v>
      </c>
      <c r="EL5" s="47">
        <f>IF('Res Rent Roll'!$B5="","",Rents!EL5*'Res Rent Roll'!$Q5*Rollover!EK5)</f>
        <v>0</v>
      </c>
      <c r="EM5" s="47">
        <f>IF('Res Rent Roll'!$B5="","",Rents!EM5*'Res Rent Roll'!$Q5*Rollover!EL5)</f>
        <v>0</v>
      </c>
      <c r="EN5" s="47">
        <f>IF('Res Rent Roll'!$B5="","",Rents!EN5*'Res Rent Roll'!$Q5*Rollover!EM5)</f>
        <v>0</v>
      </c>
      <c r="EO5" s="47">
        <f>IF('Res Rent Roll'!$B5="","",Rents!EO5*'Res Rent Roll'!$Q5*Rollover!EN5)</f>
        <v>0</v>
      </c>
      <c r="EP5" s="47">
        <f>IF('Res Rent Roll'!$B5="","",Rents!EP5*'Res Rent Roll'!$Q5*Rollover!EO5)</f>
        <v>0</v>
      </c>
      <c r="EQ5" s="47">
        <f>IF('Res Rent Roll'!$B5="","",Rents!EQ5*'Res Rent Roll'!$Q5*Rollover!EP5)</f>
        <v>0</v>
      </c>
      <c r="ER5" s="47">
        <f>IF('Res Rent Roll'!$B5="","",Rents!ER5*'Res Rent Roll'!$Q5*Rollover!EQ5)</f>
        <v>3632.8387396840635</v>
      </c>
      <c r="ES5" s="47">
        <f>IF('Res Rent Roll'!$B5="","",Rents!ES5*'Res Rent Roll'!$Q5*Rollover!ER5)</f>
        <v>0</v>
      </c>
      <c r="ET5" s="47">
        <f>IF('Res Rent Roll'!$B5="","",Rents!ET5*'Res Rent Roll'!$Q5*Rollover!ES5)</f>
        <v>0</v>
      </c>
      <c r="EU5" s="47">
        <f>IF('Res Rent Roll'!$B5="","",Rents!EU5*'Res Rent Roll'!$Q5*Rollover!ET5)</f>
        <v>0</v>
      </c>
      <c r="EV5" s="47">
        <f>IF('Res Rent Roll'!$B5="","",Rents!EV5*'Res Rent Roll'!$Q5*Rollover!EU5)</f>
        <v>0</v>
      </c>
      <c r="EW5" s="47">
        <f>IF('Res Rent Roll'!$B5="","",Rents!EW5*'Res Rent Roll'!$Q5*Rollover!EV5)</f>
        <v>0</v>
      </c>
      <c r="EX5" s="47">
        <f>IF('Res Rent Roll'!$B5="","",Rents!EX5*'Res Rent Roll'!$Q5*Rollover!EW5)</f>
        <v>0</v>
      </c>
      <c r="EY5" s="47">
        <f>IF('Res Rent Roll'!$B5="","",Rents!EY5*'Res Rent Roll'!$Q5*Rollover!EX5)</f>
        <v>0</v>
      </c>
      <c r="EZ5" s="47">
        <f>IF('Res Rent Roll'!$B5="","",Rents!EZ5*'Res Rent Roll'!$Q5*Rollover!EY5)</f>
        <v>0</v>
      </c>
      <c r="FA5" s="47">
        <f>IF('Res Rent Roll'!$B5="","",Rents!FA5*'Res Rent Roll'!$Q5*Rollover!EZ5)</f>
        <v>0</v>
      </c>
      <c r="FB5" s="47">
        <f>IF('Res Rent Roll'!$B5="","",Rents!FB5*'Res Rent Roll'!$Q5*Rollover!FA5)</f>
        <v>0</v>
      </c>
      <c r="FC5" s="47">
        <f>IF('Res Rent Roll'!$B5="","",Rents!FC5*'Res Rent Roll'!$Q5*Rollover!FB5)</f>
        <v>0</v>
      </c>
      <c r="FD5" s="47">
        <f>IF('Res Rent Roll'!$B5="","",Rents!FD5*'Res Rent Roll'!$Q5*Rollover!FC5)</f>
        <v>3741.8239018745853</v>
      </c>
      <c r="FE5" s="47">
        <f>IF('Res Rent Roll'!$B5="","",Rents!FE5*'Res Rent Roll'!$Q5*Rollover!FD5)</f>
        <v>0</v>
      </c>
      <c r="FF5" s="47">
        <f>IF('Res Rent Roll'!$B5="","",Rents!FF5*'Res Rent Roll'!$Q5*Rollover!FE5)</f>
        <v>0</v>
      </c>
      <c r="FG5" s="47">
        <f>IF('Res Rent Roll'!$B5="","",Rents!FG5*'Res Rent Roll'!$Q5*Rollover!FF5)</f>
        <v>0</v>
      </c>
      <c r="FH5" s="47">
        <f>IF('Res Rent Roll'!$B5="","",Rents!FH5*'Res Rent Roll'!$Q5*Rollover!FG5)</f>
        <v>0</v>
      </c>
      <c r="FI5" s="47">
        <f>IF('Res Rent Roll'!$B5="","",Rents!FI5*'Res Rent Roll'!$Q5*Rollover!FH5)</f>
        <v>0</v>
      </c>
      <c r="FJ5" s="47">
        <f>IF('Res Rent Roll'!$B5="","",Rents!FJ5*'Res Rent Roll'!$Q5*Rollover!FI5)</f>
        <v>0</v>
      </c>
      <c r="FK5" s="47">
        <f>IF('Res Rent Roll'!$B5="","",Rents!FK5*'Res Rent Roll'!$Q5*Rollover!FJ5)</f>
        <v>0</v>
      </c>
      <c r="FL5" s="47">
        <f>IF('Res Rent Roll'!$B5="","",Rents!FL5*'Res Rent Roll'!$Q5*Rollover!FK5)</f>
        <v>0</v>
      </c>
      <c r="FM5" s="47">
        <f>IF('Res Rent Roll'!$B5="","",Rents!FM5*'Res Rent Roll'!$Q5*Rollover!FL5)</f>
        <v>0</v>
      </c>
      <c r="FN5" s="47">
        <f>IF('Res Rent Roll'!$B5="","",Rents!FN5*'Res Rent Roll'!$Q5*Rollover!FM5)</f>
        <v>0</v>
      </c>
      <c r="FO5" s="47">
        <f>IF('Res Rent Roll'!$B5="","",Rents!FO5*'Res Rent Roll'!$Q5*Rollover!FN5)</f>
        <v>0</v>
      </c>
      <c r="FP5" s="47">
        <f>IF('Res Rent Roll'!$B5="","",Rents!FP5*'Res Rent Roll'!$Q5*Rollover!FO5)</f>
        <v>3854.0786189308233</v>
      </c>
      <c r="FQ5" s="47">
        <f>IF('Res Rent Roll'!$B5="","",Rents!FQ5*'Res Rent Roll'!$Q5*Rollover!FP5)</f>
        <v>0</v>
      </c>
      <c r="FR5" s="47">
        <f>IF('Res Rent Roll'!$B5="","",Rents!FR5*'Res Rent Roll'!$Q5*Rollover!FQ5)</f>
        <v>0</v>
      </c>
      <c r="FS5" s="47">
        <f>IF('Res Rent Roll'!$B5="","",Rents!FS5*'Res Rent Roll'!$Q5*Rollover!FR5)</f>
        <v>0</v>
      </c>
      <c r="FT5" s="47">
        <f>IF('Res Rent Roll'!$B5="","",Rents!FT5*'Res Rent Roll'!$Q5*Rollover!FS5)</f>
        <v>0</v>
      </c>
      <c r="FU5" s="47">
        <f>IF('Res Rent Roll'!$B5="","",Rents!FU5*'Res Rent Roll'!$Q5*Rollover!FT5)</f>
        <v>0</v>
      </c>
      <c r="FV5" s="47">
        <f>IF('Res Rent Roll'!$B5="","",Rents!FV5*'Res Rent Roll'!$Q5*Rollover!FU5)</f>
        <v>0</v>
      </c>
      <c r="FW5" s="47">
        <f>IF('Res Rent Roll'!$B5="","",Rents!FW5*'Res Rent Roll'!$Q5*Rollover!FV5)</f>
        <v>0</v>
      </c>
      <c r="FX5" s="47">
        <f>IF('Res Rent Roll'!$B5="","",Rents!FX5*'Res Rent Roll'!$Q5*Rollover!FW5)</f>
        <v>0</v>
      </c>
      <c r="FY5" s="47">
        <f>IF('Res Rent Roll'!$B5="","",Rents!FY5*'Res Rent Roll'!$Q5*Rollover!FX5)</f>
        <v>0</v>
      </c>
      <c r="FZ5" s="47">
        <f>IF('Res Rent Roll'!$B5="","",Rents!FZ5*'Res Rent Roll'!$Q5*Rollover!FY5)</f>
        <v>0</v>
      </c>
      <c r="GA5" s="48">
        <f>IF('Res Rent Roll'!$B5="","",Rents!GA5*'Res Rent Roll'!$Q5*Rollover!FZ5)</f>
        <v>0</v>
      </c>
    </row>
    <row r="6" spans="2:183" x14ac:dyDescent="0.3">
      <c r="B6" s="42" t="str">
        <f>IF('Res Rent Roll'!$B7="","",'Res Rent Roll'!$B7)</f>
        <v>2-Bed A R1</v>
      </c>
      <c r="C6" s="43"/>
      <c r="D6" s="47">
        <f>IF('Res Rent Roll'!$B7="","",Rents!D6*'Res Rent Roll'!$Q7*Rollover!C6)</f>
        <v>0</v>
      </c>
      <c r="E6" s="47">
        <f>IF('Res Rent Roll'!$B7="","",Rents!E6*'Res Rent Roll'!$Q7*Rollover!D6)</f>
        <v>0</v>
      </c>
      <c r="F6" s="47">
        <f>IF('Res Rent Roll'!$B7="","",Rents!F6*'Res Rent Roll'!$Q7*Rollover!E6)</f>
        <v>0</v>
      </c>
      <c r="G6" s="47">
        <f>IF('Res Rent Roll'!$B7="","",Rents!G6*'Res Rent Roll'!$Q7*Rollover!F6)</f>
        <v>0</v>
      </c>
      <c r="H6" s="47">
        <f>IF('Res Rent Roll'!$B7="","",Rents!H6*'Res Rent Roll'!$Q7*Rollover!G6)</f>
        <v>0</v>
      </c>
      <c r="I6" s="47">
        <f>IF('Res Rent Roll'!$B7="","",Rents!I6*'Res Rent Roll'!$Q7*Rollover!H6)</f>
        <v>0</v>
      </c>
      <c r="J6" s="47">
        <f>IF('Res Rent Roll'!$B7="","",Rents!J6*'Res Rent Roll'!$Q7*Rollover!I6)</f>
        <v>0</v>
      </c>
      <c r="K6" s="47">
        <f>IF('Res Rent Roll'!$B7="","",Rents!K6*'Res Rent Roll'!$Q7*Rollover!J6)</f>
        <v>0</v>
      </c>
      <c r="L6" s="47">
        <f>IF('Res Rent Roll'!$B7="","",Rents!L6*'Res Rent Roll'!$Q7*Rollover!K6)</f>
        <v>0</v>
      </c>
      <c r="M6" s="47">
        <f>IF('Res Rent Roll'!$B7="","",Rents!M6*'Res Rent Roll'!$Q7*Rollover!L6)</f>
        <v>0</v>
      </c>
      <c r="N6" s="47">
        <f>IF('Res Rent Roll'!$B7="","",Rents!N6*'Res Rent Roll'!$Q7*Rollover!M6)</f>
        <v>0</v>
      </c>
      <c r="O6" s="47">
        <f>IF('Res Rent Roll'!$B7="","",Rents!O6*'Res Rent Roll'!$Q7*Rollover!N6)</f>
        <v>0</v>
      </c>
      <c r="P6" s="47">
        <f>IF('Res Rent Roll'!$B7="","",Rents!P6*'Res Rent Roll'!$Q7*Rollover!O6)</f>
        <v>1661.1840000000002</v>
      </c>
      <c r="Q6" s="47">
        <f>IF('Res Rent Roll'!$B7="","",Rents!Q6*'Res Rent Roll'!$Q7*Rollover!P6)</f>
        <v>0</v>
      </c>
      <c r="R6" s="47">
        <f>IF('Res Rent Roll'!$B7="","",Rents!R6*'Res Rent Roll'!$Q7*Rollover!Q6)</f>
        <v>0</v>
      </c>
      <c r="S6" s="47">
        <f>IF('Res Rent Roll'!$B7="","",Rents!S6*'Res Rent Roll'!$Q7*Rollover!R6)</f>
        <v>0</v>
      </c>
      <c r="T6" s="47">
        <f>IF('Res Rent Roll'!$B7="","",Rents!T6*'Res Rent Roll'!$Q7*Rollover!S6)</f>
        <v>0</v>
      </c>
      <c r="U6" s="47">
        <f>IF('Res Rent Roll'!$B7="","",Rents!U6*'Res Rent Roll'!$Q7*Rollover!T6)</f>
        <v>0</v>
      </c>
      <c r="V6" s="47">
        <f>IF('Res Rent Roll'!$B7="","",Rents!V6*'Res Rent Roll'!$Q7*Rollover!U6)</f>
        <v>0</v>
      </c>
      <c r="W6" s="47">
        <f>IF('Res Rent Roll'!$B7="","",Rents!W6*'Res Rent Roll'!$Q7*Rollover!V6)</f>
        <v>0</v>
      </c>
      <c r="X6" s="47">
        <f>IF('Res Rent Roll'!$B7="","",Rents!X6*'Res Rent Roll'!$Q7*Rollover!W6)</f>
        <v>0</v>
      </c>
      <c r="Y6" s="47">
        <f>IF('Res Rent Roll'!$B7="","",Rents!Y6*'Res Rent Roll'!$Q7*Rollover!X6)</f>
        <v>0</v>
      </c>
      <c r="Z6" s="47">
        <f>IF('Res Rent Roll'!$B7="","",Rents!Z6*'Res Rent Roll'!$Q7*Rollover!Y6)</f>
        <v>0</v>
      </c>
      <c r="AA6" s="47">
        <f>IF('Res Rent Roll'!$B7="","",Rents!AA6*'Res Rent Roll'!$Q7*Rollover!Z6)</f>
        <v>0</v>
      </c>
      <c r="AB6" s="47">
        <f>IF('Res Rent Roll'!$B7="","",Rents!AB6*'Res Rent Roll'!$Q7*Rollover!AA6)</f>
        <v>1711.0195199999998</v>
      </c>
      <c r="AC6" s="47">
        <f>IF('Res Rent Roll'!$B7="","",Rents!AC6*'Res Rent Roll'!$Q7*Rollover!AB6)</f>
        <v>0</v>
      </c>
      <c r="AD6" s="47">
        <f>IF('Res Rent Roll'!$B7="","",Rents!AD6*'Res Rent Roll'!$Q7*Rollover!AC6)</f>
        <v>0</v>
      </c>
      <c r="AE6" s="47">
        <f>IF('Res Rent Roll'!$B7="","",Rents!AE6*'Res Rent Roll'!$Q7*Rollover!AD6)</f>
        <v>0</v>
      </c>
      <c r="AF6" s="47">
        <f>IF('Res Rent Roll'!$B7="","",Rents!AF6*'Res Rent Roll'!$Q7*Rollover!AE6)</f>
        <v>0</v>
      </c>
      <c r="AG6" s="47">
        <f>IF('Res Rent Roll'!$B7="","",Rents!AG6*'Res Rent Roll'!$Q7*Rollover!AF6)</f>
        <v>0</v>
      </c>
      <c r="AH6" s="47">
        <f>IF('Res Rent Roll'!$B7="","",Rents!AH6*'Res Rent Roll'!$Q7*Rollover!AG6)</f>
        <v>0</v>
      </c>
      <c r="AI6" s="47">
        <f>IF('Res Rent Roll'!$B7="","",Rents!AI6*'Res Rent Roll'!$Q7*Rollover!AH6)</f>
        <v>0</v>
      </c>
      <c r="AJ6" s="47">
        <f>IF('Res Rent Roll'!$B7="","",Rents!AJ6*'Res Rent Roll'!$Q7*Rollover!AI6)</f>
        <v>0</v>
      </c>
      <c r="AK6" s="47">
        <f>IF('Res Rent Roll'!$B7="","",Rents!AK6*'Res Rent Roll'!$Q7*Rollover!AJ6)</f>
        <v>0</v>
      </c>
      <c r="AL6" s="47">
        <f>IF('Res Rent Roll'!$B7="","",Rents!AL6*'Res Rent Roll'!$Q7*Rollover!AK6)</f>
        <v>0</v>
      </c>
      <c r="AM6" s="47">
        <f>IF('Res Rent Roll'!$B7="","",Rents!AM6*'Res Rent Roll'!$Q7*Rollover!AL6)</f>
        <v>0</v>
      </c>
      <c r="AN6" s="47">
        <f>IF('Res Rent Roll'!$B7="","",Rents!AN6*'Res Rent Roll'!$Q7*Rollover!AM6)</f>
        <v>1762.3501056000002</v>
      </c>
      <c r="AO6" s="47">
        <f>IF('Res Rent Roll'!$B7="","",Rents!AO6*'Res Rent Roll'!$Q7*Rollover!AN6)</f>
        <v>0</v>
      </c>
      <c r="AP6" s="47">
        <f>IF('Res Rent Roll'!$B7="","",Rents!AP6*'Res Rent Roll'!$Q7*Rollover!AO6)</f>
        <v>0</v>
      </c>
      <c r="AQ6" s="47">
        <f>IF('Res Rent Roll'!$B7="","",Rents!AQ6*'Res Rent Roll'!$Q7*Rollover!AP6)</f>
        <v>0</v>
      </c>
      <c r="AR6" s="47">
        <f>IF('Res Rent Roll'!$B7="","",Rents!AR6*'Res Rent Roll'!$Q7*Rollover!AQ6)</f>
        <v>0</v>
      </c>
      <c r="AS6" s="47">
        <f>IF('Res Rent Roll'!$B7="","",Rents!AS6*'Res Rent Roll'!$Q7*Rollover!AR6)</f>
        <v>0</v>
      </c>
      <c r="AT6" s="47">
        <f>IF('Res Rent Roll'!$B7="","",Rents!AT6*'Res Rent Roll'!$Q7*Rollover!AS6)</f>
        <v>0</v>
      </c>
      <c r="AU6" s="47">
        <f>IF('Res Rent Roll'!$B7="","",Rents!AU6*'Res Rent Roll'!$Q7*Rollover!AT6)</f>
        <v>0</v>
      </c>
      <c r="AV6" s="47">
        <f>IF('Res Rent Roll'!$B7="","",Rents!AV6*'Res Rent Roll'!$Q7*Rollover!AU6)</f>
        <v>0</v>
      </c>
      <c r="AW6" s="47">
        <f>IF('Res Rent Roll'!$B7="","",Rents!AW6*'Res Rent Roll'!$Q7*Rollover!AV6)</f>
        <v>0</v>
      </c>
      <c r="AX6" s="47">
        <f>IF('Res Rent Roll'!$B7="","",Rents!AX6*'Res Rent Roll'!$Q7*Rollover!AW6)</f>
        <v>0</v>
      </c>
      <c r="AY6" s="47">
        <f>IF('Res Rent Roll'!$B7="","",Rents!AY6*'Res Rent Roll'!$Q7*Rollover!AX6)</f>
        <v>0</v>
      </c>
      <c r="AZ6" s="47">
        <f>IF('Res Rent Roll'!$B7="","",Rents!AZ6*'Res Rent Roll'!$Q7*Rollover!AY6)</f>
        <v>1815.2206087679999</v>
      </c>
      <c r="BA6" s="47">
        <f>IF('Res Rent Roll'!$B7="","",Rents!BA6*'Res Rent Roll'!$Q7*Rollover!AZ6)</f>
        <v>0</v>
      </c>
      <c r="BB6" s="47">
        <f>IF('Res Rent Roll'!$B7="","",Rents!BB6*'Res Rent Roll'!$Q7*Rollover!BA6)</f>
        <v>0</v>
      </c>
      <c r="BC6" s="47">
        <f>IF('Res Rent Roll'!$B7="","",Rents!BC6*'Res Rent Roll'!$Q7*Rollover!BB6)</f>
        <v>0</v>
      </c>
      <c r="BD6" s="47">
        <f>IF('Res Rent Roll'!$B7="","",Rents!BD6*'Res Rent Roll'!$Q7*Rollover!BC6)</f>
        <v>0</v>
      </c>
      <c r="BE6" s="47">
        <f>IF('Res Rent Roll'!$B7="","",Rents!BE6*'Res Rent Roll'!$Q7*Rollover!BD6)</f>
        <v>0</v>
      </c>
      <c r="BF6" s="47">
        <f>IF('Res Rent Roll'!$B7="","",Rents!BF6*'Res Rent Roll'!$Q7*Rollover!BE6)</f>
        <v>0</v>
      </c>
      <c r="BG6" s="47">
        <f>IF('Res Rent Roll'!$B7="","",Rents!BG6*'Res Rent Roll'!$Q7*Rollover!BF6)</f>
        <v>0</v>
      </c>
      <c r="BH6" s="47">
        <f>IF('Res Rent Roll'!$B7="","",Rents!BH6*'Res Rent Roll'!$Q7*Rollover!BG6)</f>
        <v>0</v>
      </c>
      <c r="BI6" s="47">
        <f>IF('Res Rent Roll'!$B7="","",Rents!BI6*'Res Rent Roll'!$Q7*Rollover!BH6)</f>
        <v>0</v>
      </c>
      <c r="BJ6" s="47">
        <f>IF('Res Rent Roll'!$B7="","",Rents!BJ6*'Res Rent Roll'!$Q7*Rollover!BI6)</f>
        <v>0</v>
      </c>
      <c r="BK6" s="47">
        <f>IF('Res Rent Roll'!$B7="","",Rents!BK6*'Res Rent Roll'!$Q7*Rollover!BJ6)</f>
        <v>0</v>
      </c>
      <c r="BL6" s="47">
        <f>IF('Res Rent Roll'!$B7="","",Rents!BL6*'Res Rent Roll'!$Q7*Rollover!BK6)</f>
        <v>1869.6772270310398</v>
      </c>
      <c r="BM6" s="47">
        <f>IF('Res Rent Roll'!$B7="","",Rents!BM6*'Res Rent Roll'!$Q7*Rollover!BL6)</f>
        <v>0</v>
      </c>
      <c r="BN6" s="47">
        <f>IF('Res Rent Roll'!$B7="","",Rents!BN6*'Res Rent Roll'!$Q7*Rollover!BM6)</f>
        <v>0</v>
      </c>
      <c r="BO6" s="47">
        <f>IF('Res Rent Roll'!$B7="","",Rents!BO6*'Res Rent Roll'!$Q7*Rollover!BN6)</f>
        <v>0</v>
      </c>
      <c r="BP6" s="47">
        <f>IF('Res Rent Roll'!$B7="","",Rents!BP6*'Res Rent Roll'!$Q7*Rollover!BO6)</f>
        <v>0</v>
      </c>
      <c r="BQ6" s="47">
        <f>IF('Res Rent Roll'!$B7="","",Rents!BQ6*'Res Rent Roll'!$Q7*Rollover!BP6)</f>
        <v>0</v>
      </c>
      <c r="BR6" s="47">
        <f>IF('Res Rent Roll'!$B7="","",Rents!BR6*'Res Rent Roll'!$Q7*Rollover!BQ6)</f>
        <v>0</v>
      </c>
      <c r="BS6" s="47">
        <f>IF('Res Rent Roll'!$B7="","",Rents!BS6*'Res Rent Roll'!$Q7*Rollover!BR6)</f>
        <v>0</v>
      </c>
      <c r="BT6" s="47">
        <f>IF('Res Rent Roll'!$B7="","",Rents!BT6*'Res Rent Roll'!$Q7*Rollover!BS6)</f>
        <v>0</v>
      </c>
      <c r="BU6" s="47">
        <f>IF('Res Rent Roll'!$B7="","",Rents!BU6*'Res Rent Roll'!$Q7*Rollover!BT6)</f>
        <v>0</v>
      </c>
      <c r="BV6" s="47">
        <f>IF('Res Rent Roll'!$B7="","",Rents!BV6*'Res Rent Roll'!$Q7*Rollover!BU6)</f>
        <v>0</v>
      </c>
      <c r="BW6" s="47">
        <f>IF('Res Rent Roll'!$B7="","",Rents!BW6*'Res Rent Roll'!$Q7*Rollover!BV6)</f>
        <v>0</v>
      </c>
      <c r="BX6" s="47">
        <f>IF('Res Rent Roll'!$B7="","",Rents!BX6*'Res Rent Roll'!$Q7*Rollover!BW6)</f>
        <v>1925.7675438419712</v>
      </c>
      <c r="BY6" s="47">
        <f>IF('Res Rent Roll'!$B7="","",Rents!BY6*'Res Rent Roll'!$Q7*Rollover!BX6)</f>
        <v>0</v>
      </c>
      <c r="BZ6" s="47">
        <f>IF('Res Rent Roll'!$B7="","",Rents!BZ6*'Res Rent Roll'!$Q7*Rollover!BY6)</f>
        <v>0</v>
      </c>
      <c r="CA6" s="47">
        <f>IF('Res Rent Roll'!$B7="","",Rents!CA6*'Res Rent Roll'!$Q7*Rollover!BZ6)</f>
        <v>0</v>
      </c>
      <c r="CB6" s="47">
        <f>IF('Res Rent Roll'!$B7="","",Rents!CB6*'Res Rent Roll'!$Q7*Rollover!CA6)</f>
        <v>0</v>
      </c>
      <c r="CC6" s="47">
        <f>IF('Res Rent Roll'!$B7="","",Rents!CC6*'Res Rent Roll'!$Q7*Rollover!CB6)</f>
        <v>0</v>
      </c>
      <c r="CD6" s="47">
        <f>IF('Res Rent Roll'!$B7="","",Rents!CD6*'Res Rent Roll'!$Q7*Rollover!CC6)</f>
        <v>0</v>
      </c>
      <c r="CE6" s="47">
        <f>IF('Res Rent Roll'!$B7="","",Rents!CE6*'Res Rent Roll'!$Q7*Rollover!CD6)</f>
        <v>0</v>
      </c>
      <c r="CF6" s="47">
        <f>IF('Res Rent Roll'!$B7="","",Rents!CF6*'Res Rent Roll'!$Q7*Rollover!CE6)</f>
        <v>0</v>
      </c>
      <c r="CG6" s="47">
        <f>IF('Res Rent Roll'!$B7="","",Rents!CG6*'Res Rent Roll'!$Q7*Rollover!CF6)</f>
        <v>0</v>
      </c>
      <c r="CH6" s="47">
        <f>IF('Res Rent Roll'!$B7="","",Rents!CH6*'Res Rent Roll'!$Q7*Rollover!CG6)</f>
        <v>0</v>
      </c>
      <c r="CI6" s="47">
        <f>IF('Res Rent Roll'!$B7="","",Rents!CI6*'Res Rent Roll'!$Q7*Rollover!CH6)</f>
        <v>0</v>
      </c>
      <c r="CJ6" s="47">
        <f>IF('Res Rent Roll'!$B7="","",Rents!CJ6*'Res Rent Roll'!$Q7*Rollover!CI6)</f>
        <v>1983.5405701572306</v>
      </c>
      <c r="CK6" s="47">
        <f>IF('Res Rent Roll'!$B7="","",Rents!CK6*'Res Rent Roll'!$Q7*Rollover!CJ6)</f>
        <v>0</v>
      </c>
      <c r="CL6" s="47">
        <f>IF('Res Rent Roll'!$B7="","",Rents!CL6*'Res Rent Roll'!$Q7*Rollover!CK6)</f>
        <v>0</v>
      </c>
      <c r="CM6" s="47">
        <f>IF('Res Rent Roll'!$B7="","",Rents!CM6*'Res Rent Roll'!$Q7*Rollover!CL6)</f>
        <v>0</v>
      </c>
      <c r="CN6" s="47">
        <f>IF('Res Rent Roll'!$B7="","",Rents!CN6*'Res Rent Roll'!$Q7*Rollover!CM6)</f>
        <v>0</v>
      </c>
      <c r="CO6" s="47">
        <f>IF('Res Rent Roll'!$B7="","",Rents!CO6*'Res Rent Roll'!$Q7*Rollover!CN6)</f>
        <v>0</v>
      </c>
      <c r="CP6" s="47">
        <f>IF('Res Rent Roll'!$B7="","",Rents!CP6*'Res Rent Roll'!$Q7*Rollover!CO6)</f>
        <v>0</v>
      </c>
      <c r="CQ6" s="47">
        <f>IF('Res Rent Roll'!$B7="","",Rents!CQ6*'Res Rent Roll'!$Q7*Rollover!CP6)</f>
        <v>0</v>
      </c>
      <c r="CR6" s="47">
        <f>IF('Res Rent Roll'!$B7="","",Rents!CR6*'Res Rent Roll'!$Q7*Rollover!CQ6)</f>
        <v>0</v>
      </c>
      <c r="CS6" s="47">
        <f>IF('Res Rent Roll'!$B7="","",Rents!CS6*'Res Rent Roll'!$Q7*Rollover!CR6)</f>
        <v>0</v>
      </c>
      <c r="CT6" s="47">
        <f>IF('Res Rent Roll'!$B7="","",Rents!CT6*'Res Rent Roll'!$Q7*Rollover!CS6)</f>
        <v>0</v>
      </c>
      <c r="CU6" s="47">
        <f>IF('Res Rent Roll'!$B7="","",Rents!CU6*'Res Rent Roll'!$Q7*Rollover!CT6)</f>
        <v>0</v>
      </c>
      <c r="CV6" s="47">
        <f>IF('Res Rent Roll'!$B7="","",Rents!CV6*'Res Rent Roll'!$Q7*Rollover!CU6)</f>
        <v>2043.046787261947</v>
      </c>
      <c r="CW6" s="47">
        <f>IF('Res Rent Roll'!$B7="","",Rents!CW6*'Res Rent Roll'!$Q7*Rollover!CV6)</f>
        <v>0</v>
      </c>
      <c r="CX6" s="47">
        <f>IF('Res Rent Roll'!$B7="","",Rents!CX6*'Res Rent Roll'!$Q7*Rollover!CW6)</f>
        <v>0</v>
      </c>
      <c r="CY6" s="47">
        <f>IF('Res Rent Roll'!$B7="","",Rents!CY6*'Res Rent Roll'!$Q7*Rollover!CX6)</f>
        <v>0</v>
      </c>
      <c r="CZ6" s="47">
        <f>IF('Res Rent Roll'!$B7="","",Rents!CZ6*'Res Rent Roll'!$Q7*Rollover!CY6)</f>
        <v>0</v>
      </c>
      <c r="DA6" s="47">
        <f>IF('Res Rent Roll'!$B7="","",Rents!DA6*'Res Rent Roll'!$Q7*Rollover!CZ6)</f>
        <v>0</v>
      </c>
      <c r="DB6" s="47">
        <f>IF('Res Rent Roll'!$B7="","",Rents!DB6*'Res Rent Roll'!$Q7*Rollover!DA6)</f>
        <v>0</v>
      </c>
      <c r="DC6" s="47">
        <f>IF('Res Rent Roll'!$B7="","",Rents!DC6*'Res Rent Roll'!$Q7*Rollover!DB6)</f>
        <v>0</v>
      </c>
      <c r="DD6" s="47">
        <f>IF('Res Rent Roll'!$B7="","",Rents!DD6*'Res Rent Roll'!$Q7*Rollover!DC6)</f>
        <v>0</v>
      </c>
      <c r="DE6" s="47">
        <f>IF('Res Rent Roll'!$B7="","",Rents!DE6*'Res Rent Roll'!$Q7*Rollover!DD6)</f>
        <v>0</v>
      </c>
      <c r="DF6" s="47">
        <f>IF('Res Rent Roll'!$B7="","",Rents!DF6*'Res Rent Roll'!$Q7*Rollover!DE6)</f>
        <v>0</v>
      </c>
      <c r="DG6" s="47">
        <f>IF('Res Rent Roll'!$B7="","",Rents!DG6*'Res Rent Roll'!$Q7*Rollover!DF6)</f>
        <v>0</v>
      </c>
      <c r="DH6" s="47">
        <f>IF('Res Rent Roll'!$B7="","",Rents!DH6*'Res Rent Roll'!$Q7*Rollover!DG6)</f>
        <v>2104.3381908798056</v>
      </c>
      <c r="DI6" s="47">
        <f>IF('Res Rent Roll'!$B7="","",Rents!DI6*'Res Rent Roll'!$Q7*Rollover!DH6)</f>
        <v>0</v>
      </c>
      <c r="DJ6" s="47">
        <f>IF('Res Rent Roll'!$B7="","",Rents!DJ6*'Res Rent Roll'!$Q7*Rollover!DI6)</f>
        <v>0</v>
      </c>
      <c r="DK6" s="47">
        <f>IF('Res Rent Roll'!$B7="","",Rents!DK6*'Res Rent Roll'!$Q7*Rollover!DJ6)</f>
        <v>0</v>
      </c>
      <c r="DL6" s="47">
        <f>IF('Res Rent Roll'!$B7="","",Rents!DL6*'Res Rent Roll'!$Q7*Rollover!DK6)</f>
        <v>0</v>
      </c>
      <c r="DM6" s="47">
        <f>IF('Res Rent Roll'!$B7="","",Rents!DM6*'Res Rent Roll'!$Q7*Rollover!DL6)</f>
        <v>0</v>
      </c>
      <c r="DN6" s="47">
        <f>IF('Res Rent Roll'!$B7="","",Rents!DN6*'Res Rent Roll'!$Q7*Rollover!DM6)</f>
        <v>0</v>
      </c>
      <c r="DO6" s="47">
        <f>IF('Res Rent Roll'!$B7="","",Rents!DO6*'Res Rent Roll'!$Q7*Rollover!DN6)</f>
        <v>0</v>
      </c>
      <c r="DP6" s="47">
        <f>IF('Res Rent Roll'!$B7="","",Rents!DP6*'Res Rent Roll'!$Q7*Rollover!DO6)</f>
        <v>0</v>
      </c>
      <c r="DQ6" s="47">
        <f>IF('Res Rent Roll'!$B7="","",Rents!DQ6*'Res Rent Roll'!$Q7*Rollover!DP6)</f>
        <v>0</v>
      </c>
      <c r="DR6" s="47">
        <f>IF('Res Rent Roll'!$B7="","",Rents!DR6*'Res Rent Roll'!$Q7*Rollover!DQ6)</f>
        <v>0</v>
      </c>
      <c r="DS6" s="47">
        <f>IF('Res Rent Roll'!$B7="","",Rents!DS6*'Res Rent Roll'!$Q7*Rollover!DR6)</f>
        <v>0</v>
      </c>
      <c r="DT6" s="47">
        <f>IF('Res Rent Roll'!$B7="","",Rents!DT6*'Res Rent Roll'!$Q7*Rollover!DS6)</f>
        <v>2167.4683366061995</v>
      </c>
      <c r="DU6" s="47">
        <f>IF('Res Rent Roll'!$B7="","",Rents!DU6*'Res Rent Roll'!$Q7*Rollover!DT6)</f>
        <v>0</v>
      </c>
      <c r="DV6" s="47">
        <f>IF('Res Rent Roll'!$B7="","",Rents!DV6*'Res Rent Roll'!$Q7*Rollover!DU6)</f>
        <v>0</v>
      </c>
      <c r="DW6" s="47">
        <f>IF('Res Rent Roll'!$B7="","",Rents!DW6*'Res Rent Roll'!$Q7*Rollover!DV6)</f>
        <v>0</v>
      </c>
      <c r="DX6" s="47">
        <f>IF('Res Rent Roll'!$B7="","",Rents!DX6*'Res Rent Roll'!$Q7*Rollover!DW6)</f>
        <v>0</v>
      </c>
      <c r="DY6" s="47">
        <f>IF('Res Rent Roll'!$B7="","",Rents!DY6*'Res Rent Roll'!$Q7*Rollover!DX6)</f>
        <v>0</v>
      </c>
      <c r="DZ6" s="47">
        <f>IF('Res Rent Roll'!$B7="","",Rents!DZ6*'Res Rent Roll'!$Q7*Rollover!DY6)</f>
        <v>0</v>
      </c>
      <c r="EA6" s="47">
        <f>IF('Res Rent Roll'!$B7="","",Rents!EA6*'Res Rent Roll'!$Q7*Rollover!DZ6)</f>
        <v>0</v>
      </c>
      <c r="EB6" s="47">
        <f>IF('Res Rent Roll'!$B7="","",Rents!EB6*'Res Rent Roll'!$Q7*Rollover!EA6)</f>
        <v>0</v>
      </c>
      <c r="EC6" s="47">
        <f>IF('Res Rent Roll'!$B7="","",Rents!EC6*'Res Rent Roll'!$Q7*Rollover!EB6)</f>
        <v>0</v>
      </c>
      <c r="ED6" s="47">
        <f>IF('Res Rent Roll'!$B7="","",Rents!ED6*'Res Rent Roll'!$Q7*Rollover!EC6)</f>
        <v>0</v>
      </c>
      <c r="EE6" s="47">
        <f>IF('Res Rent Roll'!$B7="","",Rents!EE6*'Res Rent Roll'!$Q7*Rollover!ED6)</f>
        <v>0</v>
      </c>
      <c r="EF6" s="47">
        <f>IF('Res Rent Roll'!$B7="","",Rents!EF6*'Res Rent Roll'!$Q7*Rollover!EE6)</f>
        <v>2232.4923867043858</v>
      </c>
      <c r="EG6" s="47">
        <f>IF('Res Rent Roll'!$B7="","",Rents!EG6*'Res Rent Roll'!$Q7*Rollover!EF6)</f>
        <v>0</v>
      </c>
      <c r="EH6" s="47">
        <f>IF('Res Rent Roll'!$B7="","",Rents!EH6*'Res Rent Roll'!$Q7*Rollover!EG6)</f>
        <v>0</v>
      </c>
      <c r="EI6" s="47">
        <f>IF('Res Rent Roll'!$B7="","",Rents!EI6*'Res Rent Roll'!$Q7*Rollover!EH6)</f>
        <v>0</v>
      </c>
      <c r="EJ6" s="47">
        <f>IF('Res Rent Roll'!$B7="","",Rents!EJ6*'Res Rent Roll'!$Q7*Rollover!EI6)</f>
        <v>0</v>
      </c>
      <c r="EK6" s="47">
        <f>IF('Res Rent Roll'!$B7="","",Rents!EK6*'Res Rent Roll'!$Q7*Rollover!EJ6)</f>
        <v>0</v>
      </c>
      <c r="EL6" s="47">
        <f>IF('Res Rent Roll'!$B7="","",Rents!EL6*'Res Rent Roll'!$Q7*Rollover!EK6)</f>
        <v>0</v>
      </c>
      <c r="EM6" s="47">
        <f>IF('Res Rent Roll'!$B7="","",Rents!EM6*'Res Rent Roll'!$Q7*Rollover!EL6)</f>
        <v>0</v>
      </c>
      <c r="EN6" s="47">
        <f>IF('Res Rent Roll'!$B7="","",Rents!EN6*'Res Rent Roll'!$Q7*Rollover!EM6)</f>
        <v>0</v>
      </c>
      <c r="EO6" s="47">
        <f>IF('Res Rent Roll'!$B7="","",Rents!EO6*'Res Rent Roll'!$Q7*Rollover!EN6)</f>
        <v>0</v>
      </c>
      <c r="EP6" s="47">
        <f>IF('Res Rent Roll'!$B7="","",Rents!EP6*'Res Rent Roll'!$Q7*Rollover!EO6)</f>
        <v>0</v>
      </c>
      <c r="EQ6" s="47">
        <f>IF('Res Rent Roll'!$B7="","",Rents!EQ6*'Res Rent Roll'!$Q7*Rollover!EP6)</f>
        <v>0</v>
      </c>
      <c r="ER6" s="47">
        <f>IF('Res Rent Roll'!$B7="","",Rents!ER6*'Res Rent Roll'!$Q7*Rollover!EQ6)</f>
        <v>2299.4671583055169</v>
      </c>
      <c r="ES6" s="47">
        <f>IF('Res Rent Roll'!$B7="","",Rents!ES6*'Res Rent Roll'!$Q7*Rollover!ER6)</f>
        <v>0</v>
      </c>
      <c r="ET6" s="47">
        <f>IF('Res Rent Roll'!$B7="","",Rents!ET6*'Res Rent Roll'!$Q7*Rollover!ES6)</f>
        <v>0</v>
      </c>
      <c r="EU6" s="47">
        <f>IF('Res Rent Roll'!$B7="","",Rents!EU6*'Res Rent Roll'!$Q7*Rollover!ET6)</f>
        <v>0</v>
      </c>
      <c r="EV6" s="47">
        <f>IF('Res Rent Roll'!$B7="","",Rents!EV6*'Res Rent Roll'!$Q7*Rollover!EU6)</f>
        <v>0</v>
      </c>
      <c r="EW6" s="47">
        <f>IF('Res Rent Roll'!$B7="","",Rents!EW6*'Res Rent Roll'!$Q7*Rollover!EV6)</f>
        <v>0</v>
      </c>
      <c r="EX6" s="47">
        <f>IF('Res Rent Roll'!$B7="","",Rents!EX6*'Res Rent Roll'!$Q7*Rollover!EW6)</f>
        <v>0</v>
      </c>
      <c r="EY6" s="47">
        <f>IF('Res Rent Roll'!$B7="","",Rents!EY6*'Res Rent Roll'!$Q7*Rollover!EX6)</f>
        <v>0</v>
      </c>
      <c r="EZ6" s="47">
        <f>IF('Res Rent Roll'!$B7="","",Rents!EZ6*'Res Rent Roll'!$Q7*Rollover!EY6)</f>
        <v>0</v>
      </c>
      <c r="FA6" s="47">
        <f>IF('Res Rent Roll'!$B7="","",Rents!FA6*'Res Rent Roll'!$Q7*Rollover!EZ6)</f>
        <v>0</v>
      </c>
      <c r="FB6" s="47">
        <f>IF('Res Rent Roll'!$B7="","",Rents!FB6*'Res Rent Roll'!$Q7*Rollover!FA6)</f>
        <v>0</v>
      </c>
      <c r="FC6" s="47">
        <f>IF('Res Rent Roll'!$B7="","",Rents!FC6*'Res Rent Roll'!$Q7*Rollover!FB6)</f>
        <v>0</v>
      </c>
      <c r="FD6" s="47">
        <f>IF('Res Rent Roll'!$B7="","",Rents!FD6*'Res Rent Roll'!$Q7*Rollover!FC6)</f>
        <v>2368.4511730546824</v>
      </c>
      <c r="FE6" s="47">
        <f>IF('Res Rent Roll'!$B7="","",Rents!FE6*'Res Rent Roll'!$Q7*Rollover!FD6)</f>
        <v>0</v>
      </c>
      <c r="FF6" s="47">
        <f>IF('Res Rent Roll'!$B7="","",Rents!FF6*'Res Rent Roll'!$Q7*Rollover!FE6)</f>
        <v>0</v>
      </c>
      <c r="FG6" s="47">
        <f>IF('Res Rent Roll'!$B7="","",Rents!FG6*'Res Rent Roll'!$Q7*Rollover!FF6)</f>
        <v>0</v>
      </c>
      <c r="FH6" s="47">
        <f>IF('Res Rent Roll'!$B7="","",Rents!FH6*'Res Rent Roll'!$Q7*Rollover!FG6)</f>
        <v>0</v>
      </c>
      <c r="FI6" s="47">
        <f>IF('Res Rent Roll'!$B7="","",Rents!FI6*'Res Rent Roll'!$Q7*Rollover!FH6)</f>
        <v>0</v>
      </c>
      <c r="FJ6" s="47">
        <f>IF('Res Rent Roll'!$B7="","",Rents!FJ6*'Res Rent Roll'!$Q7*Rollover!FI6)</f>
        <v>0</v>
      </c>
      <c r="FK6" s="47">
        <f>IF('Res Rent Roll'!$B7="","",Rents!FK6*'Res Rent Roll'!$Q7*Rollover!FJ6)</f>
        <v>0</v>
      </c>
      <c r="FL6" s="47">
        <f>IF('Res Rent Roll'!$B7="","",Rents!FL6*'Res Rent Roll'!$Q7*Rollover!FK6)</f>
        <v>0</v>
      </c>
      <c r="FM6" s="47">
        <f>IF('Res Rent Roll'!$B7="","",Rents!FM6*'Res Rent Roll'!$Q7*Rollover!FL6)</f>
        <v>0</v>
      </c>
      <c r="FN6" s="47">
        <f>IF('Res Rent Roll'!$B7="","",Rents!FN6*'Res Rent Roll'!$Q7*Rollover!FM6)</f>
        <v>0</v>
      </c>
      <c r="FO6" s="47">
        <f>IF('Res Rent Roll'!$B7="","",Rents!FO6*'Res Rent Roll'!$Q7*Rollover!FN6)</f>
        <v>0</v>
      </c>
      <c r="FP6" s="47">
        <f>IF('Res Rent Roll'!$B7="","",Rents!FP6*'Res Rent Roll'!$Q7*Rollover!FO6)</f>
        <v>2439.5047082463234</v>
      </c>
      <c r="FQ6" s="47">
        <f>IF('Res Rent Roll'!$B7="","",Rents!FQ6*'Res Rent Roll'!$Q7*Rollover!FP6)</f>
        <v>0</v>
      </c>
      <c r="FR6" s="47">
        <f>IF('Res Rent Roll'!$B7="","",Rents!FR6*'Res Rent Roll'!$Q7*Rollover!FQ6)</f>
        <v>0</v>
      </c>
      <c r="FS6" s="47">
        <f>IF('Res Rent Roll'!$B7="","",Rents!FS6*'Res Rent Roll'!$Q7*Rollover!FR6)</f>
        <v>0</v>
      </c>
      <c r="FT6" s="47">
        <f>IF('Res Rent Roll'!$B7="","",Rents!FT6*'Res Rent Roll'!$Q7*Rollover!FS6)</f>
        <v>0</v>
      </c>
      <c r="FU6" s="47">
        <f>IF('Res Rent Roll'!$B7="","",Rents!FU6*'Res Rent Roll'!$Q7*Rollover!FT6)</f>
        <v>0</v>
      </c>
      <c r="FV6" s="47">
        <f>IF('Res Rent Roll'!$B7="","",Rents!FV6*'Res Rent Roll'!$Q7*Rollover!FU6)</f>
        <v>0</v>
      </c>
      <c r="FW6" s="47">
        <f>IF('Res Rent Roll'!$B7="","",Rents!FW6*'Res Rent Roll'!$Q7*Rollover!FV6)</f>
        <v>0</v>
      </c>
      <c r="FX6" s="47">
        <f>IF('Res Rent Roll'!$B7="","",Rents!FX6*'Res Rent Roll'!$Q7*Rollover!FW6)</f>
        <v>0</v>
      </c>
      <c r="FY6" s="47">
        <f>IF('Res Rent Roll'!$B7="","",Rents!FY6*'Res Rent Roll'!$Q7*Rollover!FX6)</f>
        <v>0</v>
      </c>
      <c r="FZ6" s="47">
        <f>IF('Res Rent Roll'!$B7="","",Rents!FZ6*'Res Rent Roll'!$Q7*Rollover!FY6)</f>
        <v>0</v>
      </c>
      <c r="GA6" s="48">
        <f>IF('Res Rent Roll'!$B7="","",Rents!GA6*'Res Rent Roll'!$Q7*Rollover!FZ6)</f>
        <v>0</v>
      </c>
    </row>
    <row r="7" spans="2:183" x14ac:dyDescent="0.3">
      <c r="B7" s="42" t="str">
        <f>IF('Res Rent Roll'!$B9="","",'Res Rent Roll'!$B9)</f>
        <v>1-Bed A R2</v>
      </c>
      <c r="C7" s="43"/>
      <c r="D7" s="47">
        <f>IF('Res Rent Roll'!$B9="","",Rents!D7*'Res Rent Roll'!$Q9*Rollover!C7)</f>
        <v>0</v>
      </c>
      <c r="E7" s="47">
        <f>IF('Res Rent Roll'!$B9="","",Rents!E7*'Res Rent Roll'!$Q9*Rollover!D7)</f>
        <v>0</v>
      </c>
      <c r="F7" s="47">
        <f>IF('Res Rent Roll'!$B9="","",Rents!F7*'Res Rent Roll'!$Q9*Rollover!E7)</f>
        <v>0</v>
      </c>
      <c r="G7" s="47">
        <f>IF('Res Rent Roll'!$B9="","",Rents!G7*'Res Rent Roll'!$Q9*Rollover!F7)</f>
        <v>0</v>
      </c>
      <c r="H7" s="47">
        <f>IF('Res Rent Roll'!$B9="","",Rents!H7*'Res Rent Roll'!$Q9*Rollover!G7)</f>
        <v>0</v>
      </c>
      <c r="I7" s="47">
        <f>IF('Res Rent Roll'!$B9="","",Rents!I7*'Res Rent Roll'!$Q9*Rollover!H7)</f>
        <v>0</v>
      </c>
      <c r="J7" s="47">
        <f>IF('Res Rent Roll'!$B9="","",Rents!J7*'Res Rent Roll'!$Q9*Rollover!I7)</f>
        <v>0</v>
      </c>
      <c r="K7" s="47">
        <f>IF('Res Rent Roll'!$B9="","",Rents!K7*'Res Rent Roll'!$Q9*Rollover!J7)</f>
        <v>0</v>
      </c>
      <c r="L7" s="47">
        <f>IF('Res Rent Roll'!$B9="","",Rents!L7*'Res Rent Roll'!$Q9*Rollover!K7)</f>
        <v>0</v>
      </c>
      <c r="M7" s="47">
        <f>IF('Res Rent Roll'!$B9="","",Rents!M7*'Res Rent Roll'!$Q9*Rollover!L7)</f>
        <v>0</v>
      </c>
      <c r="N7" s="47">
        <f>IF('Res Rent Roll'!$B9="","",Rents!N7*'Res Rent Roll'!$Q9*Rollover!M7)</f>
        <v>0</v>
      </c>
      <c r="O7" s="47">
        <f>IF('Res Rent Roll'!$B9="","",Rents!O7*'Res Rent Roll'!$Q9*Rollover!N7)</f>
        <v>0</v>
      </c>
      <c r="P7" s="47">
        <f>IF('Res Rent Roll'!$B9="","",Rents!P7*'Res Rent Roll'!$Q9*Rollover!O7)</f>
        <v>5299.9680000000008</v>
      </c>
      <c r="Q7" s="47">
        <f>IF('Res Rent Roll'!$B9="","",Rents!Q7*'Res Rent Roll'!$Q9*Rollover!P7)</f>
        <v>0</v>
      </c>
      <c r="R7" s="47">
        <f>IF('Res Rent Roll'!$B9="","",Rents!R7*'Res Rent Roll'!$Q9*Rollover!Q7)</f>
        <v>0</v>
      </c>
      <c r="S7" s="47">
        <f>IF('Res Rent Roll'!$B9="","",Rents!S7*'Res Rent Roll'!$Q9*Rollover!R7)</f>
        <v>0</v>
      </c>
      <c r="T7" s="47">
        <f>IF('Res Rent Roll'!$B9="","",Rents!T7*'Res Rent Roll'!$Q9*Rollover!S7)</f>
        <v>0</v>
      </c>
      <c r="U7" s="47">
        <f>IF('Res Rent Roll'!$B9="","",Rents!U7*'Res Rent Roll'!$Q9*Rollover!T7)</f>
        <v>0</v>
      </c>
      <c r="V7" s="47">
        <f>IF('Res Rent Roll'!$B9="","",Rents!V7*'Res Rent Roll'!$Q9*Rollover!U7)</f>
        <v>0</v>
      </c>
      <c r="W7" s="47">
        <f>IF('Res Rent Roll'!$B9="","",Rents!W7*'Res Rent Roll'!$Q9*Rollover!V7)</f>
        <v>0</v>
      </c>
      <c r="X7" s="47">
        <f>IF('Res Rent Roll'!$B9="","",Rents!X7*'Res Rent Roll'!$Q9*Rollover!W7)</f>
        <v>0</v>
      </c>
      <c r="Y7" s="47">
        <f>IF('Res Rent Roll'!$B9="","",Rents!Y7*'Res Rent Roll'!$Q9*Rollover!X7)</f>
        <v>0</v>
      </c>
      <c r="Z7" s="47">
        <f>IF('Res Rent Roll'!$B9="","",Rents!Z7*'Res Rent Roll'!$Q9*Rollover!Y7)</f>
        <v>0</v>
      </c>
      <c r="AA7" s="47">
        <f>IF('Res Rent Roll'!$B9="","",Rents!AA7*'Res Rent Roll'!$Q9*Rollover!Z7)</f>
        <v>0</v>
      </c>
      <c r="AB7" s="47">
        <f>IF('Res Rent Roll'!$B9="","",Rents!AB7*'Res Rent Roll'!$Q9*Rollover!AA7)</f>
        <v>5458.9670399999995</v>
      </c>
      <c r="AC7" s="47">
        <f>IF('Res Rent Roll'!$B9="","",Rents!AC7*'Res Rent Roll'!$Q9*Rollover!AB7)</f>
        <v>0</v>
      </c>
      <c r="AD7" s="47">
        <f>IF('Res Rent Roll'!$B9="","",Rents!AD7*'Res Rent Roll'!$Q9*Rollover!AC7)</f>
        <v>0</v>
      </c>
      <c r="AE7" s="47">
        <f>IF('Res Rent Roll'!$B9="","",Rents!AE7*'Res Rent Roll'!$Q9*Rollover!AD7)</f>
        <v>0</v>
      </c>
      <c r="AF7" s="47">
        <f>IF('Res Rent Roll'!$B9="","",Rents!AF7*'Res Rent Roll'!$Q9*Rollover!AE7)</f>
        <v>0</v>
      </c>
      <c r="AG7" s="47">
        <f>IF('Res Rent Roll'!$B9="","",Rents!AG7*'Res Rent Roll'!$Q9*Rollover!AF7)</f>
        <v>0</v>
      </c>
      <c r="AH7" s="47">
        <f>IF('Res Rent Roll'!$B9="","",Rents!AH7*'Res Rent Roll'!$Q9*Rollover!AG7)</f>
        <v>0</v>
      </c>
      <c r="AI7" s="47">
        <f>IF('Res Rent Roll'!$B9="","",Rents!AI7*'Res Rent Roll'!$Q9*Rollover!AH7)</f>
        <v>0</v>
      </c>
      <c r="AJ7" s="47">
        <f>IF('Res Rent Roll'!$B9="","",Rents!AJ7*'Res Rent Roll'!$Q9*Rollover!AI7)</f>
        <v>0</v>
      </c>
      <c r="AK7" s="47">
        <f>IF('Res Rent Roll'!$B9="","",Rents!AK7*'Res Rent Roll'!$Q9*Rollover!AJ7)</f>
        <v>0</v>
      </c>
      <c r="AL7" s="47">
        <f>IF('Res Rent Roll'!$B9="","",Rents!AL7*'Res Rent Roll'!$Q9*Rollover!AK7)</f>
        <v>0</v>
      </c>
      <c r="AM7" s="47">
        <f>IF('Res Rent Roll'!$B9="","",Rents!AM7*'Res Rent Roll'!$Q9*Rollover!AL7)</f>
        <v>0</v>
      </c>
      <c r="AN7" s="47">
        <f>IF('Res Rent Roll'!$B9="","",Rents!AN7*'Res Rent Roll'!$Q9*Rollover!AM7)</f>
        <v>5622.7360512000005</v>
      </c>
      <c r="AO7" s="47">
        <f>IF('Res Rent Roll'!$B9="","",Rents!AO7*'Res Rent Roll'!$Q9*Rollover!AN7)</f>
        <v>0</v>
      </c>
      <c r="AP7" s="47">
        <f>IF('Res Rent Roll'!$B9="","",Rents!AP7*'Res Rent Roll'!$Q9*Rollover!AO7)</f>
        <v>0</v>
      </c>
      <c r="AQ7" s="47">
        <f>IF('Res Rent Roll'!$B9="","",Rents!AQ7*'Res Rent Roll'!$Q9*Rollover!AP7)</f>
        <v>0</v>
      </c>
      <c r="AR7" s="47">
        <f>IF('Res Rent Roll'!$B9="","",Rents!AR7*'Res Rent Roll'!$Q9*Rollover!AQ7)</f>
        <v>0</v>
      </c>
      <c r="AS7" s="47">
        <f>IF('Res Rent Roll'!$B9="","",Rents!AS7*'Res Rent Roll'!$Q9*Rollover!AR7)</f>
        <v>0</v>
      </c>
      <c r="AT7" s="47">
        <f>IF('Res Rent Roll'!$B9="","",Rents!AT7*'Res Rent Roll'!$Q9*Rollover!AS7)</f>
        <v>0</v>
      </c>
      <c r="AU7" s="47">
        <f>IF('Res Rent Roll'!$B9="","",Rents!AU7*'Res Rent Roll'!$Q9*Rollover!AT7)</f>
        <v>0</v>
      </c>
      <c r="AV7" s="47">
        <f>IF('Res Rent Roll'!$B9="","",Rents!AV7*'Res Rent Roll'!$Q9*Rollover!AU7)</f>
        <v>0</v>
      </c>
      <c r="AW7" s="47">
        <f>IF('Res Rent Roll'!$B9="","",Rents!AW7*'Res Rent Roll'!$Q9*Rollover!AV7)</f>
        <v>0</v>
      </c>
      <c r="AX7" s="47">
        <f>IF('Res Rent Roll'!$B9="","",Rents!AX7*'Res Rent Roll'!$Q9*Rollover!AW7)</f>
        <v>0</v>
      </c>
      <c r="AY7" s="47">
        <f>IF('Res Rent Roll'!$B9="","",Rents!AY7*'Res Rent Roll'!$Q9*Rollover!AX7)</f>
        <v>0</v>
      </c>
      <c r="AZ7" s="47">
        <f>IF('Res Rent Roll'!$B9="","",Rents!AZ7*'Res Rent Roll'!$Q9*Rollover!AY7)</f>
        <v>5791.4181327360002</v>
      </c>
      <c r="BA7" s="47">
        <f>IF('Res Rent Roll'!$B9="","",Rents!BA7*'Res Rent Roll'!$Q9*Rollover!AZ7)</f>
        <v>0</v>
      </c>
      <c r="BB7" s="47">
        <f>IF('Res Rent Roll'!$B9="","",Rents!BB7*'Res Rent Roll'!$Q9*Rollover!BA7)</f>
        <v>0</v>
      </c>
      <c r="BC7" s="47">
        <f>IF('Res Rent Roll'!$B9="","",Rents!BC7*'Res Rent Roll'!$Q9*Rollover!BB7)</f>
        <v>0</v>
      </c>
      <c r="BD7" s="47">
        <f>IF('Res Rent Roll'!$B9="","",Rents!BD7*'Res Rent Roll'!$Q9*Rollover!BC7)</f>
        <v>0</v>
      </c>
      <c r="BE7" s="47">
        <f>IF('Res Rent Roll'!$B9="","",Rents!BE7*'Res Rent Roll'!$Q9*Rollover!BD7)</f>
        <v>0</v>
      </c>
      <c r="BF7" s="47">
        <f>IF('Res Rent Roll'!$B9="","",Rents!BF7*'Res Rent Roll'!$Q9*Rollover!BE7)</f>
        <v>0</v>
      </c>
      <c r="BG7" s="47">
        <f>IF('Res Rent Roll'!$B9="","",Rents!BG7*'Res Rent Roll'!$Q9*Rollover!BF7)</f>
        <v>0</v>
      </c>
      <c r="BH7" s="47">
        <f>IF('Res Rent Roll'!$B9="","",Rents!BH7*'Res Rent Roll'!$Q9*Rollover!BG7)</f>
        <v>0</v>
      </c>
      <c r="BI7" s="47">
        <f>IF('Res Rent Roll'!$B9="","",Rents!BI7*'Res Rent Roll'!$Q9*Rollover!BH7)</f>
        <v>0</v>
      </c>
      <c r="BJ7" s="47">
        <f>IF('Res Rent Roll'!$B9="","",Rents!BJ7*'Res Rent Roll'!$Q9*Rollover!BI7)</f>
        <v>0</v>
      </c>
      <c r="BK7" s="47">
        <f>IF('Res Rent Roll'!$B9="","",Rents!BK7*'Res Rent Roll'!$Q9*Rollover!BJ7)</f>
        <v>0</v>
      </c>
      <c r="BL7" s="47">
        <f>IF('Res Rent Roll'!$B9="","",Rents!BL7*'Res Rent Roll'!$Q9*Rollover!BK7)</f>
        <v>5965.1606767180792</v>
      </c>
      <c r="BM7" s="47">
        <f>IF('Res Rent Roll'!$B9="","",Rents!BM7*'Res Rent Roll'!$Q9*Rollover!BL7)</f>
        <v>0</v>
      </c>
      <c r="BN7" s="47">
        <f>IF('Res Rent Roll'!$B9="","",Rents!BN7*'Res Rent Roll'!$Q9*Rollover!BM7)</f>
        <v>0</v>
      </c>
      <c r="BO7" s="47">
        <f>IF('Res Rent Roll'!$B9="","",Rents!BO7*'Res Rent Roll'!$Q9*Rollover!BN7)</f>
        <v>0</v>
      </c>
      <c r="BP7" s="47">
        <f>IF('Res Rent Roll'!$B9="","",Rents!BP7*'Res Rent Roll'!$Q9*Rollover!BO7)</f>
        <v>0</v>
      </c>
      <c r="BQ7" s="47">
        <f>IF('Res Rent Roll'!$B9="","",Rents!BQ7*'Res Rent Roll'!$Q9*Rollover!BP7)</f>
        <v>0</v>
      </c>
      <c r="BR7" s="47">
        <f>IF('Res Rent Roll'!$B9="","",Rents!BR7*'Res Rent Roll'!$Q9*Rollover!BQ7)</f>
        <v>0</v>
      </c>
      <c r="BS7" s="47">
        <f>IF('Res Rent Roll'!$B9="","",Rents!BS7*'Res Rent Roll'!$Q9*Rollover!BR7)</f>
        <v>0</v>
      </c>
      <c r="BT7" s="47">
        <f>IF('Res Rent Roll'!$B9="","",Rents!BT7*'Res Rent Roll'!$Q9*Rollover!BS7)</f>
        <v>0</v>
      </c>
      <c r="BU7" s="47">
        <f>IF('Res Rent Roll'!$B9="","",Rents!BU7*'Res Rent Roll'!$Q9*Rollover!BT7)</f>
        <v>0</v>
      </c>
      <c r="BV7" s="47">
        <f>IF('Res Rent Roll'!$B9="","",Rents!BV7*'Res Rent Roll'!$Q9*Rollover!BU7)</f>
        <v>0</v>
      </c>
      <c r="BW7" s="47">
        <f>IF('Res Rent Roll'!$B9="","",Rents!BW7*'Res Rent Roll'!$Q9*Rollover!BV7)</f>
        <v>0</v>
      </c>
      <c r="BX7" s="47">
        <f>IF('Res Rent Roll'!$B9="","",Rents!BX7*'Res Rent Roll'!$Q9*Rollover!BW7)</f>
        <v>6144.1154970196221</v>
      </c>
      <c r="BY7" s="47">
        <f>IF('Res Rent Roll'!$B9="","",Rents!BY7*'Res Rent Roll'!$Q9*Rollover!BX7)</f>
        <v>0</v>
      </c>
      <c r="BZ7" s="47">
        <f>IF('Res Rent Roll'!$B9="","",Rents!BZ7*'Res Rent Roll'!$Q9*Rollover!BY7)</f>
        <v>0</v>
      </c>
      <c r="CA7" s="47">
        <f>IF('Res Rent Roll'!$B9="","",Rents!CA7*'Res Rent Roll'!$Q9*Rollover!BZ7)</f>
        <v>0</v>
      </c>
      <c r="CB7" s="47">
        <f>IF('Res Rent Roll'!$B9="","",Rents!CB7*'Res Rent Roll'!$Q9*Rollover!CA7)</f>
        <v>0</v>
      </c>
      <c r="CC7" s="47">
        <f>IF('Res Rent Roll'!$B9="","",Rents!CC7*'Res Rent Roll'!$Q9*Rollover!CB7)</f>
        <v>0</v>
      </c>
      <c r="CD7" s="47">
        <f>IF('Res Rent Roll'!$B9="","",Rents!CD7*'Res Rent Roll'!$Q9*Rollover!CC7)</f>
        <v>0</v>
      </c>
      <c r="CE7" s="47">
        <f>IF('Res Rent Roll'!$B9="","",Rents!CE7*'Res Rent Roll'!$Q9*Rollover!CD7)</f>
        <v>0</v>
      </c>
      <c r="CF7" s="47">
        <f>IF('Res Rent Roll'!$B9="","",Rents!CF7*'Res Rent Roll'!$Q9*Rollover!CE7)</f>
        <v>0</v>
      </c>
      <c r="CG7" s="47">
        <f>IF('Res Rent Roll'!$B9="","",Rents!CG7*'Res Rent Roll'!$Q9*Rollover!CF7)</f>
        <v>0</v>
      </c>
      <c r="CH7" s="47">
        <f>IF('Res Rent Roll'!$B9="","",Rents!CH7*'Res Rent Roll'!$Q9*Rollover!CG7)</f>
        <v>0</v>
      </c>
      <c r="CI7" s="47">
        <f>IF('Res Rent Roll'!$B9="","",Rents!CI7*'Res Rent Roll'!$Q9*Rollover!CH7)</f>
        <v>0</v>
      </c>
      <c r="CJ7" s="47">
        <f>IF('Res Rent Roll'!$B9="","",Rents!CJ7*'Res Rent Roll'!$Q9*Rollover!CI7)</f>
        <v>6328.438961930211</v>
      </c>
      <c r="CK7" s="47">
        <f>IF('Res Rent Roll'!$B9="","",Rents!CK7*'Res Rent Roll'!$Q9*Rollover!CJ7)</f>
        <v>0</v>
      </c>
      <c r="CL7" s="47">
        <f>IF('Res Rent Roll'!$B9="","",Rents!CL7*'Res Rent Roll'!$Q9*Rollover!CK7)</f>
        <v>0</v>
      </c>
      <c r="CM7" s="47">
        <f>IF('Res Rent Roll'!$B9="","",Rents!CM7*'Res Rent Roll'!$Q9*Rollover!CL7)</f>
        <v>0</v>
      </c>
      <c r="CN7" s="47">
        <f>IF('Res Rent Roll'!$B9="","",Rents!CN7*'Res Rent Roll'!$Q9*Rollover!CM7)</f>
        <v>0</v>
      </c>
      <c r="CO7" s="47">
        <f>IF('Res Rent Roll'!$B9="","",Rents!CO7*'Res Rent Roll'!$Q9*Rollover!CN7)</f>
        <v>0</v>
      </c>
      <c r="CP7" s="47">
        <f>IF('Res Rent Roll'!$B9="","",Rents!CP7*'Res Rent Roll'!$Q9*Rollover!CO7)</f>
        <v>0</v>
      </c>
      <c r="CQ7" s="47">
        <f>IF('Res Rent Roll'!$B9="","",Rents!CQ7*'Res Rent Roll'!$Q9*Rollover!CP7)</f>
        <v>0</v>
      </c>
      <c r="CR7" s="47">
        <f>IF('Res Rent Roll'!$B9="","",Rents!CR7*'Res Rent Roll'!$Q9*Rollover!CQ7)</f>
        <v>0</v>
      </c>
      <c r="CS7" s="47">
        <f>IF('Res Rent Roll'!$B9="","",Rents!CS7*'Res Rent Roll'!$Q9*Rollover!CR7)</f>
        <v>0</v>
      </c>
      <c r="CT7" s="47">
        <f>IF('Res Rent Roll'!$B9="","",Rents!CT7*'Res Rent Roll'!$Q9*Rollover!CS7)</f>
        <v>0</v>
      </c>
      <c r="CU7" s="47">
        <f>IF('Res Rent Roll'!$B9="","",Rents!CU7*'Res Rent Roll'!$Q9*Rollover!CT7)</f>
        <v>0</v>
      </c>
      <c r="CV7" s="47">
        <f>IF('Res Rent Roll'!$B9="","",Rents!CV7*'Res Rent Roll'!$Q9*Rollover!CU7)</f>
        <v>6518.292130788117</v>
      </c>
      <c r="CW7" s="47">
        <f>IF('Res Rent Roll'!$B9="","",Rents!CW7*'Res Rent Roll'!$Q9*Rollover!CV7)</f>
        <v>0</v>
      </c>
      <c r="CX7" s="47">
        <f>IF('Res Rent Roll'!$B9="","",Rents!CX7*'Res Rent Roll'!$Q9*Rollover!CW7)</f>
        <v>0</v>
      </c>
      <c r="CY7" s="47">
        <f>IF('Res Rent Roll'!$B9="","",Rents!CY7*'Res Rent Roll'!$Q9*Rollover!CX7)</f>
        <v>0</v>
      </c>
      <c r="CZ7" s="47">
        <f>IF('Res Rent Roll'!$B9="","",Rents!CZ7*'Res Rent Roll'!$Q9*Rollover!CY7)</f>
        <v>0</v>
      </c>
      <c r="DA7" s="47">
        <f>IF('Res Rent Roll'!$B9="","",Rents!DA7*'Res Rent Roll'!$Q9*Rollover!CZ7)</f>
        <v>0</v>
      </c>
      <c r="DB7" s="47">
        <f>IF('Res Rent Roll'!$B9="","",Rents!DB7*'Res Rent Roll'!$Q9*Rollover!DA7)</f>
        <v>0</v>
      </c>
      <c r="DC7" s="47">
        <f>IF('Res Rent Roll'!$B9="","",Rents!DC7*'Res Rent Roll'!$Q9*Rollover!DB7)</f>
        <v>0</v>
      </c>
      <c r="DD7" s="47">
        <f>IF('Res Rent Roll'!$B9="","",Rents!DD7*'Res Rent Roll'!$Q9*Rollover!DC7)</f>
        <v>0</v>
      </c>
      <c r="DE7" s="47">
        <f>IF('Res Rent Roll'!$B9="","",Rents!DE7*'Res Rent Roll'!$Q9*Rollover!DD7)</f>
        <v>0</v>
      </c>
      <c r="DF7" s="47">
        <f>IF('Res Rent Roll'!$B9="","",Rents!DF7*'Res Rent Roll'!$Q9*Rollover!DE7)</f>
        <v>0</v>
      </c>
      <c r="DG7" s="47">
        <f>IF('Res Rent Roll'!$B9="","",Rents!DG7*'Res Rent Roll'!$Q9*Rollover!DF7)</f>
        <v>0</v>
      </c>
      <c r="DH7" s="47">
        <f>IF('Res Rent Roll'!$B9="","",Rents!DH7*'Res Rent Roll'!$Q9*Rollover!DG7)</f>
        <v>6713.8408947117605</v>
      </c>
      <c r="DI7" s="47">
        <f>IF('Res Rent Roll'!$B9="","",Rents!DI7*'Res Rent Roll'!$Q9*Rollover!DH7)</f>
        <v>0</v>
      </c>
      <c r="DJ7" s="47">
        <f>IF('Res Rent Roll'!$B9="","",Rents!DJ7*'Res Rent Roll'!$Q9*Rollover!DI7)</f>
        <v>0</v>
      </c>
      <c r="DK7" s="47">
        <f>IF('Res Rent Roll'!$B9="","",Rents!DK7*'Res Rent Roll'!$Q9*Rollover!DJ7)</f>
        <v>0</v>
      </c>
      <c r="DL7" s="47">
        <f>IF('Res Rent Roll'!$B9="","",Rents!DL7*'Res Rent Roll'!$Q9*Rollover!DK7)</f>
        <v>0</v>
      </c>
      <c r="DM7" s="47">
        <f>IF('Res Rent Roll'!$B9="","",Rents!DM7*'Res Rent Roll'!$Q9*Rollover!DL7)</f>
        <v>0</v>
      </c>
      <c r="DN7" s="47">
        <f>IF('Res Rent Roll'!$B9="","",Rents!DN7*'Res Rent Roll'!$Q9*Rollover!DM7)</f>
        <v>0</v>
      </c>
      <c r="DO7" s="47">
        <f>IF('Res Rent Roll'!$B9="","",Rents!DO7*'Res Rent Roll'!$Q9*Rollover!DN7)</f>
        <v>0</v>
      </c>
      <c r="DP7" s="47">
        <f>IF('Res Rent Roll'!$B9="","",Rents!DP7*'Res Rent Roll'!$Q9*Rollover!DO7)</f>
        <v>0</v>
      </c>
      <c r="DQ7" s="47">
        <f>IF('Res Rent Roll'!$B9="","",Rents!DQ7*'Res Rent Roll'!$Q9*Rollover!DP7)</f>
        <v>0</v>
      </c>
      <c r="DR7" s="47">
        <f>IF('Res Rent Roll'!$B9="","",Rents!DR7*'Res Rent Roll'!$Q9*Rollover!DQ7)</f>
        <v>0</v>
      </c>
      <c r="DS7" s="47">
        <f>IF('Res Rent Roll'!$B9="","",Rents!DS7*'Res Rent Roll'!$Q9*Rollover!DR7)</f>
        <v>0</v>
      </c>
      <c r="DT7" s="47">
        <f>IF('Res Rent Roll'!$B9="","",Rents!DT7*'Res Rent Roll'!$Q9*Rollover!DS7)</f>
        <v>6915.2561215531132</v>
      </c>
      <c r="DU7" s="47">
        <f>IF('Res Rent Roll'!$B9="","",Rents!DU7*'Res Rent Roll'!$Q9*Rollover!DT7)</f>
        <v>0</v>
      </c>
      <c r="DV7" s="47">
        <f>IF('Res Rent Roll'!$B9="","",Rents!DV7*'Res Rent Roll'!$Q9*Rollover!DU7)</f>
        <v>0</v>
      </c>
      <c r="DW7" s="47">
        <f>IF('Res Rent Roll'!$B9="","",Rents!DW7*'Res Rent Roll'!$Q9*Rollover!DV7)</f>
        <v>0</v>
      </c>
      <c r="DX7" s="47">
        <f>IF('Res Rent Roll'!$B9="","",Rents!DX7*'Res Rent Roll'!$Q9*Rollover!DW7)</f>
        <v>0</v>
      </c>
      <c r="DY7" s="47">
        <f>IF('Res Rent Roll'!$B9="","",Rents!DY7*'Res Rent Roll'!$Q9*Rollover!DX7)</f>
        <v>0</v>
      </c>
      <c r="DZ7" s="47">
        <f>IF('Res Rent Roll'!$B9="","",Rents!DZ7*'Res Rent Roll'!$Q9*Rollover!DY7)</f>
        <v>0</v>
      </c>
      <c r="EA7" s="47">
        <f>IF('Res Rent Roll'!$B9="","",Rents!EA7*'Res Rent Roll'!$Q9*Rollover!DZ7)</f>
        <v>0</v>
      </c>
      <c r="EB7" s="47">
        <f>IF('Res Rent Roll'!$B9="","",Rents!EB7*'Res Rent Roll'!$Q9*Rollover!EA7)</f>
        <v>0</v>
      </c>
      <c r="EC7" s="47">
        <f>IF('Res Rent Roll'!$B9="","",Rents!EC7*'Res Rent Roll'!$Q9*Rollover!EB7)</f>
        <v>0</v>
      </c>
      <c r="ED7" s="47">
        <f>IF('Res Rent Roll'!$B9="","",Rents!ED7*'Res Rent Roll'!$Q9*Rollover!EC7)</f>
        <v>0</v>
      </c>
      <c r="EE7" s="47">
        <f>IF('Res Rent Roll'!$B9="","",Rents!EE7*'Res Rent Roll'!$Q9*Rollover!ED7)</f>
        <v>0</v>
      </c>
      <c r="EF7" s="47">
        <f>IF('Res Rent Roll'!$B9="","",Rents!EF7*'Res Rent Roll'!$Q9*Rollover!EE7)</f>
        <v>7122.7138051997072</v>
      </c>
      <c r="EG7" s="47">
        <f>IF('Res Rent Roll'!$B9="","",Rents!EG7*'Res Rent Roll'!$Q9*Rollover!EF7)</f>
        <v>0</v>
      </c>
      <c r="EH7" s="47">
        <f>IF('Res Rent Roll'!$B9="","",Rents!EH7*'Res Rent Roll'!$Q9*Rollover!EG7)</f>
        <v>0</v>
      </c>
      <c r="EI7" s="47">
        <f>IF('Res Rent Roll'!$B9="","",Rents!EI7*'Res Rent Roll'!$Q9*Rollover!EH7)</f>
        <v>0</v>
      </c>
      <c r="EJ7" s="47">
        <f>IF('Res Rent Roll'!$B9="","",Rents!EJ7*'Res Rent Roll'!$Q9*Rollover!EI7)</f>
        <v>0</v>
      </c>
      <c r="EK7" s="47">
        <f>IF('Res Rent Roll'!$B9="","",Rents!EK7*'Res Rent Roll'!$Q9*Rollover!EJ7)</f>
        <v>0</v>
      </c>
      <c r="EL7" s="47">
        <f>IF('Res Rent Roll'!$B9="","",Rents!EL7*'Res Rent Roll'!$Q9*Rollover!EK7)</f>
        <v>0</v>
      </c>
      <c r="EM7" s="47">
        <f>IF('Res Rent Roll'!$B9="","",Rents!EM7*'Res Rent Roll'!$Q9*Rollover!EL7)</f>
        <v>0</v>
      </c>
      <c r="EN7" s="47">
        <f>IF('Res Rent Roll'!$B9="","",Rents!EN7*'Res Rent Roll'!$Q9*Rollover!EM7)</f>
        <v>0</v>
      </c>
      <c r="EO7" s="47">
        <f>IF('Res Rent Roll'!$B9="","",Rents!EO7*'Res Rent Roll'!$Q9*Rollover!EN7)</f>
        <v>0</v>
      </c>
      <c r="EP7" s="47">
        <f>IF('Res Rent Roll'!$B9="","",Rents!EP7*'Res Rent Roll'!$Q9*Rollover!EO7)</f>
        <v>0</v>
      </c>
      <c r="EQ7" s="47">
        <f>IF('Res Rent Roll'!$B9="","",Rents!EQ7*'Res Rent Roll'!$Q9*Rollover!EP7)</f>
        <v>0</v>
      </c>
      <c r="ER7" s="47">
        <f>IF('Res Rent Roll'!$B9="","",Rents!ER7*'Res Rent Roll'!$Q9*Rollover!EQ7)</f>
        <v>7336.395219355697</v>
      </c>
      <c r="ES7" s="47">
        <f>IF('Res Rent Roll'!$B9="","",Rents!ES7*'Res Rent Roll'!$Q9*Rollover!ER7)</f>
        <v>0</v>
      </c>
      <c r="ET7" s="47">
        <f>IF('Res Rent Roll'!$B9="","",Rents!ET7*'Res Rent Roll'!$Q9*Rollover!ES7)</f>
        <v>0</v>
      </c>
      <c r="EU7" s="47">
        <f>IF('Res Rent Roll'!$B9="","",Rents!EU7*'Res Rent Roll'!$Q9*Rollover!ET7)</f>
        <v>0</v>
      </c>
      <c r="EV7" s="47">
        <f>IF('Res Rent Roll'!$B9="","",Rents!EV7*'Res Rent Roll'!$Q9*Rollover!EU7)</f>
        <v>0</v>
      </c>
      <c r="EW7" s="47">
        <f>IF('Res Rent Roll'!$B9="","",Rents!EW7*'Res Rent Roll'!$Q9*Rollover!EV7)</f>
        <v>0</v>
      </c>
      <c r="EX7" s="47">
        <f>IF('Res Rent Roll'!$B9="","",Rents!EX7*'Res Rent Roll'!$Q9*Rollover!EW7)</f>
        <v>0</v>
      </c>
      <c r="EY7" s="47">
        <f>IF('Res Rent Roll'!$B9="","",Rents!EY7*'Res Rent Roll'!$Q9*Rollover!EX7)</f>
        <v>0</v>
      </c>
      <c r="EZ7" s="47">
        <f>IF('Res Rent Roll'!$B9="","",Rents!EZ7*'Res Rent Roll'!$Q9*Rollover!EY7)</f>
        <v>0</v>
      </c>
      <c r="FA7" s="47">
        <f>IF('Res Rent Roll'!$B9="","",Rents!FA7*'Res Rent Roll'!$Q9*Rollover!EZ7)</f>
        <v>0</v>
      </c>
      <c r="FB7" s="47">
        <f>IF('Res Rent Roll'!$B9="","",Rents!FB7*'Res Rent Roll'!$Q9*Rollover!FA7)</f>
        <v>0</v>
      </c>
      <c r="FC7" s="47">
        <f>IF('Res Rent Roll'!$B9="","",Rents!FC7*'Res Rent Roll'!$Q9*Rollover!FB7)</f>
        <v>0</v>
      </c>
      <c r="FD7" s="47">
        <f>IF('Res Rent Roll'!$B9="","",Rents!FD7*'Res Rent Roll'!$Q9*Rollover!FC7)</f>
        <v>7556.4870759363685</v>
      </c>
      <c r="FE7" s="47">
        <f>IF('Res Rent Roll'!$B9="","",Rents!FE7*'Res Rent Roll'!$Q9*Rollover!FD7)</f>
        <v>0</v>
      </c>
      <c r="FF7" s="47">
        <f>IF('Res Rent Roll'!$B9="","",Rents!FF7*'Res Rent Roll'!$Q9*Rollover!FE7)</f>
        <v>0</v>
      </c>
      <c r="FG7" s="47">
        <f>IF('Res Rent Roll'!$B9="","",Rents!FG7*'Res Rent Roll'!$Q9*Rollover!FF7)</f>
        <v>0</v>
      </c>
      <c r="FH7" s="47">
        <f>IF('Res Rent Roll'!$B9="","",Rents!FH7*'Res Rent Roll'!$Q9*Rollover!FG7)</f>
        <v>0</v>
      </c>
      <c r="FI7" s="47">
        <f>IF('Res Rent Roll'!$B9="","",Rents!FI7*'Res Rent Roll'!$Q9*Rollover!FH7)</f>
        <v>0</v>
      </c>
      <c r="FJ7" s="47">
        <f>IF('Res Rent Roll'!$B9="","",Rents!FJ7*'Res Rent Roll'!$Q9*Rollover!FI7)</f>
        <v>0</v>
      </c>
      <c r="FK7" s="47">
        <f>IF('Res Rent Roll'!$B9="","",Rents!FK7*'Res Rent Roll'!$Q9*Rollover!FJ7)</f>
        <v>0</v>
      </c>
      <c r="FL7" s="47">
        <f>IF('Res Rent Roll'!$B9="","",Rents!FL7*'Res Rent Roll'!$Q9*Rollover!FK7)</f>
        <v>0</v>
      </c>
      <c r="FM7" s="47">
        <f>IF('Res Rent Roll'!$B9="","",Rents!FM7*'Res Rent Roll'!$Q9*Rollover!FL7)</f>
        <v>0</v>
      </c>
      <c r="FN7" s="47">
        <f>IF('Res Rent Roll'!$B9="","",Rents!FN7*'Res Rent Roll'!$Q9*Rollover!FM7)</f>
        <v>0</v>
      </c>
      <c r="FO7" s="47">
        <f>IF('Res Rent Roll'!$B9="","",Rents!FO7*'Res Rent Roll'!$Q9*Rollover!FN7)</f>
        <v>0</v>
      </c>
      <c r="FP7" s="47">
        <f>IF('Res Rent Roll'!$B9="","",Rents!FP7*'Res Rent Roll'!$Q9*Rollover!FO7)</f>
        <v>7783.1816882144594</v>
      </c>
      <c r="FQ7" s="47">
        <f>IF('Res Rent Roll'!$B9="","",Rents!FQ7*'Res Rent Roll'!$Q9*Rollover!FP7)</f>
        <v>0</v>
      </c>
      <c r="FR7" s="47">
        <f>IF('Res Rent Roll'!$B9="","",Rents!FR7*'Res Rent Roll'!$Q9*Rollover!FQ7)</f>
        <v>0</v>
      </c>
      <c r="FS7" s="47">
        <f>IF('Res Rent Roll'!$B9="","",Rents!FS7*'Res Rent Roll'!$Q9*Rollover!FR7)</f>
        <v>0</v>
      </c>
      <c r="FT7" s="47">
        <f>IF('Res Rent Roll'!$B9="","",Rents!FT7*'Res Rent Roll'!$Q9*Rollover!FS7)</f>
        <v>0</v>
      </c>
      <c r="FU7" s="47">
        <f>IF('Res Rent Roll'!$B9="","",Rents!FU7*'Res Rent Roll'!$Q9*Rollover!FT7)</f>
        <v>0</v>
      </c>
      <c r="FV7" s="47">
        <f>IF('Res Rent Roll'!$B9="","",Rents!FV7*'Res Rent Roll'!$Q9*Rollover!FU7)</f>
        <v>0</v>
      </c>
      <c r="FW7" s="47">
        <f>IF('Res Rent Roll'!$B9="","",Rents!FW7*'Res Rent Roll'!$Q9*Rollover!FV7)</f>
        <v>0</v>
      </c>
      <c r="FX7" s="47">
        <f>IF('Res Rent Roll'!$B9="","",Rents!FX7*'Res Rent Roll'!$Q9*Rollover!FW7)</f>
        <v>0</v>
      </c>
      <c r="FY7" s="47">
        <f>IF('Res Rent Roll'!$B9="","",Rents!FY7*'Res Rent Roll'!$Q9*Rollover!FX7)</f>
        <v>0</v>
      </c>
      <c r="FZ7" s="47">
        <f>IF('Res Rent Roll'!$B9="","",Rents!FZ7*'Res Rent Roll'!$Q9*Rollover!FY7)</f>
        <v>0</v>
      </c>
      <c r="GA7" s="48">
        <f>IF('Res Rent Roll'!$B9="","",Rents!GA7*'Res Rent Roll'!$Q9*Rollover!FZ7)</f>
        <v>0</v>
      </c>
    </row>
    <row r="8" spans="2:183" x14ac:dyDescent="0.3">
      <c r="B8" s="42" t="str">
        <f>IF('Res Rent Roll'!$B8="","",'Res Rent Roll'!$B8)</f>
        <v>2-Bed B R1</v>
      </c>
      <c r="C8" s="43"/>
      <c r="D8" s="47">
        <f>IF('Res Rent Roll'!$B8="","",Rents!D8*'Res Rent Roll'!$Q8*Rollover!C8)</f>
        <v>0</v>
      </c>
      <c r="E8" s="47">
        <f>IF('Res Rent Roll'!$B8="","",Rents!E8*'Res Rent Roll'!$Q8*Rollover!D8)</f>
        <v>0</v>
      </c>
      <c r="F8" s="47">
        <f>IF('Res Rent Roll'!$B8="","",Rents!F8*'Res Rent Roll'!$Q8*Rollover!E8)</f>
        <v>0</v>
      </c>
      <c r="G8" s="47">
        <f>IF('Res Rent Roll'!$B8="","",Rents!G8*'Res Rent Roll'!$Q8*Rollover!F8)</f>
        <v>0</v>
      </c>
      <c r="H8" s="47">
        <f>IF('Res Rent Roll'!$B8="","",Rents!H8*'Res Rent Roll'!$Q8*Rollover!G8)</f>
        <v>0</v>
      </c>
      <c r="I8" s="47">
        <f>IF('Res Rent Roll'!$B8="","",Rents!I8*'Res Rent Roll'!$Q8*Rollover!H8)</f>
        <v>0</v>
      </c>
      <c r="J8" s="47">
        <f>IF('Res Rent Roll'!$B8="","",Rents!J8*'Res Rent Roll'!$Q8*Rollover!I8)</f>
        <v>0</v>
      </c>
      <c r="K8" s="47">
        <f>IF('Res Rent Roll'!$B8="","",Rents!K8*'Res Rent Roll'!$Q8*Rollover!J8)</f>
        <v>0</v>
      </c>
      <c r="L8" s="47">
        <f>IF('Res Rent Roll'!$B8="","",Rents!L8*'Res Rent Roll'!$Q8*Rollover!K8)</f>
        <v>0</v>
      </c>
      <c r="M8" s="47">
        <f>IF('Res Rent Roll'!$B8="","",Rents!M8*'Res Rent Roll'!$Q8*Rollover!L8)</f>
        <v>0</v>
      </c>
      <c r="N8" s="47">
        <f>IF('Res Rent Roll'!$B8="","",Rents!N8*'Res Rent Roll'!$Q8*Rollover!M8)</f>
        <v>0</v>
      </c>
      <c r="O8" s="47">
        <f>IF('Res Rent Roll'!$B8="","",Rents!O8*'Res Rent Roll'!$Q8*Rollover!N8)</f>
        <v>0</v>
      </c>
      <c r="P8" s="47">
        <f>IF('Res Rent Roll'!$B8="","",Rents!P8*'Res Rent Roll'!$Q8*Rollover!O8)</f>
        <v>5631.2160000000003</v>
      </c>
      <c r="Q8" s="47">
        <f>IF('Res Rent Roll'!$B8="","",Rents!Q8*'Res Rent Roll'!$Q8*Rollover!P8)</f>
        <v>0</v>
      </c>
      <c r="R8" s="47">
        <f>IF('Res Rent Roll'!$B8="","",Rents!R8*'Res Rent Roll'!$Q8*Rollover!Q8)</f>
        <v>0</v>
      </c>
      <c r="S8" s="47">
        <f>IF('Res Rent Roll'!$B8="","",Rents!S8*'Res Rent Roll'!$Q8*Rollover!R8)</f>
        <v>0</v>
      </c>
      <c r="T8" s="47">
        <f>IF('Res Rent Roll'!$B8="","",Rents!T8*'Res Rent Roll'!$Q8*Rollover!S8)</f>
        <v>0</v>
      </c>
      <c r="U8" s="47">
        <f>IF('Res Rent Roll'!$B8="","",Rents!U8*'Res Rent Roll'!$Q8*Rollover!T8)</f>
        <v>0</v>
      </c>
      <c r="V8" s="47">
        <f>IF('Res Rent Roll'!$B8="","",Rents!V8*'Res Rent Roll'!$Q8*Rollover!U8)</f>
        <v>0</v>
      </c>
      <c r="W8" s="47">
        <f>IF('Res Rent Roll'!$B8="","",Rents!W8*'Res Rent Roll'!$Q8*Rollover!V8)</f>
        <v>0</v>
      </c>
      <c r="X8" s="47">
        <f>IF('Res Rent Roll'!$B8="","",Rents!X8*'Res Rent Roll'!$Q8*Rollover!W8)</f>
        <v>0</v>
      </c>
      <c r="Y8" s="47">
        <f>IF('Res Rent Roll'!$B8="","",Rents!Y8*'Res Rent Roll'!$Q8*Rollover!X8)</f>
        <v>0</v>
      </c>
      <c r="Z8" s="47">
        <f>IF('Res Rent Roll'!$B8="","",Rents!Z8*'Res Rent Roll'!$Q8*Rollover!Y8)</f>
        <v>0</v>
      </c>
      <c r="AA8" s="47">
        <f>IF('Res Rent Roll'!$B8="","",Rents!AA8*'Res Rent Roll'!$Q8*Rollover!Z8)</f>
        <v>0</v>
      </c>
      <c r="AB8" s="47">
        <f>IF('Res Rent Roll'!$B8="","",Rents!AB8*'Res Rent Roll'!$Q8*Rollover!AA8)</f>
        <v>5800.1524800000007</v>
      </c>
      <c r="AC8" s="47">
        <f>IF('Res Rent Roll'!$B8="","",Rents!AC8*'Res Rent Roll'!$Q8*Rollover!AB8)</f>
        <v>0</v>
      </c>
      <c r="AD8" s="47">
        <f>IF('Res Rent Roll'!$B8="","",Rents!AD8*'Res Rent Roll'!$Q8*Rollover!AC8)</f>
        <v>0</v>
      </c>
      <c r="AE8" s="47">
        <f>IF('Res Rent Roll'!$B8="","",Rents!AE8*'Res Rent Roll'!$Q8*Rollover!AD8)</f>
        <v>0</v>
      </c>
      <c r="AF8" s="47">
        <f>IF('Res Rent Roll'!$B8="","",Rents!AF8*'Res Rent Roll'!$Q8*Rollover!AE8)</f>
        <v>0</v>
      </c>
      <c r="AG8" s="47">
        <f>IF('Res Rent Roll'!$B8="","",Rents!AG8*'Res Rent Roll'!$Q8*Rollover!AF8)</f>
        <v>0</v>
      </c>
      <c r="AH8" s="47">
        <f>IF('Res Rent Roll'!$B8="","",Rents!AH8*'Res Rent Roll'!$Q8*Rollover!AG8)</f>
        <v>0</v>
      </c>
      <c r="AI8" s="47">
        <f>IF('Res Rent Roll'!$B8="","",Rents!AI8*'Res Rent Roll'!$Q8*Rollover!AH8)</f>
        <v>0</v>
      </c>
      <c r="AJ8" s="47">
        <f>IF('Res Rent Roll'!$B8="","",Rents!AJ8*'Res Rent Roll'!$Q8*Rollover!AI8)</f>
        <v>0</v>
      </c>
      <c r="AK8" s="47">
        <f>IF('Res Rent Roll'!$B8="","",Rents!AK8*'Res Rent Roll'!$Q8*Rollover!AJ8)</f>
        <v>0</v>
      </c>
      <c r="AL8" s="47">
        <f>IF('Res Rent Roll'!$B8="","",Rents!AL8*'Res Rent Roll'!$Q8*Rollover!AK8)</f>
        <v>0</v>
      </c>
      <c r="AM8" s="47">
        <f>IF('Res Rent Roll'!$B8="","",Rents!AM8*'Res Rent Roll'!$Q8*Rollover!AL8)</f>
        <v>0</v>
      </c>
      <c r="AN8" s="47">
        <f>IF('Res Rent Roll'!$B8="","",Rents!AN8*'Res Rent Roll'!$Q8*Rollover!AM8)</f>
        <v>5974.1570544000006</v>
      </c>
      <c r="AO8" s="47">
        <f>IF('Res Rent Roll'!$B8="","",Rents!AO8*'Res Rent Roll'!$Q8*Rollover!AN8)</f>
        <v>0</v>
      </c>
      <c r="AP8" s="47">
        <f>IF('Res Rent Roll'!$B8="","",Rents!AP8*'Res Rent Roll'!$Q8*Rollover!AO8)</f>
        <v>0</v>
      </c>
      <c r="AQ8" s="47">
        <f>IF('Res Rent Roll'!$B8="","",Rents!AQ8*'Res Rent Roll'!$Q8*Rollover!AP8)</f>
        <v>0</v>
      </c>
      <c r="AR8" s="47">
        <f>IF('Res Rent Roll'!$B8="","",Rents!AR8*'Res Rent Roll'!$Q8*Rollover!AQ8)</f>
        <v>0</v>
      </c>
      <c r="AS8" s="47">
        <f>IF('Res Rent Roll'!$B8="","",Rents!AS8*'Res Rent Roll'!$Q8*Rollover!AR8)</f>
        <v>0</v>
      </c>
      <c r="AT8" s="47">
        <f>IF('Res Rent Roll'!$B8="","",Rents!AT8*'Res Rent Roll'!$Q8*Rollover!AS8)</f>
        <v>0</v>
      </c>
      <c r="AU8" s="47">
        <f>IF('Res Rent Roll'!$B8="","",Rents!AU8*'Res Rent Roll'!$Q8*Rollover!AT8)</f>
        <v>0</v>
      </c>
      <c r="AV8" s="47">
        <f>IF('Res Rent Roll'!$B8="","",Rents!AV8*'Res Rent Roll'!$Q8*Rollover!AU8)</f>
        <v>0</v>
      </c>
      <c r="AW8" s="47">
        <f>IF('Res Rent Roll'!$B8="","",Rents!AW8*'Res Rent Roll'!$Q8*Rollover!AV8)</f>
        <v>0</v>
      </c>
      <c r="AX8" s="47">
        <f>IF('Res Rent Roll'!$B8="","",Rents!AX8*'Res Rent Roll'!$Q8*Rollover!AW8)</f>
        <v>0</v>
      </c>
      <c r="AY8" s="47">
        <f>IF('Res Rent Roll'!$B8="","",Rents!AY8*'Res Rent Roll'!$Q8*Rollover!AX8)</f>
        <v>0</v>
      </c>
      <c r="AZ8" s="47">
        <f>IF('Res Rent Roll'!$B8="","",Rents!AZ8*'Res Rent Roll'!$Q8*Rollover!AY8)</f>
        <v>6153.3817660320001</v>
      </c>
      <c r="BA8" s="47">
        <f>IF('Res Rent Roll'!$B8="","",Rents!BA8*'Res Rent Roll'!$Q8*Rollover!AZ8)</f>
        <v>0</v>
      </c>
      <c r="BB8" s="47">
        <f>IF('Res Rent Roll'!$B8="","",Rents!BB8*'Res Rent Roll'!$Q8*Rollover!BA8)</f>
        <v>0</v>
      </c>
      <c r="BC8" s="47">
        <f>IF('Res Rent Roll'!$B8="","",Rents!BC8*'Res Rent Roll'!$Q8*Rollover!BB8)</f>
        <v>0</v>
      </c>
      <c r="BD8" s="47">
        <f>IF('Res Rent Roll'!$B8="","",Rents!BD8*'Res Rent Roll'!$Q8*Rollover!BC8)</f>
        <v>0</v>
      </c>
      <c r="BE8" s="47">
        <f>IF('Res Rent Roll'!$B8="","",Rents!BE8*'Res Rent Roll'!$Q8*Rollover!BD8)</f>
        <v>0</v>
      </c>
      <c r="BF8" s="47">
        <f>IF('Res Rent Roll'!$B8="","",Rents!BF8*'Res Rent Roll'!$Q8*Rollover!BE8)</f>
        <v>0</v>
      </c>
      <c r="BG8" s="47">
        <f>IF('Res Rent Roll'!$B8="","",Rents!BG8*'Res Rent Roll'!$Q8*Rollover!BF8)</f>
        <v>0</v>
      </c>
      <c r="BH8" s="47">
        <f>IF('Res Rent Roll'!$B8="","",Rents!BH8*'Res Rent Roll'!$Q8*Rollover!BG8)</f>
        <v>0</v>
      </c>
      <c r="BI8" s="47">
        <f>IF('Res Rent Roll'!$B8="","",Rents!BI8*'Res Rent Roll'!$Q8*Rollover!BH8)</f>
        <v>0</v>
      </c>
      <c r="BJ8" s="47">
        <f>IF('Res Rent Roll'!$B8="","",Rents!BJ8*'Res Rent Roll'!$Q8*Rollover!BI8)</f>
        <v>0</v>
      </c>
      <c r="BK8" s="47">
        <f>IF('Res Rent Roll'!$B8="","",Rents!BK8*'Res Rent Roll'!$Q8*Rollover!BJ8)</f>
        <v>0</v>
      </c>
      <c r="BL8" s="47">
        <f>IF('Res Rent Roll'!$B8="","",Rents!BL8*'Res Rent Roll'!$Q8*Rollover!BK8)</f>
        <v>6337.98321901296</v>
      </c>
      <c r="BM8" s="47">
        <f>IF('Res Rent Roll'!$B8="","",Rents!BM8*'Res Rent Roll'!$Q8*Rollover!BL8)</f>
        <v>0</v>
      </c>
      <c r="BN8" s="47">
        <f>IF('Res Rent Roll'!$B8="","",Rents!BN8*'Res Rent Roll'!$Q8*Rollover!BM8)</f>
        <v>0</v>
      </c>
      <c r="BO8" s="47">
        <f>IF('Res Rent Roll'!$B8="","",Rents!BO8*'Res Rent Roll'!$Q8*Rollover!BN8)</f>
        <v>0</v>
      </c>
      <c r="BP8" s="47">
        <f>IF('Res Rent Roll'!$B8="","",Rents!BP8*'Res Rent Roll'!$Q8*Rollover!BO8)</f>
        <v>0</v>
      </c>
      <c r="BQ8" s="47">
        <f>IF('Res Rent Roll'!$B8="","",Rents!BQ8*'Res Rent Roll'!$Q8*Rollover!BP8)</f>
        <v>0</v>
      </c>
      <c r="BR8" s="47">
        <f>IF('Res Rent Roll'!$B8="","",Rents!BR8*'Res Rent Roll'!$Q8*Rollover!BQ8)</f>
        <v>0</v>
      </c>
      <c r="BS8" s="47">
        <f>IF('Res Rent Roll'!$B8="","",Rents!BS8*'Res Rent Roll'!$Q8*Rollover!BR8)</f>
        <v>0</v>
      </c>
      <c r="BT8" s="47">
        <f>IF('Res Rent Roll'!$B8="","",Rents!BT8*'Res Rent Roll'!$Q8*Rollover!BS8)</f>
        <v>0</v>
      </c>
      <c r="BU8" s="47">
        <f>IF('Res Rent Roll'!$B8="","",Rents!BU8*'Res Rent Roll'!$Q8*Rollover!BT8)</f>
        <v>0</v>
      </c>
      <c r="BV8" s="47">
        <f>IF('Res Rent Roll'!$B8="","",Rents!BV8*'Res Rent Roll'!$Q8*Rollover!BU8)</f>
        <v>0</v>
      </c>
      <c r="BW8" s="47">
        <f>IF('Res Rent Roll'!$B8="","",Rents!BW8*'Res Rent Roll'!$Q8*Rollover!BV8)</f>
        <v>0</v>
      </c>
      <c r="BX8" s="47">
        <f>IF('Res Rent Roll'!$B8="","",Rents!BX8*'Res Rent Roll'!$Q8*Rollover!BW8)</f>
        <v>6528.1227155833485</v>
      </c>
      <c r="BY8" s="47">
        <f>IF('Res Rent Roll'!$B8="","",Rents!BY8*'Res Rent Roll'!$Q8*Rollover!BX8)</f>
        <v>0</v>
      </c>
      <c r="BZ8" s="47">
        <f>IF('Res Rent Roll'!$B8="","",Rents!BZ8*'Res Rent Roll'!$Q8*Rollover!BY8)</f>
        <v>0</v>
      </c>
      <c r="CA8" s="47">
        <f>IF('Res Rent Roll'!$B8="","",Rents!CA8*'Res Rent Roll'!$Q8*Rollover!BZ8)</f>
        <v>0</v>
      </c>
      <c r="CB8" s="47">
        <f>IF('Res Rent Roll'!$B8="","",Rents!CB8*'Res Rent Roll'!$Q8*Rollover!CA8)</f>
        <v>0</v>
      </c>
      <c r="CC8" s="47">
        <f>IF('Res Rent Roll'!$B8="","",Rents!CC8*'Res Rent Roll'!$Q8*Rollover!CB8)</f>
        <v>0</v>
      </c>
      <c r="CD8" s="47">
        <f>IF('Res Rent Roll'!$B8="","",Rents!CD8*'Res Rent Roll'!$Q8*Rollover!CC8)</f>
        <v>0</v>
      </c>
      <c r="CE8" s="47">
        <f>IF('Res Rent Roll'!$B8="","",Rents!CE8*'Res Rent Roll'!$Q8*Rollover!CD8)</f>
        <v>0</v>
      </c>
      <c r="CF8" s="47">
        <f>IF('Res Rent Roll'!$B8="","",Rents!CF8*'Res Rent Roll'!$Q8*Rollover!CE8)</f>
        <v>0</v>
      </c>
      <c r="CG8" s="47">
        <f>IF('Res Rent Roll'!$B8="","",Rents!CG8*'Res Rent Roll'!$Q8*Rollover!CF8)</f>
        <v>0</v>
      </c>
      <c r="CH8" s="47">
        <f>IF('Res Rent Roll'!$B8="","",Rents!CH8*'Res Rent Roll'!$Q8*Rollover!CG8)</f>
        <v>0</v>
      </c>
      <c r="CI8" s="47">
        <f>IF('Res Rent Roll'!$B8="","",Rents!CI8*'Res Rent Roll'!$Q8*Rollover!CH8)</f>
        <v>0</v>
      </c>
      <c r="CJ8" s="47">
        <f>IF('Res Rent Roll'!$B8="","",Rents!CJ8*'Res Rent Roll'!$Q8*Rollover!CI8)</f>
        <v>6723.96639705085</v>
      </c>
      <c r="CK8" s="47">
        <f>IF('Res Rent Roll'!$B8="","",Rents!CK8*'Res Rent Roll'!$Q8*Rollover!CJ8)</f>
        <v>0</v>
      </c>
      <c r="CL8" s="47">
        <f>IF('Res Rent Roll'!$B8="","",Rents!CL8*'Res Rent Roll'!$Q8*Rollover!CK8)</f>
        <v>0</v>
      </c>
      <c r="CM8" s="47">
        <f>IF('Res Rent Roll'!$B8="","",Rents!CM8*'Res Rent Roll'!$Q8*Rollover!CL8)</f>
        <v>0</v>
      </c>
      <c r="CN8" s="47">
        <f>IF('Res Rent Roll'!$B8="","",Rents!CN8*'Res Rent Roll'!$Q8*Rollover!CM8)</f>
        <v>0</v>
      </c>
      <c r="CO8" s="47">
        <f>IF('Res Rent Roll'!$B8="","",Rents!CO8*'Res Rent Roll'!$Q8*Rollover!CN8)</f>
        <v>0</v>
      </c>
      <c r="CP8" s="47">
        <f>IF('Res Rent Roll'!$B8="","",Rents!CP8*'Res Rent Roll'!$Q8*Rollover!CO8)</f>
        <v>0</v>
      </c>
      <c r="CQ8" s="47">
        <f>IF('Res Rent Roll'!$B8="","",Rents!CQ8*'Res Rent Roll'!$Q8*Rollover!CP8)</f>
        <v>0</v>
      </c>
      <c r="CR8" s="47">
        <f>IF('Res Rent Roll'!$B8="","",Rents!CR8*'Res Rent Roll'!$Q8*Rollover!CQ8)</f>
        <v>0</v>
      </c>
      <c r="CS8" s="47">
        <f>IF('Res Rent Roll'!$B8="","",Rents!CS8*'Res Rent Roll'!$Q8*Rollover!CR8)</f>
        <v>0</v>
      </c>
      <c r="CT8" s="47">
        <f>IF('Res Rent Roll'!$B8="","",Rents!CT8*'Res Rent Roll'!$Q8*Rollover!CS8)</f>
        <v>0</v>
      </c>
      <c r="CU8" s="47">
        <f>IF('Res Rent Roll'!$B8="","",Rents!CU8*'Res Rent Roll'!$Q8*Rollover!CT8)</f>
        <v>0</v>
      </c>
      <c r="CV8" s="47">
        <f>IF('Res Rent Roll'!$B8="","",Rents!CV8*'Res Rent Roll'!$Q8*Rollover!CU8)</f>
        <v>6925.6853889623744</v>
      </c>
      <c r="CW8" s="47">
        <f>IF('Res Rent Roll'!$B8="","",Rents!CW8*'Res Rent Roll'!$Q8*Rollover!CV8)</f>
        <v>0</v>
      </c>
      <c r="CX8" s="47">
        <f>IF('Res Rent Roll'!$B8="","",Rents!CX8*'Res Rent Roll'!$Q8*Rollover!CW8)</f>
        <v>0</v>
      </c>
      <c r="CY8" s="47">
        <f>IF('Res Rent Roll'!$B8="","",Rents!CY8*'Res Rent Roll'!$Q8*Rollover!CX8)</f>
        <v>0</v>
      </c>
      <c r="CZ8" s="47">
        <f>IF('Res Rent Roll'!$B8="","",Rents!CZ8*'Res Rent Roll'!$Q8*Rollover!CY8)</f>
        <v>0</v>
      </c>
      <c r="DA8" s="47">
        <f>IF('Res Rent Roll'!$B8="","",Rents!DA8*'Res Rent Roll'!$Q8*Rollover!CZ8)</f>
        <v>0</v>
      </c>
      <c r="DB8" s="47">
        <f>IF('Res Rent Roll'!$B8="","",Rents!DB8*'Res Rent Roll'!$Q8*Rollover!DA8)</f>
        <v>0</v>
      </c>
      <c r="DC8" s="47">
        <f>IF('Res Rent Roll'!$B8="","",Rents!DC8*'Res Rent Roll'!$Q8*Rollover!DB8)</f>
        <v>0</v>
      </c>
      <c r="DD8" s="47">
        <f>IF('Res Rent Roll'!$B8="","",Rents!DD8*'Res Rent Roll'!$Q8*Rollover!DC8)</f>
        <v>0</v>
      </c>
      <c r="DE8" s="47">
        <f>IF('Res Rent Roll'!$B8="","",Rents!DE8*'Res Rent Roll'!$Q8*Rollover!DD8)</f>
        <v>0</v>
      </c>
      <c r="DF8" s="47">
        <f>IF('Res Rent Roll'!$B8="","",Rents!DF8*'Res Rent Roll'!$Q8*Rollover!DE8)</f>
        <v>0</v>
      </c>
      <c r="DG8" s="47">
        <f>IF('Res Rent Roll'!$B8="","",Rents!DG8*'Res Rent Roll'!$Q8*Rollover!DF8)</f>
        <v>0</v>
      </c>
      <c r="DH8" s="47">
        <f>IF('Res Rent Roll'!$B8="","",Rents!DH8*'Res Rent Roll'!$Q8*Rollover!DG8)</f>
        <v>7133.4559506312453</v>
      </c>
      <c r="DI8" s="47">
        <f>IF('Res Rent Roll'!$B8="","",Rents!DI8*'Res Rent Roll'!$Q8*Rollover!DH8)</f>
        <v>0</v>
      </c>
      <c r="DJ8" s="47">
        <f>IF('Res Rent Roll'!$B8="","",Rents!DJ8*'Res Rent Roll'!$Q8*Rollover!DI8)</f>
        <v>0</v>
      </c>
      <c r="DK8" s="47">
        <f>IF('Res Rent Roll'!$B8="","",Rents!DK8*'Res Rent Roll'!$Q8*Rollover!DJ8)</f>
        <v>0</v>
      </c>
      <c r="DL8" s="47">
        <f>IF('Res Rent Roll'!$B8="","",Rents!DL8*'Res Rent Roll'!$Q8*Rollover!DK8)</f>
        <v>0</v>
      </c>
      <c r="DM8" s="47">
        <f>IF('Res Rent Roll'!$B8="","",Rents!DM8*'Res Rent Roll'!$Q8*Rollover!DL8)</f>
        <v>0</v>
      </c>
      <c r="DN8" s="47">
        <f>IF('Res Rent Roll'!$B8="","",Rents!DN8*'Res Rent Roll'!$Q8*Rollover!DM8)</f>
        <v>0</v>
      </c>
      <c r="DO8" s="47">
        <f>IF('Res Rent Roll'!$B8="","",Rents!DO8*'Res Rent Roll'!$Q8*Rollover!DN8)</f>
        <v>0</v>
      </c>
      <c r="DP8" s="47">
        <f>IF('Res Rent Roll'!$B8="","",Rents!DP8*'Res Rent Roll'!$Q8*Rollover!DO8)</f>
        <v>0</v>
      </c>
      <c r="DQ8" s="47">
        <f>IF('Res Rent Roll'!$B8="","",Rents!DQ8*'Res Rent Roll'!$Q8*Rollover!DP8)</f>
        <v>0</v>
      </c>
      <c r="DR8" s="47">
        <f>IF('Res Rent Roll'!$B8="","",Rents!DR8*'Res Rent Roll'!$Q8*Rollover!DQ8)</f>
        <v>0</v>
      </c>
      <c r="DS8" s="47">
        <f>IF('Res Rent Roll'!$B8="","",Rents!DS8*'Res Rent Roll'!$Q8*Rollover!DR8)</f>
        <v>0</v>
      </c>
      <c r="DT8" s="47">
        <f>IF('Res Rent Roll'!$B8="","",Rents!DT8*'Res Rent Roll'!$Q8*Rollover!DS8)</f>
        <v>7347.4596291501839</v>
      </c>
      <c r="DU8" s="47">
        <f>IF('Res Rent Roll'!$B8="","",Rents!DU8*'Res Rent Roll'!$Q8*Rollover!DT8)</f>
        <v>0</v>
      </c>
      <c r="DV8" s="47">
        <f>IF('Res Rent Roll'!$B8="","",Rents!DV8*'Res Rent Roll'!$Q8*Rollover!DU8)</f>
        <v>0</v>
      </c>
      <c r="DW8" s="47">
        <f>IF('Res Rent Roll'!$B8="","",Rents!DW8*'Res Rent Roll'!$Q8*Rollover!DV8)</f>
        <v>0</v>
      </c>
      <c r="DX8" s="47">
        <f>IF('Res Rent Roll'!$B8="","",Rents!DX8*'Res Rent Roll'!$Q8*Rollover!DW8)</f>
        <v>0</v>
      </c>
      <c r="DY8" s="47">
        <f>IF('Res Rent Roll'!$B8="","",Rents!DY8*'Res Rent Roll'!$Q8*Rollover!DX8)</f>
        <v>0</v>
      </c>
      <c r="DZ8" s="47">
        <f>IF('Res Rent Roll'!$B8="","",Rents!DZ8*'Res Rent Roll'!$Q8*Rollover!DY8)</f>
        <v>0</v>
      </c>
      <c r="EA8" s="47">
        <f>IF('Res Rent Roll'!$B8="","",Rents!EA8*'Res Rent Roll'!$Q8*Rollover!DZ8)</f>
        <v>0</v>
      </c>
      <c r="EB8" s="47">
        <f>IF('Res Rent Roll'!$B8="","",Rents!EB8*'Res Rent Roll'!$Q8*Rollover!EA8)</f>
        <v>0</v>
      </c>
      <c r="EC8" s="47">
        <f>IF('Res Rent Roll'!$B8="","",Rents!EC8*'Res Rent Roll'!$Q8*Rollover!EB8)</f>
        <v>0</v>
      </c>
      <c r="ED8" s="47">
        <f>IF('Res Rent Roll'!$B8="","",Rents!ED8*'Res Rent Roll'!$Q8*Rollover!EC8)</f>
        <v>0</v>
      </c>
      <c r="EE8" s="47">
        <f>IF('Res Rent Roll'!$B8="","",Rents!EE8*'Res Rent Roll'!$Q8*Rollover!ED8)</f>
        <v>0</v>
      </c>
      <c r="EF8" s="47">
        <f>IF('Res Rent Roll'!$B8="","",Rents!EF8*'Res Rent Roll'!$Q8*Rollover!EE8)</f>
        <v>7567.8834180246886</v>
      </c>
      <c r="EG8" s="47">
        <f>IF('Res Rent Roll'!$B8="","",Rents!EG8*'Res Rent Roll'!$Q8*Rollover!EF8)</f>
        <v>0</v>
      </c>
      <c r="EH8" s="47">
        <f>IF('Res Rent Roll'!$B8="","",Rents!EH8*'Res Rent Roll'!$Q8*Rollover!EG8)</f>
        <v>0</v>
      </c>
      <c r="EI8" s="47">
        <f>IF('Res Rent Roll'!$B8="","",Rents!EI8*'Res Rent Roll'!$Q8*Rollover!EH8)</f>
        <v>0</v>
      </c>
      <c r="EJ8" s="47">
        <f>IF('Res Rent Roll'!$B8="","",Rents!EJ8*'Res Rent Roll'!$Q8*Rollover!EI8)</f>
        <v>0</v>
      </c>
      <c r="EK8" s="47">
        <f>IF('Res Rent Roll'!$B8="","",Rents!EK8*'Res Rent Roll'!$Q8*Rollover!EJ8)</f>
        <v>0</v>
      </c>
      <c r="EL8" s="47">
        <f>IF('Res Rent Roll'!$B8="","",Rents!EL8*'Res Rent Roll'!$Q8*Rollover!EK8)</f>
        <v>0</v>
      </c>
      <c r="EM8" s="47">
        <f>IF('Res Rent Roll'!$B8="","",Rents!EM8*'Res Rent Roll'!$Q8*Rollover!EL8)</f>
        <v>0</v>
      </c>
      <c r="EN8" s="47">
        <f>IF('Res Rent Roll'!$B8="","",Rents!EN8*'Res Rent Roll'!$Q8*Rollover!EM8)</f>
        <v>0</v>
      </c>
      <c r="EO8" s="47">
        <f>IF('Res Rent Roll'!$B8="","",Rents!EO8*'Res Rent Roll'!$Q8*Rollover!EN8)</f>
        <v>0</v>
      </c>
      <c r="EP8" s="47">
        <f>IF('Res Rent Roll'!$B8="","",Rents!EP8*'Res Rent Roll'!$Q8*Rollover!EO8)</f>
        <v>0</v>
      </c>
      <c r="EQ8" s="47">
        <f>IF('Res Rent Roll'!$B8="","",Rents!EQ8*'Res Rent Roll'!$Q8*Rollover!EP8)</f>
        <v>0</v>
      </c>
      <c r="ER8" s="47">
        <f>IF('Res Rent Roll'!$B8="","",Rents!ER8*'Res Rent Roll'!$Q8*Rollover!EQ8)</f>
        <v>7794.9199205654286</v>
      </c>
      <c r="ES8" s="47">
        <f>IF('Res Rent Roll'!$B8="","",Rents!ES8*'Res Rent Roll'!$Q8*Rollover!ER8)</f>
        <v>0</v>
      </c>
      <c r="ET8" s="47">
        <f>IF('Res Rent Roll'!$B8="","",Rents!ET8*'Res Rent Roll'!$Q8*Rollover!ES8)</f>
        <v>0</v>
      </c>
      <c r="EU8" s="47">
        <f>IF('Res Rent Roll'!$B8="","",Rents!EU8*'Res Rent Roll'!$Q8*Rollover!ET8)</f>
        <v>0</v>
      </c>
      <c r="EV8" s="47">
        <f>IF('Res Rent Roll'!$B8="","",Rents!EV8*'Res Rent Roll'!$Q8*Rollover!EU8)</f>
        <v>0</v>
      </c>
      <c r="EW8" s="47">
        <f>IF('Res Rent Roll'!$B8="","",Rents!EW8*'Res Rent Roll'!$Q8*Rollover!EV8)</f>
        <v>0</v>
      </c>
      <c r="EX8" s="47">
        <f>IF('Res Rent Roll'!$B8="","",Rents!EX8*'Res Rent Roll'!$Q8*Rollover!EW8)</f>
        <v>0</v>
      </c>
      <c r="EY8" s="47">
        <f>IF('Res Rent Roll'!$B8="","",Rents!EY8*'Res Rent Roll'!$Q8*Rollover!EX8)</f>
        <v>0</v>
      </c>
      <c r="EZ8" s="47">
        <f>IF('Res Rent Roll'!$B8="","",Rents!EZ8*'Res Rent Roll'!$Q8*Rollover!EY8)</f>
        <v>0</v>
      </c>
      <c r="FA8" s="47">
        <f>IF('Res Rent Roll'!$B8="","",Rents!FA8*'Res Rent Roll'!$Q8*Rollover!EZ8)</f>
        <v>0</v>
      </c>
      <c r="FB8" s="47">
        <f>IF('Res Rent Roll'!$B8="","",Rents!FB8*'Res Rent Roll'!$Q8*Rollover!FA8)</f>
        <v>0</v>
      </c>
      <c r="FC8" s="47">
        <f>IF('Res Rent Roll'!$B8="","",Rents!FC8*'Res Rent Roll'!$Q8*Rollover!FB8)</f>
        <v>0</v>
      </c>
      <c r="FD8" s="47">
        <f>IF('Res Rent Roll'!$B8="","",Rents!FD8*'Res Rent Roll'!$Q8*Rollover!FC8)</f>
        <v>8028.7675181823906</v>
      </c>
      <c r="FE8" s="47">
        <f>IF('Res Rent Roll'!$B8="","",Rents!FE8*'Res Rent Roll'!$Q8*Rollover!FD8)</f>
        <v>0</v>
      </c>
      <c r="FF8" s="47">
        <f>IF('Res Rent Roll'!$B8="","",Rents!FF8*'Res Rent Roll'!$Q8*Rollover!FE8)</f>
        <v>0</v>
      </c>
      <c r="FG8" s="47">
        <f>IF('Res Rent Roll'!$B8="","",Rents!FG8*'Res Rent Roll'!$Q8*Rollover!FF8)</f>
        <v>0</v>
      </c>
      <c r="FH8" s="47">
        <f>IF('Res Rent Roll'!$B8="","",Rents!FH8*'Res Rent Roll'!$Q8*Rollover!FG8)</f>
        <v>0</v>
      </c>
      <c r="FI8" s="47">
        <f>IF('Res Rent Roll'!$B8="","",Rents!FI8*'Res Rent Roll'!$Q8*Rollover!FH8)</f>
        <v>0</v>
      </c>
      <c r="FJ8" s="47">
        <f>IF('Res Rent Roll'!$B8="","",Rents!FJ8*'Res Rent Roll'!$Q8*Rollover!FI8)</f>
        <v>0</v>
      </c>
      <c r="FK8" s="47">
        <f>IF('Res Rent Roll'!$B8="","",Rents!FK8*'Res Rent Roll'!$Q8*Rollover!FJ8)</f>
        <v>0</v>
      </c>
      <c r="FL8" s="47">
        <f>IF('Res Rent Roll'!$B8="","",Rents!FL8*'Res Rent Roll'!$Q8*Rollover!FK8)</f>
        <v>0</v>
      </c>
      <c r="FM8" s="47">
        <f>IF('Res Rent Roll'!$B8="","",Rents!FM8*'Res Rent Roll'!$Q8*Rollover!FL8)</f>
        <v>0</v>
      </c>
      <c r="FN8" s="47">
        <f>IF('Res Rent Roll'!$B8="","",Rents!FN8*'Res Rent Roll'!$Q8*Rollover!FM8)</f>
        <v>0</v>
      </c>
      <c r="FO8" s="47">
        <f>IF('Res Rent Roll'!$B8="","",Rents!FO8*'Res Rent Roll'!$Q8*Rollover!FN8)</f>
        <v>0</v>
      </c>
      <c r="FP8" s="47">
        <f>IF('Res Rent Roll'!$B8="","",Rents!FP8*'Res Rent Roll'!$Q8*Rollover!FO8)</f>
        <v>8269.6305437278625</v>
      </c>
      <c r="FQ8" s="47">
        <f>IF('Res Rent Roll'!$B8="","",Rents!FQ8*'Res Rent Roll'!$Q8*Rollover!FP8)</f>
        <v>0</v>
      </c>
      <c r="FR8" s="47">
        <f>IF('Res Rent Roll'!$B8="","",Rents!FR8*'Res Rent Roll'!$Q8*Rollover!FQ8)</f>
        <v>0</v>
      </c>
      <c r="FS8" s="47">
        <f>IF('Res Rent Roll'!$B8="","",Rents!FS8*'Res Rent Roll'!$Q8*Rollover!FR8)</f>
        <v>0</v>
      </c>
      <c r="FT8" s="47">
        <f>IF('Res Rent Roll'!$B8="","",Rents!FT8*'Res Rent Roll'!$Q8*Rollover!FS8)</f>
        <v>0</v>
      </c>
      <c r="FU8" s="47">
        <f>IF('Res Rent Roll'!$B8="","",Rents!FU8*'Res Rent Roll'!$Q8*Rollover!FT8)</f>
        <v>0</v>
      </c>
      <c r="FV8" s="47">
        <f>IF('Res Rent Roll'!$B8="","",Rents!FV8*'Res Rent Roll'!$Q8*Rollover!FU8)</f>
        <v>0</v>
      </c>
      <c r="FW8" s="47">
        <f>IF('Res Rent Roll'!$B8="","",Rents!FW8*'Res Rent Roll'!$Q8*Rollover!FV8)</f>
        <v>0</v>
      </c>
      <c r="FX8" s="47">
        <f>IF('Res Rent Roll'!$B8="","",Rents!FX8*'Res Rent Roll'!$Q8*Rollover!FW8)</f>
        <v>0</v>
      </c>
      <c r="FY8" s="47">
        <f>IF('Res Rent Roll'!$B8="","",Rents!FY8*'Res Rent Roll'!$Q8*Rollover!FX8)</f>
        <v>0</v>
      </c>
      <c r="FZ8" s="47">
        <f>IF('Res Rent Roll'!$B8="","",Rents!FZ8*'Res Rent Roll'!$Q8*Rollover!FY8)</f>
        <v>0</v>
      </c>
      <c r="GA8" s="48">
        <f>IF('Res Rent Roll'!$B8="","",Rents!GA8*'Res Rent Roll'!$Q8*Rollover!FZ8)</f>
        <v>0</v>
      </c>
    </row>
    <row r="9" spans="2:183" x14ac:dyDescent="0.3">
      <c r="B9" s="42" t="str">
        <f>IF('Res Rent Roll'!$B10="","",'Res Rent Roll'!$B10)</f>
        <v>1-Bed B R2</v>
      </c>
      <c r="C9" s="43"/>
      <c r="D9" s="47">
        <f>IF('Res Rent Roll'!$B10="","",Rents!D9*'Res Rent Roll'!$Q10*Rollover!C10)</f>
        <v>0</v>
      </c>
      <c r="E9" s="47">
        <f>IF('Res Rent Roll'!$B10="","",Rents!E9*'Res Rent Roll'!$Q10*Rollover!D10)</f>
        <v>0</v>
      </c>
      <c r="F9" s="47">
        <f>IF('Res Rent Roll'!$B10="","",Rents!F9*'Res Rent Roll'!$Q10*Rollover!E10)</f>
        <v>0</v>
      </c>
      <c r="G9" s="47">
        <f>IF('Res Rent Roll'!$B10="","",Rents!G9*'Res Rent Roll'!$Q10*Rollover!F10)</f>
        <v>0</v>
      </c>
      <c r="H9" s="47">
        <f>IF('Res Rent Roll'!$B10="","",Rents!H9*'Res Rent Roll'!$Q10*Rollover!G10)</f>
        <v>0</v>
      </c>
      <c r="I9" s="47">
        <f>IF('Res Rent Roll'!$B10="","",Rents!I9*'Res Rent Roll'!$Q10*Rollover!H10)</f>
        <v>0</v>
      </c>
      <c r="J9" s="47">
        <f>IF('Res Rent Roll'!$B10="","",Rents!J9*'Res Rent Roll'!$Q10*Rollover!I10)</f>
        <v>0</v>
      </c>
      <c r="K9" s="47">
        <f>IF('Res Rent Roll'!$B10="","",Rents!K9*'Res Rent Roll'!$Q10*Rollover!J10)</f>
        <v>0</v>
      </c>
      <c r="L9" s="47">
        <f>IF('Res Rent Roll'!$B10="","",Rents!L9*'Res Rent Roll'!$Q10*Rollover!K10)</f>
        <v>0</v>
      </c>
      <c r="M9" s="47">
        <f>IF('Res Rent Roll'!$B10="","",Rents!M9*'Res Rent Roll'!$Q10*Rollover!L10)</f>
        <v>0</v>
      </c>
      <c r="N9" s="47">
        <f>IF('Res Rent Roll'!$B10="","",Rents!N9*'Res Rent Roll'!$Q10*Rollover!M10)</f>
        <v>0</v>
      </c>
      <c r="O9" s="47">
        <f>IF('Res Rent Roll'!$B10="","",Rents!O9*'Res Rent Roll'!$Q10*Rollover!N10)</f>
        <v>0</v>
      </c>
      <c r="P9" s="47">
        <f>IF('Res Rent Roll'!$B10="","",Rents!P9*'Res Rent Roll'!$Q10*Rollover!O10)</f>
        <v>2168.768</v>
      </c>
      <c r="Q9" s="47">
        <f>IF('Res Rent Roll'!$B10="","",Rents!Q9*'Res Rent Roll'!$Q10*Rollover!P10)</f>
        <v>0</v>
      </c>
      <c r="R9" s="47">
        <f>IF('Res Rent Roll'!$B10="","",Rents!R9*'Res Rent Roll'!$Q10*Rollover!Q10)</f>
        <v>0</v>
      </c>
      <c r="S9" s="47">
        <f>IF('Res Rent Roll'!$B10="","",Rents!S9*'Res Rent Roll'!$Q10*Rollover!R10)</f>
        <v>0</v>
      </c>
      <c r="T9" s="47">
        <f>IF('Res Rent Roll'!$B10="","",Rents!T9*'Res Rent Roll'!$Q10*Rollover!S10)</f>
        <v>0</v>
      </c>
      <c r="U9" s="47">
        <f>IF('Res Rent Roll'!$B10="","",Rents!U9*'Res Rent Roll'!$Q10*Rollover!T10)</f>
        <v>0</v>
      </c>
      <c r="V9" s="47">
        <f>IF('Res Rent Roll'!$B10="","",Rents!V9*'Res Rent Roll'!$Q10*Rollover!U10)</f>
        <v>0</v>
      </c>
      <c r="W9" s="47">
        <f>IF('Res Rent Roll'!$B10="","",Rents!W9*'Res Rent Roll'!$Q10*Rollover!V10)</f>
        <v>0</v>
      </c>
      <c r="X9" s="47">
        <f>IF('Res Rent Roll'!$B10="","",Rents!X9*'Res Rent Roll'!$Q10*Rollover!W10)</f>
        <v>0</v>
      </c>
      <c r="Y9" s="47">
        <f>IF('Res Rent Roll'!$B10="","",Rents!Y9*'Res Rent Roll'!$Q10*Rollover!X10)</f>
        <v>0</v>
      </c>
      <c r="Z9" s="47">
        <f>IF('Res Rent Roll'!$B10="","",Rents!Z9*'Res Rent Roll'!$Q10*Rollover!Y10)</f>
        <v>0</v>
      </c>
      <c r="AA9" s="47">
        <f>IF('Res Rent Roll'!$B10="","",Rents!AA9*'Res Rent Roll'!$Q10*Rollover!Z10)</f>
        <v>0</v>
      </c>
      <c r="AB9" s="47">
        <f>IF('Res Rent Roll'!$B10="","",Rents!AB9*'Res Rent Roll'!$Q10*Rollover!AA10)</f>
        <v>2703.1732000000002</v>
      </c>
      <c r="AC9" s="47">
        <f>IF('Res Rent Roll'!$B10="","",Rents!AC9*'Res Rent Roll'!$Q10*Rollover!AB10)</f>
        <v>0</v>
      </c>
      <c r="AD9" s="47">
        <f>IF('Res Rent Roll'!$B10="","",Rents!AD9*'Res Rent Roll'!$Q10*Rollover!AC10)</f>
        <v>0</v>
      </c>
      <c r="AE9" s="47">
        <f>IF('Res Rent Roll'!$B10="","",Rents!AE9*'Res Rent Roll'!$Q10*Rollover!AD10)</f>
        <v>0</v>
      </c>
      <c r="AF9" s="47">
        <f>IF('Res Rent Roll'!$B10="","",Rents!AF9*'Res Rent Roll'!$Q10*Rollover!AE10)</f>
        <v>0</v>
      </c>
      <c r="AG9" s="47">
        <f>IF('Res Rent Roll'!$B10="","",Rents!AG9*'Res Rent Roll'!$Q10*Rollover!AF10)</f>
        <v>0</v>
      </c>
      <c r="AH9" s="47">
        <f>IF('Res Rent Roll'!$B10="","",Rents!AH9*'Res Rent Roll'!$Q10*Rollover!AG10)</f>
        <v>0</v>
      </c>
      <c r="AI9" s="47">
        <f>IF('Res Rent Roll'!$B10="","",Rents!AI9*'Res Rent Roll'!$Q10*Rollover!AH10)</f>
        <v>0</v>
      </c>
      <c r="AJ9" s="47">
        <f>IF('Res Rent Roll'!$B10="","",Rents!AJ9*'Res Rent Roll'!$Q10*Rollover!AI10)</f>
        <v>0</v>
      </c>
      <c r="AK9" s="47">
        <f>IF('Res Rent Roll'!$B10="","",Rents!AK9*'Res Rent Roll'!$Q10*Rollover!AJ10)</f>
        <v>0</v>
      </c>
      <c r="AL9" s="47">
        <f>IF('Res Rent Roll'!$B10="","",Rents!AL9*'Res Rent Roll'!$Q10*Rollover!AK10)</f>
        <v>0</v>
      </c>
      <c r="AM9" s="47">
        <f>IF('Res Rent Roll'!$B10="","",Rents!AM9*'Res Rent Roll'!$Q10*Rollover!AL10)</f>
        <v>0</v>
      </c>
      <c r="AN9" s="47">
        <f>IF('Res Rent Roll'!$B10="","",Rents!AN9*'Res Rent Roll'!$Q10*Rollover!AM10)</f>
        <v>2784.2683959999999</v>
      </c>
      <c r="AO9" s="47">
        <f>IF('Res Rent Roll'!$B10="","",Rents!AO9*'Res Rent Roll'!$Q10*Rollover!AN10)</f>
        <v>0</v>
      </c>
      <c r="AP9" s="47">
        <f>IF('Res Rent Roll'!$B10="","",Rents!AP9*'Res Rent Roll'!$Q10*Rollover!AO10)</f>
        <v>0</v>
      </c>
      <c r="AQ9" s="47">
        <f>IF('Res Rent Roll'!$B10="","",Rents!AQ9*'Res Rent Roll'!$Q10*Rollover!AP10)</f>
        <v>0</v>
      </c>
      <c r="AR9" s="47">
        <f>IF('Res Rent Roll'!$B10="","",Rents!AR9*'Res Rent Roll'!$Q10*Rollover!AQ10)</f>
        <v>0</v>
      </c>
      <c r="AS9" s="47">
        <f>IF('Res Rent Roll'!$B10="","",Rents!AS9*'Res Rent Roll'!$Q10*Rollover!AR10)</f>
        <v>0</v>
      </c>
      <c r="AT9" s="47">
        <f>IF('Res Rent Roll'!$B10="","",Rents!AT9*'Res Rent Roll'!$Q10*Rollover!AS10)</f>
        <v>0</v>
      </c>
      <c r="AU9" s="47">
        <f>IF('Res Rent Roll'!$B10="","",Rents!AU9*'Res Rent Roll'!$Q10*Rollover!AT10)</f>
        <v>0</v>
      </c>
      <c r="AV9" s="47">
        <f>IF('Res Rent Roll'!$B10="","",Rents!AV9*'Res Rent Roll'!$Q10*Rollover!AU10)</f>
        <v>0</v>
      </c>
      <c r="AW9" s="47">
        <f>IF('Res Rent Roll'!$B10="","",Rents!AW9*'Res Rent Roll'!$Q10*Rollover!AV10)</f>
        <v>0</v>
      </c>
      <c r="AX9" s="47">
        <f>IF('Res Rent Roll'!$B10="","",Rents!AX9*'Res Rent Roll'!$Q10*Rollover!AW10)</f>
        <v>0</v>
      </c>
      <c r="AY9" s="47">
        <f>IF('Res Rent Roll'!$B10="","",Rents!AY9*'Res Rent Roll'!$Q10*Rollover!AX10)</f>
        <v>0</v>
      </c>
      <c r="AZ9" s="47">
        <f>IF('Res Rent Roll'!$B10="","",Rents!AZ9*'Res Rent Roll'!$Q10*Rollover!AY10)</f>
        <v>2867.79644788</v>
      </c>
      <c r="BA9" s="47">
        <f>IF('Res Rent Roll'!$B10="","",Rents!BA9*'Res Rent Roll'!$Q10*Rollover!AZ10)</f>
        <v>0</v>
      </c>
      <c r="BB9" s="47">
        <f>IF('Res Rent Roll'!$B10="","",Rents!BB9*'Res Rent Roll'!$Q10*Rollover!BA10)</f>
        <v>0</v>
      </c>
      <c r="BC9" s="47">
        <f>IF('Res Rent Roll'!$B10="","",Rents!BC9*'Res Rent Roll'!$Q10*Rollover!BB10)</f>
        <v>0</v>
      </c>
      <c r="BD9" s="47">
        <f>IF('Res Rent Roll'!$B10="","",Rents!BD9*'Res Rent Roll'!$Q10*Rollover!BC10)</f>
        <v>0</v>
      </c>
      <c r="BE9" s="47">
        <f>IF('Res Rent Roll'!$B10="","",Rents!BE9*'Res Rent Roll'!$Q10*Rollover!BD10)</f>
        <v>0</v>
      </c>
      <c r="BF9" s="47">
        <f>IF('Res Rent Roll'!$B10="","",Rents!BF9*'Res Rent Roll'!$Q10*Rollover!BE10)</f>
        <v>0</v>
      </c>
      <c r="BG9" s="47">
        <f>IF('Res Rent Roll'!$B10="","",Rents!BG9*'Res Rent Roll'!$Q10*Rollover!BF10)</f>
        <v>0</v>
      </c>
      <c r="BH9" s="47">
        <f>IF('Res Rent Roll'!$B10="","",Rents!BH9*'Res Rent Roll'!$Q10*Rollover!BG10)</f>
        <v>0</v>
      </c>
      <c r="BI9" s="47">
        <f>IF('Res Rent Roll'!$B10="","",Rents!BI9*'Res Rent Roll'!$Q10*Rollover!BH10)</f>
        <v>0</v>
      </c>
      <c r="BJ9" s="47">
        <f>IF('Res Rent Roll'!$B10="","",Rents!BJ9*'Res Rent Roll'!$Q10*Rollover!BI10)</f>
        <v>0</v>
      </c>
      <c r="BK9" s="47">
        <f>IF('Res Rent Roll'!$B10="","",Rents!BK9*'Res Rent Roll'!$Q10*Rollover!BJ10)</f>
        <v>0</v>
      </c>
      <c r="BL9" s="47">
        <f>IF('Res Rent Roll'!$B10="","",Rents!BL9*'Res Rent Roll'!$Q10*Rollover!BK10)</f>
        <v>2953.8303413163994</v>
      </c>
      <c r="BM9" s="47">
        <f>IF('Res Rent Roll'!$B10="","",Rents!BM9*'Res Rent Roll'!$Q10*Rollover!BL10)</f>
        <v>0</v>
      </c>
      <c r="BN9" s="47">
        <f>IF('Res Rent Roll'!$B10="","",Rents!BN9*'Res Rent Roll'!$Q10*Rollover!BM10)</f>
        <v>0</v>
      </c>
      <c r="BO9" s="47">
        <f>IF('Res Rent Roll'!$B10="","",Rents!BO9*'Res Rent Roll'!$Q10*Rollover!BN10)</f>
        <v>0</v>
      </c>
      <c r="BP9" s="47">
        <f>IF('Res Rent Roll'!$B10="","",Rents!BP9*'Res Rent Roll'!$Q10*Rollover!BO10)</f>
        <v>0</v>
      </c>
      <c r="BQ9" s="47">
        <f>IF('Res Rent Roll'!$B10="","",Rents!BQ9*'Res Rent Roll'!$Q10*Rollover!BP10)</f>
        <v>0</v>
      </c>
      <c r="BR9" s="47">
        <f>IF('Res Rent Roll'!$B10="","",Rents!BR9*'Res Rent Roll'!$Q10*Rollover!BQ10)</f>
        <v>0</v>
      </c>
      <c r="BS9" s="47">
        <f>IF('Res Rent Roll'!$B10="","",Rents!BS9*'Res Rent Roll'!$Q10*Rollover!BR10)</f>
        <v>0</v>
      </c>
      <c r="BT9" s="47">
        <f>IF('Res Rent Roll'!$B10="","",Rents!BT9*'Res Rent Roll'!$Q10*Rollover!BS10)</f>
        <v>0</v>
      </c>
      <c r="BU9" s="47">
        <f>IF('Res Rent Roll'!$B10="","",Rents!BU9*'Res Rent Roll'!$Q10*Rollover!BT10)</f>
        <v>0</v>
      </c>
      <c r="BV9" s="47">
        <f>IF('Res Rent Roll'!$B10="","",Rents!BV9*'Res Rent Roll'!$Q10*Rollover!BU10)</f>
        <v>0</v>
      </c>
      <c r="BW9" s="47">
        <f>IF('Res Rent Roll'!$B10="","",Rents!BW9*'Res Rent Roll'!$Q10*Rollover!BV10)</f>
        <v>0</v>
      </c>
      <c r="BX9" s="47">
        <f>IF('Res Rent Roll'!$B10="","",Rents!BX9*'Res Rent Roll'!$Q10*Rollover!BW10)</f>
        <v>3042.4452515558919</v>
      </c>
      <c r="BY9" s="47">
        <f>IF('Res Rent Roll'!$B10="","",Rents!BY9*'Res Rent Roll'!$Q10*Rollover!BX10)</f>
        <v>0</v>
      </c>
      <c r="BZ9" s="47">
        <f>IF('Res Rent Roll'!$B10="","",Rents!BZ9*'Res Rent Roll'!$Q10*Rollover!BY10)</f>
        <v>0</v>
      </c>
      <c r="CA9" s="47">
        <f>IF('Res Rent Roll'!$B10="","",Rents!CA9*'Res Rent Roll'!$Q10*Rollover!BZ10)</f>
        <v>0</v>
      </c>
      <c r="CB9" s="47">
        <f>IF('Res Rent Roll'!$B10="","",Rents!CB9*'Res Rent Roll'!$Q10*Rollover!CA10)</f>
        <v>0</v>
      </c>
      <c r="CC9" s="47">
        <f>IF('Res Rent Roll'!$B10="","",Rents!CC9*'Res Rent Roll'!$Q10*Rollover!CB10)</f>
        <v>0</v>
      </c>
      <c r="CD9" s="47">
        <f>IF('Res Rent Roll'!$B10="","",Rents!CD9*'Res Rent Roll'!$Q10*Rollover!CC10)</f>
        <v>0</v>
      </c>
      <c r="CE9" s="47">
        <f>IF('Res Rent Roll'!$B10="","",Rents!CE9*'Res Rent Roll'!$Q10*Rollover!CD10)</f>
        <v>0</v>
      </c>
      <c r="CF9" s="47">
        <f>IF('Res Rent Roll'!$B10="","",Rents!CF9*'Res Rent Roll'!$Q10*Rollover!CE10)</f>
        <v>0</v>
      </c>
      <c r="CG9" s="47">
        <f>IF('Res Rent Roll'!$B10="","",Rents!CG9*'Res Rent Roll'!$Q10*Rollover!CF10)</f>
        <v>0</v>
      </c>
      <c r="CH9" s="47">
        <f>IF('Res Rent Roll'!$B10="","",Rents!CH9*'Res Rent Roll'!$Q10*Rollover!CG10)</f>
        <v>0</v>
      </c>
      <c r="CI9" s="47">
        <f>IF('Res Rent Roll'!$B10="","",Rents!CI9*'Res Rent Roll'!$Q10*Rollover!CH10)</f>
        <v>0</v>
      </c>
      <c r="CJ9" s="47">
        <f>IF('Res Rent Roll'!$B10="","",Rents!CJ9*'Res Rent Roll'!$Q10*Rollover!CI10)</f>
        <v>3133.7186091025687</v>
      </c>
      <c r="CK9" s="47">
        <f>IF('Res Rent Roll'!$B10="","",Rents!CK9*'Res Rent Roll'!$Q10*Rollover!CJ10)</f>
        <v>0</v>
      </c>
      <c r="CL9" s="47">
        <f>IF('Res Rent Roll'!$B10="","",Rents!CL9*'Res Rent Roll'!$Q10*Rollover!CK10)</f>
        <v>0</v>
      </c>
      <c r="CM9" s="47">
        <f>IF('Res Rent Roll'!$B10="","",Rents!CM9*'Res Rent Roll'!$Q10*Rollover!CL10)</f>
        <v>0</v>
      </c>
      <c r="CN9" s="47">
        <f>IF('Res Rent Roll'!$B10="","",Rents!CN9*'Res Rent Roll'!$Q10*Rollover!CM10)</f>
        <v>0</v>
      </c>
      <c r="CO9" s="47">
        <f>IF('Res Rent Roll'!$B10="","",Rents!CO9*'Res Rent Roll'!$Q10*Rollover!CN10)</f>
        <v>0</v>
      </c>
      <c r="CP9" s="47">
        <f>IF('Res Rent Roll'!$B10="","",Rents!CP9*'Res Rent Roll'!$Q10*Rollover!CO10)</f>
        <v>0</v>
      </c>
      <c r="CQ9" s="47">
        <f>IF('Res Rent Roll'!$B10="","",Rents!CQ9*'Res Rent Roll'!$Q10*Rollover!CP10)</f>
        <v>0</v>
      </c>
      <c r="CR9" s="47">
        <f>IF('Res Rent Roll'!$B10="","",Rents!CR9*'Res Rent Roll'!$Q10*Rollover!CQ10)</f>
        <v>0</v>
      </c>
      <c r="CS9" s="47">
        <f>IF('Res Rent Roll'!$B10="","",Rents!CS9*'Res Rent Roll'!$Q10*Rollover!CR10)</f>
        <v>0</v>
      </c>
      <c r="CT9" s="47">
        <f>IF('Res Rent Roll'!$B10="","",Rents!CT9*'Res Rent Roll'!$Q10*Rollover!CS10)</f>
        <v>0</v>
      </c>
      <c r="CU9" s="47">
        <f>IF('Res Rent Roll'!$B10="","",Rents!CU9*'Res Rent Roll'!$Q10*Rollover!CT10)</f>
        <v>0</v>
      </c>
      <c r="CV9" s="47">
        <f>IF('Res Rent Roll'!$B10="","",Rents!CV9*'Res Rent Roll'!$Q10*Rollover!CU10)</f>
        <v>3227.7301673756456</v>
      </c>
      <c r="CW9" s="47">
        <f>IF('Res Rent Roll'!$B10="","",Rents!CW9*'Res Rent Roll'!$Q10*Rollover!CV10)</f>
        <v>0</v>
      </c>
      <c r="CX9" s="47">
        <f>IF('Res Rent Roll'!$B10="","",Rents!CX9*'Res Rent Roll'!$Q10*Rollover!CW10)</f>
        <v>0</v>
      </c>
      <c r="CY9" s="47">
        <f>IF('Res Rent Roll'!$B10="","",Rents!CY9*'Res Rent Roll'!$Q10*Rollover!CX10)</f>
        <v>0</v>
      </c>
      <c r="CZ9" s="47">
        <f>IF('Res Rent Roll'!$B10="","",Rents!CZ9*'Res Rent Roll'!$Q10*Rollover!CY10)</f>
        <v>0</v>
      </c>
      <c r="DA9" s="47">
        <f>IF('Res Rent Roll'!$B10="","",Rents!DA9*'Res Rent Roll'!$Q10*Rollover!CZ10)</f>
        <v>0</v>
      </c>
      <c r="DB9" s="47">
        <f>IF('Res Rent Roll'!$B10="","",Rents!DB9*'Res Rent Roll'!$Q10*Rollover!DA10)</f>
        <v>0</v>
      </c>
      <c r="DC9" s="47">
        <f>IF('Res Rent Roll'!$B10="","",Rents!DC9*'Res Rent Roll'!$Q10*Rollover!DB10)</f>
        <v>0</v>
      </c>
      <c r="DD9" s="47">
        <f>IF('Res Rent Roll'!$B10="","",Rents!DD9*'Res Rent Roll'!$Q10*Rollover!DC10)</f>
        <v>0</v>
      </c>
      <c r="DE9" s="47">
        <f>IF('Res Rent Roll'!$B10="","",Rents!DE9*'Res Rent Roll'!$Q10*Rollover!DD10)</f>
        <v>0</v>
      </c>
      <c r="DF9" s="47">
        <f>IF('Res Rent Roll'!$B10="","",Rents!DF9*'Res Rent Roll'!$Q10*Rollover!DE10)</f>
        <v>0</v>
      </c>
      <c r="DG9" s="47">
        <f>IF('Res Rent Roll'!$B10="","",Rents!DG9*'Res Rent Roll'!$Q10*Rollover!DF10)</f>
        <v>0</v>
      </c>
      <c r="DH9" s="47">
        <f>IF('Res Rent Roll'!$B10="","",Rents!DH9*'Res Rent Roll'!$Q10*Rollover!DG10)</f>
        <v>3324.562072396915</v>
      </c>
      <c r="DI9" s="47">
        <f>IF('Res Rent Roll'!$B10="","",Rents!DI9*'Res Rent Roll'!$Q10*Rollover!DH10)</f>
        <v>0</v>
      </c>
      <c r="DJ9" s="47">
        <f>IF('Res Rent Roll'!$B10="","",Rents!DJ9*'Res Rent Roll'!$Q10*Rollover!DI10)</f>
        <v>0</v>
      </c>
      <c r="DK9" s="47">
        <f>IF('Res Rent Roll'!$B10="","",Rents!DK9*'Res Rent Roll'!$Q10*Rollover!DJ10)</f>
        <v>0</v>
      </c>
      <c r="DL9" s="47">
        <f>IF('Res Rent Roll'!$B10="","",Rents!DL9*'Res Rent Roll'!$Q10*Rollover!DK10)</f>
        <v>0</v>
      </c>
      <c r="DM9" s="47">
        <f>IF('Res Rent Roll'!$B10="","",Rents!DM9*'Res Rent Roll'!$Q10*Rollover!DL10)</f>
        <v>0</v>
      </c>
      <c r="DN9" s="47">
        <f>IF('Res Rent Roll'!$B10="","",Rents!DN9*'Res Rent Roll'!$Q10*Rollover!DM10)</f>
        <v>0</v>
      </c>
      <c r="DO9" s="47">
        <f>IF('Res Rent Roll'!$B10="","",Rents!DO9*'Res Rent Roll'!$Q10*Rollover!DN10)</f>
        <v>0</v>
      </c>
      <c r="DP9" s="47">
        <f>IF('Res Rent Roll'!$B10="","",Rents!DP9*'Res Rent Roll'!$Q10*Rollover!DO10)</f>
        <v>0</v>
      </c>
      <c r="DQ9" s="47">
        <f>IF('Res Rent Roll'!$B10="","",Rents!DQ9*'Res Rent Roll'!$Q10*Rollover!DP10)</f>
        <v>0</v>
      </c>
      <c r="DR9" s="47">
        <f>IF('Res Rent Roll'!$B10="","",Rents!DR9*'Res Rent Roll'!$Q10*Rollover!DQ10)</f>
        <v>0</v>
      </c>
      <c r="DS9" s="47">
        <f>IF('Res Rent Roll'!$B10="","",Rents!DS9*'Res Rent Roll'!$Q10*Rollover!DR10)</f>
        <v>0</v>
      </c>
      <c r="DT9" s="47">
        <f>IF('Res Rent Roll'!$B10="","",Rents!DT9*'Res Rent Roll'!$Q10*Rollover!DS10)</f>
        <v>3424.298934568822</v>
      </c>
      <c r="DU9" s="47">
        <f>IF('Res Rent Roll'!$B10="","",Rents!DU9*'Res Rent Roll'!$Q10*Rollover!DT10)</f>
        <v>0</v>
      </c>
      <c r="DV9" s="47">
        <f>IF('Res Rent Roll'!$B10="","",Rents!DV9*'Res Rent Roll'!$Q10*Rollover!DU10)</f>
        <v>0</v>
      </c>
      <c r="DW9" s="47">
        <f>IF('Res Rent Roll'!$B10="","",Rents!DW9*'Res Rent Roll'!$Q10*Rollover!DV10)</f>
        <v>0</v>
      </c>
      <c r="DX9" s="47">
        <f>IF('Res Rent Roll'!$B10="","",Rents!DX9*'Res Rent Roll'!$Q10*Rollover!DW10)</f>
        <v>0</v>
      </c>
      <c r="DY9" s="47">
        <f>IF('Res Rent Roll'!$B10="","",Rents!DY9*'Res Rent Roll'!$Q10*Rollover!DX10)</f>
        <v>0</v>
      </c>
      <c r="DZ9" s="47">
        <f>IF('Res Rent Roll'!$B10="","",Rents!DZ9*'Res Rent Roll'!$Q10*Rollover!DY10)</f>
        <v>0</v>
      </c>
      <c r="EA9" s="47">
        <f>IF('Res Rent Roll'!$B10="","",Rents!EA9*'Res Rent Roll'!$Q10*Rollover!DZ10)</f>
        <v>0</v>
      </c>
      <c r="EB9" s="47">
        <f>IF('Res Rent Roll'!$B10="","",Rents!EB9*'Res Rent Roll'!$Q10*Rollover!EA10)</f>
        <v>0</v>
      </c>
      <c r="EC9" s="47">
        <f>IF('Res Rent Roll'!$B10="","",Rents!EC9*'Res Rent Roll'!$Q10*Rollover!EB10)</f>
        <v>0</v>
      </c>
      <c r="ED9" s="47">
        <f>IF('Res Rent Roll'!$B10="","",Rents!ED9*'Res Rent Roll'!$Q10*Rollover!EC10)</f>
        <v>0</v>
      </c>
      <c r="EE9" s="47">
        <f>IF('Res Rent Roll'!$B10="","",Rents!EE9*'Res Rent Roll'!$Q10*Rollover!ED10)</f>
        <v>0</v>
      </c>
      <c r="EF9" s="47">
        <f>IF('Res Rent Roll'!$B10="","",Rents!EF9*'Res Rent Roll'!$Q10*Rollover!EE10)</f>
        <v>3527.0279026058874</v>
      </c>
      <c r="EG9" s="47">
        <f>IF('Res Rent Roll'!$B10="","",Rents!EG9*'Res Rent Roll'!$Q10*Rollover!EF10)</f>
        <v>0</v>
      </c>
      <c r="EH9" s="47">
        <f>IF('Res Rent Roll'!$B10="","",Rents!EH9*'Res Rent Roll'!$Q10*Rollover!EG10)</f>
        <v>0</v>
      </c>
      <c r="EI9" s="47">
        <f>IF('Res Rent Roll'!$B10="","",Rents!EI9*'Res Rent Roll'!$Q10*Rollover!EH10)</f>
        <v>0</v>
      </c>
      <c r="EJ9" s="47">
        <f>IF('Res Rent Roll'!$B10="","",Rents!EJ9*'Res Rent Roll'!$Q10*Rollover!EI10)</f>
        <v>0</v>
      </c>
      <c r="EK9" s="47">
        <f>IF('Res Rent Roll'!$B10="","",Rents!EK9*'Res Rent Roll'!$Q10*Rollover!EJ10)</f>
        <v>0</v>
      </c>
      <c r="EL9" s="47">
        <f>IF('Res Rent Roll'!$B10="","",Rents!EL9*'Res Rent Roll'!$Q10*Rollover!EK10)</f>
        <v>0</v>
      </c>
      <c r="EM9" s="47">
        <f>IF('Res Rent Roll'!$B10="","",Rents!EM9*'Res Rent Roll'!$Q10*Rollover!EL10)</f>
        <v>0</v>
      </c>
      <c r="EN9" s="47">
        <f>IF('Res Rent Roll'!$B10="","",Rents!EN9*'Res Rent Roll'!$Q10*Rollover!EM10)</f>
        <v>0</v>
      </c>
      <c r="EO9" s="47">
        <f>IF('Res Rent Roll'!$B10="","",Rents!EO9*'Res Rent Roll'!$Q10*Rollover!EN10)</f>
        <v>0</v>
      </c>
      <c r="EP9" s="47">
        <f>IF('Res Rent Roll'!$B10="","",Rents!EP9*'Res Rent Roll'!$Q10*Rollover!EO10)</f>
        <v>0</v>
      </c>
      <c r="EQ9" s="47">
        <f>IF('Res Rent Roll'!$B10="","",Rents!EQ9*'Res Rent Roll'!$Q10*Rollover!EP10)</f>
        <v>0</v>
      </c>
      <c r="ER9" s="47">
        <f>IF('Res Rent Roll'!$B10="","",Rents!ER9*'Res Rent Roll'!$Q10*Rollover!EQ10)</f>
        <v>3632.8387396840635</v>
      </c>
      <c r="ES9" s="47">
        <f>IF('Res Rent Roll'!$B10="","",Rents!ES9*'Res Rent Roll'!$Q10*Rollover!ER10)</f>
        <v>0</v>
      </c>
      <c r="ET9" s="47">
        <f>IF('Res Rent Roll'!$B10="","",Rents!ET9*'Res Rent Roll'!$Q10*Rollover!ES10)</f>
        <v>0</v>
      </c>
      <c r="EU9" s="47">
        <f>IF('Res Rent Roll'!$B10="","",Rents!EU9*'Res Rent Roll'!$Q10*Rollover!ET10)</f>
        <v>0</v>
      </c>
      <c r="EV9" s="47">
        <f>IF('Res Rent Roll'!$B10="","",Rents!EV9*'Res Rent Roll'!$Q10*Rollover!EU10)</f>
        <v>0</v>
      </c>
      <c r="EW9" s="47">
        <f>IF('Res Rent Roll'!$B10="","",Rents!EW9*'Res Rent Roll'!$Q10*Rollover!EV10)</f>
        <v>0</v>
      </c>
      <c r="EX9" s="47">
        <f>IF('Res Rent Roll'!$B10="","",Rents!EX9*'Res Rent Roll'!$Q10*Rollover!EW10)</f>
        <v>0</v>
      </c>
      <c r="EY9" s="47">
        <f>IF('Res Rent Roll'!$B10="","",Rents!EY9*'Res Rent Roll'!$Q10*Rollover!EX10)</f>
        <v>0</v>
      </c>
      <c r="EZ9" s="47">
        <f>IF('Res Rent Roll'!$B10="","",Rents!EZ9*'Res Rent Roll'!$Q10*Rollover!EY10)</f>
        <v>0</v>
      </c>
      <c r="FA9" s="47">
        <f>IF('Res Rent Roll'!$B10="","",Rents!FA9*'Res Rent Roll'!$Q10*Rollover!EZ10)</f>
        <v>0</v>
      </c>
      <c r="FB9" s="47">
        <f>IF('Res Rent Roll'!$B10="","",Rents!FB9*'Res Rent Roll'!$Q10*Rollover!FA10)</f>
        <v>0</v>
      </c>
      <c r="FC9" s="47">
        <f>IF('Res Rent Roll'!$B10="","",Rents!FC9*'Res Rent Roll'!$Q10*Rollover!FB10)</f>
        <v>0</v>
      </c>
      <c r="FD9" s="47">
        <f>IF('Res Rent Roll'!$B10="","",Rents!FD9*'Res Rent Roll'!$Q10*Rollover!FC10)</f>
        <v>3741.8239018745853</v>
      </c>
      <c r="FE9" s="47">
        <f>IF('Res Rent Roll'!$B10="","",Rents!FE9*'Res Rent Roll'!$Q10*Rollover!FD10)</f>
        <v>0</v>
      </c>
      <c r="FF9" s="47">
        <f>IF('Res Rent Roll'!$B10="","",Rents!FF9*'Res Rent Roll'!$Q10*Rollover!FE10)</f>
        <v>0</v>
      </c>
      <c r="FG9" s="47">
        <f>IF('Res Rent Roll'!$B10="","",Rents!FG9*'Res Rent Roll'!$Q10*Rollover!FF10)</f>
        <v>0</v>
      </c>
      <c r="FH9" s="47">
        <f>IF('Res Rent Roll'!$B10="","",Rents!FH9*'Res Rent Roll'!$Q10*Rollover!FG10)</f>
        <v>0</v>
      </c>
      <c r="FI9" s="47">
        <f>IF('Res Rent Roll'!$B10="","",Rents!FI9*'Res Rent Roll'!$Q10*Rollover!FH10)</f>
        <v>0</v>
      </c>
      <c r="FJ9" s="47">
        <f>IF('Res Rent Roll'!$B10="","",Rents!FJ9*'Res Rent Roll'!$Q10*Rollover!FI10)</f>
        <v>0</v>
      </c>
      <c r="FK9" s="47">
        <f>IF('Res Rent Roll'!$B10="","",Rents!FK9*'Res Rent Roll'!$Q10*Rollover!FJ10)</f>
        <v>0</v>
      </c>
      <c r="FL9" s="47">
        <f>IF('Res Rent Roll'!$B10="","",Rents!FL9*'Res Rent Roll'!$Q10*Rollover!FK10)</f>
        <v>0</v>
      </c>
      <c r="FM9" s="47">
        <f>IF('Res Rent Roll'!$B10="","",Rents!FM9*'Res Rent Roll'!$Q10*Rollover!FL10)</f>
        <v>0</v>
      </c>
      <c r="FN9" s="47">
        <f>IF('Res Rent Roll'!$B10="","",Rents!FN9*'Res Rent Roll'!$Q10*Rollover!FM10)</f>
        <v>0</v>
      </c>
      <c r="FO9" s="47">
        <f>IF('Res Rent Roll'!$B10="","",Rents!FO9*'Res Rent Roll'!$Q10*Rollover!FN10)</f>
        <v>0</v>
      </c>
      <c r="FP9" s="47">
        <f>IF('Res Rent Roll'!$B10="","",Rents!FP9*'Res Rent Roll'!$Q10*Rollover!FO10)</f>
        <v>3854.0786189308233</v>
      </c>
      <c r="FQ9" s="47">
        <f>IF('Res Rent Roll'!$B10="","",Rents!FQ9*'Res Rent Roll'!$Q10*Rollover!FP10)</f>
        <v>0</v>
      </c>
      <c r="FR9" s="47">
        <f>IF('Res Rent Roll'!$B10="","",Rents!FR9*'Res Rent Roll'!$Q10*Rollover!FQ10)</f>
        <v>0</v>
      </c>
      <c r="FS9" s="47">
        <f>IF('Res Rent Roll'!$B10="","",Rents!FS9*'Res Rent Roll'!$Q10*Rollover!FR10)</f>
        <v>0</v>
      </c>
      <c r="FT9" s="47">
        <f>IF('Res Rent Roll'!$B10="","",Rents!FT9*'Res Rent Roll'!$Q10*Rollover!FS10)</f>
        <v>0</v>
      </c>
      <c r="FU9" s="47">
        <f>IF('Res Rent Roll'!$B10="","",Rents!FU9*'Res Rent Roll'!$Q10*Rollover!FT10)</f>
        <v>0</v>
      </c>
      <c r="FV9" s="47">
        <f>IF('Res Rent Roll'!$B10="","",Rents!FV9*'Res Rent Roll'!$Q10*Rollover!FU10)</f>
        <v>0</v>
      </c>
      <c r="FW9" s="47">
        <f>IF('Res Rent Roll'!$B10="","",Rents!FW9*'Res Rent Roll'!$Q10*Rollover!FV10)</f>
        <v>0</v>
      </c>
      <c r="FX9" s="47">
        <f>IF('Res Rent Roll'!$B10="","",Rents!FX9*'Res Rent Roll'!$Q10*Rollover!FW10)</f>
        <v>0</v>
      </c>
      <c r="FY9" s="47">
        <f>IF('Res Rent Roll'!$B10="","",Rents!FY9*'Res Rent Roll'!$Q10*Rollover!FX10)</f>
        <v>0</v>
      </c>
      <c r="FZ9" s="47">
        <f>IF('Res Rent Roll'!$B10="","",Rents!FZ9*'Res Rent Roll'!$Q10*Rollover!FY10)</f>
        <v>0</v>
      </c>
      <c r="GA9" s="48">
        <f>IF('Res Rent Roll'!$B10="","",Rents!GA9*'Res Rent Roll'!$Q10*Rollover!FZ10)</f>
        <v>0</v>
      </c>
    </row>
    <row r="10" spans="2:183" x14ac:dyDescent="0.3">
      <c r="B10" s="42" t="str">
        <f>IF('Res Rent Roll'!$B11="","",'Res Rent Roll'!$B11)</f>
        <v>2-Bed A R2</v>
      </c>
      <c r="C10" s="43"/>
      <c r="D10" s="47">
        <f>IF('Res Rent Roll'!$B11="","",Rents!D10*'Res Rent Roll'!$Q11*Rollover!C11)</f>
        <v>0</v>
      </c>
      <c r="E10" s="47">
        <f>IF('Res Rent Roll'!$B11="","",Rents!E10*'Res Rent Roll'!$Q11*Rollover!D11)</f>
        <v>0</v>
      </c>
      <c r="F10" s="47">
        <f>IF('Res Rent Roll'!$B11="","",Rents!F10*'Res Rent Roll'!$Q11*Rollover!E11)</f>
        <v>0</v>
      </c>
      <c r="G10" s="47">
        <f>IF('Res Rent Roll'!$B11="","",Rents!G10*'Res Rent Roll'!$Q11*Rollover!F11)</f>
        <v>0</v>
      </c>
      <c r="H10" s="47">
        <f>IF('Res Rent Roll'!$B11="","",Rents!H10*'Res Rent Roll'!$Q11*Rollover!G11)</f>
        <v>0</v>
      </c>
      <c r="I10" s="47">
        <f>IF('Res Rent Roll'!$B11="","",Rents!I10*'Res Rent Roll'!$Q11*Rollover!H11)</f>
        <v>0</v>
      </c>
      <c r="J10" s="47">
        <f>IF('Res Rent Roll'!$B11="","",Rents!J10*'Res Rent Roll'!$Q11*Rollover!I11)</f>
        <v>0</v>
      </c>
      <c r="K10" s="47">
        <f>IF('Res Rent Roll'!$B11="","",Rents!K10*'Res Rent Roll'!$Q11*Rollover!J11)</f>
        <v>0</v>
      </c>
      <c r="L10" s="47">
        <f>IF('Res Rent Roll'!$B11="","",Rents!L10*'Res Rent Roll'!$Q11*Rollover!K11)</f>
        <v>0</v>
      </c>
      <c r="M10" s="47">
        <f>IF('Res Rent Roll'!$B11="","",Rents!M10*'Res Rent Roll'!$Q11*Rollover!L11)</f>
        <v>0</v>
      </c>
      <c r="N10" s="47">
        <f>IF('Res Rent Roll'!$B11="","",Rents!N10*'Res Rent Roll'!$Q11*Rollover!M11)</f>
        <v>0</v>
      </c>
      <c r="O10" s="47">
        <f>IF('Res Rent Roll'!$B11="","",Rents!O10*'Res Rent Roll'!$Q11*Rollover!N11)</f>
        <v>0</v>
      </c>
      <c r="P10" s="47">
        <f>IF('Res Rent Roll'!$B11="","",Rents!P10*'Res Rent Roll'!$Q11*Rollover!O11)</f>
        <v>1290.384</v>
      </c>
      <c r="Q10" s="47">
        <f>IF('Res Rent Roll'!$B11="","",Rents!Q10*'Res Rent Roll'!$Q11*Rollover!P11)</f>
        <v>0</v>
      </c>
      <c r="R10" s="47">
        <f>IF('Res Rent Roll'!$B11="","",Rents!R10*'Res Rent Roll'!$Q11*Rollover!Q11)</f>
        <v>0</v>
      </c>
      <c r="S10" s="47">
        <f>IF('Res Rent Roll'!$B11="","",Rents!S10*'Res Rent Roll'!$Q11*Rollover!R11)</f>
        <v>0</v>
      </c>
      <c r="T10" s="47">
        <f>IF('Res Rent Roll'!$B11="","",Rents!T10*'Res Rent Roll'!$Q11*Rollover!S11)</f>
        <v>0</v>
      </c>
      <c r="U10" s="47">
        <f>IF('Res Rent Roll'!$B11="","",Rents!U10*'Res Rent Roll'!$Q11*Rollover!T11)</f>
        <v>0</v>
      </c>
      <c r="V10" s="47">
        <f>IF('Res Rent Roll'!$B11="","",Rents!V10*'Res Rent Roll'!$Q11*Rollover!U11)</f>
        <v>0</v>
      </c>
      <c r="W10" s="47">
        <f>IF('Res Rent Roll'!$B11="","",Rents!W10*'Res Rent Roll'!$Q11*Rollover!V11)</f>
        <v>0</v>
      </c>
      <c r="X10" s="47">
        <f>IF('Res Rent Roll'!$B11="","",Rents!X10*'Res Rent Roll'!$Q11*Rollover!W11)</f>
        <v>0</v>
      </c>
      <c r="Y10" s="47">
        <f>IF('Res Rent Roll'!$B11="","",Rents!Y10*'Res Rent Roll'!$Q11*Rollover!X11)</f>
        <v>0</v>
      </c>
      <c r="Z10" s="47">
        <f>IF('Res Rent Roll'!$B11="","",Rents!Z10*'Res Rent Roll'!$Q11*Rollover!Y11)</f>
        <v>0</v>
      </c>
      <c r="AA10" s="47">
        <f>IF('Res Rent Roll'!$B11="","",Rents!AA10*'Res Rent Roll'!$Q11*Rollover!Z11)</f>
        <v>0</v>
      </c>
      <c r="AB10" s="47">
        <f>IF('Res Rent Roll'!$B11="","",Rents!AB10*'Res Rent Roll'!$Q11*Rollover!AA11)</f>
        <v>1711.0195199999998</v>
      </c>
      <c r="AC10" s="47">
        <f>IF('Res Rent Roll'!$B11="","",Rents!AC10*'Res Rent Roll'!$Q11*Rollover!AB11)</f>
        <v>0</v>
      </c>
      <c r="AD10" s="47">
        <f>IF('Res Rent Roll'!$B11="","",Rents!AD10*'Res Rent Roll'!$Q11*Rollover!AC11)</f>
        <v>0</v>
      </c>
      <c r="AE10" s="47">
        <f>IF('Res Rent Roll'!$B11="","",Rents!AE10*'Res Rent Roll'!$Q11*Rollover!AD11)</f>
        <v>0</v>
      </c>
      <c r="AF10" s="47">
        <f>IF('Res Rent Roll'!$B11="","",Rents!AF10*'Res Rent Roll'!$Q11*Rollover!AE11)</f>
        <v>0</v>
      </c>
      <c r="AG10" s="47">
        <f>IF('Res Rent Roll'!$B11="","",Rents!AG10*'Res Rent Roll'!$Q11*Rollover!AF11)</f>
        <v>0</v>
      </c>
      <c r="AH10" s="47">
        <f>IF('Res Rent Roll'!$B11="","",Rents!AH10*'Res Rent Roll'!$Q11*Rollover!AG11)</f>
        <v>0</v>
      </c>
      <c r="AI10" s="47">
        <f>IF('Res Rent Roll'!$B11="","",Rents!AI10*'Res Rent Roll'!$Q11*Rollover!AH11)</f>
        <v>0</v>
      </c>
      <c r="AJ10" s="47">
        <f>IF('Res Rent Roll'!$B11="","",Rents!AJ10*'Res Rent Roll'!$Q11*Rollover!AI11)</f>
        <v>0</v>
      </c>
      <c r="AK10" s="47">
        <f>IF('Res Rent Roll'!$B11="","",Rents!AK10*'Res Rent Roll'!$Q11*Rollover!AJ11)</f>
        <v>0</v>
      </c>
      <c r="AL10" s="47">
        <f>IF('Res Rent Roll'!$B11="","",Rents!AL10*'Res Rent Roll'!$Q11*Rollover!AK11)</f>
        <v>0</v>
      </c>
      <c r="AM10" s="47">
        <f>IF('Res Rent Roll'!$B11="","",Rents!AM10*'Res Rent Roll'!$Q11*Rollover!AL11)</f>
        <v>0</v>
      </c>
      <c r="AN10" s="47">
        <f>IF('Res Rent Roll'!$B11="","",Rents!AN10*'Res Rent Roll'!$Q11*Rollover!AM11)</f>
        <v>1762.3501056000002</v>
      </c>
      <c r="AO10" s="47">
        <f>IF('Res Rent Roll'!$B11="","",Rents!AO10*'Res Rent Roll'!$Q11*Rollover!AN11)</f>
        <v>0</v>
      </c>
      <c r="AP10" s="47">
        <f>IF('Res Rent Roll'!$B11="","",Rents!AP10*'Res Rent Roll'!$Q11*Rollover!AO11)</f>
        <v>0</v>
      </c>
      <c r="AQ10" s="47">
        <f>IF('Res Rent Roll'!$B11="","",Rents!AQ10*'Res Rent Roll'!$Q11*Rollover!AP11)</f>
        <v>0</v>
      </c>
      <c r="AR10" s="47">
        <f>IF('Res Rent Roll'!$B11="","",Rents!AR10*'Res Rent Roll'!$Q11*Rollover!AQ11)</f>
        <v>0</v>
      </c>
      <c r="AS10" s="47">
        <f>IF('Res Rent Roll'!$B11="","",Rents!AS10*'Res Rent Roll'!$Q11*Rollover!AR11)</f>
        <v>0</v>
      </c>
      <c r="AT10" s="47">
        <f>IF('Res Rent Roll'!$B11="","",Rents!AT10*'Res Rent Roll'!$Q11*Rollover!AS11)</f>
        <v>0</v>
      </c>
      <c r="AU10" s="47">
        <f>IF('Res Rent Roll'!$B11="","",Rents!AU10*'Res Rent Roll'!$Q11*Rollover!AT11)</f>
        <v>0</v>
      </c>
      <c r="AV10" s="47">
        <f>IF('Res Rent Roll'!$B11="","",Rents!AV10*'Res Rent Roll'!$Q11*Rollover!AU11)</f>
        <v>0</v>
      </c>
      <c r="AW10" s="47">
        <f>IF('Res Rent Roll'!$B11="","",Rents!AW10*'Res Rent Roll'!$Q11*Rollover!AV11)</f>
        <v>0</v>
      </c>
      <c r="AX10" s="47">
        <f>IF('Res Rent Roll'!$B11="","",Rents!AX10*'Res Rent Roll'!$Q11*Rollover!AW11)</f>
        <v>0</v>
      </c>
      <c r="AY10" s="47">
        <f>IF('Res Rent Roll'!$B11="","",Rents!AY10*'Res Rent Roll'!$Q11*Rollover!AX11)</f>
        <v>0</v>
      </c>
      <c r="AZ10" s="47">
        <f>IF('Res Rent Roll'!$B11="","",Rents!AZ10*'Res Rent Roll'!$Q11*Rollover!AY11)</f>
        <v>1815.2206087679999</v>
      </c>
      <c r="BA10" s="47">
        <f>IF('Res Rent Roll'!$B11="","",Rents!BA10*'Res Rent Roll'!$Q11*Rollover!AZ11)</f>
        <v>0</v>
      </c>
      <c r="BB10" s="47">
        <f>IF('Res Rent Roll'!$B11="","",Rents!BB10*'Res Rent Roll'!$Q11*Rollover!BA11)</f>
        <v>0</v>
      </c>
      <c r="BC10" s="47">
        <f>IF('Res Rent Roll'!$B11="","",Rents!BC10*'Res Rent Roll'!$Q11*Rollover!BB11)</f>
        <v>0</v>
      </c>
      <c r="BD10" s="47">
        <f>IF('Res Rent Roll'!$B11="","",Rents!BD10*'Res Rent Roll'!$Q11*Rollover!BC11)</f>
        <v>0</v>
      </c>
      <c r="BE10" s="47">
        <f>IF('Res Rent Roll'!$B11="","",Rents!BE10*'Res Rent Roll'!$Q11*Rollover!BD11)</f>
        <v>0</v>
      </c>
      <c r="BF10" s="47">
        <f>IF('Res Rent Roll'!$B11="","",Rents!BF10*'Res Rent Roll'!$Q11*Rollover!BE11)</f>
        <v>0</v>
      </c>
      <c r="BG10" s="47">
        <f>IF('Res Rent Roll'!$B11="","",Rents!BG10*'Res Rent Roll'!$Q11*Rollover!BF11)</f>
        <v>0</v>
      </c>
      <c r="BH10" s="47">
        <f>IF('Res Rent Roll'!$B11="","",Rents!BH10*'Res Rent Roll'!$Q11*Rollover!BG11)</f>
        <v>0</v>
      </c>
      <c r="BI10" s="47">
        <f>IF('Res Rent Roll'!$B11="","",Rents!BI10*'Res Rent Roll'!$Q11*Rollover!BH11)</f>
        <v>0</v>
      </c>
      <c r="BJ10" s="47">
        <f>IF('Res Rent Roll'!$B11="","",Rents!BJ10*'Res Rent Roll'!$Q11*Rollover!BI11)</f>
        <v>0</v>
      </c>
      <c r="BK10" s="47">
        <f>IF('Res Rent Roll'!$B11="","",Rents!BK10*'Res Rent Roll'!$Q11*Rollover!BJ11)</f>
        <v>0</v>
      </c>
      <c r="BL10" s="47">
        <f>IF('Res Rent Roll'!$B11="","",Rents!BL10*'Res Rent Roll'!$Q11*Rollover!BK11)</f>
        <v>1869.6772270310398</v>
      </c>
      <c r="BM10" s="47">
        <f>IF('Res Rent Roll'!$B11="","",Rents!BM10*'Res Rent Roll'!$Q11*Rollover!BL11)</f>
        <v>0</v>
      </c>
      <c r="BN10" s="47">
        <f>IF('Res Rent Roll'!$B11="","",Rents!BN10*'Res Rent Roll'!$Q11*Rollover!BM11)</f>
        <v>0</v>
      </c>
      <c r="BO10" s="47">
        <f>IF('Res Rent Roll'!$B11="","",Rents!BO10*'Res Rent Roll'!$Q11*Rollover!BN11)</f>
        <v>0</v>
      </c>
      <c r="BP10" s="47">
        <f>IF('Res Rent Roll'!$B11="","",Rents!BP10*'Res Rent Roll'!$Q11*Rollover!BO11)</f>
        <v>0</v>
      </c>
      <c r="BQ10" s="47">
        <f>IF('Res Rent Roll'!$B11="","",Rents!BQ10*'Res Rent Roll'!$Q11*Rollover!BP11)</f>
        <v>0</v>
      </c>
      <c r="BR10" s="47">
        <f>IF('Res Rent Roll'!$B11="","",Rents!BR10*'Res Rent Roll'!$Q11*Rollover!BQ11)</f>
        <v>0</v>
      </c>
      <c r="BS10" s="47">
        <f>IF('Res Rent Roll'!$B11="","",Rents!BS10*'Res Rent Roll'!$Q11*Rollover!BR11)</f>
        <v>0</v>
      </c>
      <c r="BT10" s="47">
        <f>IF('Res Rent Roll'!$B11="","",Rents!BT10*'Res Rent Roll'!$Q11*Rollover!BS11)</f>
        <v>0</v>
      </c>
      <c r="BU10" s="47">
        <f>IF('Res Rent Roll'!$B11="","",Rents!BU10*'Res Rent Roll'!$Q11*Rollover!BT11)</f>
        <v>0</v>
      </c>
      <c r="BV10" s="47">
        <f>IF('Res Rent Roll'!$B11="","",Rents!BV10*'Res Rent Roll'!$Q11*Rollover!BU11)</f>
        <v>0</v>
      </c>
      <c r="BW10" s="47">
        <f>IF('Res Rent Roll'!$B11="","",Rents!BW10*'Res Rent Roll'!$Q11*Rollover!BV11)</f>
        <v>0</v>
      </c>
      <c r="BX10" s="47">
        <f>IF('Res Rent Roll'!$B11="","",Rents!BX10*'Res Rent Roll'!$Q11*Rollover!BW11)</f>
        <v>1925.7675438419712</v>
      </c>
      <c r="BY10" s="47">
        <f>IF('Res Rent Roll'!$B11="","",Rents!BY10*'Res Rent Roll'!$Q11*Rollover!BX11)</f>
        <v>0</v>
      </c>
      <c r="BZ10" s="47">
        <f>IF('Res Rent Roll'!$B11="","",Rents!BZ10*'Res Rent Roll'!$Q11*Rollover!BY11)</f>
        <v>0</v>
      </c>
      <c r="CA10" s="47">
        <f>IF('Res Rent Roll'!$B11="","",Rents!CA10*'Res Rent Roll'!$Q11*Rollover!BZ11)</f>
        <v>0</v>
      </c>
      <c r="CB10" s="47">
        <f>IF('Res Rent Roll'!$B11="","",Rents!CB10*'Res Rent Roll'!$Q11*Rollover!CA11)</f>
        <v>0</v>
      </c>
      <c r="CC10" s="47">
        <f>IF('Res Rent Roll'!$B11="","",Rents!CC10*'Res Rent Roll'!$Q11*Rollover!CB11)</f>
        <v>0</v>
      </c>
      <c r="CD10" s="47">
        <f>IF('Res Rent Roll'!$B11="","",Rents!CD10*'Res Rent Roll'!$Q11*Rollover!CC11)</f>
        <v>0</v>
      </c>
      <c r="CE10" s="47">
        <f>IF('Res Rent Roll'!$B11="","",Rents!CE10*'Res Rent Roll'!$Q11*Rollover!CD11)</f>
        <v>0</v>
      </c>
      <c r="CF10" s="47">
        <f>IF('Res Rent Roll'!$B11="","",Rents!CF10*'Res Rent Roll'!$Q11*Rollover!CE11)</f>
        <v>0</v>
      </c>
      <c r="CG10" s="47">
        <f>IF('Res Rent Roll'!$B11="","",Rents!CG10*'Res Rent Roll'!$Q11*Rollover!CF11)</f>
        <v>0</v>
      </c>
      <c r="CH10" s="47">
        <f>IF('Res Rent Roll'!$B11="","",Rents!CH10*'Res Rent Roll'!$Q11*Rollover!CG11)</f>
        <v>0</v>
      </c>
      <c r="CI10" s="47">
        <f>IF('Res Rent Roll'!$B11="","",Rents!CI10*'Res Rent Roll'!$Q11*Rollover!CH11)</f>
        <v>0</v>
      </c>
      <c r="CJ10" s="47">
        <f>IF('Res Rent Roll'!$B11="","",Rents!CJ10*'Res Rent Roll'!$Q11*Rollover!CI11)</f>
        <v>1983.5405701572306</v>
      </c>
      <c r="CK10" s="47">
        <f>IF('Res Rent Roll'!$B11="","",Rents!CK10*'Res Rent Roll'!$Q11*Rollover!CJ11)</f>
        <v>0</v>
      </c>
      <c r="CL10" s="47">
        <f>IF('Res Rent Roll'!$B11="","",Rents!CL10*'Res Rent Roll'!$Q11*Rollover!CK11)</f>
        <v>0</v>
      </c>
      <c r="CM10" s="47">
        <f>IF('Res Rent Roll'!$B11="","",Rents!CM10*'Res Rent Roll'!$Q11*Rollover!CL11)</f>
        <v>0</v>
      </c>
      <c r="CN10" s="47">
        <f>IF('Res Rent Roll'!$B11="","",Rents!CN10*'Res Rent Roll'!$Q11*Rollover!CM11)</f>
        <v>0</v>
      </c>
      <c r="CO10" s="47">
        <f>IF('Res Rent Roll'!$B11="","",Rents!CO10*'Res Rent Roll'!$Q11*Rollover!CN11)</f>
        <v>0</v>
      </c>
      <c r="CP10" s="47">
        <f>IF('Res Rent Roll'!$B11="","",Rents!CP10*'Res Rent Roll'!$Q11*Rollover!CO11)</f>
        <v>0</v>
      </c>
      <c r="CQ10" s="47">
        <f>IF('Res Rent Roll'!$B11="","",Rents!CQ10*'Res Rent Roll'!$Q11*Rollover!CP11)</f>
        <v>0</v>
      </c>
      <c r="CR10" s="47">
        <f>IF('Res Rent Roll'!$B11="","",Rents!CR10*'Res Rent Roll'!$Q11*Rollover!CQ11)</f>
        <v>0</v>
      </c>
      <c r="CS10" s="47">
        <f>IF('Res Rent Roll'!$B11="","",Rents!CS10*'Res Rent Roll'!$Q11*Rollover!CR11)</f>
        <v>0</v>
      </c>
      <c r="CT10" s="47">
        <f>IF('Res Rent Roll'!$B11="","",Rents!CT10*'Res Rent Roll'!$Q11*Rollover!CS11)</f>
        <v>0</v>
      </c>
      <c r="CU10" s="47">
        <f>IF('Res Rent Roll'!$B11="","",Rents!CU10*'Res Rent Roll'!$Q11*Rollover!CT11)</f>
        <v>0</v>
      </c>
      <c r="CV10" s="47">
        <f>IF('Res Rent Roll'!$B11="","",Rents!CV10*'Res Rent Roll'!$Q11*Rollover!CU11)</f>
        <v>2043.046787261947</v>
      </c>
      <c r="CW10" s="47">
        <f>IF('Res Rent Roll'!$B11="","",Rents!CW10*'Res Rent Roll'!$Q11*Rollover!CV11)</f>
        <v>0</v>
      </c>
      <c r="CX10" s="47">
        <f>IF('Res Rent Roll'!$B11="","",Rents!CX10*'Res Rent Roll'!$Q11*Rollover!CW11)</f>
        <v>0</v>
      </c>
      <c r="CY10" s="47">
        <f>IF('Res Rent Roll'!$B11="","",Rents!CY10*'Res Rent Roll'!$Q11*Rollover!CX11)</f>
        <v>0</v>
      </c>
      <c r="CZ10" s="47">
        <f>IF('Res Rent Roll'!$B11="","",Rents!CZ10*'Res Rent Roll'!$Q11*Rollover!CY11)</f>
        <v>0</v>
      </c>
      <c r="DA10" s="47">
        <f>IF('Res Rent Roll'!$B11="","",Rents!DA10*'Res Rent Roll'!$Q11*Rollover!CZ11)</f>
        <v>0</v>
      </c>
      <c r="DB10" s="47">
        <f>IF('Res Rent Roll'!$B11="","",Rents!DB10*'Res Rent Roll'!$Q11*Rollover!DA11)</f>
        <v>0</v>
      </c>
      <c r="DC10" s="47">
        <f>IF('Res Rent Roll'!$B11="","",Rents!DC10*'Res Rent Roll'!$Q11*Rollover!DB11)</f>
        <v>0</v>
      </c>
      <c r="DD10" s="47">
        <f>IF('Res Rent Roll'!$B11="","",Rents!DD10*'Res Rent Roll'!$Q11*Rollover!DC11)</f>
        <v>0</v>
      </c>
      <c r="DE10" s="47">
        <f>IF('Res Rent Roll'!$B11="","",Rents!DE10*'Res Rent Roll'!$Q11*Rollover!DD11)</f>
        <v>0</v>
      </c>
      <c r="DF10" s="47">
        <f>IF('Res Rent Roll'!$B11="","",Rents!DF10*'Res Rent Roll'!$Q11*Rollover!DE11)</f>
        <v>0</v>
      </c>
      <c r="DG10" s="47">
        <f>IF('Res Rent Roll'!$B11="","",Rents!DG10*'Res Rent Roll'!$Q11*Rollover!DF11)</f>
        <v>0</v>
      </c>
      <c r="DH10" s="47">
        <f>IF('Res Rent Roll'!$B11="","",Rents!DH10*'Res Rent Roll'!$Q11*Rollover!DG11)</f>
        <v>2104.3381908798056</v>
      </c>
      <c r="DI10" s="47">
        <f>IF('Res Rent Roll'!$B11="","",Rents!DI10*'Res Rent Roll'!$Q11*Rollover!DH11)</f>
        <v>0</v>
      </c>
      <c r="DJ10" s="47">
        <f>IF('Res Rent Roll'!$B11="","",Rents!DJ10*'Res Rent Roll'!$Q11*Rollover!DI11)</f>
        <v>0</v>
      </c>
      <c r="DK10" s="47">
        <f>IF('Res Rent Roll'!$B11="","",Rents!DK10*'Res Rent Roll'!$Q11*Rollover!DJ11)</f>
        <v>0</v>
      </c>
      <c r="DL10" s="47">
        <f>IF('Res Rent Roll'!$B11="","",Rents!DL10*'Res Rent Roll'!$Q11*Rollover!DK11)</f>
        <v>0</v>
      </c>
      <c r="DM10" s="47">
        <f>IF('Res Rent Roll'!$B11="","",Rents!DM10*'Res Rent Roll'!$Q11*Rollover!DL11)</f>
        <v>0</v>
      </c>
      <c r="DN10" s="47">
        <f>IF('Res Rent Roll'!$B11="","",Rents!DN10*'Res Rent Roll'!$Q11*Rollover!DM11)</f>
        <v>0</v>
      </c>
      <c r="DO10" s="47">
        <f>IF('Res Rent Roll'!$B11="","",Rents!DO10*'Res Rent Roll'!$Q11*Rollover!DN11)</f>
        <v>0</v>
      </c>
      <c r="DP10" s="47">
        <f>IF('Res Rent Roll'!$B11="","",Rents!DP10*'Res Rent Roll'!$Q11*Rollover!DO11)</f>
        <v>0</v>
      </c>
      <c r="DQ10" s="47">
        <f>IF('Res Rent Roll'!$B11="","",Rents!DQ10*'Res Rent Roll'!$Q11*Rollover!DP11)</f>
        <v>0</v>
      </c>
      <c r="DR10" s="47">
        <f>IF('Res Rent Roll'!$B11="","",Rents!DR10*'Res Rent Roll'!$Q11*Rollover!DQ11)</f>
        <v>0</v>
      </c>
      <c r="DS10" s="47">
        <f>IF('Res Rent Roll'!$B11="","",Rents!DS10*'Res Rent Roll'!$Q11*Rollover!DR11)</f>
        <v>0</v>
      </c>
      <c r="DT10" s="47">
        <f>IF('Res Rent Roll'!$B11="","",Rents!DT10*'Res Rent Roll'!$Q11*Rollover!DS11)</f>
        <v>2167.4683366061995</v>
      </c>
      <c r="DU10" s="47">
        <f>IF('Res Rent Roll'!$B11="","",Rents!DU10*'Res Rent Roll'!$Q11*Rollover!DT11)</f>
        <v>0</v>
      </c>
      <c r="DV10" s="47">
        <f>IF('Res Rent Roll'!$B11="","",Rents!DV10*'Res Rent Roll'!$Q11*Rollover!DU11)</f>
        <v>0</v>
      </c>
      <c r="DW10" s="47">
        <f>IF('Res Rent Roll'!$B11="","",Rents!DW10*'Res Rent Roll'!$Q11*Rollover!DV11)</f>
        <v>0</v>
      </c>
      <c r="DX10" s="47">
        <f>IF('Res Rent Roll'!$B11="","",Rents!DX10*'Res Rent Roll'!$Q11*Rollover!DW11)</f>
        <v>0</v>
      </c>
      <c r="DY10" s="47">
        <f>IF('Res Rent Roll'!$B11="","",Rents!DY10*'Res Rent Roll'!$Q11*Rollover!DX11)</f>
        <v>0</v>
      </c>
      <c r="DZ10" s="47">
        <f>IF('Res Rent Roll'!$B11="","",Rents!DZ10*'Res Rent Roll'!$Q11*Rollover!DY11)</f>
        <v>0</v>
      </c>
      <c r="EA10" s="47">
        <f>IF('Res Rent Roll'!$B11="","",Rents!EA10*'Res Rent Roll'!$Q11*Rollover!DZ11)</f>
        <v>0</v>
      </c>
      <c r="EB10" s="47">
        <f>IF('Res Rent Roll'!$B11="","",Rents!EB10*'Res Rent Roll'!$Q11*Rollover!EA11)</f>
        <v>0</v>
      </c>
      <c r="EC10" s="47">
        <f>IF('Res Rent Roll'!$B11="","",Rents!EC10*'Res Rent Roll'!$Q11*Rollover!EB11)</f>
        <v>0</v>
      </c>
      <c r="ED10" s="47">
        <f>IF('Res Rent Roll'!$B11="","",Rents!ED10*'Res Rent Roll'!$Q11*Rollover!EC11)</f>
        <v>0</v>
      </c>
      <c r="EE10" s="47">
        <f>IF('Res Rent Roll'!$B11="","",Rents!EE10*'Res Rent Roll'!$Q11*Rollover!ED11)</f>
        <v>0</v>
      </c>
      <c r="EF10" s="47">
        <f>IF('Res Rent Roll'!$B11="","",Rents!EF10*'Res Rent Roll'!$Q11*Rollover!EE11)</f>
        <v>2232.4923867043858</v>
      </c>
      <c r="EG10" s="47">
        <f>IF('Res Rent Roll'!$B11="","",Rents!EG10*'Res Rent Roll'!$Q11*Rollover!EF11)</f>
        <v>0</v>
      </c>
      <c r="EH10" s="47">
        <f>IF('Res Rent Roll'!$B11="","",Rents!EH10*'Res Rent Roll'!$Q11*Rollover!EG11)</f>
        <v>0</v>
      </c>
      <c r="EI10" s="47">
        <f>IF('Res Rent Roll'!$B11="","",Rents!EI10*'Res Rent Roll'!$Q11*Rollover!EH11)</f>
        <v>0</v>
      </c>
      <c r="EJ10" s="47">
        <f>IF('Res Rent Roll'!$B11="","",Rents!EJ10*'Res Rent Roll'!$Q11*Rollover!EI11)</f>
        <v>0</v>
      </c>
      <c r="EK10" s="47">
        <f>IF('Res Rent Roll'!$B11="","",Rents!EK10*'Res Rent Roll'!$Q11*Rollover!EJ11)</f>
        <v>0</v>
      </c>
      <c r="EL10" s="47">
        <f>IF('Res Rent Roll'!$B11="","",Rents!EL10*'Res Rent Roll'!$Q11*Rollover!EK11)</f>
        <v>0</v>
      </c>
      <c r="EM10" s="47">
        <f>IF('Res Rent Roll'!$B11="","",Rents!EM10*'Res Rent Roll'!$Q11*Rollover!EL11)</f>
        <v>0</v>
      </c>
      <c r="EN10" s="47">
        <f>IF('Res Rent Roll'!$B11="","",Rents!EN10*'Res Rent Roll'!$Q11*Rollover!EM11)</f>
        <v>0</v>
      </c>
      <c r="EO10" s="47">
        <f>IF('Res Rent Roll'!$B11="","",Rents!EO10*'Res Rent Roll'!$Q11*Rollover!EN11)</f>
        <v>0</v>
      </c>
      <c r="EP10" s="47">
        <f>IF('Res Rent Roll'!$B11="","",Rents!EP10*'Res Rent Roll'!$Q11*Rollover!EO11)</f>
        <v>0</v>
      </c>
      <c r="EQ10" s="47">
        <f>IF('Res Rent Roll'!$B11="","",Rents!EQ10*'Res Rent Roll'!$Q11*Rollover!EP11)</f>
        <v>0</v>
      </c>
      <c r="ER10" s="47">
        <f>IF('Res Rent Roll'!$B11="","",Rents!ER10*'Res Rent Roll'!$Q11*Rollover!EQ11)</f>
        <v>2299.4671583055169</v>
      </c>
      <c r="ES10" s="47">
        <f>IF('Res Rent Roll'!$B11="","",Rents!ES10*'Res Rent Roll'!$Q11*Rollover!ER11)</f>
        <v>0</v>
      </c>
      <c r="ET10" s="47">
        <f>IF('Res Rent Roll'!$B11="","",Rents!ET10*'Res Rent Roll'!$Q11*Rollover!ES11)</f>
        <v>0</v>
      </c>
      <c r="EU10" s="47">
        <f>IF('Res Rent Roll'!$B11="","",Rents!EU10*'Res Rent Roll'!$Q11*Rollover!ET11)</f>
        <v>0</v>
      </c>
      <c r="EV10" s="47">
        <f>IF('Res Rent Roll'!$B11="","",Rents!EV10*'Res Rent Roll'!$Q11*Rollover!EU11)</f>
        <v>0</v>
      </c>
      <c r="EW10" s="47">
        <f>IF('Res Rent Roll'!$B11="","",Rents!EW10*'Res Rent Roll'!$Q11*Rollover!EV11)</f>
        <v>0</v>
      </c>
      <c r="EX10" s="47">
        <f>IF('Res Rent Roll'!$B11="","",Rents!EX10*'Res Rent Roll'!$Q11*Rollover!EW11)</f>
        <v>0</v>
      </c>
      <c r="EY10" s="47">
        <f>IF('Res Rent Roll'!$B11="","",Rents!EY10*'Res Rent Roll'!$Q11*Rollover!EX11)</f>
        <v>0</v>
      </c>
      <c r="EZ10" s="47">
        <f>IF('Res Rent Roll'!$B11="","",Rents!EZ10*'Res Rent Roll'!$Q11*Rollover!EY11)</f>
        <v>0</v>
      </c>
      <c r="FA10" s="47">
        <f>IF('Res Rent Roll'!$B11="","",Rents!FA10*'Res Rent Roll'!$Q11*Rollover!EZ11)</f>
        <v>0</v>
      </c>
      <c r="FB10" s="47">
        <f>IF('Res Rent Roll'!$B11="","",Rents!FB10*'Res Rent Roll'!$Q11*Rollover!FA11)</f>
        <v>0</v>
      </c>
      <c r="FC10" s="47">
        <f>IF('Res Rent Roll'!$B11="","",Rents!FC10*'Res Rent Roll'!$Q11*Rollover!FB11)</f>
        <v>0</v>
      </c>
      <c r="FD10" s="47">
        <f>IF('Res Rent Roll'!$B11="","",Rents!FD10*'Res Rent Roll'!$Q11*Rollover!FC11)</f>
        <v>2368.4511730546824</v>
      </c>
      <c r="FE10" s="47">
        <f>IF('Res Rent Roll'!$B11="","",Rents!FE10*'Res Rent Roll'!$Q11*Rollover!FD11)</f>
        <v>0</v>
      </c>
      <c r="FF10" s="47">
        <f>IF('Res Rent Roll'!$B11="","",Rents!FF10*'Res Rent Roll'!$Q11*Rollover!FE11)</f>
        <v>0</v>
      </c>
      <c r="FG10" s="47">
        <f>IF('Res Rent Roll'!$B11="","",Rents!FG10*'Res Rent Roll'!$Q11*Rollover!FF11)</f>
        <v>0</v>
      </c>
      <c r="FH10" s="47">
        <f>IF('Res Rent Roll'!$B11="","",Rents!FH10*'Res Rent Roll'!$Q11*Rollover!FG11)</f>
        <v>0</v>
      </c>
      <c r="FI10" s="47">
        <f>IF('Res Rent Roll'!$B11="","",Rents!FI10*'Res Rent Roll'!$Q11*Rollover!FH11)</f>
        <v>0</v>
      </c>
      <c r="FJ10" s="47">
        <f>IF('Res Rent Roll'!$B11="","",Rents!FJ10*'Res Rent Roll'!$Q11*Rollover!FI11)</f>
        <v>0</v>
      </c>
      <c r="FK10" s="47">
        <f>IF('Res Rent Roll'!$B11="","",Rents!FK10*'Res Rent Roll'!$Q11*Rollover!FJ11)</f>
        <v>0</v>
      </c>
      <c r="FL10" s="47">
        <f>IF('Res Rent Roll'!$B11="","",Rents!FL10*'Res Rent Roll'!$Q11*Rollover!FK11)</f>
        <v>0</v>
      </c>
      <c r="FM10" s="47">
        <f>IF('Res Rent Roll'!$B11="","",Rents!FM10*'Res Rent Roll'!$Q11*Rollover!FL11)</f>
        <v>0</v>
      </c>
      <c r="FN10" s="47">
        <f>IF('Res Rent Roll'!$B11="","",Rents!FN10*'Res Rent Roll'!$Q11*Rollover!FM11)</f>
        <v>0</v>
      </c>
      <c r="FO10" s="47">
        <f>IF('Res Rent Roll'!$B11="","",Rents!FO10*'Res Rent Roll'!$Q11*Rollover!FN11)</f>
        <v>0</v>
      </c>
      <c r="FP10" s="47">
        <f>IF('Res Rent Roll'!$B11="","",Rents!FP10*'Res Rent Roll'!$Q11*Rollover!FO11)</f>
        <v>2439.5047082463234</v>
      </c>
      <c r="FQ10" s="47">
        <f>IF('Res Rent Roll'!$B11="","",Rents!FQ10*'Res Rent Roll'!$Q11*Rollover!FP11)</f>
        <v>0</v>
      </c>
      <c r="FR10" s="47">
        <f>IF('Res Rent Roll'!$B11="","",Rents!FR10*'Res Rent Roll'!$Q11*Rollover!FQ11)</f>
        <v>0</v>
      </c>
      <c r="FS10" s="47">
        <f>IF('Res Rent Roll'!$B11="","",Rents!FS10*'Res Rent Roll'!$Q11*Rollover!FR11)</f>
        <v>0</v>
      </c>
      <c r="FT10" s="47">
        <f>IF('Res Rent Roll'!$B11="","",Rents!FT10*'Res Rent Roll'!$Q11*Rollover!FS11)</f>
        <v>0</v>
      </c>
      <c r="FU10" s="47">
        <f>IF('Res Rent Roll'!$B11="","",Rents!FU10*'Res Rent Roll'!$Q11*Rollover!FT11)</f>
        <v>0</v>
      </c>
      <c r="FV10" s="47">
        <f>IF('Res Rent Roll'!$B11="","",Rents!FV10*'Res Rent Roll'!$Q11*Rollover!FU11)</f>
        <v>0</v>
      </c>
      <c r="FW10" s="47">
        <f>IF('Res Rent Roll'!$B11="","",Rents!FW10*'Res Rent Roll'!$Q11*Rollover!FV11)</f>
        <v>0</v>
      </c>
      <c r="FX10" s="47">
        <f>IF('Res Rent Roll'!$B11="","",Rents!FX10*'Res Rent Roll'!$Q11*Rollover!FW11)</f>
        <v>0</v>
      </c>
      <c r="FY10" s="47">
        <f>IF('Res Rent Roll'!$B11="","",Rents!FY10*'Res Rent Roll'!$Q11*Rollover!FX11)</f>
        <v>0</v>
      </c>
      <c r="FZ10" s="47">
        <f>IF('Res Rent Roll'!$B11="","",Rents!FZ10*'Res Rent Roll'!$Q11*Rollover!FY11)</f>
        <v>0</v>
      </c>
      <c r="GA10" s="48">
        <f>IF('Res Rent Roll'!$B11="","",Rents!GA10*'Res Rent Roll'!$Q11*Rollover!FZ11)</f>
        <v>0</v>
      </c>
    </row>
    <row r="11" spans="2:183" x14ac:dyDescent="0.3">
      <c r="B11" s="42" t="str">
        <f>IF('Res Rent Roll'!$B12="","",'Res Rent Roll'!$B12)</f>
        <v>2-Bed B R2</v>
      </c>
      <c r="C11" s="43"/>
      <c r="D11" s="47">
        <f>IF('Res Rent Roll'!$B12="","",Rents!D11*'Res Rent Roll'!$Q12*Rollover!C12)</f>
        <v>0</v>
      </c>
      <c r="E11" s="47">
        <f>IF('Res Rent Roll'!$B12="","",Rents!E11*'Res Rent Roll'!$Q12*Rollover!D12)</f>
        <v>0</v>
      </c>
      <c r="F11" s="47">
        <f>IF('Res Rent Roll'!$B12="","",Rents!F11*'Res Rent Roll'!$Q12*Rollover!E12)</f>
        <v>0</v>
      </c>
      <c r="G11" s="47">
        <f>IF('Res Rent Roll'!$B12="","",Rents!G11*'Res Rent Roll'!$Q12*Rollover!F12)</f>
        <v>0</v>
      </c>
      <c r="H11" s="47">
        <f>IF('Res Rent Roll'!$B12="","",Rents!H11*'Res Rent Roll'!$Q12*Rollover!G12)</f>
        <v>0</v>
      </c>
      <c r="I11" s="47">
        <f>IF('Res Rent Roll'!$B12="","",Rents!I11*'Res Rent Roll'!$Q12*Rollover!H12)</f>
        <v>0</v>
      </c>
      <c r="J11" s="47">
        <f>IF('Res Rent Roll'!$B12="","",Rents!J11*'Res Rent Roll'!$Q12*Rollover!I12)</f>
        <v>0</v>
      </c>
      <c r="K11" s="47">
        <f>IF('Res Rent Roll'!$B12="","",Rents!K11*'Res Rent Roll'!$Q12*Rollover!J12)</f>
        <v>0</v>
      </c>
      <c r="L11" s="47">
        <f>IF('Res Rent Roll'!$B12="","",Rents!L11*'Res Rent Roll'!$Q12*Rollover!K12)</f>
        <v>0</v>
      </c>
      <c r="M11" s="47">
        <f>IF('Res Rent Roll'!$B12="","",Rents!M11*'Res Rent Roll'!$Q12*Rollover!L12)</f>
        <v>0</v>
      </c>
      <c r="N11" s="47">
        <f>IF('Res Rent Roll'!$B12="","",Rents!N11*'Res Rent Roll'!$Q12*Rollover!M12)</f>
        <v>0</v>
      </c>
      <c r="O11" s="47">
        <f>IF('Res Rent Roll'!$B12="","",Rents!O11*'Res Rent Roll'!$Q12*Rollover!N12)</f>
        <v>0</v>
      </c>
      <c r="P11" s="47">
        <f>IF('Res Rent Roll'!$B12="","",Rents!P11*'Res Rent Roll'!$Q12*Rollover!O12)</f>
        <v>4879.3160000000007</v>
      </c>
      <c r="Q11" s="47">
        <f>IF('Res Rent Roll'!$B12="","",Rents!Q11*'Res Rent Roll'!$Q12*Rollover!P12)</f>
        <v>0</v>
      </c>
      <c r="R11" s="47">
        <f>IF('Res Rent Roll'!$B12="","",Rents!R11*'Res Rent Roll'!$Q12*Rollover!Q12)</f>
        <v>0</v>
      </c>
      <c r="S11" s="47">
        <f>IF('Res Rent Roll'!$B12="","",Rents!S11*'Res Rent Roll'!$Q12*Rollover!R12)</f>
        <v>0</v>
      </c>
      <c r="T11" s="47">
        <f>IF('Res Rent Roll'!$B12="","",Rents!T11*'Res Rent Roll'!$Q12*Rollover!S12)</f>
        <v>0</v>
      </c>
      <c r="U11" s="47">
        <f>IF('Res Rent Roll'!$B12="","",Rents!U11*'Res Rent Roll'!$Q12*Rollover!T12)</f>
        <v>0</v>
      </c>
      <c r="V11" s="47">
        <f>IF('Res Rent Roll'!$B12="","",Rents!V11*'Res Rent Roll'!$Q12*Rollover!U12)</f>
        <v>0</v>
      </c>
      <c r="W11" s="47">
        <f>IF('Res Rent Roll'!$B12="","",Rents!W11*'Res Rent Roll'!$Q12*Rollover!V12)</f>
        <v>0</v>
      </c>
      <c r="X11" s="47">
        <f>IF('Res Rent Roll'!$B12="","",Rents!X11*'Res Rent Roll'!$Q12*Rollover!W12)</f>
        <v>0</v>
      </c>
      <c r="Y11" s="47">
        <f>IF('Res Rent Roll'!$B12="","",Rents!Y11*'Res Rent Roll'!$Q12*Rollover!X12)</f>
        <v>0</v>
      </c>
      <c r="Z11" s="47">
        <f>IF('Res Rent Roll'!$B12="","",Rents!Z11*'Res Rent Roll'!$Q12*Rollover!Y12)</f>
        <v>0</v>
      </c>
      <c r="AA11" s="47">
        <f>IF('Res Rent Roll'!$B12="","",Rents!AA11*'Res Rent Roll'!$Q12*Rollover!Z12)</f>
        <v>0</v>
      </c>
      <c r="AB11" s="47">
        <f>IF('Res Rent Roll'!$B12="","",Rents!AB11*'Res Rent Roll'!$Q12*Rollover!AA12)</f>
        <v>5913.8809600000004</v>
      </c>
      <c r="AC11" s="47">
        <f>IF('Res Rent Roll'!$B12="","",Rents!AC11*'Res Rent Roll'!$Q12*Rollover!AB12)</f>
        <v>0</v>
      </c>
      <c r="AD11" s="47">
        <f>IF('Res Rent Roll'!$B12="","",Rents!AD11*'Res Rent Roll'!$Q12*Rollover!AC12)</f>
        <v>0</v>
      </c>
      <c r="AE11" s="47">
        <f>IF('Res Rent Roll'!$B12="","",Rents!AE11*'Res Rent Roll'!$Q12*Rollover!AD12)</f>
        <v>0</v>
      </c>
      <c r="AF11" s="47">
        <f>IF('Res Rent Roll'!$B12="","",Rents!AF11*'Res Rent Roll'!$Q12*Rollover!AE12)</f>
        <v>0</v>
      </c>
      <c r="AG11" s="47">
        <f>IF('Res Rent Roll'!$B12="","",Rents!AG11*'Res Rent Roll'!$Q12*Rollover!AF12)</f>
        <v>0</v>
      </c>
      <c r="AH11" s="47">
        <f>IF('Res Rent Roll'!$B12="","",Rents!AH11*'Res Rent Roll'!$Q12*Rollover!AG12)</f>
        <v>0</v>
      </c>
      <c r="AI11" s="47">
        <f>IF('Res Rent Roll'!$B12="","",Rents!AI11*'Res Rent Roll'!$Q12*Rollover!AH12)</f>
        <v>0</v>
      </c>
      <c r="AJ11" s="47">
        <f>IF('Res Rent Roll'!$B12="","",Rents!AJ11*'Res Rent Roll'!$Q12*Rollover!AI12)</f>
        <v>0</v>
      </c>
      <c r="AK11" s="47">
        <f>IF('Res Rent Roll'!$B12="","",Rents!AK11*'Res Rent Roll'!$Q12*Rollover!AJ12)</f>
        <v>0</v>
      </c>
      <c r="AL11" s="47">
        <f>IF('Res Rent Roll'!$B12="","",Rents!AL11*'Res Rent Roll'!$Q12*Rollover!AK12)</f>
        <v>0</v>
      </c>
      <c r="AM11" s="47">
        <f>IF('Res Rent Roll'!$B12="","",Rents!AM11*'Res Rent Roll'!$Q12*Rollover!AL12)</f>
        <v>0</v>
      </c>
      <c r="AN11" s="47">
        <f>IF('Res Rent Roll'!$B12="","",Rents!AN11*'Res Rent Roll'!$Q12*Rollover!AM12)</f>
        <v>6091.2973888000006</v>
      </c>
      <c r="AO11" s="47">
        <f>IF('Res Rent Roll'!$B12="","",Rents!AO11*'Res Rent Roll'!$Q12*Rollover!AN12)</f>
        <v>0</v>
      </c>
      <c r="AP11" s="47">
        <f>IF('Res Rent Roll'!$B12="","",Rents!AP11*'Res Rent Roll'!$Q12*Rollover!AO12)</f>
        <v>0</v>
      </c>
      <c r="AQ11" s="47">
        <f>IF('Res Rent Roll'!$B12="","",Rents!AQ11*'Res Rent Roll'!$Q12*Rollover!AP12)</f>
        <v>0</v>
      </c>
      <c r="AR11" s="47">
        <f>IF('Res Rent Roll'!$B12="","",Rents!AR11*'Res Rent Roll'!$Q12*Rollover!AQ12)</f>
        <v>0</v>
      </c>
      <c r="AS11" s="47">
        <f>IF('Res Rent Roll'!$B12="","",Rents!AS11*'Res Rent Roll'!$Q12*Rollover!AR12)</f>
        <v>0</v>
      </c>
      <c r="AT11" s="47">
        <f>IF('Res Rent Roll'!$B12="","",Rents!AT11*'Res Rent Roll'!$Q12*Rollover!AS12)</f>
        <v>0</v>
      </c>
      <c r="AU11" s="47">
        <f>IF('Res Rent Roll'!$B12="","",Rents!AU11*'Res Rent Roll'!$Q12*Rollover!AT12)</f>
        <v>0</v>
      </c>
      <c r="AV11" s="47">
        <f>IF('Res Rent Roll'!$B12="","",Rents!AV11*'Res Rent Roll'!$Q12*Rollover!AU12)</f>
        <v>0</v>
      </c>
      <c r="AW11" s="47">
        <f>IF('Res Rent Roll'!$B12="","",Rents!AW11*'Res Rent Roll'!$Q12*Rollover!AV12)</f>
        <v>0</v>
      </c>
      <c r="AX11" s="47">
        <f>IF('Res Rent Roll'!$B12="","",Rents!AX11*'Res Rent Roll'!$Q12*Rollover!AW12)</f>
        <v>0</v>
      </c>
      <c r="AY11" s="47">
        <f>IF('Res Rent Roll'!$B12="","",Rents!AY11*'Res Rent Roll'!$Q12*Rollover!AX12)</f>
        <v>0</v>
      </c>
      <c r="AZ11" s="47">
        <f>IF('Res Rent Roll'!$B12="","",Rents!AZ11*'Res Rent Roll'!$Q12*Rollover!AY12)</f>
        <v>6274.0363104640001</v>
      </c>
      <c r="BA11" s="47">
        <f>IF('Res Rent Roll'!$B12="","",Rents!BA11*'Res Rent Roll'!$Q12*Rollover!AZ12)</f>
        <v>0</v>
      </c>
      <c r="BB11" s="47">
        <f>IF('Res Rent Roll'!$B12="","",Rents!BB11*'Res Rent Roll'!$Q12*Rollover!BA12)</f>
        <v>0</v>
      </c>
      <c r="BC11" s="47">
        <f>IF('Res Rent Roll'!$B12="","",Rents!BC11*'Res Rent Roll'!$Q12*Rollover!BB12)</f>
        <v>0</v>
      </c>
      <c r="BD11" s="47">
        <f>IF('Res Rent Roll'!$B12="","",Rents!BD11*'Res Rent Roll'!$Q12*Rollover!BC12)</f>
        <v>0</v>
      </c>
      <c r="BE11" s="47">
        <f>IF('Res Rent Roll'!$B12="","",Rents!BE11*'Res Rent Roll'!$Q12*Rollover!BD12)</f>
        <v>0</v>
      </c>
      <c r="BF11" s="47">
        <f>IF('Res Rent Roll'!$B12="","",Rents!BF11*'Res Rent Roll'!$Q12*Rollover!BE12)</f>
        <v>0</v>
      </c>
      <c r="BG11" s="47">
        <f>IF('Res Rent Roll'!$B12="","",Rents!BG11*'Res Rent Roll'!$Q12*Rollover!BF12)</f>
        <v>0</v>
      </c>
      <c r="BH11" s="47">
        <f>IF('Res Rent Roll'!$B12="","",Rents!BH11*'Res Rent Roll'!$Q12*Rollover!BG12)</f>
        <v>0</v>
      </c>
      <c r="BI11" s="47">
        <f>IF('Res Rent Roll'!$B12="","",Rents!BI11*'Res Rent Roll'!$Q12*Rollover!BH12)</f>
        <v>0</v>
      </c>
      <c r="BJ11" s="47">
        <f>IF('Res Rent Roll'!$B12="","",Rents!BJ11*'Res Rent Roll'!$Q12*Rollover!BI12)</f>
        <v>0</v>
      </c>
      <c r="BK11" s="47">
        <f>IF('Res Rent Roll'!$B12="","",Rents!BK11*'Res Rent Roll'!$Q12*Rollover!BJ12)</f>
        <v>0</v>
      </c>
      <c r="BL11" s="47">
        <f>IF('Res Rent Roll'!$B12="","",Rents!BL11*'Res Rent Roll'!$Q12*Rollover!BK12)</f>
        <v>6462.2573997779191</v>
      </c>
      <c r="BM11" s="47">
        <f>IF('Res Rent Roll'!$B12="","",Rents!BM11*'Res Rent Roll'!$Q12*Rollover!BL12)</f>
        <v>0</v>
      </c>
      <c r="BN11" s="47">
        <f>IF('Res Rent Roll'!$B12="","",Rents!BN11*'Res Rent Roll'!$Q12*Rollover!BM12)</f>
        <v>0</v>
      </c>
      <c r="BO11" s="47">
        <f>IF('Res Rent Roll'!$B12="","",Rents!BO11*'Res Rent Roll'!$Q12*Rollover!BN12)</f>
        <v>0</v>
      </c>
      <c r="BP11" s="47">
        <f>IF('Res Rent Roll'!$B12="","",Rents!BP11*'Res Rent Roll'!$Q12*Rollover!BO12)</f>
        <v>0</v>
      </c>
      <c r="BQ11" s="47">
        <f>IF('Res Rent Roll'!$B12="","",Rents!BQ11*'Res Rent Roll'!$Q12*Rollover!BP12)</f>
        <v>0</v>
      </c>
      <c r="BR11" s="47">
        <f>IF('Res Rent Roll'!$B12="","",Rents!BR11*'Res Rent Roll'!$Q12*Rollover!BQ12)</f>
        <v>0</v>
      </c>
      <c r="BS11" s="47">
        <f>IF('Res Rent Roll'!$B12="","",Rents!BS11*'Res Rent Roll'!$Q12*Rollover!BR12)</f>
        <v>0</v>
      </c>
      <c r="BT11" s="47">
        <f>IF('Res Rent Roll'!$B12="","",Rents!BT11*'Res Rent Roll'!$Q12*Rollover!BS12)</f>
        <v>0</v>
      </c>
      <c r="BU11" s="47">
        <f>IF('Res Rent Roll'!$B12="","",Rents!BU11*'Res Rent Roll'!$Q12*Rollover!BT12)</f>
        <v>0</v>
      </c>
      <c r="BV11" s="47">
        <f>IF('Res Rent Roll'!$B12="","",Rents!BV11*'Res Rent Roll'!$Q12*Rollover!BU12)</f>
        <v>0</v>
      </c>
      <c r="BW11" s="47">
        <f>IF('Res Rent Roll'!$B12="","",Rents!BW11*'Res Rent Roll'!$Q12*Rollover!BV12)</f>
        <v>0</v>
      </c>
      <c r="BX11" s="47">
        <f>IF('Res Rent Roll'!$B12="","",Rents!BX11*'Res Rent Roll'!$Q12*Rollover!BW12)</f>
        <v>6656.1251217712579</v>
      </c>
      <c r="BY11" s="47">
        <f>IF('Res Rent Roll'!$B12="","",Rents!BY11*'Res Rent Roll'!$Q12*Rollover!BX12)</f>
        <v>0</v>
      </c>
      <c r="BZ11" s="47">
        <f>IF('Res Rent Roll'!$B12="","",Rents!BZ11*'Res Rent Roll'!$Q12*Rollover!BY12)</f>
        <v>0</v>
      </c>
      <c r="CA11" s="47">
        <f>IF('Res Rent Roll'!$B12="","",Rents!CA11*'Res Rent Roll'!$Q12*Rollover!BZ12)</f>
        <v>0</v>
      </c>
      <c r="CB11" s="47">
        <f>IF('Res Rent Roll'!$B12="","",Rents!CB11*'Res Rent Roll'!$Q12*Rollover!CA12)</f>
        <v>0</v>
      </c>
      <c r="CC11" s="47">
        <f>IF('Res Rent Roll'!$B12="","",Rents!CC11*'Res Rent Roll'!$Q12*Rollover!CB12)</f>
        <v>0</v>
      </c>
      <c r="CD11" s="47">
        <f>IF('Res Rent Roll'!$B12="","",Rents!CD11*'Res Rent Roll'!$Q12*Rollover!CC12)</f>
        <v>0</v>
      </c>
      <c r="CE11" s="47">
        <f>IF('Res Rent Roll'!$B12="","",Rents!CE11*'Res Rent Roll'!$Q12*Rollover!CD12)</f>
        <v>0</v>
      </c>
      <c r="CF11" s="47">
        <f>IF('Res Rent Roll'!$B12="","",Rents!CF11*'Res Rent Roll'!$Q12*Rollover!CE12)</f>
        <v>0</v>
      </c>
      <c r="CG11" s="47">
        <f>IF('Res Rent Roll'!$B12="","",Rents!CG11*'Res Rent Roll'!$Q12*Rollover!CF12)</f>
        <v>0</v>
      </c>
      <c r="CH11" s="47">
        <f>IF('Res Rent Roll'!$B12="","",Rents!CH11*'Res Rent Roll'!$Q12*Rollover!CG12)</f>
        <v>0</v>
      </c>
      <c r="CI11" s="47">
        <f>IF('Res Rent Roll'!$B12="","",Rents!CI11*'Res Rent Roll'!$Q12*Rollover!CH12)</f>
        <v>0</v>
      </c>
      <c r="CJ11" s="47">
        <f>IF('Res Rent Roll'!$B12="","",Rents!CJ11*'Res Rent Roll'!$Q12*Rollover!CI12)</f>
        <v>6855.8088754243963</v>
      </c>
      <c r="CK11" s="47">
        <f>IF('Res Rent Roll'!$B12="","",Rents!CK11*'Res Rent Roll'!$Q12*Rollover!CJ12)</f>
        <v>0</v>
      </c>
      <c r="CL11" s="47">
        <f>IF('Res Rent Roll'!$B12="","",Rents!CL11*'Res Rent Roll'!$Q12*Rollover!CK12)</f>
        <v>0</v>
      </c>
      <c r="CM11" s="47">
        <f>IF('Res Rent Roll'!$B12="","",Rents!CM11*'Res Rent Roll'!$Q12*Rollover!CL12)</f>
        <v>0</v>
      </c>
      <c r="CN11" s="47">
        <f>IF('Res Rent Roll'!$B12="","",Rents!CN11*'Res Rent Roll'!$Q12*Rollover!CM12)</f>
        <v>0</v>
      </c>
      <c r="CO11" s="47">
        <f>IF('Res Rent Roll'!$B12="","",Rents!CO11*'Res Rent Roll'!$Q12*Rollover!CN12)</f>
        <v>0</v>
      </c>
      <c r="CP11" s="47">
        <f>IF('Res Rent Roll'!$B12="","",Rents!CP11*'Res Rent Roll'!$Q12*Rollover!CO12)</f>
        <v>0</v>
      </c>
      <c r="CQ11" s="47">
        <f>IF('Res Rent Roll'!$B12="","",Rents!CQ11*'Res Rent Roll'!$Q12*Rollover!CP12)</f>
        <v>0</v>
      </c>
      <c r="CR11" s="47">
        <f>IF('Res Rent Roll'!$B12="","",Rents!CR11*'Res Rent Roll'!$Q12*Rollover!CQ12)</f>
        <v>0</v>
      </c>
      <c r="CS11" s="47">
        <f>IF('Res Rent Roll'!$B12="","",Rents!CS11*'Res Rent Roll'!$Q12*Rollover!CR12)</f>
        <v>0</v>
      </c>
      <c r="CT11" s="47">
        <f>IF('Res Rent Roll'!$B12="","",Rents!CT11*'Res Rent Roll'!$Q12*Rollover!CS12)</f>
        <v>0</v>
      </c>
      <c r="CU11" s="47">
        <f>IF('Res Rent Roll'!$B12="","",Rents!CU11*'Res Rent Roll'!$Q12*Rollover!CT12)</f>
        <v>0</v>
      </c>
      <c r="CV11" s="47">
        <f>IF('Res Rent Roll'!$B12="","",Rents!CV11*'Res Rent Roll'!$Q12*Rollover!CU12)</f>
        <v>7061.4831416871275</v>
      </c>
      <c r="CW11" s="47">
        <f>IF('Res Rent Roll'!$B12="","",Rents!CW11*'Res Rent Roll'!$Q12*Rollover!CV12)</f>
        <v>0</v>
      </c>
      <c r="CX11" s="47">
        <f>IF('Res Rent Roll'!$B12="","",Rents!CX11*'Res Rent Roll'!$Q12*Rollover!CW12)</f>
        <v>0</v>
      </c>
      <c r="CY11" s="47">
        <f>IF('Res Rent Roll'!$B12="","",Rents!CY11*'Res Rent Roll'!$Q12*Rollover!CX12)</f>
        <v>0</v>
      </c>
      <c r="CZ11" s="47">
        <f>IF('Res Rent Roll'!$B12="","",Rents!CZ11*'Res Rent Roll'!$Q12*Rollover!CY12)</f>
        <v>0</v>
      </c>
      <c r="DA11" s="47">
        <f>IF('Res Rent Roll'!$B12="","",Rents!DA11*'Res Rent Roll'!$Q12*Rollover!CZ12)</f>
        <v>0</v>
      </c>
      <c r="DB11" s="47">
        <f>IF('Res Rent Roll'!$B12="","",Rents!DB11*'Res Rent Roll'!$Q12*Rollover!DA12)</f>
        <v>0</v>
      </c>
      <c r="DC11" s="47">
        <f>IF('Res Rent Roll'!$B12="","",Rents!DC11*'Res Rent Roll'!$Q12*Rollover!DB12)</f>
        <v>0</v>
      </c>
      <c r="DD11" s="47">
        <f>IF('Res Rent Roll'!$B12="","",Rents!DD11*'Res Rent Roll'!$Q12*Rollover!DC12)</f>
        <v>0</v>
      </c>
      <c r="DE11" s="47">
        <f>IF('Res Rent Roll'!$B12="","",Rents!DE11*'Res Rent Roll'!$Q12*Rollover!DD12)</f>
        <v>0</v>
      </c>
      <c r="DF11" s="47">
        <f>IF('Res Rent Roll'!$B12="","",Rents!DF11*'Res Rent Roll'!$Q12*Rollover!DE12)</f>
        <v>0</v>
      </c>
      <c r="DG11" s="47">
        <f>IF('Res Rent Roll'!$B12="","",Rents!DG11*'Res Rent Roll'!$Q12*Rollover!DF12)</f>
        <v>0</v>
      </c>
      <c r="DH11" s="47">
        <f>IF('Res Rent Roll'!$B12="","",Rents!DH11*'Res Rent Roll'!$Q12*Rollover!DG12)</f>
        <v>7273.3276359377405</v>
      </c>
      <c r="DI11" s="47">
        <f>IF('Res Rent Roll'!$B12="","",Rents!DI11*'Res Rent Roll'!$Q12*Rollover!DH12)</f>
        <v>0</v>
      </c>
      <c r="DJ11" s="47">
        <f>IF('Res Rent Roll'!$B12="","",Rents!DJ11*'Res Rent Roll'!$Q12*Rollover!DI12)</f>
        <v>0</v>
      </c>
      <c r="DK11" s="47">
        <f>IF('Res Rent Roll'!$B12="","",Rents!DK11*'Res Rent Roll'!$Q12*Rollover!DJ12)</f>
        <v>0</v>
      </c>
      <c r="DL11" s="47">
        <f>IF('Res Rent Roll'!$B12="","",Rents!DL11*'Res Rent Roll'!$Q12*Rollover!DK12)</f>
        <v>0</v>
      </c>
      <c r="DM11" s="47">
        <f>IF('Res Rent Roll'!$B12="","",Rents!DM11*'Res Rent Roll'!$Q12*Rollover!DL12)</f>
        <v>0</v>
      </c>
      <c r="DN11" s="47">
        <f>IF('Res Rent Roll'!$B12="","",Rents!DN11*'Res Rent Roll'!$Q12*Rollover!DM12)</f>
        <v>0</v>
      </c>
      <c r="DO11" s="47">
        <f>IF('Res Rent Roll'!$B12="","",Rents!DO11*'Res Rent Roll'!$Q12*Rollover!DN12)</f>
        <v>0</v>
      </c>
      <c r="DP11" s="47">
        <f>IF('Res Rent Roll'!$B12="","",Rents!DP11*'Res Rent Roll'!$Q12*Rollover!DO12)</f>
        <v>0</v>
      </c>
      <c r="DQ11" s="47">
        <f>IF('Res Rent Roll'!$B12="","",Rents!DQ11*'Res Rent Roll'!$Q12*Rollover!DP12)</f>
        <v>0</v>
      </c>
      <c r="DR11" s="47">
        <f>IF('Res Rent Roll'!$B12="","",Rents!DR11*'Res Rent Roll'!$Q12*Rollover!DQ12)</f>
        <v>0</v>
      </c>
      <c r="DS11" s="47">
        <f>IF('Res Rent Roll'!$B12="","",Rents!DS11*'Res Rent Roll'!$Q12*Rollover!DR12)</f>
        <v>0</v>
      </c>
      <c r="DT11" s="47">
        <f>IF('Res Rent Roll'!$B12="","",Rents!DT11*'Res Rent Roll'!$Q12*Rollover!DS12)</f>
        <v>7491.5274650158726</v>
      </c>
      <c r="DU11" s="47">
        <f>IF('Res Rent Roll'!$B12="","",Rents!DU11*'Res Rent Roll'!$Q12*Rollover!DT12)</f>
        <v>0</v>
      </c>
      <c r="DV11" s="47">
        <f>IF('Res Rent Roll'!$B12="","",Rents!DV11*'Res Rent Roll'!$Q12*Rollover!DU12)</f>
        <v>0</v>
      </c>
      <c r="DW11" s="47">
        <f>IF('Res Rent Roll'!$B12="","",Rents!DW11*'Res Rent Roll'!$Q12*Rollover!DV12)</f>
        <v>0</v>
      </c>
      <c r="DX11" s="47">
        <f>IF('Res Rent Roll'!$B12="","",Rents!DX11*'Res Rent Roll'!$Q12*Rollover!DW12)</f>
        <v>0</v>
      </c>
      <c r="DY11" s="47">
        <f>IF('Res Rent Roll'!$B12="","",Rents!DY11*'Res Rent Roll'!$Q12*Rollover!DX12)</f>
        <v>0</v>
      </c>
      <c r="DZ11" s="47">
        <f>IF('Res Rent Roll'!$B12="","",Rents!DZ11*'Res Rent Roll'!$Q12*Rollover!DY12)</f>
        <v>0</v>
      </c>
      <c r="EA11" s="47">
        <f>IF('Res Rent Roll'!$B12="","",Rents!EA11*'Res Rent Roll'!$Q12*Rollover!DZ12)</f>
        <v>0</v>
      </c>
      <c r="EB11" s="47">
        <f>IF('Res Rent Roll'!$B12="","",Rents!EB11*'Res Rent Roll'!$Q12*Rollover!EA12)</f>
        <v>0</v>
      </c>
      <c r="EC11" s="47">
        <f>IF('Res Rent Roll'!$B12="","",Rents!EC11*'Res Rent Roll'!$Q12*Rollover!EB12)</f>
        <v>0</v>
      </c>
      <c r="ED11" s="47">
        <f>IF('Res Rent Roll'!$B12="","",Rents!ED11*'Res Rent Roll'!$Q12*Rollover!EC12)</f>
        <v>0</v>
      </c>
      <c r="EE11" s="47">
        <f>IF('Res Rent Roll'!$B12="","",Rents!EE11*'Res Rent Roll'!$Q12*Rollover!ED12)</f>
        <v>0</v>
      </c>
      <c r="EF11" s="47">
        <f>IF('Res Rent Roll'!$B12="","",Rents!EF11*'Res Rent Roll'!$Q12*Rollover!EE12)</f>
        <v>7716.2732889663494</v>
      </c>
      <c r="EG11" s="47">
        <f>IF('Res Rent Roll'!$B12="","",Rents!EG11*'Res Rent Roll'!$Q12*Rollover!EF12)</f>
        <v>0</v>
      </c>
      <c r="EH11" s="47">
        <f>IF('Res Rent Roll'!$B12="","",Rents!EH11*'Res Rent Roll'!$Q12*Rollover!EG12)</f>
        <v>0</v>
      </c>
      <c r="EI11" s="47">
        <f>IF('Res Rent Roll'!$B12="","",Rents!EI11*'Res Rent Roll'!$Q12*Rollover!EH12)</f>
        <v>0</v>
      </c>
      <c r="EJ11" s="47">
        <f>IF('Res Rent Roll'!$B12="","",Rents!EJ11*'Res Rent Roll'!$Q12*Rollover!EI12)</f>
        <v>0</v>
      </c>
      <c r="EK11" s="47">
        <f>IF('Res Rent Roll'!$B12="","",Rents!EK11*'Res Rent Roll'!$Q12*Rollover!EJ12)</f>
        <v>0</v>
      </c>
      <c r="EL11" s="47">
        <f>IF('Res Rent Roll'!$B12="","",Rents!EL11*'Res Rent Roll'!$Q12*Rollover!EK12)</f>
        <v>0</v>
      </c>
      <c r="EM11" s="47">
        <f>IF('Res Rent Roll'!$B12="","",Rents!EM11*'Res Rent Roll'!$Q12*Rollover!EL12)</f>
        <v>0</v>
      </c>
      <c r="EN11" s="47">
        <f>IF('Res Rent Roll'!$B12="","",Rents!EN11*'Res Rent Roll'!$Q12*Rollover!EM12)</f>
        <v>0</v>
      </c>
      <c r="EO11" s="47">
        <f>IF('Res Rent Roll'!$B12="","",Rents!EO11*'Res Rent Roll'!$Q12*Rollover!EN12)</f>
        <v>0</v>
      </c>
      <c r="EP11" s="47">
        <f>IF('Res Rent Roll'!$B12="","",Rents!EP11*'Res Rent Roll'!$Q12*Rollover!EO12)</f>
        <v>0</v>
      </c>
      <c r="EQ11" s="47">
        <f>IF('Res Rent Roll'!$B12="","",Rents!EQ11*'Res Rent Roll'!$Q12*Rollover!EP12)</f>
        <v>0</v>
      </c>
      <c r="ER11" s="47">
        <f>IF('Res Rent Roll'!$B12="","",Rents!ER11*'Res Rent Roll'!$Q12*Rollover!EQ12)</f>
        <v>7947.7614876353391</v>
      </c>
      <c r="ES11" s="47">
        <f>IF('Res Rent Roll'!$B12="","",Rents!ES11*'Res Rent Roll'!$Q12*Rollover!ER12)</f>
        <v>0</v>
      </c>
      <c r="ET11" s="47">
        <f>IF('Res Rent Roll'!$B12="","",Rents!ET11*'Res Rent Roll'!$Q12*Rollover!ES12)</f>
        <v>0</v>
      </c>
      <c r="EU11" s="47">
        <f>IF('Res Rent Roll'!$B12="","",Rents!EU11*'Res Rent Roll'!$Q12*Rollover!ET12)</f>
        <v>0</v>
      </c>
      <c r="EV11" s="47">
        <f>IF('Res Rent Roll'!$B12="","",Rents!EV11*'Res Rent Roll'!$Q12*Rollover!EU12)</f>
        <v>0</v>
      </c>
      <c r="EW11" s="47">
        <f>IF('Res Rent Roll'!$B12="","",Rents!EW11*'Res Rent Roll'!$Q12*Rollover!EV12)</f>
        <v>0</v>
      </c>
      <c r="EX11" s="47">
        <f>IF('Res Rent Roll'!$B12="","",Rents!EX11*'Res Rent Roll'!$Q12*Rollover!EW12)</f>
        <v>0</v>
      </c>
      <c r="EY11" s="47">
        <f>IF('Res Rent Roll'!$B12="","",Rents!EY11*'Res Rent Roll'!$Q12*Rollover!EX12)</f>
        <v>0</v>
      </c>
      <c r="EZ11" s="47">
        <f>IF('Res Rent Roll'!$B12="","",Rents!EZ11*'Res Rent Roll'!$Q12*Rollover!EY12)</f>
        <v>0</v>
      </c>
      <c r="FA11" s="47">
        <f>IF('Res Rent Roll'!$B12="","",Rents!FA11*'Res Rent Roll'!$Q12*Rollover!EZ12)</f>
        <v>0</v>
      </c>
      <c r="FB11" s="47">
        <f>IF('Res Rent Roll'!$B12="","",Rents!FB11*'Res Rent Roll'!$Q12*Rollover!FA12)</f>
        <v>0</v>
      </c>
      <c r="FC11" s="47">
        <f>IF('Res Rent Roll'!$B12="","",Rents!FC11*'Res Rent Roll'!$Q12*Rollover!FB12)</f>
        <v>0</v>
      </c>
      <c r="FD11" s="47">
        <f>IF('Res Rent Roll'!$B12="","",Rents!FD11*'Res Rent Roll'!$Q12*Rollover!FC12)</f>
        <v>8186.1943322643974</v>
      </c>
      <c r="FE11" s="47">
        <f>IF('Res Rent Roll'!$B12="","",Rents!FE11*'Res Rent Roll'!$Q12*Rollover!FD12)</f>
        <v>0</v>
      </c>
      <c r="FF11" s="47">
        <f>IF('Res Rent Roll'!$B12="","",Rents!FF11*'Res Rent Roll'!$Q12*Rollover!FE12)</f>
        <v>0</v>
      </c>
      <c r="FG11" s="47">
        <f>IF('Res Rent Roll'!$B12="","",Rents!FG11*'Res Rent Roll'!$Q12*Rollover!FF12)</f>
        <v>0</v>
      </c>
      <c r="FH11" s="47">
        <f>IF('Res Rent Roll'!$B12="","",Rents!FH11*'Res Rent Roll'!$Q12*Rollover!FG12)</f>
        <v>0</v>
      </c>
      <c r="FI11" s="47">
        <f>IF('Res Rent Roll'!$B12="","",Rents!FI11*'Res Rent Roll'!$Q12*Rollover!FH12)</f>
        <v>0</v>
      </c>
      <c r="FJ11" s="47">
        <f>IF('Res Rent Roll'!$B12="","",Rents!FJ11*'Res Rent Roll'!$Q12*Rollover!FI12)</f>
        <v>0</v>
      </c>
      <c r="FK11" s="47">
        <f>IF('Res Rent Roll'!$B12="","",Rents!FK11*'Res Rent Roll'!$Q12*Rollover!FJ12)</f>
        <v>0</v>
      </c>
      <c r="FL11" s="47">
        <f>IF('Res Rent Roll'!$B12="","",Rents!FL11*'Res Rent Roll'!$Q12*Rollover!FK12)</f>
        <v>0</v>
      </c>
      <c r="FM11" s="47">
        <f>IF('Res Rent Roll'!$B12="","",Rents!FM11*'Res Rent Roll'!$Q12*Rollover!FL12)</f>
        <v>0</v>
      </c>
      <c r="FN11" s="47">
        <f>IF('Res Rent Roll'!$B12="","",Rents!FN11*'Res Rent Roll'!$Q12*Rollover!FM12)</f>
        <v>0</v>
      </c>
      <c r="FO11" s="47">
        <f>IF('Res Rent Roll'!$B12="","",Rents!FO11*'Res Rent Roll'!$Q12*Rollover!FN12)</f>
        <v>0</v>
      </c>
      <c r="FP11" s="47">
        <f>IF('Res Rent Roll'!$B12="","",Rents!FP11*'Res Rent Roll'!$Q12*Rollover!FO12)</f>
        <v>8431.7801622323313</v>
      </c>
      <c r="FQ11" s="47">
        <f>IF('Res Rent Roll'!$B12="","",Rents!FQ11*'Res Rent Roll'!$Q12*Rollover!FP12)</f>
        <v>0</v>
      </c>
      <c r="FR11" s="47">
        <f>IF('Res Rent Roll'!$B12="","",Rents!FR11*'Res Rent Roll'!$Q12*Rollover!FQ12)</f>
        <v>0</v>
      </c>
      <c r="FS11" s="47">
        <f>IF('Res Rent Roll'!$B12="","",Rents!FS11*'Res Rent Roll'!$Q12*Rollover!FR12)</f>
        <v>0</v>
      </c>
      <c r="FT11" s="47">
        <f>IF('Res Rent Roll'!$B12="","",Rents!FT11*'Res Rent Roll'!$Q12*Rollover!FS12)</f>
        <v>0</v>
      </c>
      <c r="FU11" s="47">
        <f>IF('Res Rent Roll'!$B12="","",Rents!FU11*'Res Rent Roll'!$Q12*Rollover!FT12)</f>
        <v>0</v>
      </c>
      <c r="FV11" s="47">
        <f>IF('Res Rent Roll'!$B12="","",Rents!FV11*'Res Rent Roll'!$Q12*Rollover!FU12)</f>
        <v>0</v>
      </c>
      <c r="FW11" s="47">
        <f>IF('Res Rent Roll'!$B12="","",Rents!FW11*'Res Rent Roll'!$Q12*Rollover!FV12)</f>
        <v>0</v>
      </c>
      <c r="FX11" s="47">
        <f>IF('Res Rent Roll'!$B12="","",Rents!FX11*'Res Rent Roll'!$Q12*Rollover!FW12)</f>
        <v>0</v>
      </c>
      <c r="FY11" s="47">
        <f>IF('Res Rent Roll'!$B12="","",Rents!FY11*'Res Rent Roll'!$Q12*Rollover!FX12)</f>
        <v>0</v>
      </c>
      <c r="FZ11" s="47">
        <f>IF('Res Rent Roll'!$B12="","",Rents!FZ11*'Res Rent Roll'!$Q12*Rollover!FY12)</f>
        <v>0</v>
      </c>
      <c r="GA11" s="48">
        <f>IF('Res Rent Roll'!$B12="","",Rents!GA11*'Res Rent Roll'!$Q12*Rollover!FZ12)</f>
        <v>0</v>
      </c>
    </row>
    <row r="12" spans="2:183" x14ac:dyDescent="0.3">
      <c r="B12" s="42" t="str">
        <f>IF('Res Rent Roll'!$B13="","",'Res Rent Roll'!$B13)</f>
        <v>1-Bed A (No Renovation)</v>
      </c>
      <c r="C12" s="43"/>
      <c r="D12" s="47">
        <f>IF('Res Rent Roll'!$B13="","",Rents!D12*'Res Rent Roll'!$Q13*Rollover!C13)</f>
        <v>0</v>
      </c>
      <c r="E12" s="47">
        <f>IF('Res Rent Roll'!$B13="","",Rents!E12*'Res Rent Roll'!$Q13*Rollover!D13)</f>
        <v>0</v>
      </c>
      <c r="F12" s="47">
        <f>IF('Res Rent Roll'!$B13="","",Rents!F12*'Res Rent Roll'!$Q13*Rollover!E13)</f>
        <v>0</v>
      </c>
      <c r="G12" s="47">
        <f>IF('Res Rent Roll'!$B13="","",Rents!G12*'Res Rent Roll'!$Q13*Rollover!F13)</f>
        <v>0</v>
      </c>
      <c r="H12" s="47">
        <f>IF('Res Rent Roll'!$B13="","",Rents!H12*'Res Rent Roll'!$Q13*Rollover!G13)</f>
        <v>0</v>
      </c>
      <c r="I12" s="47">
        <f>IF('Res Rent Roll'!$B13="","",Rents!I12*'Res Rent Roll'!$Q13*Rollover!H13)</f>
        <v>0</v>
      </c>
      <c r="J12" s="47">
        <f>IF('Res Rent Roll'!$B13="","",Rents!J12*'Res Rent Roll'!$Q13*Rollover!I13)</f>
        <v>0</v>
      </c>
      <c r="K12" s="47">
        <f>IF('Res Rent Roll'!$B13="","",Rents!K12*'Res Rent Roll'!$Q13*Rollover!J13)</f>
        <v>0</v>
      </c>
      <c r="L12" s="47">
        <f>IF('Res Rent Roll'!$B13="","",Rents!L12*'Res Rent Roll'!$Q13*Rollover!K13)</f>
        <v>0</v>
      </c>
      <c r="M12" s="47">
        <f>IF('Res Rent Roll'!$B13="","",Rents!M12*'Res Rent Roll'!$Q13*Rollover!L13)</f>
        <v>0</v>
      </c>
      <c r="N12" s="47">
        <f>IF('Res Rent Roll'!$B13="","",Rents!N12*'Res Rent Roll'!$Q13*Rollover!M13)</f>
        <v>0</v>
      </c>
      <c r="O12" s="47">
        <f>IF('Res Rent Roll'!$B13="","",Rents!O12*'Res Rent Roll'!$Q13*Rollover!N13)</f>
        <v>0</v>
      </c>
      <c r="P12" s="47">
        <f>IF('Res Rent Roll'!$B13="","",Rents!P12*'Res Rent Roll'!$Q13*Rollover!O13)</f>
        <v>4657.2480000000005</v>
      </c>
      <c r="Q12" s="47">
        <f>IF('Res Rent Roll'!$B13="","",Rents!Q12*'Res Rent Roll'!$Q13*Rollover!P13)</f>
        <v>0</v>
      </c>
      <c r="R12" s="47">
        <f>IF('Res Rent Roll'!$B13="","",Rents!R12*'Res Rent Roll'!$Q13*Rollover!Q13)</f>
        <v>0</v>
      </c>
      <c r="S12" s="47">
        <f>IF('Res Rent Roll'!$B13="","",Rents!S12*'Res Rent Roll'!$Q13*Rollover!R13)</f>
        <v>0</v>
      </c>
      <c r="T12" s="47">
        <f>IF('Res Rent Roll'!$B13="","",Rents!T12*'Res Rent Roll'!$Q13*Rollover!S13)</f>
        <v>0</v>
      </c>
      <c r="U12" s="47">
        <f>IF('Res Rent Roll'!$B13="","",Rents!U12*'Res Rent Roll'!$Q13*Rollover!T13)</f>
        <v>0</v>
      </c>
      <c r="V12" s="47">
        <f>IF('Res Rent Roll'!$B13="","",Rents!V12*'Res Rent Roll'!$Q13*Rollover!U13)</f>
        <v>0</v>
      </c>
      <c r="W12" s="47">
        <f>IF('Res Rent Roll'!$B13="","",Rents!W12*'Res Rent Roll'!$Q13*Rollover!V13)</f>
        <v>0</v>
      </c>
      <c r="X12" s="47">
        <f>IF('Res Rent Roll'!$B13="","",Rents!X12*'Res Rent Roll'!$Q13*Rollover!W13)</f>
        <v>0</v>
      </c>
      <c r="Y12" s="47">
        <f>IF('Res Rent Roll'!$B13="","",Rents!Y12*'Res Rent Roll'!$Q13*Rollover!X13)</f>
        <v>0</v>
      </c>
      <c r="Z12" s="47">
        <f>IF('Res Rent Roll'!$B13="","",Rents!Z12*'Res Rent Roll'!$Q13*Rollover!Y13)</f>
        <v>0</v>
      </c>
      <c r="AA12" s="47">
        <f>IF('Res Rent Roll'!$B13="","",Rents!AA12*'Res Rent Roll'!$Q13*Rollover!Z13)</f>
        <v>0</v>
      </c>
      <c r="AB12" s="47">
        <f>IF('Res Rent Roll'!$B13="","",Rents!AB12*'Res Rent Roll'!$Q13*Rollover!AA13)</f>
        <v>5800.1524800000007</v>
      </c>
      <c r="AC12" s="47">
        <f>IF('Res Rent Roll'!$B13="","",Rents!AC12*'Res Rent Roll'!$Q13*Rollover!AB13)</f>
        <v>0</v>
      </c>
      <c r="AD12" s="47">
        <f>IF('Res Rent Roll'!$B13="","",Rents!AD12*'Res Rent Roll'!$Q13*Rollover!AC13)</f>
        <v>0</v>
      </c>
      <c r="AE12" s="47">
        <f>IF('Res Rent Roll'!$B13="","",Rents!AE12*'Res Rent Roll'!$Q13*Rollover!AD13)</f>
        <v>0</v>
      </c>
      <c r="AF12" s="47">
        <f>IF('Res Rent Roll'!$B13="","",Rents!AF12*'Res Rent Roll'!$Q13*Rollover!AE13)</f>
        <v>0</v>
      </c>
      <c r="AG12" s="47">
        <f>IF('Res Rent Roll'!$B13="","",Rents!AG12*'Res Rent Roll'!$Q13*Rollover!AF13)</f>
        <v>0</v>
      </c>
      <c r="AH12" s="47">
        <f>IF('Res Rent Roll'!$B13="","",Rents!AH12*'Res Rent Roll'!$Q13*Rollover!AG13)</f>
        <v>0</v>
      </c>
      <c r="AI12" s="47">
        <f>IF('Res Rent Roll'!$B13="","",Rents!AI12*'Res Rent Roll'!$Q13*Rollover!AH13)</f>
        <v>0</v>
      </c>
      <c r="AJ12" s="47">
        <f>IF('Res Rent Roll'!$B13="","",Rents!AJ12*'Res Rent Roll'!$Q13*Rollover!AI13)</f>
        <v>0</v>
      </c>
      <c r="AK12" s="47">
        <f>IF('Res Rent Roll'!$B13="","",Rents!AK12*'Res Rent Roll'!$Q13*Rollover!AJ13)</f>
        <v>0</v>
      </c>
      <c r="AL12" s="47">
        <f>IF('Res Rent Roll'!$B13="","",Rents!AL12*'Res Rent Roll'!$Q13*Rollover!AK13)</f>
        <v>0</v>
      </c>
      <c r="AM12" s="47">
        <f>IF('Res Rent Roll'!$B13="","",Rents!AM12*'Res Rent Roll'!$Q13*Rollover!AL13)</f>
        <v>0</v>
      </c>
      <c r="AN12" s="47">
        <f>IF('Res Rent Roll'!$B13="","",Rents!AN12*'Res Rent Roll'!$Q13*Rollover!AM13)</f>
        <v>5974.1570544000006</v>
      </c>
      <c r="AO12" s="47">
        <f>IF('Res Rent Roll'!$B13="","",Rents!AO12*'Res Rent Roll'!$Q13*Rollover!AN13)</f>
        <v>0</v>
      </c>
      <c r="AP12" s="47">
        <f>IF('Res Rent Roll'!$B13="","",Rents!AP12*'Res Rent Roll'!$Q13*Rollover!AO13)</f>
        <v>0</v>
      </c>
      <c r="AQ12" s="47">
        <f>IF('Res Rent Roll'!$B13="","",Rents!AQ12*'Res Rent Roll'!$Q13*Rollover!AP13)</f>
        <v>0</v>
      </c>
      <c r="AR12" s="47">
        <f>IF('Res Rent Roll'!$B13="","",Rents!AR12*'Res Rent Roll'!$Q13*Rollover!AQ13)</f>
        <v>0</v>
      </c>
      <c r="AS12" s="47">
        <f>IF('Res Rent Roll'!$B13="","",Rents!AS12*'Res Rent Roll'!$Q13*Rollover!AR13)</f>
        <v>0</v>
      </c>
      <c r="AT12" s="47">
        <f>IF('Res Rent Roll'!$B13="","",Rents!AT12*'Res Rent Roll'!$Q13*Rollover!AS13)</f>
        <v>0</v>
      </c>
      <c r="AU12" s="47">
        <f>IF('Res Rent Roll'!$B13="","",Rents!AU12*'Res Rent Roll'!$Q13*Rollover!AT13)</f>
        <v>0</v>
      </c>
      <c r="AV12" s="47">
        <f>IF('Res Rent Roll'!$B13="","",Rents!AV12*'Res Rent Roll'!$Q13*Rollover!AU13)</f>
        <v>0</v>
      </c>
      <c r="AW12" s="47">
        <f>IF('Res Rent Roll'!$B13="","",Rents!AW12*'Res Rent Roll'!$Q13*Rollover!AV13)</f>
        <v>0</v>
      </c>
      <c r="AX12" s="47">
        <f>IF('Res Rent Roll'!$B13="","",Rents!AX12*'Res Rent Roll'!$Q13*Rollover!AW13)</f>
        <v>0</v>
      </c>
      <c r="AY12" s="47">
        <f>IF('Res Rent Roll'!$B13="","",Rents!AY12*'Res Rent Roll'!$Q13*Rollover!AX13)</f>
        <v>0</v>
      </c>
      <c r="AZ12" s="47">
        <f>IF('Res Rent Roll'!$B13="","",Rents!AZ12*'Res Rent Roll'!$Q13*Rollover!AY13)</f>
        <v>6153.3817660320001</v>
      </c>
      <c r="BA12" s="47">
        <f>IF('Res Rent Roll'!$B13="","",Rents!BA12*'Res Rent Roll'!$Q13*Rollover!AZ13)</f>
        <v>0</v>
      </c>
      <c r="BB12" s="47">
        <f>IF('Res Rent Roll'!$B13="","",Rents!BB12*'Res Rent Roll'!$Q13*Rollover!BA13)</f>
        <v>0</v>
      </c>
      <c r="BC12" s="47">
        <f>IF('Res Rent Roll'!$B13="","",Rents!BC12*'Res Rent Roll'!$Q13*Rollover!BB13)</f>
        <v>0</v>
      </c>
      <c r="BD12" s="47">
        <f>IF('Res Rent Roll'!$B13="","",Rents!BD12*'Res Rent Roll'!$Q13*Rollover!BC13)</f>
        <v>0</v>
      </c>
      <c r="BE12" s="47">
        <f>IF('Res Rent Roll'!$B13="","",Rents!BE12*'Res Rent Roll'!$Q13*Rollover!BD13)</f>
        <v>0</v>
      </c>
      <c r="BF12" s="47">
        <f>IF('Res Rent Roll'!$B13="","",Rents!BF12*'Res Rent Roll'!$Q13*Rollover!BE13)</f>
        <v>0</v>
      </c>
      <c r="BG12" s="47">
        <f>IF('Res Rent Roll'!$B13="","",Rents!BG12*'Res Rent Roll'!$Q13*Rollover!BF13)</f>
        <v>0</v>
      </c>
      <c r="BH12" s="47">
        <f>IF('Res Rent Roll'!$B13="","",Rents!BH12*'Res Rent Roll'!$Q13*Rollover!BG13)</f>
        <v>0</v>
      </c>
      <c r="BI12" s="47">
        <f>IF('Res Rent Roll'!$B13="","",Rents!BI12*'Res Rent Roll'!$Q13*Rollover!BH13)</f>
        <v>0</v>
      </c>
      <c r="BJ12" s="47">
        <f>IF('Res Rent Roll'!$B13="","",Rents!BJ12*'Res Rent Roll'!$Q13*Rollover!BI13)</f>
        <v>0</v>
      </c>
      <c r="BK12" s="47">
        <f>IF('Res Rent Roll'!$B13="","",Rents!BK12*'Res Rent Roll'!$Q13*Rollover!BJ13)</f>
        <v>0</v>
      </c>
      <c r="BL12" s="47">
        <f>IF('Res Rent Roll'!$B13="","",Rents!BL12*'Res Rent Roll'!$Q13*Rollover!BK13)</f>
        <v>6337.98321901296</v>
      </c>
      <c r="BM12" s="47">
        <f>IF('Res Rent Roll'!$B13="","",Rents!BM12*'Res Rent Roll'!$Q13*Rollover!BL13)</f>
        <v>0</v>
      </c>
      <c r="BN12" s="47">
        <f>IF('Res Rent Roll'!$B13="","",Rents!BN12*'Res Rent Roll'!$Q13*Rollover!BM13)</f>
        <v>0</v>
      </c>
      <c r="BO12" s="47">
        <f>IF('Res Rent Roll'!$B13="","",Rents!BO12*'Res Rent Roll'!$Q13*Rollover!BN13)</f>
        <v>0</v>
      </c>
      <c r="BP12" s="47">
        <f>IF('Res Rent Roll'!$B13="","",Rents!BP12*'Res Rent Roll'!$Q13*Rollover!BO13)</f>
        <v>0</v>
      </c>
      <c r="BQ12" s="47">
        <f>IF('Res Rent Roll'!$B13="","",Rents!BQ12*'Res Rent Roll'!$Q13*Rollover!BP13)</f>
        <v>0</v>
      </c>
      <c r="BR12" s="47">
        <f>IF('Res Rent Roll'!$B13="","",Rents!BR12*'Res Rent Roll'!$Q13*Rollover!BQ13)</f>
        <v>0</v>
      </c>
      <c r="BS12" s="47">
        <f>IF('Res Rent Roll'!$B13="","",Rents!BS12*'Res Rent Roll'!$Q13*Rollover!BR13)</f>
        <v>0</v>
      </c>
      <c r="BT12" s="47">
        <f>IF('Res Rent Roll'!$B13="","",Rents!BT12*'Res Rent Roll'!$Q13*Rollover!BS13)</f>
        <v>0</v>
      </c>
      <c r="BU12" s="47">
        <f>IF('Res Rent Roll'!$B13="","",Rents!BU12*'Res Rent Roll'!$Q13*Rollover!BT13)</f>
        <v>0</v>
      </c>
      <c r="BV12" s="47">
        <f>IF('Res Rent Roll'!$B13="","",Rents!BV12*'Res Rent Roll'!$Q13*Rollover!BU13)</f>
        <v>0</v>
      </c>
      <c r="BW12" s="47">
        <f>IF('Res Rent Roll'!$B13="","",Rents!BW12*'Res Rent Roll'!$Q13*Rollover!BV13)</f>
        <v>0</v>
      </c>
      <c r="BX12" s="47">
        <f>IF('Res Rent Roll'!$B13="","",Rents!BX12*'Res Rent Roll'!$Q13*Rollover!BW13)</f>
        <v>6528.1227155833485</v>
      </c>
      <c r="BY12" s="47">
        <f>IF('Res Rent Roll'!$B13="","",Rents!BY12*'Res Rent Roll'!$Q13*Rollover!BX13)</f>
        <v>0</v>
      </c>
      <c r="BZ12" s="47">
        <f>IF('Res Rent Roll'!$B13="","",Rents!BZ12*'Res Rent Roll'!$Q13*Rollover!BY13)</f>
        <v>0</v>
      </c>
      <c r="CA12" s="47">
        <f>IF('Res Rent Roll'!$B13="","",Rents!CA12*'Res Rent Roll'!$Q13*Rollover!BZ13)</f>
        <v>0</v>
      </c>
      <c r="CB12" s="47">
        <f>IF('Res Rent Roll'!$B13="","",Rents!CB12*'Res Rent Roll'!$Q13*Rollover!CA13)</f>
        <v>0</v>
      </c>
      <c r="CC12" s="47">
        <f>IF('Res Rent Roll'!$B13="","",Rents!CC12*'Res Rent Roll'!$Q13*Rollover!CB13)</f>
        <v>0</v>
      </c>
      <c r="CD12" s="47">
        <f>IF('Res Rent Roll'!$B13="","",Rents!CD12*'Res Rent Roll'!$Q13*Rollover!CC13)</f>
        <v>0</v>
      </c>
      <c r="CE12" s="47">
        <f>IF('Res Rent Roll'!$B13="","",Rents!CE12*'Res Rent Roll'!$Q13*Rollover!CD13)</f>
        <v>0</v>
      </c>
      <c r="CF12" s="47">
        <f>IF('Res Rent Roll'!$B13="","",Rents!CF12*'Res Rent Roll'!$Q13*Rollover!CE13)</f>
        <v>0</v>
      </c>
      <c r="CG12" s="47">
        <f>IF('Res Rent Roll'!$B13="","",Rents!CG12*'Res Rent Roll'!$Q13*Rollover!CF13)</f>
        <v>0</v>
      </c>
      <c r="CH12" s="47">
        <f>IF('Res Rent Roll'!$B13="","",Rents!CH12*'Res Rent Roll'!$Q13*Rollover!CG13)</f>
        <v>0</v>
      </c>
      <c r="CI12" s="47">
        <f>IF('Res Rent Roll'!$B13="","",Rents!CI12*'Res Rent Roll'!$Q13*Rollover!CH13)</f>
        <v>0</v>
      </c>
      <c r="CJ12" s="47">
        <f>IF('Res Rent Roll'!$B13="","",Rents!CJ12*'Res Rent Roll'!$Q13*Rollover!CI13)</f>
        <v>6723.96639705085</v>
      </c>
      <c r="CK12" s="47">
        <f>IF('Res Rent Roll'!$B13="","",Rents!CK12*'Res Rent Roll'!$Q13*Rollover!CJ13)</f>
        <v>0</v>
      </c>
      <c r="CL12" s="47">
        <f>IF('Res Rent Roll'!$B13="","",Rents!CL12*'Res Rent Roll'!$Q13*Rollover!CK13)</f>
        <v>0</v>
      </c>
      <c r="CM12" s="47">
        <f>IF('Res Rent Roll'!$B13="","",Rents!CM12*'Res Rent Roll'!$Q13*Rollover!CL13)</f>
        <v>0</v>
      </c>
      <c r="CN12" s="47">
        <f>IF('Res Rent Roll'!$B13="","",Rents!CN12*'Res Rent Roll'!$Q13*Rollover!CM13)</f>
        <v>0</v>
      </c>
      <c r="CO12" s="47">
        <f>IF('Res Rent Roll'!$B13="","",Rents!CO12*'Res Rent Roll'!$Q13*Rollover!CN13)</f>
        <v>0</v>
      </c>
      <c r="CP12" s="47">
        <f>IF('Res Rent Roll'!$B13="","",Rents!CP12*'Res Rent Roll'!$Q13*Rollover!CO13)</f>
        <v>0</v>
      </c>
      <c r="CQ12" s="47">
        <f>IF('Res Rent Roll'!$B13="","",Rents!CQ12*'Res Rent Roll'!$Q13*Rollover!CP13)</f>
        <v>0</v>
      </c>
      <c r="CR12" s="47">
        <f>IF('Res Rent Roll'!$B13="","",Rents!CR12*'Res Rent Roll'!$Q13*Rollover!CQ13)</f>
        <v>0</v>
      </c>
      <c r="CS12" s="47">
        <f>IF('Res Rent Roll'!$B13="","",Rents!CS12*'Res Rent Roll'!$Q13*Rollover!CR13)</f>
        <v>0</v>
      </c>
      <c r="CT12" s="47">
        <f>IF('Res Rent Roll'!$B13="","",Rents!CT12*'Res Rent Roll'!$Q13*Rollover!CS13)</f>
        <v>0</v>
      </c>
      <c r="CU12" s="47">
        <f>IF('Res Rent Roll'!$B13="","",Rents!CU12*'Res Rent Roll'!$Q13*Rollover!CT13)</f>
        <v>0</v>
      </c>
      <c r="CV12" s="47">
        <f>IF('Res Rent Roll'!$B13="","",Rents!CV12*'Res Rent Roll'!$Q13*Rollover!CU13)</f>
        <v>6925.6853889623744</v>
      </c>
      <c r="CW12" s="47">
        <f>IF('Res Rent Roll'!$B13="","",Rents!CW12*'Res Rent Roll'!$Q13*Rollover!CV13)</f>
        <v>0</v>
      </c>
      <c r="CX12" s="47">
        <f>IF('Res Rent Roll'!$B13="","",Rents!CX12*'Res Rent Roll'!$Q13*Rollover!CW13)</f>
        <v>0</v>
      </c>
      <c r="CY12" s="47">
        <f>IF('Res Rent Roll'!$B13="","",Rents!CY12*'Res Rent Roll'!$Q13*Rollover!CX13)</f>
        <v>0</v>
      </c>
      <c r="CZ12" s="47">
        <f>IF('Res Rent Roll'!$B13="","",Rents!CZ12*'Res Rent Roll'!$Q13*Rollover!CY13)</f>
        <v>0</v>
      </c>
      <c r="DA12" s="47">
        <f>IF('Res Rent Roll'!$B13="","",Rents!DA12*'Res Rent Roll'!$Q13*Rollover!CZ13)</f>
        <v>0</v>
      </c>
      <c r="DB12" s="47">
        <f>IF('Res Rent Roll'!$B13="","",Rents!DB12*'Res Rent Roll'!$Q13*Rollover!DA13)</f>
        <v>0</v>
      </c>
      <c r="DC12" s="47">
        <f>IF('Res Rent Roll'!$B13="","",Rents!DC12*'Res Rent Roll'!$Q13*Rollover!DB13)</f>
        <v>0</v>
      </c>
      <c r="DD12" s="47">
        <f>IF('Res Rent Roll'!$B13="","",Rents!DD12*'Res Rent Roll'!$Q13*Rollover!DC13)</f>
        <v>0</v>
      </c>
      <c r="DE12" s="47">
        <f>IF('Res Rent Roll'!$B13="","",Rents!DE12*'Res Rent Roll'!$Q13*Rollover!DD13)</f>
        <v>0</v>
      </c>
      <c r="DF12" s="47">
        <f>IF('Res Rent Roll'!$B13="","",Rents!DF12*'Res Rent Roll'!$Q13*Rollover!DE13)</f>
        <v>0</v>
      </c>
      <c r="DG12" s="47">
        <f>IF('Res Rent Roll'!$B13="","",Rents!DG12*'Res Rent Roll'!$Q13*Rollover!DF13)</f>
        <v>0</v>
      </c>
      <c r="DH12" s="47">
        <f>IF('Res Rent Roll'!$B13="","",Rents!DH12*'Res Rent Roll'!$Q13*Rollover!DG13)</f>
        <v>7133.4559506312453</v>
      </c>
      <c r="DI12" s="47">
        <f>IF('Res Rent Roll'!$B13="","",Rents!DI12*'Res Rent Roll'!$Q13*Rollover!DH13)</f>
        <v>0</v>
      </c>
      <c r="DJ12" s="47">
        <f>IF('Res Rent Roll'!$B13="","",Rents!DJ12*'Res Rent Roll'!$Q13*Rollover!DI13)</f>
        <v>0</v>
      </c>
      <c r="DK12" s="47">
        <f>IF('Res Rent Roll'!$B13="","",Rents!DK12*'Res Rent Roll'!$Q13*Rollover!DJ13)</f>
        <v>0</v>
      </c>
      <c r="DL12" s="47">
        <f>IF('Res Rent Roll'!$B13="","",Rents!DL12*'Res Rent Roll'!$Q13*Rollover!DK13)</f>
        <v>0</v>
      </c>
      <c r="DM12" s="47">
        <f>IF('Res Rent Roll'!$B13="","",Rents!DM12*'Res Rent Roll'!$Q13*Rollover!DL13)</f>
        <v>0</v>
      </c>
      <c r="DN12" s="47">
        <f>IF('Res Rent Roll'!$B13="","",Rents!DN12*'Res Rent Roll'!$Q13*Rollover!DM13)</f>
        <v>0</v>
      </c>
      <c r="DO12" s="47">
        <f>IF('Res Rent Roll'!$B13="","",Rents!DO12*'Res Rent Roll'!$Q13*Rollover!DN13)</f>
        <v>0</v>
      </c>
      <c r="DP12" s="47">
        <f>IF('Res Rent Roll'!$B13="","",Rents!DP12*'Res Rent Roll'!$Q13*Rollover!DO13)</f>
        <v>0</v>
      </c>
      <c r="DQ12" s="47">
        <f>IF('Res Rent Roll'!$B13="","",Rents!DQ12*'Res Rent Roll'!$Q13*Rollover!DP13)</f>
        <v>0</v>
      </c>
      <c r="DR12" s="47">
        <f>IF('Res Rent Roll'!$B13="","",Rents!DR12*'Res Rent Roll'!$Q13*Rollover!DQ13)</f>
        <v>0</v>
      </c>
      <c r="DS12" s="47">
        <f>IF('Res Rent Roll'!$B13="","",Rents!DS12*'Res Rent Roll'!$Q13*Rollover!DR13)</f>
        <v>0</v>
      </c>
      <c r="DT12" s="47">
        <f>IF('Res Rent Roll'!$B13="","",Rents!DT12*'Res Rent Roll'!$Q13*Rollover!DS13)</f>
        <v>7347.4596291501839</v>
      </c>
      <c r="DU12" s="47">
        <f>IF('Res Rent Roll'!$B13="","",Rents!DU12*'Res Rent Roll'!$Q13*Rollover!DT13)</f>
        <v>0</v>
      </c>
      <c r="DV12" s="47">
        <f>IF('Res Rent Roll'!$B13="","",Rents!DV12*'Res Rent Roll'!$Q13*Rollover!DU13)</f>
        <v>0</v>
      </c>
      <c r="DW12" s="47">
        <f>IF('Res Rent Roll'!$B13="","",Rents!DW12*'Res Rent Roll'!$Q13*Rollover!DV13)</f>
        <v>0</v>
      </c>
      <c r="DX12" s="47">
        <f>IF('Res Rent Roll'!$B13="","",Rents!DX12*'Res Rent Roll'!$Q13*Rollover!DW13)</f>
        <v>0</v>
      </c>
      <c r="DY12" s="47">
        <f>IF('Res Rent Roll'!$B13="","",Rents!DY12*'Res Rent Roll'!$Q13*Rollover!DX13)</f>
        <v>0</v>
      </c>
      <c r="DZ12" s="47">
        <f>IF('Res Rent Roll'!$B13="","",Rents!DZ12*'Res Rent Roll'!$Q13*Rollover!DY13)</f>
        <v>0</v>
      </c>
      <c r="EA12" s="47">
        <f>IF('Res Rent Roll'!$B13="","",Rents!EA12*'Res Rent Roll'!$Q13*Rollover!DZ13)</f>
        <v>0</v>
      </c>
      <c r="EB12" s="47">
        <f>IF('Res Rent Roll'!$B13="","",Rents!EB12*'Res Rent Roll'!$Q13*Rollover!EA13)</f>
        <v>0</v>
      </c>
      <c r="EC12" s="47">
        <f>IF('Res Rent Roll'!$B13="","",Rents!EC12*'Res Rent Roll'!$Q13*Rollover!EB13)</f>
        <v>0</v>
      </c>
      <c r="ED12" s="47">
        <f>IF('Res Rent Roll'!$B13="","",Rents!ED12*'Res Rent Roll'!$Q13*Rollover!EC13)</f>
        <v>0</v>
      </c>
      <c r="EE12" s="47">
        <f>IF('Res Rent Roll'!$B13="","",Rents!EE12*'Res Rent Roll'!$Q13*Rollover!ED13)</f>
        <v>0</v>
      </c>
      <c r="EF12" s="47">
        <f>IF('Res Rent Roll'!$B13="","",Rents!EF12*'Res Rent Roll'!$Q13*Rollover!EE13)</f>
        <v>7567.8834180246886</v>
      </c>
      <c r="EG12" s="47">
        <f>IF('Res Rent Roll'!$B13="","",Rents!EG12*'Res Rent Roll'!$Q13*Rollover!EF13)</f>
        <v>0</v>
      </c>
      <c r="EH12" s="47">
        <f>IF('Res Rent Roll'!$B13="","",Rents!EH12*'Res Rent Roll'!$Q13*Rollover!EG13)</f>
        <v>0</v>
      </c>
      <c r="EI12" s="47">
        <f>IF('Res Rent Roll'!$B13="","",Rents!EI12*'Res Rent Roll'!$Q13*Rollover!EH13)</f>
        <v>0</v>
      </c>
      <c r="EJ12" s="47">
        <f>IF('Res Rent Roll'!$B13="","",Rents!EJ12*'Res Rent Roll'!$Q13*Rollover!EI13)</f>
        <v>0</v>
      </c>
      <c r="EK12" s="47">
        <f>IF('Res Rent Roll'!$B13="","",Rents!EK12*'Res Rent Roll'!$Q13*Rollover!EJ13)</f>
        <v>0</v>
      </c>
      <c r="EL12" s="47">
        <f>IF('Res Rent Roll'!$B13="","",Rents!EL12*'Res Rent Roll'!$Q13*Rollover!EK13)</f>
        <v>0</v>
      </c>
      <c r="EM12" s="47">
        <f>IF('Res Rent Roll'!$B13="","",Rents!EM12*'Res Rent Roll'!$Q13*Rollover!EL13)</f>
        <v>0</v>
      </c>
      <c r="EN12" s="47">
        <f>IF('Res Rent Roll'!$B13="","",Rents!EN12*'Res Rent Roll'!$Q13*Rollover!EM13)</f>
        <v>0</v>
      </c>
      <c r="EO12" s="47">
        <f>IF('Res Rent Roll'!$B13="","",Rents!EO12*'Res Rent Roll'!$Q13*Rollover!EN13)</f>
        <v>0</v>
      </c>
      <c r="EP12" s="47">
        <f>IF('Res Rent Roll'!$B13="","",Rents!EP12*'Res Rent Roll'!$Q13*Rollover!EO13)</f>
        <v>0</v>
      </c>
      <c r="EQ12" s="47">
        <f>IF('Res Rent Roll'!$B13="","",Rents!EQ12*'Res Rent Roll'!$Q13*Rollover!EP13)</f>
        <v>0</v>
      </c>
      <c r="ER12" s="47">
        <f>IF('Res Rent Roll'!$B13="","",Rents!ER12*'Res Rent Roll'!$Q13*Rollover!EQ13)</f>
        <v>7794.9199205654286</v>
      </c>
      <c r="ES12" s="47">
        <f>IF('Res Rent Roll'!$B13="","",Rents!ES12*'Res Rent Roll'!$Q13*Rollover!ER13)</f>
        <v>0</v>
      </c>
      <c r="ET12" s="47">
        <f>IF('Res Rent Roll'!$B13="","",Rents!ET12*'Res Rent Roll'!$Q13*Rollover!ES13)</f>
        <v>0</v>
      </c>
      <c r="EU12" s="47">
        <f>IF('Res Rent Roll'!$B13="","",Rents!EU12*'Res Rent Roll'!$Q13*Rollover!ET13)</f>
        <v>0</v>
      </c>
      <c r="EV12" s="47">
        <f>IF('Res Rent Roll'!$B13="","",Rents!EV12*'Res Rent Roll'!$Q13*Rollover!EU13)</f>
        <v>0</v>
      </c>
      <c r="EW12" s="47">
        <f>IF('Res Rent Roll'!$B13="","",Rents!EW12*'Res Rent Roll'!$Q13*Rollover!EV13)</f>
        <v>0</v>
      </c>
      <c r="EX12" s="47">
        <f>IF('Res Rent Roll'!$B13="","",Rents!EX12*'Res Rent Roll'!$Q13*Rollover!EW13)</f>
        <v>0</v>
      </c>
      <c r="EY12" s="47">
        <f>IF('Res Rent Roll'!$B13="","",Rents!EY12*'Res Rent Roll'!$Q13*Rollover!EX13)</f>
        <v>0</v>
      </c>
      <c r="EZ12" s="47">
        <f>IF('Res Rent Roll'!$B13="","",Rents!EZ12*'Res Rent Roll'!$Q13*Rollover!EY13)</f>
        <v>0</v>
      </c>
      <c r="FA12" s="47">
        <f>IF('Res Rent Roll'!$B13="","",Rents!FA12*'Res Rent Roll'!$Q13*Rollover!EZ13)</f>
        <v>0</v>
      </c>
      <c r="FB12" s="47">
        <f>IF('Res Rent Roll'!$B13="","",Rents!FB12*'Res Rent Roll'!$Q13*Rollover!FA13)</f>
        <v>0</v>
      </c>
      <c r="FC12" s="47">
        <f>IF('Res Rent Roll'!$B13="","",Rents!FC12*'Res Rent Roll'!$Q13*Rollover!FB13)</f>
        <v>0</v>
      </c>
      <c r="FD12" s="47">
        <f>IF('Res Rent Roll'!$B13="","",Rents!FD12*'Res Rent Roll'!$Q13*Rollover!FC13)</f>
        <v>8028.7675181823906</v>
      </c>
      <c r="FE12" s="47">
        <f>IF('Res Rent Roll'!$B13="","",Rents!FE12*'Res Rent Roll'!$Q13*Rollover!FD13)</f>
        <v>0</v>
      </c>
      <c r="FF12" s="47">
        <f>IF('Res Rent Roll'!$B13="","",Rents!FF12*'Res Rent Roll'!$Q13*Rollover!FE13)</f>
        <v>0</v>
      </c>
      <c r="FG12" s="47">
        <f>IF('Res Rent Roll'!$B13="","",Rents!FG12*'Res Rent Roll'!$Q13*Rollover!FF13)</f>
        <v>0</v>
      </c>
      <c r="FH12" s="47">
        <f>IF('Res Rent Roll'!$B13="","",Rents!FH12*'Res Rent Roll'!$Q13*Rollover!FG13)</f>
        <v>0</v>
      </c>
      <c r="FI12" s="47">
        <f>IF('Res Rent Roll'!$B13="","",Rents!FI12*'Res Rent Roll'!$Q13*Rollover!FH13)</f>
        <v>0</v>
      </c>
      <c r="FJ12" s="47">
        <f>IF('Res Rent Roll'!$B13="","",Rents!FJ12*'Res Rent Roll'!$Q13*Rollover!FI13)</f>
        <v>0</v>
      </c>
      <c r="FK12" s="47">
        <f>IF('Res Rent Roll'!$B13="","",Rents!FK12*'Res Rent Roll'!$Q13*Rollover!FJ13)</f>
        <v>0</v>
      </c>
      <c r="FL12" s="47">
        <f>IF('Res Rent Roll'!$B13="","",Rents!FL12*'Res Rent Roll'!$Q13*Rollover!FK13)</f>
        <v>0</v>
      </c>
      <c r="FM12" s="47">
        <f>IF('Res Rent Roll'!$B13="","",Rents!FM12*'Res Rent Roll'!$Q13*Rollover!FL13)</f>
        <v>0</v>
      </c>
      <c r="FN12" s="47">
        <f>IF('Res Rent Roll'!$B13="","",Rents!FN12*'Res Rent Roll'!$Q13*Rollover!FM13)</f>
        <v>0</v>
      </c>
      <c r="FO12" s="47">
        <f>IF('Res Rent Roll'!$B13="","",Rents!FO12*'Res Rent Roll'!$Q13*Rollover!FN13)</f>
        <v>0</v>
      </c>
      <c r="FP12" s="47">
        <f>IF('Res Rent Roll'!$B13="","",Rents!FP12*'Res Rent Roll'!$Q13*Rollover!FO13)</f>
        <v>8269.6305437278625</v>
      </c>
      <c r="FQ12" s="47">
        <f>IF('Res Rent Roll'!$B13="","",Rents!FQ12*'Res Rent Roll'!$Q13*Rollover!FP13)</f>
        <v>0</v>
      </c>
      <c r="FR12" s="47">
        <f>IF('Res Rent Roll'!$B13="","",Rents!FR12*'Res Rent Roll'!$Q13*Rollover!FQ13)</f>
        <v>0</v>
      </c>
      <c r="FS12" s="47">
        <f>IF('Res Rent Roll'!$B13="","",Rents!FS12*'Res Rent Roll'!$Q13*Rollover!FR13)</f>
        <v>0</v>
      </c>
      <c r="FT12" s="47">
        <f>IF('Res Rent Roll'!$B13="","",Rents!FT12*'Res Rent Roll'!$Q13*Rollover!FS13)</f>
        <v>0</v>
      </c>
      <c r="FU12" s="47">
        <f>IF('Res Rent Roll'!$B13="","",Rents!FU12*'Res Rent Roll'!$Q13*Rollover!FT13)</f>
        <v>0</v>
      </c>
      <c r="FV12" s="47">
        <f>IF('Res Rent Roll'!$B13="","",Rents!FV12*'Res Rent Roll'!$Q13*Rollover!FU13)</f>
        <v>0</v>
      </c>
      <c r="FW12" s="47">
        <f>IF('Res Rent Roll'!$B13="","",Rents!FW12*'Res Rent Roll'!$Q13*Rollover!FV13)</f>
        <v>0</v>
      </c>
      <c r="FX12" s="47">
        <f>IF('Res Rent Roll'!$B13="","",Rents!FX12*'Res Rent Roll'!$Q13*Rollover!FW13)</f>
        <v>0</v>
      </c>
      <c r="FY12" s="47">
        <f>IF('Res Rent Roll'!$B13="","",Rents!FY12*'Res Rent Roll'!$Q13*Rollover!FX13)</f>
        <v>0</v>
      </c>
      <c r="FZ12" s="47">
        <f>IF('Res Rent Roll'!$B13="","",Rents!FZ12*'Res Rent Roll'!$Q13*Rollover!FY13)</f>
        <v>0</v>
      </c>
      <c r="GA12" s="48">
        <f>IF('Res Rent Roll'!$B13="","",Rents!GA12*'Res Rent Roll'!$Q13*Rollover!FZ13)</f>
        <v>0</v>
      </c>
    </row>
    <row r="13" spans="2:183" x14ac:dyDescent="0.3">
      <c r="B13" s="42" t="str">
        <f>IF('Res Rent Roll'!$B14="","",'Res Rent Roll'!$B14)</f>
        <v>1-Bed B (No Renovation)</v>
      </c>
      <c r="C13" s="43"/>
      <c r="D13" s="47">
        <f>IF('Res Rent Roll'!$B14="","",Rents!D13*'Res Rent Roll'!$Q14*Rollover!C14)</f>
        <v>0</v>
      </c>
      <c r="E13" s="47">
        <f>IF('Res Rent Roll'!$B14="","",Rents!E13*'Res Rent Roll'!$Q14*Rollover!D14)</f>
        <v>0</v>
      </c>
      <c r="F13" s="47">
        <f>IF('Res Rent Roll'!$B14="","",Rents!F13*'Res Rent Roll'!$Q14*Rollover!E14)</f>
        <v>0</v>
      </c>
      <c r="G13" s="47">
        <f>IF('Res Rent Roll'!$B14="","",Rents!G13*'Res Rent Roll'!$Q14*Rollover!F14)</f>
        <v>0</v>
      </c>
      <c r="H13" s="47">
        <f>IF('Res Rent Roll'!$B14="","",Rents!H13*'Res Rent Roll'!$Q14*Rollover!G14)</f>
        <v>0</v>
      </c>
      <c r="I13" s="47">
        <f>IF('Res Rent Roll'!$B14="","",Rents!I13*'Res Rent Roll'!$Q14*Rollover!H14)</f>
        <v>0</v>
      </c>
      <c r="J13" s="47">
        <f>IF('Res Rent Roll'!$B14="","",Rents!J13*'Res Rent Roll'!$Q14*Rollover!I14)</f>
        <v>0</v>
      </c>
      <c r="K13" s="47">
        <f>IF('Res Rent Roll'!$B14="","",Rents!K13*'Res Rent Roll'!$Q14*Rollover!J14)</f>
        <v>0</v>
      </c>
      <c r="L13" s="47">
        <f>IF('Res Rent Roll'!$B14="","",Rents!L13*'Res Rent Roll'!$Q14*Rollover!K14)</f>
        <v>0</v>
      </c>
      <c r="M13" s="47">
        <f>IF('Res Rent Roll'!$B14="","",Rents!M13*'Res Rent Roll'!$Q14*Rollover!L14)</f>
        <v>0</v>
      </c>
      <c r="N13" s="47">
        <f>IF('Res Rent Roll'!$B14="","",Rents!N13*'Res Rent Roll'!$Q14*Rollover!M14)</f>
        <v>0</v>
      </c>
      <c r="O13" s="47">
        <f>IF('Res Rent Roll'!$B14="","",Rents!O13*'Res Rent Roll'!$Q14*Rollover!N14)</f>
        <v>0</v>
      </c>
      <c r="P13" s="47">
        <f>IF('Res Rent Roll'!$B14="","",Rents!P13*'Res Rent Roll'!$Q14*Rollover!O14)</f>
        <v>3098.2400000000002</v>
      </c>
      <c r="Q13" s="47">
        <f>IF('Res Rent Roll'!$B14="","",Rents!Q13*'Res Rent Roll'!$Q14*Rollover!P14)</f>
        <v>0</v>
      </c>
      <c r="R13" s="47">
        <f>IF('Res Rent Roll'!$B14="","",Rents!R13*'Res Rent Roll'!$Q14*Rollover!Q14)</f>
        <v>0</v>
      </c>
      <c r="S13" s="47">
        <f>IF('Res Rent Roll'!$B14="","",Rents!S13*'Res Rent Roll'!$Q14*Rollover!R14)</f>
        <v>0</v>
      </c>
      <c r="T13" s="47">
        <f>IF('Res Rent Roll'!$B14="","",Rents!T13*'Res Rent Roll'!$Q14*Rollover!S14)</f>
        <v>0</v>
      </c>
      <c r="U13" s="47">
        <f>IF('Res Rent Roll'!$B14="","",Rents!U13*'Res Rent Roll'!$Q14*Rollover!T14)</f>
        <v>0</v>
      </c>
      <c r="V13" s="47">
        <f>IF('Res Rent Roll'!$B14="","",Rents!V13*'Res Rent Roll'!$Q14*Rollover!U14)</f>
        <v>0</v>
      </c>
      <c r="W13" s="47">
        <f>IF('Res Rent Roll'!$B14="","",Rents!W13*'Res Rent Roll'!$Q14*Rollover!V14)</f>
        <v>0</v>
      </c>
      <c r="X13" s="47">
        <f>IF('Res Rent Roll'!$B14="","",Rents!X13*'Res Rent Roll'!$Q14*Rollover!W14)</f>
        <v>0</v>
      </c>
      <c r="Y13" s="47">
        <f>IF('Res Rent Roll'!$B14="","",Rents!Y13*'Res Rent Roll'!$Q14*Rollover!X14)</f>
        <v>0</v>
      </c>
      <c r="Z13" s="47">
        <f>IF('Res Rent Roll'!$B14="","",Rents!Z13*'Res Rent Roll'!$Q14*Rollover!Y14)</f>
        <v>0</v>
      </c>
      <c r="AA13" s="47">
        <f>IF('Res Rent Roll'!$B14="","",Rents!AA13*'Res Rent Roll'!$Q14*Rollover!Z14)</f>
        <v>0</v>
      </c>
      <c r="AB13" s="47">
        <f>IF('Res Rent Roll'!$B14="","",Rents!AB13*'Res Rent Roll'!$Q14*Rollover!AA14)</f>
        <v>3191.1872000000003</v>
      </c>
      <c r="AC13" s="47">
        <f>IF('Res Rent Roll'!$B14="","",Rents!AC13*'Res Rent Roll'!$Q14*Rollover!AB14)</f>
        <v>0</v>
      </c>
      <c r="AD13" s="47">
        <f>IF('Res Rent Roll'!$B14="","",Rents!AD13*'Res Rent Roll'!$Q14*Rollover!AC14)</f>
        <v>0</v>
      </c>
      <c r="AE13" s="47">
        <f>IF('Res Rent Roll'!$B14="","",Rents!AE13*'Res Rent Roll'!$Q14*Rollover!AD14)</f>
        <v>0</v>
      </c>
      <c r="AF13" s="47">
        <f>IF('Res Rent Roll'!$B14="","",Rents!AF13*'Res Rent Roll'!$Q14*Rollover!AE14)</f>
        <v>0</v>
      </c>
      <c r="AG13" s="47">
        <f>IF('Res Rent Roll'!$B14="","",Rents!AG13*'Res Rent Roll'!$Q14*Rollover!AF14)</f>
        <v>0</v>
      </c>
      <c r="AH13" s="47">
        <f>IF('Res Rent Roll'!$B14="","",Rents!AH13*'Res Rent Roll'!$Q14*Rollover!AG14)</f>
        <v>0</v>
      </c>
      <c r="AI13" s="47">
        <f>IF('Res Rent Roll'!$B14="","",Rents!AI13*'Res Rent Roll'!$Q14*Rollover!AH14)</f>
        <v>0</v>
      </c>
      <c r="AJ13" s="47">
        <f>IF('Res Rent Roll'!$B14="","",Rents!AJ13*'Res Rent Roll'!$Q14*Rollover!AI14)</f>
        <v>0</v>
      </c>
      <c r="AK13" s="47">
        <f>IF('Res Rent Roll'!$B14="","",Rents!AK13*'Res Rent Roll'!$Q14*Rollover!AJ14)</f>
        <v>0</v>
      </c>
      <c r="AL13" s="47">
        <f>IF('Res Rent Roll'!$B14="","",Rents!AL13*'Res Rent Roll'!$Q14*Rollover!AK14)</f>
        <v>0</v>
      </c>
      <c r="AM13" s="47">
        <f>IF('Res Rent Roll'!$B14="","",Rents!AM13*'Res Rent Roll'!$Q14*Rollover!AL14)</f>
        <v>0</v>
      </c>
      <c r="AN13" s="47">
        <f>IF('Res Rent Roll'!$B14="","",Rents!AN13*'Res Rent Roll'!$Q14*Rollover!AM14)</f>
        <v>3286.9228160000002</v>
      </c>
      <c r="AO13" s="47">
        <f>IF('Res Rent Roll'!$B14="","",Rents!AO13*'Res Rent Roll'!$Q14*Rollover!AN14)</f>
        <v>0</v>
      </c>
      <c r="AP13" s="47">
        <f>IF('Res Rent Roll'!$B14="","",Rents!AP13*'Res Rent Roll'!$Q14*Rollover!AO14)</f>
        <v>0</v>
      </c>
      <c r="AQ13" s="47">
        <f>IF('Res Rent Roll'!$B14="","",Rents!AQ13*'Res Rent Roll'!$Q14*Rollover!AP14)</f>
        <v>0</v>
      </c>
      <c r="AR13" s="47">
        <f>IF('Res Rent Roll'!$B14="","",Rents!AR13*'Res Rent Roll'!$Q14*Rollover!AQ14)</f>
        <v>0</v>
      </c>
      <c r="AS13" s="47">
        <f>IF('Res Rent Roll'!$B14="","",Rents!AS13*'Res Rent Roll'!$Q14*Rollover!AR14)</f>
        <v>0</v>
      </c>
      <c r="AT13" s="47">
        <f>IF('Res Rent Roll'!$B14="","",Rents!AT13*'Res Rent Roll'!$Q14*Rollover!AS14)</f>
        <v>0</v>
      </c>
      <c r="AU13" s="47">
        <f>IF('Res Rent Roll'!$B14="","",Rents!AU13*'Res Rent Roll'!$Q14*Rollover!AT14)</f>
        <v>0</v>
      </c>
      <c r="AV13" s="47">
        <f>IF('Res Rent Roll'!$B14="","",Rents!AV13*'Res Rent Roll'!$Q14*Rollover!AU14)</f>
        <v>0</v>
      </c>
      <c r="AW13" s="47">
        <f>IF('Res Rent Roll'!$B14="","",Rents!AW13*'Res Rent Roll'!$Q14*Rollover!AV14)</f>
        <v>0</v>
      </c>
      <c r="AX13" s="47">
        <f>IF('Res Rent Roll'!$B14="","",Rents!AX13*'Res Rent Roll'!$Q14*Rollover!AW14)</f>
        <v>0</v>
      </c>
      <c r="AY13" s="47">
        <f>IF('Res Rent Roll'!$B14="","",Rents!AY13*'Res Rent Roll'!$Q14*Rollover!AX14)</f>
        <v>0</v>
      </c>
      <c r="AZ13" s="47">
        <f>IF('Res Rent Roll'!$B14="","",Rents!AZ13*'Res Rent Roll'!$Q14*Rollover!AY14)</f>
        <v>3385.5305004800002</v>
      </c>
      <c r="BA13" s="47">
        <f>IF('Res Rent Roll'!$B14="","",Rents!BA13*'Res Rent Roll'!$Q14*Rollover!AZ14)</f>
        <v>0</v>
      </c>
      <c r="BB13" s="47">
        <f>IF('Res Rent Roll'!$B14="","",Rents!BB13*'Res Rent Roll'!$Q14*Rollover!BA14)</f>
        <v>0</v>
      </c>
      <c r="BC13" s="47">
        <f>IF('Res Rent Roll'!$B14="","",Rents!BC13*'Res Rent Roll'!$Q14*Rollover!BB14)</f>
        <v>0</v>
      </c>
      <c r="BD13" s="47">
        <f>IF('Res Rent Roll'!$B14="","",Rents!BD13*'Res Rent Roll'!$Q14*Rollover!BC14)</f>
        <v>0</v>
      </c>
      <c r="BE13" s="47">
        <f>IF('Res Rent Roll'!$B14="","",Rents!BE13*'Res Rent Roll'!$Q14*Rollover!BD14)</f>
        <v>0</v>
      </c>
      <c r="BF13" s="47">
        <f>IF('Res Rent Roll'!$B14="","",Rents!BF13*'Res Rent Roll'!$Q14*Rollover!BE14)</f>
        <v>0</v>
      </c>
      <c r="BG13" s="47">
        <f>IF('Res Rent Roll'!$B14="","",Rents!BG13*'Res Rent Roll'!$Q14*Rollover!BF14)</f>
        <v>0</v>
      </c>
      <c r="BH13" s="47">
        <f>IF('Res Rent Roll'!$B14="","",Rents!BH13*'Res Rent Roll'!$Q14*Rollover!BG14)</f>
        <v>0</v>
      </c>
      <c r="BI13" s="47">
        <f>IF('Res Rent Roll'!$B14="","",Rents!BI13*'Res Rent Roll'!$Q14*Rollover!BH14)</f>
        <v>0</v>
      </c>
      <c r="BJ13" s="47">
        <f>IF('Res Rent Roll'!$B14="","",Rents!BJ13*'Res Rent Roll'!$Q14*Rollover!BI14)</f>
        <v>0</v>
      </c>
      <c r="BK13" s="47">
        <f>IF('Res Rent Roll'!$B14="","",Rents!BK13*'Res Rent Roll'!$Q14*Rollover!BJ14)</f>
        <v>0</v>
      </c>
      <c r="BL13" s="47">
        <f>IF('Res Rent Roll'!$B14="","",Rents!BL13*'Res Rent Roll'!$Q14*Rollover!BK14)</f>
        <v>3487.0964154943999</v>
      </c>
      <c r="BM13" s="47">
        <f>IF('Res Rent Roll'!$B14="","",Rents!BM13*'Res Rent Roll'!$Q14*Rollover!BL14)</f>
        <v>0</v>
      </c>
      <c r="BN13" s="47">
        <f>IF('Res Rent Roll'!$B14="","",Rents!BN13*'Res Rent Roll'!$Q14*Rollover!BM14)</f>
        <v>0</v>
      </c>
      <c r="BO13" s="47">
        <f>IF('Res Rent Roll'!$B14="","",Rents!BO13*'Res Rent Roll'!$Q14*Rollover!BN14)</f>
        <v>0</v>
      </c>
      <c r="BP13" s="47">
        <f>IF('Res Rent Roll'!$B14="","",Rents!BP13*'Res Rent Roll'!$Q14*Rollover!BO14)</f>
        <v>0</v>
      </c>
      <c r="BQ13" s="47">
        <f>IF('Res Rent Roll'!$B14="","",Rents!BQ13*'Res Rent Roll'!$Q14*Rollover!BP14)</f>
        <v>0</v>
      </c>
      <c r="BR13" s="47">
        <f>IF('Res Rent Roll'!$B14="","",Rents!BR13*'Res Rent Roll'!$Q14*Rollover!BQ14)</f>
        <v>0</v>
      </c>
      <c r="BS13" s="47">
        <f>IF('Res Rent Roll'!$B14="","",Rents!BS13*'Res Rent Roll'!$Q14*Rollover!BR14)</f>
        <v>0</v>
      </c>
      <c r="BT13" s="47">
        <f>IF('Res Rent Roll'!$B14="","",Rents!BT13*'Res Rent Roll'!$Q14*Rollover!BS14)</f>
        <v>0</v>
      </c>
      <c r="BU13" s="47">
        <f>IF('Res Rent Roll'!$B14="","",Rents!BU13*'Res Rent Roll'!$Q14*Rollover!BT14)</f>
        <v>0</v>
      </c>
      <c r="BV13" s="47">
        <f>IF('Res Rent Roll'!$B14="","",Rents!BV13*'Res Rent Roll'!$Q14*Rollover!BU14)</f>
        <v>0</v>
      </c>
      <c r="BW13" s="47">
        <f>IF('Res Rent Roll'!$B14="","",Rents!BW13*'Res Rent Roll'!$Q14*Rollover!BV14)</f>
        <v>0</v>
      </c>
      <c r="BX13" s="47">
        <f>IF('Res Rent Roll'!$B14="","",Rents!BX13*'Res Rent Roll'!$Q14*Rollover!BW14)</f>
        <v>3591.7093079592323</v>
      </c>
      <c r="BY13" s="47">
        <f>IF('Res Rent Roll'!$B14="","",Rents!BY13*'Res Rent Roll'!$Q14*Rollover!BX14)</f>
        <v>0</v>
      </c>
      <c r="BZ13" s="47">
        <f>IF('Res Rent Roll'!$B14="","",Rents!BZ13*'Res Rent Roll'!$Q14*Rollover!BY14)</f>
        <v>0</v>
      </c>
      <c r="CA13" s="47">
        <f>IF('Res Rent Roll'!$B14="","",Rents!CA13*'Res Rent Roll'!$Q14*Rollover!BZ14)</f>
        <v>0</v>
      </c>
      <c r="CB13" s="47">
        <f>IF('Res Rent Roll'!$B14="","",Rents!CB13*'Res Rent Roll'!$Q14*Rollover!CA14)</f>
        <v>0</v>
      </c>
      <c r="CC13" s="47">
        <f>IF('Res Rent Roll'!$B14="","",Rents!CC13*'Res Rent Roll'!$Q14*Rollover!CB14)</f>
        <v>0</v>
      </c>
      <c r="CD13" s="47">
        <f>IF('Res Rent Roll'!$B14="","",Rents!CD13*'Res Rent Roll'!$Q14*Rollover!CC14)</f>
        <v>0</v>
      </c>
      <c r="CE13" s="47">
        <f>IF('Res Rent Roll'!$B14="","",Rents!CE13*'Res Rent Roll'!$Q14*Rollover!CD14)</f>
        <v>0</v>
      </c>
      <c r="CF13" s="47">
        <f>IF('Res Rent Roll'!$B14="","",Rents!CF13*'Res Rent Roll'!$Q14*Rollover!CE14)</f>
        <v>0</v>
      </c>
      <c r="CG13" s="47">
        <f>IF('Res Rent Roll'!$B14="","",Rents!CG13*'Res Rent Roll'!$Q14*Rollover!CF14)</f>
        <v>0</v>
      </c>
      <c r="CH13" s="47">
        <f>IF('Res Rent Roll'!$B14="","",Rents!CH13*'Res Rent Roll'!$Q14*Rollover!CG14)</f>
        <v>0</v>
      </c>
      <c r="CI13" s="47">
        <f>IF('Res Rent Roll'!$B14="","",Rents!CI13*'Res Rent Roll'!$Q14*Rollover!CH14)</f>
        <v>0</v>
      </c>
      <c r="CJ13" s="47">
        <f>IF('Res Rent Roll'!$B14="","",Rents!CJ13*'Res Rent Roll'!$Q14*Rollover!CI14)</f>
        <v>3699.4605871980089</v>
      </c>
      <c r="CK13" s="47">
        <f>IF('Res Rent Roll'!$B14="","",Rents!CK13*'Res Rent Roll'!$Q14*Rollover!CJ14)</f>
        <v>0</v>
      </c>
      <c r="CL13" s="47">
        <f>IF('Res Rent Roll'!$B14="","",Rents!CL13*'Res Rent Roll'!$Q14*Rollover!CK14)</f>
        <v>0</v>
      </c>
      <c r="CM13" s="47">
        <f>IF('Res Rent Roll'!$B14="","",Rents!CM13*'Res Rent Roll'!$Q14*Rollover!CL14)</f>
        <v>0</v>
      </c>
      <c r="CN13" s="47">
        <f>IF('Res Rent Roll'!$B14="","",Rents!CN13*'Res Rent Roll'!$Q14*Rollover!CM14)</f>
        <v>0</v>
      </c>
      <c r="CO13" s="47">
        <f>IF('Res Rent Roll'!$B14="","",Rents!CO13*'Res Rent Roll'!$Q14*Rollover!CN14)</f>
        <v>0</v>
      </c>
      <c r="CP13" s="47">
        <f>IF('Res Rent Roll'!$B14="","",Rents!CP13*'Res Rent Roll'!$Q14*Rollover!CO14)</f>
        <v>0</v>
      </c>
      <c r="CQ13" s="47">
        <f>IF('Res Rent Roll'!$B14="","",Rents!CQ13*'Res Rent Roll'!$Q14*Rollover!CP14)</f>
        <v>0</v>
      </c>
      <c r="CR13" s="47">
        <f>IF('Res Rent Roll'!$B14="","",Rents!CR13*'Res Rent Roll'!$Q14*Rollover!CQ14)</f>
        <v>0</v>
      </c>
      <c r="CS13" s="47">
        <f>IF('Res Rent Roll'!$B14="","",Rents!CS13*'Res Rent Roll'!$Q14*Rollover!CR14)</f>
        <v>0</v>
      </c>
      <c r="CT13" s="47">
        <f>IF('Res Rent Roll'!$B14="","",Rents!CT13*'Res Rent Roll'!$Q14*Rollover!CS14)</f>
        <v>0</v>
      </c>
      <c r="CU13" s="47">
        <f>IF('Res Rent Roll'!$B14="","",Rents!CU13*'Res Rent Roll'!$Q14*Rollover!CT14)</f>
        <v>0</v>
      </c>
      <c r="CV13" s="47">
        <f>IF('Res Rent Roll'!$B14="","",Rents!CV13*'Res Rent Roll'!$Q14*Rollover!CU14)</f>
        <v>3810.4444048139485</v>
      </c>
      <c r="CW13" s="47">
        <f>IF('Res Rent Roll'!$B14="","",Rents!CW13*'Res Rent Roll'!$Q14*Rollover!CV14)</f>
        <v>0</v>
      </c>
      <c r="CX13" s="47">
        <f>IF('Res Rent Roll'!$B14="","",Rents!CX13*'Res Rent Roll'!$Q14*Rollover!CW14)</f>
        <v>0</v>
      </c>
      <c r="CY13" s="47">
        <f>IF('Res Rent Roll'!$B14="","",Rents!CY13*'Res Rent Roll'!$Q14*Rollover!CX14)</f>
        <v>0</v>
      </c>
      <c r="CZ13" s="47">
        <f>IF('Res Rent Roll'!$B14="","",Rents!CZ13*'Res Rent Roll'!$Q14*Rollover!CY14)</f>
        <v>0</v>
      </c>
      <c r="DA13" s="47">
        <f>IF('Res Rent Roll'!$B14="","",Rents!DA13*'Res Rent Roll'!$Q14*Rollover!CZ14)</f>
        <v>0</v>
      </c>
      <c r="DB13" s="47">
        <f>IF('Res Rent Roll'!$B14="","",Rents!DB13*'Res Rent Roll'!$Q14*Rollover!DA14)</f>
        <v>0</v>
      </c>
      <c r="DC13" s="47">
        <f>IF('Res Rent Roll'!$B14="","",Rents!DC13*'Res Rent Roll'!$Q14*Rollover!DB14)</f>
        <v>0</v>
      </c>
      <c r="DD13" s="47">
        <f>IF('Res Rent Roll'!$B14="","",Rents!DD13*'Res Rent Roll'!$Q14*Rollover!DC14)</f>
        <v>0</v>
      </c>
      <c r="DE13" s="47">
        <f>IF('Res Rent Roll'!$B14="","",Rents!DE13*'Res Rent Roll'!$Q14*Rollover!DD14)</f>
        <v>0</v>
      </c>
      <c r="DF13" s="47">
        <f>IF('Res Rent Roll'!$B14="","",Rents!DF13*'Res Rent Roll'!$Q14*Rollover!DE14)</f>
        <v>0</v>
      </c>
      <c r="DG13" s="47">
        <f>IF('Res Rent Roll'!$B14="","",Rents!DG13*'Res Rent Roll'!$Q14*Rollover!DF14)</f>
        <v>0</v>
      </c>
      <c r="DH13" s="47">
        <f>IF('Res Rent Roll'!$B14="","",Rents!DH13*'Res Rent Roll'!$Q14*Rollover!DG14)</f>
        <v>3924.7577369583678</v>
      </c>
      <c r="DI13" s="47">
        <f>IF('Res Rent Roll'!$B14="","",Rents!DI13*'Res Rent Roll'!$Q14*Rollover!DH14)</f>
        <v>0</v>
      </c>
      <c r="DJ13" s="47">
        <f>IF('Res Rent Roll'!$B14="","",Rents!DJ13*'Res Rent Roll'!$Q14*Rollover!DI14)</f>
        <v>0</v>
      </c>
      <c r="DK13" s="47">
        <f>IF('Res Rent Roll'!$B14="","",Rents!DK13*'Res Rent Roll'!$Q14*Rollover!DJ14)</f>
        <v>0</v>
      </c>
      <c r="DL13" s="47">
        <f>IF('Res Rent Roll'!$B14="","",Rents!DL13*'Res Rent Roll'!$Q14*Rollover!DK14)</f>
        <v>0</v>
      </c>
      <c r="DM13" s="47">
        <f>IF('Res Rent Roll'!$B14="","",Rents!DM13*'Res Rent Roll'!$Q14*Rollover!DL14)</f>
        <v>0</v>
      </c>
      <c r="DN13" s="47">
        <f>IF('Res Rent Roll'!$B14="","",Rents!DN13*'Res Rent Roll'!$Q14*Rollover!DM14)</f>
        <v>0</v>
      </c>
      <c r="DO13" s="47">
        <f>IF('Res Rent Roll'!$B14="","",Rents!DO13*'Res Rent Roll'!$Q14*Rollover!DN14)</f>
        <v>0</v>
      </c>
      <c r="DP13" s="47">
        <f>IF('Res Rent Roll'!$B14="","",Rents!DP13*'Res Rent Roll'!$Q14*Rollover!DO14)</f>
        <v>0</v>
      </c>
      <c r="DQ13" s="47">
        <f>IF('Res Rent Roll'!$B14="","",Rents!DQ13*'Res Rent Roll'!$Q14*Rollover!DP14)</f>
        <v>0</v>
      </c>
      <c r="DR13" s="47">
        <f>IF('Res Rent Roll'!$B14="","",Rents!DR13*'Res Rent Roll'!$Q14*Rollover!DQ14)</f>
        <v>0</v>
      </c>
      <c r="DS13" s="47">
        <f>IF('Res Rent Roll'!$B14="","",Rents!DS13*'Res Rent Roll'!$Q14*Rollover!DR14)</f>
        <v>0</v>
      </c>
      <c r="DT13" s="47">
        <f>IF('Res Rent Roll'!$B14="","",Rents!DT13*'Res Rent Roll'!$Q14*Rollover!DS14)</f>
        <v>4042.500469067118</v>
      </c>
      <c r="DU13" s="47">
        <f>IF('Res Rent Roll'!$B14="","",Rents!DU13*'Res Rent Roll'!$Q14*Rollover!DT14)</f>
        <v>0</v>
      </c>
      <c r="DV13" s="47">
        <f>IF('Res Rent Roll'!$B14="","",Rents!DV13*'Res Rent Roll'!$Q14*Rollover!DU14)</f>
        <v>0</v>
      </c>
      <c r="DW13" s="47">
        <f>IF('Res Rent Roll'!$B14="","",Rents!DW13*'Res Rent Roll'!$Q14*Rollover!DV14)</f>
        <v>0</v>
      </c>
      <c r="DX13" s="47">
        <f>IF('Res Rent Roll'!$B14="","",Rents!DX13*'Res Rent Roll'!$Q14*Rollover!DW14)</f>
        <v>0</v>
      </c>
      <c r="DY13" s="47">
        <f>IF('Res Rent Roll'!$B14="","",Rents!DY13*'Res Rent Roll'!$Q14*Rollover!DX14)</f>
        <v>0</v>
      </c>
      <c r="DZ13" s="47">
        <f>IF('Res Rent Roll'!$B14="","",Rents!DZ13*'Res Rent Roll'!$Q14*Rollover!DY14)</f>
        <v>0</v>
      </c>
      <c r="EA13" s="47">
        <f>IF('Res Rent Roll'!$B14="","",Rents!EA13*'Res Rent Roll'!$Q14*Rollover!DZ14)</f>
        <v>0</v>
      </c>
      <c r="EB13" s="47">
        <f>IF('Res Rent Roll'!$B14="","",Rents!EB13*'Res Rent Roll'!$Q14*Rollover!EA14)</f>
        <v>0</v>
      </c>
      <c r="EC13" s="47">
        <f>IF('Res Rent Roll'!$B14="","",Rents!EC13*'Res Rent Roll'!$Q14*Rollover!EB14)</f>
        <v>0</v>
      </c>
      <c r="ED13" s="47">
        <f>IF('Res Rent Roll'!$B14="","",Rents!ED13*'Res Rent Roll'!$Q14*Rollover!EC14)</f>
        <v>0</v>
      </c>
      <c r="EE13" s="47">
        <f>IF('Res Rent Roll'!$B14="","",Rents!EE13*'Res Rent Roll'!$Q14*Rollover!ED14)</f>
        <v>0</v>
      </c>
      <c r="EF13" s="47">
        <f>IF('Res Rent Roll'!$B14="","",Rents!EF13*'Res Rent Roll'!$Q14*Rollover!EE14)</f>
        <v>4163.7754831391321</v>
      </c>
      <c r="EG13" s="47">
        <f>IF('Res Rent Roll'!$B14="","",Rents!EG13*'Res Rent Roll'!$Q14*Rollover!EF14)</f>
        <v>0</v>
      </c>
      <c r="EH13" s="47">
        <f>IF('Res Rent Roll'!$B14="","",Rents!EH13*'Res Rent Roll'!$Q14*Rollover!EG14)</f>
        <v>0</v>
      </c>
      <c r="EI13" s="47">
        <f>IF('Res Rent Roll'!$B14="","",Rents!EI13*'Res Rent Roll'!$Q14*Rollover!EH14)</f>
        <v>0</v>
      </c>
      <c r="EJ13" s="47">
        <f>IF('Res Rent Roll'!$B14="","",Rents!EJ13*'Res Rent Roll'!$Q14*Rollover!EI14)</f>
        <v>0</v>
      </c>
      <c r="EK13" s="47">
        <f>IF('Res Rent Roll'!$B14="","",Rents!EK13*'Res Rent Roll'!$Q14*Rollover!EJ14)</f>
        <v>0</v>
      </c>
      <c r="EL13" s="47">
        <f>IF('Res Rent Roll'!$B14="","",Rents!EL13*'Res Rent Roll'!$Q14*Rollover!EK14)</f>
        <v>0</v>
      </c>
      <c r="EM13" s="47">
        <f>IF('Res Rent Roll'!$B14="","",Rents!EM13*'Res Rent Roll'!$Q14*Rollover!EL14)</f>
        <v>0</v>
      </c>
      <c r="EN13" s="47">
        <f>IF('Res Rent Roll'!$B14="","",Rents!EN13*'Res Rent Roll'!$Q14*Rollover!EM14)</f>
        <v>0</v>
      </c>
      <c r="EO13" s="47">
        <f>IF('Res Rent Roll'!$B14="","",Rents!EO13*'Res Rent Roll'!$Q14*Rollover!EN14)</f>
        <v>0</v>
      </c>
      <c r="EP13" s="47">
        <f>IF('Res Rent Roll'!$B14="","",Rents!EP13*'Res Rent Roll'!$Q14*Rollover!EO14)</f>
        <v>0</v>
      </c>
      <c r="EQ13" s="47">
        <f>IF('Res Rent Roll'!$B14="","",Rents!EQ13*'Res Rent Roll'!$Q14*Rollover!EP14)</f>
        <v>0</v>
      </c>
      <c r="ER13" s="47">
        <f>IF('Res Rent Roll'!$B14="","",Rents!ER13*'Res Rent Roll'!$Q14*Rollover!EQ14)</f>
        <v>4288.6887476333059</v>
      </c>
      <c r="ES13" s="47">
        <f>IF('Res Rent Roll'!$B14="","",Rents!ES13*'Res Rent Roll'!$Q14*Rollover!ER14)</f>
        <v>0</v>
      </c>
      <c r="ET13" s="47">
        <f>IF('Res Rent Roll'!$B14="","",Rents!ET13*'Res Rent Roll'!$Q14*Rollover!ES14)</f>
        <v>0</v>
      </c>
      <c r="EU13" s="47">
        <f>IF('Res Rent Roll'!$B14="","",Rents!EU13*'Res Rent Roll'!$Q14*Rollover!ET14)</f>
        <v>0</v>
      </c>
      <c r="EV13" s="47">
        <f>IF('Res Rent Roll'!$B14="","",Rents!EV13*'Res Rent Roll'!$Q14*Rollover!EU14)</f>
        <v>0</v>
      </c>
      <c r="EW13" s="47">
        <f>IF('Res Rent Roll'!$B14="","",Rents!EW13*'Res Rent Roll'!$Q14*Rollover!EV14)</f>
        <v>0</v>
      </c>
      <c r="EX13" s="47">
        <f>IF('Res Rent Roll'!$B14="","",Rents!EX13*'Res Rent Roll'!$Q14*Rollover!EW14)</f>
        <v>0</v>
      </c>
      <c r="EY13" s="47">
        <f>IF('Res Rent Roll'!$B14="","",Rents!EY13*'Res Rent Roll'!$Q14*Rollover!EX14)</f>
        <v>0</v>
      </c>
      <c r="EZ13" s="47">
        <f>IF('Res Rent Roll'!$B14="","",Rents!EZ13*'Res Rent Roll'!$Q14*Rollover!EY14)</f>
        <v>0</v>
      </c>
      <c r="FA13" s="47">
        <f>IF('Res Rent Roll'!$B14="","",Rents!FA13*'Res Rent Roll'!$Q14*Rollover!EZ14)</f>
        <v>0</v>
      </c>
      <c r="FB13" s="47">
        <f>IF('Res Rent Roll'!$B14="","",Rents!FB13*'Res Rent Roll'!$Q14*Rollover!FA14)</f>
        <v>0</v>
      </c>
      <c r="FC13" s="47">
        <f>IF('Res Rent Roll'!$B14="","",Rents!FC13*'Res Rent Roll'!$Q14*Rollover!FB14)</f>
        <v>0</v>
      </c>
      <c r="FD13" s="47">
        <f>IF('Res Rent Roll'!$B14="","",Rents!FD13*'Res Rent Roll'!$Q14*Rollover!FC14)</f>
        <v>4417.3494100623047</v>
      </c>
      <c r="FE13" s="47">
        <f>IF('Res Rent Roll'!$B14="","",Rents!FE13*'Res Rent Roll'!$Q14*Rollover!FD14)</f>
        <v>0</v>
      </c>
      <c r="FF13" s="47">
        <f>IF('Res Rent Roll'!$B14="","",Rents!FF13*'Res Rent Roll'!$Q14*Rollover!FE14)</f>
        <v>0</v>
      </c>
      <c r="FG13" s="47">
        <f>IF('Res Rent Roll'!$B14="","",Rents!FG13*'Res Rent Roll'!$Q14*Rollover!FF14)</f>
        <v>0</v>
      </c>
      <c r="FH13" s="47">
        <f>IF('Res Rent Roll'!$B14="","",Rents!FH13*'Res Rent Roll'!$Q14*Rollover!FG14)</f>
        <v>0</v>
      </c>
      <c r="FI13" s="47">
        <f>IF('Res Rent Roll'!$B14="","",Rents!FI13*'Res Rent Roll'!$Q14*Rollover!FH14)</f>
        <v>0</v>
      </c>
      <c r="FJ13" s="47">
        <f>IF('Res Rent Roll'!$B14="","",Rents!FJ13*'Res Rent Roll'!$Q14*Rollover!FI14)</f>
        <v>0</v>
      </c>
      <c r="FK13" s="47">
        <f>IF('Res Rent Roll'!$B14="","",Rents!FK13*'Res Rent Roll'!$Q14*Rollover!FJ14)</f>
        <v>0</v>
      </c>
      <c r="FL13" s="47">
        <f>IF('Res Rent Roll'!$B14="","",Rents!FL13*'Res Rent Roll'!$Q14*Rollover!FK14)</f>
        <v>0</v>
      </c>
      <c r="FM13" s="47">
        <f>IF('Res Rent Roll'!$B14="","",Rents!FM13*'Res Rent Roll'!$Q14*Rollover!FL14)</f>
        <v>0</v>
      </c>
      <c r="FN13" s="47">
        <f>IF('Res Rent Roll'!$B14="","",Rents!FN13*'Res Rent Roll'!$Q14*Rollover!FM14)</f>
        <v>0</v>
      </c>
      <c r="FO13" s="47">
        <f>IF('Res Rent Roll'!$B14="","",Rents!FO13*'Res Rent Roll'!$Q14*Rollover!FN14)</f>
        <v>0</v>
      </c>
      <c r="FP13" s="47">
        <f>IF('Res Rent Roll'!$B14="","",Rents!FP13*'Res Rent Roll'!$Q14*Rollover!FO14)</f>
        <v>4549.8698923641741</v>
      </c>
      <c r="FQ13" s="47">
        <f>IF('Res Rent Roll'!$B14="","",Rents!FQ13*'Res Rent Roll'!$Q14*Rollover!FP14)</f>
        <v>0</v>
      </c>
      <c r="FR13" s="47">
        <f>IF('Res Rent Roll'!$B14="","",Rents!FR13*'Res Rent Roll'!$Q14*Rollover!FQ14)</f>
        <v>0</v>
      </c>
      <c r="FS13" s="47">
        <f>IF('Res Rent Roll'!$B14="","",Rents!FS13*'Res Rent Roll'!$Q14*Rollover!FR14)</f>
        <v>0</v>
      </c>
      <c r="FT13" s="47">
        <f>IF('Res Rent Roll'!$B14="","",Rents!FT13*'Res Rent Roll'!$Q14*Rollover!FS14)</f>
        <v>0</v>
      </c>
      <c r="FU13" s="47">
        <f>IF('Res Rent Roll'!$B14="","",Rents!FU13*'Res Rent Roll'!$Q14*Rollover!FT14)</f>
        <v>0</v>
      </c>
      <c r="FV13" s="47">
        <f>IF('Res Rent Roll'!$B14="","",Rents!FV13*'Res Rent Roll'!$Q14*Rollover!FU14)</f>
        <v>0</v>
      </c>
      <c r="FW13" s="47">
        <f>IF('Res Rent Roll'!$B14="","",Rents!FW13*'Res Rent Roll'!$Q14*Rollover!FV14)</f>
        <v>0</v>
      </c>
      <c r="FX13" s="47">
        <f>IF('Res Rent Roll'!$B14="","",Rents!FX13*'Res Rent Roll'!$Q14*Rollover!FW14)</f>
        <v>0</v>
      </c>
      <c r="FY13" s="47">
        <f>IF('Res Rent Roll'!$B14="","",Rents!FY13*'Res Rent Roll'!$Q14*Rollover!FX14)</f>
        <v>0</v>
      </c>
      <c r="FZ13" s="47">
        <f>IF('Res Rent Roll'!$B14="","",Rents!FZ13*'Res Rent Roll'!$Q14*Rollover!FY14)</f>
        <v>0</v>
      </c>
      <c r="GA13" s="48">
        <f>IF('Res Rent Roll'!$B14="","",Rents!GA13*'Res Rent Roll'!$Q14*Rollover!FZ14)</f>
        <v>0</v>
      </c>
    </row>
    <row r="14" spans="2:183" x14ac:dyDescent="0.3">
      <c r="B14" s="42" t="str">
        <f>IF('Res Rent Roll'!$B15="","",'Res Rent Roll'!$B15)</f>
        <v>2-Bed A (No Renovation)</v>
      </c>
      <c r="C14" s="43"/>
      <c r="D14" s="47">
        <f>IF('Res Rent Roll'!$B15="","",Rents!D14*'Res Rent Roll'!$Q15*Rollover!C15)</f>
        <v>0</v>
      </c>
      <c r="E14" s="47">
        <f>IF('Res Rent Roll'!$B15="","",Rents!E14*'Res Rent Roll'!$Q15*Rollover!D15)</f>
        <v>0</v>
      </c>
      <c r="F14" s="47">
        <f>IF('Res Rent Roll'!$B15="","",Rents!F14*'Res Rent Roll'!$Q15*Rollover!E15)</f>
        <v>0</v>
      </c>
      <c r="G14" s="47">
        <f>IF('Res Rent Roll'!$B15="","",Rents!G14*'Res Rent Roll'!$Q15*Rollover!F15)</f>
        <v>0</v>
      </c>
      <c r="H14" s="47">
        <f>IF('Res Rent Roll'!$B15="","",Rents!H14*'Res Rent Roll'!$Q15*Rollover!G15)</f>
        <v>0</v>
      </c>
      <c r="I14" s="47">
        <f>IF('Res Rent Roll'!$B15="","",Rents!I14*'Res Rent Roll'!$Q15*Rollover!H15)</f>
        <v>0</v>
      </c>
      <c r="J14" s="47">
        <f>IF('Res Rent Roll'!$B15="","",Rents!J14*'Res Rent Roll'!$Q15*Rollover!I15)</f>
        <v>0</v>
      </c>
      <c r="K14" s="47">
        <f>IF('Res Rent Roll'!$B15="","",Rents!K14*'Res Rent Roll'!$Q15*Rollover!J15)</f>
        <v>0</v>
      </c>
      <c r="L14" s="47">
        <f>IF('Res Rent Roll'!$B15="","",Rents!L14*'Res Rent Roll'!$Q15*Rollover!K15)</f>
        <v>0</v>
      </c>
      <c r="M14" s="47">
        <f>IF('Res Rent Roll'!$B15="","",Rents!M14*'Res Rent Roll'!$Q15*Rollover!L15)</f>
        <v>0</v>
      </c>
      <c r="N14" s="47">
        <f>IF('Res Rent Roll'!$B15="","",Rents!N14*'Res Rent Roll'!$Q15*Rollover!M15)</f>
        <v>0</v>
      </c>
      <c r="O14" s="47">
        <f>IF('Res Rent Roll'!$B15="","",Rents!O14*'Res Rent Roll'!$Q15*Rollover!N15)</f>
        <v>0</v>
      </c>
      <c r="P14" s="47">
        <f>IF('Res Rent Roll'!$B15="","",Rents!P14*'Res Rent Roll'!$Q15*Rollover!O15)</f>
        <v>1290.384</v>
      </c>
      <c r="Q14" s="47">
        <f>IF('Res Rent Roll'!$B15="","",Rents!Q14*'Res Rent Roll'!$Q15*Rollover!P15)</f>
        <v>0</v>
      </c>
      <c r="R14" s="47">
        <f>IF('Res Rent Roll'!$B15="","",Rents!R14*'Res Rent Roll'!$Q15*Rollover!Q15)</f>
        <v>0</v>
      </c>
      <c r="S14" s="47">
        <f>IF('Res Rent Roll'!$B15="","",Rents!S14*'Res Rent Roll'!$Q15*Rollover!R15)</f>
        <v>0</v>
      </c>
      <c r="T14" s="47">
        <f>IF('Res Rent Roll'!$B15="","",Rents!T14*'Res Rent Roll'!$Q15*Rollover!S15)</f>
        <v>0</v>
      </c>
      <c r="U14" s="47">
        <f>IF('Res Rent Roll'!$B15="","",Rents!U14*'Res Rent Roll'!$Q15*Rollover!T15)</f>
        <v>0</v>
      </c>
      <c r="V14" s="47">
        <f>IF('Res Rent Roll'!$B15="","",Rents!V14*'Res Rent Roll'!$Q15*Rollover!U15)</f>
        <v>0</v>
      </c>
      <c r="W14" s="47">
        <f>IF('Res Rent Roll'!$B15="","",Rents!W14*'Res Rent Roll'!$Q15*Rollover!V15)</f>
        <v>0</v>
      </c>
      <c r="X14" s="47">
        <f>IF('Res Rent Roll'!$B15="","",Rents!X14*'Res Rent Roll'!$Q15*Rollover!W15)</f>
        <v>0</v>
      </c>
      <c r="Y14" s="47">
        <f>IF('Res Rent Roll'!$B15="","",Rents!Y14*'Res Rent Roll'!$Q15*Rollover!X15)</f>
        <v>0</v>
      </c>
      <c r="Z14" s="47">
        <f>IF('Res Rent Roll'!$B15="","",Rents!Z14*'Res Rent Roll'!$Q15*Rollover!Y15)</f>
        <v>0</v>
      </c>
      <c r="AA14" s="47">
        <f>IF('Res Rent Roll'!$B15="","",Rents!AA14*'Res Rent Roll'!$Q15*Rollover!Z15)</f>
        <v>0</v>
      </c>
      <c r="AB14" s="47">
        <f>IF('Res Rent Roll'!$B15="","",Rents!AB14*'Res Rent Roll'!$Q15*Rollover!AA15)</f>
        <v>1329.0955200000001</v>
      </c>
      <c r="AC14" s="47">
        <f>IF('Res Rent Roll'!$B15="","",Rents!AC14*'Res Rent Roll'!$Q15*Rollover!AB15)</f>
        <v>0</v>
      </c>
      <c r="AD14" s="47">
        <f>IF('Res Rent Roll'!$B15="","",Rents!AD14*'Res Rent Roll'!$Q15*Rollover!AC15)</f>
        <v>0</v>
      </c>
      <c r="AE14" s="47">
        <f>IF('Res Rent Roll'!$B15="","",Rents!AE14*'Res Rent Roll'!$Q15*Rollover!AD15)</f>
        <v>0</v>
      </c>
      <c r="AF14" s="47">
        <f>IF('Res Rent Roll'!$B15="","",Rents!AF14*'Res Rent Roll'!$Q15*Rollover!AE15)</f>
        <v>0</v>
      </c>
      <c r="AG14" s="47">
        <f>IF('Res Rent Roll'!$B15="","",Rents!AG14*'Res Rent Roll'!$Q15*Rollover!AF15)</f>
        <v>0</v>
      </c>
      <c r="AH14" s="47">
        <f>IF('Res Rent Roll'!$B15="","",Rents!AH14*'Res Rent Roll'!$Q15*Rollover!AG15)</f>
        <v>0</v>
      </c>
      <c r="AI14" s="47">
        <f>IF('Res Rent Roll'!$B15="","",Rents!AI14*'Res Rent Roll'!$Q15*Rollover!AH15)</f>
        <v>0</v>
      </c>
      <c r="AJ14" s="47">
        <f>IF('Res Rent Roll'!$B15="","",Rents!AJ14*'Res Rent Roll'!$Q15*Rollover!AI15)</f>
        <v>0</v>
      </c>
      <c r="AK14" s="47">
        <f>IF('Res Rent Roll'!$B15="","",Rents!AK14*'Res Rent Roll'!$Q15*Rollover!AJ15)</f>
        <v>0</v>
      </c>
      <c r="AL14" s="47">
        <f>IF('Res Rent Roll'!$B15="","",Rents!AL14*'Res Rent Roll'!$Q15*Rollover!AK15)</f>
        <v>0</v>
      </c>
      <c r="AM14" s="47">
        <f>IF('Res Rent Roll'!$B15="","",Rents!AM14*'Res Rent Roll'!$Q15*Rollover!AL15)</f>
        <v>0</v>
      </c>
      <c r="AN14" s="47">
        <f>IF('Res Rent Roll'!$B15="","",Rents!AN14*'Res Rent Roll'!$Q15*Rollover!AM15)</f>
        <v>1368.9683856000001</v>
      </c>
      <c r="AO14" s="47">
        <f>IF('Res Rent Roll'!$B15="","",Rents!AO14*'Res Rent Roll'!$Q15*Rollover!AN15)</f>
        <v>0</v>
      </c>
      <c r="AP14" s="47">
        <f>IF('Res Rent Roll'!$B15="","",Rents!AP14*'Res Rent Roll'!$Q15*Rollover!AO15)</f>
        <v>0</v>
      </c>
      <c r="AQ14" s="47">
        <f>IF('Res Rent Roll'!$B15="","",Rents!AQ14*'Res Rent Roll'!$Q15*Rollover!AP15)</f>
        <v>0</v>
      </c>
      <c r="AR14" s="47">
        <f>IF('Res Rent Roll'!$B15="","",Rents!AR14*'Res Rent Roll'!$Q15*Rollover!AQ15)</f>
        <v>0</v>
      </c>
      <c r="AS14" s="47">
        <f>IF('Res Rent Roll'!$B15="","",Rents!AS14*'Res Rent Roll'!$Q15*Rollover!AR15)</f>
        <v>0</v>
      </c>
      <c r="AT14" s="47">
        <f>IF('Res Rent Roll'!$B15="","",Rents!AT14*'Res Rent Roll'!$Q15*Rollover!AS15)</f>
        <v>0</v>
      </c>
      <c r="AU14" s="47">
        <f>IF('Res Rent Roll'!$B15="","",Rents!AU14*'Res Rent Roll'!$Q15*Rollover!AT15)</f>
        <v>0</v>
      </c>
      <c r="AV14" s="47">
        <f>IF('Res Rent Roll'!$B15="","",Rents!AV14*'Res Rent Roll'!$Q15*Rollover!AU15)</f>
        <v>0</v>
      </c>
      <c r="AW14" s="47">
        <f>IF('Res Rent Roll'!$B15="","",Rents!AW14*'Res Rent Roll'!$Q15*Rollover!AV15)</f>
        <v>0</v>
      </c>
      <c r="AX14" s="47">
        <f>IF('Res Rent Roll'!$B15="","",Rents!AX14*'Res Rent Roll'!$Q15*Rollover!AW15)</f>
        <v>0</v>
      </c>
      <c r="AY14" s="47">
        <f>IF('Res Rent Roll'!$B15="","",Rents!AY14*'Res Rent Roll'!$Q15*Rollover!AX15)</f>
        <v>0</v>
      </c>
      <c r="AZ14" s="47">
        <f>IF('Res Rent Roll'!$B15="","",Rents!AZ14*'Res Rent Roll'!$Q15*Rollover!AY15)</f>
        <v>1410.037437168</v>
      </c>
      <c r="BA14" s="47">
        <f>IF('Res Rent Roll'!$B15="","",Rents!BA14*'Res Rent Roll'!$Q15*Rollover!AZ15)</f>
        <v>0</v>
      </c>
      <c r="BB14" s="47">
        <f>IF('Res Rent Roll'!$B15="","",Rents!BB14*'Res Rent Roll'!$Q15*Rollover!BA15)</f>
        <v>0</v>
      </c>
      <c r="BC14" s="47">
        <f>IF('Res Rent Roll'!$B15="","",Rents!BC14*'Res Rent Roll'!$Q15*Rollover!BB15)</f>
        <v>0</v>
      </c>
      <c r="BD14" s="47">
        <f>IF('Res Rent Roll'!$B15="","",Rents!BD14*'Res Rent Roll'!$Q15*Rollover!BC15)</f>
        <v>0</v>
      </c>
      <c r="BE14" s="47">
        <f>IF('Res Rent Roll'!$B15="","",Rents!BE14*'Res Rent Roll'!$Q15*Rollover!BD15)</f>
        <v>0</v>
      </c>
      <c r="BF14" s="47">
        <f>IF('Res Rent Roll'!$B15="","",Rents!BF14*'Res Rent Roll'!$Q15*Rollover!BE15)</f>
        <v>0</v>
      </c>
      <c r="BG14" s="47">
        <f>IF('Res Rent Roll'!$B15="","",Rents!BG14*'Res Rent Roll'!$Q15*Rollover!BF15)</f>
        <v>0</v>
      </c>
      <c r="BH14" s="47">
        <f>IF('Res Rent Roll'!$B15="","",Rents!BH14*'Res Rent Roll'!$Q15*Rollover!BG15)</f>
        <v>0</v>
      </c>
      <c r="BI14" s="47">
        <f>IF('Res Rent Roll'!$B15="","",Rents!BI14*'Res Rent Roll'!$Q15*Rollover!BH15)</f>
        <v>0</v>
      </c>
      <c r="BJ14" s="47">
        <f>IF('Res Rent Roll'!$B15="","",Rents!BJ14*'Res Rent Roll'!$Q15*Rollover!BI15)</f>
        <v>0</v>
      </c>
      <c r="BK14" s="47">
        <f>IF('Res Rent Roll'!$B15="","",Rents!BK14*'Res Rent Roll'!$Q15*Rollover!BJ15)</f>
        <v>0</v>
      </c>
      <c r="BL14" s="47">
        <f>IF('Res Rent Roll'!$B15="","",Rents!BL14*'Res Rent Roll'!$Q15*Rollover!BK15)</f>
        <v>1452.3385602830399</v>
      </c>
      <c r="BM14" s="47">
        <f>IF('Res Rent Roll'!$B15="","",Rents!BM14*'Res Rent Roll'!$Q15*Rollover!BL15)</f>
        <v>0</v>
      </c>
      <c r="BN14" s="47">
        <f>IF('Res Rent Roll'!$B15="","",Rents!BN14*'Res Rent Roll'!$Q15*Rollover!BM15)</f>
        <v>0</v>
      </c>
      <c r="BO14" s="47">
        <f>IF('Res Rent Roll'!$B15="","",Rents!BO14*'Res Rent Roll'!$Q15*Rollover!BN15)</f>
        <v>0</v>
      </c>
      <c r="BP14" s="47">
        <f>IF('Res Rent Roll'!$B15="","",Rents!BP14*'Res Rent Roll'!$Q15*Rollover!BO15)</f>
        <v>0</v>
      </c>
      <c r="BQ14" s="47">
        <f>IF('Res Rent Roll'!$B15="","",Rents!BQ14*'Res Rent Roll'!$Q15*Rollover!BP15)</f>
        <v>0</v>
      </c>
      <c r="BR14" s="47">
        <f>IF('Res Rent Roll'!$B15="","",Rents!BR14*'Res Rent Roll'!$Q15*Rollover!BQ15)</f>
        <v>0</v>
      </c>
      <c r="BS14" s="47">
        <f>IF('Res Rent Roll'!$B15="","",Rents!BS14*'Res Rent Roll'!$Q15*Rollover!BR15)</f>
        <v>0</v>
      </c>
      <c r="BT14" s="47">
        <f>IF('Res Rent Roll'!$B15="","",Rents!BT14*'Res Rent Roll'!$Q15*Rollover!BS15)</f>
        <v>0</v>
      </c>
      <c r="BU14" s="47">
        <f>IF('Res Rent Roll'!$B15="","",Rents!BU14*'Res Rent Roll'!$Q15*Rollover!BT15)</f>
        <v>0</v>
      </c>
      <c r="BV14" s="47">
        <f>IF('Res Rent Roll'!$B15="","",Rents!BV14*'Res Rent Roll'!$Q15*Rollover!BU15)</f>
        <v>0</v>
      </c>
      <c r="BW14" s="47">
        <f>IF('Res Rent Roll'!$B15="","",Rents!BW14*'Res Rent Roll'!$Q15*Rollover!BV15)</f>
        <v>0</v>
      </c>
      <c r="BX14" s="47">
        <f>IF('Res Rent Roll'!$B15="","",Rents!BX14*'Res Rent Roll'!$Q15*Rollover!BW15)</f>
        <v>1495.9087170915311</v>
      </c>
      <c r="BY14" s="47">
        <f>IF('Res Rent Roll'!$B15="","",Rents!BY14*'Res Rent Roll'!$Q15*Rollover!BX15)</f>
        <v>0</v>
      </c>
      <c r="BZ14" s="47">
        <f>IF('Res Rent Roll'!$B15="","",Rents!BZ14*'Res Rent Roll'!$Q15*Rollover!BY15)</f>
        <v>0</v>
      </c>
      <c r="CA14" s="47">
        <f>IF('Res Rent Roll'!$B15="","",Rents!CA14*'Res Rent Roll'!$Q15*Rollover!BZ15)</f>
        <v>0</v>
      </c>
      <c r="CB14" s="47">
        <f>IF('Res Rent Roll'!$B15="","",Rents!CB14*'Res Rent Roll'!$Q15*Rollover!CA15)</f>
        <v>0</v>
      </c>
      <c r="CC14" s="47">
        <f>IF('Res Rent Roll'!$B15="","",Rents!CC14*'Res Rent Roll'!$Q15*Rollover!CB15)</f>
        <v>0</v>
      </c>
      <c r="CD14" s="47">
        <f>IF('Res Rent Roll'!$B15="","",Rents!CD14*'Res Rent Roll'!$Q15*Rollover!CC15)</f>
        <v>0</v>
      </c>
      <c r="CE14" s="47">
        <f>IF('Res Rent Roll'!$B15="","",Rents!CE14*'Res Rent Roll'!$Q15*Rollover!CD15)</f>
        <v>0</v>
      </c>
      <c r="CF14" s="47">
        <f>IF('Res Rent Roll'!$B15="","",Rents!CF14*'Res Rent Roll'!$Q15*Rollover!CE15)</f>
        <v>0</v>
      </c>
      <c r="CG14" s="47">
        <f>IF('Res Rent Roll'!$B15="","",Rents!CG14*'Res Rent Roll'!$Q15*Rollover!CF15)</f>
        <v>0</v>
      </c>
      <c r="CH14" s="47">
        <f>IF('Res Rent Roll'!$B15="","",Rents!CH14*'Res Rent Roll'!$Q15*Rollover!CG15)</f>
        <v>0</v>
      </c>
      <c r="CI14" s="47">
        <f>IF('Res Rent Roll'!$B15="","",Rents!CI14*'Res Rent Roll'!$Q15*Rollover!CH15)</f>
        <v>0</v>
      </c>
      <c r="CJ14" s="47">
        <f>IF('Res Rent Roll'!$B15="","",Rents!CJ14*'Res Rent Roll'!$Q15*Rollover!CI15)</f>
        <v>1540.7859786042773</v>
      </c>
      <c r="CK14" s="47">
        <f>IF('Res Rent Roll'!$B15="","",Rents!CK14*'Res Rent Roll'!$Q15*Rollover!CJ15)</f>
        <v>0</v>
      </c>
      <c r="CL14" s="47">
        <f>IF('Res Rent Roll'!$B15="","",Rents!CL14*'Res Rent Roll'!$Q15*Rollover!CK15)</f>
        <v>0</v>
      </c>
      <c r="CM14" s="47">
        <f>IF('Res Rent Roll'!$B15="","",Rents!CM14*'Res Rent Roll'!$Q15*Rollover!CL15)</f>
        <v>0</v>
      </c>
      <c r="CN14" s="47">
        <f>IF('Res Rent Roll'!$B15="","",Rents!CN14*'Res Rent Roll'!$Q15*Rollover!CM15)</f>
        <v>0</v>
      </c>
      <c r="CO14" s="47">
        <f>IF('Res Rent Roll'!$B15="","",Rents!CO14*'Res Rent Roll'!$Q15*Rollover!CN15)</f>
        <v>0</v>
      </c>
      <c r="CP14" s="47">
        <f>IF('Res Rent Roll'!$B15="","",Rents!CP14*'Res Rent Roll'!$Q15*Rollover!CO15)</f>
        <v>0</v>
      </c>
      <c r="CQ14" s="47">
        <f>IF('Res Rent Roll'!$B15="","",Rents!CQ14*'Res Rent Roll'!$Q15*Rollover!CP15)</f>
        <v>0</v>
      </c>
      <c r="CR14" s="47">
        <f>IF('Res Rent Roll'!$B15="","",Rents!CR14*'Res Rent Roll'!$Q15*Rollover!CQ15)</f>
        <v>0</v>
      </c>
      <c r="CS14" s="47">
        <f>IF('Res Rent Roll'!$B15="","",Rents!CS14*'Res Rent Roll'!$Q15*Rollover!CR15)</f>
        <v>0</v>
      </c>
      <c r="CT14" s="47">
        <f>IF('Res Rent Roll'!$B15="","",Rents!CT14*'Res Rent Roll'!$Q15*Rollover!CS15)</f>
        <v>0</v>
      </c>
      <c r="CU14" s="47">
        <f>IF('Res Rent Roll'!$B15="","",Rents!CU14*'Res Rent Roll'!$Q15*Rollover!CT15)</f>
        <v>0</v>
      </c>
      <c r="CV14" s="47">
        <f>IF('Res Rent Roll'!$B15="","",Rents!CV14*'Res Rent Roll'!$Q15*Rollover!CU15)</f>
        <v>1587.0095579624053</v>
      </c>
      <c r="CW14" s="47">
        <f>IF('Res Rent Roll'!$B15="","",Rents!CW14*'Res Rent Roll'!$Q15*Rollover!CV15)</f>
        <v>0</v>
      </c>
      <c r="CX14" s="47">
        <f>IF('Res Rent Roll'!$B15="","",Rents!CX14*'Res Rent Roll'!$Q15*Rollover!CW15)</f>
        <v>0</v>
      </c>
      <c r="CY14" s="47">
        <f>IF('Res Rent Roll'!$B15="","",Rents!CY14*'Res Rent Roll'!$Q15*Rollover!CX15)</f>
        <v>0</v>
      </c>
      <c r="CZ14" s="47">
        <f>IF('Res Rent Roll'!$B15="","",Rents!CZ14*'Res Rent Roll'!$Q15*Rollover!CY15)</f>
        <v>0</v>
      </c>
      <c r="DA14" s="47">
        <f>IF('Res Rent Roll'!$B15="","",Rents!DA14*'Res Rent Roll'!$Q15*Rollover!CZ15)</f>
        <v>0</v>
      </c>
      <c r="DB14" s="47">
        <f>IF('Res Rent Roll'!$B15="","",Rents!DB14*'Res Rent Roll'!$Q15*Rollover!DA15)</f>
        <v>0</v>
      </c>
      <c r="DC14" s="47">
        <f>IF('Res Rent Roll'!$B15="","",Rents!DC14*'Res Rent Roll'!$Q15*Rollover!DB15)</f>
        <v>0</v>
      </c>
      <c r="DD14" s="47">
        <f>IF('Res Rent Roll'!$B15="","",Rents!DD14*'Res Rent Roll'!$Q15*Rollover!DC15)</f>
        <v>0</v>
      </c>
      <c r="DE14" s="47">
        <f>IF('Res Rent Roll'!$B15="","",Rents!DE14*'Res Rent Roll'!$Q15*Rollover!DD15)</f>
        <v>0</v>
      </c>
      <c r="DF14" s="47">
        <f>IF('Res Rent Roll'!$B15="","",Rents!DF14*'Res Rent Roll'!$Q15*Rollover!DE15)</f>
        <v>0</v>
      </c>
      <c r="DG14" s="47">
        <f>IF('Res Rent Roll'!$B15="","",Rents!DG14*'Res Rent Roll'!$Q15*Rollover!DF15)</f>
        <v>0</v>
      </c>
      <c r="DH14" s="47">
        <f>IF('Res Rent Roll'!$B15="","",Rents!DH14*'Res Rent Roll'!$Q15*Rollover!DG15)</f>
        <v>1634.6198447012775</v>
      </c>
      <c r="DI14" s="47">
        <f>IF('Res Rent Roll'!$B15="","",Rents!DI14*'Res Rent Roll'!$Q15*Rollover!DH15)</f>
        <v>0</v>
      </c>
      <c r="DJ14" s="47">
        <f>IF('Res Rent Roll'!$B15="","",Rents!DJ14*'Res Rent Roll'!$Q15*Rollover!DI15)</f>
        <v>0</v>
      </c>
      <c r="DK14" s="47">
        <f>IF('Res Rent Roll'!$B15="","",Rents!DK14*'Res Rent Roll'!$Q15*Rollover!DJ15)</f>
        <v>0</v>
      </c>
      <c r="DL14" s="47">
        <f>IF('Res Rent Roll'!$B15="","",Rents!DL14*'Res Rent Roll'!$Q15*Rollover!DK15)</f>
        <v>0</v>
      </c>
      <c r="DM14" s="47">
        <f>IF('Res Rent Roll'!$B15="","",Rents!DM14*'Res Rent Roll'!$Q15*Rollover!DL15)</f>
        <v>0</v>
      </c>
      <c r="DN14" s="47">
        <f>IF('Res Rent Roll'!$B15="","",Rents!DN14*'Res Rent Roll'!$Q15*Rollover!DM15)</f>
        <v>0</v>
      </c>
      <c r="DO14" s="47">
        <f>IF('Res Rent Roll'!$B15="","",Rents!DO14*'Res Rent Roll'!$Q15*Rollover!DN15)</f>
        <v>0</v>
      </c>
      <c r="DP14" s="47">
        <f>IF('Res Rent Roll'!$B15="","",Rents!DP14*'Res Rent Roll'!$Q15*Rollover!DO15)</f>
        <v>0</v>
      </c>
      <c r="DQ14" s="47">
        <f>IF('Res Rent Roll'!$B15="","",Rents!DQ14*'Res Rent Roll'!$Q15*Rollover!DP15)</f>
        <v>0</v>
      </c>
      <c r="DR14" s="47">
        <f>IF('Res Rent Roll'!$B15="","",Rents!DR14*'Res Rent Roll'!$Q15*Rollover!DQ15)</f>
        <v>0</v>
      </c>
      <c r="DS14" s="47">
        <f>IF('Res Rent Roll'!$B15="","",Rents!DS14*'Res Rent Roll'!$Q15*Rollover!DR15)</f>
        <v>0</v>
      </c>
      <c r="DT14" s="47">
        <f>IF('Res Rent Roll'!$B15="","",Rents!DT14*'Res Rent Roll'!$Q15*Rollover!DS15)</f>
        <v>1683.658440042316</v>
      </c>
      <c r="DU14" s="47">
        <f>IF('Res Rent Roll'!$B15="","",Rents!DU14*'Res Rent Roll'!$Q15*Rollover!DT15)</f>
        <v>0</v>
      </c>
      <c r="DV14" s="47">
        <f>IF('Res Rent Roll'!$B15="","",Rents!DV14*'Res Rent Roll'!$Q15*Rollover!DU15)</f>
        <v>0</v>
      </c>
      <c r="DW14" s="47">
        <f>IF('Res Rent Roll'!$B15="","",Rents!DW14*'Res Rent Roll'!$Q15*Rollover!DV15)</f>
        <v>0</v>
      </c>
      <c r="DX14" s="47">
        <f>IF('Res Rent Roll'!$B15="","",Rents!DX14*'Res Rent Roll'!$Q15*Rollover!DW15)</f>
        <v>0</v>
      </c>
      <c r="DY14" s="47">
        <f>IF('Res Rent Roll'!$B15="","",Rents!DY14*'Res Rent Roll'!$Q15*Rollover!DX15)</f>
        <v>0</v>
      </c>
      <c r="DZ14" s="47">
        <f>IF('Res Rent Roll'!$B15="","",Rents!DZ14*'Res Rent Roll'!$Q15*Rollover!DY15)</f>
        <v>0</v>
      </c>
      <c r="EA14" s="47">
        <f>IF('Res Rent Roll'!$B15="","",Rents!EA14*'Res Rent Roll'!$Q15*Rollover!DZ15)</f>
        <v>0</v>
      </c>
      <c r="EB14" s="47">
        <f>IF('Res Rent Roll'!$B15="","",Rents!EB14*'Res Rent Roll'!$Q15*Rollover!EA15)</f>
        <v>0</v>
      </c>
      <c r="EC14" s="47">
        <f>IF('Res Rent Roll'!$B15="","",Rents!EC14*'Res Rent Roll'!$Q15*Rollover!EB15)</f>
        <v>0</v>
      </c>
      <c r="ED14" s="47">
        <f>IF('Res Rent Roll'!$B15="","",Rents!ED14*'Res Rent Roll'!$Q15*Rollover!EC15)</f>
        <v>0</v>
      </c>
      <c r="EE14" s="47">
        <f>IF('Res Rent Roll'!$B15="","",Rents!EE14*'Res Rent Roll'!$Q15*Rollover!ED15)</f>
        <v>0</v>
      </c>
      <c r="EF14" s="47">
        <f>IF('Res Rent Roll'!$B15="","",Rents!EF14*'Res Rent Roll'!$Q15*Rollover!EE15)</f>
        <v>1734.1681932435852</v>
      </c>
      <c r="EG14" s="47">
        <f>IF('Res Rent Roll'!$B15="","",Rents!EG14*'Res Rent Roll'!$Q15*Rollover!EF15)</f>
        <v>0</v>
      </c>
      <c r="EH14" s="47">
        <f>IF('Res Rent Roll'!$B15="","",Rents!EH14*'Res Rent Roll'!$Q15*Rollover!EG15)</f>
        <v>0</v>
      </c>
      <c r="EI14" s="47">
        <f>IF('Res Rent Roll'!$B15="","",Rents!EI14*'Res Rent Roll'!$Q15*Rollover!EH15)</f>
        <v>0</v>
      </c>
      <c r="EJ14" s="47">
        <f>IF('Res Rent Roll'!$B15="","",Rents!EJ14*'Res Rent Roll'!$Q15*Rollover!EI15)</f>
        <v>0</v>
      </c>
      <c r="EK14" s="47">
        <f>IF('Res Rent Roll'!$B15="","",Rents!EK14*'Res Rent Roll'!$Q15*Rollover!EJ15)</f>
        <v>0</v>
      </c>
      <c r="EL14" s="47">
        <f>IF('Res Rent Roll'!$B15="","",Rents!EL14*'Res Rent Roll'!$Q15*Rollover!EK15)</f>
        <v>0</v>
      </c>
      <c r="EM14" s="47">
        <f>IF('Res Rent Roll'!$B15="","",Rents!EM14*'Res Rent Roll'!$Q15*Rollover!EL15)</f>
        <v>0</v>
      </c>
      <c r="EN14" s="47">
        <f>IF('Res Rent Roll'!$B15="","",Rents!EN14*'Res Rent Roll'!$Q15*Rollover!EM15)</f>
        <v>0</v>
      </c>
      <c r="EO14" s="47">
        <f>IF('Res Rent Roll'!$B15="","",Rents!EO14*'Res Rent Roll'!$Q15*Rollover!EN15)</f>
        <v>0</v>
      </c>
      <c r="EP14" s="47">
        <f>IF('Res Rent Roll'!$B15="","",Rents!EP14*'Res Rent Roll'!$Q15*Rollover!EO15)</f>
        <v>0</v>
      </c>
      <c r="EQ14" s="47">
        <f>IF('Res Rent Roll'!$B15="","",Rents!EQ14*'Res Rent Roll'!$Q15*Rollover!EP15)</f>
        <v>0</v>
      </c>
      <c r="ER14" s="47">
        <f>IF('Res Rent Roll'!$B15="","",Rents!ER14*'Res Rent Roll'!$Q15*Rollover!EQ15)</f>
        <v>1786.1932390408926</v>
      </c>
      <c r="ES14" s="47">
        <f>IF('Res Rent Roll'!$B15="","",Rents!ES14*'Res Rent Roll'!$Q15*Rollover!ER15)</f>
        <v>0</v>
      </c>
      <c r="ET14" s="47">
        <f>IF('Res Rent Roll'!$B15="","",Rents!ET14*'Res Rent Roll'!$Q15*Rollover!ES15)</f>
        <v>0</v>
      </c>
      <c r="EU14" s="47">
        <f>IF('Res Rent Roll'!$B15="","",Rents!EU14*'Res Rent Roll'!$Q15*Rollover!ET15)</f>
        <v>0</v>
      </c>
      <c r="EV14" s="47">
        <f>IF('Res Rent Roll'!$B15="","",Rents!EV14*'Res Rent Roll'!$Q15*Rollover!EU15)</f>
        <v>0</v>
      </c>
      <c r="EW14" s="47">
        <f>IF('Res Rent Roll'!$B15="","",Rents!EW14*'Res Rent Roll'!$Q15*Rollover!EV15)</f>
        <v>0</v>
      </c>
      <c r="EX14" s="47">
        <f>IF('Res Rent Roll'!$B15="","",Rents!EX14*'Res Rent Roll'!$Q15*Rollover!EW15)</f>
        <v>0</v>
      </c>
      <c r="EY14" s="47">
        <f>IF('Res Rent Roll'!$B15="","",Rents!EY14*'Res Rent Roll'!$Q15*Rollover!EX15)</f>
        <v>0</v>
      </c>
      <c r="EZ14" s="47">
        <f>IF('Res Rent Roll'!$B15="","",Rents!EZ14*'Res Rent Roll'!$Q15*Rollover!EY15)</f>
        <v>0</v>
      </c>
      <c r="FA14" s="47">
        <f>IF('Res Rent Roll'!$B15="","",Rents!FA14*'Res Rent Roll'!$Q15*Rollover!EZ15)</f>
        <v>0</v>
      </c>
      <c r="FB14" s="47">
        <f>IF('Res Rent Roll'!$B15="","",Rents!FB14*'Res Rent Roll'!$Q15*Rollover!FA15)</f>
        <v>0</v>
      </c>
      <c r="FC14" s="47">
        <f>IF('Res Rent Roll'!$B15="","",Rents!FC14*'Res Rent Roll'!$Q15*Rollover!FB15)</f>
        <v>0</v>
      </c>
      <c r="FD14" s="47">
        <f>IF('Res Rent Roll'!$B15="","",Rents!FD14*'Res Rent Roll'!$Q15*Rollover!FC15)</f>
        <v>1839.7790362121193</v>
      </c>
      <c r="FE14" s="47">
        <f>IF('Res Rent Roll'!$B15="","",Rents!FE14*'Res Rent Roll'!$Q15*Rollover!FD15)</f>
        <v>0</v>
      </c>
      <c r="FF14" s="47">
        <f>IF('Res Rent Roll'!$B15="","",Rents!FF14*'Res Rent Roll'!$Q15*Rollover!FE15)</f>
        <v>0</v>
      </c>
      <c r="FG14" s="47">
        <f>IF('Res Rent Roll'!$B15="","",Rents!FG14*'Res Rent Roll'!$Q15*Rollover!FF15)</f>
        <v>0</v>
      </c>
      <c r="FH14" s="47">
        <f>IF('Res Rent Roll'!$B15="","",Rents!FH14*'Res Rent Roll'!$Q15*Rollover!FG15)</f>
        <v>0</v>
      </c>
      <c r="FI14" s="47">
        <f>IF('Res Rent Roll'!$B15="","",Rents!FI14*'Res Rent Roll'!$Q15*Rollover!FH15)</f>
        <v>0</v>
      </c>
      <c r="FJ14" s="47">
        <f>IF('Res Rent Roll'!$B15="","",Rents!FJ14*'Res Rent Roll'!$Q15*Rollover!FI15)</f>
        <v>0</v>
      </c>
      <c r="FK14" s="47">
        <f>IF('Res Rent Roll'!$B15="","",Rents!FK14*'Res Rent Roll'!$Q15*Rollover!FJ15)</f>
        <v>0</v>
      </c>
      <c r="FL14" s="47">
        <f>IF('Res Rent Roll'!$B15="","",Rents!FL14*'Res Rent Roll'!$Q15*Rollover!FK15)</f>
        <v>0</v>
      </c>
      <c r="FM14" s="47">
        <f>IF('Res Rent Roll'!$B15="","",Rents!FM14*'Res Rent Roll'!$Q15*Rollover!FL15)</f>
        <v>0</v>
      </c>
      <c r="FN14" s="47">
        <f>IF('Res Rent Roll'!$B15="","",Rents!FN14*'Res Rent Roll'!$Q15*Rollover!FM15)</f>
        <v>0</v>
      </c>
      <c r="FO14" s="47">
        <f>IF('Res Rent Roll'!$B15="","",Rents!FO14*'Res Rent Roll'!$Q15*Rollover!FN15)</f>
        <v>0</v>
      </c>
      <c r="FP14" s="47">
        <f>IF('Res Rent Roll'!$B15="","",Rents!FP14*'Res Rent Roll'!$Q15*Rollover!FO15)</f>
        <v>1894.9724072984832</v>
      </c>
      <c r="FQ14" s="47">
        <f>IF('Res Rent Roll'!$B15="","",Rents!FQ14*'Res Rent Roll'!$Q15*Rollover!FP15)</f>
        <v>0</v>
      </c>
      <c r="FR14" s="47">
        <f>IF('Res Rent Roll'!$B15="","",Rents!FR14*'Res Rent Roll'!$Q15*Rollover!FQ15)</f>
        <v>0</v>
      </c>
      <c r="FS14" s="47">
        <f>IF('Res Rent Roll'!$B15="","",Rents!FS14*'Res Rent Roll'!$Q15*Rollover!FR15)</f>
        <v>0</v>
      </c>
      <c r="FT14" s="47">
        <f>IF('Res Rent Roll'!$B15="","",Rents!FT14*'Res Rent Roll'!$Q15*Rollover!FS15)</f>
        <v>0</v>
      </c>
      <c r="FU14" s="47">
        <f>IF('Res Rent Roll'!$B15="","",Rents!FU14*'Res Rent Roll'!$Q15*Rollover!FT15)</f>
        <v>0</v>
      </c>
      <c r="FV14" s="47">
        <f>IF('Res Rent Roll'!$B15="","",Rents!FV14*'Res Rent Roll'!$Q15*Rollover!FU15)</f>
        <v>0</v>
      </c>
      <c r="FW14" s="47">
        <f>IF('Res Rent Roll'!$B15="","",Rents!FW14*'Res Rent Roll'!$Q15*Rollover!FV15)</f>
        <v>0</v>
      </c>
      <c r="FX14" s="47">
        <f>IF('Res Rent Roll'!$B15="","",Rents!FX14*'Res Rent Roll'!$Q15*Rollover!FW15)</f>
        <v>0</v>
      </c>
      <c r="FY14" s="47">
        <f>IF('Res Rent Roll'!$B15="","",Rents!FY14*'Res Rent Roll'!$Q15*Rollover!FX15)</f>
        <v>0</v>
      </c>
      <c r="FZ14" s="47">
        <f>IF('Res Rent Roll'!$B15="","",Rents!FZ14*'Res Rent Roll'!$Q15*Rollover!FY15)</f>
        <v>0</v>
      </c>
      <c r="GA14" s="48">
        <f>IF('Res Rent Roll'!$B15="","",Rents!GA14*'Res Rent Roll'!$Q15*Rollover!FZ15)</f>
        <v>0</v>
      </c>
    </row>
    <row r="15" spans="2:183" x14ac:dyDescent="0.3">
      <c r="B15" s="42" t="str">
        <f>IF('Res Rent Roll'!$B16="","",'Res Rent Roll'!$B16)</f>
        <v>2-Bed B (No Renovation)</v>
      </c>
      <c r="C15" s="43"/>
      <c r="D15" s="47">
        <f>IF('Res Rent Roll'!$B16="","",Rents!D15*'Res Rent Roll'!$Q16*Rollover!C16)</f>
        <v>0</v>
      </c>
      <c r="E15" s="47">
        <f>IF('Res Rent Roll'!$B16="","",Rents!E15*'Res Rent Roll'!$Q16*Rollover!D16)</f>
        <v>0</v>
      </c>
      <c r="F15" s="47">
        <f>IF('Res Rent Roll'!$B16="","",Rents!F15*'Res Rent Roll'!$Q16*Rollover!E16)</f>
        <v>0</v>
      </c>
      <c r="G15" s="47">
        <f>IF('Res Rent Roll'!$B16="","",Rents!G15*'Res Rent Roll'!$Q16*Rollover!F16)</f>
        <v>0</v>
      </c>
      <c r="H15" s="47">
        <f>IF('Res Rent Roll'!$B16="","",Rents!H15*'Res Rent Roll'!$Q16*Rollover!G16)</f>
        <v>0</v>
      </c>
      <c r="I15" s="47">
        <f>IF('Res Rent Roll'!$B16="","",Rents!I15*'Res Rent Roll'!$Q16*Rollover!H16)</f>
        <v>0</v>
      </c>
      <c r="J15" s="47">
        <f>IF('Res Rent Roll'!$B16="","",Rents!J15*'Res Rent Roll'!$Q16*Rollover!I16)</f>
        <v>0</v>
      </c>
      <c r="K15" s="47">
        <f>IF('Res Rent Roll'!$B16="","",Rents!K15*'Res Rent Roll'!$Q16*Rollover!J16)</f>
        <v>0</v>
      </c>
      <c r="L15" s="47">
        <f>IF('Res Rent Roll'!$B16="","",Rents!L15*'Res Rent Roll'!$Q16*Rollover!K16)</f>
        <v>0</v>
      </c>
      <c r="M15" s="47">
        <f>IF('Res Rent Roll'!$B16="","",Rents!M15*'Res Rent Roll'!$Q16*Rollover!L16)</f>
        <v>0</v>
      </c>
      <c r="N15" s="47">
        <f>IF('Res Rent Roll'!$B16="","",Rents!N15*'Res Rent Roll'!$Q16*Rollover!M16)</f>
        <v>0</v>
      </c>
      <c r="O15" s="47">
        <f>IF('Res Rent Roll'!$B16="","",Rents!O15*'Res Rent Roll'!$Q16*Rollover!N16)</f>
        <v>0</v>
      </c>
      <c r="P15" s="47">
        <f>IF('Res Rent Roll'!$B16="","",Rents!P15*'Res Rent Roll'!$Q16*Rollover!O16)</f>
        <v>8632.6360000000004</v>
      </c>
      <c r="Q15" s="47">
        <f>IF('Res Rent Roll'!$B16="","",Rents!Q15*'Res Rent Roll'!$Q16*Rollover!P16)</f>
        <v>0</v>
      </c>
      <c r="R15" s="47">
        <f>IF('Res Rent Roll'!$B16="","",Rents!R15*'Res Rent Roll'!$Q16*Rollover!Q16)</f>
        <v>0</v>
      </c>
      <c r="S15" s="47">
        <f>IF('Res Rent Roll'!$B16="","",Rents!S15*'Res Rent Roll'!$Q16*Rollover!R16)</f>
        <v>0</v>
      </c>
      <c r="T15" s="47">
        <f>IF('Res Rent Roll'!$B16="","",Rents!T15*'Res Rent Roll'!$Q16*Rollover!S16)</f>
        <v>0</v>
      </c>
      <c r="U15" s="47">
        <f>IF('Res Rent Roll'!$B16="","",Rents!U15*'Res Rent Roll'!$Q16*Rollover!T16)</f>
        <v>0</v>
      </c>
      <c r="V15" s="47">
        <f>IF('Res Rent Roll'!$B16="","",Rents!V15*'Res Rent Roll'!$Q16*Rollover!U16)</f>
        <v>0</v>
      </c>
      <c r="W15" s="47">
        <f>IF('Res Rent Roll'!$B16="","",Rents!W15*'Res Rent Roll'!$Q16*Rollover!V16)</f>
        <v>0</v>
      </c>
      <c r="X15" s="47">
        <f>IF('Res Rent Roll'!$B16="","",Rents!X15*'Res Rent Roll'!$Q16*Rollover!W16)</f>
        <v>0</v>
      </c>
      <c r="Y15" s="47">
        <f>IF('Res Rent Roll'!$B16="","",Rents!Y15*'Res Rent Roll'!$Q16*Rollover!X16)</f>
        <v>0</v>
      </c>
      <c r="Z15" s="47">
        <f>IF('Res Rent Roll'!$B16="","",Rents!Z15*'Res Rent Roll'!$Q16*Rollover!Y16)</f>
        <v>0</v>
      </c>
      <c r="AA15" s="47">
        <f>IF('Res Rent Roll'!$B16="","",Rents!AA15*'Res Rent Roll'!$Q16*Rollover!Z16)</f>
        <v>0</v>
      </c>
      <c r="AB15" s="47">
        <f>IF('Res Rent Roll'!$B16="","",Rents!AB15*'Res Rent Roll'!$Q16*Rollover!AA16)</f>
        <v>8891.6150800000014</v>
      </c>
      <c r="AC15" s="47">
        <f>IF('Res Rent Roll'!$B16="","",Rents!AC15*'Res Rent Roll'!$Q16*Rollover!AB16)</f>
        <v>0</v>
      </c>
      <c r="AD15" s="47">
        <f>IF('Res Rent Roll'!$B16="","",Rents!AD15*'Res Rent Roll'!$Q16*Rollover!AC16)</f>
        <v>0</v>
      </c>
      <c r="AE15" s="47">
        <f>IF('Res Rent Roll'!$B16="","",Rents!AE15*'Res Rent Roll'!$Q16*Rollover!AD16)</f>
        <v>0</v>
      </c>
      <c r="AF15" s="47">
        <f>IF('Res Rent Roll'!$B16="","",Rents!AF15*'Res Rent Roll'!$Q16*Rollover!AE16)</f>
        <v>0</v>
      </c>
      <c r="AG15" s="47">
        <f>IF('Res Rent Roll'!$B16="","",Rents!AG15*'Res Rent Roll'!$Q16*Rollover!AF16)</f>
        <v>0</v>
      </c>
      <c r="AH15" s="47">
        <f>IF('Res Rent Roll'!$B16="","",Rents!AH15*'Res Rent Roll'!$Q16*Rollover!AG16)</f>
        <v>0</v>
      </c>
      <c r="AI15" s="47">
        <f>IF('Res Rent Roll'!$B16="","",Rents!AI15*'Res Rent Roll'!$Q16*Rollover!AH16)</f>
        <v>0</v>
      </c>
      <c r="AJ15" s="47">
        <f>IF('Res Rent Roll'!$B16="","",Rents!AJ15*'Res Rent Roll'!$Q16*Rollover!AI16)</f>
        <v>0</v>
      </c>
      <c r="AK15" s="47">
        <f>IF('Res Rent Roll'!$B16="","",Rents!AK15*'Res Rent Roll'!$Q16*Rollover!AJ16)</f>
        <v>0</v>
      </c>
      <c r="AL15" s="47">
        <f>IF('Res Rent Roll'!$B16="","",Rents!AL15*'Res Rent Roll'!$Q16*Rollover!AK16)</f>
        <v>0</v>
      </c>
      <c r="AM15" s="47">
        <f>IF('Res Rent Roll'!$B16="","",Rents!AM15*'Res Rent Roll'!$Q16*Rollover!AL16)</f>
        <v>0</v>
      </c>
      <c r="AN15" s="47">
        <f>IF('Res Rent Roll'!$B16="","",Rents!AN15*'Res Rent Roll'!$Q16*Rollover!AM16)</f>
        <v>9158.3635324000006</v>
      </c>
      <c r="AO15" s="47">
        <f>IF('Res Rent Roll'!$B16="","",Rents!AO15*'Res Rent Roll'!$Q16*Rollover!AN16)</f>
        <v>0</v>
      </c>
      <c r="AP15" s="47">
        <f>IF('Res Rent Roll'!$B16="","",Rents!AP15*'Res Rent Roll'!$Q16*Rollover!AO16)</f>
        <v>0</v>
      </c>
      <c r="AQ15" s="47">
        <f>IF('Res Rent Roll'!$B16="","",Rents!AQ15*'Res Rent Roll'!$Q16*Rollover!AP16)</f>
        <v>0</v>
      </c>
      <c r="AR15" s="47">
        <f>IF('Res Rent Roll'!$B16="","",Rents!AR15*'Res Rent Roll'!$Q16*Rollover!AQ16)</f>
        <v>0</v>
      </c>
      <c r="AS15" s="47">
        <f>IF('Res Rent Roll'!$B16="","",Rents!AS15*'Res Rent Roll'!$Q16*Rollover!AR16)</f>
        <v>0</v>
      </c>
      <c r="AT15" s="47">
        <f>IF('Res Rent Roll'!$B16="","",Rents!AT15*'Res Rent Roll'!$Q16*Rollover!AS16)</f>
        <v>0</v>
      </c>
      <c r="AU15" s="47">
        <f>IF('Res Rent Roll'!$B16="","",Rents!AU15*'Res Rent Roll'!$Q16*Rollover!AT16)</f>
        <v>0</v>
      </c>
      <c r="AV15" s="47">
        <f>IF('Res Rent Roll'!$B16="","",Rents!AV15*'Res Rent Roll'!$Q16*Rollover!AU16)</f>
        <v>0</v>
      </c>
      <c r="AW15" s="47">
        <f>IF('Res Rent Roll'!$B16="","",Rents!AW15*'Res Rent Roll'!$Q16*Rollover!AV16)</f>
        <v>0</v>
      </c>
      <c r="AX15" s="47">
        <f>IF('Res Rent Roll'!$B16="","",Rents!AX15*'Res Rent Roll'!$Q16*Rollover!AW16)</f>
        <v>0</v>
      </c>
      <c r="AY15" s="47">
        <f>IF('Res Rent Roll'!$B16="","",Rents!AY15*'Res Rent Roll'!$Q16*Rollover!AX16)</f>
        <v>0</v>
      </c>
      <c r="AZ15" s="47">
        <f>IF('Res Rent Roll'!$B16="","",Rents!AZ15*'Res Rent Roll'!$Q16*Rollover!AY16)</f>
        <v>9433.1144383720002</v>
      </c>
      <c r="BA15" s="47">
        <f>IF('Res Rent Roll'!$B16="","",Rents!BA15*'Res Rent Roll'!$Q16*Rollover!AZ16)</f>
        <v>0</v>
      </c>
      <c r="BB15" s="47">
        <f>IF('Res Rent Roll'!$B16="","",Rents!BB15*'Res Rent Roll'!$Q16*Rollover!BA16)</f>
        <v>0</v>
      </c>
      <c r="BC15" s="47">
        <f>IF('Res Rent Roll'!$B16="","",Rents!BC15*'Res Rent Roll'!$Q16*Rollover!BB16)</f>
        <v>0</v>
      </c>
      <c r="BD15" s="47">
        <f>IF('Res Rent Roll'!$B16="","",Rents!BD15*'Res Rent Roll'!$Q16*Rollover!BC16)</f>
        <v>0</v>
      </c>
      <c r="BE15" s="47">
        <f>IF('Res Rent Roll'!$B16="","",Rents!BE15*'Res Rent Roll'!$Q16*Rollover!BD16)</f>
        <v>0</v>
      </c>
      <c r="BF15" s="47">
        <f>IF('Res Rent Roll'!$B16="","",Rents!BF15*'Res Rent Roll'!$Q16*Rollover!BE16)</f>
        <v>0</v>
      </c>
      <c r="BG15" s="47">
        <f>IF('Res Rent Roll'!$B16="","",Rents!BG15*'Res Rent Roll'!$Q16*Rollover!BF16)</f>
        <v>0</v>
      </c>
      <c r="BH15" s="47">
        <f>IF('Res Rent Roll'!$B16="","",Rents!BH15*'Res Rent Roll'!$Q16*Rollover!BG16)</f>
        <v>0</v>
      </c>
      <c r="BI15" s="47">
        <f>IF('Res Rent Roll'!$B16="","",Rents!BI15*'Res Rent Roll'!$Q16*Rollover!BH16)</f>
        <v>0</v>
      </c>
      <c r="BJ15" s="47">
        <f>IF('Res Rent Roll'!$B16="","",Rents!BJ15*'Res Rent Roll'!$Q16*Rollover!BI16)</f>
        <v>0</v>
      </c>
      <c r="BK15" s="47">
        <f>IF('Res Rent Roll'!$B16="","",Rents!BK15*'Res Rent Roll'!$Q16*Rollover!BJ16)</f>
        <v>0</v>
      </c>
      <c r="BL15" s="47">
        <f>IF('Res Rent Roll'!$B16="","",Rents!BL15*'Res Rent Roll'!$Q16*Rollover!BK16)</f>
        <v>9716.1078715231597</v>
      </c>
      <c r="BM15" s="47">
        <f>IF('Res Rent Roll'!$B16="","",Rents!BM15*'Res Rent Roll'!$Q16*Rollover!BL16)</f>
        <v>0</v>
      </c>
      <c r="BN15" s="47">
        <f>IF('Res Rent Roll'!$B16="","",Rents!BN15*'Res Rent Roll'!$Q16*Rollover!BM16)</f>
        <v>0</v>
      </c>
      <c r="BO15" s="47">
        <f>IF('Res Rent Roll'!$B16="","",Rents!BO15*'Res Rent Roll'!$Q16*Rollover!BN16)</f>
        <v>0</v>
      </c>
      <c r="BP15" s="47">
        <f>IF('Res Rent Roll'!$B16="","",Rents!BP15*'Res Rent Roll'!$Q16*Rollover!BO16)</f>
        <v>0</v>
      </c>
      <c r="BQ15" s="47">
        <f>IF('Res Rent Roll'!$B16="","",Rents!BQ15*'Res Rent Roll'!$Q16*Rollover!BP16)</f>
        <v>0</v>
      </c>
      <c r="BR15" s="47">
        <f>IF('Res Rent Roll'!$B16="","",Rents!BR15*'Res Rent Roll'!$Q16*Rollover!BQ16)</f>
        <v>0</v>
      </c>
      <c r="BS15" s="47">
        <f>IF('Res Rent Roll'!$B16="","",Rents!BS15*'Res Rent Roll'!$Q16*Rollover!BR16)</f>
        <v>0</v>
      </c>
      <c r="BT15" s="47">
        <f>IF('Res Rent Roll'!$B16="","",Rents!BT15*'Res Rent Roll'!$Q16*Rollover!BS16)</f>
        <v>0</v>
      </c>
      <c r="BU15" s="47">
        <f>IF('Res Rent Roll'!$B16="","",Rents!BU15*'Res Rent Roll'!$Q16*Rollover!BT16)</f>
        <v>0</v>
      </c>
      <c r="BV15" s="47">
        <f>IF('Res Rent Roll'!$B16="","",Rents!BV15*'Res Rent Roll'!$Q16*Rollover!BU16)</f>
        <v>0</v>
      </c>
      <c r="BW15" s="47">
        <f>IF('Res Rent Roll'!$B16="","",Rents!BW15*'Res Rent Roll'!$Q16*Rollover!BV16)</f>
        <v>0</v>
      </c>
      <c r="BX15" s="47">
        <f>IF('Res Rent Roll'!$B16="","",Rents!BX15*'Res Rent Roll'!$Q16*Rollover!BW16)</f>
        <v>10007.591107668855</v>
      </c>
      <c r="BY15" s="47">
        <f>IF('Res Rent Roll'!$B16="","",Rents!BY15*'Res Rent Roll'!$Q16*Rollover!BX16)</f>
        <v>0</v>
      </c>
      <c r="BZ15" s="47">
        <f>IF('Res Rent Roll'!$B16="","",Rents!BZ15*'Res Rent Roll'!$Q16*Rollover!BY16)</f>
        <v>0</v>
      </c>
      <c r="CA15" s="47">
        <f>IF('Res Rent Roll'!$B16="","",Rents!CA15*'Res Rent Roll'!$Q16*Rollover!BZ16)</f>
        <v>0</v>
      </c>
      <c r="CB15" s="47">
        <f>IF('Res Rent Roll'!$B16="","",Rents!CB15*'Res Rent Roll'!$Q16*Rollover!CA16)</f>
        <v>0</v>
      </c>
      <c r="CC15" s="47">
        <f>IF('Res Rent Roll'!$B16="","",Rents!CC15*'Res Rent Roll'!$Q16*Rollover!CB16)</f>
        <v>0</v>
      </c>
      <c r="CD15" s="47">
        <f>IF('Res Rent Roll'!$B16="","",Rents!CD15*'Res Rent Roll'!$Q16*Rollover!CC16)</f>
        <v>0</v>
      </c>
      <c r="CE15" s="47">
        <f>IF('Res Rent Roll'!$B16="","",Rents!CE15*'Res Rent Roll'!$Q16*Rollover!CD16)</f>
        <v>0</v>
      </c>
      <c r="CF15" s="47">
        <f>IF('Res Rent Roll'!$B16="","",Rents!CF15*'Res Rent Roll'!$Q16*Rollover!CE16)</f>
        <v>0</v>
      </c>
      <c r="CG15" s="47">
        <f>IF('Res Rent Roll'!$B16="","",Rents!CG15*'Res Rent Roll'!$Q16*Rollover!CF16)</f>
        <v>0</v>
      </c>
      <c r="CH15" s="47">
        <f>IF('Res Rent Roll'!$B16="","",Rents!CH15*'Res Rent Roll'!$Q16*Rollover!CG16)</f>
        <v>0</v>
      </c>
      <c r="CI15" s="47">
        <f>IF('Res Rent Roll'!$B16="","",Rents!CI15*'Res Rent Roll'!$Q16*Rollover!CH16)</f>
        <v>0</v>
      </c>
      <c r="CJ15" s="47">
        <f>IF('Res Rent Roll'!$B16="","",Rents!CJ15*'Res Rent Roll'!$Q16*Rollover!CI16)</f>
        <v>10307.818840898921</v>
      </c>
      <c r="CK15" s="47">
        <f>IF('Res Rent Roll'!$B16="","",Rents!CK15*'Res Rent Roll'!$Q16*Rollover!CJ16)</f>
        <v>0</v>
      </c>
      <c r="CL15" s="47">
        <f>IF('Res Rent Roll'!$B16="","",Rents!CL15*'Res Rent Roll'!$Q16*Rollover!CK16)</f>
        <v>0</v>
      </c>
      <c r="CM15" s="47">
        <f>IF('Res Rent Roll'!$B16="","",Rents!CM15*'Res Rent Roll'!$Q16*Rollover!CL16)</f>
        <v>0</v>
      </c>
      <c r="CN15" s="47">
        <f>IF('Res Rent Roll'!$B16="","",Rents!CN15*'Res Rent Roll'!$Q16*Rollover!CM16)</f>
        <v>0</v>
      </c>
      <c r="CO15" s="47">
        <f>IF('Res Rent Roll'!$B16="","",Rents!CO15*'Res Rent Roll'!$Q16*Rollover!CN16)</f>
        <v>0</v>
      </c>
      <c r="CP15" s="47">
        <f>IF('Res Rent Roll'!$B16="","",Rents!CP15*'Res Rent Roll'!$Q16*Rollover!CO16)</f>
        <v>0</v>
      </c>
      <c r="CQ15" s="47">
        <f>IF('Res Rent Roll'!$B16="","",Rents!CQ15*'Res Rent Roll'!$Q16*Rollover!CP16)</f>
        <v>0</v>
      </c>
      <c r="CR15" s="47">
        <f>IF('Res Rent Roll'!$B16="","",Rents!CR15*'Res Rent Roll'!$Q16*Rollover!CQ16)</f>
        <v>0</v>
      </c>
      <c r="CS15" s="47">
        <f>IF('Res Rent Roll'!$B16="","",Rents!CS15*'Res Rent Roll'!$Q16*Rollover!CR16)</f>
        <v>0</v>
      </c>
      <c r="CT15" s="47">
        <f>IF('Res Rent Roll'!$B16="","",Rents!CT15*'Res Rent Roll'!$Q16*Rollover!CS16)</f>
        <v>0</v>
      </c>
      <c r="CU15" s="47">
        <f>IF('Res Rent Roll'!$B16="","",Rents!CU15*'Res Rent Roll'!$Q16*Rollover!CT16)</f>
        <v>0</v>
      </c>
      <c r="CV15" s="47">
        <f>IF('Res Rent Roll'!$B16="","",Rents!CV15*'Res Rent Roll'!$Q16*Rollover!CU16)</f>
        <v>10617.053406125888</v>
      </c>
      <c r="CW15" s="47">
        <f>IF('Res Rent Roll'!$B16="","",Rents!CW15*'Res Rent Roll'!$Q16*Rollover!CV16)</f>
        <v>0</v>
      </c>
      <c r="CX15" s="47">
        <f>IF('Res Rent Roll'!$B16="","",Rents!CX15*'Res Rent Roll'!$Q16*Rollover!CW16)</f>
        <v>0</v>
      </c>
      <c r="CY15" s="47">
        <f>IF('Res Rent Roll'!$B16="","",Rents!CY15*'Res Rent Roll'!$Q16*Rollover!CX16)</f>
        <v>0</v>
      </c>
      <c r="CZ15" s="47">
        <f>IF('Res Rent Roll'!$B16="","",Rents!CZ15*'Res Rent Roll'!$Q16*Rollover!CY16)</f>
        <v>0</v>
      </c>
      <c r="DA15" s="47">
        <f>IF('Res Rent Roll'!$B16="","",Rents!DA15*'Res Rent Roll'!$Q16*Rollover!CZ16)</f>
        <v>0</v>
      </c>
      <c r="DB15" s="47">
        <f>IF('Res Rent Roll'!$B16="","",Rents!DB15*'Res Rent Roll'!$Q16*Rollover!DA16)</f>
        <v>0</v>
      </c>
      <c r="DC15" s="47">
        <f>IF('Res Rent Roll'!$B16="","",Rents!DC15*'Res Rent Roll'!$Q16*Rollover!DB16)</f>
        <v>0</v>
      </c>
      <c r="DD15" s="47">
        <f>IF('Res Rent Roll'!$B16="","",Rents!DD15*'Res Rent Roll'!$Q16*Rollover!DC16)</f>
        <v>0</v>
      </c>
      <c r="DE15" s="47">
        <f>IF('Res Rent Roll'!$B16="","",Rents!DE15*'Res Rent Roll'!$Q16*Rollover!DD16)</f>
        <v>0</v>
      </c>
      <c r="DF15" s="47">
        <f>IF('Res Rent Roll'!$B16="","",Rents!DF15*'Res Rent Roll'!$Q16*Rollover!DE16)</f>
        <v>0</v>
      </c>
      <c r="DG15" s="47">
        <f>IF('Res Rent Roll'!$B16="","",Rents!DG15*'Res Rent Roll'!$Q16*Rollover!DF16)</f>
        <v>0</v>
      </c>
      <c r="DH15" s="47">
        <f>IF('Res Rent Roll'!$B16="","",Rents!DH15*'Res Rent Roll'!$Q16*Rollover!DG16)</f>
        <v>10935.565008309664</v>
      </c>
      <c r="DI15" s="47">
        <f>IF('Res Rent Roll'!$B16="","",Rents!DI15*'Res Rent Roll'!$Q16*Rollover!DH16)</f>
        <v>0</v>
      </c>
      <c r="DJ15" s="47">
        <f>IF('Res Rent Roll'!$B16="","",Rents!DJ15*'Res Rent Roll'!$Q16*Rollover!DI16)</f>
        <v>0</v>
      </c>
      <c r="DK15" s="47">
        <f>IF('Res Rent Roll'!$B16="","",Rents!DK15*'Res Rent Roll'!$Q16*Rollover!DJ16)</f>
        <v>0</v>
      </c>
      <c r="DL15" s="47">
        <f>IF('Res Rent Roll'!$B16="","",Rents!DL15*'Res Rent Roll'!$Q16*Rollover!DK16)</f>
        <v>0</v>
      </c>
      <c r="DM15" s="47">
        <f>IF('Res Rent Roll'!$B16="","",Rents!DM15*'Res Rent Roll'!$Q16*Rollover!DL16)</f>
        <v>0</v>
      </c>
      <c r="DN15" s="47">
        <f>IF('Res Rent Roll'!$B16="","",Rents!DN15*'Res Rent Roll'!$Q16*Rollover!DM16)</f>
        <v>0</v>
      </c>
      <c r="DO15" s="47">
        <f>IF('Res Rent Roll'!$B16="","",Rents!DO15*'Res Rent Roll'!$Q16*Rollover!DN16)</f>
        <v>0</v>
      </c>
      <c r="DP15" s="47">
        <f>IF('Res Rent Roll'!$B16="","",Rents!DP15*'Res Rent Roll'!$Q16*Rollover!DO16)</f>
        <v>0</v>
      </c>
      <c r="DQ15" s="47">
        <f>IF('Res Rent Roll'!$B16="","",Rents!DQ15*'Res Rent Roll'!$Q16*Rollover!DP16)</f>
        <v>0</v>
      </c>
      <c r="DR15" s="47">
        <f>IF('Res Rent Roll'!$B16="","",Rents!DR15*'Res Rent Roll'!$Q16*Rollover!DQ16)</f>
        <v>0</v>
      </c>
      <c r="DS15" s="47">
        <f>IF('Res Rent Roll'!$B16="","",Rents!DS15*'Res Rent Roll'!$Q16*Rollover!DR16)</f>
        <v>0</v>
      </c>
      <c r="DT15" s="47">
        <f>IF('Res Rent Roll'!$B16="","",Rents!DT15*'Res Rent Roll'!$Q16*Rollover!DS16)</f>
        <v>11263.631958558954</v>
      </c>
      <c r="DU15" s="47">
        <f>IF('Res Rent Roll'!$B16="","",Rents!DU15*'Res Rent Roll'!$Q16*Rollover!DT16)</f>
        <v>0</v>
      </c>
      <c r="DV15" s="47">
        <f>IF('Res Rent Roll'!$B16="","",Rents!DV15*'Res Rent Roll'!$Q16*Rollover!DU16)</f>
        <v>0</v>
      </c>
      <c r="DW15" s="47">
        <f>IF('Res Rent Roll'!$B16="","",Rents!DW15*'Res Rent Roll'!$Q16*Rollover!DV16)</f>
        <v>0</v>
      </c>
      <c r="DX15" s="47">
        <f>IF('Res Rent Roll'!$B16="","",Rents!DX15*'Res Rent Roll'!$Q16*Rollover!DW16)</f>
        <v>0</v>
      </c>
      <c r="DY15" s="47">
        <f>IF('Res Rent Roll'!$B16="","",Rents!DY15*'Res Rent Roll'!$Q16*Rollover!DX16)</f>
        <v>0</v>
      </c>
      <c r="DZ15" s="47">
        <f>IF('Res Rent Roll'!$B16="","",Rents!DZ15*'Res Rent Roll'!$Q16*Rollover!DY16)</f>
        <v>0</v>
      </c>
      <c r="EA15" s="47">
        <f>IF('Res Rent Roll'!$B16="","",Rents!EA15*'Res Rent Roll'!$Q16*Rollover!DZ16)</f>
        <v>0</v>
      </c>
      <c r="EB15" s="47">
        <f>IF('Res Rent Roll'!$B16="","",Rents!EB15*'Res Rent Roll'!$Q16*Rollover!EA16)</f>
        <v>0</v>
      </c>
      <c r="EC15" s="47">
        <f>IF('Res Rent Roll'!$B16="","",Rents!EC15*'Res Rent Roll'!$Q16*Rollover!EB16)</f>
        <v>0</v>
      </c>
      <c r="ED15" s="47">
        <f>IF('Res Rent Roll'!$B16="","",Rents!ED15*'Res Rent Roll'!$Q16*Rollover!EC16)</f>
        <v>0</v>
      </c>
      <c r="EE15" s="47">
        <f>IF('Res Rent Roll'!$B16="","",Rents!EE15*'Res Rent Roll'!$Q16*Rollover!ED16)</f>
        <v>0</v>
      </c>
      <c r="EF15" s="47">
        <f>IF('Res Rent Roll'!$B16="","",Rents!EF15*'Res Rent Roll'!$Q16*Rollover!EE16)</f>
        <v>11601.540917315724</v>
      </c>
      <c r="EG15" s="47">
        <f>IF('Res Rent Roll'!$B16="","",Rents!EG15*'Res Rent Roll'!$Q16*Rollover!EF16)</f>
        <v>0</v>
      </c>
      <c r="EH15" s="47">
        <f>IF('Res Rent Roll'!$B16="","",Rents!EH15*'Res Rent Roll'!$Q16*Rollover!EG16)</f>
        <v>0</v>
      </c>
      <c r="EI15" s="47">
        <f>IF('Res Rent Roll'!$B16="","",Rents!EI15*'Res Rent Roll'!$Q16*Rollover!EH16)</f>
        <v>0</v>
      </c>
      <c r="EJ15" s="47">
        <f>IF('Res Rent Roll'!$B16="","",Rents!EJ15*'Res Rent Roll'!$Q16*Rollover!EI16)</f>
        <v>0</v>
      </c>
      <c r="EK15" s="47">
        <f>IF('Res Rent Roll'!$B16="","",Rents!EK15*'Res Rent Roll'!$Q16*Rollover!EJ16)</f>
        <v>0</v>
      </c>
      <c r="EL15" s="47">
        <f>IF('Res Rent Roll'!$B16="","",Rents!EL15*'Res Rent Roll'!$Q16*Rollover!EK16)</f>
        <v>0</v>
      </c>
      <c r="EM15" s="47">
        <f>IF('Res Rent Roll'!$B16="","",Rents!EM15*'Res Rent Roll'!$Q16*Rollover!EL16)</f>
        <v>0</v>
      </c>
      <c r="EN15" s="47">
        <f>IF('Res Rent Roll'!$B16="","",Rents!EN15*'Res Rent Roll'!$Q16*Rollover!EM16)</f>
        <v>0</v>
      </c>
      <c r="EO15" s="47">
        <f>IF('Res Rent Roll'!$B16="","",Rents!EO15*'Res Rent Roll'!$Q16*Rollover!EN16)</f>
        <v>0</v>
      </c>
      <c r="EP15" s="47">
        <f>IF('Res Rent Roll'!$B16="","",Rents!EP15*'Res Rent Roll'!$Q16*Rollover!EO16)</f>
        <v>0</v>
      </c>
      <c r="EQ15" s="47">
        <f>IF('Res Rent Roll'!$B16="","",Rents!EQ15*'Res Rent Roll'!$Q16*Rollover!EP16)</f>
        <v>0</v>
      </c>
      <c r="ER15" s="47">
        <f>IF('Res Rent Roll'!$B16="","",Rents!ER15*'Res Rent Roll'!$Q16*Rollover!EQ16)</f>
        <v>11949.587144835194</v>
      </c>
      <c r="ES15" s="47">
        <f>IF('Res Rent Roll'!$B16="","",Rents!ES15*'Res Rent Roll'!$Q16*Rollover!ER16)</f>
        <v>0</v>
      </c>
      <c r="ET15" s="47">
        <f>IF('Res Rent Roll'!$B16="","",Rents!ET15*'Res Rent Roll'!$Q16*Rollover!ES16)</f>
        <v>0</v>
      </c>
      <c r="EU15" s="47">
        <f>IF('Res Rent Roll'!$B16="","",Rents!EU15*'Res Rent Roll'!$Q16*Rollover!ET16)</f>
        <v>0</v>
      </c>
      <c r="EV15" s="47">
        <f>IF('Res Rent Roll'!$B16="","",Rents!EV15*'Res Rent Roll'!$Q16*Rollover!EU16)</f>
        <v>0</v>
      </c>
      <c r="EW15" s="47">
        <f>IF('Res Rent Roll'!$B16="","",Rents!EW15*'Res Rent Roll'!$Q16*Rollover!EV16)</f>
        <v>0</v>
      </c>
      <c r="EX15" s="47">
        <f>IF('Res Rent Roll'!$B16="","",Rents!EX15*'Res Rent Roll'!$Q16*Rollover!EW16)</f>
        <v>0</v>
      </c>
      <c r="EY15" s="47">
        <f>IF('Res Rent Roll'!$B16="","",Rents!EY15*'Res Rent Roll'!$Q16*Rollover!EX16)</f>
        <v>0</v>
      </c>
      <c r="EZ15" s="47">
        <f>IF('Res Rent Roll'!$B16="","",Rents!EZ15*'Res Rent Roll'!$Q16*Rollover!EY16)</f>
        <v>0</v>
      </c>
      <c r="FA15" s="47">
        <f>IF('Res Rent Roll'!$B16="","",Rents!FA15*'Res Rent Roll'!$Q16*Rollover!EZ16)</f>
        <v>0</v>
      </c>
      <c r="FB15" s="47">
        <f>IF('Res Rent Roll'!$B16="","",Rents!FB15*'Res Rent Roll'!$Q16*Rollover!FA16)</f>
        <v>0</v>
      </c>
      <c r="FC15" s="47">
        <f>IF('Res Rent Roll'!$B16="","",Rents!FC15*'Res Rent Roll'!$Q16*Rollover!FB16)</f>
        <v>0</v>
      </c>
      <c r="FD15" s="47">
        <f>IF('Res Rent Roll'!$B16="","",Rents!FD15*'Res Rent Roll'!$Q16*Rollover!FC16)</f>
        <v>12308.074759180248</v>
      </c>
      <c r="FE15" s="47">
        <f>IF('Res Rent Roll'!$B16="","",Rents!FE15*'Res Rent Roll'!$Q16*Rollover!FD16)</f>
        <v>0</v>
      </c>
      <c r="FF15" s="47">
        <f>IF('Res Rent Roll'!$B16="","",Rents!FF15*'Res Rent Roll'!$Q16*Rollover!FE16)</f>
        <v>0</v>
      </c>
      <c r="FG15" s="47">
        <f>IF('Res Rent Roll'!$B16="","",Rents!FG15*'Res Rent Roll'!$Q16*Rollover!FF16)</f>
        <v>0</v>
      </c>
      <c r="FH15" s="47">
        <f>IF('Res Rent Roll'!$B16="","",Rents!FH15*'Res Rent Roll'!$Q16*Rollover!FG16)</f>
        <v>0</v>
      </c>
      <c r="FI15" s="47">
        <f>IF('Res Rent Roll'!$B16="","",Rents!FI15*'Res Rent Roll'!$Q16*Rollover!FH16)</f>
        <v>0</v>
      </c>
      <c r="FJ15" s="47">
        <f>IF('Res Rent Roll'!$B16="","",Rents!FJ15*'Res Rent Roll'!$Q16*Rollover!FI16)</f>
        <v>0</v>
      </c>
      <c r="FK15" s="47">
        <f>IF('Res Rent Roll'!$B16="","",Rents!FK15*'Res Rent Roll'!$Q16*Rollover!FJ16)</f>
        <v>0</v>
      </c>
      <c r="FL15" s="47">
        <f>IF('Res Rent Roll'!$B16="","",Rents!FL15*'Res Rent Roll'!$Q16*Rollover!FK16)</f>
        <v>0</v>
      </c>
      <c r="FM15" s="47">
        <f>IF('Res Rent Roll'!$B16="","",Rents!FM15*'Res Rent Roll'!$Q16*Rollover!FL16)</f>
        <v>0</v>
      </c>
      <c r="FN15" s="47">
        <f>IF('Res Rent Roll'!$B16="","",Rents!FN15*'Res Rent Roll'!$Q16*Rollover!FM16)</f>
        <v>0</v>
      </c>
      <c r="FO15" s="47">
        <f>IF('Res Rent Roll'!$B16="","",Rents!FO15*'Res Rent Roll'!$Q16*Rollover!FN16)</f>
        <v>0</v>
      </c>
      <c r="FP15" s="47">
        <f>IF('Res Rent Roll'!$B16="","",Rents!FP15*'Res Rent Roll'!$Q16*Rollover!FO16)</f>
        <v>12677.317001955656</v>
      </c>
      <c r="FQ15" s="47">
        <f>IF('Res Rent Roll'!$B16="","",Rents!FQ15*'Res Rent Roll'!$Q16*Rollover!FP16)</f>
        <v>0</v>
      </c>
      <c r="FR15" s="47">
        <f>IF('Res Rent Roll'!$B16="","",Rents!FR15*'Res Rent Roll'!$Q16*Rollover!FQ16)</f>
        <v>0</v>
      </c>
      <c r="FS15" s="47">
        <f>IF('Res Rent Roll'!$B16="","",Rents!FS15*'Res Rent Roll'!$Q16*Rollover!FR16)</f>
        <v>0</v>
      </c>
      <c r="FT15" s="47">
        <f>IF('Res Rent Roll'!$B16="","",Rents!FT15*'Res Rent Roll'!$Q16*Rollover!FS16)</f>
        <v>0</v>
      </c>
      <c r="FU15" s="47">
        <f>IF('Res Rent Roll'!$B16="","",Rents!FU15*'Res Rent Roll'!$Q16*Rollover!FT16)</f>
        <v>0</v>
      </c>
      <c r="FV15" s="47">
        <f>IF('Res Rent Roll'!$B16="","",Rents!FV15*'Res Rent Roll'!$Q16*Rollover!FU16)</f>
        <v>0</v>
      </c>
      <c r="FW15" s="47">
        <f>IF('Res Rent Roll'!$B16="","",Rents!FW15*'Res Rent Roll'!$Q16*Rollover!FV16)</f>
        <v>0</v>
      </c>
      <c r="FX15" s="47">
        <f>IF('Res Rent Roll'!$B16="","",Rents!FX15*'Res Rent Roll'!$Q16*Rollover!FW16)</f>
        <v>0</v>
      </c>
      <c r="FY15" s="47">
        <f>IF('Res Rent Roll'!$B16="","",Rents!FY15*'Res Rent Roll'!$Q16*Rollover!FX16)</f>
        <v>0</v>
      </c>
      <c r="FZ15" s="47">
        <f>IF('Res Rent Roll'!$B16="","",Rents!FZ15*'Res Rent Roll'!$Q16*Rollover!FY16)</f>
        <v>0</v>
      </c>
      <c r="GA15" s="48">
        <f>IF('Res Rent Roll'!$B16="","",Rents!GA15*'Res Rent Roll'!$Q16*Rollover!FZ16)</f>
        <v>0</v>
      </c>
    </row>
    <row r="16" spans="2:183" x14ac:dyDescent="0.3">
      <c r="B16" s="42" t="str">
        <f>IF('Res Rent Roll'!$B17="","",'Res Rent Roll'!$B17)</f>
        <v/>
      </c>
      <c r="C16" s="43"/>
      <c r="D16" s="47" t="str">
        <f>IF('Res Rent Roll'!$B17="","",Rents!D16*'Res Rent Roll'!$Q17*Rollover!C17)</f>
        <v/>
      </c>
      <c r="E16" s="47" t="str">
        <f>IF('Res Rent Roll'!$B17="","",Rents!E16*'Res Rent Roll'!$Q17*Rollover!D17)</f>
        <v/>
      </c>
      <c r="F16" s="47" t="str">
        <f>IF('Res Rent Roll'!$B17="","",Rents!F16*'Res Rent Roll'!$Q17*Rollover!E17)</f>
        <v/>
      </c>
      <c r="G16" s="47" t="str">
        <f>IF('Res Rent Roll'!$B17="","",Rents!G16*'Res Rent Roll'!$Q17*Rollover!F17)</f>
        <v/>
      </c>
      <c r="H16" s="47" t="str">
        <f>IF('Res Rent Roll'!$B17="","",Rents!H16*'Res Rent Roll'!$Q17*Rollover!G17)</f>
        <v/>
      </c>
      <c r="I16" s="47" t="str">
        <f>IF('Res Rent Roll'!$B17="","",Rents!I16*'Res Rent Roll'!$Q17*Rollover!H17)</f>
        <v/>
      </c>
      <c r="J16" s="47" t="str">
        <f>IF('Res Rent Roll'!$B17="","",Rents!J16*'Res Rent Roll'!$Q17*Rollover!I17)</f>
        <v/>
      </c>
      <c r="K16" s="47" t="str">
        <f>IF('Res Rent Roll'!$B17="","",Rents!K16*'Res Rent Roll'!$Q17*Rollover!J17)</f>
        <v/>
      </c>
      <c r="L16" s="47" t="str">
        <f>IF('Res Rent Roll'!$B17="","",Rents!L16*'Res Rent Roll'!$Q17*Rollover!K17)</f>
        <v/>
      </c>
      <c r="M16" s="47" t="str">
        <f>IF('Res Rent Roll'!$B17="","",Rents!M16*'Res Rent Roll'!$Q17*Rollover!L17)</f>
        <v/>
      </c>
      <c r="N16" s="47" t="str">
        <f>IF('Res Rent Roll'!$B17="","",Rents!N16*'Res Rent Roll'!$Q17*Rollover!M17)</f>
        <v/>
      </c>
      <c r="O16" s="47" t="str">
        <f>IF('Res Rent Roll'!$B17="","",Rents!O16*'Res Rent Roll'!$Q17*Rollover!N17)</f>
        <v/>
      </c>
      <c r="P16" s="47" t="str">
        <f>IF('Res Rent Roll'!$B17="","",Rents!P16*'Res Rent Roll'!$Q17*Rollover!O17)</f>
        <v/>
      </c>
      <c r="Q16" s="47" t="str">
        <f>IF('Res Rent Roll'!$B17="","",Rents!Q16*'Res Rent Roll'!$Q17*Rollover!P17)</f>
        <v/>
      </c>
      <c r="R16" s="47" t="str">
        <f>IF('Res Rent Roll'!$B17="","",Rents!R16*'Res Rent Roll'!$Q17*Rollover!Q17)</f>
        <v/>
      </c>
      <c r="S16" s="47" t="str">
        <f>IF('Res Rent Roll'!$B17="","",Rents!S16*'Res Rent Roll'!$Q17*Rollover!R17)</f>
        <v/>
      </c>
      <c r="T16" s="47" t="str">
        <f>IF('Res Rent Roll'!$B17="","",Rents!T16*'Res Rent Roll'!$Q17*Rollover!S17)</f>
        <v/>
      </c>
      <c r="U16" s="47" t="str">
        <f>IF('Res Rent Roll'!$B17="","",Rents!U16*'Res Rent Roll'!$Q17*Rollover!T17)</f>
        <v/>
      </c>
      <c r="V16" s="47" t="str">
        <f>IF('Res Rent Roll'!$B17="","",Rents!V16*'Res Rent Roll'!$Q17*Rollover!U17)</f>
        <v/>
      </c>
      <c r="W16" s="47" t="str">
        <f>IF('Res Rent Roll'!$B17="","",Rents!W16*'Res Rent Roll'!$Q17*Rollover!V17)</f>
        <v/>
      </c>
      <c r="X16" s="47" t="str">
        <f>IF('Res Rent Roll'!$B17="","",Rents!X16*'Res Rent Roll'!$Q17*Rollover!W17)</f>
        <v/>
      </c>
      <c r="Y16" s="47" t="str">
        <f>IF('Res Rent Roll'!$B17="","",Rents!Y16*'Res Rent Roll'!$Q17*Rollover!X17)</f>
        <v/>
      </c>
      <c r="Z16" s="47" t="str">
        <f>IF('Res Rent Roll'!$B17="","",Rents!Z16*'Res Rent Roll'!$Q17*Rollover!Y17)</f>
        <v/>
      </c>
      <c r="AA16" s="47" t="str">
        <f>IF('Res Rent Roll'!$B17="","",Rents!AA16*'Res Rent Roll'!$Q17*Rollover!Z17)</f>
        <v/>
      </c>
      <c r="AB16" s="47" t="str">
        <f>IF('Res Rent Roll'!$B17="","",Rents!AB16*'Res Rent Roll'!$Q17*Rollover!AA17)</f>
        <v/>
      </c>
      <c r="AC16" s="47" t="str">
        <f>IF('Res Rent Roll'!$B17="","",Rents!AC16*'Res Rent Roll'!$Q17*Rollover!AB17)</f>
        <v/>
      </c>
      <c r="AD16" s="47" t="str">
        <f>IF('Res Rent Roll'!$B17="","",Rents!AD16*'Res Rent Roll'!$Q17*Rollover!AC17)</f>
        <v/>
      </c>
      <c r="AE16" s="47" t="str">
        <f>IF('Res Rent Roll'!$B17="","",Rents!AE16*'Res Rent Roll'!$Q17*Rollover!AD17)</f>
        <v/>
      </c>
      <c r="AF16" s="47" t="str">
        <f>IF('Res Rent Roll'!$B17="","",Rents!AF16*'Res Rent Roll'!$Q17*Rollover!AE17)</f>
        <v/>
      </c>
      <c r="AG16" s="47" t="str">
        <f>IF('Res Rent Roll'!$B17="","",Rents!AG16*'Res Rent Roll'!$Q17*Rollover!AF17)</f>
        <v/>
      </c>
      <c r="AH16" s="47" t="str">
        <f>IF('Res Rent Roll'!$B17="","",Rents!AH16*'Res Rent Roll'!$Q17*Rollover!AG17)</f>
        <v/>
      </c>
      <c r="AI16" s="47" t="str">
        <f>IF('Res Rent Roll'!$B17="","",Rents!AI16*'Res Rent Roll'!$Q17*Rollover!AH17)</f>
        <v/>
      </c>
      <c r="AJ16" s="47" t="str">
        <f>IF('Res Rent Roll'!$B17="","",Rents!AJ16*'Res Rent Roll'!$Q17*Rollover!AI17)</f>
        <v/>
      </c>
      <c r="AK16" s="47" t="str">
        <f>IF('Res Rent Roll'!$B17="","",Rents!AK16*'Res Rent Roll'!$Q17*Rollover!AJ17)</f>
        <v/>
      </c>
      <c r="AL16" s="47" t="str">
        <f>IF('Res Rent Roll'!$B17="","",Rents!AL16*'Res Rent Roll'!$Q17*Rollover!AK17)</f>
        <v/>
      </c>
      <c r="AM16" s="47" t="str">
        <f>IF('Res Rent Roll'!$B17="","",Rents!AM16*'Res Rent Roll'!$Q17*Rollover!AL17)</f>
        <v/>
      </c>
      <c r="AN16" s="47" t="str">
        <f>IF('Res Rent Roll'!$B17="","",Rents!AN16*'Res Rent Roll'!$Q17*Rollover!AM17)</f>
        <v/>
      </c>
      <c r="AO16" s="47" t="str">
        <f>IF('Res Rent Roll'!$B17="","",Rents!AO16*'Res Rent Roll'!$Q17*Rollover!AN17)</f>
        <v/>
      </c>
      <c r="AP16" s="47" t="str">
        <f>IF('Res Rent Roll'!$B17="","",Rents!AP16*'Res Rent Roll'!$Q17*Rollover!AO17)</f>
        <v/>
      </c>
      <c r="AQ16" s="47" t="str">
        <f>IF('Res Rent Roll'!$B17="","",Rents!AQ16*'Res Rent Roll'!$Q17*Rollover!AP17)</f>
        <v/>
      </c>
      <c r="AR16" s="47" t="str">
        <f>IF('Res Rent Roll'!$B17="","",Rents!AR16*'Res Rent Roll'!$Q17*Rollover!AQ17)</f>
        <v/>
      </c>
      <c r="AS16" s="47" t="str">
        <f>IF('Res Rent Roll'!$B17="","",Rents!AS16*'Res Rent Roll'!$Q17*Rollover!AR17)</f>
        <v/>
      </c>
      <c r="AT16" s="47" t="str">
        <f>IF('Res Rent Roll'!$B17="","",Rents!AT16*'Res Rent Roll'!$Q17*Rollover!AS17)</f>
        <v/>
      </c>
      <c r="AU16" s="47" t="str">
        <f>IF('Res Rent Roll'!$B17="","",Rents!AU16*'Res Rent Roll'!$Q17*Rollover!AT17)</f>
        <v/>
      </c>
      <c r="AV16" s="47" t="str">
        <f>IF('Res Rent Roll'!$B17="","",Rents!AV16*'Res Rent Roll'!$Q17*Rollover!AU17)</f>
        <v/>
      </c>
      <c r="AW16" s="47" t="str">
        <f>IF('Res Rent Roll'!$B17="","",Rents!AW16*'Res Rent Roll'!$Q17*Rollover!AV17)</f>
        <v/>
      </c>
      <c r="AX16" s="47" t="str">
        <f>IF('Res Rent Roll'!$B17="","",Rents!AX16*'Res Rent Roll'!$Q17*Rollover!AW17)</f>
        <v/>
      </c>
      <c r="AY16" s="47" t="str">
        <f>IF('Res Rent Roll'!$B17="","",Rents!AY16*'Res Rent Roll'!$Q17*Rollover!AX17)</f>
        <v/>
      </c>
      <c r="AZ16" s="47" t="str">
        <f>IF('Res Rent Roll'!$B17="","",Rents!AZ16*'Res Rent Roll'!$Q17*Rollover!AY17)</f>
        <v/>
      </c>
      <c r="BA16" s="47" t="str">
        <f>IF('Res Rent Roll'!$B17="","",Rents!BA16*'Res Rent Roll'!$Q17*Rollover!AZ17)</f>
        <v/>
      </c>
      <c r="BB16" s="47" t="str">
        <f>IF('Res Rent Roll'!$B17="","",Rents!BB16*'Res Rent Roll'!$Q17*Rollover!BA17)</f>
        <v/>
      </c>
      <c r="BC16" s="47" t="str">
        <f>IF('Res Rent Roll'!$B17="","",Rents!BC16*'Res Rent Roll'!$Q17*Rollover!BB17)</f>
        <v/>
      </c>
      <c r="BD16" s="47" t="str">
        <f>IF('Res Rent Roll'!$B17="","",Rents!BD16*'Res Rent Roll'!$Q17*Rollover!BC17)</f>
        <v/>
      </c>
      <c r="BE16" s="47" t="str">
        <f>IF('Res Rent Roll'!$B17="","",Rents!BE16*'Res Rent Roll'!$Q17*Rollover!BD17)</f>
        <v/>
      </c>
      <c r="BF16" s="47" t="str">
        <f>IF('Res Rent Roll'!$B17="","",Rents!BF16*'Res Rent Roll'!$Q17*Rollover!BE17)</f>
        <v/>
      </c>
      <c r="BG16" s="47" t="str">
        <f>IF('Res Rent Roll'!$B17="","",Rents!BG16*'Res Rent Roll'!$Q17*Rollover!BF17)</f>
        <v/>
      </c>
      <c r="BH16" s="47" t="str">
        <f>IF('Res Rent Roll'!$B17="","",Rents!BH16*'Res Rent Roll'!$Q17*Rollover!BG17)</f>
        <v/>
      </c>
      <c r="BI16" s="47" t="str">
        <f>IF('Res Rent Roll'!$B17="","",Rents!BI16*'Res Rent Roll'!$Q17*Rollover!BH17)</f>
        <v/>
      </c>
      <c r="BJ16" s="47" t="str">
        <f>IF('Res Rent Roll'!$B17="","",Rents!BJ16*'Res Rent Roll'!$Q17*Rollover!BI17)</f>
        <v/>
      </c>
      <c r="BK16" s="47" t="str">
        <f>IF('Res Rent Roll'!$B17="","",Rents!BK16*'Res Rent Roll'!$Q17*Rollover!BJ17)</f>
        <v/>
      </c>
      <c r="BL16" s="47" t="str">
        <f>IF('Res Rent Roll'!$B17="","",Rents!BL16*'Res Rent Roll'!$Q17*Rollover!BK17)</f>
        <v/>
      </c>
      <c r="BM16" s="47" t="str">
        <f>IF('Res Rent Roll'!$B17="","",Rents!BM16*'Res Rent Roll'!$Q17*Rollover!BL17)</f>
        <v/>
      </c>
      <c r="BN16" s="47" t="str">
        <f>IF('Res Rent Roll'!$B17="","",Rents!BN16*'Res Rent Roll'!$Q17*Rollover!BM17)</f>
        <v/>
      </c>
      <c r="BO16" s="47" t="str">
        <f>IF('Res Rent Roll'!$B17="","",Rents!BO16*'Res Rent Roll'!$Q17*Rollover!BN17)</f>
        <v/>
      </c>
      <c r="BP16" s="47" t="str">
        <f>IF('Res Rent Roll'!$B17="","",Rents!BP16*'Res Rent Roll'!$Q17*Rollover!BO17)</f>
        <v/>
      </c>
      <c r="BQ16" s="47" t="str">
        <f>IF('Res Rent Roll'!$B17="","",Rents!BQ16*'Res Rent Roll'!$Q17*Rollover!BP17)</f>
        <v/>
      </c>
      <c r="BR16" s="47" t="str">
        <f>IF('Res Rent Roll'!$B17="","",Rents!BR16*'Res Rent Roll'!$Q17*Rollover!BQ17)</f>
        <v/>
      </c>
      <c r="BS16" s="47" t="str">
        <f>IF('Res Rent Roll'!$B17="","",Rents!BS16*'Res Rent Roll'!$Q17*Rollover!BR17)</f>
        <v/>
      </c>
      <c r="BT16" s="47" t="str">
        <f>IF('Res Rent Roll'!$B17="","",Rents!BT16*'Res Rent Roll'!$Q17*Rollover!BS17)</f>
        <v/>
      </c>
      <c r="BU16" s="47" t="str">
        <f>IF('Res Rent Roll'!$B17="","",Rents!BU16*'Res Rent Roll'!$Q17*Rollover!BT17)</f>
        <v/>
      </c>
      <c r="BV16" s="47" t="str">
        <f>IF('Res Rent Roll'!$B17="","",Rents!BV16*'Res Rent Roll'!$Q17*Rollover!BU17)</f>
        <v/>
      </c>
      <c r="BW16" s="47" t="str">
        <f>IF('Res Rent Roll'!$B17="","",Rents!BW16*'Res Rent Roll'!$Q17*Rollover!BV17)</f>
        <v/>
      </c>
      <c r="BX16" s="47" t="str">
        <f>IF('Res Rent Roll'!$B17="","",Rents!BX16*'Res Rent Roll'!$Q17*Rollover!BW17)</f>
        <v/>
      </c>
      <c r="BY16" s="47" t="str">
        <f>IF('Res Rent Roll'!$B17="","",Rents!BY16*'Res Rent Roll'!$Q17*Rollover!BX17)</f>
        <v/>
      </c>
      <c r="BZ16" s="47" t="str">
        <f>IF('Res Rent Roll'!$B17="","",Rents!BZ16*'Res Rent Roll'!$Q17*Rollover!BY17)</f>
        <v/>
      </c>
      <c r="CA16" s="47" t="str">
        <f>IF('Res Rent Roll'!$B17="","",Rents!CA16*'Res Rent Roll'!$Q17*Rollover!BZ17)</f>
        <v/>
      </c>
      <c r="CB16" s="47" t="str">
        <f>IF('Res Rent Roll'!$B17="","",Rents!CB16*'Res Rent Roll'!$Q17*Rollover!CA17)</f>
        <v/>
      </c>
      <c r="CC16" s="47" t="str">
        <f>IF('Res Rent Roll'!$B17="","",Rents!CC16*'Res Rent Roll'!$Q17*Rollover!CB17)</f>
        <v/>
      </c>
      <c r="CD16" s="47" t="str">
        <f>IF('Res Rent Roll'!$B17="","",Rents!CD16*'Res Rent Roll'!$Q17*Rollover!CC17)</f>
        <v/>
      </c>
      <c r="CE16" s="47" t="str">
        <f>IF('Res Rent Roll'!$B17="","",Rents!CE16*'Res Rent Roll'!$Q17*Rollover!CD17)</f>
        <v/>
      </c>
      <c r="CF16" s="47" t="str">
        <f>IF('Res Rent Roll'!$B17="","",Rents!CF16*'Res Rent Roll'!$Q17*Rollover!CE17)</f>
        <v/>
      </c>
      <c r="CG16" s="47" t="str">
        <f>IF('Res Rent Roll'!$B17="","",Rents!CG16*'Res Rent Roll'!$Q17*Rollover!CF17)</f>
        <v/>
      </c>
      <c r="CH16" s="47" t="str">
        <f>IF('Res Rent Roll'!$B17="","",Rents!CH16*'Res Rent Roll'!$Q17*Rollover!CG17)</f>
        <v/>
      </c>
      <c r="CI16" s="47" t="str">
        <f>IF('Res Rent Roll'!$B17="","",Rents!CI16*'Res Rent Roll'!$Q17*Rollover!CH17)</f>
        <v/>
      </c>
      <c r="CJ16" s="47" t="str">
        <f>IF('Res Rent Roll'!$B17="","",Rents!CJ16*'Res Rent Roll'!$Q17*Rollover!CI17)</f>
        <v/>
      </c>
      <c r="CK16" s="47" t="str">
        <f>IF('Res Rent Roll'!$B17="","",Rents!CK16*'Res Rent Roll'!$Q17*Rollover!CJ17)</f>
        <v/>
      </c>
      <c r="CL16" s="47" t="str">
        <f>IF('Res Rent Roll'!$B17="","",Rents!CL16*'Res Rent Roll'!$Q17*Rollover!CK17)</f>
        <v/>
      </c>
      <c r="CM16" s="47" t="str">
        <f>IF('Res Rent Roll'!$B17="","",Rents!CM16*'Res Rent Roll'!$Q17*Rollover!CL17)</f>
        <v/>
      </c>
      <c r="CN16" s="47" t="str">
        <f>IF('Res Rent Roll'!$B17="","",Rents!CN16*'Res Rent Roll'!$Q17*Rollover!CM17)</f>
        <v/>
      </c>
      <c r="CO16" s="47" t="str">
        <f>IF('Res Rent Roll'!$B17="","",Rents!CO16*'Res Rent Roll'!$Q17*Rollover!CN17)</f>
        <v/>
      </c>
      <c r="CP16" s="47" t="str">
        <f>IF('Res Rent Roll'!$B17="","",Rents!CP16*'Res Rent Roll'!$Q17*Rollover!CO17)</f>
        <v/>
      </c>
      <c r="CQ16" s="47" t="str">
        <f>IF('Res Rent Roll'!$B17="","",Rents!CQ16*'Res Rent Roll'!$Q17*Rollover!CP17)</f>
        <v/>
      </c>
      <c r="CR16" s="47" t="str">
        <f>IF('Res Rent Roll'!$B17="","",Rents!CR16*'Res Rent Roll'!$Q17*Rollover!CQ17)</f>
        <v/>
      </c>
      <c r="CS16" s="47" t="str">
        <f>IF('Res Rent Roll'!$B17="","",Rents!CS16*'Res Rent Roll'!$Q17*Rollover!CR17)</f>
        <v/>
      </c>
      <c r="CT16" s="47" t="str">
        <f>IF('Res Rent Roll'!$B17="","",Rents!CT16*'Res Rent Roll'!$Q17*Rollover!CS17)</f>
        <v/>
      </c>
      <c r="CU16" s="47" t="str">
        <f>IF('Res Rent Roll'!$B17="","",Rents!CU16*'Res Rent Roll'!$Q17*Rollover!CT17)</f>
        <v/>
      </c>
      <c r="CV16" s="47" t="str">
        <f>IF('Res Rent Roll'!$B17="","",Rents!CV16*'Res Rent Roll'!$Q17*Rollover!CU17)</f>
        <v/>
      </c>
      <c r="CW16" s="47" t="str">
        <f>IF('Res Rent Roll'!$B17="","",Rents!CW16*'Res Rent Roll'!$Q17*Rollover!CV17)</f>
        <v/>
      </c>
      <c r="CX16" s="47" t="str">
        <f>IF('Res Rent Roll'!$B17="","",Rents!CX16*'Res Rent Roll'!$Q17*Rollover!CW17)</f>
        <v/>
      </c>
      <c r="CY16" s="47" t="str">
        <f>IF('Res Rent Roll'!$B17="","",Rents!CY16*'Res Rent Roll'!$Q17*Rollover!CX17)</f>
        <v/>
      </c>
      <c r="CZ16" s="47" t="str">
        <f>IF('Res Rent Roll'!$B17="","",Rents!CZ16*'Res Rent Roll'!$Q17*Rollover!CY17)</f>
        <v/>
      </c>
      <c r="DA16" s="47" t="str">
        <f>IF('Res Rent Roll'!$B17="","",Rents!DA16*'Res Rent Roll'!$Q17*Rollover!CZ17)</f>
        <v/>
      </c>
      <c r="DB16" s="47" t="str">
        <f>IF('Res Rent Roll'!$B17="","",Rents!DB16*'Res Rent Roll'!$Q17*Rollover!DA17)</f>
        <v/>
      </c>
      <c r="DC16" s="47" t="str">
        <f>IF('Res Rent Roll'!$B17="","",Rents!DC16*'Res Rent Roll'!$Q17*Rollover!DB17)</f>
        <v/>
      </c>
      <c r="DD16" s="47" t="str">
        <f>IF('Res Rent Roll'!$B17="","",Rents!DD16*'Res Rent Roll'!$Q17*Rollover!DC17)</f>
        <v/>
      </c>
      <c r="DE16" s="47" t="str">
        <f>IF('Res Rent Roll'!$B17="","",Rents!DE16*'Res Rent Roll'!$Q17*Rollover!DD17)</f>
        <v/>
      </c>
      <c r="DF16" s="47" t="str">
        <f>IF('Res Rent Roll'!$B17="","",Rents!DF16*'Res Rent Roll'!$Q17*Rollover!DE17)</f>
        <v/>
      </c>
      <c r="DG16" s="47" t="str">
        <f>IF('Res Rent Roll'!$B17="","",Rents!DG16*'Res Rent Roll'!$Q17*Rollover!DF17)</f>
        <v/>
      </c>
      <c r="DH16" s="47" t="str">
        <f>IF('Res Rent Roll'!$B17="","",Rents!DH16*'Res Rent Roll'!$Q17*Rollover!DG17)</f>
        <v/>
      </c>
      <c r="DI16" s="47" t="str">
        <f>IF('Res Rent Roll'!$B17="","",Rents!DI16*'Res Rent Roll'!$Q17*Rollover!DH17)</f>
        <v/>
      </c>
      <c r="DJ16" s="47" t="str">
        <f>IF('Res Rent Roll'!$B17="","",Rents!DJ16*'Res Rent Roll'!$Q17*Rollover!DI17)</f>
        <v/>
      </c>
      <c r="DK16" s="47" t="str">
        <f>IF('Res Rent Roll'!$B17="","",Rents!DK16*'Res Rent Roll'!$Q17*Rollover!DJ17)</f>
        <v/>
      </c>
      <c r="DL16" s="47" t="str">
        <f>IF('Res Rent Roll'!$B17="","",Rents!DL16*'Res Rent Roll'!$Q17*Rollover!DK17)</f>
        <v/>
      </c>
      <c r="DM16" s="47" t="str">
        <f>IF('Res Rent Roll'!$B17="","",Rents!DM16*'Res Rent Roll'!$Q17*Rollover!DL17)</f>
        <v/>
      </c>
      <c r="DN16" s="47" t="str">
        <f>IF('Res Rent Roll'!$B17="","",Rents!DN16*'Res Rent Roll'!$Q17*Rollover!DM17)</f>
        <v/>
      </c>
      <c r="DO16" s="47" t="str">
        <f>IF('Res Rent Roll'!$B17="","",Rents!DO16*'Res Rent Roll'!$Q17*Rollover!DN17)</f>
        <v/>
      </c>
      <c r="DP16" s="47" t="str">
        <f>IF('Res Rent Roll'!$B17="","",Rents!DP16*'Res Rent Roll'!$Q17*Rollover!DO17)</f>
        <v/>
      </c>
      <c r="DQ16" s="47" t="str">
        <f>IF('Res Rent Roll'!$B17="","",Rents!DQ16*'Res Rent Roll'!$Q17*Rollover!DP17)</f>
        <v/>
      </c>
      <c r="DR16" s="47" t="str">
        <f>IF('Res Rent Roll'!$B17="","",Rents!DR16*'Res Rent Roll'!$Q17*Rollover!DQ17)</f>
        <v/>
      </c>
      <c r="DS16" s="47" t="str">
        <f>IF('Res Rent Roll'!$B17="","",Rents!DS16*'Res Rent Roll'!$Q17*Rollover!DR17)</f>
        <v/>
      </c>
      <c r="DT16" s="47" t="str">
        <f>IF('Res Rent Roll'!$B17="","",Rents!DT16*'Res Rent Roll'!$Q17*Rollover!DS17)</f>
        <v/>
      </c>
      <c r="DU16" s="47" t="str">
        <f>IF('Res Rent Roll'!$B17="","",Rents!DU16*'Res Rent Roll'!$Q17*Rollover!DT17)</f>
        <v/>
      </c>
      <c r="DV16" s="47" t="str">
        <f>IF('Res Rent Roll'!$B17="","",Rents!DV16*'Res Rent Roll'!$Q17*Rollover!DU17)</f>
        <v/>
      </c>
      <c r="DW16" s="47" t="str">
        <f>IF('Res Rent Roll'!$B17="","",Rents!DW16*'Res Rent Roll'!$Q17*Rollover!DV17)</f>
        <v/>
      </c>
      <c r="DX16" s="47" t="str">
        <f>IF('Res Rent Roll'!$B17="","",Rents!DX16*'Res Rent Roll'!$Q17*Rollover!DW17)</f>
        <v/>
      </c>
      <c r="DY16" s="47" t="str">
        <f>IF('Res Rent Roll'!$B17="","",Rents!DY16*'Res Rent Roll'!$Q17*Rollover!DX17)</f>
        <v/>
      </c>
      <c r="DZ16" s="47" t="str">
        <f>IF('Res Rent Roll'!$B17="","",Rents!DZ16*'Res Rent Roll'!$Q17*Rollover!DY17)</f>
        <v/>
      </c>
      <c r="EA16" s="47" t="str">
        <f>IF('Res Rent Roll'!$B17="","",Rents!EA16*'Res Rent Roll'!$Q17*Rollover!DZ17)</f>
        <v/>
      </c>
      <c r="EB16" s="47" t="str">
        <f>IF('Res Rent Roll'!$B17="","",Rents!EB16*'Res Rent Roll'!$Q17*Rollover!EA17)</f>
        <v/>
      </c>
      <c r="EC16" s="47" t="str">
        <f>IF('Res Rent Roll'!$B17="","",Rents!EC16*'Res Rent Roll'!$Q17*Rollover!EB17)</f>
        <v/>
      </c>
      <c r="ED16" s="47" t="str">
        <f>IF('Res Rent Roll'!$B17="","",Rents!ED16*'Res Rent Roll'!$Q17*Rollover!EC17)</f>
        <v/>
      </c>
      <c r="EE16" s="47" t="str">
        <f>IF('Res Rent Roll'!$B17="","",Rents!EE16*'Res Rent Roll'!$Q17*Rollover!ED17)</f>
        <v/>
      </c>
      <c r="EF16" s="47" t="str">
        <f>IF('Res Rent Roll'!$B17="","",Rents!EF16*'Res Rent Roll'!$Q17*Rollover!EE17)</f>
        <v/>
      </c>
      <c r="EG16" s="47" t="str">
        <f>IF('Res Rent Roll'!$B17="","",Rents!EG16*'Res Rent Roll'!$Q17*Rollover!EF17)</f>
        <v/>
      </c>
      <c r="EH16" s="47" t="str">
        <f>IF('Res Rent Roll'!$B17="","",Rents!EH16*'Res Rent Roll'!$Q17*Rollover!EG17)</f>
        <v/>
      </c>
      <c r="EI16" s="47" t="str">
        <f>IF('Res Rent Roll'!$B17="","",Rents!EI16*'Res Rent Roll'!$Q17*Rollover!EH17)</f>
        <v/>
      </c>
      <c r="EJ16" s="47" t="str">
        <f>IF('Res Rent Roll'!$B17="","",Rents!EJ16*'Res Rent Roll'!$Q17*Rollover!EI17)</f>
        <v/>
      </c>
      <c r="EK16" s="47" t="str">
        <f>IF('Res Rent Roll'!$B17="","",Rents!EK16*'Res Rent Roll'!$Q17*Rollover!EJ17)</f>
        <v/>
      </c>
      <c r="EL16" s="47" t="str">
        <f>IF('Res Rent Roll'!$B17="","",Rents!EL16*'Res Rent Roll'!$Q17*Rollover!EK17)</f>
        <v/>
      </c>
      <c r="EM16" s="47" t="str">
        <f>IF('Res Rent Roll'!$B17="","",Rents!EM16*'Res Rent Roll'!$Q17*Rollover!EL17)</f>
        <v/>
      </c>
      <c r="EN16" s="47" t="str">
        <f>IF('Res Rent Roll'!$B17="","",Rents!EN16*'Res Rent Roll'!$Q17*Rollover!EM17)</f>
        <v/>
      </c>
      <c r="EO16" s="47" t="str">
        <f>IF('Res Rent Roll'!$B17="","",Rents!EO16*'Res Rent Roll'!$Q17*Rollover!EN17)</f>
        <v/>
      </c>
      <c r="EP16" s="47" t="str">
        <f>IF('Res Rent Roll'!$B17="","",Rents!EP16*'Res Rent Roll'!$Q17*Rollover!EO17)</f>
        <v/>
      </c>
      <c r="EQ16" s="47" t="str">
        <f>IF('Res Rent Roll'!$B17="","",Rents!EQ16*'Res Rent Roll'!$Q17*Rollover!EP17)</f>
        <v/>
      </c>
      <c r="ER16" s="47" t="str">
        <f>IF('Res Rent Roll'!$B17="","",Rents!ER16*'Res Rent Roll'!$Q17*Rollover!EQ17)</f>
        <v/>
      </c>
      <c r="ES16" s="47" t="str">
        <f>IF('Res Rent Roll'!$B17="","",Rents!ES16*'Res Rent Roll'!$Q17*Rollover!ER17)</f>
        <v/>
      </c>
      <c r="ET16" s="47" t="str">
        <f>IF('Res Rent Roll'!$B17="","",Rents!ET16*'Res Rent Roll'!$Q17*Rollover!ES17)</f>
        <v/>
      </c>
      <c r="EU16" s="47" t="str">
        <f>IF('Res Rent Roll'!$B17="","",Rents!EU16*'Res Rent Roll'!$Q17*Rollover!ET17)</f>
        <v/>
      </c>
      <c r="EV16" s="47" t="str">
        <f>IF('Res Rent Roll'!$B17="","",Rents!EV16*'Res Rent Roll'!$Q17*Rollover!EU17)</f>
        <v/>
      </c>
      <c r="EW16" s="47" t="str">
        <f>IF('Res Rent Roll'!$B17="","",Rents!EW16*'Res Rent Roll'!$Q17*Rollover!EV17)</f>
        <v/>
      </c>
      <c r="EX16" s="47" t="str">
        <f>IF('Res Rent Roll'!$B17="","",Rents!EX16*'Res Rent Roll'!$Q17*Rollover!EW17)</f>
        <v/>
      </c>
      <c r="EY16" s="47" t="str">
        <f>IF('Res Rent Roll'!$B17="","",Rents!EY16*'Res Rent Roll'!$Q17*Rollover!EX17)</f>
        <v/>
      </c>
      <c r="EZ16" s="47" t="str">
        <f>IF('Res Rent Roll'!$B17="","",Rents!EZ16*'Res Rent Roll'!$Q17*Rollover!EY17)</f>
        <v/>
      </c>
      <c r="FA16" s="47" t="str">
        <f>IF('Res Rent Roll'!$B17="","",Rents!FA16*'Res Rent Roll'!$Q17*Rollover!EZ17)</f>
        <v/>
      </c>
      <c r="FB16" s="47" t="str">
        <f>IF('Res Rent Roll'!$B17="","",Rents!FB16*'Res Rent Roll'!$Q17*Rollover!FA17)</f>
        <v/>
      </c>
      <c r="FC16" s="47" t="str">
        <f>IF('Res Rent Roll'!$B17="","",Rents!FC16*'Res Rent Roll'!$Q17*Rollover!FB17)</f>
        <v/>
      </c>
      <c r="FD16" s="47" t="str">
        <f>IF('Res Rent Roll'!$B17="","",Rents!FD16*'Res Rent Roll'!$Q17*Rollover!FC17)</f>
        <v/>
      </c>
      <c r="FE16" s="47" t="str">
        <f>IF('Res Rent Roll'!$B17="","",Rents!FE16*'Res Rent Roll'!$Q17*Rollover!FD17)</f>
        <v/>
      </c>
      <c r="FF16" s="47" t="str">
        <f>IF('Res Rent Roll'!$B17="","",Rents!FF16*'Res Rent Roll'!$Q17*Rollover!FE17)</f>
        <v/>
      </c>
      <c r="FG16" s="47" t="str">
        <f>IF('Res Rent Roll'!$B17="","",Rents!FG16*'Res Rent Roll'!$Q17*Rollover!FF17)</f>
        <v/>
      </c>
      <c r="FH16" s="47" t="str">
        <f>IF('Res Rent Roll'!$B17="","",Rents!FH16*'Res Rent Roll'!$Q17*Rollover!FG17)</f>
        <v/>
      </c>
      <c r="FI16" s="47" t="str">
        <f>IF('Res Rent Roll'!$B17="","",Rents!FI16*'Res Rent Roll'!$Q17*Rollover!FH17)</f>
        <v/>
      </c>
      <c r="FJ16" s="47" t="str">
        <f>IF('Res Rent Roll'!$B17="","",Rents!FJ16*'Res Rent Roll'!$Q17*Rollover!FI17)</f>
        <v/>
      </c>
      <c r="FK16" s="47" t="str">
        <f>IF('Res Rent Roll'!$B17="","",Rents!FK16*'Res Rent Roll'!$Q17*Rollover!FJ17)</f>
        <v/>
      </c>
      <c r="FL16" s="47" t="str">
        <f>IF('Res Rent Roll'!$B17="","",Rents!FL16*'Res Rent Roll'!$Q17*Rollover!FK17)</f>
        <v/>
      </c>
      <c r="FM16" s="47" t="str">
        <f>IF('Res Rent Roll'!$B17="","",Rents!FM16*'Res Rent Roll'!$Q17*Rollover!FL17)</f>
        <v/>
      </c>
      <c r="FN16" s="47" t="str">
        <f>IF('Res Rent Roll'!$B17="","",Rents!FN16*'Res Rent Roll'!$Q17*Rollover!FM17)</f>
        <v/>
      </c>
      <c r="FO16" s="47" t="str">
        <f>IF('Res Rent Roll'!$B17="","",Rents!FO16*'Res Rent Roll'!$Q17*Rollover!FN17)</f>
        <v/>
      </c>
      <c r="FP16" s="47" t="str">
        <f>IF('Res Rent Roll'!$B17="","",Rents!FP16*'Res Rent Roll'!$Q17*Rollover!FO17)</f>
        <v/>
      </c>
      <c r="FQ16" s="47" t="str">
        <f>IF('Res Rent Roll'!$B17="","",Rents!FQ16*'Res Rent Roll'!$Q17*Rollover!FP17)</f>
        <v/>
      </c>
      <c r="FR16" s="47" t="str">
        <f>IF('Res Rent Roll'!$B17="","",Rents!FR16*'Res Rent Roll'!$Q17*Rollover!FQ17)</f>
        <v/>
      </c>
      <c r="FS16" s="47" t="str">
        <f>IF('Res Rent Roll'!$B17="","",Rents!FS16*'Res Rent Roll'!$Q17*Rollover!FR17)</f>
        <v/>
      </c>
      <c r="FT16" s="47" t="str">
        <f>IF('Res Rent Roll'!$B17="","",Rents!FT16*'Res Rent Roll'!$Q17*Rollover!FS17)</f>
        <v/>
      </c>
      <c r="FU16" s="47" t="str">
        <f>IF('Res Rent Roll'!$B17="","",Rents!FU16*'Res Rent Roll'!$Q17*Rollover!FT17)</f>
        <v/>
      </c>
      <c r="FV16" s="47" t="str">
        <f>IF('Res Rent Roll'!$B17="","",Rents!FV16*'Res Rent Roll'!$Q17*Rollover!FU17)</f>
        <v/>
      </c>
      <c r="FW16" s="47" t="str">
        <f>IF('Res Rent Roll'!$B17="","",Rents!FW16*'Res Rent Roll'!$Q17*Rollover!FV17)</f>
        <v/>
      </c>
      <c r="FX16" s="47" t="str">
        <f>IF('Res Rent Roll'!$B17="","",Rents!FX16*'Res Rent Roll'!$Q17*Rollover!FW17)</f>
        <v/>
      </c>
      <c r="FY16" s="47" t="str">
        <f>IF('Res Rent Roll'!$B17="","",Rents!FY16*'Res Rent Roll'!$Q17*Rollover!FX17)</f>
        <v/>
      </c>
      <c r="FZ16" s="47" t="str">
        <f>IF('Res Rent Roll'!$B17="","",Rents!FZ16*'Res Rent Roll'!$Q17*Rollover!FY17)</f>
        <v/>
      </c>
      <c r="GA16" s="48" t="str">
        <f>IF('Res Rent Roll'!$B17="","",Rents!GA16*'Res Rent Roll'!$Q17*Rollover!FZ17)</f>
        <v/>
      </c>
    </row>
    <row r="17" spans="2:183" x14ac:dyDescent="0.3">
      <c r="B17" s="42" t="str">
        <f>IF('Res Rent Roll'!$B18="","",'Res Rent Roll'!$B18)</f>
        <v/>
      </c>
      <c r="C17" s="43"/>
      <c r="D17" s="47" t="str">
        <f>IF('Res Rent Roll'!$B18="","",Rents!D17*'Res Rent Roll'!$Q18*Rollover!C18)</f>
        <v/>
      </c>
      <c r="E17" s="47" t="str">
        <f>IF('Res Rent Roll'!$B18="","",Rents!E17*'Res Rent Roll'!$Q18*Rollover!D18)</f>
        <v/>
      </c>
      <c r="F17" s="47" t="str">
        <f>IF('Res Rent Roll'!$B18="","",Rents!F17*'Res Rent Roll'!$Q18*Rollover!E18)</f>
        <v/>
      </c>
      <c r="G17" s="47" t="str">
        <f>IF('Res Rent Roll'!$B18="","",Rents!G17*'Res Rent Roll'!$Q18*Rollover!F18)</f>
        <v/>
      </c>
      <c r="H17" s="47" t="str">
        <f>IF('Res Rent Roll'!$B18="","",Rents!H17*'Res Rent Roll'!$Q18*Rollover!G18)</f>
        <v/>
      </c>
      <c r="I17" s="47" t="str">
        <f>IF('Res Rent Roll'!$B18="","",Rents!I17*'Res Rent Roll'!$Q18*Rollover!H18)</f>
        <v/>
      </c>
      <c r="J17" s="47" t="str">
        <f>IF('Res Rent Roll'!$B18="","",Rents!J17*'Res Rent Roll'!$Q18*Rollover!I18)</f>
        <v/>
      </c>
      <c r="K17" s="47" t="str">
        <f>IF('Res Rent Roll'!$B18="","",Rents!K17*'Res Rent Roll'!$Q18*Rollover!J18)</f>
        <v/>
      </c>
      <c r="L17" s="47" t="str">
        <f>IF('Res Rent Roll'!$B18="","",Rents!L17*'Res Rent Roll'!$Q18*Rollover!K18)</f>
        <v/>
      </c>
      <c r="M17" s="47" t="str">
        <f>IF('Res Rent Roll'!$B18="","",Rents!M17*'Res Rent Roll'!$Q18*Rollover!L18)</f>
        <v/>
      </c>
      <c r="N17" s="47" t="str">
        <f>IF('Res Rent Roll'!$B18="","",Rents!N17*'Res Rent Roll'!$Q18*Rollover!M18)</f>
        <v/>
      </c>
      <c r="O17" s="47" t="str">
        <f>IF('Res Rent Roll'!$B18="","",Rents!O17*'Res Rent Roll'!$Q18*Rollover!N18)</f>
        <v/>
      </c>
      <c r="P17" s="47" t="str">
        <f>IF('Res Rent Roll'!$B18="","",Rents!P17*'Res Rent Roll'!$Q18*Rollover!O18)</f>
        <v/>
      </c>
      <c r="Q17" s="47" t="str">
        <f>IF('Res Rent Roll'!$B18="","",Rents!Q17*'Res Rent Roll'!$Q18*Rollover!P18)</f>
        <v/>
      </c>
      <c r="R17" s="47" t="str">
        <f>IF('Res Rent Roll'!$B18="","",Rents!R17*'Res Rent Roll'!$Q18*Rollover!Q18)</f>
        <v/>
      </c>
      <c r="S17" s="47" t="str">
        <f>IF('Res Rent Roll'!$B18="","",Rents!S17*'Res Rent Roll'!$Q18*Rollover!R18)</f>
        <v/>
      </c>
      <c r="T17" s="47" t="str">
        <f>IF('Res Rent Roll'!$B18="","",Rents!T17*'Res Rent Roll'!$Q18*Rollover!S18)</f>
        <v/>
      </c>
      <c r="U17" s="47" t="str">
        <f>IF('Res Rent Roll'!$B18="","",Rents!U17*'Res Rent Roll'!$Q18*Rollover!T18)</f>
        <v/>
      </c>
      <c r="V17" s="47" t="str">
        <f>IF('Res Rent Roll'!$B18="","",Rents!V17*'Res Rent Roll'!$Q18*Rollover!U18)</f>
        <v/>
      </c>
      <c r="W17" s="47" t="str">
        <f>IF('Res Rent Roll'!$B18="","",Rents!W17*'Res Rent Roll'!$Q18*Rollover!V18)</f>
        <v/>
      </c>
      <c r="X17" s="47" t="str">
        <f>IF('Res Rent Roll'!$B18="","",Rents!X17*'Res Rent Roll'!$Q18*Rollover!W18)</f>
        <v/>
      </c>
      <c r="Y17" s="47" t="str">
        <f>IF('Res Rent Roll'!$B18="","",Rents!Y17*'Res Rent Roll'!$Q18*Rollover!X18)</f>
        <v/>
      </c>
      <c r="Z17" s="47" t="str">
        <f>IF('Res Rent Roll'!$B18="","",Rents!Z17*'Res Rent Roll'!$Q18*Rollover!Y18)</f>
        <v/>
      </c>
      <c r="AA17" s="47" t="str">
        <f>IF('Res Rent Roll'!$B18="","",Rents!AA17*'Res Rent Roll'!$Q18*Rollover!Z18)</f>
        <v/>
      </c>
      <c r="AB17" s="47" t="str">
        <f>IF('Res Rent Roll'!$B18="","",Rents!AB17*'Res Rent Roll'!$Q18*Rollover!AA18)</f>
        <v/>
      </c>
      <c r="AC17" s="47" t="str">
        <f>IF('Res Rent Roll'!$B18="","",Rents!AC17*'Res Rent Roll'!$Q18*Rollover!AB18)</f>
        <v/>
      </c>
      <c r="AD17" s="47" t="str">
        <f>IF('Res Rent Roll'!$B18="","",Rents!AD17*'Res Rent Roll'!$Q18*Rollover!AC18)</f>
        <v/>
      </c>
      <c r="AE17" s="47" t="str">
        <f>IF('Res Rent Roll'!$B18="","",Rents!AE17*'Res Rent Roll'!$Q18*Rollover!AD18)</f>
        <v/>
      </c>
      <c r="AF17" s="47" t="str">
        <f>IF('Res Rent Roll'!$B18="","",Rents!AF17*'Res Rent Roll'!$Q18*Rollover!AE18)</f>
        <v/>
      </c>
      <c r="AG17" s="47" t="str">
        <f>IF('Res Rent Roll'!$B18="","",Rents!AG17*'Res Rent Roll'!$Q18*Rollover!AF18)</f>
        <v/>
      </c>
      <c r="AH17" s="47" t="str">
        <f>IF('Res Rent Roll'!$B18="","",Rents!AH17*'Res Rent Roll'!$Q18*Rollover!AG18)</f>
        <v/>
      </c>
      <c r="AI17" s="47" t="str">
        <f>IF('Res Rent Roll'!$B18="","",Rents!AI17*'Res Rent Roll'!$Q18*Rollover!AH18)</f>
        <v/>
      </c>
      <c r="AJ17" s="47" t="str">
        <f>IF('Res Rent Roll'!$B18="","",Rents!AJ17*'Res Rent Roll'!$Q18*Rollover!AI18)</f>
        <v/>
      </c>
      <c r="AK17" s="47" t="str">
        <f>IF('Res Rent Roll'!$B18="","",Rents!AK17*'Res Rent Roll'!$Q18*Rollover!AJ18)</f>
        <v/>
      </c>
      <c r="AL17" s="47" t="str">
        <f>IF('Res Rent Roll'!$B18="","",Rents!AL17*'Res Rent Roll'!$Q18*Rollover!AK18)</f>
        <v/>
      </c>
      <c r="AM17" s="47" t="str">
        <f>IF('Res Rent Roll'!$B18="","",Rents!AM17*'Res Rent Roll'!$Q18*Rollover!AL18)</f>
        <v/>
      </c>
      <c r="AN17" s="47" t="str">
        <f>IF('Res Rent Roll'!$B18="","",Rents!AN17*'Res Rent Roll'!$Q18*Rollover!AM18)</f>
        <v/>
      </c>
      <c r="AO17" s="47" t="str">
        <f>IF('Res Rent Roll'!$B18="","",Rents!AO17*'Res Rent Roll'!$Q18*Rollover!AN18)</f>
        <v/>
      </c>
      <c r="AP17" s="47" t="str">
        <f>IF('Res Rent Roll'!$B18="","",Rents!AP17*'Res Rent Roll'!$Q18*Rollover!AO18)</f>
        <v/>
      </c>
      <c r="AQ17" s="47" t="str">
        <f>IF('Res Rent Roll'!$B18="","",Rents!AQ17*'Res Rent Roll'!$Q18*Rollover!AP18)</f>
        <v/>
      </c>
      <c r="AR17" s="47" t="str">
        <f>IF('Res Rent Roll'!$B18="","",Rents!AR17*'Res Rent Roll'!$Q18*Rollover!AQ18)</f>
        <v/>
      </c>
      <c r="AS17" s="47" t="str">
        <f>IF('Res Rent Roll'!$B18="","",Rents!AS17*'Res Rent Roll'!$Q18*Rollover!AR18)</f>
        <v/>
      </c>
      <c r="AT17" s="47" t="str">
        <f>IF('Res Rent Roll'!$B18="","",Rents!AT17*'Res Rent Roll'!$Q18*Rollover!AS18)</f>
        <v/>
      </c>
      <c r="AU17" s="47" t="str">
        <f>IF('Res Rent Roll'!$B18="","",Rents!AU17*'Res Rent Roll'!$Q18*Rollover!AT18)</f>
        <v/>
      </c>
      <c r="AV17" s="47" t="str">
        <f>IF('Res Rent Roll'!$B18="","",Rents!AV17*'Res Rent Roll'!$Q18*Rollover!AU18)</f>
        <v/>
      </c>
      <c r="AW17" s="47" t="str">
        <f>IF('Res Rent Roll'!$B18="","",Rents!AW17*'Res Rent Roll'!$Q18*Rollover!AV18)</f>
        <v/>
      </c>
      <c r="AX17" s="47" t="str">
        <f>IF('Res Rent Roll'!$B18="","",Rents!AX17*'Res Rent Roll'!$Q18*Rollover!AW18)</f>
        <v/>
      </c>
      <c r="AY17" s="47" t="str">
        <f>IF('Res Rent Roll'!$B18="","",Rents!AY17*'Res Rent Roll'!$Q18*Rollover!AX18)</f>
        <v/>
      </c>
      <c r="AZ17" s="47" t="str">
        <f>IF('Res Rent Roll'!$B18="","",Rents!AZ17*'Res Rent Roll'!$Q18*Rollover!AY18)</f>
        <v/>
      </c>
      <c r="BA17" s="47" t="str">
        <f>IF('Res Rent Roll'!$B18="","",Rents!BA17*'Res Rent Roll'!$Q18*Rollover!AZ18)</f>
        <v/>
      </c>
      <c r="BB17" s="47" t="str">
        <f>IF('Res Rent Roll'!$B18="","",Rents!BB17*'Res Rent Roll'!$Q18*Rollover!BA18)</f>
        <v/>
      </c>
      <c r="BC17" s="47" t="str">
        <f>IF('Res Rent Roll'!$B18="","",Rents!BC17*'Res Rent Roll'!$Q18*Rollover!BB18)</f>
        <v/>
      </c>
      <c r="BD17" s="47" t="str">
        <f>IF('Res Rent Roll'!$B18="","",Rents!BD17*'Res Rent Roll'!$Q18*Rollover!BC18)</f>
        <v/>
      </c>
      <c r="BE17" s="47" t="str">
        <f>IF('Res Rent Roll'!$B18="","",Rents!BE17*'Res Rent Roll'!$Q18*Rollover!BD18)</f>
        <v/>
      </c>
      <c r="BF17" s="47" t="str">
        <f>IF('Res Rent Roll'!$B18="","",Rents!BF17*'Res Rent Roll'!$Q18*Rollover!BE18)</f>
        <v/>
      </c>
      <c r="BG17" s="47" t="str">
        <f>IF('Res Rent Roll'!$B18="","",Rents!BG17*'Res Rent Roll'!$Q18*Rollover!BF18)</f>
        <v/>
      </c>
      <c r="BH17" s="47" t="str">
        <f>IF('Res Rent Roll'!$B18="","",Rents!BH17*'Res Rent Roll'!$Q18*Rollover!BG18)</f>
        <v/>
      </c>
      <c r="BI17" s="47" t="str">
        <f>IF('Res Rent Roll'!$B18="","",Rents!BI17*'Res Rent Roll'!$Q18*Rollover!BH18)</f>
        <v/>
      </c>
      <c r="BJ17" s="47" t="str">
        <f>IF('Res Rent Roll'!$B18="","",Rents!BJ17*'Res Rent Roll'!$Q18*Rollover!BI18)</f>
        <v/>
      </c>
      <c r="BK17" s="47" t="str">
        <f>IF('Res Rent Roll'!$B18="","",Rents!BK17*'Res Rent Roll'!$Q18*Rollover!BJ18)</f>
        <v/>
      </c>
      <c r="BL17" s="47" t="str">
        <f>IF('Res Rent Roll'!$B18="","",Rents!BL17*'Res Rent Roll'!$Q18*Rollover!BK18)</f>
        <v/>
      </c>
      <c r="BM17" s="47" t="str">
        <f>IF('Res Rent Roll'!$B18="","",Rents!BM17*'Res Rent Roll'!$Q18*Rollover!BL18)</f>
        <v/>
      </c>
      <c r="BN17" s="47" t="str">
        <f>IF('Res Rent Roll'!$B18="","",Rents!BN17*'Res Rent Roll'!$Q18*Rollover!BM18)</f>
        <v/>
      </c>
      <c r="BO17" s="47" t="str">
        <f>IF('Res Rent Roll'!$B18="","",Rents!BO17*'Res Rent Roll'!$Q18*Rollover!BN18)</f>
        <v/>
      </c>
      <c r="BP17" s="47" t="str">
        <f>IF('Res Rent Roll'!$B18="","",Rents!BP17*'Res Rent Roll'!$Q18*Rollover!BO18)</f>
        <v/>
      </c>
      <c r="BQ17" s="47" t="str">
        <f>IF('Res Rent Roll'!$B18="","",Rents!BQ17*'Res Rent Roll'!$Q18*Rollover!BP18)</f>
        <v/>
      </c>
      <c r="BR17" s="47" t="str">
        <f>IF('Res Rent Roll'!$B18="","",Rents!BR17*'Res Rent Roll'!$Q18*Rollover!BQ18)</f>
        <v/>
      </c>
      <c r="BS17" s="47" t="str">
        <f>IF('Res Rent Roll'!$B18="","",Rents!BS17*'Res Rent Roll'!$Q18*Rollover!BR18)</f>
        <v/>
      </c>
      <c r="BT17" s="47" t="str">
        <f>IF('Res Rent Roll'!$B18="","",Rents!BT17*'Res Rent Roll'!$Q18*Rollover!BS18)</f>
        <v/>
      </c>
      <c r="BU17" s="47" t="str">
        <f>IF('Res Rent Roll'!$B18="","",Rents!BU17*'Res Rent Roll'!$Q18*Rollover!BT18)</f>
        <v/>
      </c>
      <c r="BV17" s="47" t="str">
        <f>IF('Res Rent Roll'!$B18="","",Rents!BV17*'Res Rent Roll'!$Q18*Rollover!BU18)</f>
        <v/>
      </c>
      <c r="BW17" s="47" t="str">
        <f>IF('Res Rent Roll'!$B18="","",Rents!BW17*'Res Rent Roll'!$Q18*Rollover!BV18)</f>
        <v/>
      </c>
      <c r="BX17" s="47" t="str">
        <f>IF('Res Rent Roll'!$B18="","",Rents!BX17*'Res Rent Roll'!$Q18*Rollover!BW18)</f>
        <v/>
      </c>
      <c r="BY17" s="47" t="str">
        <f>IF('Res Rent Roll'!$B18="","",Rents!BY17*'Res Rent Roll'!$Q18*Rollover!BX18)</f>
        <v/>
      </c>
      <c r="BZ17" s="47" t="str">
        <f>IF('Res Rent Roll'!$B18="","",Rents!BZ17*'Res Rent Roll'!$Q18*Rollover!BY18)</f>
        <v/>
      </c>
      <c r="CA17" s="47" t="str">
        <f>IF('Res Rent Roll'!$B18="","",Rents!CA17*'Res Rent Roll'!$Q18*Rollover!BZ18)</f>
        <v/>
      </c>
      <c r="CB17" s="47" t="str">
        <f>IF('Res Rent Roll'!$B18="","",Rents!CB17*'Res Rent Roll'!$Q18*Rollover!CA18)</f>
        <v/>
      </c>
      <c r="CC17" s="47" t="str">
        <f>IF('Res Rent Roll'!$B18="","",Rents!CC17*'Res Rent Roll'!$Q18*Rollover!CB18)</f>
        <v/>
      </c>
      <c r="CD17" s="47" t="str">
        <f>IF('Res Rent Roll'!$B18="","",Rents!CD17*'Res Rent Roll'!$Q18*Rollover!CC18)</f>
        <v/>
      </c>
      <c r="CE17" s="47" t="str">
        <f>IF('Res Rent Roll'!$B18="","",Rents!CE17*'Res Rent Roll'!$Q18*Rollover!CD18)</f>
        <v/>
      </c>
      <c r="CF17" s="47" t="str">
        <f>IF('Res Rent Roll'!$B18="","",Rents!CF17*'Res Rent Roll'!$Q18*Rollover!CE18)</f>
        <v/>
      </c>
      <c r="CG17" s="47" t="str">
        <f>IF('Res Rent Roll'!$B18="","",Rents!CG17*'Res Rent Roll'!$Q18*Rollover!CF18)</f>
        <v/>
      </c>
      <c r="CH17" s="47" t="str">
        <f>IF('Res Rent Roll'!$B18="","",Rents!CH17*'Res Rent Roll'!$Q18*Rollover!CG18)</f>
        <v/>
      </c>
      <c r="CI17" s="47" t="str">
        <f>IF('Res Rent Roll'!$B18="","",Rents!CI17*'Res Rent Roll'!$Q18*Rollover!CH18)</f>
        <v/>
      </c>
      <c r="CJ17" s="47" t="str">
        <f>IF('Res Rent Roll'!$B18="","",Rents!CJ17*'Res Rent Roll'!$Q18*Rollover!CI18)</f>
        <v/>
      </c>
      <c r="CK17" s="47" t="str">
        <f>IF('Res Rent Roll'!$B18="","",Rents!CK17*'Res Rent Roll'!$Q18*Rollover!CJ18)</f>
        <v/>
      </c>
      <c r="CL17" s="47" t="str">
        <f>IF('Res Rent Roll'!$B18="","",Rents!CL17*'Res Rent Roll'!$Q18*Rollover!CK18)</f>
        <v/>
      </c>
      <c r="CM17" s="47" t="str">
        <f>IF('Res Rent Roll'!$B18="","",Rents!CM17*'Res Rent Roll'!$Q18*Rollover!CL18)</f>
        <v/>
      </c>
      <c r="CN17" s="47" t="str">
        <f>IF('Res Rent Roll'!$B18="","",Rents!CN17*'Res Rent Roll'!$Q18*Rollover!CM18)</f>
        <v/>
      </c>
      <c r="CO17" s="47" t="str">
        <f>IF('Res Rent Roll'!$B18="","",Rents!CO17*'Res Rent Roll'!$Q18*Rollover!CN18)</f>
        <v/>
      </c>
      <c r="CP17" s="47" t="str">
        <f>IF('Res Rent Roll'!$B18="","",Rents!CP17*'Res Rent Roll'!$Q18*Rollover!CO18)</f>
        <v/>
      </c>
      <c r="CQ17" s="47" t="str">
        <f>IF('Res Rent Roll'!$B18="","",Rents!CQ17*'Res Rent Roll'!$Q18*Rollover!CP18)</f>
        <v/>
      </c>
      <c r="CR17" s="47" t="str">
        <f>IF('Res Rent Roll'!$B18="","",Rents!CR17*'Res Rent Roll'!$Q18*Rollover!CQ18)</f>
        <v/>
      </c>
      <c r="CS17" s="47" t="str">
        <f>IF('Res Rent Roll'!$B18="","",Rents!CS17*'Res Rent Roll'!$Q18*Rollover!CR18)</f>
        <v/>
      </c>
      <c r="CT17" s="47" t="str">
        <f>IF('Res Rent Roll'!$B18="","",Rents!CT17*'Res Rent Roll'!$Q18*Rollover!CS18)</f>
        <v/>
      </c>
      <c r="CU17" s="47" t="str">
        <f>IF('Res Rent Roll'!$B18="","",Rents!CU17*'Res Rent Roll'!$Q18*Rollover!CT18)</f>
        <v/>
      </c>
      <c r="CV17" s="47" t="str">
        <f>IF('Res Rent Roll'!$B18="","",Rents!CV17*'Res Rent Roll'!$Q18*Rollover!CU18)</f>
        <v/>
      </c>
      <c r="CW17" s="47" t="str">
        <f>IF('Res Rent Roll'!$B18="","",Rents!CW17*'Res Rent Roll'!$Q18*Rollover!CV18)</f>
        <v/>
      </c>
      <c r="CX17" s="47" t="str">
        <f>IF('Res Rent Roll'!$B18="","",Rents!CX17*'Res Rent Roll'!$Q18*Rollover!CW18)</f>
        <v/>
      </c>
      <c r="CY17" s="47" t="str">
        <f>IF('Res Rent Roll'!$B18="","",Rents!CY17*'Res Rent Roll'!$Q18*Rollover!CX18)</f>
        <v/>
      </c>
      <c r="CZ17" s="47" t="str">
        <f>IF('Res Rent Roll'!$B18="","",Rents!CZ17*'Res Rent Roll'!$Q18*Rollover!CY18)</f>
        <v/>
      </c>
      <c r="DA17" s="47" t="str">
        <f>IF('Res Rent Roll'!$B18="","",Rents!DA17*'Res Rent Roll'!$Q18*Rollover!CZ18)</f>
        <v/>
      </c>
      <c r="DB17" s="47" t="str">
        <f>IF('Res Rent Roll'!$B18="","",Rents!DB17*'Res Rent Roll'!$Q18*Rollover!DA18)</f>
        <v/>
      </c>
      <c r="DC17" s="47" t="str">
        <f>IF('Res Rent Roll'!$B18="","",Rents!DC17*'Res Rent Roll'!$Q18*Rollover!DB18)</f>
        <v/>
      </c>
      <c r="DD17" s="47" t="str">
        <f>IF('Res Rent Roll'!$B18="","",Rents!DD17*'Res Rent Roll'!$Q18*Rollover!DC18)</f>
        <v/>
      </c>
      <c r="DE17" s="47" t="str">
        <f>IF('Res Rent Roll'!$B18="","",Rents!DE17*'Res Rent Roll'!$Q18*Rollover!DD18)</f>
        <v/>
      </c>
      <c r="DF17" s="47" t="str">
        <f>IF('Res Rent Roll'!$B18="","",Rents!DF17*'Res Rent Roll'!$Q18*Rollover!DE18)</f>
        <v/>
      </c>
      <c r="DG17" s="47" t="str">
        <f>IF('Res Rent Roll'!$B18="","",Rents!DG17*'Res Rent Roll'!$Q18*Rollover!DF18)</f>
        <v/>
      </c>
      <c r="DH17" s="47" t="str">
        <f>IF('Res Rent Roll'!$B18="","",Rents!DH17*'Res Rent Roll'!$Q18*Rollover!DG18)</f>
        <v/>
      </c>
      <c r="DI17" s="47" t="str">
        <f>IF('Res Rent Roll'!$B18="","",Rents!DI17*'Res Rent Roll'!$Q18*Rollover!DH18)</f>
        <v/>
      </c>
      <c r="DJ17" s="47" t="str">
        <f>IF('Res Rent Roll'!$B18="","",Rents!DJ17*'Res Rent Roll'!$Q18*Rollover!DI18)</f>
        <v/>
      </c>
      <c r="DK17" s="47" t="str">
        <f>IF('Res Rent Roll'!$B18="","",Rents!DK17*'Res Rent Roll'!$Q18*Rollover!DJ18)</f>
        <v/>
      </c>
      <c r="DL17" s="47" t="str">
        <f>IF('Res Rent Roll'!$B18="","",Rents!DL17*'Res Rent Roll'!$Q18*Rollover!DK18)</f>
        <v/>
      </c>
      <c r="DM17" s="47" t="str">
        <f>IF('Res Rent Roll'!$B18="","",Rents!DM17*'Res Rent Roll'!$Q18*Rollover!DL18)</f>
        <v/>
      </c>
      <c r="DN17" s="47" t="str">
        <f>IF('Res Rent Roll'!$B18="","",Rents!DN17*'Res Rent Roll'!$Q18*Rollover!DM18)</f>
        <v/>
      </c>
      <c r="DO17" s="47" t="str">
        <f>IF('Res Rent Roll'!$B18="","",Rents!DO17*'Res Rent Roll'!$Q18*Rollover!DN18)</f>
        <v/>
      </c>
      <c r="DP17" s="47" t="str">
        <f>IF('Res Rent Roll'!$B18="","",Rents!DP17*'Res Rent Roll'!$Q18*Rollover!DO18)</f>
        <v/>
      </c>
      <c r="DQ17" s="47" t="str">
        <f>IF('Res Rent Roll'!$B18="","",Rents!DQ17*'Res Rent Roll'!$Q18*Rollover!DP18)</f>
        <v/>
      </c>
      <c r="DR17" s="47" t="str">
        <f>IF('Res Rent Roll'!$B18="","",Rents!DR17*'Res Rent Roll'!$Q18*Rollover!DQ18)</f>
        <v/>
      </c>
      <c r="DS17" s="47" t="str">
        <f>IF('Res Rent Roll'!$B18="","",Rents!DS17*'Res Rent Roll'!$Q18*Rollover!DR18)</f>
        <v/>
      </c>
      <c r="DT17" s="47" t="str">
        <f>IF('Res Rent Roll'!$B18="","",Rents!DT17*'Res Rent Roll'!$Q18*Rollover!DS18)</f>
        <v/>
      </c>
      <c r="DU17" s="47" t="str">
        <f>IF('Res Rent Roll'!$B18="","",Rents!DU17*'Res Rent Roll'!$Q18*Rollover!DT18)</f>
        <v/>
      </c>
      <c r="DV17" s="47" t="str">
        <f>IF('Res Rent Roll'!$B18="","",Rents!DV17*'Res Rent Roll'!$Q18*Rollover!DU18)</f>
        <v/>
      </c>
      <c r="DW17" s="47" t="str">
        <f>IF('Res Rent Roll'!$B18="","",Rents!DW17*'Res Rent Roll'!$Q18*Rollover!DV18)</f>
        <v/>
      </c>
      <c r="DX17" s="47" t="str">
        <f>IF('Res Rent Roll'!$B18="","",Rents!DX17*'Res Rent Roll'!$Q18*Rollover!DW18)</f>
        <v/>
      </c>
      <c r="DY17" s="47" t="str">
        <f>IF('Res Rent Roll'!$B18="","",Rents!DY17*'Res Rent Roll'!$Q18*Rollover!DX18)</f>
        <v/>
      </c>
      <c r="DZ17" s="47" t="str">
        <f>IF('Res Rent Roll'!$B18="","",Rents!DZ17*'Res Rent Roll'!$Q18*Rollover!DY18)</f>
        <v/>
      </c>
      <c r="EA17" s="47" t="str">
        <f>IF('Res Rent Roll'!$B18="","",Rents!EA17*'Res Rent Roll'!$Q18*Rollover!DZ18)</f>
        <v/>
      </c>
      <c r="EB17" s="47" t="str">
        <f>IF('Res Rent Roll'!$B18="","",Rents!EB17*'Res Rent Roll'!$Q18*Rollover!EA18)</f>
        <v/>
      </c>
      <c r="EC17" s="47" t="str">
        <f>IF('Res Rent Roll'!$B18="","",Rents!EC17*'Res Rent Roll'!$Q18*Rollover!EB18)</f>
        <v/>
      </c>
      <c r="ED17" s="47" t="str">
        <f>IF('Res Rent Roll'!$B18="","",Rents!ED17*'Res Rent Roll'!$Q18*Rollover!EC18)</f>
        <v/>
      </c>
      <c r="EE17" s="47" t="str">
        <f>IF('Res Rent Roll'!$B18="","",Rents!EE17*'Res Rent Roll'!$Q18*Rollover!ED18)</f>
        <v/>
      </c>
      <c r="EF17" s="47" t="str">
        <f>IF('Res Rent Roll'!$B18="","",Rents!EF17*'Res Rent Roll'!$Q18*Rollover!EE18)</f>
        <v/>
      </c>
      <c r="EG17" s="47" t="str">
        <f>IF('Res Rent Roll'!$B18="","",Rents!EG17*'Res Rent Roll'!$Q18*Rollover!EF18)</f>
        <v/>
      </c>
      <c r="EH17" s="47" t="str">
        <f>IF('Res Rent Roll'!$B18="","",Rents!EH17*'Res Rent Roll'!$Q18*Rollover!EG18)</f>
        <v/>
      </c>
      <c r="EI17" s="47" t="str">
        <f>IF('Res Rent Roll'!$B18="","",Rents!EI17*'Res Rent Roll'!$Q18*Rollover!EH18)</f>
        <v/>
      </c>
      <c r="EJ17" s="47" t="str">
        <f>IF('Res Rent Roll'!$B18="","",Rents!EJ17*'Res Rent Roll'!$Q18*Rollover!EI18)</f>
        <v/>
      </c>
      <c r="EK17" s="47" t="str">
        <f>IF('Res Rent Roll'!$B18="","",Rents!EK17*'Res Rent Roll'!$Q18*Rollover!EJ18)</f>
        <v/>
      </c>
      <c r="EL17" s="47" t="str">
        <f>IF('Res Rent Roll'!$B18="","",Rents!EL17*'Res Rent Roll'!$Q18*Rollover!EK18)</f>
        <v/>
      </c>
      <c r="EM17" s="47" t="str">
        <f>IF('Res Rent Roll'!$B18="","",Rents!EM17*'Res Rent Roll'!$Q18*Rollover!EL18)</f>
        <v/>
      </c>
      <c r="EN17" s="47" t="str">
        <f>IF('Res Rent Roll'!$B18="","",Rents!EN17*'Res Rent Roll'!$Q18*Rollover!EM18)</f>
        <v/>
      </c>
      <c r="EO17" s="47" t="str">
        <f>IF('Res Rent Roll'!$B18="","",Rents!EO17*'Res Rent Roll'!$Q18*Rollover!EN18)</f>
        <v/>
      </c>
      <c r="EP17" s="47" t="str">
        <f>IF('Res Rent Roll'!$B18="","",Rents!EP17*'Res Rent Roll'!$Q18*Rollover!EO18)</f>
        <v/>
      </c>
      <c r="EQ17" s="47" t="str">
        <f>IF('Res Rent Roll'!$B18="","",Rents!EQ17*'Res Rent Roll'!$Q18*Rollover!EP18)</f>
        <v/>
      </c>
      <c r="ER17" s="47" t="str">
        <f>IF('Res Rent Roll'!$B18="","",Rents!ER17*'Res Rent Roll'!$Q18*Rollover!EQ18)</f>
        <v/>
      </c>
      <c r="ES17" s="47" t="str">
        <f>IF('Res Rent Roll'!$B18="","",Rents!ES17*'Res Rent Roll'!$Q18*Rollover!ER18)</f>
        <v/>
      </c>
      <c r="ET17" s="47" t="str">
        <f>IF('Res Rent Roll'!$B18="","",Rents!ET17*'Res Rent Roll'!$Q18*Rollover!ES18)</f>
        <v/>
      </c>
      <c r="EU17" s="47" t="str">
        <f>IF('Res Rent Roll'!$B18="","",Rents!EU17*'Res Rent Roll'!$Q18*Rollover!ET18)</f>
        <v/>
      </c>
      <c r="EV17" s="47" t="str">
        <f>IF('Res Rent Roll'!$B18="","",Rents!EV17*'Res Rent Roll'!$Q18*Rollover!EU18)</f>
        <v/>
      </c>
      <c r="EW17" s="47" t="str">
        <f>IF('Res Rent Roll'!$B18="","",Rents!EW17*'Res Rent Roll'!$Q18*Rollover!EV18)</f>
        <v/>
      </c>
      <c r="EX17" s="47" t="str">
        <f>IF('Res Rent Roll'!$B18="","",Rents!EX17*'Res Rent Roll'!$Q18*Rollover!EW18)</f>
        <v/>
      </c>
      <c r="EY17" s="47" t="str">
        <f>IF('Res Rent Roll'!$B18="","",Rents!EY17*'Res Rent Roll'!$Q18*Rollover!EX18)</f>
        <v/>
      </c>
      <c r="EZ17" s="47" t="str">
        <f>IF('Res Rent Roll'!$B18="","",Rents!EZ17*'Res Rent Roll'!$Q18*Rollover!EY18)</f>
        <v/>
      </c>
      <c r="FA17" s="47" t="str">
        <f>IF('Res Rent Roll'!$B18="","",Rents!FA17*'Res Rent Roll'!$Q18*Rollover!EZ18)</f>
        <v/>
      </c>
      <c r="FB17" s="47" t="str">
        <f>IF('Res Rent Roll'!$B18="","",Rents!FB17*'Res Rent Roll'!$Q18*Rollover!FA18)</f>
        <v/>
      </c>
      <c r="FC17" s="47" t="str">
        <f>IF('Res Rent Roll'!$B18="","",Rents!FC17*'Res Rent Roll'!$Q18*Rollover!FB18)</f>
        <v/>
      </c>
      <c r="FD17" s="47" t="str">
        <f>IF('Res Rent Roll'!$B18="","",Rents!FD17*'Res Rent Roll'!$Q18*Rollover!FC18)</f>
        <v/>
      </c>
      <c r="FE17" s="47" t="str">
        <f>IF('Res Rent Roll'!$B18="","",Rents!FE17*'Res Rent Roll'!$Q18*Rollover!FD18)</f>
        <v/>
      </c>
      <c r="FF17" s="47" t="str">
        <f>IF('Res Rent Roll'!$B18="","",Rents!FF17*'Res Rent Roll'!$Q18*Rollover!FE18)</f>
        <v/>
      </c>
      <c r="FG17" s="47" t="str">
        <f>IF('Res Rent Roll'!$B18="","",Rents!FG17*'Res Rent Roll'!$Q18*Rollover!FF18)</f>
        <v/>
      </c>
      <c r="FH17" s="47" t="str">
        <f>IF('Res Rent Roll'!$B18="","",Rents!FH17*'Res Rent Roll'!$Q18*Rollover!FG18)</f>
        <v/>
      </c>
      <c r="FI17" s="47" t="str">
        <f>IF('Res Rent Roll'!$B18="","",Rents!FI17*'Res Rent Roll'!$Q18*Rollover!FH18)</f>
        <v/>
      </c>
      <c r="FJ17" s="47" t="str">
        <f>IF('Res Rent Roll'!$B18="","",Rents!FJ17*'Res Rent Roll'!$Q18*Rollover!FI18)</f>
        <v/>
      </c>
      <c r="FK17" s="47" t="str">
        <f>IF('Res Rent Roll'!$B18="","",Rents!FK17*'Res Rent Roll'!$Q18*Rollover!FJ18)</f>
        <v/>
      </c>
      <c r="FL17" s="47" t="str">
        <f>IF('Res Rent Roll'!$B18="","",Rents!FL17*'Res Rent Roll'!$Q18*Rollover!FK18)</f>
        <v/>
      </c>
      <c r="FM17" s="47" t="str">
        <f>IF('Res Rent Roll'!$B18="","",Rents!FM17*'Res Rent Roll'!$Q18*Rollover!FL18)</f>
        <v/>
      </c>
      <c r="FN17" s="47" t="str">
        <f>IF('Res Rent Roll'!$B18="","",Rents!FN17*'Res Rent Roll'!$Q18*Rollover!FM18)</f>
        <v/>
      </c>
      <c r="FO17" s="47" t="str">
        <f>IF('Res Rent Roll'!$B18="","",Rents!FO17*'Res Rent Roll'!$Q18*Rollover!FN18)</f>
        <v/>
      </c>
      <c r="FP17" s="47" t="str">
        <f>IF('Res Rent Roll'!$B18="","",Rents!FP17*'Res Rent Roll'!$Q18*Rollover!FO18)</f>
        <v/>
      </c>
      <c r="FQ17" s="47" t="str">
        <f>IF('Res Rent Roll'!$B18="","",Rents!FQ17*'Res Rent Roll'!$Q18*Rollover!FP18)</f>
        <v/>
      </c>
      <c r="FR17" s="47" t="str">
        <f>IF('Res Rent Roll'!$B18="","",Rents!FR17*'Res Rent Roll'!$Q18*Rollover!FQ18)</f>
        <v/>
      </c>
      <c r="FS17" s="47" t="str">
        <f>IF('Res Rent Roll'!$B18="","",Rents!FS17*'Res Rent Roll'!$Q18*Rollover!FR18)</f>
        <v/>
      </c>
      <c r="FT17" s="47" t="str">
        <f>IF('Res Rent Roll'!$B18="","",Rents!FT17*'Res Rent Roll'!$Q18*Rollover!FS18)</f>
        <v/>
      </c>
      <c r="FU17" s="47" t="str">
        <f>IF('Res Rent Roll'!$B18="","",Rents!FU17*'Res Rent Roll'!$Q18*Rollover!FT18)</f>
        <v/>
      </c>
      <c r="FV17" s="47" t="str">
        <f>IF('Res Rent Roll'!$B18="","",Rents!FV17*'Res Rent Roll'!$Q18*Rollover!FU18)</f>
        <v/>
      </c>
      <c r="FW17" s="47" t="str">
        <f>IF('Res Rent Roll'!$B18="","",Rents!FW17*'Res Rent Roll'!$Q18*Rollover!FV18)</f>
        <v/>
      </c>
      <c r="FX17" s="47" t="str">
        <f>IF('Res Rent Roll'!$B18="","",Rents!FX17*'Res Rent Roll'!$Q18*Rollover!FW18)</f>
        <v/>
      </c>
      <c r="FY17" s="47" t="str">
        <f>IF('Res Rent Roll'!$B18="","",Rents!FY17*'Res Rent Roll'!$Q18*Rollover!FX18)</f>
        <v/>
      </c>
      <c r="FZ17" s="47" t="str">
        <f>IF('Res Rent Roll'!$B18="","",Rents!FZ17*'Res Rent Roll'!$Q18*Rollover!FY18)</f>
        <v/>
      </c>
      <c r="GA17" s="48" t="str">
        <f>IF('Res Rent Roll'!$B18="","",Rents!GA17*'Res Rent Roll'!$Q18*Rollover!FZ18)</f>
        <v/>
      </c>
    </row>
    <row r="18" spans="2:183" x14ac:dyDescent="0.3">
      <c r="B18" s="42" t="str">
        <f>IF('Res Rent Roll'!$B19="","",'Res Rent Roll'!$B19)</f>
        <v/>
      </c>
      <c r="C18" s="43"/>
      <c r="D18" s="47" t="str">
        <f>IF('Res Rent Roll'!$B19="","",Rents!D18*'Res Rent Roll'!$Q19*Rollover!C19)</f>
        <v/>
      </c>
      <c r="E18" s="47" t="str">
        <f>IF('Res Rent Roll'!$B19="","",Rents!E18*'Res Rent Roll'!$Q19*Rollover!D19)</f>
        <v/>
      </c>
      <c r="F18" s="47" t="str">
        <f>IF('Res Rent Roll'!$B19="","",Rents!F18*'Res Rent Roll'!$Q19*Rollover!E19)</f>
        <v/>
      </c>
      <c r="G18" s="47" t="str">
        <f>IF('Res Rent Roll'!$B19="","",Rents!G18*'Res Rent Roll'!$Q19*Rollover!F19)</f>
        <v/>
      </c>
      <c r="H18" s="47" t="str">
        <f>IF('Res Rent Roll'!$B19="","",Rents!H18*'Res Rent Roll'!$Q19*Rollover!G19)</f>
        <v/>
      </c>
      <c r="I18" s="47" t="str">
        <f>IF('Res Rent Roll'!$B19="","",Rents!I18*'Res Rent Roll'!$Q19*Rollover!H19)</f>
        <v/>
      </c>
      <c r="J18" s="47" t="str">
        <f>IF('Res Rent Roll'!$B19="","",Rents!J18*'Res Rent Roll'!$Q19*Rollover!I19)</f>
        <v/>
      </c>
      <c r="K18" s="47" t="str">
        <f>IF('Res Rent Roll'!$B19="","",Rents!K18*'Res Rent Roll'!$Q19*Rollover!J19)</f>
        <v/>
      </c>
      <c r="L18" s="47" t="str">
        <f>IF('Res Rent Roll'!$B19="","",Rents!L18*'Res Rent Roll'!$Q19*Rollover!K19)</f>
        <v/>
      </c>
      <c r="M18" s="47" t="str">
        <f>IF('Res Rent Roll'!$B19="","",Rents!M18*'Res Rent Roll'!$Q19*Rollover!L19)</f>
        <v/>
      </c>
      <c r="N18" s="47" t="str">
        <f>IF('Res Rent Roll'!$B19="","",Rents!N18*'Res Rent Roll'!$Q19*Rollover!M19)</f>
        <v/>
      </c>
      <c r="O18" s="47" t="str">
        <f>IF('Res Rent Roll'!$B19="","",Rents!O18*'Res Rent Roll'!$Q19*Rollover!N19)</f>
        <v/>
      </c>
      <c r="P18" s="47" t="str">
        <f>IF('Res Rent Roll'!$B19="","",Rents!P18*'Res Rent Roll'!$Q19*Rollover!O19)</f>
        <v/>
      </c>
      <c r="Q18" s="47" t="str">
        <f>IF('Res Rent Roll'!$B19="","",Rents!Q18*'Res Rent Roll'!$Q19*Rollover!P19)</f>
        <v/>
      </c>
      <c r="R18" s="47" t="str">
        <f>IF('Res Rent Roll'!$B19="","",Rents!R18*'Res Rent Roll'!$Q19*Rollover!Q19)</f>
        <v/>
      </c>
      <c r="S18" s="47" t="str">
        <f>IF('Res Rent Roll'!$B19="","",Rents!S18*'Res Rent Roll'!$Q19*Rollover!R19)</f>
        <v/>
      </c>
      <c r="T18" s="47" t="str">
        <f>IF('Res Rent Roll'!$B19="","",Rents!T18*'Res Rent Roll'!$Q19*Rollover!S19)</f>
        <v/>
      </c>
      <c r="U18" s="47" t="str">
        <f>IF('Res Rent Roll'!$B19="","",Rents!U18*'Res Rent Roll'!$Q19*Rollover!T19)</f>
        <v/>
      </c>
      <c r="V18" s="47" t="str">
        <f>IF('Res Rent Roll'!$B19="","",Rents!V18*'Res Rent Roll'!$Q19*Rollover!U19)</f>
        <v/>
      </c>
      <c r="W18" s="47" t="str">
        <f>IF('Res Rent Roll'!$B19="","",Rents!W18*'Res Rent Roll'!$Q19*Rollover!V19)</f>
        <v/>
      </c>
      <c r="X18" s="47" t="str">
        <f>IF('Res Rent Roll'!$B19="","",Rents!X18*'Res Rent Roll'!$Q19*Rollover!W19)</f>
        <v/>
      </c>
      <c r="Y18" s="47" t="str">
        <f>IF('Res Rent Roll'!$B19="","",Rents!Y18*'Res Rent Roll'!$Q19*Rollover!X19)</f>
        <v/>
      </c>
      <c r="Z18" s="47" t="str">
        <f>IF('Res Rent Roll'!$B19="","",Rents!Z18*'Res Rent Roll'!$Q19*Rollover!Y19)</f>
        <v/>
      </c>
      <c r="AA18" s="47" t="str">
        <f>IF('Res Rent Roll'!$B19="","",Rents!AA18*'Res Rent Roll'!$Q19*Rollover!Z19)</f>
        <v/>
      </c>
      <c r="AB18" s="47" t="str">
        <f>IF('Res Rent Roll'!$B19="","",Rents!AB18*'Res Rent Roll'!$Q19*Rollover!AA19)</f>
        <v/>
      </c>
      <c r="AC18" s="47" t="str">
        <f>IF('Res Rent Roll'!$B19="","",Rents!AC18*'Res Rent Roll'!$Q19*Rollover!AB19)</f>
        <v/>
      </c>
      <c r="AD18" s="47" t="str">
        <f>IF('Res Rent Roll'!$B19="","",Rents!AD18*'Res Rent Roll'!$Q19*Rollover!AC19)</f>
        <v/>
      </c>
      <c r="AE18" s="47" t="str">
        <f>IF('Res Rent Roll'!$B19="","",Rents!AE18*'Res Rent Roll'!$Q19*Rollover!AD19)</f>
        <v/>
      </c>
      <c r="AF18" s="47" t="str">
        <f>IF('Res Rent Roll'!$B19="","",Rents!AF18*'Res Rent Roll'!$Q19*Rollover!AE19)</f>
        <v/>
      </c>
      <c r="AG18" s="47" t="str">
        <f>IF('Res Rent Roll'!$B19="","",Rents!AG18*'Res Rent Roll'!$Q19*Rollover!AF19)</f>
        <v/>
      </c>
      <c r="AH18" s="47" t="str">
        <f>IF('Res Rent Roll'!$B19="","",Rents!AH18*'Res Rent Roll'!$Q19*Rollover!AG19)</f>
        <v/>
      </c>
      <c r="AI18" s="47" t="str">
        <f>IF('Res Rent Roll'!$B19="","",Rents!AI18*'Res Rent Roll'!$Q19*Rollover!AH19)</f>
        <v/>
      </c>
      <c r="AJ18" s="47" t="str">
        <f>IF('Res Rent Roll'!$B19="","",Rents!AJ18*'Res Rent Roll'!$Q19*Rollover!AI19)</f>
        <v/>
      </c>
      <c r="AK18" s="47" t="str">
        <f>IF('Res Rent Roll'!$B19="","",Rents!AK18*'Res Rent Roll'!$Q19*Rollover!AJ19)</f>
        <v/>
      </c>
      <c r="AL18" s="47" t="str">
        <f>IF('Res Rent Roll'!$B19="","",Rents!AL18*'Res Rent Roll'!$Q19*Rollover!AK19)</f>
        <v/>
      </c>
      <c r="AM18" s="47" t="str">
        <f>IF('Res Rent Roll'!$B19="","",Rents!AM18*'Res Rent Roll'!$Q19*Rollover!AL19)</f>
        <v/>
      </c>
      <c r="AN18" s="47" t="str">
        <f>IF('Res Rent Roll'!$B19="","",Rents!AN18*'Res Rent Roll'!$Q19*Rollover!AM19)</f>
        <v/>
      </c>
      <c r="AO18" s="47" t="str">
        <f>IF('Res Rent Roll'!$B19="","",Rents!AO18*'Res Rent Roll'!$Q19*Rollover!AN19)</f>
        <v/>
      </c>
      <c r="AP18" s="47" t="str">
        <f>IF('Res Rent Roll'!$B19="","",Rents!AP18*'Res Rent Roll'!$Q19*Rollover!AO19)</f>
        <v/>
      </c>
      <c r="AQ18" s="47" t="str">
        <f>IF('Res Rent Roll'!$B19="","",Rents!AQ18*'Res Rent Roll'!$Q19*Rollover!AP19)</f>
        <v/>
      </c>
      <c r="AR18" s="47" t="str">
        <f>IF('Res Rent Roll'!$B19="","",Rents!AR18*'Res Rent Roll'!$Q19*Rollover!AQ19)</f>
        <v/>
      </c>
      <c r="AS18" s="47" t="str">
        <f>IF('Res Rent Roll'!$B19="","",Rents!AS18*'Res Rent Roll'!$Q19*Rollover!AR19)</f>
        <v/>
      </c>
      <c r="AT18" s="47" t="str">
        <f>IF('Res Rent Roll'!$B19="","",Rents!AT18*'Res Rent Roll'!$Q19*Rollover!AS19)</f>
        <v/>
      </c>
      <c r="AU18" s="47" t="str">
        <f>IF('Res Rent Roll'!$B19="","",Rents!AU18*'Res Rent Roll'!$Q19*Rollover!AT19)</f>
        <v/>
      </c>
      <c r="AV18" s="47" t="str">
        <f>IF('Res Rent Roll'!$B19="","",Rents!AV18*'Res Rent Roll'!$Q19*Rollover!AU19)</f>
        <v/>
      </c>
      <c r="AW18" s="47" t="str">
        <f>IF('Res Rent Roll'!$B19="","",Rents!AW18*'Res Rent Roll'!$Q19*Rollover!AV19)</f>
        <v/>
      </c>
      <c r="AX18" s="47" t="str">
        <f>IF('Res Rent Roll'!$B19="","",Rents!AX18*'Res Rent Roll'!$Q19*Rollover!AW19)</f>
        <v/>
      </c>
      <c r="AY18" s="47" t="str">
        <f>IF('Res Rent Roll'!$B19="","",Rents!AY18*'Res Rent Roll'!$Q19*Rollover!AX19)</f>
        <v/>
      </c>
      <c r="AZ18" s="47" t="str">
        <f>IF('Res Rent Roll'!$B19="","",Rents!AZ18*'Res Rent Roll'!$Q19*Rollover!AY19)</f>
        <v/>
      </c>
      <c r="BA18" s="47" t="str">
        <f>IF('Res Rent Roll'!$B19="","",Rents!BA18*'Res Rent Roll'!$Q19*Rollover!AZ19)</f>
        <v/>
      </c>
      <c r="BB18" s="47" t="str">
        <f>IF('Res Rent Roll'!$B19="","",Rents!BB18*'Res Rent Roll'!$Q19*Rollover!BA19)</f>
        <v/>
      </c>
      <c r="BC18" s="47" t="str">
        <f>IF('Res Rent Roll'!$B19="","",Rents!BC18*'Res Rent Roll'!$Q19*Rollover!BB19)</f>
        <v/>
      </c>
      <c r="BD18" s="47" t="str">
        <f>IF('Res Rent Roll'!$B19="","",Rents!BD18*'Res Rent Roll'!$Q19*Rollover!BC19)</f>
        <v/>
      </c>
      <c r="BE18" s="47" t="str">
        <f>IF('Res Rent Roll'!$B19="","",Rents!BE18*'Res Rent Roll'!$Q19*Rollover!BD19)</f>
        <v/>
      </c>
      <c r="BF18" s="47" t="str">
        <f>IF('Res Rent Roll'!$B19="","",Rents!BF18*'Res Rent Roll'!$Q19*Rollover!BE19)</f>
        <v/>
      </c>
      <c r="BG18" s="47" t="str">
        <f>IF('Res Rent Roll'!$B19="","",Rents!BG18*'Res Rent Roll'!$Q19*Rollover!BF19)</f>
        <v/>
      </c>
      <c r="BH18" s="47" t="str">
        <f>IF('Res Rent Roll'!$B19="","",Rents!BH18*'Res Rent Roll'!$Q19*Rollover!BG19)</f>
        <v/>
      </c>
      <c r="BI18" s="47" t="str">
        <f>IF('Res Rent Roll'!$B19="","",Rents!BI18*'Res Rent Roll'!$Q19*Rollover!BH19)</f>
        <v/>
      </c>
      <c r="BJ18" s="47" t="str">
        <f>IF('Res Rent Roll'!$B19="","",Rents!BJ18*'Res Rent Roll'!$Q19*Rollover!BI19)</f>
        <v/>
      </c>
      <c r="BK18" s="47" t="str">
        <f>IF('Res Rent Roll'!$B19="","",Rents!BK18*'Res Rent Roll'!$Q19*Rollover!BJ19)</f>
        <v/>
      </c>
      <c r="BL18" s="47" t="str">
        <f>IF('Res Rent Roll'!$B19="","",Rents!BL18*'Res Rent Roll'!$Q19*Rollover!BK19)</f>
        <v/>
      </c>
      <c r="BM18" s="47" t="str">
        <f>IF('Res Rent Roll'!$B19="","",Rents!BM18*'Res Rent Roll'!$Q19*Rollover!BL19)</f>
        <v/>
      </c>
      <c r="BN18" s="47" t="str">
        <f>IF('Res Rent Roll'!$B19="","",Rents!BN18*'Res Rent Roll'!$Q19*Rollover!BM19)</f>
        <v/>
      </c>
      <c r="BO18" s="47" t="str">
        <f>IF('Res Rent Roll'!$B19="","",Rents!BO18*'Res Rent Roll'!$Q19*Rollover!BN19)</f>
        <v/>
      </c>
      <c r="BP18" s="47" t="str">
        <f>IF('Res Rent Roll'!$B19="","",Rents!BP18*'Res Rent Roll'!$Q19*Rollover!BO19)</f>
        <v/>
      </c>
      <c r="BQ18" s="47" t="str">
        <f>IF('Res Rent Roll'!$B19="","",Rents!BQ18*'Res Rent Roll'!$Q19*Rollover!BP19)</f>
        <v/>
      </c>
      <c r="BR18" s="47" t="str">
        <f>IF('Res Rent Roll'!$B19="","",Rents!BR18*'Res Rent Roll'!$Q19*Rollover!BQ19)</f>
        <v/>
      </c>
      <c r="BS18" s="47" t="str">
        <f>IF('Res Rent Roll'!$B19="","",Rents!BS18*'Res Rent Roll'!$Q19*Rollover!BR19)</f>
        <v/>
      </c>
      <c r="BT18" s="47" t="str">
        <f>IF('Res Rent Roll'!$B19="","",Rents!BT18*'Res Rent Roll'!$Q19*Rollover!BS19)</f>
        <v/>
      </c>
      <c r="BU18" s="47" t="str">
        <f>IF('Res Rent Roll'!$B19="","",Rents!BU18*'Res Rent Roll'!$Q19*Rollover!BT19)</f>
        <v/>
      </c>
      <c r="BV18" s="47" t="str">
        <f>IF('Res Rent Roll'!$B19="","",Rents!BV18*'Res Rent Roll'!$Q19*Rollover!BU19)</f>
        <v/>
      </c>
      <c r="BW18" s="47" t="str">
        <f>IF('Res Rent Roll'!$B19="","",Rents!BW18*'Res Rent Roll'!$Q19*Rollover!BV19)</f>
        <v/>
      </c>
      <c r="BX18" s="47" t="str">
        <f>IF('Res Rent Roll'!$B19="","",Rents!BX18*'Res Rent Roll'!$Q19*Rollover!BW19)</f>
        <v/>
      </c>
      <c r="BY18" s="47" t="str">
        <f>IF('Res Rent Roll'!$B19="","",Rents!BY18*'Res Rent Roll'!$Q19*Rollover!BX19)</f>
        <v/>
      </c>
      <c r="BZ18" s="47" t="str">
        <f>IF('Res Rent Roll'!$B19="","",Rents!BZ18*'Res Rent Roll'!$Q19*Rollover!BY19)</f>
        <v/>
      </c>
      <c r="CA18" s="47" t="str">
        <f>IF('Res Rent Roll'!$B19="","",Rents!CA18*'Res Rent Roll'!$Q19*Rollover!BZ19)</f>
        <v/>
      </c>
      <c r="CB18" s="47" t="str">
        <f>IF('Res Rent Roll'!$B19="","",Rents!CB18*'Res Rent Roll'!$Q19*Rollover!CA19)</f>
        <v/>
      </c>
      <c r="CC18" s="47" t="str">
        <f>IF('Res Rent Roll'!$B19="","",Rents!CC18*'Res Rent Roll'!$Q19*Rollover!CB19)</f>
        <v/>
      </c>
      <c r="CD18" s="47" t="str">
        <f>IF('Res Rent Roll'!$B19="","",Rents!CD18*'Res Rent Roll'!$Q19*Rollover!CC19)</f>
        <v/>
      </c>
      <c r="CE18" s="47" t="str">
        <f>IF('Res Rent Roll'!$B19="","",Rents!CE18*'Res Rent Roll'!$Q19*Rollover!CD19)</f>
        <v/>
      </c>
      <c r="CF18" s="47" t="str">
        <f>IF('Res Rent Roll'!$B19="","",Rents!CF18*'Res Rent Roll'!$Q19*Rollover!CE19)</f>
        <v/>
      </c>
      <c r="CG18" s="47" t="str">
        <f>IF('Res Rent Roll'!$B19="","",Rents!CG18*'Res Rent Roll'!$Q19*Rollover!CF19)</f>
        <v/>
      </c>
      <c r="CH18" s="47" t="str">
        <f>IF('Res Rent Roll'!$B19="","",Rents!CH18*'Res Rent Roll'!$Q19*Rollover!CG19)</f>
        <v/>
      </c>
      <c r="CI18" s="47" t="str">
        <f>IF('Res Rent Roll'!$B19="","",Rents!CI18*'Res Rent Roll'!$Q19*Rollover!CH19)</f>
        <v/>
      </c>
      <c r="CJ18" s="47" t="str">
        <f>IF('Res Rent Roll'!$B19="","",Rents!CJ18*'Res Rent Roll'!$Q19*Rollover!CI19)</f>
        <v/>
      </c>
      <c r="CK18" s="47" t="str">
        <f>IF('Res Rent Roll'!$B19="","",Rents!CK18*'Res Rent Roll'!$Q19*Rollover!CJ19)</f>
        <v/>
      </c>
      <c r="CL18" s="47" t="str">
        <f>IF('Res Rent Roll'!$B19="","",Rents!CL18*'Res Rent Roll'!$Q19*Rollover!CK19)</f>
        <v/>
      </c>
      <c r="CM18" s="47" t="str">
        <f>IF('Res Rent Roll'!$B19="","",Rents!CM18*'Res Rent Roll'!$Q19*Rollover!CL19)</f>
        <v/>
      </c>
      <c r="CN18" s="47" t="str">
        <f>IF('Res Rent Roll'!$B19="","",Rents!CN18*'Res Rent Roll'!$Q19*Rollover!CM19)</f>
        <v/>
      </c>
      <c r="CO18" s="47" t="str">
        <f>IF('Res Rent Roll'!$B19="","",Rents!CO18*'Res Rent Roll'!$Q19*Rollover!CN19)</f>
        <v/>
      </c>
      <c r="CP18" s="47" t="str">
        <f>IF('Res Rent Roll'!$B19="","",Rents!CP18*'Res Rent Roll'!$Q19*Rollover!CO19)</f>
        <v/>
      </c>
      <c r="CQ18" s="47" t="str">
        <f>IF('Res Rent Roll'!$B19="","",Rents!CQ18*'Res Rent Roll'!$Q19*Rollover!CP19)</f>
        <v/>
      </c>
      <c r="CR18" s="47" t="str">
        <f>IF('Res Rent Roll'!$B19="","",Rents!CR18*'Res Rent Roll'!$Q19*Rollover!CQ19)</f>
        <v/>
      </c>
      <c r="CS18" s="47" t="str">
        <f>IF('Res Rent Roll'!$B19="","",Rents!CS18*'Res Rent Roll'!$Q19*Rollover!CR19)</f>
        <v/>
      </c>
      <c r="CT18" s="47" t="str">
        <f>IF('Res Rent Roll'!$B19="","",Rents!CT18*'Res Rent Roll'!$Q19*Rollover!CS19)</f>
        <v/>
      </c>
      <c r="CU18" s="47" t="str">
        <f>IF('Res Rent Roll'!$B19="","",Rents!CU18*'Res Rent Roll'!$Q19*Rollover!CT19)</f>
        <v/>
      </c>
      <c r="CV18" s="47" t="str">
        <f>IF('Res Rent Roll'!$B19="","",Rents!CV18*'Res Rent Roll'!$Q19*Rollover!CU19)</f>
        <v/>
      </c>
      <c r="CW18" s="47" t="str">
        <f>IF('Res Rent Roll'!$B19="","",Rents!CW18*'Res Rent Roll'!$Q19*Rollover!CV19)</f>
        <v/>
      </c>
      <c r="CX18" s="47" t="str">
        <f>IF('Res Rent Roll'!$B19="","",Rents!CX18*'Res Rent Roll'!$Q19*Rollover!CW19)</f>
        <v/>
      </c>
      <c r="CY18" s="47" t="str">
        <f>IF('Res Rent Roll'!$B19="","",Rents!CY18*'Res Rent Roll'!$Q19*Rollover!CX19)</f>
        <v/>
      </c>
      <c r="CZ18" s="47" t="str">
        <f>IF('Res Rent Roll'!$B19="","",Rents!CZ18*'Res Rent Roll'!$Q19*Rollover!CY19)</f>
        <v/>
      </c>
      <c r="DA18" s="47" t="str">
        <f>IF('Res Rent Roll'!$B19="","",Rents!DA18*'Res Rent Roll'!$Q19*Rollover!CZ19)</f>
        <v/>
      </c>
      <c r="DB18" s="47" t="str">
        <f>IF('Res Rent Roll'!$B19="","",Rents!DB18*'Res Rent Roll'!$Q19*Rollover!DA19)</f>
        <v/>
      </c>
      <c r="DC18" s="47" t="str">
        <f>IF('Res Rent Roll'!$B19="","",Rents!DC18*'Res Rent Roll'!$Q19*Rollover!DB19)</f>
        <v/>
      </c>
      <c r="DD18" s="47" t="str">
        <f>IF('Res Rent Roll'!$B19="","",Rents!DD18*'Res Rent Roll'!$Q19*Rollover!DC19)</f>
        <v/>
      </c>
      <c r="DE18" s="47" t="str">
        <f>IF('Res Rent Roll'!$B19="","",Rents!DE18*'Res Rent Roll'!$Q19*Rollover!DD19)</f>
        <v/>
      </c>
      <c r="DF18" s="47" t="str">
        <f>IF('Res Rent Roll'!$B19="","",Rents!DF18*'Res Rent Roll'!$Q19*Rollover!DE19)</f>
        <v/>
      </c>
      <c r="DG18" s="47" t="str">
        <f>IF('Res Rent Roll'!$B19="","",Rents!DG18*'Res Rent Roll'!$Q19*Rollover!DF19)</f>
        <v/>
      </c>
      <c r="DH18" s="47" t="str">
        <f>IF('Res Rent Roll'!$B19="","",Rents!DH18*'Res Rent Roll'!$Q19*Rollover!DG19)</f>
        <v/>
      </c>
      <c r="DI18" s="47" t="str">
        <f>IF('Res Rent Roll'!$B19="","",Rents!DI18*'Res Rent Roll'!$Q19*Rollover!DH19)</f>
        <v/>
      </c>
      <c r="DJ18" s="47" t="str">
        <f>IF('Res Rent Roll'!$B19="","",Rents!DJ18*'Res Rent Roll'!$Q19*Rollover!DI19)</f>
        <v/>
      </c>
      <c r="DK18" s="47" t="str">
        <f>IF('Res Rent Roll'!$B19="","",Rents!DK18*'Res Rent Roll'!$Q19*Rollover!DJ19)</f>
        <v/>
      </c>
      <c r="DL18" s="47" t="str">
        <f>IF('Res Rent Roll'!$B19="","",Rents!DL18*'Res Rent Roll'!$Q19*Rollover!DK19)</f>
        <v/>
      </c>
      <c r="DM18" s="47" t="str">
        <f>IF('Res Rent Roll'!$B19="","",Rents!DM18*'Res Rent Roll'!$Q19*Rollover!DL19)</f>
        <v/>
      </c>
      <c r="DN18" s="47" t="str">
        <f>IF('Res Rent Roll'!$B19="","",Rents!DN18*'Res Rent Roll'!$Q19*Rollover!DM19)</f>
        <v/>
      </c>
      <c r="DO18" s="47" t="str">
        <f>IF('Res Rent Roll'!$B19="","",Rents!DO18*'Res Rent Roll'!$Q19*Rollover!DN19)</f>
        <v/>
      </c>
      <c r="DP18" s="47" t="str">
        <f>IF('Res Rent Roll'!$B19="","",Rents!DP18*'Res Rent Roll'!$Q19*Rollover!DO19)</f>
        <v/>
      </c>
      <c r="DQ18" s="47" t="str">
        <f>IF('Res Rent Roll'!$B19="","",Rents!DQ18*'Res Rent Roll'!$Q19*Rollover!DP19)</f>
        <v/>
      </c>
      <c r="DR18" s="47" t="str">
        <f>IF('Res Rent Roll'!$B19="","",Rents!DR18*'Res Rent Roll'!$Q19*Rollover!DQ19)</f>
        <v/>
      </c>
      <c r="DS18" s="47" t="str">
        <f>IF('Res Rent Roll'!$B19="","",Rents!DS18*'Res Rent Roll'!$Q19*Rollover!DR19)</f>
        <v/>
      </c>
      <c r="DT18" s="47" t="str">
        <f>IF('Res Rent Roll'!$B19="","",Rents!DT18*'Res Rent Roll'!$Q19*Rollover!DS19)</f>
        <v/>
      </c>
      <c r="DU18" s="47" t="str">
        <f>IF('Res Rent Roll'!$B19="","",Rents!DU18*'Res Rent Roll'!$Q19*Rollover!DT19)</f>
        <v/>
      </c>
      <c r="DV18" s="47" t="str">
        <f>IF('Res Rent Roll'!$B19="","",Rents!DV18*'Res Rent Roll'!$Q19*Rollover!DU19)</f>
        <v/>
      </c>
      <c r="DW18" s="47" t="str">
        <f>IF('Res Rent Roll'!$B19="","",Rents!DW18*'Res Rent Roll'!$Q19*Rollover!DV19)</f>
        <v/>
      </c>
      <c r="DX18" s="47" t="str">
        <f>IF('Res Rent Roll'!$B19="","",Rents!DX18*'Res Rent Roll'!$Q19*Rollover!DW19)</f>
        <v/>
      </c>
      <c r="DY18" s="47" t="str">
        <f>IF('Res Rent Roll'!$B19="","",Rents!DY18*'Res Rent Roll'!$Q19*Rollover!DX19)</f>
        <v/>
      </c>
      <c r="DZ18" s="47" t="str">
        <f>IF('Res Rent Roll'!$B19="","",Rents!DZ18*'Res Rent Roll'!$Q19*Rollover!DY19)</f>
        <v/>
      </c>
      <c r="EA18" s="47" t="str">
        <f>IF('Res Rent Roll'!$B19="","",Rents!EA18*'Res Rent Roll'!$Q19*Rollover!DZ19)</f>
        <v/>
      </c>
      <c r="EB18" s="47" t="str">
        <f>IF('Res Rent Roll'!$B19="","",Rents!EB18*'Res Rent Roll'!$Q19*Rollover!EA19)</f>
        <v/>
      </c>
      <c r="EC18" s="47" t="str">
        <f>IF('Res Rent Roll'!$B19="","",Rents!EC18*'Res Rent Roll'!$Q19*Rollover!EB19)</f>
        <v/>
      </c>
      <c r="ED18" s="47" t="str">
        <f>IF('Res Rent Roll'!$B19="","",Rents!ED18*'Res Rent Roll'!$Q19*Rollover!EC19)</f>
        <v/>
      </c>
      <c r="EE18" s="47" t="str">
        <f>IF('Res Rent Roll'!$B19="","",Rents!EE18*'Res Rent Roll'!$Q19*Rollover!ED19)</f>
        <v/>
      </c>
      <c r="EF18" s="47" t="str">
        <f>IF('Res Rent Roll'!$B19="","",Rents!EF18*'Res Rent Roll'!$Q19*Rollover!EE19)</f>
        <v/>
      </c>
      <c r="EG18" s="47" t="str">
        <f>IF('Res Rent Roll'!$B19="","",Rents!EG18*'Res Rent Roll'!$Q19*Rollover!EF19)</f>
        <v/>
      </c>
      <c r="EH18" s="47" t="str">
        <f>IF('Res Rent Roll'!$B19="","",Rents!EH18*'Res Rent Roll'!$Q19*Rollover!EG19)</f>
        <v/>
      </c>
      <c r="EI18" s="47" t="str">
        <f>IF('Res Rent Roll'!$B19="","",Rents!EI18*'Res Rent Roll'!$Q19*Rollover!EH19)</f>
        <v/>
      </c>
      <c r="EJ18" s="47" t="str">
        <f>IF('Res Rent Roll'!$B19="","",Rents!EJ18*'Res Rent Roll'!$Q19*Rollover!EI19)</f>
        <v/>
      </c>
      <c r="EK18" s="47" t="str">
        <f>IF('Res Rent Roll'!$B19="","",Rents!EK18*'Res Rent Roll'!$Q19*Rollover!EJ19)</f>
        <v/>
      </c>
      <c r="EL18" s="47" t="str">
        <f>IF('Res Rent Roll'!$B19="","",Rents!EL18*'Res Rent Roll'!$Q19*Rollover!EK19)</f>
        <v/>
      </c>
      <c r="EM18" s="47" t="str">
        <f>IF('Res Rent Roll'!$B19="","",Rents!EM18*'Res Rent Roll'!$Q19*Rollover!EL19)</f>
        <v/>
      </c>
      <c r="EN18" s="47" t="str">
        <f>IF('Res Rent Roll'!$B19="","",Rents!EN18*'Res Rent Roll'!$Q19*Rollover!EM19)</f>
        <v/>
      </c>
      <c r="EO18" s="47" t="str">
        <f>IF('Res Rent Roll'!$B19="","",Rents!EO18*'Res Rent Roll'!$Q19*Rollover!EN19)</f>
        <v/>
      </c>
      <c r="EP18" s="47" t="str">
        <f>IF('Res Rent Roll'!$B19="","",Rents!EP18*'Res Rent Roll'!$Q19*Rollover!EO19)</f>
        <v/>
      </c>
      <c r="EQ18" s="47" t="str">
        <f>IF('Res Rent Roll'!$B19="","",Rents!EQ18*'Res Rent Roll'!$Q19*Rollover!EP19)</f>
        <v/>
      </c>
      <c r="ER18" s="47" t="str">
        <f>IF('Res Rent Roll'!$B19="","",Rents!ER18*'Res Rent Roll'!$Q19*Rollover!EQ19)</f>
        <v/>
      </c>
      <c r="ES18" s="47" t="str">
        <f>IF('Res Rent Roll'!$B19="","",Rents!ES18*'Res Rent Roll'!$Q19*Rollover!ER19)</f>
        <v/>
      </c>
      <c r="ET18" s="47" t="str">
        <f>IF('Res Rent Roll'!$B19="","",Rents!ET18*'Res Rent Roll'!$Q19*Rollover!ES19)</f>
        <v/>
      </c>
      <c r="EU18" s="47" t="str">
        <f>IF('Res Rent Roll'!$B19="","",Rents!EU18*'Res Rent Roll'!$Q19*Rollover!ET19)</f>
        <v/>
      </c>
      <c r="EV18" s="47" t="str">
        <f>IF('Res Rent Roll'!$B19="","",Rents!EV18*'Res Rent Roll'!$Q19*Rollover!EU19)</f>
        <v/>
      </c>
      <c r="EW18" s="47" t="str">
        <f>IF('Res Rent Roll'!$B19="","",Rents!EW18*'Res Rent Roll'!$Q19*Rollover!EV19)</f>
        <v/>
      </c>
      <c r="EX18" s="47" t="str">
        <f>IF('Res Rent Roll'!$B19="","",Rents!EX18*'Res Rent Roll'!$Q19*Rollover!EW19)</f>
        <v/>
      </c>
      <c r="EY18" s="47" t="str">
        <f>IF('Res Rent Roll'!$B19="","",Rents!EY18*'Res Rent Roll'!$Q19*Rollover!EX19)</f>
        <v/>
      </c>
      <c r="EZ18" s="47" t="str">
        <f>IF('Res Rent Roll'!$B19="","",Rents!EZ18*'Res Rent Roll'!$Q19*Rollover!EY19)</f>
        <v/>
      </c>
      <c r="FA18" s="47" t="str">
        <f>IF('Res Rent Roll'!$B19="","",Rents!FA18*'Res Rent Roll'!$Q19*Rollover!EZ19)</f>
        <v/>
      </c>
      <c r="FB18" s="47" t="str">
        <f>IF('Res Rent Roll'!$B19="","",Rents!FB18*'Res Rent Roll'!$Q19*Rollover!FA19)</f>
        <v/>
      </c>
      <c r="FC18" s="47" t="str">
        <f>IF('Res Rent Roll'!$B19="","",Rents!FC18*'Res Rent Roll'!$Q19*Rollover!FB19)</f>
        <v/>
      </c>
      <c r="FD18" s="47" t="str">
        <f>IF('Res Rent Roll'!$B19="","",Rents!FD18*'Res Rent Roll'!$Q19*Rollover!FC19)</f>
        <v/>
      </c>
      <c r="FE18" s="47" t="str">
        <f>IF('Res Rent Roll'!$B19="","",Rents!FE18*'Res Rent Roll'!$Q19*Rollover!FD19)</f>
        <v/>
      </c>
      <c r="FF18" s="47" t="str">
        <f>IF('Res Rent Roll'!$B19="","",Rents!FF18*'Res Rent Roll'!$Q19*Rollover!FE19)</f>
        <v/>
      </c>
      <c r="FG18" s="47" t="str">
        <f>IF('Res Rent Roll'!$B19="","",Rents!FG18*'Res Rent Roll'!$Q19*Rollover!FF19)</f>
        <v/>
      </c>
      <c r="FH18" s="47" t="str">
        <f>IF('Res Rent Roll'!$B19="","",Rents!FH18*'Res Rent Roll'!$Q19*Rollover!FG19)</f>
        <v/>
      </c>
      <c r="FI18" s="47" t="str">
        <f>IF('Res Rent Roll'!$B19="","",Rents!FI18*'Res Rent Roll'!$Q19*Rollover!FH19)</f>
        <v/>
      </c>
      <c r="FJ18" s="47" t="str">
        <f>IF('Res Rent Roll'!$B19="","",Rents!FJ18*'Res Rent Roll'!$Q19*Rollover!FI19)</f>
        <v/>
      </c>
      <c r="FK18" s="47" t="str">
        <f>IF('Res Rent Roll'!$B19="","",Rents!FK18*'Res Rent Roll'!$Q19*Rollover!FJ19)</f>
        <v/>
      </c>
      <c r="FL18" s="47" t="str">
        <f>IF('Res Rent Roll'!$B19="","",Rents!FL18*'Res Rent Roll'!$Q19*Rollover!FK19)</f>
        <v/>
      </c>
      <c r="FM18" s="47" t="str">
        <f>IF('Res Rent Roll'!$B19="","",Rents!FM18*'Res Rent Roll'!$Q19*Rollover!FL19)</f>
        <v/>
      </c>
      <c r="FN18" s="47" t="str">
        <f>IF('Res Rent Roll'!$B19="","",Rents!FN18*'Res Rent Roll'!$Q19*Rollover!FM19)</f>
        <v/>
      </c>
      <c r="FO18" s="47" t="str">
        <f>IF('Res Rent Roll'!$B19="","",Rents!FO18*'Res Rent Roll'!$Q19*Rollover!FN19)</f>
        <v/>
      </c>
      <c r="FP18" s="47" t="str">
        <f>IF('Res Rent Roll'!$B19="","",Rents!FP18*'Res Rent Roll'!$Q19*Rollover!FO19)</f>
        <v/>
      </c>
      <c r="FQ18" s="47" t="str">
        <f>IF('Res Rent Roll'!$B19="","",Rents!FQ18*'Res Rent Roll'!$Q19*Rollover!FP19)</f>
        <v/>
      </c>
      <c r="FR18" s="47" t="str">
        <f>IF('Res Rent Roll'!$B19="","",Rents!FR18*'Res Rent Roll'!$Q19*Rollover!FQ19)</f>
        <v/>
      </c>
      <c r="FS18" s="47" t="str">
        <f>IF('Res Rent Roll'!$B19="","",Rents!FS18*'Res Rent Roll'!$Q19*Rollover!FR19)</f>
        <v/>
      </c>
      <c r="FT18" s="47" t="str">
        <f>IF('Res Rent Roll'!$B19="","",Rents!FT18*'Res Rent Roll'!$Q19*Rollover!FS19)</f>
        <v/>
      </c>
      <c r="FU18" s="47" t="str">
        <f>IF('Res Rent Roll'!$B19="","",Rents!FU18*'Res Rent Roll'!$Q19*Rollover!FT19)</f>
        <v/>
      </c>
      <c r="FV18" s="47" t="str">
        <f>IF('Res Rent Roll'!$B19="","",Rents!FV18*'Res Rent Roll'!$Q19*Rollover!FU19)</f>
        <v/>
      </c>
      <c r="FW18" s="47" t="str">
        <f>IF('Res Rent Roll'!$B19="","",Rents!FW18*'Res Rent Roll'!$Q19*Rollover!FV19)</f>
        <v/>
      </c>
      <c r="FX18" s="47" t="str">
        <f>IF('Res Rent Roll'!$B19="","",Rents!FX18*'Res Rent Roll'!$Q19*Rollover!FW19)</f>
        <v/>
      </c>
      <c r="FY18" s="47" t="str">
        <f>IF('Res Rent Roll'!$B19="","",Rents!FY18*'Res Rent Roll'!$Q19*Rollover!FX19)</f>
        <v/>
      </c>
      <c r="FZ18" s="47" t="str">
        <f>IF('Res Rent Roll'!$B19="","",Rents!FZ18*'Res Rent Roll'!$Q19*Rollover!FY19)</f>
        <v/>
      </c>
      <c r="GA18" s="48" t="str">
        <f>IF('Res Rent Roll'!$B19="","",Rents!GA18*'Res Rent Roll'!$Q19*Rollover!FZ19)</f>
        <v/>
      </c>
    </row>
    <row r="19" spans="2:183" x14ac:dyDescent="0.3">
      <c r="B19" s="42" t="str">
        <f>IF('Res Rent Roll'!$B20="","",'Res Rent Roll'!$B20)</f>
        <v/>
      </c>
      <c r="C19" s="43"/>
      <c r="D19" s="47" t="str">
        <f>IF('Res Rent Roll'!$B20="","",Rents!D19*'Res Rent Roll'!$Q20*Rollover!C20)</f>
        <v/>
      </c>
      <c r="E19" s="47" t="str">
        <f>IF('Res Rent Roll'!$B20="","",Rents!E19*'Res Rent Roll'!$Q20*Rollover!D20)</f>
        <v/>
      </c>
      <c r="F19" s="47" t="str">
        <f>IF('Res Rent Roll'!$B20="","",Rents!F19*'Res Rent Roll'!$Q20*Rollover!E20)</f>
        <v/>
      </c>
      <c r="G19" s="47" t="str">
        <f>IF('Res Rent Roll'!$B20="","",Rents!G19*'Res Rent Roll'!$Q20*Rollover!F20)</f>
        <v/>
      </c>
      <c r="H19" s="47" t="str">
        <f>IF('Res Rent Roll'!$B20="","",Rents!H19*'Res Rent Roll'!$Q20*Rollover!G20)</f>
        <v/>
      </c>
      <c r="I19" s="47" t="str">
        <f>IF('Res Rent Roll'!$B20="","",Rents!I19*'Res Rent Roll'!$Q20*Rollover!H20)</f>
        <v/>
      </c>
      <c r="J19" s="47" t="str">
        <f>IF('Res Rent Roll'!$B20="","",Rents!J19*'Res Rent Roll'!$Q20*Rollover!I20)</f>
        <v/>
      </c>
      <c r="K19" s="47" t="str">
        <f>IF('Res Rent Roll'!$B20="","",Rents!K19*'Res Rent Roll'!$Q20*Rollover!J20)</f>
        <v/>
      </c>
      <c r="L19" s="47" t="str">
        <f>IF('Res Rent Roll'!$B20="","",Rents!L19*'Res Rent Roll'!$Q20*Rollover!K20)</f>
        <v/>
      </c>
      <c r="M19" s="47" t="str">
        <f>IF('Res Rent Roll'!$B20="","",Rents!M19*'Res Rent Roll'!$Q20*Rollover!L20)</f>
        <v/>
      </c>
      <c r="N19" s="47" t="str">
        <f>IF('Res Rent Roll'!$B20="","",Rents!N19*'Res Rent Roll'!$Q20*Rollover!M20)</f>
        <v/>
      </c>
      <c r="O19" s="47" t="str">
        <f>IF('Res Rent Roll'!$B20="","",Rents!O19*'Res Rent Roll'!$Q20*Rollover!N20)</f>
        <v/>
      </c>
      <c r="P19" s="47" t="str">
        <f>IF('Res Rent Roll'!$B20="","",Rents!P19*'Res Rent Roll'!$Q20*Rollover!O20)</f>
        <v/>
      </c>
      <c r="Q19" s="47" t="str">
        <f>IF('Res Rent Roll'!$B20="","",Rents!Q19*'Res Rent Roll'!$Q20*Rollover!P20)</f>
        <v/>
      </c>
      <c r="R19" s="47" t="str">
        <f>IF('Res Rent Roll'!$B20="","",Rents!R19*'Res Rent Roll'!$Q20*Rollover!Q20)</f>
        <v/>
      </c>
      <c r="S19" s="47" t="str">
        <f>IF('Res Rent Roll'!$B20="","",Rents!S19*'Res Rent Roll'!$Q20*Rollover!R20)</f>
        <v/>
      </c>
      <c r="T19" s="47" t="str">
        <f>IF('Res Rent Roll'!$B20="","",Rents!T19*'Res Rent Roll'!$Q20*Rollover!S20)</f>
        <v/>
      </c>
      <c r="U19" s="47" t="str">
        <f>IF('Res Rent Roll'!$B20="","",Rents!U19*'Res Rent Roll'!$Q20*Rollover!T20)</f>
        <v/>
      </c>
      <c r="V19" s="47" t="str">
        <f>IF('Res Rent Roll'!$B20="","",Rents!V19*'Res Rent Roll'!$Q20*Rollover!U20)</f>
        <v/>
      </c>
      <c r="W19" s="47" t="str">
        <f>IF('Res Rent Roll'!$B20="","",Rents!W19*'Res Rent Roll'!$Q20*Rollover!V20)</f>
        <v/>
      </c>
      <c r="X19" s="47" t="str">
        <f>IF('Res Rent Roll'!$B20="","",Rents!X19*'Res Rent Roll'!$Q20*Rollover!W20)</f>
        <v/>
      </c>
      <c r="Y19" s="47" t="str">
        <f>IF('Res Rent Roll'!$B20="","",Rents!Y19*'Res Rent Roll'!$Q20*Rollover!X20)</f>
        <v/>
      </c>
      <c r="Z19" s="47" t="str">
        <f>IF('Res Rent Roll'!$B20="","",Rents!Z19*'Res Rent Roll'!$Q20*Rollover!Y20)</f>
        <v/>
      </c>
      <c r="AA19" s="47" t="str">
        <f>IF('Res Rent Roll'!$B20="","",Rents!AA19*'Res Rent Roll'!$Q20*Rollover!Z20)</f>
        <v/>
      </c>
      <c r="AB19" s="47" t="str">
        <f>IF('Res Rent Roll'!$B20="","",Rents!AB19*'Res Rent Roll'!$Q20*Rollover!AA20)</f>
        <v/>
      </c>
      <c r="AC19" s="47" t="str">
        <f>IF('Res Rent Roll'!$B20="","",Rents!AC19*'Res Rent Roll'!$Q20*Rollover!AB20)</f>
        <v/>
      </c>
      <c r="AD19" s="47" t="str">
        <f>IF('Res Rent Roll'!$B20="","",Rents!AD19*'Res Rent Roll'!$Q20*Rollover!AC20)</f>
        <v/>
      </c>
      <c r="AE19" s="47" t="str">
        <f>IF('Res Rent Roll'!$B20="","",Rents!AE19*'Res Rent Roll'!$Q20*Rollover!AD20)</f>
        <v/>
      </c>
      <c r="AF19" s="47" t="str">
        <f>IF('Res Rent Roll'!$B20="","",Rents!AF19*'Res Rent Roll'!$Q20*Rollover!AE20)</f>
        <v/>
      </c>
      <c r="AG19" s="47" t="str">
        <f>IF('Res Rent Roll'!$B20="","",Rents!AG19*'Res Rent Roll'!$Q20*Rollover!AF20)</f>
        <v/>
      </c>
      <c r="AH19" s="47" t="str">
        <f>IF('Res Rent Roll'!$B20="","",Rents!AH19*'Res Rent Roll'!$Q20*Rollover!AG20)</f>
        <v/>
      </c>
      <c r="AI19" s="47" t="str">
        <f>IF('Res Rent Roll'!$B20="","",Rents!AI19*'Res Rent Roll'!$Q20*Rollover!AH20)</f>
        <v/>
      </c>
      <c r="AJ19" s="47" t="str">
        <f>IF('Res Rent Roll'!$B20="","",Rents!AJ19*'Res Rent Roll'!$Q20*Rollover!AI20)</f>
        <v/>
      </c>
      <c r="AK19" s="47" t="str">
        <f>IF('Res Rent Roll'!$B20="","",Rents!AK19*'Res Rent Roll'!$Q20*Rollover!AJ20)</f>
        <v/>
      </c>
      <c r="AL19" s="47" t="str">
        <f>IF('Res Rent Roll'!$B20="","",Rents!AL19*'Res Rent Roll'!$Q20*Rollover!AK20)</f>
        <v/>
      </c>
      <c r="AM19" s="47" t="str">
        <f>IF('Res Rent Roll'!$B20="","",Rents!AM19*'Res Rent Roll'!$Q20*Rollover!AL20)</f>
        <v/>
      </c>
      <c r="AN19" s="47" t="str">
        <f>IF('Res Rent Roll'!$B20="","",Rents!AN19*'Res Rent Roll'!$Q20*Rollover!AM20)</f>
        <v/>
      </c>
      <c r="AO19" s="47" t="str">
        <f>IF('Res Rent Roll'!$B20="","",Rents!AO19*'Res Rent Roll'!$Q20*Rollover!AN20)</f>
        <v/>
      </c>
      <c r="AP19" s="47" t="str">
        <f>IF('Res Rent Roll'!$B20="","",Rents!AP19*'Res Rent Roll'!$Q20*Rollover!AO20)</f>
        <v/>
      </c>
      <c r="AQ19" s="47" t="str">
        <f>IF('Res Rent Roll'!$B20="","",Rents!AQ19*'Res Rent Roll'!$Q20*Rollover!AP20)</f>
        <v/>
      </c>
      <c r="AR19" s="47" t="str">
        <f>IF('Res Rent Roll'!$B20="","",Rents!AR19*'Res Rent Roll'!$Q20*Rollover!AQ20)</f>
        <v/>
      </c>
      <c r="AS19" s="47" t="str">
        <f>IF('Res Rent Roll'!$B20="","",Rents!AS19*'Res Rent Roll'!$Q20*Rollover!AR20)</f>
        <v/>
      </c>
      <c r="AT19" s="47" t="str">
        <f>IF('Res Rent Roll'!$B20="","",Rents!AT19*'Res Rent Roll'!$Q20*Rollover!AS20)</f>
        <v/>
      </c>
      <c r="AU19" s="47" t="str">
        <f>IF('Res Rent Roll'!$B20="","",Rents!AU19*'Res Rent Roll'!$Q20*Rollover!AT20)</f>
        <v/>
      </c>
      <c r="AV19" s="47" t="str">
        <f>IF('Res Rent Roll'!$B20="","",Rents!AV19*'Res Rent Roll'!$Q20*Rollover!AU20)</f>
        <v/>
      </c>
      <c r="AW19" s="47" t="str">
        <f>IF('Res Rent Roll'!$B20="","",Rents!AW19*'Res Rent Roll'!$Q20*Rollover!AV20)</f>
        <v/>
      </c>
      <c r="AX19" s="47" t="str">
        <f>IF('Res Rent Roll'!$B20="","",Rents!AX19*'Res Rent Roll'!$Q20*Rollover!AW20)</f>
        <v/>
      </c>
      <c r="AY19" s="47" t="str">
        <f>IF('Res Rent Roll'!$B20="","",Rents!AY19*'Res Rent Roll'!$Q20*Rollover!AX20)</f>
        <v/>
      </c>
      <c r="AZ19" s="47" t="str">
        <f>IF('Res Rent Roll'!$B20="","",Rents!AZ19*'Res Rent Roll'!$Q20*Rollover!AY20)</f>
        <v/>
      </c>
      <c r="BA19" s="47" t="str">
        <f>IF('Res Rent Roll'!$B20="","",Rents!BA19*'Res Rent Roll'!$Q20*Rollover!AZ20)</f>
        <v/>
      </c>
      <c r="BB19" s="47" t="str">
        <f>IF('Res Rent Roll'!$B20="","",Rents!BB19*'Res Rent Roll'!$Q20*Rollover!BA20)</f>
        <v/>
      </c>
      <c r="BC19" s="47" t="str">
        <f>IF('Res Rent Roll'!$B20="","",Rents!BC19*'Res Rent Roll'!$Q20*Rollover!BB20)</f>
        <v/>
      </c>
      <c r="BD19" s="47" t="str">
        <f>IF('Res Rent Roll'!$B20="","",Rents!BD19*'Res Rent Roll'!$Q20*Rollover!BC20)</f>
        <v/>
      </c>
      <c r="BE19" s="47" t="str">
        <f>IF('Res Rent Roll'!$B20="","",Rents!BE19*'Res Rent Roll'!$Q20*Rollover!BD20)</f>
        <v/>
      </c>
      <c r="BF19" s="47" t="str">
        <f>IF('Res Rent Roll'!$B20="","",Rents!BF19*'Res Rent Roll'!$Q20*Rollover!BE20)</f>
        <v/>
      </c>
      <c r="BG19" s="47" t="str">
        <f>IF('Res Rent Roll'!$B20="","",Rents!BG19*'Res Rent Roll'!$Q20*Rollover!BF20)</f>
        <v/>
      </c>
      <c r="BH19" s="47" t="str">
        <f>IF('Res Rent Roll'!$B20="","",Rents!BH19*'Res Rent Roll'!$Q20*Rollover!BG20)</f>
        <v/>
      </c>
      <c r="BI19" s="47" t="str">
        <f>IF('Res Rent Roll'!$B20="","",Rents!BI19*'Res Rent Roll'!$Q20*Rollover!BH20)</f>
        <v/>
      </c>
      <c r="BJ19" s="47" t="str">
        <f>IF('Res Rent Roll'!$B20="","",Rents!BJ19*'Res Rent Roll'!$Q20*Rollover!BI20)</f>
        <v/>
      </c>
      <c r="BK19" s="47" t="str">
        <f>IF('Res Rent Roll'!$B20="","",Rents!BK19*'Res Rent Roll'!$Q20*Rollover!BJ20)</f>
        <v/>
      </c>
      <c r="BL19" s="47" t="str">
        <f>IF('Res Rent Roll'!$B20="","",Rents!BL19*'Res Rent Roll'!$Q20*Rollover!BK20)</f>
        <v/>
      </c>
      <c r="BM19" s="47" t="str">
        <f>IF('Res Rent Roll'!$B20="","",Rents!BM19*'Res Rent Roll'!$Q20*Rollover!BL20)</f>
        <v/>
      </c>
      <c r="BN19" s="47" t="str">
        <f>IF('Res Rent Roll'!$B20="","",Rents!BN19*'Res Rent Roll'!$Q20*Rollover!BM20)</f>
        <v/>
      </c>
      <c r="BO19" s="47" t="str">
        <f>IF('Res Rent Roll'!$B20="","",Rents!BO19*'Res Rent Roll'!$Q20*Rollover!BN20)</f>
        <v/>
      </c>
      <c r="BP19" s="47" t="str">
        <f>IF('Res Rent Roll'!$B20="","",Rents!BP19*'Res Rent Roll'!$Q20*Rollover!BO20)</f>
        <v/>
      </c>
      <c r="BQ19" s="47" t="str">
        <f>IF('Res Rent Roll'!$B20="","",Rents!BQ19*'Res Rent Roll'!$Q20*Rollover!BP20)</f>
        <v/>
      </c>
      <c r="BR19" s="47" t="str">
        <f>IF('Res Rent Roll'!$B20="","",Rents!BR19*'Res Rent Roll'!$Q20*Rollover!BQ20)</f>
        <v/>
      </c>
      <c r="BS19" s="47" t="str">
        <f>IF('Res Rent Roll'!$B20="","",Rents!BS19*'Res Rent Roll'!$Q20*Rollover!BR20)</f>
        <v/>
      </c>
      <c r="BT19" s="47" t="str">
        <f>IF('Res Rent Roll'!$B20="","",Rents!BT19*'Res Rent Roll'!$Q20*Rollover!BS20)</f>
        <v/>
      </c>
      <c r="BU19" s="47" t="str">
        <f>IF('Res Rent Roll'!$B20="","",Rents!BU19*'Res Rent Roll'!$Q20*Rollover!BT20)</f>
        <v/>
      </c>
      <c r="BV19" s="47" t="str">
        <f>IF('Res Rent Roll'!$B20="","",Rents!BV19*'Res Rent Roll'!$Q20*Rollover!BU20)</f>
        <v/>
      </c>
      <c r="BW19" s="47" t="str">
        <f>IF('Res Rent Roll'!$B20="","",Rents!BW19*'Res Rent Roll'!$Q20*Rollover!BV20)</f>
        <v/>
      </c>
      <c r="BX19" s="47" t="str">
        <f>IF('Res Rent Roll'!$B20="","",Rents!BX19*'Res Rent Roll'!$Q20*Rollover!BW20)</f>
        <v/>
      </c>
      <c r="BY19" s="47" t="str">
        <f>IF('Res Rent Roll'!$B20="","",Rents!BY19*'Res Rent Roll'!$Q20*Rollover!BX20)</f>
        <v/>
      </c>
      <c r="BZ19" s="47" t="str">
        <f>IF('Res Rent Roll'!$B20="","",Rents!BZ19*'Res Rent Roll'!$Q20*Rollover!BY20)</f>
        <v/>
      </c>
      <c r="CA19" s="47" t="str">
        <f>IF('Res Rent Roll'!$B20="","",Rents!CA19*'Res Rent Roll'!$Q20*Rollover!BZ20)</f>
        <v/>
      </c>
      <c r="CB19" s="47" t="str">
        <f>IF('Res Rent Roll'!$B20="","",Rents!CB19*'Res Rent Roll'!$Q20*Rollover!CA20)</f>
        <v/>
      </c>
      <c r="CC19" s="47" t="str">
        <f>IF('Res Rent Roll'!$B20="","",Rents!CC19*'Res Rent Roll'!$Q20*Rollover!CB20)</f>
        <v/>
      </c>
      <c r="CD19" s="47" t="str">
        <f>IF('Res Rent Roll'!$B20="","",Rents!CD19*'Res Rent Roll'!$Q20*Rollover!CC20)</f>
        <v/>
      </c>
      <c r="CE19" s="47" t="str">
        <f>IF('Res Rent Roll'!$B20="","",Rents!CE19*'Res Rent Roll'!$Q20*Rollover!CD20)</f>
        <v/>
      </c>
      <c r="CF19" s="47" t="str">
        <f>IF('Res Rent Roll'!$B20="","",Rents!CF19*'Res Rent Roll'!$Q20*Rollover!CE20)</f>
        <v/>
      </c>
      <c r="CG19" s="47" t="str">
        <f>IF('Res Rent Roll'!$B20="","",Rents!CG19*'Res Rent Roll'!$Q20*Rollover!CF20)</f>
        <v/>
      </c>
      <c r="CH19" s="47" t="str">
        <f>IF('Res Rent Roll'!$B20="","",Rents!CH19*'Res Rent Roll'!$Q20*Rollover!CG20)</f>
        <v/>
      </c>
      <c r="CI19" s="47" t="str">
        <f>IF('Res Rent Roll'!$B20="","",Rents!CI19*'Res Rent Roll'!$Q20*Rollover!CH20)</f>
        <v/>
      </c>
      <c r="CJ19" s="47" t="str">
        <f>IF('Res Rent Roll'!$B20="","",Rents!CJ19*'Res Rent Roll'!$Q20*Rollover!CI20)</f>
        <v/>
      </c>
      <c r="CK19" s="47" t="str">
        <f>IF('Res Rent Roll'!$B20="","",Rents!CK19*'Res Rent Roll'!$Q20*Rollover!CJ20)</f>
        <v/>
      </c>
      <c r="CL19" s="47" t="str">
        <f>IF('Res Rent Roll'!$B20="","",Rents!CL19*'Res Rent Roll'!$Q20*Rollover!CK20)</f>
        <v/>
      </c>
      <c r="CM19" s="47" t="str">
        <f>IF('Res Rent Roll'!$B20="","",Rents!CM19*'Res Rent Roll'!$Q20*Rollover!CL20)</f>
        <v/>
      </c>
      <c r="CN19" s="47" t="str">
        <f>IF('Res Rent Roll'!$B20="","",Rents!CN19*'Res Rent Roll'!$Q20*Rollover!CM20)</f>
        <v/>
      </c>
      <c r="CO19" s="47" t="str">
        <f>IF('Res Rent Roll'!$B20="","",Rents!CO19*'Res Rent Roll'!$Q20*Rollover!CN20)</f>
        <v/>
      </c>
      <c r="CP19" s="47" t="str">
        <f>IF('Res Rent Roll'!$B20="","",Rents!CP19*'Res Rent Roll'!$Q20*Rollover!CO20)</f>
        <v/>
      </c>
      <c r="CQ19" s="47" t="str">
        <f>IF('Res Rent Roll'!$B20="","",Rents!CQ19*'Res Rent Roll'!$Q20*Rollover!CP20)</f>
        <v/>
      </c>
      <c r="CR19" s="47" t="str">
        <f>IF('Res Rent Roll'!$B20="","",Rents!CR19*'Res Rent Roll'!$Q20*Rollover!CQ20)</f>
        <v/>
      </c>
      <c r="CS19" s="47" t="str">
        <f>IF('Res Rent Roll'!$B20="","",Rents!CS19*'Res Rent Roll'!$Q20*Rollover!CR20)</f>
        <v/>
      </c>
      <c r="CT19" s="47" t="str">
        <f>IF('Res Rent Roll'!$B20="","",Rents!CT19*'Res Rent Roll'!$Q20*Rollover!CS20)</f>
        <v/>
      </c>
      <c r="CU19" s="47" t="str">
        <f>IF('Res Rent Roll'!$B20="","",Rents!CU19*'Res Rent Roll'!$Q20*Rollover!CT20)</f>
        <v/>
      </c>
      <c r="CV19" s="47" t="str">
        <f>IF('Res Rent Roll'!$B20="","",Rents!CV19*'Res Rent Roll'!$Q20*Rollover!CU20)</f>
        <v/>
      </c>
      <c r="CW19" s="47" t="str">
        <f>IF('Res Rent Roll'!$B20="","",Rents!CW19*'Res Rent Roll'!$Q20*Rollover!CV20)</f>
        <v/>
      </c>
      <c r="CX19" s="47" t="str">
        <f>IF('Res Rent Roll'!$B20="","",Rents!CX19*'Res Rent Roll'!$Q20*Rollover!CW20)</f>
        <v/>
      </c>
      <c r="CY19" s="47" t="str">
        <f>IF('Res Rent Roll'!$B20="","",Rents!CY19*'Res Rent Roll'!$Q20*Rollover!CX20)</f>
        <v/>
      </c>
      <c r="CZ19" s="47" t="str">
        <f>IF('Res Rent Roll'!$B20="","",Rents!CZ19*'Res Rent Roll'!$Q20*Rollover!CY20)</f>
        <v/>
      </c>
      <c r="DA19" s="47" t="str">
        <f>IF('Res Rent Roll'!$B20="","",Rents!DA19*'Res Rent Roll'!$Q20*Rollover!CZ20)</f>
        <v/>
      </c>
      <c r="DB19" s="47" t="str">
        <f>IF('Res Rent Roll'!$B20="","",Rents!DB19*'Res Rent Roll'!$Q20*Rollover!DA20)</f>
        <v/>
      </c>
      <c r="DC19" s="47" t="str">
        <f>IF('Res Rent Roll'!$B20="","",Rents!DC19*'Res Rent Roll'!$Q20*Rollover!DB20)</f>
        <v/>
      </c>
      <c r="DD19" s="47" t="str">
        <f>IF('Res Rent Roll'!$B20="","",Rents!DD19*'Res Rent Roll'!$Q20*Rollover!DC20)</f>
        <v/>
      </c>
      <c r="DE19" s="47" t="str">
        <f>IF('Res Rent Roll'!$B20="","",Rents!DE19*'Res Rent Roll'!$Q20*Rollover!DD20)</f>
        <v/>
      </c>
      <c r="DF19" s="47" t="str">
        <f>IF('Res Rent Roll'!$B20="","",Rents!DF19*'Res Rent Roll'!$Q20*Rollover!DE20)</f>
        <v/>
      </c>
      <c r="DG19" s="47" t="str">
        <f>IF('Res Rent Roll'!$B20="","",Rents!DG19*'Res Rent Roll'!$Q20*Rollover!DF20)</f>
        <v/>
      </c>
      <c r="DH19" s="47" t="str">
        <f>IF('Res Rent Roll'!$B20="","",Rents!DH19*'Res Rent Roll'!$Q20*Rollover!DG20)</f>
        <v/>
      </c>
      <c r="DI19" s="47" t="str">
        <f>IF('Res Rent Roll'!$B20="","",Rents!DI19*'Res Rent Roll'!$Q20*Rollover!DH20)</f>
        <v/>
      </c>
      <c r="DJ19" s="47" t="str">
        <f>IF('Res Rent Roll'!$B20="","",Rents!DJ19*'Res Rent Roll'!$Q20*Rollover!DI20)</f>
        <v/>
      </c>
      <c r="DK19" s="47" t="str">
        <f>IF('Res Rent Roll'!$B20="","",Rents!DK19*'Res Rent Roll'!$Q20*Rollover!DJ20)</f>
        <v/>
      </c>
      <c r="DL19" s="47" t="str">
        <f>IF('Res Rent Roll'!$B20="","",Rents!DL19*'Res Rent Roll'!$Q20*Rollover!DK20)</f>
        <v/>
      </c>
      <c r="DM19" s="47" t="str">
        <f>IF('Res Rent Roll'!$B20="","",Rents!DM19*'Res Rent Roll'!$Q20*Rollover!DL20)</f>
        <v/>
      </c>
      <c r="DN19" s="47" t="str">
        <f>IF('Res Rent Roll'!$B20="","",Rents!DN19*'Res Rent Roll'!$Q20*Rollover!DM20)</f>
        <v/>
      </c>
      <c r="DO19" s="47" t="str">
        <f>IF('Res Rent Roll'!$B20="","",Rents!DO19*'Res Rent Roll'!$Q20*Rollover!DN20)</f>
        <v/>
      </c>
      <c r="DP19" s="47" t="str">
        <f>IF('Res Rent Roll'!$B20="","",Rents!DP19*'Res Rent Roll'!$Q20*Rollover!DO20)</f>
        <v/>
      </c>
      <c r="DQ19" s="47" t="str">
        <f>IF('Res Rent Roll'!$B20="","",Rents!DQ19*'Res Rent Roll'!$Q20*Rollover!DP20)</f>
        <v/>
      </c>
      <c r="DR19" s="47" t="str">
        <f>IF('Res Rent Roll'!$B20="","",Rents!DR19*'Res Rent Roll'!$Q20*Rollover!DQ20)</f>
        <v/>
      </c>
      <c r="DS19" s="47" t="str">
        <f>IF('Res Rent Roll'!$B20="","",Rents!DS19*'Res Rent Roll'!$Q20*Rollover!DR20)</f>
        <v/>
      </c>
      <c r="DT19" s="47" t="str">
        <f>IF('Res Rent Roll'!$B20="","",Rents!DT19*'Res Rent Roll'!$Q20*Rollover!DS20)</f>
        <v/>
      </c>
      <c r="DU19" s="47" t="str">
        <f>IF('Res Rent Roll'!$B20="","",Rents!DU19*'Res Rent Roll'!$Q20*Rollover!DT20)</f>
        <v/>
      </c>
      <c r="DV19" s="47" t="str">
        <f>IF('Res Rent Roll'!$B20="","",Rents!DV19*'Res Rent Roll'!$Q20*Rollover!DU20)</f>
        <v/>
      </c>
      <c r="DW19" s="47" t="str">
        <f>IF('Res Rent Roll'!$B20="","",Rents!DW19*'Res Rent Roll'!$Q20*Rollover!DV20)</f>
        <v/>
      </c>
      <c r="DX19" s="47" t="str">
        <f>IF('Res Rent Roll'!$B20="","",Rents!DX19*'Res Rent Roll'!$Q20*Rollover!DW20)</f>
        <v/>
      </c>
      <c r="DY19" s="47" t="str">
        <f>IF('Res Rent Roll'!$B20="","",Rents!DY19*'Res Rent Roll'!$Q20*Rollover!DX20)</f>
        <v/>
      </c>
      <c r="DZ19" s="47" t="str">
        <f>IF('Res Rent Roll'!$B20="","",Rents!DZ19*'Res Rent Roll'!$Q20*Rollover!DY20)</f>
        <v/>
      </c>
      <c r="EA19" s="47" t="str">
        <f>IF('Res Rent Roll'!$B20="","",Rents!EA19*'Res Rent Roll'!$Q20*Rollover!DZ20)</f>
        <v/>
      </c>
      <c r="EB19" s="47" t="str">
        <f>IF('Res Rent Roll'!$B20="","",Rents!EB19*'Res Rent Roll'!$Q20*Rollover!EA20)</f>
        <v/>
      </c>
      <c r="EC19" s="47" t="str">
        <f>IF('Res Rent Roll'!$B20="","",Rents!EC19*'Res Rent Roll'!$Q20*Rollover!EB20)</f>
        <v/>
      </c>
      <c r="ED19" s="47" t="str">
        <f>IF('Res Rent Roll'!$B20="","",Rents!ED19*'Res Rent Roll'!$Q20*Rollover!EC20)</f>
        <v/>
      </c>
      <c r="EE19" s="47" t="str">
        <f>IF('Res Rent Roll'!$B20="","",Rents!EE19*'Res Rent Roll'!$Q20*Rollover!ED20)</f>
        <v/>
      </c>
      <c r="EF19" s="47" t="str">
        <f>IF('Res Rent Roll'!$B20="","",Rents!EF19*'Res Rent Roll'!$Q20*Rollover!EE20)</f>
        <v/>
      </c>
      <c r="EG19" s="47" t="str">
        <f>IF('Res Rent Roll'!$B20="","",Rents!EG19*'Res Rent Roll'!$Q20*Rollover!EF20)</f>
        <v/>
      </c>
      <c r="EH19" s="47" t="str">
        <f>IF('Res Rent Roll'!$B20="","",Rents!EH19*'Res Rent Roll'!$Q20*Rollover!EG20)</f>
        <v/>
      </c>
      <c r="EI19" s="47" t="str">
        <f>IF('Res Rent Roll'!$B20="","",Rents!EI19*'Res Rent Roll'!$Q20*Rollover!EH20)</f>
        <v/>
      </c>
      <c r="EJ19" s="47" t="str">
        <f>IF('Res Rent Roll'!$B20="","",Rents!EJ19*'Res Rent Roll'!$Q20*Rollover!EI20)</f>
        <v/>
      </c>
      <c r="EK19" s="47" t="str">
        <f>IF('Res Rent Roll'!$B20="","",Rents!EK19*'Res Rent Roll'!$Q20*Rollover!EJ20)</f>
        <v/>
      </c>
      <c r="EL19" s="47" t="str">
        <f>IF('Res Rent Roll'!$B20="","",Rents!EL19*'Res Rent Roll'!$Q20*Rollover!EK20)</f>
        <v/>
      </c>
      <c r="EM19" s="47" t="str">
        <f>IF('Res Rent Roll'!$B20="","",Rents!EM19*'Res Rent Roll'!$Q20*Rollover!EL20)</f>
        <v/>
      </c>
      <c r="EN19" s="47" t="str">
        <f>IF('Res Rent Roll'!$B20="","",Rents!EN19*'Res Rent Roll'!$Q20*Rollover!EM20)</f>
        <v/>
      </c>
      <c r="EO19" s="47" t="str">
        <f>IF('Res Rent Roll'!$B20="","",Rents!EO19*'Res Rent Roll'!$Q20*Rollover!EN20)</f>
        <v/>
      </c>
      <c r="EP19" s="47" t="str">
        <f>IF('Res Rent Roll'!$B20="","",Rents!EP19*'Res Rent Roll'!$Q20*Rollover!EO20)</f>
        <v/>
      </c>
      <c r="EQ19" s="47" t="str">
        <f>IF('Res Rent Roll'!$B20="","",Rents!EQ19*'Res Rent Roll'!$Q20*Rollover!EP20)</f>
        <v/>
      </c>
      <c r="ER19" s="47" t="str">
        <f>IF('Res Rent Roll'!$B20="","",Rents!ER19*'Res Rent Roll'!$Q20*Rollover!EQ20)</f>
        <v/>
      </c>
      <c r="ES19" s="47" t="str">
        <f>IF('Res Rent Roll'!$B20="","",Rents!ES19*'Res Rent Roll'!$Q20*Rollover!ER20)</f>
        <v/>
      </c>
      <c r="ET19" s="47" t="str">
        <f>IF('Res Rent Roll'!$B20="","",Rents!ET19*'Res Rent Roll'!$Q20*Rollover!ES20)</f>
        <v/>
      </c>
      <c r="EU19" s="47" t="str">
        <f>IF('Res Rent Roll'!$B20="","",Rents!EU19*'Res Rent Roll'!$Q20*Rollover!ET20)</f>
        <v/>
      </c>
      <c r="EV19" s="47" t="str">
        <f>IF('Res Rent Roll'!$B20="","",Rents!EV19*'Res Rent Roll'!$Q20*Rollover!EU20)</f>
        <v/>
      </c>
      <c r="EW19" s="47" t="str">
        <f>IF('Res Rent Roll'!$B20="","",Rents!EW19*'Res Rent Roll'!$Q20*Rollover!EV20)</f>
        <v/>
      </c>
      <c r="EX19" s="47" t="str">
        <f>IF('Res Rent Roll'!$B20="","",Rents!EX19*'Res Rent Roll'!$Q20*Rollover!EW20)</f>
        <v/>
      </c>
      <c r="EY19" s="47" t="str">
        <f>IF('Res Rent Roll'!$B20="","",Rents!EY19*'Res Rent Roll'!$Q20*Rollover!EX20)</f>
        <v/>
      </c>
      <c r="EZ19" s="47" t="str">
        <f>IF('Res Rent Roll'!$B20="","",Rents!EZ19*'Res Rent Roll'!$Q20*Rollover!EY20)</f>
        <v/>
      </c>
      <c r="FA19" s="47" t="str">
        <f>IF('Res Rent Roll'!$B20="","",Rents!FA19*'Res Rent Roll'!$Q20*Rollover!EZ20)</f>
        <v/>
      </c>
      <c r="FB19" s="47" t="str">
        <f>IF('Res Rent Roll'!$B20="","",Rents!FB19*'Res Rent Roll'!$Q20*Rollover!FA20)</f>
        <v/>
      </c>
      <c r="FC19" s="47" t="str">
        <f>IF('Res Rent Roll'!$B20="","",Rents!FC19*'Res Rent Roll'!$Q20*Rollover!FB20)</f>
        <v/>
      </c>
      <c r="FD19" s="47" t="str">
        <f>IF('Res Rent Roll'!$B20="","",Rents!FD19*'Res Rent Roll'!$Q20*Rollover!FC20)</f>
        <v/>
      </c>
      <c r="FE19" s="47" t="str">
        <f>IF('Res Rent Roll'!$B20="","",Rents!FE19*'Res Rent Roll'!$Q20*Rollover!FD20)</f>
        <v/>
      </c>
      <c r="FF19" s="47" t="str">
        <f>IF('Res Rent Roll'!$B20="","",Rents!FF19*'Res Rent Roll'!$Q20*Rollover!FE20)</f>
        <v/>
      </c>
      <c r="FG19" s="47" t="str">
        <f>IF('Res Rent Roll'!$B20="","",Rents!FG19*'Res Rent Roll'!$Q20*Rollover!FF20)</f>
        <v/>
      </c>
      <c r="FH19" s="47" t="str">
        <f>IF('Res Rent Roll'!$B20="","",Rents!FH19*'Res Rent Roll'!$Q20*Rollover!FG20)</f>
        <v/>
      </c>
      <c r="FI19" s="47" t="str">
        <f>IF('Res Rent Roll'!$B20="","",Rents!FI19*'Res Rent Roll'!$Q20*Rollover!FH20)</f>
        <v/>
      </c>
      <c r="FJ19" s="47" t="str">
        <f>IF('Res Rent Roll'!$B20="","",Rents!FJ19*'Res Rent Roll'!$Q20*Rollover!FI20)</f>
        <v/>
      </c>
      <c r="FK19" s="47" t="str">
        <f>IF('Res Rent Roll'!$B20="","",Rents!FK19*'Res Rent Roll'!$Q20*Rollover!FJ20)</f>
        <v/>
      </c>
      <c r="FL19" s="47" t="str">
        <f>IF('Res Rent Roll'!$B20="","",Rents!FL19*'Res Rent Roll'!$Q20*Rollover!FK20)</f>
        <v/>
      </c>
      <c r="FM19" s="47" t="str">
        <f>IF('Res Rent Roll'!$B20="","",Rents!FM19*'Res Rent Roll'!$Q20*Rollover!FL20)</f>
        <v/>
      </c>
      <c r="FN19" s="47" t="str">
        <f>IF('Res Rent Roll'!$B20="","",Rents!FN19*'Res Rent Roll'!$Q20*Rollover!FM20)</f>
        <v/>
      </c>
      <c r="FO19" s="47" t="str">
        <f>IF('Res Rent Roll'!$B20="","",Rents!FO19*'Res Rent Roll'!$Q20*Rollover!FN20)</f>
        <v/>
      </c>
      <c r="FP19" s="47" t="str">
        <f>IF('Res Rent Roll'!$B20="","",Rents!FP19*'Res Rent Roll'!$Q20*Rollover!FO20)</f>
        <v/>
      </c>
      <c r="FQ19" s="47" t="str">
        <f>IF('Res Rent Roll'!$B20="","",Rents!FQ19*'Res Rent Roll'!$Q20*Rollover!FP20)</f>
        <v/>
      </c>
      <c r="FR19" s="47" t="str">
        <f>IF('Res Rent Roll'!$B20="","",Rents!FR19*'Res Rent Roll'!$Q20*Rollover!FQ20)</f>
        <v/>
      </c>
      <c r="FS19" s="47" t="str">
        <f>IF('Res Rent Roll'!$B20="","",Rents!FS19*'Res Rent Roll'!$Q20*Rollover!FR20)</f>
        <v/>
      </c>
      <c r="FT19" s="47" t="str">
        <f>IF('Res Rent Roll'!$B20="","",Rents!FT19*'Res Rent Roll'!$Q20*Rollover!FS20)</f>
        <v/>
      </c>
      <c r="FU19" s="47" t="str">
        <f>IF('Res Rent Roll'!$B20="","",Rents!FU19*'Res Rent Roll'!$Q20*Rollover!FT20)</f>
        <v/>
      </c>
      <c r="FV19" s="47" t="str">
        <f>IF('Res Rent Roll'!$B20="","",Rents!FV19*'Res Rent Roll'!$Q20*Rollover!FU20)</f>
        <v/>
      </c>
      <c r="FW19" s="47" t="str">
        <f>IF('Res Rent Roll'!$B20="","",Rents!FW19*'Res Rent Roll'!$Q20*Rollover!FV20)</f>
        <v/>
      </c>
      <c r="FX19" s="47" t="str">
        <f>IF('Res Rent Roll'!$B20="","",Rents!FX19*'Res Rent Roll'!$Q20*Rollover!FW20)</f>
        <v/>
      </c>
      <c r="FY19" s="47" t="str">
        <f>IF('Res Rent Roll'!$B20="","",Rents!FY19*'Res Rent Roll'!$Q20*Rollover!FX20)</f>
        <v/>
      </c>
      <c r="FZ19" s="47" t="str">
        <f>IF('Res Rent Roll'!$B20="","",Rents!FZ19*'Res Rent Roll'!$Q20*Rollover!FY20)</f>
        <v/>
      </c>
      <c r="GA19" s="48" t="str">
        <f>IF('Res Rent Roll'!$B20="","",Rents!GA19*'Res Rent Roll'!$Q20*Rollover!FZ20)</f>
        <v/>
      </c>
    </row>
    <row r="20" spans="2:183" x14ac:dyDescent="0.3">
      <c r="B20" s="42" t="str">
        <f>IF('Res Rent Roll'!$B21="","",'Res Rent Roll'!$B21)</f>
        <v/>
      </c>
      <c r="C20" s="43"/>
      <c r="D20" s="47" t="str">
        <f>IF('Res Rent Roll'!$B21="","",Rents!D20*'Res Rent Roll'!$Q21*Rollover!C21)</f>
        <v/>
      </c>
      <c r="E20" s="47" t="str">
        <f>IF('Res Rent Roll'!$B21="","",Rents!E20*'Res Rent Roll'!$Q21*Rollover!D21)</f>
        <v/>
      </c>
      <c r="F20" s="47" t="str">
        <f>IF('Res Rent Roll'!$B21="","",Rents!F20*'Res Rent Roll'!$Q21*Rollover!E21)</f>
        <v/>
      </c>
      <c r="G20" s="47" t="str">
        <f>IF('Res Rent Roll'!$B21="","",Rents!G20*'Res Rent Roll'!$Q21*Rollover!F21)</f>
        <v/>
      </c>
      <c r="H20" s="47" t="str">
        <f>IF('Res Rent Roll'!$B21="","",Rents!H20*'Res Rent Roll'!$Q21*Rollover!G21)</f>
        <v/>
      </c>
      <c r="I20" s="47" t="str">
        <f>IF('Res Rent Roll'!$B21="","",Rents!I20*'Res Rent Roll'!$Q21*Rollover!H21)</f>
        <v/>
      </c>
      <c r="J20" s="47" t="str">
        <f>IF('Res Rent Roll'!$B21="","",Rents!J20*'Res Rent Roll'!$Q21*Rollover!I21)</f>
        <v/>
      </c>
      <c r="K20" s="47" t="str">
        <f>IF('Res Rent Roll'!$B21="","",Rents!K20*'Res Rent Roll'!$Q21*Rollover!J21)</f>
        <v/>
      </c>
      <c r="L20" s="47" t="str">
        <f>IF('Res Rent Roll'!$B21="","",Rents!L20*'Res Rent Roll'!$Q21*Rollover!K21)</f>
        <v/>
      </c>
      <c r="M20" s="47" t="str">
        <f>IF('Res Rent Roll'!$B21="","",Rents!M20*'Res Rent Roll'!$Q21*Rollover!L21)</f>
        <v/>
      </c>
      <c r="N20" s="47" t="str">
        <f>IF('Res Rent Roll'!$B21="","",Rents!N20*'Res Rent Roll'!$Q21*Rollover!M21)</f>
        <v/>
      </c>
      <c r="O20" s="47" t="str">
        <f>IF('Res Rent Roll'!$B21="","",Rents!O20*'Res Rent Roll'!$Q21*Rollover!N21)</f>
        <v/>
      </c>
      <c r="P20" s="47" t="str">
        <f>IF('Res Rent Roll'!$B21="","",Rents!P20*'Res Rent Roll'!$Q21*Rollover!O21)</f>
        <v/>
      </c>
      <c r="Q20" s="47" t="str">
        <f>IF('Res Rent Roll'!$B21="","",Rents!Q20*'Res Rent Roll'!$Q21*Rollover!P21)</f>
        <v/>
      </c>
      <c r="R20" s="47" t="str">
        <f>IF('Res Rent Roll'!$B21="","",Rents!R20*'Res Rent Roll'!$Q21*Rollover!Q21)</f>
        <v/>
      </c>
      <c r="S20" s="47" t="str">
        <f>IF('Res Rent Roll'!$B21="","",Rents!S20*'Res Rent Roll'!$Q21*Rollover!R21)</f>
        <v/>
      </c>
      <c r="T20" s="47" t="str">
        <f>IF('Res Rent Roll'!$B21="","",Rents!T20*'Res Rent Roll'!$Q21*Rollover!S21)</f>
        <v/>
      </c>
      <c r="U20" s="47" t="str">
        <f>IF('Res Rent Roll'!$B21="","",Rents!U20*'Res Rent Roll'!$Q21*Rollover!T21)</f>
        <v/>
      </c>
      <c r="V20" s="47" t="str">
        <f>IF('Res Rent Roll'!$B21="","",Rents!V20*'Res Rent Roll'!$Q21*Rollover!U21)</f>
        <v/>
      </c>
      <c r="W20" s="47" t="str">
        <f>IF('Res Rent Roll'!$B21="","",Rents!W20*'Res Rent Roll'!$Q21*Rollover!V21)</f>
        <v/>
      </c>
      <c r="X20" s="47" t="str">
        <f>IF('Res Rent Roll'!$B21="","",Rents!X20*'Res Rent Roll'!$Q21*Rollover!W21)</f>
        <v/>
      </c>
      <c r="Y20" s="47" t="str">
        <f>IF('Res Rent Roll'!$B21="","",Rents!Y20*'Res Rent Roll'!$Q21*Rollover!X21)</f>
        <v/>
      </c>
      <c r="Z20" s="47" t="str">
        <f>IF('Res Rent Roll'!$B21="","",Rents!Z20*'Res Rent Roll'!$Q21*Rollover!Y21)</f>
        <v/>
      </c>
      <c r="AA20" s="47" t="str">
        <f>IF('Res Rent Roll'!$B21="","",Rents!AA20*'Res Rent Roll'!$Q21*Rollover!Z21)</f>
        <v/>
      </c>
      <c r="AB20" s="47" t="str">
        <f>IF('Res Rent Roll'!$B21="","",Rents!AB20*'Res Rent Roll'!$Q21*Rollover!AA21)</f>
        <v/>
      </c>
      <c r="AC20" s="47" t="str">
        <f>IF('Res Rent Roll'!$B21="","",Rents!AC20*'Res Rent Roll'!$Q21*Rollover!AB21)</f>
        <v/>
      </c>
      <c r="AD20" s="47" t="str">
        <f>IF('Res Rent Roll'!$B21="","",Rents!AD20*'Res Rent Roll'!$Q21*Rollover!AC21)</f>
        <v/>
      </c>
      <c r="AE20" s="47" t="str">
        <f>IF('Res Rent Roll'!$B21="","",Rents!AE20*'Res Rent Roll'!$Q21*Rollover!AD21)</f>
        <v/>
      </c>
      <c r="AF20" s="47" t="str">
        <f>IF('Res Rent Roll'!$B21="","",Rents!AF20*'Res Rent Roll'!$Q21*Rollover!AE21)</f>
        <v/>
      </c>
      <c r="AG20" s="47" t="str">
        <f>IF('Res Rent Roll'!$B21="","",Rents!AG20*'Res Rent Roll'!$Q21*Rollover!AF21)</f>
        <v/>
      </c>
      <c r="AH20" s="47" t="str">
        <f>IF('Res Rent Roll'!$B21="","",Rents!AH20*'Res Rent Roll'!$Q21*Rollover!AG21)</f>
        <v/>
      </c>
      <c r="AI20" s="47" t="str">
        <f>IF('Res Rent Roll'!$B21="","",Rents!AI20*'Res Rent Roll'!$Q21*Rollover!AH21)</f>
        <v/>
      </c>
      <c r="AJ20" s="47" t="str">
        <f>IF('Res Rent Roll'!$B21="","",Rents!AJ20*'Res Rent Roll'!$Q21*Rollover!AI21)</f>
        <v/>
      </c>
      <c r="AK20" s="47" t="str">
        <f>IF('Res Rent Roll'!$B21="","",Rents!AK20*'Res Rent Roll'!$Q21*Rollover!AJ21)</f>
        <v/>
      </c>
      <c r="AL20" s="47" t="str">
        <f>IF('Res Rent Roll'!$B21="","",Rents!AL20*'Res Rent Roll'!$Q21*Rollover!AK21)</f>
        <v/>
      </c>
      <c r="AM20" s="47" t="str">
        <f>IF('Res Rent Roll'!$B21="","",Rents!AM20*'Res Rent Roll'!$Q21*Rollover!AL21)</f>
        <v/>
      </c>
      <c r="AN20" s="47" t="str">
        <f>IF('Res Rent Roll'!$B21="","",Rents!AN20*'Res Rent Roll'!$Q21*Rollover!AM21)</f>
        <v/>
      </c>
      <c r="AO20" s="47" t="str">
        <f>IF('Res Rent Roll'!$B21="","",Rents!AO20*'Res Rent Roll'!$Q21*Rollover!AN21)</f>
        <v/>
      </c>
      <c r="AP20" s="47" t="str">
        <f>IF('Res Rent Roll'!$B21="","",Rents!AP20*'Res Rent Roll'!$Q21*Rollover!AO21)</f>
        <v/>
      </c>
      <c r="AQ20" s="47" t="str">
        <f>IF('Res Rent Roll'!$B21="","",Rents!AQ20*'Res Rent Roll'!$Q21*Rollover!AP21)</f>
        <v/>
      </c>
      <c r="AR20" s="47" t="str">
        <f>IF('Res Rent Roll'!$B21="","",Rents!AR20*'Res Rent Roll'!$Q21*Rollover!AQ21)</f>
        <v/>
      </c>
      <c r="AS20" s="47" t="str">
        <f>IF('Res Rent Roll'!$B21="","",Rents!AS20*'Res Rent Roll'!$Q21*Rollover!AR21)</f>
        <v/>
      </c>
      <c r="AT20" s="47" t="str">
        <f>IF('Res Rent Roll'!$B21="","",Rents!AT20*'Res Rent Roll'!$Q21*Rollover!AS21)</f>
        <v/>
      </c>
      <c r="AU20" s="47" t="str">
        <f>IF('Res Rent Roll'!$B21="","",Rents!AU20*'Res Rent Roll'!$Q21*Rollover!AT21)</f>
        <v/>
      </c>
      <c r="AV20" s="47" t="str">
        <f>IF('Res Rent Roll'!$B21="","",Rents!AV20*'Res Rent Roll'!$Q21*Rollover!AU21)</f>
        <v/>
      </c>
      <c r="AW20" s="47" t="str">
        <f>IF('Res Rent Roll'!$B21="","",Rents!AW20*'Res Rent Roll'!$Q21*Rollover!AV21)</f>
        <v/>
      </c>
      <c r="AX20" s="47" t="str">
        <f>IF('Res Rent Roll'!$B21="","",Rents!AX20*'Res Rent Roll'!$Q21*Rollover!AW21)</f>
        <v/>
      </c>
      <c r="AY20" s="47" t="str">
        <f>IF('Res Rent Roll'!$B21="","",Rents!AY20*'Res Rent Roll'!$Q21*Rollover!AX21)</f>
        <v/>
      </c>
      <c r="AZ20" s="47" t="str">
        <f>IF('Res Rent Roll'!$B21="","",Rents!AZ20*'Res Rent Roll'!$Q21*Rollover!AY21)</f>
        <v/>
      </c>
      <c r="BA20" s="47" t="str">
        <f>IF('Res Rent Roll'!$B21="","",Rents!BA20*'Res Rent Roll'!$Q21*Rollover!AZ21)</f>
        <v/>
      </c>
      <c r="BB20" s="47" t="str">
        <f>IF('Res Rent Roll'!$B21="","",Rents!BB20*'Res Rent Roll'!$Q21*Rollover!BA21)</f>
        <v/>
      </c>
      <c r="BC20" s="47" t="str">
        <f>IF('Res Rent Roll'!$B21="","",Rents!BC20*'Res Rent Roll'!$Q21*Rollover!BB21)</f>
        <v/>
      </c>
      <c r="BD20" s="47" t="str">
        <f>IF('Res Rent Roll'!$B21="","",Rents!BD20*'Res Rent Roll'!$Q21*Rollover!BC21)</f>
        <v/>
      </c>
      <c r="BE20" s="47" t="str">
        <f>IF('Res Rent Roll'!$B21="","",Rents!BE20*'Res Rent Roll'!$Q21*Rollover!BD21)</f>
        <v/>
      </c>
      <c r="BF20" s="47" t="str">
        <f>IF('Res Rent Roll'!$B21="","",Rents!BF20*'Res Rent Roll'!$Q21*Rollover!BE21)</f>
        <v/>
      </c>
      <c r="BG20" s="47" t="str">
        <f>IF('Res Rent Roll'!$B21="","",Rents!BG20*'Res Rent Roll'!$Q21*Rollover!BF21)</f>
        <v/>
      </c>
      <c r="BH20" s="47" t="str">
        <f>IF('Res Rent Roll'!$B21="","",Rents!BH20*'Res Rent Roll'!$Q21*Rollover!BG21)</f>
        <v/>
      </c>
      <c r="BI20" s="47" t="str">
        <f>IF('Res Rent Roll'!$B21="","",Rents!BI20*'Res Rent Roll'!$Q21*Rollover!BH21)</f>
        <v/>
      </c>
      <c r="BJ20" s="47" t="str">
        <f>IF('Res Rent Roll'!$B21="","",Rents!BJ20*'Res Rent Roll'!$Q21*Rollover!BI21)</f>
        <v/>
      </c>
      <c r="BK20" s="47" t="str">
        <f>IF('Res Rent Roll'!$B21="","",Rents!BK20*'Res Rent Roll'!$Q21*Rollover!BJ21)</f>
        <v/>
      </c>
      <c r="BL20" s="47" t="str">
        <f>IF('Res Rent Roll'!$B21="","",Rents!BL20*'Res Rent Roll'!$Q21*Rollover!BK21)</f>
        <v/>
      </c>
      <c r="BM20" s="47" t="str">
        <f>IF('Res Rent Roll'!$B21="","",Rents!BM20*'Res Rent Roll'!$Q21*Rollover!BL21)</f>
        <v/>
      </c>
      <c r="BN20" s="47" t="str">
        <f>IF('Res Rent Roll'!$B21="","",Rents!BN20*'Res Rent Roll'!$Q21*Rollover!BM21)</f>
        <v/>
      </c>
      <c r="BO20" s="47" t="str">
        <f>IF('Res Rent Roll'!$B21="","",Rents!BO20*'Res Rent Roll'!$Q21*Rollover!BN21)</f>
        <v/>
      </c>
      <c r="BP20" s="47" t="str">
        <f>IF('Res Rent Roll'!$B21="","",Rents!BP20*'Res Rent Roll'!$Q21*Rollover!BO21)</f>
        <v/>
      </c>
      <c r="BQ20" s="47" t="str">
        <f>IF('Res Rent Roll'!$B21="","",Rents!BQ20*'Res Rent Roll'!$Q21*Rollover!BP21)</f>
        <v/>
      </c>
      <c r="BR20" s="47" t="str">
        <f>IF('Res Rent Roll'!$B21="","",Rents!BR20*'Res Rent Roll'!$Q21*Rollover!BQ21)</f>
        <v/>
      </c>
      <c r="BS20" s="47" t="str">
        <f>IF('Res Rent Roll'!$B21="","",Rents!BS20*'Res Rent Roll'!$Q21*Rollover!BR21)</f>
        <v/>
      </c>
      <c r="BT20" s="47" t="str">
        <f>IF('Res Rent Roll'!$B21="","",Rents!BT20*'Res Rent Roll'!$Q21*Rollover!BS21)</f>
        <v/>
      </c>
      <c r="BU20" s="47" t="str">
        <f>IF('Res Rent Roll'!$B21="","",Rents!BU20*'Res Rent Roll'!$Q21*Rollover!BT21)</f>
        <v/>
      </c>
      <c r="BV20" s="47" t="str">
        <f>IF('Res Rent Roll'!$B21="","",Rents!BV20*'Res Rent Roll'!$Q21*Rollover!BU21)</f>
        <v/>
      </c>
      <c r="BW20" s="47" t="str">
        <f>IF('Res Rent Roll'!$B21="","",Rents!BW20*'Res Rent Roll'!$Q21*Rollover!BV21)</f>
        <v/>
      </c>
      <c r="BX20" s="47" t="str">
        <f>IF('Res Rent Roll'!$B21="","",Rents!BX20*'Res Rent Roll'!$Q21*Rollover!BW21)</f>
        <v/>
      </c>
      <c r="BY20" s="47" t="str">
        <f>IF('Res Rent Roll'!$B21="","",Rents!BY20*'Res Rent Roll'!$Q21*Rollover!BX21)</f>
        <v/>
      </c>
      <c r="BZ20" s="47" t="str">
        <f>IF('Res Rent Roll'!$B21="","",Rents!BZ20*'Res Rent Roll'!$Q21*Rollover!BY21)</f>
        <v/>
      </c>
      <c r="CA20" s="47" t="str">
        <f>IF('Res Rent Roll'!$B21="","",Rents!CA20*'Res Rent Roll'!$Q21*Rollover!BZ21)</f>
        <v/>
      </c>
      <c r="CB20" s="47" t="str">
        <f>IF('Res Rent Roll'!$B21="","",Rents!CB20*'Res Rent Roll'!$Q21*Rollover!CA21)</f>
        <v/>
      </c>
      <c r="CC20" s="47" t="str">
        <f>IF('Res Rent Roll'!$B21="","",Rents!CC20*'Res Rent Roll'!$Q21*Rollover!CB21)</f>
        <v/>
      </c>
      <c r="CD20" s="47" t="str">
        <f>IF('Res Rent Roll'!$B21="","",Rents!CD20*'Res Rent Roll'!$Q21*Rollover!CC21)</f>
        <v/>
      </c>
      <c r="CE20" s="47" t="str">
        <f>IF('Res Rent Roll'!$B21="","",Rents!CE20*'Res Rent Roll'!$Q21*Rollover!CD21)</f>
        <v/>
      </c>
      <c r="CF20" s="47" t="str">
        <f>IF('Res Rent Roll'!$B21="","",Rents!CF20*'Res Rent Roll'!$Q21*Rollover!CE21)</f>
        <v/>
      </c>
      <c r="CG20" s="47" t="str">
        <f>IF('Res Rent Roll'!$B21="","",Rents!CG20*'Res Rent Roll'!$Q21*Rollover!CF21)</f>
        <v/>
      </c>
      <c r="CH20" s="47" t="str">
        <f>IF('Res Rent Roll'!$B21="","",Rents!CH20*'Res Rent Roll'!$Q21*Rollover!CG21)</f>
        <v/>
      </c>
      <c r="CI20" s="47" t="str">
        <f>IF('Res Rent Roll'!$B21="","",Rents!CI20*'Res Rent Roll'!$Q21*Rollover!CH21)</f>
        <v/>
      </c>
      <c r="CJ20" s="47" t="str">
        <f>IF('Res Rent Roll'!$B21="","",Rents!CJ20*'Res Rent Roll'!$Q21*Rollover!CI21)</f>
        <v/>
      </c>
      <c r="CK20" s="47" t="str">
        <f>IF('Res Rent Roll'!$B21="","",Rents!CK20*'Res Rent Roll'!$Q21*Rollover!CJ21)</f>
        <v/>
      </c>
      <c r="CL20" s="47" t="str">
        <f>IF('Res Rent Roll'!$B21="","",Rents!CL20*'Res Rent Roll'!$Q21*Rollover!CK21)</f>
        <v/>
      </c>
      <c r="CM20" s="47" t="str">
        <f>IF('Res Rent Roll'!$B21="","",Rents!CM20*'Res Rent Roll'!$Q21*Rollover!CL21)</f>
        <v/>
      </c>
      <c r="CN20" s="47" t="str">
        <f>IF('Res Rent Roll'!$B21="","",Rents!CN20*'Res Rent Roll'!$Q21*Rollover!CM21)</f>
        <v/>
      </c>
      <c r="CO20" s="47" t="str">
        <f>IF('Res Rent Roll'!$B21="","",Rents!CO20*'Res Rent Roll'!$Q21*Rollover!CN21)</f>
        <v/>
      </c>
      <c r="CP20" s="47" t="str">
        <f>IF('Res Rent Roll'!$B21="","",Rents!CP20*'Res Rent Roll'!$Q21*Rollover!CO21)</f>
        <v/>
      </c>
      <c r="CQ20" s="47" t="str">
        <f>IF('Res Rent Roll'!$B21="","",Rents!CQ20*'Res Rent Roll'!$Q21*Rollover!CP21)</f>
        <v/>
      </c>
      <c r="CR20" s="47" t="str">
        <f>IF('Res Rent Roll'!$B21="","",Rents!CR20*'Res Rent Roll'!$Q21*Rollover!CQ21)</f>
        <v/>
      </c>
      <c r="CS20" s="47" t="str">
        <f>IF('Res Rent Roll'!$B21="","",Rents!CS20*'Res Rent Roll'!$Q21*Rollover!CR21)</f>
        <v/>
      </c>
      <c r="CT20" s="47" t="str">
        <f>IF('Res Rent Roll'!$B21="","",Rents!CT20*'Res Rent Roll'!$Q21*Rollover!CS21)</f>
        <v/>
      </c>
      <c r="CU20" s="47" t="str">
        <f>IF('Res Rent Roll'!$B21="","",Rents!CU20*'Res Rent Roll'!$Q21*Rollover!CT21)</f>
        <v/>
      </c>
      <c r="CV20" s="47" t="str">
        <f>IF('Res Rent Roll'!$B21="","",Rents!CV20*'Res Rent Roll'!$Q21*Rollover!CU21)</f>
        <v/>
      </c>
      <c r="CW20" s="47" t="str">
        <f>IF('Res Rent Roll'!$B21="","",Rents!CW20*'Res Rent Roll'!$Q21*Rollover!CV21)</f>
        <v/>
      </c>
      <c r="CX20" s="47" t="str">
        <f>IF('Res Rent Roll'!$B21="","",Rents!CX20*'Res Rent Roll'!$Q21*Rollover!CW21)</f>
        <v/>
      </c>
      <c r="CY20" s="47" t="str">
        <f>IF('Res Rent Roll'!$B21="","",Rents!CY20*'Res Rent Roll'!$Q21*Rollover!CX21)</f>
        <v/>
      </c>
      <c r="CZ20" s="47" t="str">
        <f>IF('Res Rent Roll'!$B21="","",Rents!CZ20*'Res Rent Roll'!$Q21*Rollover!CY21)</f>
        <v/>
      </c>
      <c r="DA20" s="47" t="str">
        <f>IF('Res Rent Roll'!$B21="","",Rents!DA20*'Res Rent Roll'!$Q21*Rollover!CZ21)</f>
        <v/>
      </c>
      <c r="DB20" s="47" t="str">
        <f>IF('Res Rent Roll'!$B21="","",Rents!DB20*'Res Rent Roll'!$Q21*Rollover!DA21)</f>
        <v/>
      </c>
      <c r="DC20" s="47" t="str">
        <f>IF('Res Rent Roll'!$B21="","",Rents!DC20*'Res Rent Roll'!$Q21*Rollover!DB21)</f>
        <v/>
      </c>
      <c r="DD20" s="47" t="str">
        <f>IF('Res Rent Roll'!$B21="","",Rents!DD20*'Res Rent Roll'!$Q21*Rollover!DC21)</f>
        <v/>
      </c>
      <c r="DE20" s="47" t="str">
        <f>IF('Res Rent Roll'!$B21="","",Rents!DE20*'Res Rent Roll'!$Q21*Rollover!DD21)</f>
        <v/>
      </c>
      <c r="DF20" s="47" t="str">
        <f>IF('Res Rent Roll'!$B21="","",Rents!DF20*'Res Rent Roll'!$Q21*Rollover!DE21)</f>
        <v/>
      </c>
      <c r="DG20" s="47" t="str">
        <f>IF('Res Rent Roll'!$B21="","",Rents!DG20*'Res Rent Roll'!$Q21*Rollover!DF21)</f>
        <v/>
      </c>
      <c r="DH20" s="47" t="str">
        <f>IF('Res Rent Roll'!$B21="","",Rents!DH20*'Res Rent Roll'!$Q21*Rollover!DG21)</f>
        <v/>
      </c>
      <c r="DI20" s="47" t="str">
        <f>IF('Res Rent Roll'!$B21="","",Rents!DI20*'Res Rent Roll'!$Q21*Rollover!DH21)</f>
        <v/>
      </c>
      <c r="DJ20" s="47" t="str">
        <f>IF('Res Rent Roll'!$B21="","",Rents!DJ20*'Res Rent Roll'!$Q21*Rollover!DI21)</f>
        <v/>
      </c>
      <c r="DK20" s="47" t="str">
        <f>IF('Res Rent Roll'!$B21="","",Rents!DK20*'Res Rent Roll'!$Q21*Rollover!DJ21)</f>
        <v/>
      </c>
      <c r="DL20" s="47" t="str">
        <f>IF('Res Rent Roll'!$B21="","",Rents!DL20*'Res Rent Roll'!$Q21*Rollover!DK21)</f>
        <v/>
      </c>
      <c r="DM20" s="47" t="str">
        <f>IF('Res Rent Roll'!$B21="","",Rents!DM20*'Res Rent Roll'!$Q21*Rollover!DL21)</f>
        <v/>
      </c>
      <c r="DN20" s="47" t="str">
        <f>IF('Res Rent Roll'!$B21="","",Rents!DN20*'Res Rent Roll'!$Q21*Rollover!DM21)</f>
        <v/>
      </c>
      <c r="DO20" s="47" t="str">
        <f>IF('Res Rent Roll'!$B21="","",Rents!DO20*'Res Rent Roll'!$Q21*Rollover!DN21)</f>
        <v/>
      </c>
      <c r="DP20" s="47" t="str">
        <f>IF('Res Rent Roll'!$B21="","",Rents!DP20*'Res Rent Roll'!$Q21*Rollover!DO21)</f>
        <v/>
      </c>
      <c r="DQ20" s="47" t="str">
        <f>IF('Res Rent Roll'!$B21="","",Rents!DQ20*'Res Rent Roll'!$Q21*Rollover!DP21)</f>
        <v/>
      </c>
      <c r="DR20" s="47" t="str">
        <f>IF('Res Rent Roll'!$B21="","",Rents!DR20*'Res Rent Roll'!$Q21*Rollover!DQ21)</f>
        <v/>
      </c>
      <c r="DS20" s="47" t="str">
        <f>IF('Res Rent Roll'!$B21="","",Rents!DS20*'Res Rent Roll'!$Q21*Rollover!DR21)</f>
        <v/>
      </c>
      <c r="DT20" s="47" t="str">
        <f>IF('Res Rent Roll'!$B21="","",Rents!DT20*'Res Rent Roll'!$Q21*Rollover!DS21)</f>
        <v/>
      </c>
      <c r="DU20" s="47" t="str">
        <f>IF('Res Rent Roll'!$B21="","",Rents!DU20*'Res Rent Roll'!$Q21*Rollover!DT21)</f>
        <v/>
      </c>
      <c r="DV20" s="47" t="str">
        <f>IF('Res Rent Roll'!$B21="","",Rents!DV20*'Res Rent Roll'!$Q21*Rollover!DU21)</f>
        <v/>
      </c>
      <c r="DW20" s="47" t="str">
        <f>IF('Res Rent Roll'!$B21="","",Rents!DW20*'Res Rent Roll'!$Q21*Rollover!DV21)</f>
        <v/>
      </c>
      <c r="DX20" s="47" t="str">
        <f>IF('Res Rent Roll'!$B21="","",Rents!DX20*'Res Rent Roll'!$Q21*Rollover!DW21)</f>
        <v/>
      </c>
      <c r="DY20" s="47" t="str">
        <f>IF('Res Rent Roll'!$B21="","",Rents!DY20*'Res Rent Roll'!$Q21*Rollover!DX21)</f>
        <v/>
      </c>
      <c r="DZ20" s="47" t="str">
        <f>IF('Res Rent Roll'!$B21="","",Rents!DZ20*'Res Rent Roll'!$Q21*Rollover!DY21)</f>
        <v/>
      </c>
      <c r="EA20" s="47" t="str">
        <f>IF('Res Rent Roll'!$B21="","",Rents!EA20*'Res Rent Roll'!$Q21*Rollover!DZ21)</f>
        <v/>
      </c>
      <c r="EB20" s="47" t="str">
        <f>IF('Res Rent Roll'!$B21="","",Rents!EB20*'Res Rent Roll'!$Q21*Rollover!EA21)</f>
        <v/>
      </c>
      <c r="EC20" s="47" t="str">
        <f>IF('Res Rent Roll'!$B21="","",Rents!EC20*'Res Rent Roll'!$Q21*Rollover!EB21)</f>
        <v/>
      </c>
      <c r="ED20" s="47" t="str">
        <f>IF('Res Rent Roll'!$B21="","",Rents!ED20*'Res Rent Roll'!$Q21*Rollover!EC21)</f>
        <v/>
      </c>
      <c r="EE20" s="47" t="str">
        <f>IF('Res Rent Roll'!$B21="","",Rents!EE20*'Res Rent Roll'!$Q21*Rollover!ED21)</f>
        <v/>
      </c>
      <c r="EF20" s="47" t="str">
        <f>IF('Res Rent Roll'!$B21="","",Rents!EF20*'Res Rent Roll'!$Q21*Rollover!EE21)</f>
        <v/>
      </c>
      <c r="EG20" s="47" t="str">
        <f>IF('Res Rent Roll'!$B21="","",Rents!EG20*'Res Rent Roll'!$Q21*Rollover!EF21)</f>
        <v/>
      </c>
      <c r="EH20" s="47" t="str">
        <f>IF('Res Rent Roll'!$B21="","",Rents!EH20*'Res Rent Roll'!$Q21*Rollover!EG21)</f>
        <v/>
      </c>
      <c r="EI20" s="47" t="str">
        <f>IF('Res Rent Roll'!$B21="","",Rents!EI20*'Res Rent Roll'!$Q21*Rollover!EH21)</f>
        <v/>
      </c>
      <c r="EJ20" s="47" t="str">
        <f>IF('Res Rent Roll'!$B21="","",Rents!EJ20*'Res Rent Roll'!$Q21*Rollover!EI21)</f>
        <v/>
      </c>
      <c r="EK20" s="47" t="str">
        <f>IF('Res Rent Roll'!$B21="","",Rents!EK20*'Res Rent Roll'!$Q21*Rollover!EJ21)</f>
        <v/>
      </c>
      <c r="EL20" s="47" t="str">
        <f>IF('Res Rent Roll'!$B21="","",Rents!EL20*'Res Rent Roll'!$Q21*Rollover!EK21)</f>
        <v/>
      </c>
      <c r="EM20" s="47" t="str">
        <f>IF('Res Rent Roll'!$B21="","",Rents!EM20*'Res Rent Roll'!$Q21*Rollover!EL21)</f>
        <v/>
      </c>
      <c r="EN20" s="47" t="str">
        <f>IF('Res Rent Roll'!$B21="","",Rents!EN20*'Res Rent Roll'!$Q21*Rollover!EM21)</f>
        <v/>
      </c>
      <c r="EO20" s="47" t="str">
        <f>IF('Res Rent Roll'!$B21="","",Rents!EO20*'Res Rent Roll'!$Q21*Rollover!EN21)</f>
        <v/>
      </c>
      <c r="EP20" s="47" t="str">
        <f>IF('Res Rent Roll'!$B21="","",Rents!EP20*'Res Rent Roll'!$Q21*Rollover!EO21)</f>
        <v/>
      </c>
      <c r="EQ20" s="47" t="str">
        <f>IF('Res Rent Roll'!$B21="","",Rents!EQ20*'Res Rent Roll'!$Q21*Rollover!EP21)</f>
        <v/>
      </c>
      <c r="ER20" s="47" t="str">
        <f>IF('Res Rent Roll'!$B21="","",Rents!ER20*'Res Rent Roll'!$Q21*Rollover!EQ21)</f>
        <v/>
      </c>
      <c r="ES20" s="47" t="str">
        <f>IF('Res Rent Roll'!$B21="","",Rents!ES20*'Res Rent Roll'!$Q21*Rollover!ER21)</f>
        <v/>
      </c>
      <c r="ET20" s="47" t="str">
        <f>IF('Res Rent Roll'!$B21="","",Rents!ET20*'Res Rent Roll'!$Q21*Rollover!ES21)</f>
        <v/>
      </c>
      <c r="EU20" s="47" t="str">
        <f>IF('Res Rent Roll'!$B21="","",Rents!EU20*'Res Rent Roll'!$Q21*Rollover!ET21)</f>
        <v/>
      </c>
      <c r="EV20" s="47" t="str">
        <f>IF('Res Rent Roll'!$B21="","",Rents!EV20*'Res Rent Roll'!$Q21*Rollover!EU21)</f>
        <v/>
      </c>
      <c r="EW20" s="47" t="str">
        <f>IF('Res Rent Roll'!$B21="","",Rents!EW20*'Res Rent Roll'!$Q21*Rollover!EV21)</f>
        <v/>
      </c>
      <c r="EX20" s="47" t="str">
        <f>IF('Res Rent Roll'!$B21="","",Rents!EX20*'Res Rent Roll'!$Q21*Rollover!EW21)</f>
        <v/>
      </c>
      <c r="EY20" s="47" t="str">
        <f>IF('Res Rent Roll'!$B21="","",Rents!EY20*'Res Rent Roll'!$Q21*Rollover!EX21)</f>
        <v/>
      </c>
      <c r="EZ20" s="47" t="str">
        <f>IF('Res Rent Roll'!$B21="","",Rents!EZ20*'Res Rent Roll'!$Q21*Rollover!EY21)</f>
        <v/>
      </c>
      <c r="FA20" s="47" t="str">
        <f>IF('Res Rent Roll'!$B21="","",Rents!FA20*'Res Rent Roll'!$Q21*Rollover!EZ21)</f>
        <v/>
      </c>
      <c r="FB20" s="47" t="str">
        <f>IF('Res Rent Roll'!$B21="","",Rents!FB20*'Res Rent Roll'!$Q21*Rollover!FA21)</f>
        <v/>
      </c>
      <c r="FC20" s="47" t="str">
        <f>IF('Res Rent Roll'!$B21="","",Rents!FC20*'Res Rent Roll'!$Q21*Rollover!FB21)</f>
        <v/>
      </c>
      <c r="FD20" s="47" t="str">
        <f>IF('Res Rent Roll'!$B21="","",Rents!FD20*'Res Rent Roll'!$Q21*Rollover!FC21)</f>
        <v/>
      </c>
      <c r="FE20" s="47" t="str">
        <f>IF('Res Rent Roll'!$B21="","",Rents!FE20*'Res Rent Roll'!$Q21*Rollover!FD21)</f>
        <v/>
      </c>
      <c r="FF20" s="47" t="str">
        <f>IF('Res Rent Roll'!$B21="","",Rents!FF20*'Res Rent Roll'!$Q21*Rollover!FE21)</f>
        <v/>
      </c>
      <c r="FG20" s="47" t="str">
        <f>IF('Res Rent Roll'!$B21="","",Rents!FG20*'Res Rent Roll'!$Q21*Rollover!FF21)</f>
        <v/>
      </c>
      <c r="FH20" s="47" t="str">
        <f>IF('Res Rent Roll'!$B21="","",Rents!FH20*'Res Rent Roll'!$Q21*Rollover!FG21)</f>
        <v/>
      </c>
      <c r="FI20" s="47" t="str">
        <f>IF('Res Rent Roll'!$B21="","",Rents!FI20*'Res Rent Roll'!$Q21*Rollover!FH21)</f>
        <v/>
      </c>
      <c r="FJ20" s="47" t="str">
        <f>IF('Res Rent Roll'!$B21="","",Rents!FJ20*'Res Rent Roll'!$Q21*Rollover!FI21)</f>
        <v/>
      </c>
      <c r="FK20" s="47" t="str">
        <f>IF('Res Rent Roll'!$B21="","",Rents!FK20*'Res Rent Roll'!$Q21*Rollover!FJ21)</f>
        <v/>
      </c>
      <c r="FL20" s="47" t="str">
        <f>IF('Res Rent Roll'!$B21="","",Rents!FL20*'Res Rent Roll'!$Q21*Rollover!FK21)</f>
        <v/>
      </c>
      <c r="FM20" s="47" t="str">
        <f>IF('Res Rent Roll'!$B21="","",Rents!FM20*'Res Rent Roll'!$Q21*Rollover!FL21)</f>
        <v/>
      </c>
      <c r="FN20" s="47" t="str">
        <f>IF('Res Rent Roll'!$B21="","",Rents!FN20*'Res Rent Roll'!$Q21*Rollover!FM21)</f>
        <v/>
      </c>
      <c r="FO20" s="47" t="str">
        <f>IF('Res Rent Roll'!$B21="","",Rents!FO20*'Res Rent Roll'!$Q21*Rollover!FN21)</f>
        <v/>
      </c>
      <c r="FP20" s="47" t="str">
        <f>IF('Res Rent Roll'!$B21="","",Rents!FP20*'Res Rent Roll'!$Q21*Rollover!FO21)</f>
        <v/>
      </c>
      <c r="FQ20" s="47" t="str">
        <f>IF('Res Rent Roll'!$B21="","",Rents!FQ20*'Res Rent Roll'!$Q21*Rollover!FP21)</f>
        <v/>
      </c>
      <c r="FR20" s="47" t="str">
        <f>IF('Res Rent Roll'!$B21="","",Rents!FR20*'Res Rent Roll'!$Q21*Rollover!FQ21)</f>
        <v/>
      </c>
      <c r="FS20" s="47" t="str">
        <f>IF('Res Rent Roll'!$B21="","",Rents!FS20*'Res Rent Roll'!$Q21*Rollover!FR21)</f>
        <v/>
      </c>
      <c r="FT20" s="47" t="str">
        <f>IF('Res Rent Roll'!$B21="","",Rents!FT20*'Res Rent Roll'!$Q21*Rollover!FS21)</f>
        <v/>
      </c>
      <c r="FU20" s="47" t="str">
        <f>IF('Res Rent Roll'!$B21="","",Rents!FU20*'Res Rent Roll'!$Q21*Rollover!FT21)</f>
        <v/>
      </c>
      <c r="FV20" s="47" t="str">
        <f>IF('Res Rent Roll'!$B21="","",Rents!FV20*'Res Rent Roll'!$Q21*Rollover!FU21)</f>
        <v/>
      </c>
      <c r="FW20" s="47" t="str">
        <f>IF('Res Rent Roll'!$B21="","",Rents!FW20*'Res Rent Roll'!$Q21*Rollover!FV21)</f>
        <v/>
      </c>
      <c r="FX20" s="47" t="str">
        <f>IF('Res Rent Roll'!$B21="","",Rents!FX20*'Res Rent Roll'!$Q21*Rollover!FW21)</f>
        <v/>
      </c>
      <c r="FY20" s="47" t="str">
        <f>IF('Res Rent Roll'!$B21="","",Rents!FY20*'Res Rent Roll'!$Q21*Rollover!FX21)</f>
        <v/>
      </c>
      <c r="FZ20" s="47" t="str">
        <f>IF('Res Rent Roll'!$B21="","",Rents!FZ20*'Res Rent Roll'!$Q21*Rollover!FY21)</f>
        <v/>
      </c>
      <c r="GA20" s="48" t="str">
        <f>IF('Res Rent Roll'!$B21="","",Rents!GA20*'Res Rent Roll'!$Q21*Rollover!FZ21)</f>
        <v/>
      </c>
    </row>
    <row r="21" spans="2:183" x14ac:dyDescent="0.3">
      <c r="B21" s="42" t="str">
        <f>IF('Res Rent Roll'!$B22="","",'Res Rent Roll'!$B22)</f>
        <v/>
      </c>
      <c r="C21" s="43"/>
      <c r="D21" s="47" t="str">
        <f>IF('Res Rent Roll'!$B22="","",Rents!D21*'Res Rent Roll'!$Q22*Rollover!C22)</f>
        <v/>
      </c>
      <c r="E21" s="47" t="str">
        <f>IF('Res Rent Roll'!$B22="","",Rents!E21*'Res Rent Roll'!$Q22*Rollover!D22)</f>
        <v/>
      </c>
      <c r="F21" s="47" t="str">
        <f>IF('Res Rent Roll'!$B22="","",Rents!F21*'Res Rent Roll'!$Q22*Rollover!E22)</f>
        <v/>
      </c>
      <c r="G21" s="47" t="str">
        <f>IF('Res Rent Roll'!$B22="","",Rents!G21*'Res Rent Roll'!$Q22*Rollover!F22)</f>
        <v/>
      </c>
      <c r="H21" s="47" t="str">
        <f>IF('Res Rent Roll'!$B22="","",Rents!H21*'Res Rent Roll'!$Q22*Rollover!G22)</f>
        <v/>
      </c>
      <c r="I21" s="47" t="str">
        <f>IF('Res Rent Roll'!$B22="","",Rents!I21*'Res Rent Roll'!$Q22*Rollover!H22)</f>
        <v/>
      </c>
      <c r="J21" s="47" t="str">
        <f>IF('Res Rent Roll'!$B22="","",Rents!J21*'Res Rent Roll'!$Q22*Rollover!I22)</f>
        <v/>
      </c>
      <c r="K21" s="47" t="str">
        <f>IF('Res Rent Roll'!$B22="","",Rents!K21*'Res Rent Roll'!$Q22*Rollover!J22)</f>
        <v/>
      </c>
      <c r="L21" s="47" t="str">
        <f>IF('Res Rent Roll'!$B22="","",Rents!L21*'Res Rent Roll'!$Q22*Rollover!K22)</f>
        <v/>
      </c>
      <c r="M21" s="47" t="str">
        <f>IF('Res Rent Roll'!$B22="","",Rents!M21*'Res Rent Roll'!$Q22*Rollover!L22)</f>
        <v/>
      </c>
      <c r="N21" s="47" t="str">
        <f>IF('Res Rent Roll'!$B22="","",Rents!N21*'Res Rent Roll'!$Q22*Rollover!M22)</f>
        <v/>
      </c>
      <c r="O21" s="47" t="str">
        <f>IF('Res Rent Roll'!$B22="","",Rents!O21*'Res Rent Roll'!$Q22*Rollover!N22)</f>
        <v/>
      </c>
      <c r="P21" s="47" t="str">
        <f>IF('Res Rent Roll'!$B22="","",Rents!P21*'Res Rent Roll'!$Q22*Rollover!O22)</f>
        <v/>
      </c>
      <c r="Q21" s="47" t="str">
        <f>IF('Res Rent Roll'!$B22="","",Rents!Q21*'Res Rent Roll'!$Q22*Rollover!P22)</f>
        <v/>
      </c>
      <c r="R21" s="47" t="str">
        <f>IF('Res Rent Roll'!$B22="","",Rents!R21*'Res Rent Roll'!$Q22*Rollover!Q22)</f>
        <v/>
      </c>
      <c r="S21" s="47" t="str">
        <f>IF('Res Rent Roll'!$B22="","",Rents!S21*'Res Rent Roll'!$Q22*Rollover!R22)</f>
        <v/>
      </c>
      <c r="T21" s="47" t="str">
        <f>IF('Res Rent Roll'!$B22="","",Rents!T21*'Res Rent Roll'!$Q22*Rollover!S22)</f>
        <v/>
      </c>
      <c r="U21" s="47" t="str">
        <f>IF('Res Rent Roll'!$B22="","",Rents!U21*'Res Rent Roll'!$Q22*Rollover!T22)</f>
        <v/>
      </c>
      <c r="V21" s="47" t="str">
        <f>IF('Res Rent Roll'!$B22="","",Rents!V21*'Res Rent Roll'!$Q22*Rollover!U22)</f>
        <v/>
      </c>
      <c r="W21" s="47" t="str">
        <f>IF('Res Rent Roll'!$B22="","",Rents!W21*'Res Rent Roll'!$Q22*Rollover!V22)</f>
        <v/>
      </c>
      <c r="X21" s="47" t="str">
        <f>IF('Res Rent Roll'!$B22="","",Rents!X21*'Res Rent Roll'!$Q22*Rollover!W22)</f>
        <v/>
      </c>
      <c r="Y21" s="47" t="str">
        <f>IF('Res Rent Roll'!$B22="","",Rents!Y21*'Res Rent Roll'!$Q22*Rollover!X22)</f>
        <v/>
      </c>
      <c r="Z21" s="47" t="str">
        <f>IF('Res Rent Roll'!$B22="","",Rents!Z21*'Res Rent Roll'!$Q22*Rollover!Y22)</f>
        <v/>
      </c>
      <c r="AA21" s="47" t="str">
        <f>IF('Res Rent Roll'!$B22="","",Rents!AA21*'Res Rent Roll'!$Q22*Rollover!Z22)</f>
        <v/>
      </c>
      <c r="AB21" s="47" t="str">
        <f>IF('Res Rent Roll'!$B22="","",Rents!AB21*'Res Rent Roll'!$Q22*Rollover!AA22)</f>
        <v/>
      </c>
      <c r="AC21" s="47" t="str">
        <f>IF('Res Rent Roll'!$B22="","",Rents!AC21*'Res Rent Roll'!$Q22*Rollover!AB22)</f>
        <v/>
      </c>
      <c r="AD21" s="47" t="str">
        <f>IF('Res Rent Roll'!$B22="","",Rents!AD21*'Res Rent Roll'!$Q22*Rollover!AC22)</f>
        <v/>
      </c>
      <c r="AE21" s="47" t="str">
        <f>IF('Res Rent Roll'!$B22="","",Rents!AE21*'Res Rent Roll'!$Q22*Rollover!AD22)</f>
        <v/>
      </c>
      <c r="AF21" s="47" t="str">
        <f>IF('Res Rent Roll'!$B22="","",Rents!AF21*'Res Rent Roll'!$Q22*Rollover!AE22)</f>
        <v/>
      </c>
      <c r="AG21" s="47" t="str">
        <f>IF('Res Rent Roll'!$B22="","",Rents!AG21*'Res Rent Roll'!$Q22*Rollover!AF22)</f>
        <v/>
      </c>
      <c r="AH21" s="47" t="str">
        <f>IF('Res Rent Roll'!$B22="","",Rents!AH21*'Res Rent Roll'!$Q22*Rollover!AG22)</f>
        <v/>
      </c>
      <c r="AI21" s="47" t="str">
        <f>IF('Res Rent Roll'!$B22="","",Rents!AI21*'Res Rent Roll'!$Q22*Rollover!AH22)</f>
        <v/>
      </c>
      <c r="AJ21" s="47" t="str">
        <f>IF('Res Rent Roll'!$B22="","",Rents!AJ21*'Res Rent Roll'!$Q22*Rollover!AI22)</f>
        <v/>
      </c>
      <c r="AK21" s="47" t="str">
        <f>IF('Res Rent Roll'!$B22="","",Rents!AK21*'Res Rent Roll'!$Q22*Rollover!AJ22)</f>
        <v/>
      </c>
      <c r="AL21" s="47" t="str">
        <f>IF('Res Rent Roll'!$B22="","",Rents!AL21*'Res Rent Roll'!$Q22*Rollover!AK22)</f>
        <v/>
      </c>
      <c r="AM21" s="47" t="str">
        <f>IF('Res Rent Roll'!$B22="","",Rents!AM21*'Res Rent Roll'!$Q22*Rollover!AL22)</f>
        <v/>
      </c>
      <c r="AN21" s="47" t="str">
        <f>IF('Res Rent Roll'!$B22="","",Rents!AN21*'Res Rent Roll'!$Q22*Rollover!AM22)</f>
        <v/>
      </c>
      <c r="AO21" s="47" t="str">
        <f>IF('Res Rent Roll'!$B22="","",Rents!AO21*'Res Rent Roll'!$Q22*Rollover!AN22)</f>
        <v/>
      </c>
      <c r="AP21" s="47" t="str">
        <f>IF('Res Rent Roll'!$B22="","",Rents!AP21*'Res Rent Roll'!$Q22*Rollover!AO22)</f>
        <v/>
      </c>
      <c r="AQ21" s="47" t="str">
        <f>IF('Res Rent Roll'!$B22="","",Rents!AQ21*'Res Rent Roll'!$Q22*Rollover!AP22)</f>
        <v/>
      </c>
      <c r="AR21" s="47" t="str">
        <f>IF('Res Rent Roll'!$B22="","",Rents!AR21*'Res Rent Roll'!$Q22*Rollover!AQ22)</f>
        <v/>
      </c>
      <c r="AS21" s="47" t="str">
        <f>IF('Res Rent Roll'!$B22="","",Rents!AS21*'Res Rent Roll'!$Q22*Rollover!AR22)</f>
        <v/>
      </c>
      <c r="AT21" s="47" t="str">
        <f>IF('Res Rent Roll'!$B22="","",Rents!AT21*'Res Rent Roll'!$Q22*Rollover!AS22)</f>
        <v/>
      </c>
      <c r="AU21" s="47" t="str">
        <f>IF('Res Rent Roll'!$B22="","",Rents!AU21*'Res Rent Roll'!$Q22*Rollover!AT22)</f>
        <v/>
      </c>
      <c r="AV21" s="47" t="str">
        <f>IF('Res Rent Roll'!$B22="","",Rents!AV21*'Res Rent Roll'!$Q22*Rollover!AU22)</f>
        <v/>
      </c>
      <c r="AW21" s="47" t="str">
        <f>IF('Res Rent Roll'!$B22="","",Rents!AW21*'Res Rent Roll'!$Q22*Rollover!AV22)</f>
        <v/>
      </c>
      <c r="AX21" s="47" t="str">
        <f>IF('Res Rent Roll'!$B22="","",Rents!AX21*'Res Rent Roll'!$Q22*Rollover!AW22)</f>
        <v/>
      </c>
      <c r="AY21" s="47" t="str">
        <f>IF('Res Rent Roll'!$B22="","",Rents!AY21*'Res Rent Roll'!$Q22*Rollover!AX22)</f>
        <v/>
      </c>
      <c r="AZ21" s="47" t="str">
        <f>IF('Res Rent Roll'!$B22="","",Rents!AZ21*'Res Rent Roll'!$Q22*Rollover!AY22)</f>
        <v/>
      </c>
      <c r="BA21" s="47" t="str">
        <f>IF('Res Rent Roll'!$B22="","",Rents!BA21*'Res Rent Roll'!$Q22*Rollover!AZ22)</f>
        <v/>
      </c>
      <c r="BB21" s="47" t="str">
        <f>IF('Res Rent Roll'!$B22="","",Rents!BB21*'Res Rent Roll'!$Q22*Rollover!BA22)</f>
        <v/>
      </c>
      <c r="BC21" s="47" t="str">
        <f>IF('Res Rent Roll'!$B22="","",Rents!BC21*'Res Rent Roll'!$Q22*Rollover!BB22)</f>
        <v/>
      </c>
      <c r="BD21" s="47" t="str">
        <f>IF('Res Rent Roll'!$B22="","",Rents!BD21*'Res Rent Roll'!$Q22*Rollover!BC22)</f>
        <v/>
      </c>
      <c r="BE21" s="47" t="str">
        <f>IF('Res Rent Roll'!$B22="","",Rents!BE21*'Res Rent Roll'!$Q22*Rollover!BD22)</f>
        <v/>
      </c>
      <c r="BF21" s="47" t="str">
        <f>IF('Res Rent Roll'!$B22="","",Rents!BF21*'Res Rent Roll'!$Q22*Rollover!BE22)</f>
        <v/>
      </c>
      <c r="BG21" s="47" t="str">
        <f>IF('Res Rent Roll'!$B22="","",Rents!BG21*'Res Rent Roll'!$Q22*Rollover!BF22)</f>
        <v/>
      </c>
      <c r="BH21" s="47" t="str">
        <f>IF('Res Rent Roll'!$B22="","",Rents!BH21*'Res Rent Roll'!$Q22*Rollover!BG22)</f>
        <v/>
      </c>
      <c r="BI21" s="47" t="str">
        <f>IF('Res Rent Roll'!$B22="","",Rents!BI21*'Res Rent Roll'!$Q22*Rollover!BH22)</f>
        <v/>
      </c>
      <c r="BJ21" s="47" t="str">
        <f>IF('Res Rent Roll'!$B22="","",Rents!BJ21*'Res Rent Roll'!$Q22*Rollover!BI22)</f>
        <v/>
      </c>
      <c r="BK21" s="47" t="str">
        <f>IF('Res Rent Roll'!$B22="","",Rents!BK21*'Res Rent Roll'!$Q22*Rollover!BJ22)</f>
        <v/>
      </c>
      <c r="BL21" s="47" t="str">
        <f>IF('Res Rent Roll'!$B22="","",Rents!BL21*'Res Rent Roll'!$Q22*Rollover!BK22)</f>
        <v/>
      </c>
      <c r="BM21" s="47" t="str">
        <f>IF('Res Rent Roll'!$B22="","",Rents!BM21*'Res Rent Roll'!$Q22*Rollover!BL22)</f>
        <v/>
      </c>
      <c r="BN21" s="47" t="str">
        <f>IF('Res Rent Roll'!$B22="","",Rents!BN21*'Res Rent Roll'!$Q22*Rollover!BM22)</f>
        <v/>
      </c>
      <c r="BO21" s="47" t="str">
        <f>IF('Res Rent Roll'!$B22="","",Rents!BO21*'Res Rent Roll'!$Q22*Rollover!BN22)</f>
        <v/>
      </c>
      <c r="BP21" s="47" t="str">
        <f>IF('Res Rent Roll'!$B22="","",Rents!BP21*'Res Rent Roll'!$Q22*Rollover!BO22)</f>
        <v/>
      </c>
      <c r="BQ21" s="47" t="str">
        <f>IF('Res Rent Roll'!$B22="","",Rents!BQ21*'Res Rent Roll'!$Q22*Rollover!BP22)</f>
        <v/>
      </c>
      <c r="BR21" s="47" t="str">
        <f>IF('Res Rent Roll'!$B22="","",Rents!BR21*'Res Rent Roll'!$Q22*Rollover!BQ22)</f>
        <v/>
      </c>
      <c r="BS21" s="47" t="str">
        <f>IF('Res Rent Roll'!$B22="","",Rents!BS21*'Res Rent Roll'!$Q22*Rollover!BR22)</f>
        <v/>
      </c>
      <c r="BT21" s="47" t="str">
        <f>IF('Res Rent Roll'!$B22="","",Rents!BT21*'Res Rent Roll'!$Q22*Rollover!BS22)</f>
        <v/>
      </c>
      <c r="BU21" s="47" t="str">
        <f>IF('Res Rent Roll'!$B22="","",Rents!BU21*'Res Rent Roll'!$Q22*Rollover!BT22)</f>
        <v/>
      </c>
      <c r="BV21" s="47" t="str">
        <f>IF('Res Rent Roll'!$B22="","",Rents!BV21*'Res Rent Roll'!$Q22*Rollover!BU22)</f>
        <v/>
      </c>
      <c r="BW21" s="47" t="str">
        <f>IF('Res Rent Roll'!$B22="","",Rents!BW21*'Res Rent Roll'!$Q22*Rollover!BV22)</f>
        <v/>
      </c>
      <c r="BX21" s="47" t="str">
        <f>IF('Res Rent Roll'!$B22="","",Rents!BX21*'Res Rent Roll'!$Q22*Rollover!BW22)</f>
        <v/>
      </c>
      <c r="BY21" s="47" t="str">
        <f>IF('Res Rent Roll'!$B22="","",Rents!BY21*'Res Rent Roll'!$Q22*Rollover!BX22)</f>
        <v/>
      </c>
      <c r="BZ21" s="47" t="str">
        <f>IF('Res Rent Roll'!$B22="","",Rents!BZ21*'Res Rent Roll'!$Q22*Rollover!BY22)</f>
        <v/>
      </c>
      <c r="CA21" s="47" t="str">
        <f>IF('Res Rent Roll'!$B22="","",Rents!CA21*'Res Rent Roll'!$Q22*Rollover!BZ22)</f>
        <v/>
      </c>
      <c r="CB21" s="47" t="str">
        <f>IF('Res Rent Roll'!$B22="","",Rents!CB21*'Res Rent Roll'!$Q22*Rollover!CA22)</f>
        <v/>
      </c>
      <c r="CC21" s="47" t="str">
        <f>IF('Res Rent Roll'!$B22="","",Rents!CC21*'Res Rent Roll'!$Q22*Rollover!CB22)</f>
        <v/>
      </c>
      <c r="CD21" s="47" t="str">
        <f>IF('Res Rent Roll'!$B22="","",Rents!CD21*'Res Rent Roll'!$Q22*Rollover!CC22)</f>
        <v/>
      </c>
      <c r="CE21" s="47" t="str">
        <f>IF('Res Rent Roll'!$B22="","",Rents!CE21*'Res Rent Roll'!$Q22*Rollover!CD22)</f>
        <v/>
      </c>
      <c r="CF21" s="47" t="str">
        <f>IF('Res Rent Roll'!$B22="","",Rents!CF21*'Res Rent Roll'!$Q22*Rollover!CE22)</f>
        <v/>
      </c>
      <c r="CG21" s="47" t="str">
        <f>IF('Res Rent Roll'!$B22="","",Rents!CG21*'Res Rent Roll'!$Q22*Rollover!CF22)</f>
        <v/>
      </c>
      <c r="CH21" s="47" t="str">
        <f>IF('Res Rent Roll'!$B22="","",Rents!CH21*'Res Rent Roll'!$Q22*Rollover!CG22)</f>
        <v/>
      </c>
      <c r="CI21" s="47" t="str">
        <f>IF('Res Rent Roll'!$B22="","",Rents!CI21*'Res Rent Roll'!$Q22*Rollover!CH22)</f>
        <v/>
      </c>
      <c r="CJ21" s="47" t="str">
        <f>IF('Res Rent Roll'!$B22="","",Rents!CJ21*'Res Rent Roll'!$Q22*Rollover!CI22)</f>
        <v/>
      </c>
      <c r="CK21" s="47" t="str">
        <f>IF('Res Rent Roll'!$B22="","",Rents!CK21*'Res Rent Roll'!$Q22*Rollover!CJ22)</f>
        <v/>
      </c>
      <c r="CL21" s="47" t="str">
        <f>IF('Res Rent Roll'!$B22="","",Rents!CL21*'Res Rent Roll'!$Q22*Rollover!CK22)</f>
        <v/>
      </c>
      <c r="CM21" s="47" t="str">
        <f>IF('Res Rent Roll'!$B22="","",Rents!CM21*'Res Rent Roll'!$Q22*Rollover!CL22)</f>
        <v/>
      </c>
      <c r="CN21" s="47" t="str">
        <f>IF('Res Rent Roll'!$B22="","",Rents!CN21*'Res Rent Roll'!$Q22*Rollover!CM22)</f>
        <v/>
      </c>
      <c r="CO21" s="47" t="str">
        <f>IF('Res Rent Roll'!$B22="","",Rents!CO21*'Res Rent Roll'!$Q22*Rollover!CN22)</f>
        <v/>
      </c>
      <c r="CP21" s="47" t="str">
        <f>IF('Res Rent Roll'!$B22="","",Rents!CP21*'Res Rent Roll'!$Q22*Rollover!CO22)</f>
        <v/>
      </c>
      <c r="CQ21" s="47" t="str">
        <f>IF('Res Rent Roll'!$B22="","",Rents!CQ21*'Res Rent Roll'!$Q22*Rollover!CP22)</f>
        <v/>
      </c>
      <c r="CR21" s="47" t="str">
        <f>IF('Res Rent Roll'!$B22="","",Rents!CR21*'Res Rent Roll'!$Q22*Rollover!CQ22)</f>
        <v/>
      </c>
      <c r="CS21" s="47" t="str">
        <f>IF('Res Rent Roll'!$B22="","",Rents!CS21*'Res Rent Roll'!$Q22*Rollover!CR22)</f>
        <v/>
      </c>
      <c r="CT21" s="47" t="str">
        <f>IF('Res Rent Roll'!$B22="","",Rents!CT21*'Res Rent Roll'!$Q22*Rollover!CS22)</f>
        <v/>
      </c>
      <c r="CU21" s="47" t="str">
        <f>IF('Res Rent Roll'!$B22="","",Rents!CU21*'Res Rent Roll'!$Q22*Rollover!CT22)</f>
        <v/>
      </c>
      <c r="CV21" s="47" t="str">
        <f>IF('Res Rent Roll'!$B22="","",Rents!CV21*'Res Rent Roll'!$Q22*Rollover!CU22)</f>
        <v/>
      </c>
      <c r="CW21" s="47" t="str">
        <f>IF('Res Rent Roll'!$B22="","",Rents!CW21*'Res Rent Roll'!$Q22*Rollover!CV22)</f>
        <v/>
      </c>
      <c r="CX21" s="47" t="str">
        <f>IF('Res Rent Roll'!$B22="","",Rents!CX21*'Res Rent Roll'!$Q22*Rollover!CW22)</f>
        <v/>
      </c>
      <c r="CY21" s="47" t="str">
        <f>IF('Res Rent Roll'!$B22="","",Rents!CY21*'Res Rent Roll'!$Q22*Rollover!CX22)</f>
        <v/>
      </c>
      <c r="CZ21" s="47" t="str">
        <f>IF('Res Rent Roll'!$B22="","",Rents!CZ21*'Res Rent Roll'!$Q22*Rollover!CY22)</f>
        <v/>
      </c>
      <c r="DA21" s="47" t="str">
        <f>IF('Res Rent Roll'!$B22="","",Rents!DA21*'Res Rent Roll'!$Q22*Rollover!CZ22)</f>
        <v/>
      </c>
      <c r="DB21" s="47" t="str">
        <f>IF('Res Rent Roll'!$B22="","",Rents!DB21*'Res Rent Roll'!$Q22*Rollover!DA22)</f>
        <v/>
      </c>
      <c r="DC21" s="47" t="str">
        <f>IF('Res Rent Roll'!$B22="","",Rents!DC21*'Res Rent Roll'!$Q22*Rollover!DB22)</f>
        <v/>
      </c>
      <c r="DD21" s="47" t="str">
        <f>IF('Res Rent Roll'!$B22="","",Rents!DD21*'Res Rent Roll'!$Q22*Rollover!DC22)</f>
        <v/>
      </c>
      <c r="DE21" s="47" t="str">
        <f>IF('Res Rent Roll'!$B22="","",Rents!DE21*'Res Rent Roll'!$Q22*Rollover!DD22)</f>
        <v/>
      </c>
      <c r="DF21" s="47" t="str">
        <f>IF('Res Rent Roll'!$B22="","",Rents!DF21*'Res Rent Roll'!$Q22*Rollover!DE22)</f>
        <v/>
      </c>
      <c r="DG21" s="47" t="str">
        <f>IF('Res Rent Roll'!$B22="","",Rents!DG21*'Res Rent Roll'!$Q22*Rollover!DF22)</f>
        <v/>
      </c>
      <c r="DH21" s="47" t="str">
        <f>IF('Res Rent Roll'!$B22="","",Rents!DH21*'Res Rent Roll'!$Q22*Rollover!DG22)</f>
        <v/>
      </c>
      <c r="DI21" s="47" t="str">
        <f>IF('Res Rent Roll'!$B22="","",Rents!DI21*'Res Rent Roll'!$Q22*Rollover!DH22)</f>
        <v/>
      </c>
      <c r="DJ21" s="47" t="str">
        <f>IF('Res Rent Roll'!$B22="","",Rents!DJ21*'Res Rent Roll'!$Q22*Rollover!DI22)</f>
        <v/>
      </c>
      <c r="DK21" s="47" t="str">
        <f>IF('Res Rent Roll'!$B22="","",Rents!DK21*'Res Rent Roll'!$Q22*Rollover!DJ22)</f>
        <v/>
      </c>
      <c r="DL21" s="47" t="str">
        <f>IF('Res Rent Roll'!$B22="","",Rents!DL21*'Res Rent Roll'!$Q22*Rollover!DK22)</f>
        <v/>
      </c>
      <c r="DM21" s="47" t="str">
        <f>IF('Res Rent Roll'!$B22="","",Rents!DM21*'Res Rent Roll'!$Q22*Rollover!DL22)</f>
        <v/>
      </c>
      <c r="DN21" s="47" t="str">
        <f>IF('Res Rent Roll'!$B22="","",Rents!DN21*'Res Rent Roll'!$Q22*Rollover!DM22)</f>
        <v/>
      </c>
      <c r="DO21" s="47" t="str">
        <f>IF('Res Rent Roll'!$B22="","",Rents!DO21*'Res Rent Roll'!$Q22*Rollover!DN22)</f>
        <v/>
      </c>
      <c r="DP21" s="47" t="str">
        <f>IF('Res Rent Roll'!$B22="","",Rents!DP21*'Res Rent Roll'!$Q22*Rollover!DO22)</f>
        <v/>
      </c>
      <c r="DQ21" s="47" t="str">
        <f>IF('Res Rent Roll'!$B22="","",Rents!DQ21*'Res Rent Roll'!$Q22*Rollover!DP22)</f>
        <v/>
      </c>
      <c r="DR21" s="47" t="str">
        <f>IF('Res Rent Roll'!$B22="","",Rents!DR21*'Res Rent Roll'!$Q22*Rollover!DQ22)</f>
        <v/>
      </c>
      <c r="DS21" s="47" t="str">
        <f>IF('Res Rent Roll'!$B22="","",Rents!DS21*'Res Rent Roll'!$Q22*Rollover!DR22)</f>
        <v/>
      </c>
      <c r="DT21" s="47" t="str">
        <f>IF('Res Rent Roll'!$B22="","",Rents!DT21*'Res Rent Roll'!$Q22*Rollover!DS22)</f>
        <v/>
      </c>
      <c r="DU21" s="47" t="str">
        <f>IF('Res Rent Roll'!$B22="","",Rents!DU21*'Res Rent Roll'!$Q22*Rollover!DT22)</f>
        <v/>
      </c>
      <c r="DV21" s="47" t="str">
        <f>IF('Res Rent Roll'!$B22="","",Rents!DV21*'Res Rent Roll'!$Q22*Rollover!DU22)</f>
        <v/>
      </c>
      <c r="DW21" s="47" t="str">
        <f>IF('Res Rent Roll'!$B22="","",Rents!DW21*'Res Rent Roll'!$Q22*Rollover!DV22)</f>
        <v/>
      </c>
      <c r="DX21" s="47" t="str">
        <f>IF('Res Rent Roll'!$B22="","",Rents!DX21*'Res Rent Roll'!$Q22*Rollover!DW22)</f>
        <v/>
      </c>
      <c r="DY21" s="47" t="str">
        <f>IF('Res Rent Roll'!$B22="","",Rents!DY21*'Res Rent Roll'!$Q22*Rollover!DX22)</f>
        <v/>
      </c>
      <c r="DZ21" s="47" t="str">
        <f>IF('Res Rent Roll'!$B22="","",Rents!DZ21*'Res Rent Roll'!$Q22*Rollover!DY22)</f>
        <v/>
      </c>
      <c r="EA21" s="47" t="str">
        <f>IF('Res Rent Roll'!$B22="","",Rents!EA21*'Res Rent Roll'!$Q22*Rollover!DZ22)</f>
        <v/>
      </c>
      <c r="EB21" s="47" t="str">
        <f>IF('Res Rent Roll'!$B22="","",Rents!EB21*'Res Rent Roll'!$Q22*Rollover!EA22)</f>
        <v/>
      </c>
      <c r="EC21" s="47" t="str">
        <f>IF('Res Rent Roll'!$B22="","",Rents!EC21*'Res Rent Roll'!$Q22*Rollover!EB22)</f>
        <v/>
      </c>
      <c r="ED21" s="47" t="str">
        <f>IF('Res Rent Roll'!$B22="","",Rents!ED21*'Res Rent Roll'!$Q22*Rollover!EC22)</f>
        <v/>
      </c>
      <c r="EE21" s="47" t="str">
        <f>IF('Res Rent Roll'!$B22="","",Rents!EE21*'Res Rent Roll'!$Q22*Rollover!ED22)</f>
        <v/>
      </c>
      <c r="EF21" s="47" t="str">
        <f>IF('Res Rent Roll'!$B22="","",Rents!EF21*'Res Rent Roll'!$Q22*Rollover!EE22)</f>
        <v/>
      </c>
      <c r="EG21" s="47" t="str">
        <f>IF('Res Rent Roll'!$B22="","",Rents!EG21*'Res Rent Roll'!$Q22*Rollover!EF22)</f>
        <v/>
      </c>
      <c r="EH21" s="47" t="str">
        <f>IF('Res Rent Roll'!$B22="","",Rents!EH21*'Res Rent Roll'!$Q22*Rollover!EG22)</f>
        <v/>
      </c>
      <c r="EI21" s="47" t="str">
        <f>IF('Res Rent Roll'!$B22="","",Rents!EI21*'Res Rent Roll'!$Q22*Rollover!EH22)</f>
        <v/>
      </c>
      <c r="EJ21" s="47" t="str">
        <f>IF('Res Rent Roll'!$B22="","",Rents!EJ21*'Res Rent Roll'!$Q22*Rollover!EI22)</f>
        <v/>
      </c>
      <c r="EK21" s="47" t="str">
        <f>IF('Res Rent Roll'!$B22="","",Rents!EK21*'Res Rent Roll'!$Q22*Rollover!EJ22)</f>
        <v/>
      </c>
      <c r="EL21" s="47" t="str">
        <f>IF('Res Rent Roll'!$B22="","",Rents!EL21*'Res Rent Roll'!$Q22*Rollover!EK22)</f>
        <v/>
      </c>
      <c r="EM21" s="47" t="str">
        <f>IF('Res Rent Roll'!$B22="","",Rents!EM21*'Res Rent Roll'!$Q22*Rollover!EL22)</f>
        <v/>
      </c>
      <c r="EN21" s="47" t="str">
        <f>IF('Res Rent Roll'!$B22="","",Rents!EN21*'Res Rent Roll'!$Q22*Rollover!EM22)</f>
        <v/>
      </c>
      <c r="EO21" s="47" t="str">
        <f>IF('Res Rent Roll'!$B22="","",Rents!EO21*'Res Rent Roll'!$Q22*Rollover!EN22)</f>
        <v/>
      </c>
      <c r="EP21" s="47" t="str">
        <f>IF('Res Rent Roll'!$B22="","",Rents!EP21*'Res Rent Roll'!$Q22*Rollover!EO22)</f>
        <v/>
      </c>
      <c r="EQ21" s="47" t="str">
        <f>IF('Res Rent Roll'!$B22="","",Rents!EQ21*'Res Rent Roll'!$Q22*Rollover!EP22)</f>
        <v/>
      </c>
      <c r="ER21" s="47" t="str">
        <f>IF('Res Rent Roll'!$B22="","",Rents!ER21*'Res Rent Roll'!$Q22*Rollover!EQ22)</f>
        <v/>
      </c>
      <c r="ES21" s="47" t="str">
        <f>IF('Res Rent Roll'!$B22="","",Rents!ES21*'Res Rent Roll'!$Q22*Rollover!ER22)</f>
        <v/>
      </c>
      <c r="ET21" s="47" t="str">
        <f>IF('Res Rent Roll'!$B22="","",Rents!ET21*'Res Rent Roll'!$Q22*Rollover!ES22)</f>
        <v/>
      </c>
      <c r="EU21" s="47" t="str">
        <f>IF('Res Rent Roll'!$B22="","",Rents!EU21*'Res Rent Roll'!$Q22*Rollover!ET22)</f>
        <v/>
      </c>
      <c r="EV21" s="47" t="str">
        <f>IF('Res Rent Roll'!$B22="","",Rents!EV21*'Res Rent Roll'!$Q22*Rollover!EU22)</f>
        <v/>
      </c>
      <c r="EW21" s="47" t="str">
        <f>IF('Res Rent Roll'!$B22="","",Rents!EW21*'Res Rent Roll'!$Q22*Rollover!EV22)</f>
        <v/>
      </c>
      <c r="EX21" s="47" t="str">
        <f>IF('Res Rent Roll'!$B22="","",Rents!EX21*'Res Rent Roll'!$Q22*Rollover!EW22)</f>
        <v/>
      </c>
      <c r="EY21" s="47" t="str">
        <f>IF('Res Rent Roll'!$B22="","",Rents!EY21*'Res Rent Roll'!$Q22*Rollover!EX22)</f>
        <v/>
      </c>
      <c r="EZ21" s="47" t="str">
        <f>IF('Res Rent Roll'!$B22="","",Rents!EZ21*'Res Rent Roll'!$Q22*Rollover!EY22)</f>
        <v/>
      </c>
      <c r="FA21" s="47" t="str">
        <f>IF('Res Rent Roll'!$B22="","",Rents!FA21*'Res Rent Roll'!$Q22*Rollover!EZ22)</f>
        <v/>
      </c>
      <c r="FB21" s="47" t="str">
        <f>IF('Res Rent Roll'!$B22="","",Rents!FB21*'Res Rent Roll'!$Q22*Rollover!FA22)</f>
        <v/>
      </c>
      <c r="FC21" s="47" t="str">
        <f>IF('Res Rent Roll'!$B22="","",Rents!FC21*'Res Rent Roll'!$Q22*Rollover!FB22)</f>
        <v/>
      </c>
      <c r="FD21" s="47" t="str">
        <f>IF('Res Rent Roll'!$B22="","",Rents!FD21*'Res Rent Roll'!$Q22*Rollover!FC22)</f>
        <v/>
      </c>
      <c r="FE21" s="47" t="str">
        <f>IF('Res Rent Roll'!$B22="","",Rents!FE21*'Res Rent Roll'!$Q22*Rollover!FD22)</f>
        <v/>
      </c>
      <c r="FF21" s="47" t="str">
        <f>IF('Res Rent Roll'!$B22="","",Rents!FF21*'Res Rent Roll'!$Q22*Rollover!FE22)</f>
        <v/>
      </c>
      <c r="FG21" s="47" t="str">
        <f>IF('Res Rent Roll'!$B22="","",Rents!FG21*'Res Rent Roll'!$Q22*Rollover!FF22)</f>
        <v/>
      </c>
      <c r="FH21" s="47" t="str">
        <f>IF('Res Rent Roll'!$B22="","",Rents!FH21*'Res Rent Roll'!$Q22*Rollover!FG22)</f>
        <v/>
      </c>
      <c r="FI21" s="47" t="str">
        <f>IF('Res Rent Roll'!$B22="","",Rents!FI21*'Res Rent Roll'!$Q22*Rollover!FH22)</f>
        <v/>
      </c>
      <c r="FJ21" s="47" t="str">
        <f>IF('Res Rent Roll'!$B22="","",Rents!FJ21*'Res Rent Roll'!$Q22*Rollover!FI22)</f>
        <v/>
      </c>
      <c r="FK21" s="47" t="str">
        <f>IF('Res Rent Roll'!$B22="","",Rents!FK21*'Res Rent Roll'!$Q22*Rollover!FJ22)</f>
        <v/>
      </c>
      <c r="FL21" s="47" t="str">
        <f>IF('Res Rent Roll'!$B22="","",Rents!FL21*'Res Rent Roll'!$Q22*Rollover!FK22)</f>
        <v/>
      </c>
      <c r="FM21" s="47" t="str">
        <f>IF('Res Rent Roll'!$B22="","",Rents!FM21*'Res Rent Roll'!$Q22*Rollover!FL22)</f>
        <v/>
      </c>
      <c r="FN21" s="47" t="str">
        <f>IF('Res Rent Roll'!$B22="","",Rents!FN21*'Res Rent Roll'!$Q22*Rollover!FM22)</f>
        <v/>
      </c>
      <c r="FO21" s="47" t="str">
        <f>IF('Res Rent Roll'!$B22="","",Rents!FO21*'Res Rent Roll'!$Q22*Rollover!FN22)</f>
        <v/>
      </c>
      <c r="FP21" s="47" t="str">
        <f>IF('Res Rent Roll'!$B22="","",Rents!FP21*'Res Rent Roll'!$Q22*Rollover!FO22)</f>
        <v/>
      </c>
      <c r="FQ21" s="47" t="str">
        <f>IF('Res Rent Roll'!$B22="","",Rents!FQ21*'Res Rent Roll'!$Q22*Rollover!FP22)</f>
        <v/>
      </c>
      <c r="FR21" s="47" t="str">
        <f>IF('Res Rent Roll'!$B22="","",Rents!FR21*'Res Rent Roll'!$Q22*Rollover!FQ22)</f>
        <v/>
      </c>
      <c r="FS21" s="47" t="str">
        <f>IF('Res Rent Roll'!$B22="","",Rents!FS21*'Res Rent Roll'!$Q22*Rollover!FR22)</f>
        <v/>
      </c>
      <c r="FT21" s="47" t="str">
        <f>IF('Res Rent Roll'!$B22="","",Rents!FT21*'Res Rent Roll'!$Q22*Rollover!FS22)</f>
        <v/>
      </c>
      <c r="FU21" s="47" t="str">
        <f>IF('Res Rent Roll'!$B22="","",Rents!FU21*'Res Rent Roll'!$Q22*Rollover!FT22)</f>
        <v/>
      </c>
      <c r="FV21" s="47" t="str">
        <f>IF('Res Rent Roll'!$B22="","",Rents!FV21*'Res Rent Roll'!$Q22*Rollover!FU22)</f>
        <v/>
      </c>
      <c r="FW21" s="47" t="str">
        <f>IF('Res Rent Roll'!$B22="","",Rents!FW21*'Res Rent Roll'!$Q22*Rollover!FV22)</f>
        <v/>
      </c>
      <c r="FX21" s="47" t="str">
        <f>IF('Res Rent Roll'!$B22="","",Rents!FX21*'Res Rent Roll'!$Q22*Rollover!FW22)</f>
        <v/>
      </c>
      <c r="FY21" s="47" t="str">
        <f>IF('Res Rent Roll'!$B22="","",Rents!FY21*'Res Rent Roll'!$Q22*Rollover!FX22)</f>
        <v/>
      </c>
      <c r="FZ21" s="47" t="str">
        <f>IF('Res Rent Roll'!$B22="","",Rents!FZ21*'Res Rent Roll'!$Q22*Rollover!FY22)</f>
        <v/>
      </c>
      <c r="GA21" s="48" t="str">
        <f>IF('Res Rent Roll'!$B22="","",Rents!GA21*'Res Rent Roll'!$Q22*Rollover!FZ22)</f>
        <v/>
      </c>
    </row>
    <row r="22" spans="2:183" x14ac:dyDescent="0.3">
      <c r="B22" s="42" t="str">
        <f>IF('Res Rent Roll'!$B23="","",'Res Rent Roll'!$B23)</f>
        <v/>
      </c>
      <c r="C22" s="43"/>
      <c r="D22" s="47" t="str">
        <f>IF('Res Rent Roll'!$B23="","",Rents!D22*'Res Rent Roll'!$Q23*Rollover!C23)</f>
        <v/>
      </c>
      <c r="E22" s="47" t="str">
        <f>IF('Res Rent Roll'!$B23="","",Rents!E22*'Res Rent Roll'!$Q23*Rollover!D23)</f>
        <v/>
      </c>
      <c r="F22" s="47" t="str">
        <f>IF('Res Rent Roll'!$B23="","",Rents!F22*'Res Rent Roll'!$Q23*Rollover!E23)</f>
        <v/>
      </c>
      <c r="G22" s="47" t="str">
        <f>IF('Res Rent Roll'!$B23="","",Rents!G22*'Res Rent Roll'!$Q23*Rollover!F23)</f>
        <v/>
      </c>
      <c r="H22" s="47" t="str">
        <f>IF('Res Rent Roll'!$B23="","",Rents!H22*'Res Rent Roll'!$Q23*Rollover!G23)</f>
        <v/>
      </c>
      <c r="I22" s="47" t="str">
        <f>IF('Res Rent Roll'!$B23="","",Rents!I22*'Res Rent Roll'!$Q23*Rollover!H23)</f>
        <v/>
      </c>
      <c r="J22" s="47" t="str">
        <f>IF('Res Rent Roll'!$B23="","",Rents!J22*'Res Rent Roll'!$Q23*Rollover!I23)</f>
        <v/>
      </c>
      <c r="K22" s="47" t="str">
        <f>IF('Res Rent Roll'!$B23="","",Rents!K22*'Res Rent Roll'!$Q23*Rollover!J23)</f>
        <v/>
      </c>
      <c r="L22" s="47" t="str">
        <f>IF('Res Rent Roll'!$B23="","",Rents!L22*'Res Rent Roll'!$Q23*Rollover!K23)</f>
        <v/>
      </c>
      <c r="M22" s="47" t="str">
        <f>IF('Res Rent Roll'!$B23="","",Rents!M22*'Res Rent Roll'!$Q23*Rollover!L23)</f>
        <v/>
      </c>
      <c r="N22" s="47" t="str">
        <f>IF('Res Rent Roll'!$B23="","",Rents!N22*'Res Rent Roll'!$Q23*Rollover!M23)</f>
        <v/>
      </c>
      <c r="O22" s="47" t="str">
        <f>IF('Res Rent Roll'!$B23="","",Rents!O22*'Res Rent Roll'!$Q23*Rollover!N23)</f>
        <v/>
      </c>
      <c r="P22" s="47" t="str">
        <f>IF('Res Rent Roll'!$B23="","",Rents!P22*'Res Rent Roll'!$Q23*Rollover!O23)</f>
        <v/>
      </c>
      <c r="Q22" s="47" t="str">
        <f>IF('Res Rent Roll'!$B23="","",Rents!Q22*'Res Rent Roll'!$Q23*Rollover!P23)</f>
        <v/>
      </c>
      <c r="R22" s="47" t="str">
        <f>IF('Res Rent Roll'!$B23="","",Rents!R22*'Res Rent Roll'!$Q23*Rollover!Q23)</f>
        <v/>
      </c>
      <c r="S22" s="47" t="str">
        <f>IF('Res Rent Roll'!$B23="","",Rents!S22*'Res Rent Roll'!$Q23*Rollover!R23)</f>
        <v/>
      </c>
      <c r="T22" s="47" t="str">
        <f>IF('Res Rent Roll'!$B23="","",Rents!T22*'Res Rent Roll'!$Q23*Rollover!S23)</f>
        <v/>
      </c>
      <c r="U22" s="47" t="str">
        <f>IF('Res Rent Roll'!$B23="","",Rents!U22*'Res Rent Roll'!$Q23*Rollover!T23)</f>
        <v/>
      </c>
      <c r="V22" s="47" t="str">
        <f>IF('Res Rent Roll'!$B23="","",Rents!V22*'Res Rent Roll'!$Q23*Rollover!U23)</f>
        <v/>
      </c>
      <c r="W22" s="47" t="str">
        <f>IF('Res Rent Roll'!$B23="","",Rents!W22*'Res Rent Roll'!$Q23*Rollover!V23)</f>
        <v/>
      </c>
      <c r="X22" s="47" t="str">
        <f>IF('Res Rent Roll'!$B23="","",Rents!X22*'Res Rent Roll'!$Q23*Rollover!W23)</f>
        <v/>
      </c>
      <c r="Y22" s="47" t="str">
        <f>IF('Res Rent Roll'!$B23="","",Rents!Y22*'Res Rent Roll'!$Q23*Rollover!X23)</f>
        <v/>
      </c>
      <c r="Z22" s="47" t="str">
        <f>IF('Res Rent Roll'!$B23="","",Rents!Z22*'Res Rent Roll'!$Q23*Rollover!Y23)</f>
        <v/>
      </c>
      <c r="AA22" s="47" t="str">
        <f>IF('Res Rent Roll'!$B23="","",Rents!AA22*'Res Rent Roll'!$Q23*Rollover!Z23)</f>
        <v/>
      </c>
      <c r="AB22" s="47" t="str">
        <f>IF('Res Rent Roll'!$B23="","",Rents!AB22*'Res Rent Roll'!$Q23*Rollover!AA23)</f>
        <v/>
      </c>
      <c r="AC22" s="47" t="str">
        <f>IF('Res Rent Roll'!$B23="","",Rents!AC22*'Res Rent Roll'!$Q23*Rollover!AB23)</f>
        <v/>
      </c>
      <c r="AD22" s="47" t="str">
        <f>IF('Res Rent Roll'!$B23="","",Rents!AD22*'Res Rent Roll'!$Q23*Rollover!AC23)</f>
        <v/>
      </c>
      <c r="AE22" s="47" t="str">
        <f>IF('Res Rent Roll'!$B23="","",Rents!AE22*'Res Rent Roll'!$Q23*Rollover!AD23)</f>
        <v/>
      </c>
      <c r="AF22" s="47" t="str">
        <f>IF('Res Rent Roll'!$B23="","",Rents!AF22*'Res Rent Roll'!$Q23*Rollover!AE23)</f>
        <v/>
      </c>
      <c r="AG22" s="47" t="str">
        <f>IF('Res Rent Roll'!$B23="","",Rents!AG22*'Res Rent Roll'!$Q23*Rollover!AF23)</f>
        <v/>
      </c>
      <c r="AH22" s="47" t="str">
        <f>IF('Res Rent Roll'!$B23="","",Rents!AH22*'Res Rent Roll'!$Q23*Rollover!AG23)</f>
        <v/>
      </c>
      <c r="AI22" s="47" t="str">
        <f>IF('Res Rent Roll'!$B23="","",Rents!AI22*'Res Rent Roll'!$Q23*Rollover!AH23)</f>
        <v/>
      </c>
      <c r="AJ22" s="47" t="str">
        <f>IF('Res Rent Roll'!$B23="","",Rents!AJ22*'Res Rent Roll'!$Q23*Rollover!AI23)</f>
        <v/>
      </c>
      <c r="AK22" s="47" t="str">
        <f>IF('Res Rent Roll'!$B23="","",Rents!AK22*'Res Rent Roll'!$Q23*Rollover!AJ23)</f>
        <v/>
      </c>
      <c r="AL22" s="47" t="str">
        <f>IF('Res Rent Roll'!$B23="","",Rents!AL22*'Res Rent Roll'!$Q23*Rollover!AK23)</f>
        <v/>
      </c>
      <c r="AM22" s="47" t="str">
        <f>IF('Res Rent Roll'!$B23="","",Rents!AM22*'Res Rent Roll'!$Q23*Rollover!AL23)</f>
        <v/>
      </c>
      <c r="AN22" s="47" t="str">
        <f>IF('Res Rent Roll'!$B23="","",Rents!AN22*'Res Rent Roll'!$Q23*Rollover!AM23)</f>
        <v/>
      </c>
      <c r="AO22" s="47" t="str">
        <f>IF('Res Rent Roll'!$B23="","",Rents!AO22*'Res Rent Roll'!$Q23*Rollover!AN23)</f>
        <v/>
      </c>
      <c r="AP22" s="47" t="str">
        <f>IF('Res Rent Roll'!$B23="","",Rents!AP22*'Res Rent Roll'!$Q23*Rollover!AO23)</f>
        <v/>
      </c>
      <c r="AQ22" s="47" t="str">
        <f>IF('Res Rent Roll'!$B23="","",Rents!AQ22*'Res Rent Roll'!$Q23*Rollover!AP23)</f>
        <v/>
      </c>
      <c r="AR22" s="47" t="str">
        <f>IF('Res Rent Roll'!$B23="","",Rents!AR22*'Res Rent Roll'!$Q23*Rollover!AQ23)</f>
        <v/>
      </c>
      <c r="AS22" s="47" t="str">
        <f>IF('Res Rent Roll'!$B23="","",Rents!AS22*'Res Rent Roll'!$Q23*Rollover!AR23)</f>
        <v/>
      </c>
      <c r="AT22" s="47" t="str">
        <f>IF('Res Rent Roll'!$B23="","",Rents!AT22*'Res Rent Roll'!$Q23*Rollover!AS23)</f>
        <v/>
      </c>
      <c r="AU22" s="47" t="str">
        <f>IF('Res Rent Roll'!$B23="","",Rents!AU22*'Res Rent Roll'!$Q23*Rollover!AT23)</f>
        <v/>
      </c>
      <c r="AV22" s="47" t="str">
        <f>IF('Res Rent Roll'!$B23="","",Rents!AV22*'Res Rent Roll'!$Q23*Rollover!AU23)</f>
        <v/>
      </c>
      <c r="AW22" s="47" t="str">
        <f>IF('Res Rent Roll'!$B23="","",Rents!AW22*'Res Rent Roll'!$Q23*Rollover!AV23)</f>
        <v/>
      </c>
      <c r="AX22" s="47" t="str">
        <f>IF('Res Rent Roll'!$B23="","",Rents!AX22*'Res Rent Roll'!$Q23*Rollover!AW23)</f>
        <v/>
      </c>
      <c r="AY22" s="47" t="str">
        <f>IF('Res Rent Roll'!$B23="","",Rents!AY22*'Res Rent Roll'!$Q23*Rollover!AX23)</f>
        <v/>
      </c>
      <c r="AZ22" s="47" t="str">
        <f>IF('Res Rent Roll'!$B23="","",Rents!AZ22*'Res Rent Roll'!$Q23*Rollover!AY23)</f>
        <v/>
      </c>
      <c r="BA22" s="47" t="str">
        <f>IF('Res Rent Roll'!$B23="","",Rents!BA22*'Res Rent Roll'!$Q23*Rollover!AZ23)</f>
        <v/>
      </c>
      <c r="BB22" s="47" t="str">
        <f>IF('Res Rent Roll'!$B23="","",Rents!BB22*'Res Rent Roll'!$Q23*Rollover!BA23)</f>
        <v/>
      </c>
      <c r="BC22" s="47" t="str">
        <f>IF('Res Rent Roll'!$B23="","",Rents!BC22*'Res Rent Roll'!$Q23*Rollover!BB23)</f>
        <v/>
      </c>
      <c r="BD22" s="47" t="str">
        <f>IF('Res Rent Roll'!$B23="","",Rents!BD22*'Res Rent Roll'!$Q23*Rollover!BC23)</f>
        <v/>
      </c>
      <c r="BE22" s="47" t="str">
        <f>IF('Res Rent Roll'!$B23="","",Rents!BE22*'Res Rent Roll'!$Q23*Rollover!BD23)</f>
        <v/>
      </c>
      <c r="BF22" s="47" t="str">
        <f>IF('Res Rent Roll'!$B23="","",Rents!BF22*'Res Rent Roll'!$Q23*Rollover!BE23)</f>
        <v/>
      </c>
      <c r="BG22" s="47" t="str">
        <f>IF('Res Rent Roll'!$B23="","",Rents!BG22*'Res Rent Roll'!$Q23*Rollover!BF23)</f>
        <v/>
      </c>
      <c r="BH22" s="47" t="str">
        <f>IF('Res Rent Roll'!$B23="","",Rents!BH22*'Res Rent Roll'!$Q23*Rollover!BG23)</f>
        <v/>
      </c>
      <c r="BI22" s="47" t="str">
        <f>IF('Res Rent Roll'!$B23="","",Rents!BI22*'Res Rent Roll'!$Q23*Rollover!BH23)</f>
        <v/>
      </c>
      <c r="BJ22" s="47" t="str">
        <f>IF('Res Rent Roll'!$B23="","",Rents!BJ22*'Res Rent Roll'!$Q23*Rollover!BI23)</f>
        <v/>
      </c>
      <c r="BK22" s="47" t="str">
        <f>IF('Res Rent Roll'!$B23="","",Rents!BK22*'Res Rent Roll'!$Q23*Rollover!BJ23)</f>
        <v/>
      </c>
      <c r="BL22" s="47" t="str">
        <f>IF('Res Rent Roll'!$B23="","",Rents!BL22*'Res Rent Roll'!$Q23*Rollover!BK23)</f>
        <v/>
      </c>
      <c r="BM22" s="47" t="str">
        <f>IF('Res Rent Roll'!$B23="","",Rents!BM22*'Res Rent Roll'!$Q23*Rollover!BL23)</f>
        <v/>
      </c>
      <c r="BN22" s="47" t="str">
        <f>IF('Res Rent Roll'!$B23="","",Rents!BN22*'Res Rent Roll'!$Q23*Rollover!BM23)</f>
        <v/>
      </c>
      <c r="BO22" s="47" t="str">
        <f>IF('Res Rent Roll'!$B23="","",Rents!BO22*'Res Rent Roll'!$Q23*Rollover!BN23)</f>
        <v/>
      </c>
      <c r="BP22" s="47" t="str">
        <f>IF('Res Rent Roll'!$B23="","",Rents!BP22*'Res Rent Roll'!$Q23*Rollover!BO23)</f>
        <v/>
      </c>
      <c r="BQ22" s="47" t="str">
        <f>IF('Res Rent Roll'!$B23="","",Rents!BQ22*'Res Rent Roll'!$Q23*Rollover!BP23)</f>
        <v/>
      </c>
      <c r="BR22" s="47" t="str">
        <f>IF('Res Rent Roll'!$B23="","",Rents!BR22*'Res Rent Roll'!$Q23*Rollover!BQ23)</f>
        <v/>
      </c>
      <c r="BS22" s="47" t="str">
        <f>IF('Res Rent Roll'!$B23="","",Rents!BS22*'Res Rent Roll'!$Q23*Rollover!BR23)</f>
        <v/>
      </c>
      <c r="BT22" s="47" t="str">
        <f>IF('Res Rent Roll'!$B23="","",Rents!BT22*'Res Rent Roll'!$Q23*Rollover!BS23)</f>
        <v/>
      </c>
      <c r="BU22" s="47" t="str">
        <f>IF('Res Rent Roll'!$B23="","",Rents!BU22*'Res Rent Roll'!$Q23*Rollover!BT23)</f>
        <v/>
      </c>
      <c r="BV22" s="47" t="str">
        <f>IF('Res Rent Roll'!$B23="","",Rents!BV22*'Res Rent Roll'!$Q23*Rollover!BU23)</f>
        <v/>
      </c>
      <c r="BW22" s="47" t="str">
        <f>IF('Res Rent Roll'!$B23="","",Rents!BW22*'Res Rent Roll'!$Q23*Rollover!BV23)</f>
        <v/>
      </c>
      <c r="BX22" s="47" t="str">
        <f>IF('Res Rent Roll'!$B23="","",Rents!BX22*'Res Rent Roll'!$Q23*Rollover!BW23)</f>
        <v/>
      </c>
      <c r="BY22" s="47" t="str">
        <f>IF('Res Rent Roll'!$B23="","",Rents!BY22*'Res Rent Roll'!$Q23*Rollover!BX23)</f>
        <v/>
      </c>
      <c r="BZ22" s="47" t="str">
        <f>IF('Res Rent Roll'!$B23="","",Rents!BZ22*'Res Rent Roll'!$Q23*Rollover!BY23)</f>
        <v/>
      </c>
      <c r="CA22" s="47" t="str">
        <f>IF('Res Rent Roll'!$B23="","",Rents!CA22*'Res Rent Roll'!$Q23*Rollover!BZ23)</f>
        <v/>
      </c>
      <c r="CB22" s="47" t="str">
        <f>IF('Res Rent Roll'!$B23="","",Rents!CB22*'Res Rent Roll'!$Q23*Rollover!CA23)</f>
        <v/>
      </c>
      <c r="CC22" s="47" t="str">
        <f>IF('Res Rent Roll'!$B23="","",Rents!CC22*'Res Rent Roll'!$Q23*Rollover!CB23)</f>
        <v/>
      </c>
      <c r="CD22" s="47" t="str">
        <f>IF('Res Rent Roll'!$B23="","",Rents!CD22*'Res Rent Roll'!$Q23*Rollover!CC23)</f>
        <v/>
      </c>
      <c r="CE22" s="47" t="str">
        <f>IF('Res Rent Roll'!$B23="","",Rents!CE22*'Res Rent Roll'!$Q23*Rollover!CD23)</f>
        <v/>
      </c>
      <c r="CF22" s="47" t="str">
        <f>IF('Res Rent Roll'!$B23="","",Rents!CF22*'Res Rent Roll'!$Q23*Rollover!CE23)</f>
        <v/>
      </c>
      <c r="CG22" s="47" t="str">
        <f>IF('Res Rent Roll'!$B23="","",Rents!CG22*'Res Rent Roll'!$Q23*Rollover!CF23)</f>
        <v/>
      </c>
      <c r="CH22" s="47" t="str">
        <f>IF('Res Rent Roll'!$B23="","",Rents!CH22*'Res Rent Roll'!$Q23*Rollover!CG23)</f>
        <v/>
      </c>
      <c r="CI22" s="47" t="str">
        <f>IF('Res Rent Roll'!$B23="","",Rents!CI22*'Res Rent Roll'!$Q23*Rollover!CH23)</f>
        <v/>
      </c>
      <c r="CJ22" s="47" t="str">
        <f>IF('Res Rent Roll'!$B23="","",Rents!CJ22*'Res Rent Roll'!$Q23*Rollover!CI23)</f>
        <v/>
      </c>
      <c r="CK22" s="47" t="str">
        <f>IF('Res Rent Roll'!$B23="","",Rents!CK22*'Res Rent Roll'!$Q23*Rollover!CJ23)</f>
        <v/>
      </c>
      <c r="CL22" s="47" t="str">
        <f>IF('Res Rent Roll'!$B23="","",Rents!CL22*'Res Rent Roll'!$Q23*Rollover!CK23)</f>
        <v/>
      </c>
      <c r="CM22" s="47" t="str">
        <f>IF('Res Rent Roll'!$B23="","",Rents!CM22*'Res Rent Roll'!$Q23*Rollover!CL23)</f>
        <v/>
      </c>
      <c r="CN22" s="47" t="str">
        <f>IF('Res Rent Roll'!$B23="","",Rents!CN22*'Res Rent Roll'!$Q23*Rollover!CM23)</f>
        <v/>
      </c>
      <c r="CO22" s="47" t="str">
        <f>IF('Res Rent Roll'!$B23="","",Rents!CO22*'Res Rent Roll'!$Q23*Rollover!CN23)</f>
        <v/>
      </c>
      <c r="CP22" s="47" t="str">
        <f>IF('Res Rent Roll'!$B23="","",Rents!CP22*'Res Rent Roll'!$Q23*Rollover!CO23)</f>
        <v/>
      </c>
      <c r="CQ22" s="47" t="str">
        <f>IF('Res Rent Roll'!$B23="","",Rents!CQ22*'Res Rent Roll'!$Q23*Rollover!CP23)</f>
        <v/>
      </c>
      <c r="CR22" s="47" t="str">
        <f>IF('Res Rent Roll'!$B23="","",Rents!CR22*'Res Rent Roll'!$Q23*Rollover!CQ23)</f>
        <v/>
      </c>
      <c r="CS22" s="47" t="str">
        <f>IF('Res Rent Roll'!$B23="","",Rents!CS22*'Res Rent Roll'!$Q23*Rollover!CR23)</f>
        <v/>
      </c>
      <c r="CT22" s="47" t="str">
        <f>IF('Res Rent Roll'!$B23="","",Rents!CT22*'Res Rent Roll'!$Q23*Rollover!CS23)</f>
        <v/>
      </c>
      <c r="CU22" s="47" t="str">
        <f>IF('Res Rent Roll'!$B23="","",Rents!CU22*'Res Rent Roll'!$Q23*Rollover!CT23)</f>
        <v/>
      </c>
      <c r="CV22" s="47" t="str">
        <f>IF('Res Rent Roll'!$B23="","",Rents!CV22*'Res Rent Roll'!$Q23*Rollover!CU23)</f>
        <v/>
      </c>
      <c r="CW22" s="47" t="str">
        <f>IF('Res Rent Roll'!$B23="","",Rents!CW22*'Res Rent Roll'!$Q23*Rollover!CV23)</f>
        <v/>
      </c>
      <c r="CX22" s="47" t="str">
        <f>IF('Res Rent Roll'!$B23="","",Rents!CX22*'Res Rent Roll'!$Q23*Rollover!CW23)</f>
        <v/>
      </c>
      <c r="CY22" s="47" t="str">
        <f>IF('Res Rent Roll'!$B23="","",Rents!CY22*'Res Rent Roll'!$Q23*Rollover!CX23)</f>
        <v/>
      </c>
      <c r="CZ22" s="47" t="str">
        <f>IF('Res Rent Roll'!$B23="","",Rents!CZ22*'Res Rent Roll'!$Q23*Rollover!CY23)</f>
        <v/>
      </c>
      <c r="DA22" s="47" t="str">
        <f>IF('Res Rent Roll'!$B23="","",Rents!DA22*'Res Rent Roll'!$Q23*Rollover!CZ23)</f>
        <v/>
      </c>
      <c r="DB22" s="47" t="str">
        <f>IF('Res Rent Roll'!$B23="","",Rents!DB22*'Res Rent Roll'!$Q23*Rollover!DA23)</f>
        <v/>
      </c>
      <c r="DC22" s="47" t="str">
        <f>IF('Res Rent Roll'!$B23="","",Rents!DC22*'Res Rent Roll'!$Q23*Rollover!DB23)</f>
        <v/>
      </c>
      <c r="DD22" s="47" t="str">
        <f>IF('Res Rent Roll'!$B23="","",Rents!DD22*'Res Rent Roll'!$Q23*Rollover!DC23)</f>
        <v/>
      </c>
      <c r="DE22" s="47" t="str">
        <f>IF('Res Rent Roll'!$B23="","",Rents!DE22*'Res Rent Roll'!$Q23*Rollover!DD23)</f>
        <v/>
      </c>
      <c r="DF22" s="47" t="str">
        <f>IF('Res Rent Roll'!$B23="","",Rents!DF22*'Res Rent Roll'!$Q23*Rollover!DE23)</f>
        <v/>
      </c>
      <c r="DG22" s="47" t="str">
        <f>IF('Res Rent Roll'!$B23="","",Rents!DG22*'Res Rent Roll'!$Q23*Rollover!DF23)</f>
        <v/>
      </c>
      <c r="DH22" s="47" t="str">
        <f>IF('Res Rent Roll'!$B23="","",Rents!DH22*'Res Rent Roll'!$Q23*Rollover!DG23)</f>
        <v/>
      </c>
      <c r="DI22" s="47" t="str">
        <f>IF('Res Rent Roll'!$B23="","",Rents!DI22*'Res Rent Roll'!$Q23*Rollover!DH23)</f>
        <v/>
      </c>
      <c r="DJ22" s="47" t="str">
        <f>IF('Res Rent Roll'!$B23="","",Rents!DJ22*'Res Rent Roll'!$Q23*Rollover!DI23)</f>
        <v/>
      </c>
      <c r="DK22" s="47" t="str">
        <f>IF('Res Rent Roll'!$B23="","",Rents!DK22*'Res Rent Roll'!$Q23*Rollover!DJ23)</f>
        <v/>
      </c>
      <c r="DL22" s="47" t="str">
        <f>IF('Res Rent Roll'!$B23="","",Rents!DL22*'Res Rent Roll'!$Q23*Rollover!DK23)</f>
        <v/>
      </c>
      <c r="DM22" s="47" t="str">
        <f>IF('Res Rent Roll'!$B23="","",Rents!DM22*'Res Rent Roll'!$Q23*Rollover!DL23)</f>
        <v/>
      </c>
      <c r="DN22" s="47" t="str">
        <f>IF('Res Rent Roll'!$B23="","",Rents!DN22*'Res Rent Roll'!$Q23*Rollover!DM23)</f>
        <v/>
      </c>
      <c r="DO22" s="47" t="str">
        <f>IF('Res Rent Roll'!$B23="","",Rents!DO22*'Res Rent Roll'!$Q23*Rollover!DN23)</f>
        <v/>
      </c>
      <c r="DP22" s="47" t="str">
        <f>IF('Res Rent Roll'!$B23="","",Rents!DP22*'Res Rent Roll'!$Q23*Rollover!DO23)</f>
        <v/>
      </c>
      <c r="DQ22" s="47" t="str">
        <f>IF('Res Rent Roll'!$B23="","",Rents!DQ22*'Res Rent Roll'!$Q23*Rollover!DP23)</f>
        <v/>
      </c>
      <c r="DR22" s="47" t="str">
        <f>IF('Res Rent Roll'!$B23="","",Rents!DR22*'Res Rent Roll'!$Q23*Rollover!DQ23)</f>
        <v/>
      </c>
      <c r="DS22" s="47" t="str">
        <f>IF('Res Rent Roll'!$B23="","",Rents!DS22*'Res Rent Roll'!$Q23*Rollover!DR23)</f>
        <v/>
      </c>
      <c r="DT22" s="47" t="str">
        <f>IF('Res Rent Roll'!$B23="","",Rents!DT22*'Res Rent Roll'!$Q23*Rollover!DS23)</f>
        <v/>
      </c>
      <c r="DU22" s="47" t="str">
        <f>IF('Res Rent Roll'!$B23="","",Rents!DU22*'Res Rent Roll'!$Q23*Rollover!DT23)</f>
        <v/>
      </c>
      <c r="DV22" s="47" t="str">
        <f>IF('Res Rent Roll'!$B23="","",Rents!DV22*'Res Rent Roll'!$Q23*Rollover!DU23)</f>
        <v/>
      </c>
      <c r="DW22" s="47" t="str">
        <f>IF('Res Rent Roll'!$B23="","",Rents!DW22*'Res Rent Roll'!$Q23*Rollover!DV23)</f>
        <v/>
      </c>
      <c r="DX22" s="47" t="str">
        <f>IF('Res Rent Roll'!$B23="","",Rents!DX22*'Res Rent Roll'!$Q23*Rollover!DW23)</f>
        <v/>
      </c>
      <c r="DY22" s="47" t="str">
        <f>IF('Res Rent Roll'!$B23="","",Rents!DY22*'Res Rent Roll'!$Q23*Rollover!DX23)</f>
        <v/>
      </c>
      <c r="DZ22" s="47" t="str">
        <f>IF('Res Rent Roll'!$B23="","",Rents!DZ22*'Res Rent Roll'!$Q23*Rollover!DY23)</f>
        <v/>
      </c>
      <c r="EA22" s="47" t="str">
        <f>IF('Res Rent Roll'!$B23="","",Rents!EA22*'Res Rent Roll'!$Q23*Rollover!DZ23)</f>
        <v/>
      </c>
      <c r="EB22" s="47" t="str">
        <f>IF('Res Rent Roll'!$B23="","",Rents!EB22*'Res Rent Roll'!$Q23*Rollover!EA23)</f>
        <v/>
      </c>
      <c r="EC22" s="47" t="str">
        <f>IF('Res Rent Roll'!$B23="","",Rents!EC22*'Res Rent Roll'!$Q23*Rollover!EB23)</f>
        <v/>
      </c>
      <c r="ED22" s="47" t="str">
        <f>IF('Res Rent Roll'!$B23="","",Rents!ED22*'Res Rent Roll'!$Q23*Rollover!EC23)</f>
        <v/>
      </c>
      <c r="EE22" s="47" t="str">
        <f>IF('Res Rent Roll'!$B23="","",Rents!EE22*'Res Rent Roll'!$Q23*Rollover!ED23)</f>
        <v/>
      </c>
      <c r="EF22" s="47" t="str">
        <f>IF('Res Rent Roll'!$B23="","",Rents!EF22*'Res Rent Roll'!$Q23*Rollover!EE23)</f>
        <v/>
      </c>
      <c r="EG22" s="47" t="str">
        <f>IF('Res Rent Roll'!$B23="","",Rents!EG22*'Res Rent Roll'!$Q23*Rollover!EF23)</f>
        <v/>
      </c>
      <c r="EH22" s="47" t="str">
        <f>IF('Res Rent Roll'!$B23="","",Rents!EH22*'Res Rent Roll'!$Q23*Rollover!EG23)</f>
        <v/>
      </c>
      <c r="EI22" s="47" t="str">
        <f>IF('Res Rent Roll'!$B23="","",Rents!EI22*'Res Rent Roll'!$Q23*Rollover!EH23)</f>
        <v/>
      </c>
      <c r="EJ22" s="47" t="str">
        <f>IF('Res Rent Roll'!$B23="","",Rents!EJ22*'Res Rent Roll'!$Q23*Rollover!EI23)</f>
        <v/>
      </c>
      <c r="EK22" s="47" t="str">
        <f>IF('Res Rent Roll'!$B23="","",Rents!EK22*'Res Rent Roll'!$Q23*Rollover!EJ23)</f>
        <v/>
      </c>
      <c r="EL22" s="47" t="str">
        <f>IF('Res Rent Roll'!$B23="","",Rents!EL22*'Res Rent Roll'!$Q23*Rollover!EK23)</f>
        <v/>
      </c>
      <c r="EM22" s="47" t="str">
        <f>IF('Res Rent Roll'!$B23="","",Rents!EM22*'Res Rent Roll'!$Q23*Rollover!EL23)</f>
        <v/>
      </c>
      <c r="EN22" s="47" t="str">
        <f>IF('Res Rent Roll'!$B23="","",Rents!EN22*'Res Rent Roll'!$Q23*Rollover!EM23)</f>
        <v/>
      </c>
      <c r="EO22" s="47" t="str">
        <f>IF('Res Rent Roll'!$B23="","",Rents!EO22*'Res Rent Roll'!$Q23*Rollover!EN23)</f>
        <v/>
      </c>
      <c r="EP22" s="47" t="str">
        <f>IF('Res Rent Roll'!$B23="","",Rents!EP22*'Res Rent Roll'!$Q23*Rollover!EO23)</f>
        <v/>
      </c>
      <c r="EQ22" s="47" t="str">
        <f>IF('Res Rent Roll'!$B23="","",Rents!EQ22*'Res Rent Roll'!$Q23*Rollover!EP23)</f>
        <v/>
      </c>
      <c r="ER22" s="47" t="str">
        <f>IF('Res Rent Roll'!$B23="","",Rents!ER22*'Res Rent Roll'!$Q23*Rollover!EQ23)</f>
        <v/>
      </c>
      <c r="ES22" s="47" t="str">
        <f>IF('Res Rent Roll'!$B23="","",Rents!ES22*'Res Rent Roll'!$Q23*Rollover!ER23)</f>
        <v/>
      </c>
      <c r="ET22" s="47" t="str">
        <f>IF('Res Rent Roll'!$B23="","",Rents!ET22*'Res Rent Roll'!$Q23*Rollover!ES23)</f>
        <v/>
      </c>
      <c r="EU22" s="47" t="str">
        <f>IF('Res Rent Roll'!$B23="","",Rents!EU22*'Res Rent Roll'!$Q23*Rollover!ET23)</f>
        <v/>
      </c>
      <c r="EV22" s="47" t="str">
        <f>IF('Res Rent Roll'!$B23="","",Rents!EV22*'Res Rent Roll'!$Q23*Rollover!EU23)</f>
        <v/>
      </c>
      <c r="EW22" s="47" t="str">
        <f>IF('Res Rent Roll'!$B23="","",Rents!EW22*'Res Rent Roll'!$Q23*Rollover!EV23)</f>
        <v/>
      </c>
      <c r="EX22" s="47" t="str">
        <f>IF('Res Rent Roll'!$B23="","",Rents!EX22*'Res Rent Roll'!$Q23*Rollover!EW23)</f>
        <v/>
      </c>
      <c r="EY22" s="47" t="str">
        <f>IF('Res Rent Roll'!$B23="","",Rents!EY22*'Res Rent Roll'!$Q23*Rollover!EX23)</f>
        <v/>
      </c>
      <c r="EZ22" s="47" t="str">
        <f>IF('Res Rent Roll'!$B23="","",Rents!EZ22*'Res Rent Roll'!$Q23*Rollover!EY23)</f>
        <v/>
      </c>
      <c r="FA22" s="47" t="str">
        <f>IF('Res Rent Roll'!$B23="","",Rents!FA22*'Res Rent Roll'!$Q23*Rollover!EZ23)</f>
        <v/>
      </c>
      <c r="FB22" s="47" t="str">
        <f>IF('Res Rent Roll'!$B23="","",Rents!FB22*'Res Rent Roll'!$Q23*Rollover!FA23)</f>
        <v/>
      </c>
      <c r="FC22" s="47" t="str">
        <f>IF('Res Rent Roll'!$B23="","",Rents!FC22*'Res Rent Roll'!$Q23*Rollover!FB23)</f>
        <v/>
      </c>
      <c r="FD22" s="47" t="str">
        <f>IF('Res Rent Roll'!$B23="","",Rents!FD22*'Res Rent Roll'!$Q23*Rollover!FC23)</f>
        <v/>
      </c>
      <c r="FE22" s="47" t="str">
        <f>IF('Res Rent Roll'!$B23="","",Rents!FE22*'Res Rent Roll'!$Q23*Rollover!FD23)</f>
        <v/>
      </c>
      <c r="FF22" s="47" t="str">
        <f>IF('Res Rent Roll'!$B23="","",Rents!FF22*'Res Rent Roll'!$Q23*Rollover!FE23)</f>
        <v/>
      </c>
      <c r="FG22" s="47" t="str">
        <f>IF('Res Rent Roll'!$B23="","",Rents!FG22*'Res Rent Roll'!$Q23*Rollover!FF23)</f>
        <v/>
      </c>
      <c r="FH22" s="47" t="str">
        <f>IF('Res Rent Roll'!$B23="","",Rents!FH22*'Res Rent Roll'!$Q23*Rollover!FG23)</f>
        <v/>
      </c>
      <c r="FI22" s="47" t="str">
        <f>IF('Res Rent Roll'!$B23="","",Rents!FI22*'Res Rent Roll'!$Q23*Rollover!FH23)</f>
        <v/>
      </c>
      <c r="FJ22" s="47" t="str">
        <f>IF('Res Rent Roll'!$B23="","",Rents!FJ22*'Res Rent Roll'!$Q23*Rollover!FI23)</f>
        <v/>
      </c>
      <c r="FK22" s="47" t="str">
        <f>IF('Res Rent Roll'!$B23="","",Rents!FK22*'Res Rent Roll'!$Q23*Rollover!FJ23)</f>
        <v/>
      </c>
      <c r="FL22" s="47" t="str">
        <f>IF('Res Rent Roll'!$B23="","",Rents!FL22*'Res Rent Roll'!$Q23*Rollover!FK23)</f>
        <v/>
      </c>
      <c r="FM22" s="47" t="str">
        <f>IF('Res Rent Roll'!$B23="","",Rents!FM22*'Res Rent Roll'!$Q23*Rollover!FL23)</f>
        <v/>
      </c>
      <c r="FN22" s="47" t="str">
        <f>IF('Res Rent Roll'!$B23="","",Rents!FN22*'Res Rent Roll'!$Q23*Rollover!FM23)</f>
        <v/>
      </c>
      <c r="FO22" s="47" t="str">
        <f>IF('Res Rent Roll'!$B23="","",Rents!FO22*'Res Rent Roll'!$Q23*Rollover!FN23)</f>
        <v/>
      </c>
      <c r="FP22" s="47" t="str">
        <f>IF('Res Rent Roll'!$B23="","",Rents!FP22*'Res Rent Roll'!$Q23*Rollover!FO23)</f>
        <v/>
      </c>
      <c r="FQ22" s="47" t="str">
        <f>IF('Res Rent Roll'!$B23="","",Rents!FQ22*'Res Rent Roll'!$Q23*Rollover!FP23)</f>
        <v/>
      </c>
      <c r="FR22" s="47" t="str">
        <f>IF('Res Rent Roll'!$B23="","",Rents!FR22*'Res Rent Roll'!$Q23*Rollover!FQ23)</f>
        <v/>
      </c>
      <c r="FS22" s="47" t="str">
        <f>IF('Res Rent Roll'!$B23="","",Rents!FS22*'Res Rent Roll'!$Q23*Rollover!FR23)</f>
        <v/>
      </c>
      <c r="FT22" s="47" t="str">
        <f>IF('Res Rent Roll'!$B23="","",Rents!FT22*'Res Rent Roll'!$Q23*Rollover!FS23)</f>
        <v/>
      </c>
      <c r="FU22" s="47" t="str">
        <f>IF('Res Rent Roll'!$B23="","",Rents!FU22*'Res Rent Roll'!$Q23*Rollover!FT23)</f>
        <v/>
      </c>
      <c r="FV22" s="47" t="str">
        <f>IF('Res Rent Roll'!$B23="","",Rents!FV22*'Res Rent Roll'!$Q23*Rollover!FU23)</f>
        <v/>
      </c>
      <c r="FW22" s="47" t="str">
        <f>IF('Res Rent Roll'!$B23="","",Rents!FW22*'Res Rent Roll'!$Q23*Rollover!FV23)</f>
        <v/>
      </c>
      <c r="FX22" s="47" t="str">
        <f>IF('Res Rent Roll'!$B23="","",Rents!FX22*'Res Rent Roll'!$Q23*Rollover!FW23)</f>
        <v/>
      </c>
      <c r="FY22" s="47" t="str">
        <f>IF('Res Rent Roll'!$B23="","",Rents!FY22*'Res Rent Roll'!$Q23*Rollover!FX23)</f>
        <v/>
      </c>
      <c r="FZ22" s="47" t="str">
        <f>IF('Res Rent Roll'!$B23="","",Rents!FZ22*'Res Rent Roll'!$Q23*Rollover!FY23)</f>
        <v/>
      </c>
      <c r="GA22" s="48" t="str">
        <f>IF('Res Rent Roll'!$B23="","",Rents!GA22*'Res Rent Roll'!$Q23*Rollover!FZ23)</f>
        <v/>
      </c>
    </row>
    <row r="23" spans="2:183" x14ac:dyDescent="0.3">
      <c r="B23" s="42" t="str">
        <f>IF('Res Rent Roll'!$B24="","",'Res Rent Roll'!$B24)</f>
        <v/>
      </c>
      <c r="C23" s="43"/>
      <c r="D23" s="47" t="str">
        <f>IF('Res Rent Roll'!$B24="","",Rents!D23*'Res Rent Roll'!$Q24*Rollover!C24)</f>
        <v/>
      </c>
      <c r="E23" s="47" t="str">
        <f>IF('Res Rent Roll'!$B24="","",Rents!E23*'Res Rent Roll'!$Q24*Rollover!D24)</f>
        <v/>
      </c>
      <c r="F23" s="47" t="str">
        <f>IF('Res Rent Roll'!$B24="","",Rents!F23*'Res Rent Roll'!$Q24*Rollover!E24)</f>
        <v/>
      </c>
      <c r="G23" s="47" t="str">
        <f>IF('Res Rent Roll'!$B24="","",Rents!G23*'Res Rent Roll'!$Q24*Rollover!F24)</f>
        <v/>
      </c>
      <c r="H23" s="47" t="str">
        <f>IF('Res Rent Roll'!$B24="","",Rents!H23*'Res Rent Roll'!$Q24*Rollover!G24)</f>
        <v/>
      </c>
      <c r="I23" s="47" t="str">
        <f>IF('Res Rent Roll'!$B24="","",Rents!I23*'Res Rent Roll'!$Q24*Rollover!H24)</f>
        <v/>
      </c>
      <c r="J23" s="47" t="str">
        <f>IF('Res Rent Roll'!$B24="","",Rents!J23*'Res Rent Roll'!$Q24*Rollover!I24)</f>
        <v/>
      </c>
      <c r="K23" s="47" t="str">
        <f>IF('Res Rent Roll'!$B24="","",Rents!K23*'Res Rent Roll'!$Q24*Rollover!J24)</f>
        <v/>
      </c>
      <c r="L23" s="47" t="str">
        <f>IF('Res Rent Roll'!$B24="","",Rents!L23*'Res Rent Roll'!$Q24*Rollover!K24)</f>
        <v/>
      </c>
      <c r="M23" s="47" t="str">
        <f>IF('Res Rent Roll'!$B24="","",Rents!M23*'Res Rent Roll'!$Q24*Rollover!L24)</f>
        <v/>
      </c>
      <c r="N23" s="47" t="str">
        <f>IF('Res Rent Roll'!$B24="","",Rents!N23*'Res Rent Roll'!$Q24*Rollover!M24)</f>
        <v/>
      </c>
      <c r="O23" s="47" t="str">
        <f>IF('Res Rent Roll'!$B24="","",Rents!O23*'Res Rent Roll'!$Q24*Rollover!N24)</f>
        <v/>
      </c>
      <c r="P23" s="47" t="str">
        <f>IF('Res Rent Roll'!$B24="","",Rents!P23*'Res Rent Roll'!$Q24*Rollover!O24)</f>
        <v/>
      </c>
      <c r="Q23" s="47" t="str">
        <f>IF('Res Rent Roll'!$B24="","",Rents!Q23*'Res Rent Roll'!$Q24*Rollover!P24)</f>
        <v/>
      </c>
      <c r="R23" s="47" t="str">
        <f>IF('Res Rent Roll'!$B24="","",Rents!R23*'Res Rent Roll'!$Q24*Rollover!Q24)</f>
        <v/>
      </c>
      <c r="S23" s="47" t="str">
        <f>IF('Res Rent Roll'!$B24="","",Rents!S23*'Res Rent Roll'!$Q24*Rollover!R24)</f>
        <v/>
      </c>
      <c r="T23" s="47" t="str">
        <f>IF('Res Rent Roll'!$B24="","",Rents!T23*'Res Rent Roll'!$Q24*Rollover!S24)</f>
        <v/>
      </c>
      <c r="U23" s="47" t="str">
        <f>IF('Res Rent Roll'!$B24="","",Rents!U23*'Res Rent Roll'!$Q24*Rollover!T24)</f>
        <v/>
      </c>
      <c r="V23" s="47" t="str">
        <f>IF('Res Rent Roll'!$B24="","",Rents!V23*'Res Rent Roll'!$Q24*Rollover!U24)</f>
        <v/>
      </c>
      <c r="W23" s="47" t="str">
        <f>IF('Res Rent Roll'!$B24="","",Rents!W23*'Res Rent Roll'!$Q24*Rollover!V24)</f>
        <v/>
      </c>
      <c r="X23" s="47" t="str">
        <f>IF('Res Rent Roll'!$B24="","",Rents!X23*'Res Rent Roll'!$Q24*Rollover!W24)</f>
        <v/>
      </c>
      <c r="Y23" s="47" t="str">
        <f>IF('Res Rent Roll'!$B24="","",Rents!Y23*'Res Rent Roll'!$Q24*Rollover!X24)</f>
        <v/>
      </c>
      <c r="Z23" s="47" t="str">
        <f>IF('Res Rent Roll'!$B24="","",Rents!Z23*'Res Rent Roll'!$Q24*Rollover!Y24)</f>
        <v/>
      </c>
      <c r="AA23" s="47" t="str">
        <f>IF('Res Rent Roll'!$B24="","",Rents!AA23*'Res Rent Roll'!$Q24*Rollover!Z24)</f>
        <v/>
      </c>
      <c r="AB23" s="47" t="str">
        <f>IF('Res Rent Roll'!$B24="","",Rents!AB23*'Res Rent Roll'!$Q24*Rollover!AA24)</f>
        <v/>
      </c>
      <c r="AC23" s="47" t="str">
        <f>IF('Res Rent Roll'!$B24="","",Rents!AC23*'Res Rent Roll'!$Q24*Rollover!AB24)</f>
        <v/>
      </c>
      <c r="AD23" s="47" t="str">
        <f>IF('Res Rent Roll'!$B24="","",Rents!AD23*'Res Rent Roll'!$Q24*Rollover!AC24)</f>
        <v/>
      </c>
      <c r="AE23" s="47" t="str">
        <f>IF('Res Rent Roll'!$B24="","",Rents!AE23*'Res Rent Roll'!$Q24*Rollover!AD24)</f>
        <v/>
      </c>
      <c r="AF23" s="47" t="str">
        <f>IF('Res Rent Roll'!$B24="","",Rents!AF23*'Res Rent Roll'!$Q24*Rollover!AE24)</f>
        <v/>
      </c>
      <c r="AG23" s="47" t="str">
        <f>IF('Res Rent Roll'!$B24="","",Rents!AG23*'Res Rent Roll'!$Q24*Rollover!AF24)</f>
        <v/>
      </c>
      <c r="AH23" s="47" t="str">
        <f>IF('Res Rent Roll'!$B24="","",Rents!AH23*'Res Rent Roll'!$Q24*Rollover!AG24)</f>
        <v/>
      </c>
      <c r="AI23" s="47" t="str">
        <f>IF('Res Rent Roll'!$B24="","",Rents!AI23*'Res Rent Roll'!$Q24*Rollover!AH24)</f>
        <v/>
      </c>
      <c r="AJ23" s="47" t="str">
        <f>IF('Res Rent Roll'!$B24="","",Rents!AJ23*'Res Rent Roll'!$Q24*Rollover!AI24)</f>
        <v/>
      </c>
      <c r="AK23" s="47" t="str">
        <f>IF('Res Rent Roll'!$B24="","",Rents!AK23*'Res Rent Roll'!$Q24*Rollover!AJ24)</f>
        <v/>
      </c>
      <c r="AL23" s="47" t="str">
        <f>IF('Res Rent Roll'!$B24="","",Rents!AL23*'Res Rent Roll'!$Q24*Rollover!AK24)</f>
        <v/>
      </c>
      <c r="AM23" s="47" t="str">
        <f>IF('Res Rent Roll'!$B24="","",Rents!AM23*'Res Rent Roll'!$Q24*Rollover!AL24)</f>
        <v/>
      </c>
      <c r="AN23" s="47" t="str">
        <f>IF('Res Rent Roll'!$B24="","",Rents!AN23*'Res Rent Roll'!$Q24*Rollover!AM24)</f>
        <v/>
      </c>
      <c r="AO23" s="47" t="str">
        <f>IF('Res Rent Roll'!$B24="","",Rents!AO23*'Res Rent Roll'!$Q24*Rollover!AN24)</f>
        <v/>
      </c>
      <c r="AP23" s="47" t="str">
        <f>IF('Res Rent Roll'!$B24="","",Rents!AP23*'Res Rent Roll'!$Q24*Rollover!AO24)</f>
        <v/>
      </c>
      <c r="AQ23" s="47" t="str">
        <f>IF('Res Rent Roll'!$B24="","",Rents!AQ23*'Res Rent Roll'!$Q24*Rollover!AP24)</f>
        <v/>
      </c>
      <c r="AR23" s="47" t="str">
        <f>IF('Res Rent Roll'!$B24="","",Rents!AR23*'Res Rent Roll'!$Q24*Rollover!AQ24)</f>
        <v/>
      </c>
      <c r="AS23" s="47" t="str">
        <f>IF('Res Rent Roll'!$B24="","",Rents!AS23*'Res Rent Roll'!$Q24*Rollover!AR24)</f>
        <v/>
      </c>
      <c r="AT23" s="47" t="str">
        <f>IF('Res Rent Roll'!$B24="","",Rents!AT23*'Res Rent Roll'!$Q24*Rollover!AS24)</f>
        <v/>
      </c>
      <c r="AU23" s="47" t="str">
        <f>IF('Res Rent Roll'!$B24="","",Rents!AU23*'Res Rent Roll'!$Q24*Rollover!AT24)</f>
        <v/>
      </c>
      <c r="AV23" s="47" t="str">
        <f>IF('Res Rent Roll'!$B24="","",Rents!AV23*'Res Rent Roll'!$Q24*Rollover!AU24)</f>
        <v/>
      </c>
      <c r="AW23" s="47" t="str">
        <f>IF('Res Rent Roll'!$B24="","",Rents!AW23*'Res Rent Roll'!$Q24*Rollover!AV24)</f>
        <v/>
      </c>
      <c r="AX23" s="47" t="str">
        <f>IF('Res Rent Roll'!$B24="","",Rents!AX23*'Res Rent Roll'!$Q24*Rollover!AW24)</f>
        <v/>
      </c>
      <c r="AY23" s="47" t="str">
        <f>IF('Res Rent Roll'!$B24="","",Rents!AY23*'Res Rent Roll'!$Q24*Rollover!AX24)</f>
        <v/>
      </c>
      <c r="AZ23" s="47" t="str">
        <f>IF('Res Rent Roll'!$B24="","",Rents!AZ23*'Res Rent Roll'!$Q24*Rollover!AY24)</f>
        <v/>
      </c>
      <c r="BA23" s="47" t="str">
        <f>IF('Res Rent Roll'!$B24="","",Rents!BA23*'Res Rent Roll'!$Q24*Rollover!AZ24)</f>
        <v/>
      </c>
      <c r="BB23" s="47" t="str">
        <f>IF('Res Rent Roll'!$B24="","",Rents!BB23*'Res Rent Roll'!$Q24*Rollover!BA24)</f>
        <v/>
      </c>
      <c r="BC23" s="47" t="str">
        <f>IF('Res Rent Roll'!$B24="","",Rents!BC23*'Res Rent Roll'!$Q24*Rollover!BB24)</f>
        <v/>
      </c>
      <c r="BD23" s="47" t="str">
        <f>IF('Res Rent Roll'!$B24="","",Rents!BD23*'Res Rent Roll'!$Q24*Rollover!BC24)</f>
        <v/>
      </c>
      <c r="BE23" s="47" t="str">
        <f>IF('Res Rent Roll'!$B24="","",Rents!BE23*'Res Rent Roll'!$Q24*Rollover!BD24)</f>
        <v/>
      </c>
      <c r="BF23" s="47" t="str">
        <f>IF('Res Rent Roll'!$B24="","",Rents!BF23*'Res Rent Roll'!$Q24*Rollover!BE24)</f>
        <v/>
      </c>
      <c r="BG23" s="47" t="str">
        <f>IF('Res Rent Roll'!$B24="","",Rents!BG23*'Res Rent Roll'!$Q24*Rollover!BF24)</f>
        <v/>
      </c>
      <c r="BH23" s="47" t="str">
        <f>IF('Res Rent Roll'!$B24="","",Rents!BH23*'Res Rent Roll'!$Q24*Rollover!BG24)</f>
        <v/>
      </c>
      <c r="BI23" s="47" t="str">
        <f>IF('Res Rent Roll'!$B24="","",Rents!BI23*'Res Rent Roll'!$Q24*Rollover!BH24)</f>
        <v/>
      </c>
      <c r="BJ23" s="47" t="str">
        <f>IF('Res Rent Roll'!$B24="","",Rents!BJ23*'Res Rent Roll'!$Q24*Rollover!BI24)</f>
        <v/>
      </c>
      <c r="BK23" s="47" t="str">
        <f>IF('Res Rent Roll'!$B24="","",Rents!BK23*'Res Rent Roll'!$Q24*Rollover!BJ24)</f>
        <v/>
      </c>
      <c r="BL23" s="47" t="str">
        <f>IF('Res Rent Roll'!$B24="","",Rents!BL23*'Res Rent Roll'!$Q24*Rollover!BK24)</f>
        <v/>
      </c>
      <c r="BM23" s="47" t="str">
        <f>IF('Res Rent Roll'!$B24="","",Rents!BM23*'Res Rent Roll'!$Q24*Rollover!BL24)</f>
        <v/>
      </c>
      <c r="BN23" s="47" t="str">
        <f>IF('Res Rent Roll'!$B24="","",Rents!BN23*'Res Rent Roll'!$Q24*Rollover!BM24)</f>
        <v/>
      </c>
      <c r="BO23" s="47" t="str">
        <f>IF('Res Rent Roll'!$B24="","",Rents!BO23*'Res Rent Roll'!$Q24*Rollover!BN24)</f>
        <v/>
      </c>
      <c r="BP23" s="47" t="str">
        <f>IF('Res Rent Roll'!$B24="","",Rents!BP23*'Res Rent Roll'!$Q24*Rollover!BO24)</f>
        <v/>
      </c>
      <c r="BQ23" s="47" t="str">
        <f>IF('Res Rent Roll'!$B24="","",Rents!BQ23*'Res Rent Roll'!$Q24*Rollover!BP24)</f>
        <v/>
      </c>
      <c r="BR23" s="47" t="str">
        <f>IF('Res Rent Roll'!$B24="","",Rents!BR23*'Res Rent Roll'!$Q24*Rollover!BQ24)</f>
        <v/>
      </c>
      <c r="BS23" s="47" t="str">
        <f>IF('Res Rent Roll'!$B24="","",Rents!BS23*'Res Rent Roll'!$Q24*Rollover!BR24)</f>
        <v/>
      </c>
      <c r="BT23" s="47" t="str">
        <f>IF('Res Rent Roll'!$B24="","",Rents!BT23*'Res Rent Roll'!$Q24*Rollover!BS24)</f>
        <v/>
      </c>
      <c r="BU23" s="47" t="str">
        <f>IF('Res Rent Roll'!$B24="","",Rents!BU23*'Res Rent Roll'!$Q24*Rollover!BT24)</f>
        <v/>
      </c>
      <c r="BV23" s="47" t="str">
        <f>IF('Res Rent Roll'!$B24="","",Rents!BV23*'Res Rent Roll'!$Q24*Rollover!BU24)</f>
        <v/>
      </c>
      <c r="BW23" s="47" t="str">
        <f>IF('Res Rent Roll'!$B24="","",Rents!BW23*'Res Rent Roll'!$Q24*Rollover!BV24)</f>
        <v/>
      </c>
      <c r="BX23" s="47" t="str">
        <f>IF('Res Rent Roll'!$B24="","",Rents!BX23*'Res Rent Roll'!$Q24*Rollover!BW24)</f>
        <v/>
      </c>
      <c r="BY23" s="47" t="str">
        <f>IF('Res Rent Roll'!$B24="","",Rents!BY23*'Res Rent Roll'!$Q24*Rollover!BX24)</f>
        <v/>
      </c>
      <c r="BZ23" s="47" t="str">
        <f>IF('Res Rent Roll'!$B24="","",Rents!BZ23*'Res Rent Roll'!$Q24*Rollover!BY24)</f>
        <v/>
      </c>
      <c r="CA23" s="47" t="str">
        <f>IF('Res Rent Roll'!$B24="","",Rents!CA23*'Res Rent Roll'!$Q24*Rollover!BZ24)</f>
        <v/>
      </c>
      <c r="CB23" s="47" t="str">
        <f>IF('Res Rent Roll'!$B24="","",Rents!CB23*'Res Rent Roll'!$Q24*Rollover!CA24)</f>
        <v/>
      </c>
      <c r="CC23" s="47" t="str">
        <f>IF('Res Rent Roll'!$B24="","",Rents!CC23*'Res Rent Roll'!$Q24*Rollover!CB24)</f>
        <v/>
      </c>
      <c r="CD23" s="47" t="str">
        <f>IF('Res Rent Roll'!$B24="","",Rents!CD23*'Res Rent Roll'!$Q24*Rollover!CC24)</f>
        <v/>
      </c>
      <c r="CE23" s="47" t="str">
        <f>IF('Res Rent Roll'!$B24="","",Rents!CE23*'Res Rent Roll'!$Q24*Rollover!CD24)</f>
        <v/>
      </c>
      <c r="CF23" s="47" t="str">
        <f>IF('Res Rent Roll'!$B24="","",Rents!CF23*'Res Rent Roll'!$Q24*Rollover!CE24)</f>
        <v/>
      </c>
      <c r="CG23" s="47" t="str">
        <f>IF('Res Rent Roll'!$B24="","",Rents!CG23*'Res Rent Roll'!$Q24*Rollover!CF24)</f>
        <v/>
      </c>
      <c r="CH23" s="47" t="str">
        <f>IF('Res Rent Roll'!$B24="","",Rents!CH23*'Res Rent Roll'!$Q24*Rollover!CG24)</f>
        <v/>
      </c>
      <c r="CI23" s="47" t="str">
        <f>IF('Res Rent Roll'!$B24="","",Rents!CI23*'Res Rent Roll'!$Q24*Rollover!CH24)</f>
        <v/>
      </c>
      <c r="CJ23" s="47" t="str">
        <f>IF('Res Rent Roll'!$B24="","",Rents!CJ23*'Res Rent Roll'!$Q24*Rollover!CI24)</f>
        <v/>
      </c>
      <c r="CK23" s="47" t="str">
        <f>IF('Res Rent Roll'!$B24="","",Rents!CK23*'Res Rent Roll'!$Q24*Rollover!CJ24)</f>
        <v/>
      </c>
      <c r="CL23" s="47" t="str">
        <f>IF('Res Rent Roll'!$B24="","",Rents!CL23*'Res Rent Roll'!$Q24*Rollover!CK24)</f>
        <v/>
      </c>
      <c r="CM23" s="47" t="str">
        <f>IF('Res Rent Roll'!$B24="","",Rents!CM23*'Res Rent Roll'!$Q24*Rollover!CL24)</f>
        <v/>
      </c>
      <c r="CN23" s="47" t="str">
        <f>IF('Res Rent Roll'!$B24="","",Rents!CN23*'Res Rent Roll'!$Q24*Rollover!CM24)</f>
        <v/>
      </c>
      <c r="CO23" s="47" t="str">
        <f>IF('Res Rent Roll'!$B24="","",Rents!CO23*'Res Rent Roll'!$Q24*Rollover!CN24)</f>
        <v/>
      </c>
      <c r="CP23" s="47" t="str">
        <f>IF('Res Rent Roll'!$B24="","",Rents!CP23*'Res Rent Roll'!$Q24*Rollover!CO24)</f>
        <v/>
      </c>
      <c r="CQ23" s="47" t="str">
        <f>IF('Res Rent Roll'!$B24="","",Rents!CQ23*'Res Rent Roll'!$Q24*Rollover!CP24)</f>
        <v/>
      </c>
      <c r="CR23" s="47" t="str">
        <f>IF('Res Rent Roll'!$B24="","",Rents!CR23*'Res Rent Roll'!$Q24*Rollover!CQ24)</f>
        <v/>
      </c>
      <c r="CS23" s="47" t="str">
        <f>IF('Res Rent Roll'!$B24="","",Rents!CS23*'Res Rent Roll'!$Q24*Rollover!CR24)</f>
        <v/>
      </c>
      <c r="CT23" s="47" t="str">
        <f>IF('Res Rent Roll'!$B24="","",Rents!CT23*'Res Rent Roll'!$Q24*Rollover!CS24)</f>
        <v/>
      </c>
      <c r="CU23" s="47" t="str">
        <f>IF('Res Rent Roll'!$B24="","",Rents!CU23*'Res Rent Roll'!$Q24*Rollover!CT24)</f>
        <v/>
      </c>
      <c r="CV23" s="47" t="str">
        <f>IF('Res Rent Roll'!$B24="","",Rents!CV23*'Res Rent Roll'!$Q24*Rollover!CU24)</f>
        <v/>
      </c>
      <c r="CW23" s="47" t="str">
        <f>IF('Res Rent Roll'!$B24="","",Rents!CW23*'Res Rent Roll'!$Q24*Rollover!CV24)</f>
        <v/>
      </c>
      <c r="CX23" s="47" t="str">
        <f>IF('Res Rent Roll'!$B24="","",Rents!CX23*'Res Rent Roll'!$Q24*Rollover!CW24)</f>
        <v/>
      </c>
      <c r="CY23" s="47" t="str">
        <f>IF('Res Rent Roll'!$B24="","",Rents!CY23*'Res Rent Roll'!$Q24*Rollover!CX24)</f>
        <v/>
      </c>
      <c r="CZ23" s="47" t="str">
        <f>IF('Res Rent Roll'!$B24="","",Rents!CZ23*'Res Rent Roll'!$Q24*Rollover!CY24)</f>
        <v/>
      </c>
      <c r="DA23" s="47" t="str">
        <f>IF('Res Rent Roll'!$B24="","",Rents!DA23*'Res Rent Roll'!$Q24*Rollover!CZ24)</f>
        <v/>
      </c>
      <c r="DB23" s="47" t="str">
        <f>IF('Res Rent Roll'!$B24="","",Rents!DB23*'Res Rent Roll'!$Q24*Rollover!DA24)</f>
        <v/>
      </c>
      <c r="DC23" s="47" t="str">
        <f>IF('Res Rent Roll'!$B24="","",Rents!DC23*'Res Rent Roll'!$Q24*Rollover!DB24)</f>
        <v/>
      </c>
      <c r="DD23" s="47" t="str">
        <f>IF('Res Rent Roll'!$B24="","",Rents!DD23*'Res Rent Roll'!$Q24*Rollover!DC24)</f>
        <v/>
      </c>
      <c r="DE23" s="47" t="str">
        <f>IF('Res Rent Roll'!$B24="","",Rents!DE23*'Res Rent Roll'!$Q24*Rollover!DD24)</f>
        <v/>
      </c>
      <c r="DF23" s="47" t="str">
        <f>IF('Res Rent Roll'!$B24="","",Rents!DF23*'Res Rent Roll'!$Q24*Rollover!DE24)</f>
        <v/>
      </c>
      <c r="DG23" s="47" t="str">
        <f>IF('Res Rent Roll'!$B24="","",Rents!DG23*'Res Rent Roll'!$Q24*Rollover!DF24)</f>
        <v/>
      </c>
      <c r="DH23" s="47" t="str">
        <f>IF('Res Rent Roll'!$B24="","",Rents!DH23*'Res Rent Roll'!$Q24*Rollover!DG24)</f>
        <v/>
      </c>
      <c r="DI23" s="47" t="str">
        <f>IF('Res Rent Roll'!$B24="","",Rents!DI23*'Res Rent Roll'!$Q24*Rollover!DH24)</f>
        <v/>
      </c>
      <c r="DJ23" s="47" t="str">
        <f>IF('Res Rent Roll'!$B24="","",Rents!DJ23*'Res Rent Roll'!$Q24*Rollover!DI24)</f>
        <v/>
      </c>
      <c r="DK23" s="47" t="str">
        <f>IF('Res Rent Roll'!$B24="","",Rents!DK23*'Res Rent Roll'!$Q24*Rollover!DJ24)</f>
        <v/>
      </c>
      <c r="DL23" s="47" t="str">
        <f>IF('Res Rent Roll'!$B24="","",Rents!DL23*'Res Rent Roll'!$Q24*Rollover!DK24)</f>
        <v/>
      </c>
      <c r="DM23" s="47" t="str">
        <f>IF('Res Rent Roll'!$B24="","",Rents!DM23*'Res Rent Roll'!$Q24*Rollover!DL24)</f>
        <v/>
      </c>
      <c r="DN23" s="47" t="str">
        <f>IF('Res Rent Roll'!$B24="","",Rents!DN23*'Res Rent Roll'!$Q24*Rollover!DM24)</f>
        <v/>
      </c>
      <c r="DO23" s="47" t="str">
        <f>IF('Res Rent Roll'!$B24="","",Rents!DO23*'Res Rent Roll'!$Q24*Rollover!DN24)</f>
        <v/>
      </c>
      <c r="DP23" s="47" t="str">
        <f>IF('Res Rent Roll'!$B24="","",Rents!DP23*'Res Rent Roll'!$Q24*Rollover!DO24)</f>
        <v/>
      </c>
      <c r="DQ23" s="47" t="str">
        <f>IF('Res Rent Roll'!$B24="","",Rents!DQ23*'Res Rent Roll'!$Q24*Rollover!DP24)</f>
        <v/>
      </c>
      <c r="DR23" s="47" t="str">
        <f>IF('Res Rent Roll'!$B24="","",Rents!DR23*'Res Rent Roll'!$Q24*Rollover!DQ24)</f>
        <v/>
      </c>
      <c r="DS23" s="47" t="str">
        <f>IF('Res Rent Roll'!$B24="","",Rents!DS23*'Res Rent Roll'!$Q24*Rollover!DR24)</f>
        <v/>
      </c>
      <c r="DT23" s="47" t="str">
        <f>IF('Res Rent Roll'!$B24="","",Rents!DT23*'Res Rent Roll'!$Q24*Rollover!DS24)</f>
        <v/>
      </c>
      <c r="DU23" s="47" t="str">
        <f>IF('Res Rent Roll'!$B24="","",Rents!DU23*'Res Rent Roll'!$Q24*Rollover!DT24)</f>
        <v/>
      </c>
      <c r="DV23" s="47" t="str">
        <f>IF('Res Rent Roll'!$B24="","",Rents!DV23*'Res Rent Roll'!$Q24*Rollover!DU24)</f>
        <v/>
      </c>
      <c r="DW23" s="47" t="str">
        <f>IF('Res Rent Roll'!$B24="","",Rents!DW23*'Res Rent Roll'!$Q24*Rollover!DV24)</f>
        <v/>
      </c>
      <c r="DX23" s="47" t="str">
        <f>IF('Res Rent Roll'!$B24="","",Rents!DX23*'Res Rent Roll'!$Q24*Rollover!DW24)</f>
        <v/>
      </c>
      <c r="DY23" s="47" t="str">
        <f>IF('Res Rent Roll'!$B24="","",Rents!DY23*'Res Rent Roll'!$Q24*Rollover!DX24)</f>
        <v/>
      </c>
      <c r="DZ23" s="47" t="str">
        <f>IF('Res Rent Roll'!$B24="","",Rents!DZ23*'Res Rent Roll'!$Q24*Rollover!DY24)</f>
        <v/>
      </c>
      <c r="EA23" s="47" t="str">
        <f>IF('Res Rent Roll'!$B24="","",Rents!EA23*'Res Rent Roll'!$Q24*Rollover!DZ24)</f>
        <v/>
      </c>
      <c r="EB23" s="47" t="str">
        <f>IF('Res Rent Roll'!$B24="","",Rents!EB23*'Res Rent Roll'!$Q24*Rollover!EA24)</f>
        <v/>
      </c>
      <c r="EC23" s="47" t="str">
        <f>IF('Res Rent Roll'!$B24="","",Rents!EC23*'Res Rent Roll'!$Q24*Rollover!EB24)</f>
        <v/>
      </c>
      <c r="ED23" s="47" t="str">
        <f>IF('Res Rent Roll'!$B24="","",Rents!ED23*'Res Rent Roll'!$Q24*Rollover!EC24)</f>
        <v/>
      </c>
      <c r="EE23" s="47" t="str">
        <f>IF('Res Rent Roll'!$B24="","",Rents!EE23*'Res Rent Roll'!$Q24*Rollover!ED24)</f>
        <v/>
      </c>
      <c r="EF23" s="47" t="str">
        <f>IF('Res Rent Roll'!$B24="","",Rents!EF23*'Res Rent Roll'!$Q24*Rollover!EE24)</f>
        <v/>
      </c>
      <c r="EG23" s="47" t="str">
        <f>IF('Res Rent Roll'!$B24="","",Rents!EG23*'Res Rent Roll'!$Q24*Rollover!EF24)</f>
        <v/>
      </c>
      <c r="EH23" s="47" t="str">
        <f>IF('Res Rent Roll'!$B24="","",Rents!EH23*'Res Rent Roll'!$Q24*Rollover!EG24)</f>
        <v/>
      </c>
      <c r="EI23" s="47" t="str">
        <f>IF('Res Rent Roll'!$B24="","",Rents!EI23*'Res Rent Roll'!$Q24*Rollover!EH24)</f>
        <v/>
      </c>
      <c r="EJ23" s="47" t="str">
        <f>IF('Res Rent Roll'!$B24="","",Rents!EJ23*'Res Rent Roll'!$Q24*Rollover!EI24)</f>
        <v/>
      </c>
      <c r="EK23" s="47" t="str">
        <f>IF('Res Rent Roll'!$B24="","",Rents!EK23*'Res Rent Roll'!$Q24*Rollover!EJ24)</f>
        <v/>
      </c>
      <c r="EL23" s="47" t="str">
        <f>IF('Res Rent Roll'!$B24="","",Rents!EL23*'Res Rent Roll'!$Q24*Rollover!EK24)</f>
        <v/>
      </c>
      <c r="EM23" s="47" t="str">
        <f>IF('Res Rent Roll'!$B24="","",Rents!EM23*'Res Rent Roll'!$Q24*Rollover!EL24)</f>
        <v/>
      </c>
      <c r="EN23" s="47" t="str">
        <f>IF('Res Rent Roll'!$B24="","",Rents!EN23*'Res Rent Roll'!$Q24*Rollover!EM24)</f>
        <v/>
      </c>
      <c r="EO23" s="47" t="str">
        <f>IF('Res Rent Roll'!$B24="","",Rents!EO23*'Res Rent Roll'!$Q24*Rollover!EN24)</f>
        <v/>
      </c>
      <c r="EP23" s="47" t="str">
        <f>IF('Res Rent Roll'!$B24="","",Rents!EP23*'Res Rent Roll'!$Q24*Rollover!EO24)</f>
        <v/>
      </c>
      <c r="EQ23" s="47" t="str">
        <f>IF('Res Rent Roll'!$B24="","",Rents!EQ23*'Res Rent Roll'!$Q24*Rollover!EP24)</f>
        <v/>
      </c>
      <c r="ER23" s="47" t="str">
        <f>IF('Res Rent Roll'!$B24="","",Rents!ER23*'Res Rent Roll'!$Q24*Rollover!EQ24)</f>
        <v/>
      </c>
      <c r="ES23" s="47" t="str">
        <f>IF('Res Rent Roll'!$B24="","",Rents!ES23*'Res Rent Roll'!$Q24*Rollover!ER24)</f>
        <v/>
      </c>
      <c r="ET23" s="47" t="str">
        <f>IF('Res Rent Roll'!$B24="","",Rents!ET23*'Res Rent Roll'!$Q24*Rollover!ES24)</f>
        <v/>
      </c>
      <c r="EU23" s="47" t="str">
        <f>IF('Res Rent Roll'!$B24="","",Rents!EU23*'Res Rent Roll'!$Q24*Rollover!ET24)</f>
        <v/>
      </c>
      <c r="EV23" s="47" t="str">
        <f>IF('Res Rent Roll'!$B24="","",Rents!EV23*'Res Rent Roll'!$Q24*Rollover!EU24)</f>
        <v/>
      </c>
      <c r="EW23" s="47" t="str">
        <f>IF('Res Rent Roll'!$B24="","",Rents!EW23*'Res Rent Roll'!$Q24*Rollover!EV24)</f>
        <v/>
      </c>
      <c r="EX23" s="47" t="str">
        <f>IF('Res Rent Roll'!$B24="","",Rents!EX23*'Res Rent Roll'!$Q24*Rollover!EW24)</f>
        <v/>
      </c>
      <c r="EY23" s="47" t="str">
        <f>IF('Res Rent Roll'!$B24="","",Rents!EY23*'Res Rent Roll'!$Q24*Rollover!EX24)</f>
        <v/>
      </c>
      <c r="EZ23" s="47" t="str">
        <f>IF('Res Rent Roll'!$B24="","",Rents!EZ23*'Res Rent Roll'!$Q24*Rollover!EY24)</f>
        <v/>
      </c>
      <c r="FA23" s="47" t="str">
        <f>IF('Res Rent Roll'!$B24="","",Rents!FA23*'Res Rent Roll'!$Q24*Rollover!EZ24)</f>
        <v/>
      </c>
      <c r="FB23" s="47" t="str">
        <f>IF('Res Rent Roll'!$B24="","",Rents!FB23*'Res Rent Roll'!$Q24*Rollover!FA24)</f>
        <v/>
      </c>
      <c r="FC23" s="47" t="str">
        <f>IF('Res Rent Roll'!$B24="","",Rents!FC23*'Res Rent Roll'!$Q24*Rollover!FB24)</f>
        <v/>
      </c>
      <c r="FD23" s="47" t="str">
        <f>IF('Res Rent Roll'!$B24="","",Rents!FD23*'Res Rent Roll'!$Q24*Rollover!FC24)</f>
        <v/>
      </c>
      <c r="FE23" s="47" t="str">
        <f>IF('Res Rent Roll'!$B24="","",Rents!FE23*'Res Rent Roll'!$Q24*Rollover!FD24)</f>
        <v/>
      </c>
      <c r="FF23" s="47" t="str">
        <f>IF('Res Rent Roll'!$B24="","",Rents!FF23*'Res Rent Roll'!$Q24*Rollover!FE24)</f>
        <v/>
      </c>
      <c r="FG23" s="47" t="str">
        <f>IF('Res Rent Roll'!$B24="","",Rents!FG23*'Res Rent Roll'!$Q24*Rollover!FF24)</f>
        <v/>
      </c>
      <c r="FH23" s="47" t="str">
        <f>IF('Res Rent Roll'!$B24="","",Rents!FH23*'Res Rent Roll'!$Q24*Rollover!FG24)</f>
        <v/>
      </c>
      <c r="FI23" s="47" t="str">
        <f>IF('Res Rent Roll'!$B24="","",Rents!FI23*'Res Rent Roll'!$Q24*Rollover!FH24)</f>
        <v/>
      </c>
      <c r="FJ23" s="47" t="str">
        <f>IF('Res Rent Roll'!$B24="","",Rents!FJ23*'Res Rent Roll'!$Q24*Rollover!FI24)</f>
        <v/>
      </c>
      <c r="FK23" s="47" t="str">
        <f>IF('Res Rent Roll'!$B24="","",Rents!FK23*'Res Rent Roll'!$Q24*Rollover!FJ24)</f>
        <v/>
      </c>
      <c r="FL23" s="47" t="str">
        <f>IF('Res Rent Roll'!$B24="","",Rents!FL23*'Res Rent Roll'!$Q24*Rollover!FK24)</f>
        <v/>
      </c>
      <c r="FM23" s="47" t="str">
        <f>IF('Res Rent Roll'!$B24="","",Rents!FM23*'Res Rent Roll'!$Q24*Rollover!FL24)</f>
        <v/>
      </c>
      <c r="FN23" s="47" t="str">
        <f>IF('Res Rent Roll'!$B24="","",Rents!FN23*'Res Rent Roll'!$Q24*Rollover!FM24)</f>
        <v/>
      </c>
      <c r="FO23" s="47" t="str">
        <f>IF('Res Rent Roll'!$B24="","",Rents!FO23*'Res Rent Roll'!$Q24*Rollover!FN24)</f>
        <v/>
      </c>
      <c r="FP23" s="47" t="str">
        <f>IF('Res Rent Roll'!$B24="","",Rents!FP23*'Res Rent Roll'!$Q24*Rollover!FO24)</f>
        <v/>
      </c>
      <c r="FQ23" s="47" t="str">
        <f>IF('Res Rent Roll'!$B24="","",Rents!FQ23*'Res Rent Roll'!$Q24*Rollover!FP24)</f>
        <v/>
      </c>
      <c r="FR23" s="47" t="str">
        <f>IF('Res Rent Roll'!$B24="","",Rents!FR23*'Res Rent Roll'!$Q24*Rollover!FQ24)</f>
        <v/>
      </c>
      <c r="FS23" s="47" t="str">
        <f>IF('Res Rent Roll'!$B24="","",Rents!FS23*'Res Rent Roll'!$Q24*Rollover!FR24)</f>
        <v/>
      </c>
      <c r="FT23" s="47" t="str">
        <f>IF('Res Rent Roll'!$B24="","",Rents!FT23*'Res Rent Roll'!$Q24*Rollover!FS24)</f>
        <v/>
      </c>
      <c r="FU23" s="47" t="str">
        <f>IF('Res Rent Roll'!$B24="","",Rents!FU23*'Res Rent Roll'!$Q24*Rollover!FT24)</f>
        <v/>
      </c>
      <c r="FV23" s="47" t="str">
        <f>IF('Res Rent Roll'!$B24="","",Rents!FV23*'Res Rent Roll'!$Q24*Rollover!FU24)</f>
        <v/>
      </c>
      <c r="FW23" s="47" t="str">
        <f>IF('Res Rent Roll'!$B24="","",Rents!FW23*'Res Rent Roll'!$Q24*Rollover!FV24)</f>
        <v/>
      </c>
      <c r="FX23" s="47" t="str">
        <f>IF('Res Rent Roll'!$B24="","",Rents!FX23*'Res Rent Roll'!$Q24*Rollover!FW24)</f>
        <v/>
      </c>
      <c r="FY23" s="47" t="str">
        <f>IF('Res Rent Roll'!$B24="","",Rents!FY23*'Res Rent Roll'!$Q24*Rollover!FX24)</f>
        <v/>
      </c>
      <c r="FZ23" s="47" t="str">
        <f>IF('Res Rent Roll'!$B24="","",Rents!FZ23*'Res Rent Roll'!$Q24*Rollover!FY24)</f>
        <v/>
      </c>
      <c r="GA23" s="48" t="str">
        <f>IF('Res Rent Roll'!$B24="","",Rents!GA23*'Res Rent Roll'!$Q24*Rollover!FZ24)</f>
        <v/>
      </c>
    </row>
    <row r="24" spans="2:183" x14ac:dyDescent="0.3">
      <c r="B24" s="42" t="str">
        <f>IF('Res Rent Roll'!$B25="","",'Res Rent Roll'!$B25)</f>
        <v/>
      </c>
      <c r="C24" s="43"/>
      <c r="D24" s="47" t="str">
        <f>IF('Res Rent Roll'!$B25="","",Rents!D24*'Res Rent Roll'!$Q25*Rollover!C25)</f>
        <v/>
      </c>
      <c r="E24" s="47" t="str">
        <f>IF('Res Rent Roll'!$B25="","",Rents!E24*'Res Rent Roll'!$Q25*Rollover!D25)</f>
        <v/>
      </c>
      <c r="F24" s="47" t="str">
        <f>IF('Res Rent Roll'!$B25="","",Rents!F24*'Res Rent Roll'!$Q25*Rollover!E25)</f>
        <v/>
      </c>
      <c r="G24" s="47" t="str">
        <f>IF('Res Rent Roll'!$B25="","",Rents!G24*'Res Rent Roll'!$Q25*Rollover!F25)</f>
        <v/>
      </c>
      <c r="H24" s="47" t="str">
        <f>IF('Res Rent Roll'!$B25="","",Rents!H24*'Res Rent Roll'!$Q25*Rollover!G25)</f>
        <v/>
      </c>
      <c r="I24" s="47" t="str">
        <f>IF('Res Rent Roll'!$B25="","",Rents!I24*'Res Rent Roll'!$Q25*Rollover!H25)</f>
        <v/>
      </c>
      <c r="J24" s="47" t="str">
        <f>IF('Res Rent Roll'!$B25="","",Rents!J24*'Res Rent Roll'!$Q25*Rollover!I25)</f>
        <v/>
      </c>
      <c r="K24" s="47" t="str">
        <f>IF('Res Rent Roll'!$B25="","",Rents!K24*'Res Rent Roll'!$Q25*Rollover!J25)</f>
        <v/>
      </c>
      <c r="L24" s="47" t="str">
        <f>IF('Res Rent Roll'!$B25="","",Rents!L24*'Res Rent Roll'!$Q25*Rollover!K25)</f>
        <v/>
      </c>
      <c r="M24" s="47" t="str">
        <f>IF('Res Rent Roll'!$B25="","",Rents!M24*'Res Rent Roll'!$Q25*Rollover!L25)</f>
        <v/>
      </c>
      <c r="N24" s="47" t="str">
        <f>IF('Res Rent Roll'!$B25="","",Rents!N24*'Res Rent Roll'!$Q25*Rollover!M25)</f>
        <v/>
      </c>
      <c r="O24" s="47" t="str">
        <f>IF('Res Rent Roll'!$B25="","",Rents!O24*'Res Rent Roll'!$Q25*Rollover!N25)</f>
        <v/>
      </c>
      <c r="P24" s="47" t="str">
        <f>IF('Res Rent Roll'!$B25="","",Rents!P24*'Res Rent Roll'!$Q25*Rollover!O25)</f>
        <v/>
      </c>
      <c r="Q24" s="47" t="str">
        <f>IF('Res Rent Roll'!$B25="","",Rents!Q24*'Res Rent Roll'!$Q25*Rollover!P25)</f>
        <v/>
      </c>
      <c r="R24" s="47" t="str">
        <f>IF('Res Rent Roll'!$B25="","",Rents!R24*'Res Rent Roll'!$Q25*Rollover!Q25)</f>
        <v/>
      </c>
      <c r="S24" s="47" t="str">
        <f>IF('Res Rent Roll'!$B25="","",Rents!S24*'Res Rent Roll'!$Q25*Rollover!R25)</f>
        <v/>
      </c>
      <c r="T24" s="47" t="str">
        <f>IF('Res Rent Roll'!$B25="","",Rents!T24*'Res Rent Roll'!$Q25*Rollover!S25)</f>
        <v/>
      </c>
      <c r="U24" s="47" t="str">
        <f>IF('Res Rent Roll'!$B25="","",Rents!U24*'Res Rent Roll'!$Q25*Rollover!T25)</f>
        <v/>
      </c>
      <c r="V24" s="47" t="str">
        <f>IF('Res Rent Roll'!$B25="","",Rents!V24*'Res Rent Roll'!$Q25*Rollover!U25)</f>
        <v/>
      </c>
      <c r="W24" s="47" t="str">
        <f>IF('Res Rent Roll'!$B25="","",Rents!W24*'Res Rent Roll'!$Q25*Rollover!V25)</f>
        <v/>
      </c>
      <c r="X24" s="47" t="str">
        <f>IF('Res Rent Roll'!$B25="","",Rents!X24*'Res Rent Roll'!$Q25*Rollover!W25)</f>
        <v/>
      </c>
      <c r="Y24" s="47" t="str">
        <f>IF('Res Rent Roll'!$B25="","",Rents!Y24*'Res Rent Roll'!$Q25*Rollover!X25)</f>
        <v/>
      </c>
      <c r="Z24" s="47" t="str">
        <f>IF('Res Rent Roll'!$B25="","",Rents!Z24*'Res Rent Roll'!$Q25*Rollover!Y25)</f>
        <v/>
      </c>
      <c r="AA24" s="47" t="str">
        <f>IF('Res Rent Roll'!$B25="","",Rents!AA24*'Res Rent Roll'!$Q25*Rollover!Z25)</f>
        <v/>
      </c>
      <c r="AB24" s="47" t="str">
        <f>IF('Res Rent Roll'!$B25="","",Rents!AB24*'Res Rent Roll'!$Q25*Rollover!AA25)</f>
        <v/>
      </c>
      <c r="AC24" s="47" t="str">
        <f>IF('Res Rent Roll'!$B25="","",Rents!AC24*'Res Rent Roll'!$Q25*Rollover!AB25)</f>
        <v/>
      </c>
      <c r="AD24" s="47" t="str">
        <f>IF('Res Rent Roll'!$B25="","",Rents!AD24*'Res Rent Roll'!$Q25*Rollover!AC25)</f>
        <v/>
      </c>
      <c r="AE24" s="47" t="str">
        <f>IF('Res Rent Roll'!$B25="","",Rents!AE24*'Res Rent Roll'!$Q25*Rollover!AD25)</f>
        <v/>
      </c>
      <c r="AF24" s="47" t="str">
        <f>IF('Res Rent Roll'!$B25="","",Rents!AF24*'Res Rent Roll'!$Q25*Rollover!AE25)</f>
        <v/>
      </c>
      <c r="AG24" s="47" t="str">
        <f>IF('Res Rent Roll'!$B25="","",Rents!AG24*'Res Rent Roll'!$Q25*Rollover!AF25)</f>
        <v/>
      </c>
      <c r="AH24" s="47" t="str">
        <f>IF('Res Rent Roll'!$B25="","",Rents!AH24*'Res Rent Roll'!$Q25*Rollover!AG25)</f>
        <v/>
      </c>
      <c r="AI24" s="47" t="str">
        <f>IF('Res Rent Roll'!$B25="","",Rents!AI24*'Res Rent Roll'!$Q25*Rollover!AH25)</f>
        <v/>
      </c>
      <c r="AJ24" s="47" t="str">
        <f>IF('Res Rent Roll'!$B25="","",Rents!AJ24*'Res Rent Roll'!$Q25*Rollover!AI25)</f>
        <v/>
      </c>
      <c r="AK24" s="47" t="str">
        <f>IF('Res Rent Roll'!$B25="","",Rents!AK24*'Res Rent Roll'!$Q25*Rollover!AJ25)</f>
        <v/>
      </c>
      <c r="AL24" s="47" t="str">
        <f>IF('Res Rent Roll'!$B25="","",Rents!AL24*'Res Rent Roll'!$Q25*Rollover!AK25)</f>
        <v/>
      </c>
      <c r="AM24" s="47" t="str">
        <f>IF('Res Rent Roll'!$B25="","",Rents!AM24*'Res Rent Roll'!$Q25*Rollover!AL25)</f>
        <v/>
      </c>
      <c r="AN24" s="47" t="str">
        <f>IF('Res Rent Roll'!$B25="","",Rents!AN24*'Res Rent Roll'!$Q25*Rollover!AM25)</f>
        <v/>
      </c>
      <c r="AO24" s="47" t="str">
        <f>IF('Res Rent Roll'!$B25="","",Rents!AO24*'Res Rent Roll'!$Q25*Rollover!AN25)</f>
        <v/>
      </c>
      <c r="AP24" s="47" t="str">
        <f>IF('Res Rent Roll'!$B25="","",Rents!AP24*'Res Rent Roll'!$Q25*Rollover!AO25)</f>
        <v/>
      </c>
      <c r="AQ24" s="47" t="str">
        <f>IF('Res Rent Roll'!$B25="","",Rents!AQ24*'Res Rent Roll'!$Q25*Rollover!AP25)</f>
        <v/>
      </c>
      <c r="AR24" s="47" t="str">
        <f>IF('Res Rent Roll'!$B25="","",Rents!AR24*'Res Rent Roll'!$Q25*Rollover!AQ25)</f>
        <v/>
      </c>
      <c r="AS24" s="47" t="str">
        <f>IF('Res Rent Roll'!$B25="","",Rents!AS24*'Res Rent Roll'!$Q25*Rollover!AR25)</f>
        <v/>
      </c>
      <c r="AT24" s="47" t="str">
        <f>IF('Res Rent Roll'!$B25="","",Rents!AT24*'Res Rent Roll'!$Q25*Rollover!AS25)</f>
        <v/>
      </c>
      <c r="AU24" s="47" t="str">
        <f>IF('Res Rent Roll'!$B25="","",Rents!AU24*'Res Rent Roll'!$Q25*Rollover!AT25)</f>
        <v/>
      </c>
      <c r="AV24" s="47" t="str">
        <f>IF('Res Rent Roll'!$B25="","",Rents!AV24*'Res Rent Roll'!$Q25*Rollover!AU25)</f>
        <v/>
      </c>
      <c r="AW24" s="47" t="str">
        <f>IF('Res Rent Roll'!$B25="","",Rents!AW24*'Res Rent Roll'!$Q25*Rollover!AV25)</f>
        <v/>
      </c>
      <c r="AX24" s="47" t="str">
        <f>IF('Res Rent Roll'!$B25="","",Rents!AX24*'Res Rent Roll'!$Q25*Rollover!AW25)</f>
        <v/>
      </c>
      <c r="AY24" s="47" t="str">
        <f>IF('Res Rent Roll'!$B25="","",Rents!AY24*'Res Rent Roll'!$Q25*Rollover!AX25)</f>
        <v/>
      </c>
      <c r="AZ24" s="47" t="str">
        <f>IF('Res Rent Roll'!$B25="","",Rents!AZ24*'Res Rent Roll'!$Q25*Rollover!AY25)</f>
        <v/>
      </c>
      <c r="BA24" s="47" t="str">
        <f>IF('Res Rent Roll'!$B25="","",Rents!BA24*'Res Rent Roll'!$Q25*Rollover!AZ25)</f>
        <v/>
      </c>
      <c r="BB24" s="47" t="str">
        <f>IF('Res Rent Roll'!$B25="","",Rents!BB24*'Res Rent Roll'!$Q25*Rollover!BA25)</f>
        <v/>
      </c>
      <c r="BC24" s="47" t="str">
        <f>IF('Res Rent Roll'!$B25="","",Rents!BC24*'Res Rent Roll'!$Q25*Rollover!BB25)</f>
        <v/>
      </c>
      <c r="BD24" s="47" t="str">
        <f>IF('Res Rent Roll'!$B25="","",Rents!BD24*'Res Rent Roll'!$Q25*Rollover!BC25)</f>
        <v/>
      </c>
      <c r="BE24" s="47" t="str">
        <f>IF('Res Rent Roll'!$B25="","",Rents!BE24*'Res Rent Roll'!$Q25*Rollover!BD25)</f>
        <v/>
      </c>
      <c r="BF24" s="47" t="str">
        <f>IF('Res Rent Roll'!$B25="","",Rents!BF24*'Res Rent Roll'!$Q25*Rollover!BE25)</f>
        <v/>
      </c>
      <c r="BG24" s="47" t="str">
        <f>IF('Res Rent Roll'!$B25="","",Rents!BG24*'Res Rent Roll'!$Q25*Rollover!BF25)</f>
        <v/>
      </c>
      <c r="BH24" s="47" t="str">
        <f>IF('Res Rent Roll'!$B25="","",Rents!BH24*'Res Rent Roll'!$Q25*Rollover!BG25)</f>
        <v/>
      </c>
      <c r="BI24" s="47" t="str">
        <f>IF('Res Rent Roll'!$B25="","",Rents!BI24*'Res Rent Roll'!$Q25*Rollover!BH25)</f>
        <v/>
      </c>
      <c r="BJ24" s="47" t="str">
        <f>IF('Res Rent Roll'!$B25="","",Rents!BJ24*'Res Rent Roll'!$Q25*Rollover!BI25)</f>
        <v/>
      </c>
      <c r="BK24" s="47" t="str">
        <f>IF('Res Rent Roll'!$B25="","",Rents!BK24*'Res Rent Roll'!$Q25*Rollover!BJ25)</f>
        <v/>
      </c>
      <c r="BL24" s="47" t="str">
        <f>IF('Res Rent Roll'!$B25="","",Rents!BL24*'Res Rent Roll'!$Q25*Rollover!BK25)</f>
        <v/>
      </c>
      <c r="BM24" s="47" t="str">
        <f>IF('Res Rent Roll'!$B25="","",Rents!BM24*'Res Rent Roll'!$Q25*Rollover!BL25)</f>
        <v/>
      </c>
      <c r="BN24" s="47" t="str">
        <f>IF('Res Rent Roll'!$B25="","",Rents!BN24*'Res Rent Roll'!$Q25*Rollover!BM25)</f>
        <v/>
      </c>
      <c r="BO24" s="47" t="str">
        <f>IF('Res Rent Roll'!$B25="","",Rents!BO24*'Res Rent Roll'!$Q25*Rollover!BN25)</f>
        <v/>
      </c>
      <c r="BP24" s="47" t="str">
        <f>IF('Res Rent Roll'!$B25="","",Rents!BP24*'Res Rent Roll'!$Q25*Rollover!BO25)</f>
        <v/>
      </c>
      <c r="BQ24" s="47" t="str">
        <f>IF('Res Rent Roll'!$B25="","",Rents!BQ24*'Res Rent Roll'!$Q25*Rollover!BP25)</f>
        <v/>
      </c>
      <c r="BR24" s="47" t="str">
        <f>IF('Res Rent Roll'!$B25="","",Rents!BR24*'Res Rent Roll'!$Q25*Rollover!BQ25)</f>
        <v/>
      </c>
      <c r="BS24" s="47" t="str">
        <f>IF('Res Rent Roll'!$B25="","",Rents!BS24*'Res Rent Roll'!$Q25*Rollover!BR25)</f>
        <v/>
      </c>
      <c r="BT24" s="47" t="str">
        <f>IF('Res Rent Roll'!$B25="","",Rents!BT24*'Res Rent Roll'!$Q25*Rollover!BS25)</f>
        <v/>
      </c>
      <c r="BU24" s="47" t="str">
        <f>IF('Res Rent Roll'!$B25="","",Rents!BU24*'Res Rent Roll'!$Q25*Rollover!BT25)</f>
        <v/>
      </c>
      <c r="BV24" s="47" t="str">
        <f>IF('Res Rent Roll'!$B25="","",Rents!BV24*'Res Rent Roll'!$Q25*Rollover!BU25)</f>
        <v/>
      </c>
      <c r="BW24" s="47" t="str">
        <f>IF('Res Rent Roll'!$B25="","",Rents!BW24*'Res Rent Roll'!$Q25*Rollover!BV25)</f>
        <v/>
      </c>
      <c r="BX24" s="47" t="str">
        <f>IF('Res Rent Roll'!$B25="","",Rents!BX24*'Res Rent Roll'!$Q25*Rollover!BW25)</f>
        <v/>
      </c>
      <c r="BY24" s="47" t="str">
        <f>IF('Res Rent Roll'!$B25="","",Rents!BY24*'Res Rent Roll'!$Q25*Rollover!BX25)</f>
        <v/>
      </c>
      <c r="BZ24" s="47" t="str">
        <f>IF('Res Rent Roll'!$B25="","",Rents!BZ24*'Res Rent Roll'!$Q25*Rollover!BY25)</f>
        <v/>
      </c>
      <c r="CA24" s="47" t="str">
        <f>IF('Res Rent Roll'!$B25="","",Rents!CA24*'Res Rent Roll'!$Q25*Rollover!BZ25)</f>
        <v/>
      </c>
      <c r="CB24" s="47" t="str">
        <f>IF('Res Rent Roll'!$B25="","",Rents!CB24*'Res Rent Roll'!$Q25*Rollover!CA25)</f>
        <v/>
      </c>
      <c r="CC24" s="47" t="str">
        <f>IF('Res Rent Roll'!$B25="","",Rents!CC24*'Res Rent Roll'!$Q25*Rollover!CB25)</f>
        <v/>
      </c>
      <c r="CD24" s="47" t="str">
        <f>IF('Res Rent Roll'!$B25="","",Rents!CD24*'Res Rent Roll'!$Q25*Rollover!CC25)</f>
        <v/>
      </c>
      <c r="CE24" s="47" t="str">
        <f>IF('Res Rent Roll'!$B25="","",Rents!CE24*'Res Rent Roll'!$Q25*Rollover!CD25)</f>
        <v/>
      </c>
      <c r="CF24" s="47" t="str">
        <f>IF('Res Rent Roll'!$B25="","",Rents!CF24*'Res Rent Roll'!$Q25*Rollover!CE25)</f>
        <v/>
      </c>
      <c r="CG24" s="47" t="str">
        <f>IF('Res Rent Roll'!$B25="","",Rents!CG24*'Res Rent Roll'!$Q25*Rollover!CF25)</f>
        <v/>
      </c>
      <c r="CH24" s="47" t="str">
        <f>IF('Res Rent Roll'!$B25="","",Rents!CH24*'Res Rent Roll'!$Q25*Rollover!CG25)</f>
        <v/>
      </c>
      <c r="CI24" s="47" t="str">
        <f>IF('Res Rent Roll'!$B25="","",Rents!CI24*'Res Rent Roll'!$Q25*Rollover!CH25)</f>
        <v/>
      </c>
      <c r="CJ24" s="47" t="str">
        <f>IF('Res Rent Roll'!$B25="","",Rents!CJ24*'Res Rent Roll'!$Q25*Rollover!CI25)</f>
        <v/>
      </c>
      <c r="CK24" s="47" t="str">
        <f>IF('Res Rent Roll'!$B25="","",Rents!CK24*'Res Rent Roll'!$Q25*Rollover!CJ25)</f>
        <v/>
      </c>
      <c r="CL24" s="47" t="str">
        <f>IF('Res Rent Roll'!$B25="","",Rents!CL24*'Res Rent Roll'!$Q25*Rollover!CK25)</f>
        <v/>
      </c>
      <c r="CM24" s="47" t="str">
        <f>IF('Res Rent Roll'!$B25="","",Rents!CM24*'Res Rent Roll'!$Q25*Rollover!CL25)</f>
        <v/>
      </c>
      <c r="CN24" s="47" t="str">
        <f>IF('Res Rent Roll'!$B25="","",Rents!CN24*'Res Rent Roll'!$Q25*Rollover!CM25)</f>
        <v/>
      </c>
      <c r="CO24" s="47" t="str">
        <f>IF('Res Rent Roll'!$B25="","",Rents!CO24*'Res Rent Roll'!$Q25*Rollover!CN25)</f>
        <v/>
      </c>
      <c r="CP24" s="47" t="str">
        <f>IF('Res Rent Roll'!$B25="","",Rents!CP24*'Res Rent Roll'!$Q25*Rollover!CO25)</f>
        <v/>
      </c>
      <c r="CQ24" s="47" t="str">
        <f>IF('Res Rent Roll'!$B25="","",Rents!CQ24*'Res Rent Roll'!$Q25*Rollover!CP25)</f>
        <v/>
      </c>
      <c r="CR24" s="47" t="str">
        <f>IF('Res Rent Roll'!$B25="","",Rents!CR24*'Res Rent Roll'!$Q25*Rollover!CQ25)</f>
        <v/>
      </c>
      <c r="CS24" s="47" t="str">
        <f>IF('Res Rent Roll'!$B25="","",Rents!CS24*'Res Rent Roll'!$Q25*Rollover!CR25)</f>
        <v/>
      </c>
      <c r="CT24" s="47" t="str">
        <f>IF('Res Rent Roll'!$B25="","",Rents!CT24*'Res Rent Roll'!$Q25*Rollover!CS25)</f>
        <v/>
      </c>
      <c r="CU24" s="47" t="str">
        <f>IF('Res Rent Roll'!$B25="","",Rents!CU24*'Res Rent Roll'!$Q25*Rollover!CT25)</f>
        <v/>
      </c>
      <c r="CV24" s="47" t="str">
        <f>IF('Res Rent Roll'!$B25="","",Rents!CV24*'Res Rent Roll'!$Q25*Rollover!CU25)</f>
        <v/>
      </c>
      <c r="CW24" s="47" t="str">
        <f>IF('Res Rent Roll'!$B25="","",Rents!CW24*'Res Rent Roll'!$Q25*Rollover!CV25)</f>
        <v/>
      </c>
      <c r="CX24" s="47" t="str">
        <f>IF('Res Rent Roll'!$B25="","",Rents!CX24*'Res Rent Roll'!$Q25*Rollover!CW25)</f>
        <v/>
      </c>
      <c r="CY24" s="47" t="str">
        <f>IF('Res Rent Roll'!$B25="","",Rents!CY24*'Res Rent Roll'!$Q25*Rollover!CX25)</f>
        <v/>
      </c>
      <c r="CZ24" s="47" t="str">
        <f>IF('Res Rent Roll'!$B25="","",Rents!CZ24*'Res Rent Roll'!$Q25*Rollover!CY25)</f>
        <v/>
      </c>
      <c r="DA24" s="47" t="str">
        <f>IF('Res Rent Roll'!$B25="","",Rents!DA24*'Res Rent Roll'!$Q25*Rollover!CZ25)</f>
        <v/>
      </c>
      <c r="DB24" s="47" t="str">
        <f>IF('Res Rent Roll'!$B25="","",Rents!DB24*'Res Rent Roll'!$Q25*Rollover!DA25)</f>
        <v/>
      </c>
      <c r="DC24" s="47" t="str">
        <f>IF('Res Rent Roll'!$B25="","",Rents!DC24*'Res Rent Roll'!$Q25*Rollover!DB25)</f>
        <v/>
      </c>
      <c r="DD24" s="47" t="str">
        <f>IF('Res Rent Roll'!$B25="","",Rents!DD24*'Res Rent Roll'!$Q25*Rollover!DC25)</f>
        <v/>
      </c>
      <c r="DE24" s="47" t="str">
        <f>IF('Res Rent Roll'!$B25="","",Rents!DE24*'Res Rent Roll'!$Q25*Rollover!DD25)</f>
        <v/>
      </c>
      <c r="DF24" s="47" t="str">
        <f>IF('Res Rent Roll'!$B25="","",Rents!DF24*'Res Rent Roll'!$Q25*Rollover!DE25)</f>
        <v/>
      </c>
      <c r="DG24" s="47" t="str">
        <f>IF('Res Rent Roll'!$B25="","",Rents!DG24*'Res Rent Roll'!$Q25*Rollover!DF25)</f>
        <v/>
      </c>
      <c r="DH24" s="47" t="str">
        <f>IF('Res Rent Roll'!$B25="","",Rents!DH24*'Res Rent Roll'!$Q25*Rollover!DG25)</f>
        <v/>
      </c>
      <c r="DI24" s="47" t="str">
        <f>IF('Res Rent Roll'!$B25="","",Rents!DI24*'Res Rent Roll'!$Q25*Rollover!DH25)</f>
        <v/>
      </c>
      <c r="DJ24" s="47" t="str">
        <f>IF('Res Rent Roll'!$B25="","",Rents!DJ24*'Res Rent Roll'!$Q25*Rollover!DI25)</f>
        <v/>
      </c>
      <c r="DK24" s="47" t="str">
        <f>IF('Res Rent Roll'!$B25="","",Rents!DK24*'Res Rent Roll'!$Q25*Rollover!DJ25)</f>
        <v/>
      </c>
      <c r="DL24" s="47" t="str">
        <f>IF('Res Rent Roll'!$B25="","",Rents!DL24*'Res Rent Roll'!$Q25*Rollover!DK25)</f>
        <v/>
      </c>
      <c r="DM24" s="47" t="str">
        <f>IF('Res Rent Roll'!$B25="","",Rents!DM24*'Res Rent Roll'!$Q25*Rollover!DL25)</f>
        <v/>
      </c>
      <c r="DN24" s="47" t="str">
        <f>IF('Res Rent Roll'!$B25="","",Rents!DN24*'Res Rent Roll'!$Q25*Rollover!DM25)</f>
        <v/>
      </c>
      <c r="DO24" s="47" t="str">
        <f>IF('Res Rent Roll'!$B25="","",Rents!DO24*'Res Rent Roll'!$Q25*Rollover!DN25)</f>
        <v/>
      </c>
      <c r="DP24" s="47" t="str">
        <f>IF('Res Rent Roll'!$B25="","",Rents!DP24*'Res Rent Roll'!$Q25*Rollover!DO25)</f>
        <v/>
      </c>
      <c r="DQ24" s="47" t="str">
        <f>IF('Res Rent Roll'!$B25="","",Rents!DQ24*'Res Rent Roll'!$Q25*Rollover!DP25)</f>
        <v/>
      </c>
      <c r="DR24" s="47" t="str">
        <f>IF('Res Rent Roll'!$B25="","",Rents!DR24*'Res Rent Roll'!$Q25*Rollover!DQ25)</f>
        <v/>
      </c>
      <c r="DS24" s="47" t="str">
        <f>IF('Res Rent Roll'!$B25="","",Rents!DS24*'Res Rent Roll'!$Q25*Rollover!DR25)</f>
        <v/>
      </c>
      <c r="DT24" s="47" t="str">
        <f>IF('Res Rent Roll'!$B25="","",Rents!DT24*'Res Rent Roll'!$Q25*Rollover!DS25)</f>
        <v/>
      </c>
      <c r="DU24" s="47" t="str">
        <f>IF('Res Rent Roll'!$B25="","",Rents!DU24*'Res Rent Roll'!$Q25*Rollover!DT25)</f>
        <v/>
      </c>
      <c r="DV24" s="47" t="str">
        <f>IF('Res Rent Roll'!$B25="","",Rents!DV24*'Res Rent Roll'!$Q25*Rollover!DU25)</f>
        <v/>
      </c>
      <c r="DW24" s="47" t="str">
        <f>IF('Res Rent Roll'!$B25="","",Rents!DW24*'Res Rent Roll'!$Q25*Rollover!DV25)</f>
        <v/>
      </c>
      <c r="DX24" s="47" t="str">
        <f>IF('Res Rent Roll'!$B25="","",Rents!DX24*'Res Rent Roll'!$Q25*Rollover!DW25)</f>
        <v/>
      </c>
      <c r="DY24" s="47" t="str">
        <f>IF('Res Rent Roll'!$B25="","",Rents!DY24*'Res Rent Roll'!$Q25*Rollover!DX25)</f>
        <v/>
      </c>
      <c r="DZ24" s="47" t="str">
        <f>IF('Res Rent Roll'!$B25="","",Rents!DZ24*'Res Rent Roll'!$Q25*Rollover!DY25)</f>
        <v/>
      </c>
      <c r="EA24" s="47" t="str">
        <f>IF('Res Rent Roll'!$B25="","",Rents!EA24*'Res Rent Roll'!$Q25*Rollover!DZ25)</f>
        <v/>
      </c>
      <c r="EB24" s="47" t="str">
        <f>IF('Res Rent Roll'!$B25="","",Rents!EB24*'Res Rent Roll'!$Q25*Rollover!EA25)</f>
        <v/>
      </c>
      <c r="EC24" s="47" t="str">
        <f>IF('Res Rent Roll'!$B25="","",Rents!EC24*'Res Rent Roll'!$Q25*Rollover!EB25)</f>
        <v/>
      </c>
      <c r="ED24" s="47" t="str">
        <f>IF('Res Rent Roll'!$B25="","",Rents!ED24*'Res Rent Roll'!$Q25*Rollover!EC25)</f>
        <v/>
      </c>
      <c r="EE24" s="47" t="str">
        <f>IF('Res Rent Roll'!$B25="","",Rents!EE24*'Res Rent Roll'!$Q25*Rollover!ED25)</f>
        <v/>
      </c>
      <c r="EF24" s="47" t="str">
        <f>IF('Res Rent Roll'!$B25="","",Rents!EF24*'Res Rent Roll'!$Q25*Rollover!EE25)</f>
        <v/>
      </c>
      <c r="EG24" s="47" t="str">
        <f>IF('Res Rent Roll'!$B25="","",Rents!EG24*'Res Rent Roll'!$Q25*Rollover!EF25)</f>
        <v/>
      </c>
      <c r="EH24" s="47" t="str">
        <f>IF('Res Rent Roll'!$B25="","",Rents!EH24*'Res Rent Roll'!$Q25*Rollover!EG25)</f>
        <v/>
      </c>
      <c r="EI24" s="47" t="str">
        <f>IF('Res Rent Roll'!$B25="","",Rents!EI24*'Res Rent Roll'!$Q25*Rollover!EH25)</f>
        <v/>
      </c>
      <c r="EJ24" s="47" t="str">
        <f>IF('Res Rent Roll'!$B25="","",Rents!EJ24*'Res Rent Roll'!$Q25*Rollover!EI25)</f>
        <v/>
      </c>
      <c r="EK24" s="47" t="str">
        <f>IF('Res Rent Roll'!$B25="","",Rents!EK24*'Res Rent Roll'!$Q25*Rollover!EJ25)</f>
        <v/>
      </c>
      <c r="EL24" s="47" t="str">
        <f>IF('Res Rent Roll'!$B25="","",Rents!EL24*'Res Rent Roll'!$Q25*Rollover!EK25)</f>
        <v/>
      </c>
      <c r="EM24" s="47" t="str">
        <f>IF('Res Rent Roll'!$B25="","",Rents!EM24*'Res Rent Roll'!$Q25*Rollover!EL25)</f>
        <v/>
      </c>
      <c r="EN24" s="47" t="str">
        <f>IF('Res Rent Roll'!$B25="","",Rents!EN24*'Res Rent Roll'!$Q25*Rollover!EM25)</f>
        <v/>
      </c>
      <c r="EO24" s="47" t="str">
        <f>IF('Res Rent Roll'!$B25="","",Rents!EO24*'Res Rent Roll'!$Q25*Rollover!EN25)</f>
        <v/>
      </c>
      <c r="EP24" s="47" t="str">
        <f>IF('Res Rent Roll'!$B25="","",Rents!EP24*'Res Rent Roll'!$Q25*Rollover!EO25)</f>
        <v/>
      </c>
      <c r="EQ24" s="47" t="str">
        <f>IF('Res Rent Roll'!$B25="","",Rents!EQ24*'Res Rent Roll'!$Q25*Rollover!EP25)</f>
        <v/>
      </c>
      <c r="ER24" s="47" t="str">
        <f>IF('Res Rent Roll'!$B25="","",Rents!ER24*'Res Rent Roll'!$Q25*Rollover!EQ25)</f>
        <v/>
      </c>
      <c r="ES24" s="47" t="str">
        <f>IF('Res Rent Roll'!$B25="","",Rents!ES24*'Res Rent Roll'!$Q25*Rollover!ER25)</f>
        <v/>
      </c>
      <c r="ET24" s="47" t="str">
        <f>IF('Res Rent Roll'!$B25="","",Rents!ET24*'Res Rent Roll'!$Q25*Rollover!ES25)</f>
        <v/>
      </c>
      <c r="EU24" s="47" t="str">
        <f>IF('Res Rent Roll'!$B25="","",Rents!EU24*'Res Rent Roll'!$Q25*Rollover!ET25)</f>
        <v/>
      </c>
      <c r="EV24" s="47" t="str">
        <f>IF('Res Rent Roll'!$B25="","",Rents!EV24*'Res Rent Roll'!$Q25*Rollover!EU25)</f>
        <v/>
      </c>
      <c r="EW24" s="47" t="str">
        <f>IF('Res Rent Roll'!$B25="","",Rents!EW24*'Res Rent Roll'!$Q25*Rollover!EV25)</f>
        <v/>
      </c>
      <c r="EX24" s="47" t="str">
        <f>IF('Res Rent Roll'!$B25="","",Rents!EX24*'Res Rent Roll'!$Q25*Rollover!EW25)</f>
        <v/>
      </c>
      <c r="EY24" s="47" t="str">
        <f>IF('Res Rent Roll'!$B25="","",Rents!EY24*'Res Rent Roll'!$Q25*Rollover!EX25)</f>
        <v/>
      </c>
      <c r="EZ24" s="47" t="str">
        <f>IF('Res Rent Roll'!$B25="","",Rents!EZ24*'Res Rent Roll'!$Q25*Rollover!EY25)</f>
        <v/>
      </c>
      <c r="FA24" s="47" t="str">
        <f>IF('Res Rent Roll'!$B25="","",Rents!FA24*'Res Rent Roll'!$Q25*Rollover!EZ25)</f>
        <v/>
      </c>
      <c r="FB24" s="47" t="str">
        <f>IF('Res Rent Roll'!$B25="","",Rents!FB24*'Res Rent Roll'!$Q25*Rollover!FA25)</f>
        <v/>
      </c>
      <c r="FC24" s="47" t="str">
        <f>IF('Res Rent Roll'!$B25="","",Rents!FC24*'Res Rent Roll'!$Q25*Rollover!FB25)</f>
        <v/>
      </c>
      <c r="FD24" s="47" t="str">
        <f>IF('Res Rent Roll'!$B25="","",Rents!FD24*'Res Rent Roll'!$Q25*Rollover!FC25)</f>
        <v/>
      </c>
      <c r="FE24" s="47" t="str">
        <f>IF('Res Rent Roll'!$B25="","",Rents!FE24*'Res Rent Roll'!$Q25*Rollover!FD25)</f>
        <v/>
      </c>
      <c r="FF24" s="47" t="str">
        <f>IF('Res Rent Roll'!$B25="","",Rents!FF24*'Res Rent Roll'!$Q25*Rollover!FE25)</f>
        <v/>
      </c>
      <c r="FG24" s="47" t="str">
        <f>IF('Res Rent Roll'!$B25="","",Rents!FG24*'Res Rent Roll'!$Q25*Rollover!FF25)</f>
        <v/>
      </c>
      <c r="FH24" s="47" t="str">
        <f>IF('Res Rent Roll'!$B25="","",Rents!FH24*'Res Rent Roll'!$Q25*Rollover!FG25)</f>
        <v/>
      </c>
      <c r="FI24" s="47" t="str">
        <f>IF('Res Rent Roll'!$B25="","",Rents!FI24*'Res Rent Roll'!$Q25*Rollover!FH25)</f>
        <v/>
      </c>
      <c r="FJ24" s="47" t="str">
        <f>IF('Res Rent Roll'!$B25="","",Rents!FJ24*'Res Rent Roll'!$Q25*Rollover!FI25)</f>
        <v/>
      </c>
      <c r="FK24" s="47" t="str">
        <f>IF('Res Rent Roll'!$B25="","",Rents!FK24*'Res Rent Roll'!$Q25*Rollover!FJ25)</f>
        <v/>
      </c>
      <c r="FL24" s="47" t="str">
        <f>IF('Res Rent Roll'!$B25="","",Rents!FL24*'Res Rent Roll'!$Q25*Rollover!FK25)</f>
        <v/>
      </c>
      <c r="FM24" s="47" t="str">
        <f>IF('Res Rent Roll'!$B25="","",Rents!FM24*'Res Rent Roll'!$Q25*Rollover!FL25)</f>
        <v/>
      </c>
      <c r="FN24" s="47" t="str">
        <f>IF('Res Rent Roll'!$B25="","",Rents!FN24*'Res Rent Roll'!$Q25*Rollover!FM25)</f>
        <v/>
      </c>
      <c r="FO24" s="47" t="str">
        <f>IF('Res Rent Roll'!$B25="","",Rents!FO24*'Res Rent Roll'!$Q25*Rollover!FN25)</f>
        <v/>
      </c>
      <c r="FP24" s="47" t="str">
        <f>IF('Res Rent Roll'!$B25="","",Rents!FP24*'Res Rent Roll'!$Q25*Rollover!FO25)</f>
        <v/>
      </c>
      <c r="FQ24" s="47" t="str">
        <f>IF('Res Rent Roll'!$B25="","",Rents!FQ24*'Res Rent Roll'!$Q25*Rollover!FP25)</f>
        <v/>
      </c>
      <c r="FR24" s="47" t="str">
        <f>IF('Res Rent Roll'!$B25="","",Rents!FR24*'Res Rent Roll'!$Q25*Rollover!FQ25)</f>
        <v/>
      </c>
      <c r="FS24" s="47" t="str">
        <f>IF('Res Rent Roll'!$B25="","",Rents!FS24*'Res Rent Roll'!$Q25*Rollover!FR25)</f>
        <v/>
      </c>
      <c r="FT24" s="47" t="str">
        <f>IF('Res Rent Roll'!$B25="","",Rents!FT24*'Res Rent Roll'!$Q25*Rollover!FS25)</f>
        <v/>
      </c>
      <c r="FU24" s="47" t="str">
        <f>IF('Res Rent Roll'!$B25="","",Rents!FU24*'Res Rent Roll'!$Q25*Rollover!FT25)</f>
        <v/>
      </c>
      <c r="FV24" s="47" t="str">
        <f>IF('Res Rent Roll'!$B25="","",Rents!FV24*'Res Rent Roll'!$Q25*Rollover!FU25)</f>
        <v/>
      </c>
      <c r="FW24" s="47" t="str">
        <f>IF('Res Rent Roll'!$B25="","",Rents!FW24*'Res Rent Roll'!$Q25*Rollover!FV25)</f>
        <v/>
      </c>
      <c r="FX24" s="47" t="str">
        <f>IF('Res Rent Roll'!$B25="","",Rents!FX24*'Res Rent Roll'!$Q25*Rollover!FW25)</f>
        <v/>
      </c>
      <c r="FY24" s="47" t="str">
        <f>IF('Res Rent Roll'!$B25="","",Rents!FY24*'Res Rent Roll'!$Q25*Rollover!FX25)</f>
        <v/>
      </c>
      <c r="FZ24" s="47" t="str">
        <f>IF('Res Rent Roll'!$B25="","",Rents!FZ24*'Res Rent Roll'!$Q25*Rollover!FY25)</f>
        <v/>
      </c>
      <c r="GA24" s="48" t="str">
        <f>IF('Res Rent Roll'!$B25="","",Rents!GA24*'Res Rent Roll'!$Q25*Rollover!FZ25)</f>
        <v/>
      </c>
    </row>
    <row r="25" spans="2:183" x14ac:dyDescent="0.3">
      <c r="B25" s="42" t="str">
        <f>IF('Res Rent Roll'!$B26="","",'Res Rent Roll'!$B26)</f>
        <v/>
      </c>
      <c r="C25" s="43"/>
      <c r="D25" s="47" t="str">
        <f>IF('Res Rent Roll'!$B26="","",Rents!D25*'Res Rent Roll'!$Q26*Rollover!C26)</f>
        <v/>
      </c>
      <c r="E25" s="47" t="str">
        <f>IF('Res Rent Roll'!$B26="","",Rents!E25*'Res Rent Roll'!$Q26*Rollover!D26)</f>
        <v/>
      </c>
      <c r="F25" s="47" t="str">
        <f>IF('Res Rent Roll'!$B26="","",Rents!F25*'Res Rent Roll'!$Q26*Rollover!E26)</f>
        <v/>
      </c>
      <c r="G25" s="47" t="str">
        <f>IF('Res Rent Roll'!$B26="","",Rents!G25*'Res Rent Roll'!$Q26*Rollover!F26)</f>
        <v/>
      </c>
      <c r="H25" s="47" t="str">
        <f>IF('Res Rent Roll'!$B26="","",Rents!H25*'Res Rent Roll'!$Q26*Rollover!G26)</f>
        <v/>
      </c>
      <c r="I25" s="47" t="str">
        <f>IF('Res Rent Roll'!$B26="","",Rents!I25*'Res Rent Roll'!$Q26*Rollover!H26)</f>
        <v/>
      </c>
      <c r="J25" s="47" t="str">
        <f>IF('Res Rent Roll'!$B26="","",Rents!J25*'Res Rent Roll'!$Q26*Rollover!I26)</f>
        <v/>
      </c>
      <c r="K25" s="47" t="str">
        <f>IF('Res Rent Roll'!$B26="","",Rents!K25*'Res Rent Roll'!$Q26*Rollover!J26)</f>
        <v/>
      </c>
      <c r="L25" s="47" t="str">
        <f>IF('Res Rent Roll'!$B26="","",Rents!L25*'Res Rent Roll'!$Q26*Rollover!K26)</f>
        <v/>
      </c>
      <c r="M25" s="47" t="str">
        <f>IF('Res Rent Roll'!$B26="","",Rents!M25*'Res Rent Roll'!$Q26*Rollover!L26)</f>
        <v/>
      </c>
      <c r="N25" s="47" t="str">
        <f>IF('Res Rent Roll'!$B26="","",Rents!N25*'Res Rent Roll'!$Q26*Rollover!M26)</f>
        <v/>
      </c>
      <c r="O25" s="47" t="str">
        <f>IF('Res Rent Roll'!$B26="","",Rents!O25*'Res Rent Roll'!$Q26*Rollover!N26)</f>
        <v/>
      </c>
      <c r="P25" s="47" t="str">
        <f>IF('Res Rent Roll'!$B26="","",Rents!P25*'Res Rent Roll'!$Q26*Rollover!O26)</f>
        <v/>
      </c>
      <c r="Q25" s="47" t="str">
        <f>IF('Res Rent Roll'!$B26="","",Rents!Q25*'Res Rent Roll'!$Q26*Rollover!P26)</f>
        <v/>
      </c>
      <c r="R25" s="47" t="str">
        <f>IF('Res Rent Roll'!$B26="","",Rents!R25*'Res Rent Roll'!$Q26*Rollover!Q26)</f>
        <v/>
      </c>
      <c r="S25" s="47" t="str">
        <f>IF('Res Rent Roll'!$B26="","",Rents!S25*'Res Rent Roll'!$Q26*Rollover!R26)</f>
        <v/>
      </c>
      <c r="T25" s="47" t="str">
        <f>IF('Res Rent Roll'!$B26="","",Rents!T25*'Res Rent Roll'!$Q26*Rollover!S26)</f>
        <v/>
      </c>
      <c r="U25" s="47" t="str">
        <f>IF('Res Rent Roll'!$B26="","",Rents!U25*'Res Rent Roll'!$Q26*Rollover!T26)</f>
        <v/>
      </c>
      <c r="V25" s="47" t="str">
        <f>IF('Res Rent Roll'!$B26="","",Rents!V25*'Res Rent Roll'!$Q26*Rollover!U26)</f>
        <v/>
      </c>
      <c r="W25" s="47" t="str">
        <f>IF('Res Rent Roll'!$B26="","",Rents!W25*'Res Rent Roll'!$Q26*Rollover!V26)</f>
        <v/>
      </c>
      <c r="X25" s="47" t="str">
        <f>IF('Res Rent Roll'!$B26="","",Rents!X25*'Res Rent Roll'!$Q26*Rollover!W26)</f>
        <v/>
      </c>
      <c r="Y25" s="47" t="str">
        <f>IF('Res Rent Roll'!$B26="","",Rents!Y25*'Res Rent Roll'!$Q26*Rollover!X26)</f>
        <v/>
      </c>
      <c r="Z25" s="47" t="str">
        <f>IF('Res Rent Roll'!$B26="","",Rents!Z25*'Res Rent Roll'!$Q26*Rollover!Y26)</f>
        <v/>
      </c>
      <c r="AA25" s="47" t="str">
        <f>IF('Res Rent Roll'!$B26="","",Rents!AA25*'Res Rent Roll'!$Q26*Rollover!Z26)</f>
        <v/>
      </c>
      <c r="AB25" s="47" t="str">
        <f>IF('Res Rent Roll'!$B26="","",Rents!AB25*'Res Rent Roll'!$Q26*Rollover!AA26)</f>
        <v/>
      </c>
      <c r="AC25" s="47" t="str">
        <f>IF('Res Rent Roll'!$B26="","",Rents!AC25*'Res Rent Roll'!$Q26*Rollover!AB26)</f>
        <v/>
      </c>
      <c r="AD25" s="47" t="str">
        <f>IF('Res Rent Roll'!$B26="","",Rents!AD25*'Res Rent Roll'!$Q26*Rollover!AC26)</f>
        <v/>
      </c>
      <c r="AE25" s="47" t="str">
        <f>IF('Res Rent Roll'!$B26="","",Rents!AE25*'Res Rent Roll'!$Q26*Rollover!AD26)</f>
        <v/>
      </c>
      <c r="AF25" s="47" t="str">
        <f>IF('Res Rent Roll'!$B26="","",Rents!AF25*'Res Rent Roll'!$Q26*Rollover!AE26)</f>
        <v/>
      </c>
      <c r="AG25" s="47" t="str">
        <f>IF('Res Rent Roll'!$B26="","",Rents!AG25*'Res Rent Roll'!$Q26*Rollover!AF26)</f>
        <v/>
      </c>
      <c r="AH25" s="47" t="str">
        <f>IF('Res Rent Roll'!$B26="","",Rents!AH25*'Res Rent Roll'!$Q26*Rollover!AG26)</f>
        <v/>
      </c>
      <c r="AI25" s="47" t="str">
        <f>IF('Res Rent Roll'!$B26="","",Rents!AI25*'Res Rent Roll'!$Q26*Rollover!AH26)</f>
        <v/>
      </c>
      <c r="AJ25" s="47" t="str">
        <f>IF('Res Rent Roll'!$B26="","",Rents!AJ25*'Res Rent Roll'!$Q26*Rollover!AI26)</f>
        <v/>
      </c>
      <c r="AK25" s="47" t="str">
        <f>IF('Res Rent Roll'!$B26="","",Rents!AK25*'Res Rent Roll'!$Q26*Rollover!AJ26)</f>
        <v/>
      </c>
      <c r="AL25" s="47" t="str">
        <f>IF('Res Rent Roll'!$B26="","",Rents!AL25*'Res Rent Roll'!$Q26*Rollover!AK26)</f>
        <v/>
      </c>
      <c r="AM25" s="47" t="str">
        <f>IF('Res Rent Roll'!$B26="","",Rents!AM25*'Res Rent Roll'!$Q26*Rollover!AL26)</f>
        <v/>
      </c>
      <c r="AN25" s="47" t="str">
        <f>IF('Res Rent Roll'!$B26="","",Rents!AN25*'Res Rent Roll'!$Q26*Rollover!AM26)</f>
        <v/>
      </c>
      <c r="AO25" s="47" t="str">
        <f>IF('Res Rent Roll'!$B26="","",Rents!AO25*'Res Rent Roll'!$Q26*Rollover!AN26)</f>
        <v/>
      </c>
      <c r="AP25" s="47" t="str">
        <f>IF('Res Rent Roll'!$B26="","",Rents!AP25*'Res Rent Roll'!$Q26*Rollover!AO26)</f>
        <v/>
      </c>
      <c r="AQ25" s="47" t="str">
        <f>IF('Res Rent Roll'!$B26="","",Rents!AQ25*'Res Rent Roll'!$Q26*Rollover!AP26)</f>
        <v/>
      </c>
      <c r="AR25" s="47" t="str">
        <f>IF('Res Rent Roll'!$B26="","",Rents!AR25*'Res Rent Roll'!$Q26*Rollover!AQ26)</f>
        <v/>
      </c>
      <c r="AS25" s="47" t="str">
        <f>IF('Res Rent Roll'!$B26="","",Rents!AS25*'Res Rent Roll'!$Q26*Rollover!AR26)</f>
        <v/>
      </c>
      <c r="AT25" s="47" t="str">
        <f>IF('Res Rent Roll'!$B26="","",Rents!AT25*'Res Rent Roll'!$Q26*Rollover!AS26)</f>
        <v/>
      </c>
      <c r="AU25" s="47" t="str">
        <f>IF('Res Rent Roll'!$B26="","",Rents!AU25*'Res Rent Roll'!$Q26*Rollover!AT26)</f>
        <v/>
      </c>
      <c r="AV25" s="47" t="str">
        <f>IF('Res Rent Roll'!$B26="","",Rents!AV25*'Res Rent Roll'!$Q26*Rollover!AU26)</f>
        <v/>
      </c>
      <c r="AW25" s="47" t="str">
        <f>IF('Res Rent Roll'!$B26="","",Rents!AW25*'Res Rent Roll'!$Q26*Rollover!AV26)</f>
        <v/>
      </c>
      <c r="AX25" s="47" t="str">
        <f>IF('Res Rent Roll'!$B26="","",Rents!AX25*'Res Rent Roll'!$Q26*Rollover!AW26)</f>
        <v/>
      </c>
      <c r="AY25" s="47" t="str">
        <f>IF('Res Rent Roll'!$B26="","",Rents!AY25*'Res Rent Roll'!$Q26*Rollover!AX26)</f>
        <v/>
      </c>
      <c r="AZ25" s="47" t="str">
        <f>IF('Res Rent Roll'!$B26="","",Rents!AZ25*'Res Rent Roll'!$Q26*Rollover!AY26)</f>
        <v/>
      </c>
      <c r="BA25" s="47" t="str">
        <f>IF('Res Rent Roll'!$B26="","",Rents!BA25*'Res Rent Roll'!$Q26*Rollover!AZ26)</f>
        <v/>
      </c>
      <c r="BB25" s="47" t="str">
        <f>IF('Res Rent Roll'!$B26="","",Rents!BB25*'Res Rent Roll'!$Q26*Rollover!BA26)</f>
        <v/>
      </c>
      <c r="BC25" s="47" t="str">
        <f>IF('Res Rent Roll'!$B26="","",Rents!BC25*'Res Rent Roll'!$Q26*Rollover!BB26)</f>
        <v/>
      </c>
      <c r="BD25" s="47" t="str">
        <f>IF('Res Rent Roll'!$B26="","",Rents!BD25*'Res Rent Roll'!$Q26*Rollover!BC26)</f>
        <v/>
      </c>
      <c r="BE25" s="47" t="str">
        <f>IF('Res Rent Roll'!$B26="","",Rents!BE25*'Res Rent Roll'!$Q26*Rollover!BD26)</f>
        <v/>
      </c>
      <c r="BF25" s="47" t="str">
        <f>IF('Res Rent Roll'!$B26="","",Rents!BF25*'Res Rent Roll'!$Q26*Rollover!BE26)</f>
        <v/>
      </c>
      <c r="BG25" s="47" t="str">
        <f>IF('Res Rent Roll'!$B26="","",Rents!BG25*'Res Rent Roll'!$Q26*Rollover!BF26)</f>
        <v/>
      </c>
      <c r="BH25" s="47" t="str">
        <f>IF('Res Rent Roll'!$B26="","",Rents!BH25*'Res Rent Roll'!$Q26*Rollover!BG26)</f>
        <v/>
      </c>
      <c r="BI25" s="47" t="str">
        <f>IF('Res Rent Roll'!$B26="","",Rents!BI25*'Res Rent Roll'!$Q26*Rollover!BH26)</f>
        <v/>
      </c>
      <c r="BJ25" s="47" t="str">
        <f>IF('Res Rent Roll'!$B26="","",Rents!BJ25*'Res Rent Roll'!$Q26*Rollover!BI26)</f>
        <v/>
      </c>
      <c r="BK25" s="47" t="str">
        <f>IF('Res Rent Roll'!$B26="","",Rents!BK25*'Res Rent Roll'!$Q26*Rollover!BJ26)</f>
        <v/>
      </c>
      <c r="BL25" s="47" t="str">
        <f>IF('Res Rent Roll'!$B26="","",Rents!BL25*'Res Rent Roll'!$Q26*Rollover!BK26)</f>
        <v/>
      </c>
      <c r="BM25" s="47" t="str">
        <f>IF('Res Rent Roll'!$B26="","",Rents!BM25*'Res Rent Roll'!$Q26*Rollover!BL26)</f>
        <v/>
      </c>
      <c r="BN25" s="47" t="str">
        <f>IF('Res Rent Roll'!$B26="","",Rents!BN25*'Res Rent Roll'!$Q26*Rollover!BM26)</f>
        <v/>
      </c>
      <c r="BO25" s="47" t="str">
        <f>IF('Res Rent Roll'!$B26="","",Rents!BO25*'Res Rent Roll'!$Q26*Rollover!BN26)</f>
        <v/>
      </c>
      <c r="BP25" s="47" t="str">
        <f>IF('Res Rent Roll'!$B26="","",Rents!BP25*'Res Rent Roll'!$Q26*Rollover!BO26)</f>
        <v/>
      </c>
      <c r="BQ25" s="47" t="str">
        <f>IF('Res Rent Roll'!$B26="","",Rents!BQ25*'Res Rent Roll'!$Q26*Rollover!BP26)</f>
        <v/>
      </c>
      <c r="BR25" s="47" t="str">
        <f>IF('Res Rent Roll'!$B26="","",Rents!BR25*'Res Rent Roll'!$Q26*Rollover!BQ26)</f>
        <v/>
      </c>
      <c r="BS25" s="47" t="str">
        <f>IF('Res Rent Roll'!$B26="","",Rents!BS25*'Res Rent Roll'!$Q26*Rollover!BR26)</f>
        <v/>
      </c>
      <c r="BT25" s="47" t="str">
        <f>IF('Res Rent Roll'!$B26="","",Rents!BT25*'Res Rent Roll'!$Q26*Rollover!BS26)</f>
        <v/>
      </c>
      <c r="BU25" s="47" t="str">
        <f>IF('Res Rent Roll'!$B26="","",Rents!BU25*'Res Rent Roll'!$Q26*Rollover!BT26)</f>
        <v/>
      </c>
      <c r="BV25" s="47" t="str">
        <f>IF('Res Rent Roll'!$B26="","",Rents!BV25*'Res Rent Roll'!$Q26*Rollover!BU26)</f>
        <v/>
      </c>
      <c r="BW25" s="47" t="str">
        <f>IF('Res Rent Roll'!$B26="","",Rents!BW25*'Res Rent Roll'!$Q26*Rollover!BV26)</f>
        <v/>
      </c>
      <c r="BX25" s="47" t="str">
        <f>IF('Res Rent Roll'!$B26="","",Rents!BX25*'Res Rent Roll'!$Q26*Rollover!BW26)</f>
        <v/>
      </c>
      <c r="BY25" s="47" t="str">
        <f>IF('Res Rent Roll'!$B26="","",Rents!BY25*'Res Rent Roll'!$Q26*Rollover!BX26)</f>
        <v/>
      </c>
      <c r="BZ25" s="47" t="str">
        <f>IF('Res Rent Roll'!$B26="","",Rents!BZ25*'Res Rent Roll'!$Q26*Rollover!BY26)</f>
        <v/>
      </c>
      <c r="CA25" s="47" t="str">
        <f>IF('Res Rent Roll'!$B26="","",Rents!CA25*'Res Rent Roll'!$Q26*Rollover!BZ26)</f>
        <v/>
      </c>
      <c r="CB25" s="47" t="str">
        <f>IF('Res Rent Roll'!$B26="","",Rents!CB25*'Res Rent Roll'!$Q26*Rollover!CA26)</f>
        <v/>
      </c>
      <c r="CC25" s="47" t="str">
        <f>IF('Res Rent Roll'!$B26="","",Rents!CC25*'Res Rent Roll'!$Q26*Rollover!CB26)</f>
        <v/>
      </c>
      <c r="CD25" s="47" t="str">
        <f>IF('Res Rent Roll'!$B26="","",Rents!CD25*'Res Rent Roll'!$Q26*Rollover!CC26)</f>
        <v/>
      </c>
      <c r="CE25" s="47" t="str">
        <f>IF('Res Rent Roll'!$B26="","",Rents!CE25*'Res Rent Roll'!$Q26*Rollover!CD26)</f>
        <v/>
      </c>
      <c r="CF25" s="47" t="str">
        <f>IF('Res Rent Roll'!$B26="","",Rents!CF25*'Res Rent Roll'!$Q26*Rollover!CE26)</f>
        <v/>
      </c>
      <c r="CG25" s="47" t="str">
        <f>IF('Res Rent Roll'!$B26="","",Rents!CG25*'Res Rent Roll'!$Q26*Rollover!CF26)</f>
        <v/>
      </c>
      <c r="CH25" s="47" t="str">
        <f>IF('Res Rent Roll'!$B26="","",Rents!CH25*'Res Rent Roll'!$Q26*Rollover!CG26)</f>
        <v/>
      </c>
      <c r="CI25" s="47" t="str">
        <f>IF('Res Rent Roll'!$B26="","",Rents!CI25*'Res Rent Roll'!$Q26*Rollover!CH26)</f>
        <v/>
      </c>
      <c r="CJ25" s="47" t="str">
        <f>IF('Res Rent Roll'!$B26="","",Rents!CJ25*'Res Rent Roll'!$Q26*Rollover!CI26)</f>
        <v/>
      </c>
      <c r="CK25" s="47" t="str">
        <f>IF('Res Rent Roll'!$B26="","",Rents!CK25*'Res Rent Roll'!$Q26*Rollover!CJ26)</f>
        <v/>
      </c>
      <c r="CL25" s="47" t="str">
        <f>IF('Res Rent Roll'!$B26="","",Rents!CL25*'Res Rent Roll'!$Q26*Rollover!CK26)</f>
        <v/>
      </c>
      <c r="CM25" s="47" t="str">
        <f>IF('Res Rent Roll'!$B26="","",Rents!CM25*'Res Rent Roll'!$Q26*Rollover!CL26)</f>
        <v/>
      </c>
      <c r="CN25" s="47" t="str">
        <f>IF('Res Rent Roll'!$B26="","",Rents!CN25*'Res Rent Roll'!$Q26*Rollover!CM26)</f>
        <v/>
      </c>
      <c r="CO25" s="47" t="str">
        <f>IF('Res Rent Roll'!$B26="","",Rents!CO25*'Res Rent Roll'!$Q26*Rollover!CN26)</f>
        <v/>
      </c>
      <c r="CP25" s="47" t="str">
        <f>IF('Res Rent Roll'!$B26="","",Rents!CP25*'Res Rent Roll'!$Q26*Rollover!CO26)</f>
        <v/>
      </c>
      <c r="CQ25" s="47" t="str">
        <f>IF('Res Rent Roll'!$B26="","",Rents!CQ25*'Res Rent Roll'!$Q26*Rollover!CP26)</f>
        <v/>
      </c>
      <c r="CR25" s="47" t="str">
        <f>IF('Res Rent Roll'!$B26="","",Rents!CR25*'Res Rent Roll'!$Q26*Rollover!CQ26)</f>
        <v/>
      </c>
      <c r="CS25" s="47" t="str">
        <f>IF('Res Rent Roll'!$B26="","",Rents!CS25*'Res Rent Roll'!$Q26*Rollover!CR26)</f>
        <v/>
      </c>
      <c r="CT25" s="47" t="str">
        <f>IF('Res Rent Roll'!$B26="","",Rents!CT25*'Res Rent Roll'!$Q26*Rollover!CS26)</f>
        <v/>
      </c>
      <c r="CU25" s="47" t="str">
        <f>IF('Res Rent Roll'!$B26="","",Rents!CU25*'Res Rent Roll'!$Q26*Rollover!CT26)</f>
        <v/>
      </c>
      <c r="CV25" s="47" t="str">
        <f>IF('Res Rent Roll'!$B26="","",Rents!CV25*'Res Rent Roll'!$Q26*Rollover!CU26)</f>
        <v/>
      </c>
      <c r="CW25" s="47" t="str">
        <f>IF('Res Rent Roll'!$B26="","",Rents!CW25*'Res Rent Roll'!$Q26*Rollover!CV26)</f>
        <v/>
      </c>
      <c r="CX25" s="47" t="str">
        <f>IF('Res Rent Roll'!$B26="","",Rents!CX25*'Res Rent Roll'!$Q26*Rollover!CW26)</f>
        <v/>
      </c>
      <c r="CY25" s="47" t="str">
        <f>IF('Res Rent Roll'!$B26="","",Rents!CY25*'Res Rent Roll'!$Q26*Rollover!CX26)</f>
        <v/>
      </c>
      <c r="CZ25" s="47" t="str">
        <f>IF('Res Rent Roll'!$B26="","",Rents!CZ25*'Res Rent Roll'!$Q26*Rollover!CY26)</f>
        <v/>
      </c>
      <c r="DA25" s="47" t="str">
        <f>IF('Res Rent Roll'!$B26="","",Rents!DA25*'Res Rent Roll'!$Q26*Rollover!CZ26)</f>
        <v/>
      </c>
      <c r="DB25" s="47" t="str">
        <f>IF('Res Rent Roll'!$B26="","",Rents!DB25*'Res Rent Roll'!$Q26*Rollover!DA26)</f>
        <v/>
      </c>
      <c r="DC25" s="47" t="str">
        <f>IF('Res Rent Roll'!$B26="","",Rents!DC25*'Res Rent Roll'!$Q26*Rollover!DB26)</f>
        <v/>
      </c>
      <c r="DD25" s="47" t="str">
        <f>IF('Res Rent Roll'!$B26="","",Rents!DD25*'Res Rent Roll'!$Q26*Rollover!DC26)</f>
        <v/>
      </c>
      <c r="DE25" s="47" t="str">
        <f>IF('Res Rent Roll'!$B26="","",Rents!DE25*'Res Rent Roll'!$Q26*Rollover!DD26)</f>
        <v/>
      </c>
      <c r="DF25" s="47" t="str">
        <f>IF('Res Rent Roll'!$B26="","",Rents!DF25*'Res Rent Roll'!$Q26*Rollover!DE26)</f>
        <v/>
      </c>
      <c r="DG25" s="47" t="str">
        <f>IF('Res Rent Roll'!$B26="","",Rents!DG25*'Res Rent Roll'!$Q26*Rollover!DF26)</f>
        <v/>
      </c>
      <c r="DH25" s="47" t="str">
        <f>IF('Res Rent Roll'!$B26="","",Rents!DH25*'Res Rent Roll'!$Q26*Rollover!DG26)</f>
        <v/>
      </c>
      <c r="DI25" s="47" t="str">
        <f>IF('Res Rent Roll'!$B26="","",Rents!DI25*'Res Rent Roll'!$Q26*Rollover!DH26)</f>
        <v/>
      </c>
      <c r="DJ25" s="47" t="str">
        <f>IF('Res Rent Roll'!$B26="","",Rents!DJ25*'Res Rent Roll'!$Q26*Rollover!DI26)</f>
        <v/>
      </c>
      <c r="DK25" s="47" t="str">
        <f>IF('Res Rent Roll'!$B26="","",Rents!DK25*'Res Rent Roll'!$Q26*Rollover!DJ26)</f>
        <v/>
      </c>
      <c r="DL25" s="47" t="str">
        <f>IF('Res Rent Roll'!$B26="","",Rents!DL25*'Res Rent Roll'!$Q26*Rollover!DK26)</f>
        <v/>
      </c>
      <c r="DM25" s="47" t="str">
        <f>IF('Res Rent Roll'!$B26="","",Rents!DM25*'Res Rent Roll'!$Q26*Rollover!DL26)</f>
        <v/>
      </c>
      <c r="DN25" s="47" t="str">
        <f>IF('Res Rent Roll'!$B26="","",Rents!DN25*'Res Rent Roll'!$Q26*Rollover!DM26)</f>
        <v/>
      </c>
      <c r="DO25" s="47" t="str">
        <f>IF('Res Rent Roll'!$B26="","",Rents!DO25*'Res Rent Roll'!$Q26*Rollover!DN26)</f>
        <v/>
      </c>
      <c r="DP25" s="47" t="str">
        <f>IF('Res Rent Roll'!$B26="","",Rents!DP25*'Res Rent Roll'!$Q26*Rollover!DO26)</f>
        <v/>
      </c>
      <c r="DQ25" s="47" t="str">
        <f>IF('Res Rent Roll'!$B26="","",Rents!DQ25*'Res Rent Roll'!$Q26*Rollover!DP26)</f>
        <v/>
      </c>
      <c r="DR25" s="47" t="str">
        <f>IF('Res Rent Roll'!$B26="","",Rents!DR25*'Res Rent Roll'!$Q26*Rollover!DQ26)</f>
        <v/>
      </c>
      <c r="DS25" s="47" t="str">
        <f>IF('Res Rent Roll'!$B26="","",Rents!DS25*'Res Rent Roll'!$Q26*Rollover!DR26)</f>
        <v/>
      </c>
      <c r="DT25" s="47" t="str">
        <f>IF('Res Rent Roll'!$B26="","",Rents!DT25*'Res Rent Roll'!$Q26*Rollover!DS26)</f>
        <v/>
      </c>
      <c r="DU25" s="47" t="str">
        <f>IF('Res Rent Roll'!$B26="","",Rents!DU25*'Res Rent Roll'!$Q26*Rollover!DT26)</f>
        <v/>
      </c>
      <c r="DV25" s="47" t="str">
        <f>IF('Res Rent Roll'!$B26="","",Rents!DV25*'Res Rent Roll'!$Q26*Rollover!DU26)</f>
        <v/>
      </c>
      <c r="DW25" s="47" t="str">
        <f>IF('Res Rent Roll'!$B26="","",Rents!DW25*'Res Rent Roll'!$Q26*Rollover!DV26)</f>
        <v/>
      </c>
      <c r="DX25" s="47" t="str">
        <f>IF('Res Rent Roll'!$B26="","",Rents!DX25*'Res Rent Roll'!$Q26*Rollover!DW26)</f>
        <v/>
      </c>
      <c r="DY25" s="47" t="str">
        <f>IF('Res Rent Roll'!$B26="","",Rents!DY25*'Res Rent Roll'!$Q26*Rollover!DX26)</f>
        <v/>
      </c>
      <c r="DZ25" s="47" t="str">
        <f>IF('Res Rent Roll'!$B26="","",Rents!DZ25*'Res Rent Roll'!$Q26*Rollover!DY26)</f>
        <v/>
      </c>
      <c r="EA25" s="47" t="str">
        <f>IF('Res Rent Roll'!$B26="","",Rents!EA25*'Res Rent Roll'!$Q26*Rollover!DZ26)</f>
        <v/>
      </c>
      <c r="EB25" s="47" t="str">
        <f>IF('Res Rent Roll'!$B26="","",Rents!EB25*'Res Rent Roll'!$Q26*Rollover!EA26)</f>
        <v/>
      </c>
      <c r="EC25" s="47" t="str">
        <f>IF('Res Rent Roll'!$B26="","",Rents!EC25*'Res Rent Roll'!$Q26*Rollover!EB26)</f>
        <v/>
      </c>
      <c r="ED25" s="47" t="str">
        <f>IF('Res Rent Roll'!$B26="","",Rents!ED25*'Res Rent Roll'!$Q26*Rollover!EC26)</f>
        <v/>
      </c>
      <c r="EE25" s="47" t="str">
        <f>IF('Res Rent Roll'!$B26="","",Rents!EE25*'Res Rent Roll'!$Q26*Rollover!ED26)</f>
        <v/>
      </c>
      <c r="EF25" s="47" t="str">
        <f>IF('Res Rent Roll'!$B26="","",Rents!EF25*'Res Rent Roll'!$Q26*Rollover!EE26)</f>
        <v/>
      </c>
      <c r="EG25" s="47" t="str">
        <f>IF('Res Rent Roll'!$B26="","",Rents!EG25*'Res Rent Roll'!$Q26*Rollover!EF26)</f>
        <v/>
      </c>
      <c r="EH25" s="47" t="str">
        <f>IF('Res Rent Roll'!$B26="","",Rents!EH25*'Res Rent Roll'!$Q26*Rollover!EG26)</f>
        <v/>
      </c>
      <c r="EI25" s="47" t="str">
        <f>IF('Res Rent Roll'!$B26="","",Rents!EI25*'Res Rent Roll'!$Q26*Rollover!EH26)</f>
        <v/>
      </c>
      <c r="EJ25" s="47" t="str">
        <f>IF('Res Rent Roll'!$B26="","",Rents!EJ25*'Res Rent Roll'!$Q26*Rollover!EI26)</f>
        <v/>
      </c>
      <c r="EK25" s="47" t="str">
        <f>IF('Res Rent Roll'!$B26="","",Rents!EK25*'Res Rent Roll'!$Q26*Rollover!EJ26)</f>
        <v/>
      </c>
      <c r="EL25" s="47" t="str">
        <f>IF('Res Rent Roll'!$B26="","",Rents!EL25*'Res Rent Roll'!$Q26*Rollover!EK26)</f>
        <v/>
      </c>
      <c r="EM25" s="47" t="str">
        <f>IF('Res Rent Roll'!$B26="","",Rents!EM25*'Res Rent Roll'!$Q26*Rollover!EL26)</f>
        <v/>
      </c>
      <c r="EN25" s="47" t="str">
        <f>IF('Res Rent Roll'!$B26="","",Rents!EN25*'Res Rent Roll'!$Q26*Rollover!EM26)</f>
        <v/>
      </c>
      <c r="EO25" s="47" t="str">
        <f>IF('Res Rent Roll'!$B26="","",Rents!EO25*'Res Rent Roll'!$Q26*Rollover!EN26)</f>
        <v/>
      </c>
      <c r="EP25" s="47" t="str">
        <f>IF('Res Rent Roll'!$B26="","",Rents!EP25*'Res Rent Roll'!$Q26*Rollover!EO26)</f>
        <v/>
      </c>
      <c r="EQ25" s="47" t="str">
        <f>IF('Res Rent Roll'!$B26="","",Rents!EQ25*'Res Rent Roll'!$Q26*Rollover!EP26)</f>
        <v/>
      </c>
      <c r="ER25" s="47" t="str">
        <f>IF('Res Rent Roll'!$B26="","",Rents!ER25*'Res Rent Roll'!$Q26*Rollover!EQ26)</f>
        <v/>
      </c>
      <c r="ES25" s="47" t="str">
        <f>IF('Res Rent Roll'!$B26="","",Rents!ES25*'Res Rent Roll'!$Q26*Rollover!ER26)</f>
        <v/>
      </c>
      <c r="ET25" s="47" t="str">
        <f>IF('Res Rent Roll'!$B26="","",Rents!ET25*'Res Rent Roll'!$Q26*Rollover!ES26)</f>
        <v/>
      </c>
      <c r="EU25" s="47" t="str">
        <f>IF('Res Rent Roll'!$B26="","",Rents!EU25*'Res Rent Roll'!$Q26*Rollover!ET26)</f>
        <v/>
      </c>
      <c r="EV25" s="47" t="str">
        <f>IF('Res Rent Roll'!$B26="","",Rents!EV25*'Res Rent Roll'!$Q26*Rollover!EU26)</f>
        <v/>
      </c>
      <c r="EW25" s="47" t="str">
        <f>IF('Res Rent Roll'!$B26="","",Rents!EW25*'Res Rent Roll'!$Q26*Rollover!EV26)</f>
        <v/>
      </c>
      <c r="EX25" s="47" t="str">
        <f>IF('Res Rent Roll'!$B26="","",Rents!EX25*'Res Rent Roll'!$Q26*Rollover!EW26)</f>
        <v/>
      </c>
      <c r="EY25" s="47" t="str">
        <f>IF('Res Rent Roll'!$B26="","",Rents!EY25*'Res Rent Roll'!$Q26*Rollover!EX26)</f>
        <v/>
      </c>
      <c r="EZ25" s="47" t="str">
        <f>IF('Res Rent Roll'!$B26="","",Rents!EZ25*'Res Rent Roll'!$Q26*Rollover!EY26)</f>
        <v/>
      </c>
      <c r="FA25" s="47" t="str">
        <f>IF('Res Rent Roll'!$B26="","",Rents!FA25*'Res Rent Roll'!$Q26*Rollover!EZ26)</f>
        <v/>
      </c>
      <c r="FB25" s="47" t="str">
        <f>IF('Res Rent Roll'!$B26="","",Rents!FB25*'Res Rent Roll'!$Q26*Rollover!FA26)</f>
        <v/>
      </c>
      <c r="FC25" s="47" t="str">
        <f>IF('Res Rent Roll'!$B26="","",Rents!FC25*'Res Rent Roll'!$Q26*Rollover!FB26)</f>
        <v/>
      </c>
      <c r="FD25" s="47" t="str">
        <f>IF('Res Rent Roll'!$B26="","",Rents!FD25*'Res Rent Roll'!$Q26*Rollover!FC26)</f>
        <v/>
      </c>
      <c r="FE25" s="47" t="str">
        <f>IF('Res Rent Roll'!$B26="","",Rents!FE25*'Res Rent Roll'!$Q26*Rollover!FD26)</f>
        <v/>
      </c>
      <c r="FF25" s="47" t="str">
        <f>IF('Res Rent Roll'!$B26="","",Rents!FF25*'Res Rent Roll'!$Q26*Rollover!FE26)</f>
        <v/>
      </c>
      <c r="FG25" s="47" t="str">
        <f>IF('Res Rent Roll'!$B26="","",Rents!FG25*'Res Rent Roll'!$Q26*Rollover!FF26)</f>
        <v/>
      </c>
      <c r="FH25" s="47" t="str">
        <f>IF('Res Rent Roll'!$B26="","",Rents!FH25*'Res Rent Roll'!$Q26*Rollover!FG26)</f>
        <v/>
      </c>
      <c r="FI25" s="47" t="str">
        <f>IF('Res Rent Roll'!$B26="","",Rents!FI25*'Res Rent Roll'!$Q26*Rollover!FH26)</f>
        <v/>
      </c>
      <c r="FJ25" s="47" t="str">
        <f>IF('Res Rent Roll'!$B26="","",Rents!FJ25*'Res Rent Roll'!$Q26*Rollover!FI26)</f>
        <v/>
      </c>
      <c r="FK25" s="47" t="str">
        <f>IF('Res Rent Roll'!$B26="","",Rents!FK25*'Res Rent Roll'!$Q26*Rollover!FJ26)</f>
        <v/>
      </c>
      <c r="FL25" s="47" t="str">
        <f>IF('Res Rent Roll'!$B26="","",Rents!FL25*'Res Rent Roll'!$Q26*Rollover!FK26)</f>
        <v/>
      </c>
      <c r="FM25" s="47" t="str">
        <f>IF('Res Rent Roll'!$B26="","",Rents!FM25*'Res Rent Roll'!$Q26*Rollover!FL26)</f>
        <v/>
      </c>
      <c r="FN25" s="47" t="str">
        <f>IF('Res Rent Roll'!$B26="","",Rents!FN25*'Res Rent Roll'!$Q26*Rollover!FM26)</f>
        <v/>
      </c>
      <c r="FO25" s="47" t="str">
        <f>IF('Res Rent Roll'!$B26="","",Rents!FO25*'Res Rent Roll'!$Q26*Rollover!FN26)</f>
        <v/>
      </c>
      <c r="FP25" s="47" t="str">
        <f>IF('Res Rent Roll'!$B26="","",Rents!FP25*'Res Rent Roll'!$Q26*Rollover!FO26)</f>
        <v/>
      </c>
      <c r="FQ25" s="47" t="str">
        <f>IF('Res Rent Roll'!$B26="","",Rents!FQ25*'Res Rent Roll'!$Q26*Rollover!FP26)</f>
        <v/>
      </c>
      <c r="FR25" s="47" t="str">
        <f>IF('Res Rent Roll'!$B26="","",Rents!FR25*'Res Rent Roll'!$Q26*Rollover!FQ26)</f>
        <v/>
      </c>
      <c r="FS25" s="47" t="str">
        <f>IF('Res Rent Roll'!$B26="","",Rents!FS25*'Res Rent Roll'!$Q26*Rollover!FR26)</f>
        <v/>
      </c>
      <c r="FT25" s="47" t="str">
        <f>IF('Res Rent Roll'!$B26="","",Rents!FT25*'Res Rent Roll'!$Q26*Rollover!FS26)</f>
        <v/>
      </c>
      <c r="FU25" s="47" t="str">
        <f>IF('Res Rent Roll'!$B26="","",Rents!FU25*'Res Rent Roll'!$Q26*Rollover!FT26)</f>
        <v/>
      </c>
      <c r="FV25" s="47" t="str">
        <f>IF('Res Rent Roll'!$B26="","",Rents!FV25*'Res Rent Roll'!$Q26*Rollover!FU26)</f>
        <v/>
      </c>
      <c r="FW25" s="47" t="str">
        <f>IF('Res Rent Roll'!$B26="","",Rents!FW25*'Res Rent Roll'!$Q26*Rollover!FV26)</f>
        <v/>
      </c>
      <c r="FX25" s="47" t="str">
        <f>IF('Res Rent Roll'!$B26="","",Rents!FX25*'Res Rent Roll'!$Q26*Rollover!FW26)</f>
        <v/>
      </c>
      <c r="FY25" s="47" t="str">
        <f>IF('Res Rent Roll'!$B26="","",Rents!FY25*'Res Rent Roll'!$Q26*Rollover!FX26)</f>
        <v/>
      </c>
      <c r="FZ25" s="47" t="str">
        <f>IF('Res Rent Roll'!$B26="","",Rents!FZ25*'Res Rent Roll'!$Q26*Rollover!FY26)</f>
        <v/>
      </c>
      <c r="GA25" s="48" t="str">
        <f>IF('Res Rent Roll'!$B26="","",Rents!GA25*'Res Rent Roll'!$Q26*Rollover!FZ26)</f>
        <v/>
      </c>
    </row>
    <row r="26" spans="2:183" x14ac:dyDescent="0.3">
      <c r="B26" s="42" t="str">
        <f>IF('Res Rent Roll'!$B27="","",'Res Rent Roll'!$B27)</f>
        <v/>
      </c>
      <c r="C26" s="43"/>
      <c r="D26" s="47" t="str">
        <f>IF('Res Rent Roll'!$B27="","",Rents!D26*'Res Rent Roll'!$Q27*Rollover!C27)</f>
        <v/>
      </c>
      <c r="E26" s="47" t="str">
        <f>IF('Res Rent Roll'!$B27="","",Rents!E26*'Res Rent Roll'!$Q27*Rollover!D27)</f>
        <v/>
      </c>
      <c r="F26" s="47" t="str">
        <f>IF('Res Rent Roll'!$B27="","",Rents!F26*'Res Rent Roll'!$Q27*Rollover!E27)</f>
        <v/>
      </c>
      <c r="G26" s="47" t="str">
        <f>IF('Res Rent Roll'!$B27="","",Rents!G26*'Res Rent Roll'!$Q27*Rollover!F27)</f>
        <v/>
      </c>
      <c r="H26" s="47" t="str">
        <f>IF('Res Rent Roll'!$B27="","",Rents!H26*'Res Rent Roll'!$Q27*Rollover!G27)</f>
        <v/>
      </c>
      <c r="I26" s="47" t="str">
        <f>IF('Res Rent Roll'!$B27="","",Rents!I26*'Res Rent Roll'!$Q27*Rollover!H27)</f>
        <v/>
      </c>
      <c r="J26" s="47" t="str">
        <f>IF('Res Rent Roll'!$B27="","",Rents!J26*'Res Rent Roll'!$Q27*Rollover!I27)</f>
        <v/>
      </c>
      <c r="K26" s="47" t="str">
        <f>IF('Res Rent Roll'!$B27="","",Rents!K26*'Res Rent Roll'!$Q27*Rollover!J27)</f>
        <v/>
      </c>
      <c r="L26" s="47" t="str">
        <f>IF('Res Rent Roll'!$B27="","",Rents!L26*'Res Rent Roll'!$Q27*Rollover!K27)</f>
        <v/>
      </c>
      <c r="M26" s="47" t="str">
        <f>IF('Res Rent Roll'!$B27="","",Rents!M26*'Res Rent Roll'!$Q27*Rollover!L27)</f>
        <v/>
      </c>
      <c r="N26" s="47" t="str">
        <f>IF('Res Rent Roll'!$B27="","",Rents!N26*'Res Rent Roll'!$Q27*Rollover!M27)</f>
        <v/>
      </c>
      <c r="O26" s="47" t="str">
        <f>IF('Res Rent Roll'!$B27="","",Rents!O26*'Res Rent Roll'!$Q27*Rollover!N27)</f>
        <v/>
      </c>
      <c r="P26" s="47" t="str">
        <f>IF('Res Rent Roll'!$B27="","",Rents!P26*'Res Rent Roll'!$Q27*Rollover!O27)</f>
        <v/>
      </c>
      <c r="Q26" s="47" t="str">
        <f>IF('Res Rent Roll'!$B27="","",Rents!Q26*'Res Rent Roll'!$Q27*Rollover!P27)</f>
        <v/>
      </c>
      <c r="R26" s="47" t="str">
        <f>IF('Res Rent Roll'!$B27="","",Rents!R26*'Res Rent Roll'!$Q27*Rollover!Q27)</f>
        <v/>
      </c>
      <c r="S26" s="47" t="str">
        <f>IF('Res Rent Roll'!$B27="","",Rents!S26*'Res Rent Roll'!$Q27*Rollover!R27)</f>
        <v/>
      </c>
      <c r="T26" s="47" t="str">
        <f>IF('Res Rent Roll'!$B27="","",Rents!T26*'Res Rent Roll'!$Q27*Rollover!S27)</f>
        <v/>
      </c>
      <c r="U26" s="47" t="str">
        <f>IF('Res Rent Roll'!$B27="","",Rents!U26*'Res Rent Roll'!$Q27*Rollover!T27)</f>
        <v/>
      </c>
      <c r="V26" s="47" t="str">
        <f>IF('Res Rent Roll'!$B27="","",Rents!V26*'Res Rent Roll'!$Q27*Rollover!U27)</f>
        <v/>
      </c>
      <c r="W26" s="47" t="str">
        <f>IF('Res Rent Roll'!$B27="","",Rents!W26*'Res Rent Roll'!$Q27*Rollover!V27)</f>
        <v/>
      </c>
      <c r="X26" s="47" t="str">
        <f>IF('Res Rent Roll'!$B27="","",Rents!X26*'Res Rent Roll'!$Q27*Rollover!W27)</f>
        <v/>
      </c>
      <c r="Y26" s="47" t="str">
        <f>IF('Res Rent Roll'!$B27="","",Rents!Y26*'Res Rent Roll'!$Q27*Rollover!X27)</f>
        <v/>
      </c>
      <c r="Z26" s="47" t="str">
        <f>IF('Res Rent Roll'!$B27="","",Rents!Z26*'Res Rent Roll'!$Q27*Rollover!Y27)</f>
        <v/>
      </c>
      <c r="AA26" s="47" t="str">
        <f>IF('Res Rent Roll'!$B27="","",Rents!AA26*'Res Rent Roll'!$Q27*Rollover!Z27)</f>
        <v/>
      </c>
      <c r="AB26" s="47" t="str">
        <f>IF('Res Rent Roll'!$B27="","",Rents!AB26*'Res Rent Roll'!$Q27*Rollover!AA27)</f>
        <v/>
      </c>
      <c r="AC26" s="47" t="str">
        <f>IF('Res Rent Roll'!$B27="","",Rents!AC26*'Res Rent Roll'!$Q27*Rollover!AB27)</f>
        <v/>
      </c>
      <c r="AD26" s="47" t="str">
        <f>IF('Res Rent Roll'!$B27="","",Rents!AD26*'Res Rent Roll'!$Q27*Rollover!AC27)</f>
        <v/>
      </c>
      <c r="AE26" s="47" t="str">
        <f>IF('Res Rent Roll'!$B27="","",Rents!AE26*'Res Rent Roll'!$Q27*Rollover!AD27)</f>
        <v/>
      </c>
      <c r="AF26" s="47" t="str">
        <f>IF('Res Rent Roll'!$B27="","",Rents!AF26*'Res Rent Roll'!$Q27*Rollover!AE27)</f>
        <v/>
      </c>
      <c r="AG26" s="47" t="str">
        <f>IF('Res Rent Roll'!$B27="","",Rents!AG26*'Res Rent Roll'!$Q27*Rollover!AF27)</f>
        <v/>
      </c>
      <c r="AH26" s="47" t="str">
        <f>IF('Res Rent Roll'!$B27="","",Rents!AH26*'Res Rent Roll'!$Q27*Rollover!AG27)</f>
        <v/>
      </c>
      <c r="AI26" s="47" t="str">
        <f>IF('Res Rent Roll'!$B27="","",Rents!AI26*'Res Rent Roll'!$Q27*Rollover!AH27)</f>
        <v/>
      </c>
      <c r="AJ26" s="47" t="str">
        <f>IF('Res Rent Roll'!$B27="","",Rents!AJ26*'Res Rent Roll'!$Q27*Rollover!AI27)</f>
        <v/>
      </c>
      <c r="AK26" s="47" t="str">
        <f>IF('Res Rent Roll'!$B27="","",Rents!AK26*'Res Rent Roll'!$Q27*Rollover!AJ27)</f>
        <v/>
      </c>
      <c r="AL26" s="47" t="str">
        <f>IF('Res Rent Roll'!$B27="","",Rents!AL26*'Res Rent Roll'!$Q27*Rollover!AK27)</f>
        <v/>
      </c>
      <c r="AM26" s="47" t="str">
        <f>IF('Res Rent Roll'!$B27="","",Rents!AM26*'Res Rent Roll'!$Q27*Rollover!AL27)</f>
        <v/>
      </c>
      <c r="AN26" s="47" t="str">
        <f>IF('Res Rent Roll'!$B27="","",Rents!AN26*'Res Rent Roll'!$Q27*Rollover!AM27)</f>
        <v/>
      </c>
      <c r="AO26" s="47" t="str">
        <f>IF('Res Rent Roll'!$B27="","",Rents!AO26*'Res Rent Roll'!$Q27*Rollover!AN27)</f>
        <v/>
      </c>
      <c r="AP26" s="47" t="str">
        <f>IF('Res Rent Roll'!$B27="","",Rents!AP26*'Res Rent Roll'!$Q27*Rollover!AO27)</f>
        <v/>
      </c>
      <c r="AQ26" s="47" t="str">
        <f>IF('Res Rent Roll'!$B27="","",Rents!AQ26*'Res Rent Roll'!$Q27*Rollover!AP27)</f>
        <v/>
      </c>
      <c r="AR26" s="47" t="str">
        <f>IF('Res Rent Roll'!$B27="","",Rents!AR26*'Res Rent Roll'!$Q27*Rollover!AQ27)</f>
        <v/>
      </c>
      <c r="AS26" s="47" t="str">
        <f>IF('Res Rent Roll'!$B27="","",Rents!AS26*'Res Rent Roll'!$Q27*Rollover!AR27)</f>
        <v/>
      </c>
      <c r="AT26" s="47" t="str">
        <f>IF('Res Rent Roll'!$B27="","",Rents!AT26*'Res Rent Roll'!$Q27*Rollover!AS27)</f>
        <v/>
      </c>
      <c r="AU26" s="47" t="str">
        <f>IF('Res Rent Roll'!$B27="","",Rents!AU26*'Res Rent Roll'!$Q27*Rollover!AT27)</f>
        <v/>
      </c>
      <c r="AV26" s="47" t="str">
        <f>IF('Res Rent Roll'!$B27="","",Rents!AV26*'Res Rent Roll'!$Q27*Rollover!AU27)</f>
        <v/>
      </c>
      <c r="AW26" s="47" t="str">
        <f>IF('Res Rent Roll'!$B27="","",Rents!AW26*'Res Rent Roll'!$Q27*Rollover!AV27)</f>
        <v/>
      </c>
      <c r="AX26" s="47" t="str">
        <f>IF('Res Rent Roll'!$B27="","",Rents!AX26*'Res Rent Roll'!$Q27*Rollover!AW27)</f>
        <v/>
      </c>
      <c r="AY26" s="47" t="str">
        <f>IF('Res Rent Roll'!$B27="","",Rents!AY26*'Res Rent Roll'!$Q27*Rollover!AX27)</f>
        <v/>
      </c>
      <c r="AZ26" s="47" t="str">
        <f>IF('Res Rent Roll'!$B27="","",Rents!AZ26*'Res Rent Roll'!$Q27*Rollover!AY27)</f>
        <v/>
      </c>
      <c r="BA26" s="47" t="str">
        <f>IF('Res Rent Roll'!$B27="","",Rents!BA26*'Res Rent Roll'!$Q27*Rollover!AZ27)</f>
        <v/>
      </c>
      <c r="BB26" s="47" t="str">
        <f>IF('Res Rent Roll'!$B27="","",Rents!BB26*'Res Rent Roll'!$Q27*Rollover!BA27)</f>
        <v/>
      </c>
      <c r="BC26" s="47" t="str">
        <f>IF('Res Rent Roll'!$B27="","",Rents!BC26*'Res Rent Roll'!$Q27*Rollover!BB27)</f>
        <v/>
      </c>
      <c r="BD26" s="47" t="str">
        <f>IF('Res Rent Roll'!$B27="","",Rents!BD26*'Res Rent Roll'!$Q27*Rollover!BC27)</f>
        <v/>
      </c>
      <c r="BE26" s="47" t="str">
        <f>IF('Res Rent Roll'!$B27="","",Rents!BE26*'Res Rent Roll'!$Q27*Rollover!BD27)</f>
        <v/>
      </c>
      <c r="BF26" s="47" t="str">
        <f>IF('Res Rent Roll'!$B27="","",Rents!BF26*'Res Rent Roll'!$Q27*Rollover!BE27)</f>
        <v/>
      </c>
      <c r="BG26" s="47" t="str">
        <f>IF('Res Rent Roll'!$B27="","",Rents!BG26*'Res Rent Roll'!$Q27*Rollover!BF27)</f>
        <v/>
      </c>
      <c r="BH26" s="47" t="str">
        <f>IF('Res Rent Roll'!$B27="","",Rents!BH26*'Res Rent Roll'!$Q27*Rollover!BG27)</f>
        <v/>
      </c>
      <c r="BI26" s="47" t="str">
        <f>IF('Res Rent Roll'!$B27="","",Rents!BI26*'Res Rent Roll'!$Q27*Rollover!BH27)</f>
        <v/>
      </c>
      <c r="BJ26" s="47" t="str">
        <f>IF('Res Rent Roll'!$B27="","",Rents!BJ26*'Res Rent Roll'!$Q27*Rollover!BI27)</f>
        <v/>
      </c>
      <c r="BK26" s="47" t="str">
        <f>IF('Res Rent Roll'!$B27="","",Rents!BK26*'Res Rent Roll'!$Q27*Rollover!BJ27)</f>
        <v/>
      </c>
      <c r="BL26" s="47" t="str">
        <f>IF('Res Rent Roll'!$B27="","",Rents!BL26*'Res Rent Roll'!$Q27*Rollover!BK27)</f>
        <v/>
      </c>
      <c r="BM26" s="47" t="str">
        <f>IF('Res Rent Roll'!$B27="","",Rents!BM26*'Res Rent Roll'!$Q27*Rollover!BL27)</f>
        <v/>
      </c>
      <c r="BN26" s="47" t="str">
        <f>IF('Res Rent Roll'!$B27="","",Rents!BN26*'Res Rent Roll'!$Q27*Rollover!BM27)</f>
        <v/>
      </c>
      <c r="BO26" s="47" t="str">
        <f>IF('Res Rent Roll'!$B27="","",Rents!BO26*'Res Rent Roll'!$Q27*Rollover!BN27)</f>
        <v/>
      </c>
      <c r="BP26" s="47" t="str">
        <f>IF('Res Rent Roll'!$B27="","",Rents!BP26*'Res Rent Roll'!$Q27*Rollover!BO27)</f>
        <v/>
      </c>
      <c r="BQ26" s="47" t="str">
        <f>IF('Res Rent Roll'!$B27="","",Rents!BQ26*'Res Rent Roll'!$Q27*Rollover!BP27)</f>
        <v/>
      </c>
      <c r="BR26" s="47" t="str">
        <f>IF('Res Rent Roll'!$B27="","",Rents!BR26*'Res Rent Roll'!$Q27*Rollover!BQ27)</f>
        <v/>
      </c>
      <c r="BS26" s="47" t="str">
        <f>IF('Res Rent Roll'!$B27="","",Rents!BS26*'Res Rent Roll'!$Q27*Rollover!BR27)</f>
        <v/>
      </c>
      <c r="BT26" s="47" t="str">
        <f>IF('Res Rent Roll'!$B27="","",Rents!BT26*'Res Rent Roll'!$Q27*Rollover!BS27)</f>
        <v/>
      </c>
      <c r="BU26" s="47" t="str">
        <f>IF('Res Rent Roll'!$B27="","",Rents!BU26*'Res Rent Roll'!$Q27*Rollover!BT27)</f>
        <v/>
      </c>
      <c r="BV26" s="47" t="str">
        <f>IF('Res Rent Roll'!$B27="","",Rents!BV26*'Res Rent Roll'!$Q27*Rollover!BU27)</f>
        <v/>
      </c>
      <c r="BW26" s="47" t="str">
        <f>IF('Res Rent Roll'!$B27="","",Rents!BW26*'Res Rent Roll'!$Q27*Rollover!BV27)</f>
        <v/>
      </c>
      <c r="BX26" s="47" t="str">
        <f>IF('Res Rent Roll'!$B27="","",Rents!BX26*'Res Rent Roll'!$Q27*Rollover!BW27)</f>
        <v/>
      </c>
      <c r="BY26" s="47" t="str">
        <f>IF('Res Rent Roll'!$B27="","",Rents!BY26*'Res Rent Roll'!$Q27*Rollover!BX27)</f>
        <v/>
      </c>
      <c r="BZ26" s="47" t="str">
        <f>IF('Res Rent Roll'!$B27="","",Rents!BZ26*'Res Rent Roll'!$Q27*Rollover!BY27)</f>
        <v/>
      </c>
      <c r="CA26" s="47" t="str">
        <f>IF('Res Rent Roll'!$B27="","",Rents!CA26*'Res Rent Roll'!$Q27*Rollover!BZ27)</f>
        <v/>
      </c>
      <c r="CB26" s="47" t="str">
        <f>IF('Res Rent Roll'!$B27="","",Rents!CB26*'Res Rent Roll'!$Q27*Rollover!CA27)</f>
        <v/>
      </c>
      <c r="CC26" s="47" t="str">
        <f>IF('Res Rent Roll'!$B27="","",Rents!CC26*'Res Rent Roll'!$Q27*Rollover!CB27)</f>
        <v/>
      </c>
      <c r="CD26" s="47" t="str">
        <f>IF('Res Rent Roll'!$B27="","",Rents!CD26*'Res Rent Roll'!$Q27*Rollover!CC27)</f>
        <v/>
      </c>
      <c r="CE26" s="47" t="str">
        <f>IF('Res Rent Roll'!$B27="","",Rents!CE26*'Res Rent Roll'!$Q27*Rollover!CD27)</f>
        <v/>
      </c>
      <c r="CF26" s="47" t="str">
        <f>IF('Res Rent Roll'!$B27="","",Rents!CF26*'Res Rent Roll'!$Q27*Rollover!CE27)</f>
        <v/>
      </c>
      <c r="CG26" s="47" t="str">
        <f>IF('Res Rent Roll'!$B27="","",Rents!CG26*'Res Rent Roll'!$Q27*Rollover!CF27)</f>
        <v/>
      </c>
      <c r="CH26" s="47" t="str">
        <f>IF('Res Rent Roll'!$B27="","",Rents!CH26*'Res Rent Roll'!$Q27*Rollover!CG27)</f>
        <v/>
      </c>
      <c r="CI26" s="47" t="str">
        <f>IF('Res Rent Roll'!$B27="","",Rents!CI26*'Res Rent Roll'!$Q27*Rollover!CH27)</f>
        <v/>
      </c>
      <c r="CJ26" s="47" t="str">
        <f>IF('Res Rent Roll'!$B27="","",Rents!CJ26*'Res Rent Roll'!$Q27*Rollover!CI27)</f>
        <v/>
      </c>
      <c r="CK26" s="47" t="str">
        <f>IF('Res Rent Roll'!$B27="","",Rents!CK26*'Res Rent Roll'!$Q27*Rollover!CJ27)</f>
        <v/>
      </c>
      <c r="CL26" s="47" t="str">
        <f>IF('Res Rent Roll'!$B27="","",Rents!CL26*'Res Rent Roll'!$Q27*Rollover!CK27)</f>
        <v/>
      </c>
      <c r="CM26" s="47" t="str">
        <f>IF('Res Rent Roll'!$B27="","",Rents!CM26*'Res Rent Roll'!$Q27*Rollover!CL27)</f>
        <v/>
      </c>
      <c r="CN26" s="47" t="str">
        <f>IF('Res Rent Roll'!$B27="","",Rents!CN26*'Res Rent Roll'!$Q27*Rollover!CM27)</f>
        <v/>
      </c>
      <c r="CO26" s="47" t="str">
        <f>IF('Res Rent Roll'!$B27="","",Rents!CO26*'Res Rent Roll'!$Q27*Rollover!CN27)</f>
        <v/>
      </c>
      <c r="CP26" s="47" t="str">
        <f>IF('Res Rent Roll'!$B27="","",Rents!CP26*'Res Rent Roll'!$Q27*Rollover!CO27)</f>
        <v/>
      </c>
      <c r="CQ26" s="47" t="str">
        <f>IF('Res Rent Roll'!$B27="","",Rents!CQ26*'Res Rent Roll'!$Q27*Rollover!CP27)</f>
        <v/>
      </c>
      <c r="CR26" s="47" t="str">
        <f>IF('Res Rent Roll'!$B27="","",Rents!CR26*'Res Rent Roll'!$Q27*Rollover!CQ27)</f>
        <v/>
      </c>
      <c r="CS26" s="47" t="str">
        <f>IF('Res Rent Roll'!$B27="","",Rents!CS26*'Res Rent Roll'!$Q27*Rollover!CR27)</f>
        <v/>
      </c>
      <c r="CT26" s="47" t="str">
        <f>IF('Res Rent Roll'!$B27="","",Rents!CT26*'Res Rent Roll'!$Q27*Rollover!CS27)</f>
        <v/>
      </c>
      <c r="CU26" s="47" t="str">
        <f>IF('Res Rent Roll'!$B27="","",Rents!CU26*'Res Rent Roll'!$Q27*Rollover!CT27)</f>
        <v/>
      </c>
      <c r="CV26" s="47" t="str">
        <f>IF('Res Rent Roll'!$B27="","",Rents!CV26*'Res Rent Roll'!$Q27*Rollover!CU27)</f>
        <v/>
      </c>
      <c r="CW26" s="47" t="str">
        <f>IF('Res Rent Roll'!$B27="","",Rents!CW26*'Res Rent Roll'!$Q27*Rollover!CV27)</f>
        <v/>
      </c>
      <c r="CX26" s="47" t="str">
        <f>IF('Res Rent Roll'!$B27="","",Rents!CX26*'Res Rent Roll'!$Q27*Rollover!CW27)</f>
        <v/>
      </c>
      <c r="CY26" s="47" t="str">
        <f>IF('Res Rent Roll'!$B27="","",Rents!CY26*'Res Rent Roll'!$Q27*Rollover!CX27)</f>
        <v/>
      </c>
      <c r="CZ26" s="47" t="str">
        <f>IF('Res Rent Roll'!$B27="","",Rents!CZ26*'Res Rent Roll'!$Q27*Rollover!CY27)</f>
        <v/>
      </c>
      <c r="DA26" s="47" t="str">
        <f>IF('Res Rent Roll'!$B27="","",Rents!DA26*'Res Rent Roll'!$Q27*Rollover!CZ27)</f>
        <v/>
      </c>
      <c r="DB26" s="47" t="str">
        <f>IF('Res Rent Roll'!$B27="","",Rents!DB26*'Res Rent Roll'!$Q27*Rollover!DA27)</f>
        <v/>
      </c>
      <c r="DC26" s="47" t="str">
        <f>IF('Res Rent Roll'!$B27="","",Rents!DC26*'Res Rent Roll'!$Q27*Rollover!DB27)</f>
        <v/>
      </c>
      <c r="DD26" s="47" t="str">
        <f>IF('Res Rent Roll'!$B27="","",Rents!DD26*'Res Rent Roll'!$Q27*Rollover!DC27)</f>
        <v/>
      </c>
      <c r="DE26" s="47" t="str">
        <f>IF('Res Rent Roll'!$B27="","",Rents!DE26*'Res Rent Roll'!$Q27*Rollover!DD27)</f>
        <v/>
      </c>
      <c r="DF26" s="47" t="str">
        <f>IF('Res Rent Roll'!$B27="","",Rents!DF26*'Res Rent Roll'!$Q27*Rollover!DE27)</f>
        <v/>
      </c>
      <c r="DG26" s="47" t="str">
        <f>IF('Res Rent Roll'!$B27="","",Rents!DG26*'Res Rent Roll'!$Q27*Rollover!DF27)</f>
        <v/>
      </c>
      <c r="DH26" s="47" t="str">
        <f>IF('Res Rent Roll'!$B27="","",Rents!DH26*'Res Rent Roll'!$Q27*Rollover!DG27)</f>
        <v/>
      </c>
      <c r="DI26" s="47" t="str">
        <f>IF('Res Rent Roll'!$B27="","",Rents!DI26*'Res Rent Roll'!$Q27*Rollover!DH27)</f>
        <v/>
      </c>
      <c r="DJ26" s="47" t="str">
        <f>IF('Res Rent Roll'!$B27="","",Rents!DJ26*'Res Rent Roll'!$Q27*Rollover!DI27)</f>
        <v/>
      </c>
      <c r="DK26" s="47" t="str">
        <f>IF('Res Rent Roll'!$B27="","",Rents!DK26*'Res Rent Roll'!$Q27*Rollover!DJ27)</f>
        <v/>
      </c>
      <c r="DL26" s="47" t="str">
        <f>IF('Res Rent Roll'!$B27="","",Rents!DL26*'Res Rent Roll'!$Q27*Rollover!DK27)</f>
        <v/>
      </c>
      <c r="DM26" s="47" t="str">
        <f>IF('Res Rent Roll'!$B27="","",Rents!DM26*'Res Rent Roll'!$Q27*Rollover!DL27)</f>
        <v/>
      </c>
      <c r="DN26" s="47" t="str">
        <f>IF('Res Rent Roll'!$B27="","",Rents!DN26*'Res Rent Roll'!$Q27*Rollover!DM27)</f>
        <v/>
      </c>
      <c r="DO26" s="47" t="str">
        <f>IF('Res Rent Roll'!$B27="","",Rents!DO26*'Res Rent Roll'!$Q27*Rollover!DN27)</f>
        <v/>
      </c>
      <c r="DP26" s="47" t="str">
        <f>IF('Res Rent Roll'!$B27="","",Rents!DP26*'Res Rent Roll'!$Q27*Rollover!DO27)</f>
        <v/>
      </c>
      <c r="DQ26" s="47" t="str">
        <f>IF('Res Rent Roll'!$B27="","",Rents!DQ26*'Res Rent Roll'!$Q27*Rollover!DP27)</f>
        <v/>
      </c>
      <c r="DR26" s="47" t="str">
        <f>IF('Res Rent Roll'!$B27="","",Rents!DR26*'Res Rent Roll'!$Q27*Rollover!DQ27)</f>
        <v/>
      </c>
      <c r="DS26" s="47" t="str">
        <f>IF('Res Rent Roll'!$B27="","",Rents!DS26*'Res Rent Roll'!$Q27*Rollover!DR27)</f>
        <v/>
      </c>
      <c r="DT26" s="47" t="str">
        <f>IF('Res Rent Roll'!$B27="","",Rents!DT26*'Res Rent Roll'!$Q27*Rollover!DS27)</f>
        <v/>
      </c>
      <c r="DU26" s="47" t="str">
        <f>IF('Res Rent Roll'!$B27="","",Rents!DU26*'Res Rent Roll'!$Q27*Rollover!DT27)</f>
        <v/>
      </c>
      <c r="DV26" s="47" t="str">
        <f>IF('Res Rent Roll'!$B27="","",Rents!DV26*'Res Rent Roll'!$Q27*Rollover!DU27)</f>
        <v/>
      </c>
      <c r="DW26" s="47" t="str">
        <f>IF('Res Rent Roll'!$B27="","",Rents!DW26*'Res Rent Roll'!$Q27*Rollover!DV27)</f>
        <v/>
      </c>
      <c r="DX26" s="47" t="str">
        <f>IF('Res Rent Roll'!$B27="","",Rents!DX26*'Res Rent Roll'!$Q27*Rollover!DW27)</f>
        <v/>
      </c>
      <c r="DY26" s="47" t="str">
        <f>IF('Res Rent Roll'!$B27="","",Rents!DY26*'Res Rent Roll'!$Q27*Rollover!DX27)</f>
        <v/>
      </c>
      <c r="DZ26" s="47" t="str">
        <f>IF('Res Rent Roll'!$B27="","",Rents!DZ26*'Res Rent Roll'!$Q27*Rollover!DY27)</f>
        <v/>
      </c>
      <c r="EA26" s="47" t="str">
        <f>IF('Res Rent Roll'!$B27="","",Rents!EA26*'Res Rent Roll'!$Q27*Rollover!DZ27)</f>
        <v/>
      </c>
      <c r="EB26" s="47" t="str">
        <f>IF('Res Rent Roll'!$B27="","",Rents!EB26*'Res Rent Roll'!$Q27*Rollover!EA27)</f>
        <v/>
      </c>
      <c r="EC26" s="47" t="str">
        <f>IF('Res Rent Roll'!$B27="","",Rents!EC26*'Res Rent Roll'!$Q27*Rollover!EB27)</f>
        <v/>
      </c>
      <c r="ED26" s="47" t="str">
        <f>IF('Res Rent Roll'!$B27="","",Rents!ED26*'Res Rent Roll'!$Q27*Rollover!EC27)</f>
        <v/>
      </c>
      <c r="EE26" s="47" t="str">
        <f>IF('Res Rent Roll'!$B27="","",Rents!EE26*'Res Rent Roll'!$Q27*Rollover!ED27)</f>
        <v/>
      </c>
      <c r="EF26" s="47" t="str">
        <f>IF('Res Rent Roll'!$B27="","",Rents!EF26*'Res Rent Roll'!$Q27*Rollover!EE27)</f>
        <v/>
      </c>
      <c r="EG26" s="47" t="str">
        <f>IF('Res Rent Roll'!$B27="","",Rents!EG26*'Res Rent Roll'!$Q27*Rollover!EF27)</f>
        <v/>
      </c>
      <c r="EH26" s="47" t="str">
        <f>IF('Res Rent Roll'!$B27="","",Rents!EH26*'Res Rent Roll'!$Q27*Rollover!EG27)</f>
        <v/>
      </c>
      <c r="EI26" s="47" t="str">
        <f>IF('Res Rent Roll'!$B27="","",Rents!EI26*'Res Rent Roll'!$Q27*Rollover!EH27)</f>
        <v/>
      </c>
      <c r="EJ26" s="47" t="str">
        <f>IF('Res Rent Roll'!$B27="","",Rents!EJ26*'Res Rent Roll'!$Q27*Rollover!EI27)</f>
        <v/>
      </c>
      <c r="EK26" s="47" t="str">
        <f>IF('Res Rent Roll'!$B27="","",Rents!EK26*'Res Rent Roll'!$Q27*Rollover!EJ27)</f>
        <v/>
      </c>
      <c r="EL26" s="47" t="str">
        <f>IF('Res Rent Roll'!$B27="","",Rents!EL26*'Res Rent Roll'!$Q27*Rollover!EK27)</f>
        <v/>
      </c>
      <c r="EM26" s="47" t="str">
        <f>IF('Res Rent Roll'!$B27="","",Rents!EM26*'Res Rent Roll'!$Q27*Rollover!EL27)</f>
        <v/>
      </c>
      <c r="EN26" s="47" t="str">
        <f>IF('Res Rent Roll'!$B27="","",Rents!EN26*'Res Rent Roll'!$Q27*Rollover!EM27)</f>
        <v/>
      </c>
      <c r="EO26" s="47" t="str">
        <f>IF('Res Rent Roll'!$B27="","",Rents!EO26*'Res Rent Roll'!$Q27*Rollover!EN27)</f>
        <v/>
      </c>
      <c r="EP26" s="47" t="str">
        <f>IF('Res Rent Roll'!$B27="","",Rents!EP26*'Res Rent Roll'!$Q27*Rollover!EO27)</f>
        <v/>
      </c>
      <c r="EQ26" s="47" t="str">
        <f>IF('Res Rent Roll'!$B27="","",Rents!EQ26*'Res Rent Roll'!$Q27*Rollover!EP27)</f>
        <v/>
      </c>
      <c r="ER26" s="47" t="str">
        <f>IF('Res Rent Roll'!$B27="","",Rents!ER26*'Res Rent Roll'!$Q27*Rollover!EQ27)</f>
        <v/>
      </c>
      <c r="ES26" s="47" t="str">
        <f>IF('Res Rent Roll'!$B27="","",Rents!ES26*'Res Rent Roll'!$Q27*Rollover!ER27)</f>
        <v/>
      </c>
      <c r="ET26" s="47" t="str">
        <f>IF('Res Rent Roll'!$B27="","",Rents!ET26*'Res Rent Roll'!$Q27*Rollover!ES27)</f>
        <v/>
      </c>
      <c r="EU26" s="47" t="str">
        <f>IF('Res Rent Roll'!$B27="","",Rents!EU26*'Res Rent Roll'!$Q27*Rollover!ET27)</f>
        <v/>
      </c>
      <c r="EV26" s="47" t="str">
        <f>IF('Res Rent Roll'!$B27="","",Rents!EV26*'Res Rent Roll'!$Q27*Rollover!EU27)</f>
        <v/>
      </c>
      <c r="EW26" s="47" t="str">
        <f>IF('Res Rent Roll'!$B27="","",Rents!EW26*'Res Rent Roll'!$Q27*Rollover!EV27)</f>
        <v/>
      </c>
      <c r="EX26" s="47" t="str">
        <f>IF('Res Rent Roll'!$B27="","",Rents!EX26*'Res Rent Roll'!$Q27*Rollover!EW27)</f>
        <v/>
      </c>
      <c r="EY26" s="47" t="str">
        <f>IF('Res Rent Roll'!$B27="","",Rents!EY26*'Res Rent Roll'!$Q27*Rollover!EX27)</f>
        <v/>
      </c>
      <c r="EZ26" s="47" t="str">
        <f>IF('Res Rent Roll'!$B27="","",Rents!EZ26*'Res Rent Roll'!$Q27*Rollover!EY27)</f>
        <v/>
      </c>
      <c r="FA26" s="47" t="str">
        <f>IF('Res Rent Roll'!$B27="","",Rents!FA26*'Res Rent Roll'!$Q27*Rollover!EZ27)</f>
        <v/>
      </c>
      <c r="FB26" s="47" t="str">
        <f>IF('Res Rent Roll'!$B27="","",Rents!FB26*'Res Rent Roll'!$Q27*Rollover!FA27)</f>
        <v/>
      </c>
      <c r="FC26" s="47" t="str">
        <f>IF('Res Rent Roll'!$B27="","",Rents!FC26*'Res Rent Roll'!$Q27*Rollover!FB27)</f>
        <v/>
      </c>
      <c r="FD26" s="47" t="str">
        <f>IF('Res Rent Roll'!$B27="","",Rents!FD26*'Res Rent Roll'!$Q27*Rollover!FC27)</f>
        <v/>
      </c>
      <c r="FE26" s="47" t="str">
        <f>IF('Res Rent Roll'!$B27="","",Rents!FE26*'Res Rent Roll'!$Q27*Rollover!FD27)</f>
        <v/>
      </c>
      <c r="FF26" s="47" t="str">
        <f>IF('Res Rent Roll'!$B27="","",Rents!FF26*'Res Rent Roll'!$Q27*Rollover!FE27)</f>
        <v/>
      </c>
      <c r="FG26" s="47" t="str">
        <f>IF('Res Rent Roll'!$B27="","",Rents!FG26*'Res Rent Roll'!$Q27*Rollover!FF27)</f>
        <v/>
      </c>
      <c r="FH26" s="47" t="str">
        <f>IF('Res Rent Roll'!$B27="","",Rents!FH26*'Res Rent Roll'!$Q27*Rollover!FG27)</f>
        <v/>
      </c>
      <c r="FI26" s="47" t="str">
        <f>IF('Res Rent Roll'!$B27="","",Rents!FI26*'Res Rent Roll'!$Q27*Rollover!FH27)</f>
        <v/>
      </c>
      <c r="FJ26" s="47" t="str">
        <f>IF('Res Rent Roll'!$B27="","",Rents!FJ26*'Res Rent Roll'!$Q27*Rollover!FI27)</f>
        <v/>
      </c>
      <c r="FK26" s="47" t="str">
        <f>IF('Res Rent Roll'!$B27="","",Rents!FK26*'Res Rent Roll'!$Q27*Rollover!FJ27)</f>
        <v/>
      </c>
      <c r="FL26" s="47" t="str">
        <f>IF('Res Rent Roll'!$B27="","",Rents!FL26*'Res Rent Roll'!$Q27*Rollover!FK27)</f>
        <v/>
      </c>
      <c r="FM26" s="47" t="str">
        <f>IF('Res Rent Roll'!$B27="","",Rents!FM26*'Res Rent Roll'!$Q27*Rollover!FL27)</f>
        <v/>
      </c>
      <c r="FN26" s="47" t="str">
        <f>IF('Res Rent Roll'!$B27="","",Rents!FN26*'Res Rent Roll'!$Q27*Rollover!FM27)</f>
        <v/>
      </c>
      <c r="FO26" s="47" t="str">
        <f>IF('Res Rent Roll'!$B27="","",Rents!FO26*'Res Rent Roll'!$Q27*Rollover!FN27)</f>
        <v/>
      </c>
      <c r="FP26" s="47" t="str">
        <f>IF('Res Rent Roll'!$B27="","",Rents!FP26*'Res Rent Roll'!$Q27*Rollover!FO27)</f>
        <v/>
      </c>
      <c r="FQ26" s="47" t="str">
        <f>IF('Res Rent Roll'!$B27="","",Rents!FQ26*'Res Rent Roll'!$Q27*Rollover!FP27)</f>
        <v/>
      </c>
      <c r="FR26" s="47" t="str">
        <f>IF('Res Rent Roll'!$B27="","",Rents!FR26*'Res Rent Roll'!$Q27*Rollover!FQ27)</f>
        <v/>
      </c>
      <c r="FS26" s="47" t="str">
        <f>IF('Res Rent Roll'!$B27="","",Rents!FS26*'Res Rent Roll'!$Q27*Rollover!FR27)</f>
        <v/>
      </c>
      <c r="FT26" s="47" t="str">
        <f>IF('Res Rent Roll'!$B27="","",Rents!FT26*'Res Rent Roll'!$Q27*Rollover!FS27)</f>
        <v/>
      </c>
      <c r="FU26" s="47" t="str">
        <f>IF('Res Rent Roll'!$B27="","",Rents!FU26*'Res Rent Roll'!$Q27*Rollover!FT27)</f>
        <v/>
      </c>
      <c r="FV26" s="47" t="str">
        <f>IF('Res Rent Roll'!$B27="","",Rents!FV26*'Res Rent Roll'!$Q27*Rollover!FU27)</f>
        <v/>
      </c>
      <c r="FW26" s="47" t="str">
        <f>IF('Res Rent Roll'!$B27="","",Rents!FW26*'Res Rent Roll'!$Q27*Rollover!FV27)</f>
        <v/>
      </c>
      <c r="FX26" s="47" t="str">
        <f>IF('Res Rent Roll'!$B27="","",Rents!FX26*'Res Rent Roll'!$Q27*Rollover!FW27)</f>
        <v/>
      </c>
      <c r="FY26" s="47" t="str">
        <f>IF('Res Rent Roll'!$B27="","",Rents!FY26*'Res Rent Roll'!$Q27*Rollover!FX27)</f>
        <v/>
      </c>
      <c r="FZ26" s="47" t="str">
        <f>IF('Res Rent Roll'!$B27="","",Rents!FZ26*'Res Rent Roll'!$Q27*Rollover!FY27)</f>
        <v/>
      </c>
      <c r="GA26" s="48" t="str">
        <f>IF('Res Rent Roll'!$B27="","",Rents!GA26*'Res Rent Roll'!$Q27*Rollover!FZ27)</f>
        <v/>
      </c>
    </row>
    <row r="27" spans="2:183" x14ac:dyDescent="0.3">
      <c r="B27" s="42" t="str">
        <f>IF('Res Rent Roll'!$B28="","",'Res Rent Roll'!$B28)</f>
        <v/>
      </c>
      <c r="C27" s="43"/>
      <c r="D27" s="47" t="str">
        <f>IF('Res Rent Roll'!$B28="","",Rents!D27*'Res Rent Roll'!$Q28*Rollover!C28)</f>
        <v/>
      </c>
      <c r="E27" s="47" t="str">
        <f>IF('Res Rent Roll'!$B28="","",Rents!E27*'Res Rent Roll'!$Q28*Rollover!D28)</f>
        <v/>
      </c>
      <c r="F27" s="47" t="str">
        <f>IF('Res Rent Roll'!$B28="","",Rents!F27*'Res Rent Roll'!$Q28*Rollover!E28)</f>
        <v/>
      </c>
      <c r="G27" s="47" t="str">
        <f>IF('Res Rent Roll'!$B28="","",Rents!G27*'Res Rent Roll'!$Q28*Rollover!F28)</f>
        <v/>
      </c>
      <c r="H27" s="47" t="str">
        <f>IF('Res Rent Roll'!$B28="","",Rents!H27*'Res Rent Roll'!$Q28*Rollover!G28)</f>
        <v/>
      </c>
      <c r="I27" s="47" t="str">
        <f>IF('Res Rent Roll'!$B28="","",Rents!I27*'Res Rent Roll'!$Q28*Rollover!H28)</f>
        <v/>
      </c>
      <c r="J27" s="47" t="str">
        <f>IF('Res Rent Roll'!$B28="","",Rents!J27*'Res Rent Roll'!$Q28*Rollover!I28)</f>
        <v/>
      </c>
      <c r="K27" s="47" t="str">
        <f>IF('Res Rent Roll'!$B28="","",Rents!K27*'Res Rent Roll'!$Q28*Rollover!J28)</f>
        <v/>
      </c>
      <c r="L27" s="47" t="str">
        <f>IF('Res Rent Roll'!$B28="","",Rents!L27*'Res Rent Roll'!$Q28*Rollover!K28)</f>
        <v/>
      </c>
      <c r="M27" s="47" t="str">
        <f>IF('Res Rent Roll'!$B28="","",Rents!M27*'Res Rent Roll'!$Q28*Rollover!L28)</f>
        <v/>
      </c>
      <c r="N27" s="47" t="str">
        <f>IF('Res Rent Roll'!$B28="","",Rents!N27*'Res Rent Roll'!$Q28*Rollover!M28)</f>
        <v/>
      </c>
      <c r="O27" s="47" t="str">
        <f>IF('Res Rent Roll'!$B28="","",Rents!O27*'Res Rent Roll'!$Q28*Rollover!N28)</f>
        <v/>
      </c>
      <c r="P27" s="47" t="str">
        <f>IF('Res Rent Roll'!$B28="","",Rents!P27*'Res Rent Roll'!$Q28*Rollover!O28)</f>
        <v/>
      </c>
      <c r="Q27" s="47" t="str">
        <f>IF('Res Rent Roll'!$B28="","",Rents!Q27*'Res Rent Roll'!$Q28*Rollover!P28)</f>
        <v/>
      </c>
      <c r="R27" s="47" t="str">
        <f>IF('Res Rent Roll'!$B28="","",Rents!R27*'Res Rent Roll'!$Q28*Rollover!Q28)</f>
        <v/>
      </c>
      <c r="S27" s="47" t="str">
        <f>IF('Res Rent Roll'!$B28="","",Rents!S27*'Res Rent Roll'!$Q28*Rollover!R28)</f>
        <v/>
      </c>
      <c r="T27" s="47" t="str">
        <f>IF('Res Rent Roll'!$B28="","",Rents!T27*'Res Rent Roll'!$Q28*Rollover!S28)</f>
        <v/>
      </c>
      <c r="U27" s="47" t="str">
        <f>IF('Res Rent Roll'!$B28="","",Rents!U27*'Res Rent Roll'!$Q28*Rollover!T28)</f>
        <v/>
      </c>
      <c r="V27" s="47" t="str">
        <f>IF('Res Rent Roll'!$B28="","",Rents!V27*'Res Rent Roll'!$Q28*Rollover!U28)</f>
        <v/>
      </c>
      <c r="W27" s="47" t="str">
        <f>IF('Res Rent Roll'!$B28="","",Rents!W27*'Res Rent Roll'!$Q28*Rollover!V28)</f>
        <v/>
      </c>
      <c r="X27" s="47" t="str">
        <f>IF('Res Rent Roll'!$B28="","",Rents!X27*'Res Rent Roll'!$Q28*Rollover!W28)</f>
        <v/>
      </c>
      <c r="Y27" s="47" t="str">
        <f>IF('Res Rent Roll'!$B28="","",Rents!Y27*'Res Rent Roll'!$Q28*Rollover!X28)</f>
        <v/>
      </c>
      <c r="Z27" s="47" t="str">
        <f>IF('Res Rent Roll'!$B28="","",Rents!Z27*'Res Rent Roll'!$Q28*Rollover!Y28)</f>
        <v/>
      </c>
      <c r="AA27" s="47" t="str">
        <f>IF('Res Rent Roll'!$B28="","",Rents!AA27*'Res Rent Roll'!$Q28*Rollover!Z28)</f>
        <v/>
      </c>
      <c r="AB27" s="47" t="str">
        <f>IF('Res Rent Roll'!$B28="","",Rents!AB27*'Res Rent Roll'!$Q28*Rollover!AA28)</f>
        <v/>
      </c>
      <c r="AC27" s="47" t="str">
        <f>IF('Res Rent Roll'!$B28="","",Rents!AC27*'Res Rent Roll'!$Q28*Rollover!AB28)</f>
        <v/>
      </c>
      <c r="AD27" s="47" t="str">
        <f>IF('Res Rent Roll'!$B28="","",Rents!AD27*'Res Rent Roll'!$Q28*Rollover!AC28)</f>
        <v/>
      </c>
      <c r="AE27" s="47" t="str">
        <f>IF('Res Rent Roll'!$B28="","",Rents!AE27*'Res Rent Roll'!$Q28*Rollover!AD28)</f>
        <v/>
      </c>
      <c r="AF27" s="47" t="str">
        <f>IF('Res Rent Roll'!$B28="","",Rents!AF27*'Res Rent Roll'!$Q28*Rollover!AE28)</f>
        <v/>
      </c>
      <c r="AG27" s="47" t="str">
        <f>IF('Res Rent Roll'!$B28="","",Rents!AG27*'Res Rent Roll'!$Q28*Rollover!AF28)</f>
        <v/>
      </c>
      <c r="AH27" s="47" t="str">
        <f>IF('Res Rent Roll'!$B28="","",Rents!AH27*'Res Rent Roll'!$Q28*Rollover!AG28)</f>
        <v/>
      </c>
      <c r="AI27" s="47" t="str">
        <f>IF('Res Rent Roll'!$B28="","",Rents!AI27*'Res Rent Roll'!$Q28*Rollover!AH28)</f>
        <v/>
      </c>
      <c r="AJ27" s="47" t="str">
        <f>IF('Res Rent Roll'!$B28="","",Rents!AJ27*'Res Rent Roll'!$Q28*Rollover!AI28)</f>
        <v/>
      </c>
      <c r="AK27" s="47" t="str">
        <f>IF('Res Rent Roll'!$B28="","",Rents!AK27*'Res Rent Roll'!$Q28*Rollover!AJ28)</f>
        <v/>
      </c>
      <c r="AL27" s="47" t="str">
        <f>IF('Res Rent Roll'!$B28="","",Rents!AL27*'Res Rent Roll'!$Q28*Rollover!AK28)</f>
        <v/>
      </c>
      <c r="AM27" s="47" t="str">
        <f>IF('Res Rent Roll'!$B28="","",Rents!AM27*'Res Rent Roll'!$Q28*Rollover!AL28)</f>
        <v/>
      </c>
      <c r="AN27" s="47" t="str">
        <f>IF('Res Rent Roll'!$B28="","",Rents!AN27*'Res Rent Roll'!$Q28*Rollover!AM28)</f>
        <v/>
      </c>
      <c r="AO27" s="47" t="str">
        <f>IF('Res Rent Roll'!$B28="","",Rents!AO27*'Res Rent Roll'!$Q28*Rollover!AN28)</f>
        <v/>
      </c>
      <c r="AP27" s="47" t="str">
        <f>IF('Res Rent Roll'!$B28="","",Rents!AP27*'Res Rent Roll'!$Q28*Rollover!AO28)</f>
        <v/>
      </c>
      <c r="AQ27" s="47" t="str">
        <f>IF('Res Rent Roll'!$B28="","",Rents!AQ27*'Res Rent Roll'!$Q28*Rollover!AP28)</f>
        <v/>
      </c>
      <c r="AR27" s="47" t="str">
        <f>IF('Res Rent Roll'!$B28="","",Rents!AR27*'Res Rent Roll'!$Q28*Rollover!AQ28)</f>
        <v/>
      </c>
      <c r="AS27" s="47" t="str">
        <f>IF('Res Rent Roll'!$B28="","",Rents!AS27*'Res Rent Roll'!$Q28*Rollover!AR28)</f>
        <v/>
      </c>
      <c r="AT27" s="47" t="str">
        <f>IF('Res Rent Roll'!$B28="","",Rents!AT27*'Res Rent Roll'!$Q28*Rollover!AS28)</f>
        <v/>
      </c>
      <c r="AU27" s="47" t="str">
        <f>IF('Res Rent Roll'!$B28="","",Rents!AU27*'Res Rent Roll'!$Q28*Rollover!AT28)</f>
        <v/>
      </c>
      <c r="AV27" s="47" t="str">
        <f>IF('Res Rent Roll'!$B28="","",Rents!AV27*'Res Rent Roll'!$Q28*Rollover!AU28)</f>
        <v/>
      </c>
      <c r="AW27" s="47" t="str">
        <f>IF('Res Rent Roll'!$B28="","",Rents!AW27*'Res Rent Roll'!$Q28*Rollover!AV28)</f>
        <v/>
      </c>
      <c r="AX27" s="47" t="str">
        <f>IF('Res Rent Roll'!$B28="","",Rents!AX27*'Res Rent Roll'!$Q28*Rollover!AW28)</f>
        <v/>
      </c>
      <c r="AY27" s="47" t="str">
        <f>IF('Res Rent Roll'!$B28="","",Rents!AY27*'Res Rent Roll'!$Q28*Rollover!AX28)</f>
        <v/>
      </c>
      <c r="AZ27" s="47" t="str">
        <f>IF('Res Rent Roll'!$B28="","",Rents!AZ27*'Res Rent Roll'!$Q28*Rollover!AY28)</f>
        <v/>
      </c>
      <c r="BA27" s="47" t="str">
        <f>IF('Res Rent Roll'!$B28="","",Rents!BA27*'Res Rent Roll'!$Q28*Rollover!AZ28)</f>
        <v/>
      </c>
      <c r="BB27" s="47" t="str">
        <f>IF('Res Rent Roll'!$B28="","",Rents!BB27*'Res Rent Roll'!$Q28*Rollover!BA28)</f>
        <v/>
      </c>
      <c r="BC27" s="47" t="str">
        <f>IF('Res Rent Roll'!$B28="","",Rents!BC27*'Res Rent Roll'!$Q28*Rollover!BB28)</f>
        <v/>
      </c>
      <c r="BD27" s="47" t="str">
        <f>IF('Res Rent Roll'!$B28="","",Rents!BD27*'Res Rent Roll'!$Q28*Rollover!BC28)</f>
        <v/>
      </c>
      <c r="BE27" s="47" t="str">
        <f>IF('Res Rent Roll'!$B28="","",Rents!BE27*'Res Rent Roll'!$Q28*Rollover!BD28)</f>
        <v/>
      </c>
      <c r="BF27" s="47" t="str">
        <f>IF('Res Rent Roll'!$B28="","",Rents!BF27*'Res Rent Roll'!$Q28*Rollover!BE28)</f>
        <v/>
      </c>
      <c r="BG27" s="47" t="str">
        <f>IF('Res Rent Roll'!$B28="","",Rents!BG27*'Res Rent Roll'!$Q28*Rollover!BF28)</f>
        <v/>
      </c>
      <c r="BH27" s="47" t="str">
        <f>IF('Res Rent Roll'!$B28="","",Rents!BH27*'Res Rent Roll'!$Q28*Rollover!BG28)</f>
        <v/>
      </c>
      <c r="BI27" s="47" t="str">
        <f>IF('Res Rent Roll'!$B28="","",Rents!BI27*'Res Rent Roll'!$Q28*Rollover!BH28)</f>
        <v/>
      </c>
      <c r="BJ27" s="47" t="str">
        <f>IF('Res Rent Roll'!$B28="","",Rents!BJ27*'Res Rent Roll'!$Q28*Rollover!BI28)</f>
        <v/>
      </c>
      <c r="BK27" s="47" t="str">
        <f>IF('Res Rent Roll'!$B28="","",Rents!BK27*'Res Rent Roll'!$Q28*Rollover!BJ28)</f>
        <v/>
      </c>
      <c r="BL27" s="47" t="str">
        <f>IF('Res Rent Roll'!$B28="","",Rents!BL27*'Res Rent Roll'!$Q28*Rollover!BK28)</f>
        <v/>
      </c>
      <c r="BM27" s="47" t="str">
        <f>IF('Res Rent Roll'!$B28="","",Rents!BM27*'Res Rent Roll'!$Q28*Rollover!BL28)</f>
        <v/>
      </c>
      <c r="BN27" s="47" t="str">
        <f>IF('Res Rent Roll'!$B28="","",Rents!BN27*'Res Rent Roll'!$Q28*Rollover!BM28)</f>
        <v/>
      </c>
      <c r="BO27" s="47" t="str">
        <f>IF('Res Rent Roll'!$B28="","",Rents!BO27*'Res Rent Roll'!$Q28*Rollover!BN28)</f>
        <v/>
      </c>
      <c r="BP27" s="47" t="str">
        <f>IF('Res Rent Roll'!$B28="","",Rents!BP27*'Res Rent Roll'!$Q28*Rollover!BO28)</f>
        <v/>
      </c>
      <c r="BQ27" s="47" t="str">
        <f>IF('Res Rent Roll'!$B28="","",Rents!BQ27*'Res Rent Roll'!$Q28*Rollover!BP28)</f>
        <v/>
      </c>
      <c r="BR27" s="47" t="str">
        <f>IF('Res Rent Roll'!$B28="","",Rents!BR27*'Res Rent Roll'!$Q28*Rollover!BQ28)</f>
        <v/>
      </c>
      <c r="BS27" s="47" t="str">
        <f>IF('Res Rent Roll'!$B28="","",Rents!BS27*'Res Rent Roll'!$Q28*Rollover!BR28)</f>
        <v/>
      </c>
      <c r="BT27" s="47" t="str">
        <f>IF('Res Rent Roll'!$B28="","",Rents!BT27*'Res Rent Roll'!$Q28*Rollover!BS28)</f>
        <v/>
      </c>
      <c r="BU27" s="47" t="str">
        <f>IF('Res Rent Roll'!$B28="","",Rents!BU27*'Res Rent Roll'!$Q28*Rollover!BT28)</f>
        <v/>
      </c>
      <c r="BV27" s="47" t="str">
        <f>IF('Res Rent Roll'!$B28="","",Rents!BV27*'Res Rent Roll'!$Q28*Rollover!BU28)</f>
        <v/>
      </c>
      <c r="BW27" s="47" t="str">
        <f>IF('Res Rent Roll'!$B28="","",Rents!BW27*'Res Rent Roll'!$Q28*Rollover!BV28)</f>
        <v/>
      </c>
      <c r="BX27" s="47" t="str">
        <f>IF('Res Rent Roll'!$B28="","",Rents!BX27*'Res Rent Roll'!$Q28*Rollover!BW28)</f>
        <v/>
      </c>
      <c r="BY27" s="47" t="str">
        <f>IF('Res Rent Roll'!$B28="","",Rents!BY27*'Res Rent Roll'!$Q28*Rollover!BX28)</f>
        <v/>
      </c>
      <c r="BZ27" s="47" t="str">
        <f>IF('Res Rent Roll'!$B28="","",Rents!BZ27*'Res Rent Roll'!$Q28*Rollover!BY28)</f>
        <v/>
      </c>
      <c r="CA27" s="47" t="str">
        <f>IF('Res Rent Roll'!$B28="","",Rents!CA27*'Res Rent Roll'!$Q28*Rollover!BZ28)</f>
        <v/>
      </c>
      <c r="CB27" s="47" t="str">
        <f>IF('Res Rent Roll'!$B28="","",Rents!CB27*'Res Rent Roll'!$Q28*Rollover!CA28)</f>
        <v/>
      </c>
      <c r="CC27" s="47" t="str">
        <f>IF('Res Rent Roll'!$B28="","",Rents!CC27*'Res Rent Roll'!$Q28*Rollover!CB28)</f>
        <v/>
      </c>
      <c r="CD27" s="47" t="str">
        <f>IF('Res Rent Roll'!$B28="","",Rents!CD27*'Res Rent Roll'!$Q28*Rollover!CC28)</f>
        <v/>
      </c>
      <c r="CE27" s="47" t="str">
        <f>IF('Res Rent Roll'!$B28="","",Rents!CE27*'Res Rent Roll'!$Q28*Rollover!CD28)</f>
        <v/>
      </c>
      <c r="CF27" s="47" t="str">
        <f>IF('Res Rent Roll'!$B28="","",Rents!CF27*'Res Rent Roll'!$Q28*Rollover!CE28)</f>
        <v/>
      </c>
      <c r="CG27" s="47" t="str">
        <f>IF('Res Rent Roll'!$B28="","",Rents!CG27*'Res Rent Roll'!$Q28*Rollover!CF28)</f>
        <v/>
      </c>
      <c r="CH27" s="47" t="str">
        <f>IF('Res Rent Roll'!$B28="","",Rents!CH27*'Res Rent Roll'!$Q28*Rollover!CG28)</f>
        <v/>
      </c>
      <c r="CI27" s="47" t="str">
        <f>IF('Res Rent Roll'!$B28="","",Rents!CI27*'Res Rent Roll'!$Q28*Rollover!CH28)</f>
        <v/>
      </c>
      <c r="CJ27" s="47" t="str">
        <f>IF('Res Rent Roll'!$B28="","",Rents!CJ27*'Res Rent Roll'!$Q28*Rollover!CI28)</f>
        <v/>
      </c>
      <c r="CK27" s="47" t="str">
        <f>IF('Res Rent Roll'!$B28="","",Rents!CK27*'Res Rent Roll'!$Q28*Rollover!CJ28)</f>
        <v/>
      </c>
      <c r="CL27" s="47" t="str">
        <f>IF('Res Rent Roll'!$B28="","",Rents!CL27*'Res Rent Roll'!$Q28*Rollover!CK28)</f>
        <v/>
      </c>
      <c r="CM27" s="47" t="str">
        <f>IF('Res Rent Roll'!$B28="","",Rents!CM27*'Res Rent Roll'!$Q28*Rollover!CL28)</f>
        <v/>
      </c>
      <c r="CN27" s="47" t="str">
        <f>IF('Res Rent Roll'!$B28="","",Rents!CN27*'Res Rent Roll'!$Q28*Rollover!CM28)</f>
        <v/>
      </c>
      <c r="CO27" s="47" t="str">
        <f>IF('Res Rent Roll'!$B28="","",Rents!CO27*'Res Rent Roll'!$Q28*Rollover!CN28)</f>
        <v/>
      </c>
      <c r="CP27" s="47" t="str">
        <f>IF('Res Rent Roll'!$B28="","",Rents!CP27*'Res Rent Roll'!$Q28*Rollover!CO28)</f>
        <v/>
      </c>
      <c r="CQ27" s="47" t="str">
        <f>IF('Res Rent Roll'!$B28="","",Rents!CQ27*'Res Rent Roll'!$Q28*Rollover!CP28)</f>
        <v/>
      </c>
      <c r="CR27" s="47" t="str">
        <f>IF('Res Rent Roll'!$B28="","",Rents!CR27*'Res Rent Roll'!$Q28*Rollover!CQ28)</f>
        <v/>
      </c>
      <c r="CS27" s="47" t="str">
        <f>IF('Res Rent Roll'!$B28="","",Rents!CS27*'Res Rent Roll'!$Q28*Rollover!CR28)</f>
        <v/>
      </c>
      <c r="CT27" s="47" t="str">
        <f>IF('Res Rent Roll'!$B28="","",Rents!CT27*'Res Rent Roll'!$Q28*Rollover!CS28)</f>
        <v/>
      </c>
      <c r="CU27" s="47" t="str">
        <f>IF('Res Rent Roll'!$B28="","",Rents!CU27*'Res Rent Roll'!$Q28*Rollover!CT28)</f>
        <v/>
      </c>
      <c r="CV27" s="47" t="str">
        <f>IF('Res Rent Roll'!$B28="","",Rents!CV27*'Res Rent Roll'!$Q28*Rollover!CU28)</f>
        <v/>
      </c>
      <c r="CW27" s="47" t="str">
        <f>IF('Res Rent Roll'!$B28="","",Rents!CW27*'Res Rent Roll'!$Q28*Rollover!CV28)</f>
        <v/>
      </c>
      <c r="CX27" s="47" t="str">
        <f>IF('Res Rent Roll'!$B28="","",Rents!CX27*'Res Rent Roll'!$Q28*Rollover!CW28)</f>
        <v/>
      </c>
      <c r="CY27" s="47" t="str">
        <f>IF('Res Rent Roll'!$B28="","",Rents!CY27*'Res Rent Roll'!$Q28*Rollover!CX28)</f>
        <v/>
      </c>
      <c r="CZ27" s="47" t="str">
        <f>IF('Res Rent Roll'!$B28="","",Rents!CZ27*'Res Rent Roll'!$Q28*Rollover!CY28)</f>
        <v/>
      </c>
      <c r="DA27" s="47" t="str">
        <f>IF('Res Rent Roll'!$B28="","",Rents!DA27*'Res Rent Roll'!$Q28*Rollover!CZ28)</f>
        <v/>
      </c>
      <c r="DB27" s="47" t="str">
        <f>IF('Res Rent Roll'!$B28="","",Rents!DB27*'Res Rent Roll'!$Q28*Rollover!DA28)</f>
        <v/>
      </c>
      <c r="DC27" s="47" t="str">
        <f>IF('Res Rent Roll'!$B28="","",Rents!DC27*'Res Rent Roll'!$Q28*Rollover!DB28)</f>
        <v/>
      </c>
      <c r="DD27" s="47" t="str">
        <f>IF('Res Rent Roll'!$B28="","",Rents!DD27*'Res Rent Roll'!$Q28*Rollover!DC28)</f>
        <v/>
      </c>
      <c r="DE27" s="47" t="str">
        <f>IF('Res Rent Roll'!$B28="","",Rents!DE27*'Res Rent Roll'!$Q28*Rollover!DD28)</f>
        <v/>
      </c>
      <c r="DF27" s="47" t="str">
        <f>IF('Res Rent Roll'!$B28="","",Rents!DF27*'Res Rent Roll'!$Q28*Rollover!DE28)</f>
        <v/>
      </c>
      <c r="DG27" s="47" t="str">
        <f>IF('Res Rent Roll'!$B28="","",Rents!DG27*'Res Rent Roll'!$Q28*Rollover!DF28)</f>
        <v/>
      </c>
      <c r="DH27" s="47" t="str">
        <f>IF('Res Rent Roll'!$B28="","",Rents!DH27*'Res Rent Roll'!$Q28*Rollover!DG28)</f>
        <v/>
      </c>
      <c r="DI27" s="47" t="str">
        <f>IF('Res Rent Roll'!$B28="","",Rents!DI27*'Res Rent Roll'!$Q28*Rollover!DH28)</f>
        <v/>
      </c>
      <c r="DJ27" s="47" t="str">
        <f>IF('Res Rent Roll'!$B28="","",Rents!DJ27*'Res Rent Roll'!$Q28*Rollover!DI28)</f>
        <v/>
      </c>
      <c r="DK27" s="47" t="str">
        <f>IF('Res Rent Roll'!$B28="","",Rents!DK27*'Res Rent Roll'!$Q28*Rollover!DJ28)</f>
        <v/>
      </c>
      <c r="DL27" s="47" t="str">
        <f>IF('Res Rent Roll'!$B28="","",Rents!DL27*'Res Rent Roll'!$Q28*Rollover!DK28)</f>
        <v/>
      </c>
      <c r="DM27" s="47" t="str">
        <f>IF('Res Rent Roll'!$B28="","",Rents!DM27*'Res Rent Roll'!$Q28*Rollover!DL28)</f>
        <v/>
      </c>
      <c r="DN27" s="47" t="str">
        <f>IF('Res Rent Roll'!$B28="","",Rents!DN27*'Res Rent Roll'!$Q28*Rollover!DM28)</f>
        <v/>
      </c>
      <c r="DO27" s="47" t="str">
        <f>IF('Res Rent Roll'!$B28="","",Rents!DO27*'Res Rent Roll'!$Q28*Rollover!DN28)</f>
        <v/>
      </c>
      <c r="DP27" s="47" t="str">
        <f>IF('Res Rent Roll'!$B28="","",Rents!DP27*'Res Rent Roll'!$Q28*Rollover!DO28)</f>
        <v/>
      </c>
      <c r="DQ27" s="47" t="str">
        <f>IF('Res Rent Roll'!$B28="","",Rents!DQ27*'Res Rent Roll'!$Q28*Rollover!DP28)</f>
        <v/>
      </c>
      <c r="DR27" s="47" t="str">
        <f>IF('Res Rent Roll'!$B28="","",Rents!DR27*'Res Rent Roll'!$Q28*Rollover!DQ28)</f>
        <v/>
      </c>
      <c r="DS27" s="47" t="str">
        <f>IF('Res Rent Roll'!$B28="","",Rents!DS27*'Res Rent Roll'!$Q28*Rollover!DR28)</f>
        <v/>
      </c>
      <c r="DT27" s="47" t="str">
        <f>IF('Res Rent Roll'!$B28="","",Rents!DT27*'Res Rent Roll'!$Q28*Rollover!DS28)</f>
        <v/>
      </c>
      <c r="DU27" s="47" t="str">
        <f>IF('Res Rent Roll'!$B28="","",Rents!DU27*'Res Rent Roll'!$Q28*Rollover!DT28)</f>
        <v/>
      </c>
      <c r="DV27" s="47" t="str">
        <f>IF('Res Rent Roll'!$B28="","",Rents!DV27*'Res Rent Roll'!$Q28*Rollover!DU28)</f>
        <v/>
      </c>
      <c r="DW27" s="47" t="str">
        <f>IF('Res Rent Roll'!$B28="","",Rents!DW27*'Res Rent Roll'!$Q28*Rollover!DV28)</f>
        <v/>
      </c>
      <c r="DX27" s="47" t="str">
        <f>IF('Res Rent Roll'!$B28="","",Rents!DX27*'Res Rent Roll'!$Q28*Rollover!DW28)</f>
        <v/>
      </c>
      <c r="DY27" s="47" t="str">
        <f>IF('Res Rent Roll'!$B28="","",Rents!DY27*'Res Rent Roll'!$Q28*Rollover!DX28)</f>
        <v/>
      </c>
      <c r="DZ27" s="47" t="str">
        <f>IF('Res Rent Roll'!$B28="","",Rents!DZ27*'Res Rent Roll'!$Q28*Rollover!DY28)</f>
        <v/>
      </c>
      <c r="EA27" s="47" t="str">
        <f>IF('Res Rent Roll'!$B28="","",Rents!EA27*'Res Rent Roll'!$Q28*Rollover!DZ28)</f>
        <v/>
      </c>
      <c r="EB27" s="47" t="str">
        <f>IF('Res Rent Roll'!$B28="","",Rents!EB27*'Res Rent Roll'!$Q28*Rollover!EA28)</f>
        <v/>
      </c>
      <c r="EC27" s="47" t="str">
        <f>IF('Res Rent Roll'!$B28="","",Rents!EC27*'Res Rent Roll'!$Q28*Rollover!EB28)</f>
        <v/>
      </c>
      <c r="ED27" s="47" t="str">
        <f>IF('Res Rent Roll'!$B28="","",Rents!ED27*'Res Rent Roll'!$Q28*Rollover!EC28)</f>
        <v/>
      </c>
      <c r="EE27" s="47" t="str">
        <f>IF('Res Rent Roll'!$B28="","",Rents!EE27*'Res Rent Roll'!$Q28*Rollover!ED28)</f>
        <v/>
      </c>
      <c r="EF27" s="47" t="str">
        <f>IF('Res Rent Roll'!$B28="","",Rents!EF27*'Res Rent Roll'!$Q28*Rollover!EE28)</f>
        <v/>
      </c>
      <c r="EG27" s="47" t="str">
        <f>IF('Res Rent Roll'!$B28="","",Rents!EG27*'Res Rent Roll'!$Q28*Rollover!EF28)</f>
        <v/>
      </c>
      <c r="EH27" s="47" t="str">
        <f>IF('Res Rent Roll'!$B28="","",Rents!EH27*'Res Rent Roll'!$Q28*Rollover!EG28)</f>
        <v/>
      </c>
      <c r="EI27" s="47" t="str">
        <f>IF('Res Rent Roll'!$B28="","",Rents!EI27*'Res Rent Roll'!$Q28*Rollover!EH28)</f>
        <v/>
      </c>
      <c r="EJ27" s="47" t="str">
        <f>IF('Res Rent Roll'!$B28="","",Rents!EJ27*'Res Rent Roll'!$Q28*Rollover!EI28)</f>
        <v/>
      </c>
      <c r="EK27" s="47" t="str">
        <f>IF('Res Rent Roll'!$B28="","",Rents!EK27*'Res Rent Roll'!$Q28*Rollover!EJ28)</f>
        <v/>
      </c>
      <c r="EL27" s="47" t="str">
        <f>IF('Res Rent Roll'!$B28="","",Rents!EL27*'Res Rent Roll'!$Q28*Rollover!EK28)</f>
        <v/>
      </c>
      <c r="EM27" s="47" t="str">
        <f>IF('Res Rent Roll'!$B28="","",Rents!EM27*'Res Rent Roll'!$Q28*Rollover!EL28)</f>
        <v/>
      </c>
      <c r="EN27" s="47" t="str">
        <f>IF('Res Rent Roll'!$B28="","",Rents!EN27*'Res Rent Roll'!$Q28*Rollover!EM28)</f>
        <v/>
      </c>
      <c r="EO27" s="47" t="str">
        <f>IF('Res Rent Roll'!$B28="","",Rents!EO27*'Res Rent Roll'!$Q28*Rollover!EN28)</f>
        <v/>
      </c>
      <c r="EP27" s="47" t="str">
        <f>IF('Res Rent Roll'!$B28="","",Rents!EP27*'Res Rent Roll'!$Q28*Rollover!EO28)</f>
        <v/>
      </c>
      <c r="EQ27" s="47" t="str">
        <f>IF('Res Rent Roll'!$B28="","",Rents!EQ27*'Res Rent Roll'!$Q28*Rollover!EP28)</f>
        <v/>
      </c>
      <c r="ER27" s="47" t="str">
        <f>IF('Res Rent Roll'!$B28="","",Rents!ER27*'Res Rent Roll'!$Q28*Rollover!EQ28)</f>
        <v/>
      </c>
      <c r="ES27" s="47" t="str">
        <f>IF('Res Rent Roll'!$B28="","",Rents!ES27*'Res Rent Roll'!$Q28*Rollover!ER28)</f>
        <v/>
      </c>
      <c r="ET27" s="47" t="str">
        <f>IF('Res Rent Roll'!$B28="","",Rents!ET27*'Res Rent Roll'!$Q28*Rollover!ES28)</f>
        <v/>
      </c>
      <c r="EU27" s="47" t="str">
        <f>IF('Res Rent Roll'!$B28="","",Rents!EU27*'Res Rent Roll'!$Q28*Rollover!ET28)</f>
        <v/>
      </c>
      <c r="EV27" s="47" t="str">
        <f>IF('Res Rent Roll'!$B28="","",Rents!EV27*'Res Rent Roll'!$Q28*Rollover!EU28)</f>
        <v/>
      </c>
      <c r="EW27" s="47" t="str">
        <f>IF('Res Rent Roll'!$B28="","",Rents!EW27*'Res Rent Roll'!$Q28*Rollover!EV28)</f>
        <v/>
      </c>
      <c r="EX27" s="47" t="str">
        <f>IF('Res Rent Roll'!$B28="","",Rents!EX27*'Res Rent Roll'!$Q28*Rollover!EW28)</f>
        <v/>
      </c>
      <c r="EY27" s="47" t="str">
        <f>IF('Res Rent Roll'!$B28="","",Rents!EY27*'Res Rent Roll'!$Q28*Rollover!EX28)</f>
        <v/>
      </c>
      <c r="EZ27" s="47" t="str">
        <f>IF('Res Rent Roll'!$B28="","",Rents!EZ27*'Res Rent Roll'!$Q28*Rollover!EY28)</f>
        <v/>
      </c>
      <c r="FA27" s="47" t="str">
        <f>IF('Res Rent Roll'!$B28="","",Rents!FA27*'Res Rent Roll'!$Q28*Rollover!EZ28)</f>
        <v/>
      </c>
      <c r="FB27" s="47" t="str">
        <f>IF('Res Rent Roll'!$B28="","",Rents!FB27*'Res Rent Roll'!$Q28*Rollover!FA28)</f>
        <v/>
      </c>
      <c r="FC27" s="47" t="str">
        <f>IF('Res Rent Roll'!$B28="","",Rents!FC27*'Res Rent Roll'!$Q28*Rollover!FB28)</f>
        <v/>
      </c>
      <c r="FD27" s="47" t="str">
        <f>IF('Res Rent Roll'!$B28="","",Rents!FD27*'Res Rent Roll'!$Q28*Rollover!FC28)</f>
        <v/>
      </c>
      <c r="FE27" s="47" t="str">
        <f>IF('Res Rent Roll'!$B28="","",Rents!FE27*'Res Rent Roll'!$Q28*Rollover!FD28)</f>
        <v/>
      </c>
      <c r="FF27" s="47" t="str">
        <f>IF('Res Rent Roll'!$B28="","",Rents!FF27*'Res Rent Roll'!$Q28*Rollover!FE28)</f>
        <v/>
      </c>
      <c r="FG27" s="47" t="str">
        <f>IF('Res Rent Roll'!$B28="","",Rents!FG27*'Res Rent Roll'!$Q28*Rollover!FF28)</f>
        <v/>
      </c>
      <c r="FH27" s="47" t="str">
        <f>IF('Res Rent Roll'!$B28="","",Rents!FH27*'Res Rent Roll'!$Q28*Rollover!FG28)</f>
        <v/>
      </c>
      <c r="FI27" s="47" t="str">
        <f>IF('Res Rent Roll'!$B28="","",Rents!FI27*'Res Rent Roll'!$Q28*Rollover!FH28)</f>
        <v/>
      </c>
      <c r="FJ27" s="47" t="str">
        <f>IF('Res Rent Roll'!$B28="","",Rents!FJ27*'Res Rent Roll'!$Q28*Rollover!FI28)</f>
        <v/>
      </c>
      <c r="FK27" s="47" t="str">
        <f>IF('Res Rent Roll'!$B28="","",Rents!FK27*'Res Rent Roll'!$Q28*Rollover!FJ28)</f>
        <v/>
      </c>
      <c r="FL27" s="47" t="str">
        <f>IF('Res Rent Roll'!$B28="","",Rents!FL27*'Res Rent Roll'!$Q28*Rollover!FK28)</f>
        <v/>
      </c>
      <c r="FM27" s="47" t="str">
        <f>IF('Res Rent Roll'!$B28="","",Rents!FM27*'Res Rent Roll'!$Q28*Rollover!FL28)</f>
        <v/>
      </c>
      <c r="FN27" s="47" t="str">
        <f>IF('Res Rent Roll'!$B28="","",Rents!FN27*'Res Rent Roll'!$Q28*Rollover!FM28)</f>
        <v/>
      </c>
      <c r="FO27" s="47" t="str">
        <f>IF('Res Rent Roll'!$B28="","",Rents!FO27*'Res Rent Roll'!$Q28*Rollover!FN28)</f>
        <v/>
      </c>
      <c r="FP27" s="47" t="str">
        <f>IF('Res Rent Roll'!$B28="","",Rents!FP27*'Res Rent Roll'!$Q28*Rollover!FO28)</f>
        <v/>
      </c>
      <c r="FQ27" s="47" t="str">
        <f>IF('Res Rent Roll'!$B28="","",Rents!FQ27*'Res Rent Roll'!$Q28*Rollover!FP28)</f>
        <v/>
      </c>
      <c r="FR27" s="47" t="str">
        <f>IF('Res Rent Roll'!$B28="","",Rents!FR27*'Res Rent Roll'!$Q28*Rollover!FQ28)</f>
        <v/>
      </c>
      <c r="FS27" s="47" t="str">
        <f>IF('Res Rent Roll'!$B28="","",Rents!FS27*'Res Rent Roll'!$Q28*Rollover!FR28)</f>
        <v/>
      </c>
      <c r="FT27" s="47" t="str">
        <f>IF('Res Rent Roll'!$B28="","",Rents!FT27*'Res Rent Roll'!$Q28*Rollover!FS28)</f>
        <v/>
      </c>
      <c r="FU27" s="47" t="str">
        <f>IF('Res Rent Roll'!$B28="","",Rents!FU27*'Res Rent Roll'!$Q28*Rollover!FT28)</f>
        <v/>
      </c>
      <c r="FV27" s="47" t="str">
        <f>IF('Res Rent Roll'!$B28="","",Rents!FV27*'Res Rent Roll'!$Q28*Rollover!FU28)</f>
        <v/>
      </c>
      <c r="FW27" s="47" t="str">
        <f>IF('Res Rent Roll'!$B28="","",Rents!FW27*'Res Rent Roll'!$Q28*Rollover!FV28)</f>
        <v/>
      </c>
      <c r="FX27" s="47" t="str">
        <f>IF('Res Rent Roll'!$B28="","",Rents!FX27*'Res Rent Roll'!$Q28*Rollover!FW28)</f>
        <v/>
      </c>
      <c r="FY27" s="47" t="str">
        <f>IF('Res Rent Roll'!$B28="","",Rents!FY27*'Res Rent Roll'!$Q28*Rollover!FX28)</f>
        <v/>
      </c>
      <c r="FZ27" s="47" t="str">
        <f>IF('Res Rent Roll'!$B28="","",Rents!FZ27*'Res Rent Roll'!$Q28*Rollover!FY28)</f>
        <v/>
      </c>
      <c r="GA27" s="48" t="str">
        <f>IF('Res Rent Roll'!$B28="","",Rents!GA27*'Res Rent Roll'!$Q28*Rollover!FZ28)</f>
        <v/>
      </c>
    </row>
    <row r="28" spans="2:183" x14ac:dyDescent="0.3">
      <c r="B28" s="42" t="str">
        <f>IF('Res Rent Roll'!$B29="","",'Res Rent Roll'!$B29)</f>
        <v/>
      </c>
      <c r="C28" s="43"/>
      <c r="D28" s="47" t="str">
        <f>IF('Res Rent Roll'!$B29="","",Rents!D28*'Res Rent Roll'!$Q29*Rollover!C29)</f>
        <v/>
      </c>
      <c r="E28" s="47" t="str">
        <f>IF('Res Rent Roll'!$B29="","",Rents!E28*'Res Rent Roll'!$Q29*Rollover!D29)</f>
        <v/>
      </c>
      <c r="F28" s="47" t="str">
        <f>IF('Res Rent Roll'!$B29="","",Rents!F28*'Res Rent Roll'!$Q29*Rollover!E29)</f>
        <v/>
      </c>
      <c r="G28" s="47" t="str">
        <f>IF('Res Rent Roll'!$B29="","",Rents!G28*'Res Rent Roll'!$Q29*Rollover!F29)</f>
        <v/>
      </c>
      <c r="H28" s="47" t="str">
        <f>IF('Res Rent Roll'!$B29="","",Rents!H28*'Res Rent Roll'!$Q29*Rollover!G29)</f>
        <v/>
      </c>
      <c r="I28" s="47" t="str">
        <f>IF('Res Rent Roll'!$B29="","",Rents!I28*'Res Rent Roll'!$Q29*Rollover!H29)</f>
        <v/>
      </c>
      <c r="J28" s="47" t="str">
        <f>IF('Res Rent Roll'!$B29="","",Rents!J28*'Res Rent Roll'!$Q29*Rollover!I29)</f>
        <v/>
      </c>
      <c r="K28" s="47" t="str">
        <f>IF('Res Rent Roll'!$B29="","",Rents!K28*'Res Rent Roll'!$Q29*Rollover!J29)</f>
        <v/>
      </c>
      <c r="L28" s="47" t="str">
        <f>IF('Res Rent Roll'!$B29="","",Rents!L28*'Res Rent Roll'!$Q29*Rollover!K29)</f>
        <v/>
      </c>
      <c r="M28" s="47" t="str">
        <f>IF('Res Rent Roll'!$B29="","",Rents!M28*'Res Rent Roll'!$Q29*Rollover!L29)</f>
        <v/>
      </c>
      <c r="N28" s="47" t="str">
        <f>IF('Res Rent Roll'!$B29="","",Rents!N28*'Res Rent Roll'!$Q29*Rollover!M29)</f>
        <v/>
      </c>
      <c r="O28" s="47" t="str">
        <f>IF('Res Rent Roll'!$B29="","",Rents!O28*'Res Rent Roll'!$Q29*Rollover!N29)</f>
        <v/>
      </c>
      <c r="P28" s="47" t="str">
        <f>IF('Res Rent Roll'!$B29="","",Rents!P28*'Res Rent Roll'!$Q29*Rollover!O29)</f>
        <v/>
      </c>
      <c r="Q28" s="47" t="str">
        <f>IF('Res Rent Roll'!$B29="","",Rents!Q28*'Res Rent Roll'!$Q29*Rollover!P29)</f>
        <v/>
      </c>
      <c r="R28" s="47" t="str">
        <f>IF('Res Rent Roll'!$B29="","",Rents!R28*'Res Rent Roll'!$Q29*Rollover!Q29)</f>
        <v/>
      </c>
      <c r="S28" s="47" t="str">
        <f>IF('Res Rent Roll'!$B29="","",Rents!S28*'Res Rent Roll'!$Q29*Rollover!R29)</f>
        <v/>
      </c>
      <c r="T28" s="47" t="str">
        <f>IF('Res Rent Roll'!$B29="","",Rents!T28*'Res Rent Roll'!$Q29*Rollover!S29)</f>
        <v/>
      </c>
      <c r="U28" s="47" t="str">
        <f>IF('Res Rent Roll'!$B29="","",Rents!U28*'Res Rent Roll'!$Q29*Rollover!T29)</f>
        <v/>
      </c>
      <c r="V28" s="47" t="str">
        <f>IF('Res Rent Roll'!$B29="","",Rents!V28*'Res Rent Roll'!$Q29*Rollover!U29)</f>
        <v/>
      </c>
      <c r="W28" s="47" t="str">
        <f>IF('Res Rent Roll'!$B29="","",Rents!W28*'Res Rent Roll'!$Q29*Rollover!V29)</f>
        <v/>
      </c>
      <c r="X28" s="47" t="str">
        <f>IF('Res Rent Roll'!$B29="","",Rents!X28*'Res Rent Roll'!$Q29*Rollover!W29)</f>
        <v/>
      </c>
      <c r="Y28" s="47" t="str">
        <f>IF('Res Rent Roll'!$B29="","",Rents!Y28*'Res Rent Roll'!$Q29*Rollover!X29)</f>
        <v/>
      </c>
      <c r="Z28" s="47" t="str">
        <f>IF('Res Rent Roll'!$B29="","",Rents!Z28*'Res Rent Roll'!$Q29*Rollover!Y29)</f>
        <v/>
      </c>
      <c r="AA28" s="47" t="str">
        <f>IF('Res Rent Roll'!$B29="","",Rents!AA28*'Res Rent Roll'!$Q29*Rollover!Z29)</f>
        <v/>
      </c>
      <c r="AB28" s="47" t="str">
        <f>IF('Res Rent Roll'!$B29="","",Rents!AB28*'Res Rent Roll'!$Q29*Rollover!AA29)</f>
        <v/>
      </c>
      <c r="AC28" s="47" t="str">
        <f>IF('Res Rent Roll'!$B29="","",Rents!AC28*'Res Rent Roll'!$Q29*Rollover!AB29)</f>
        <v/>
      </c>
      <c r="AD28" s="47" t="str">
        <f>IF('Res Rent Roll'!$B29="","",Rents!AD28*'Res Rent Roll'!$Q29*Rollover!AC29)</f>
        <v/>
      </c>
      <c r="AE28" s="47" t="str">
        <f>IF('Res Rent Roll'!$B29="","",Rents!AE28*'Res Rent Roll'!$Q29*Rollover!AD29)</f>
        <v/>
      </c>
      <c r="AF28" s="47" t="str">
        <f>IF('Res Rent Roll'!$B29="","",Rents!AF28*'Res Rent Roll'!$Q29*Rollover!AE29)</f>
        <v/>
      </c>
      <c r="AG28" s="47" t="str">
        <f>IF('Res Rent Roll'!$B29="","",Rents!AG28*'Res Rent Roll'!$Q29*Rollover!AF29)</f>
        <v/>
      </c>
      <c r="AH28" s="47" t="str">
        <f>IF('Res Rent Roll'!$B29="","",Rents!AH28*'Res Rent Roll'!$Q29*Rollover!AG29)</f>
        <v/>
      </c>
      <c r="AI28" s="47" t="str">
        <f>IF('Res Rent Roll'!$B29="","",Rents!AI28*'Res Rent Roll'!$Q29*Rollover!AH29)</f>
        <v/>
      </c>
      <c r="AJ28" s="47" t="str">
        <f>IF('Res Rent Roll'!$B29="","",Rents!AJ28*'Res Rent Roll'!$Q29*Rollover!AI29)</f>
        <v/>
      </c>
      <c r="AK28" s="47" t="str">
        <f>IF('Res Rent Roll'!$B29="","",Rents!AK28*'Res Rent Roll'!$Q29*Rollover!AJ29)</f>
        <v/>
      </c>
      <c r="AL28" s="47" t="str">
        <f>IF('Res Rent Roll'!$B29="","",Rents!AL28*'Res Rent Roll'!$Q29*Rollover!AK29)</f>
        <v/>
      </c>
      <c r="AM28" s="47" t="str">
        <f>IF('Res Rent Roll'!$B29="","",Rents!AM28*'Res Rent Roll'!$Q29*Rollover!AL29)</f>
        <v/>
      </c>
      <c r="AN28" s="47" t="str">
        <f>IF('Res Rent Roll'!$B29="","",Rents!AN28*'Res Rent Roll'!$Q29*Rollover!AM29)</f>
        <v/>
      </c>
      <c r="AO28" s="47" t="str">
        <f>IF('Res Rent Roll'!$B29="","",Rents!AO28*'Res Rent Roll'!$Q29*Rollover!AN29)</f>
        <v/>
      </c>
      <c r="AP28" s="47" t="str">
        <f>IF('Res Rent Roll'!$B29="","",Rents!AP28*'Res Rent Roll'!$Q29*Rollover!AO29)</f>
        <v/>
      </c>
      <c r="AQ28" s="47" t="str">
        <f>IF('Res Rent Roll'!$B29="","",Rents!AQ28*'Res Rent Roll'!$Q29*Rollover!AP29)</f>
        <v/>
      </c>
      <c r="AR28" s="47" t="str">
        <f>IF('Res Rent Roll'!$B29="","",Rents!AR28*'Res Rent Roll'!$Q29*Rollover!AQ29)</f>
        <v/>
      </c>
      <c r="AS28" s="47" t="str">
        <f>IF('Res Rent Roll'!$B29="","",Rents!AS28*'Res Rent Roll'!$Q29*Rollover!AR29)</f>
        <v/>
      </c>
      <c r="AT28" s="47" t="str">
        <f>IF('Res Rent Roll'!$B29="","",Rents!AT28*'Res Rent Roll'!$Q29*Rollover!AS29)</f>
        <v/>
      </c>
      <c r="AU28" s="47" t="str">
        <f>IF('Res Rent Roll'!$B29="","",Rents!AU28*'Res Rent Roll'!$Q29*Rollover!AT29)</f>
        <v/>
      </c>
      <c r="AV28" s="47" t="str">
        <f>IF('Res Rent Roll'!$B29="","",Rents!AV28*'Res Rent Roll'!$Q29*Rollover!AU29)</f>
        <v/>
      </c>
      <c r="AW28" s="47" t="str">
        <f>IF('Res Rent Roll'!$B29="","",Rents!AW28*'Res Rent Roll'!$Q29*Rollover!AV29)</f>
        <v/>
      </c>
      <c r="AX28" s="47" t="str">
        <f>IF('Res Rent Roll'!$B29="","",Rents!AX28*'Res Rent Roll'!$Q29*Rollover!AW29)</f>
        <v/>
      </c>
      <c r="AY28" s="47" t="str">
        <f>IF('Res Rent Roll'!$B29="","",Rents!AY28*'Res Rent Roll'!$Q29*Rollover!AX29)</f>
        <v/>
      </c>
      <c r="AZ28" s="47" t="str">
        <f>IF('Res Rent Roll'!$B29="","",Rents!AZ28*'Res Rent Roll'!$Q29*Rollover!AY29)</f>
        <v/>
      </c>
      <c r="BA28" s="47" t="str">
        <f>IF('Res Rent Roll'!$B29="","",Rents!BA28*'Res Rent Roll'!$Q29*Rollover!AZ29)</f>
        <v/>
      </c>
      <c r="BB28" s="47" t="str">
        <f>IF('Res Rent Roll'!$B29="","",Rents!BB28*'Res Rent Roll'!$Q29*Rollover!BA29)</f>
        <v/>
      </c>
      <c r="BC28" s="47" t="str">
        <f>IF('Res Rent Roll'!$B29="","",Rents!BC28*'Res Rent Roll'!$Q29*Rollover!BB29)</f>
        <v/>
      </c>
      <c r="BD28" s="47" t="str">
        <f>IF('Res Rent Roll'!$B29="","",Rents!BD28*'Res Rent Roll'!$Q29*Rollover!BC29)</f>
        <v/>
      </c>
      <c r="BE28" s="47" t="str">
        <f>IF('Res Rent Roll'!$B29="","",Rents!BE28*'Res Rent Roll'!$Q29*Rollover!BD29)</f>
        <v/>
      </c>
      <c r="BF28" s="47" t="str">
        <f>IF('Res Rent Roll'!$B29="","",Rents!BF28*'Res Rent Roll'!$Q29*Rollover!BE29)</f>
        <v/>
      </c>
      <c r="BG28" s="47" t="str">
        <f>IF('Res Rent Roll'!$B29="","",Rents!BG28*'Res Rent Roll'!$Q29*Rollover!BF29)</f>
        <v/>
      </c>
      <c r="BH28" s="47" t="str">
        <f>IF('Res Rent Roll'!$B29="","",Rents!BH28*'Res Rent Roll'!$Q29*Rollover!BG29)</f>
        <v/>
      </c>
      <c r="BI28" s="47" t="str">
        <f>IF('Res Rent Roll'!$B29="","",Rents!BI28*'Res Rent Roll'!$Q29*Rollover!BH29)</f>
        <v/>
      </c>
      <c r="BJ28" s="47" t="str">
        <f>IF('Res Rent Roll'!$B29="","",Rents!BJ28*'Res Rent Roll'!$Q29*Rollover!BI29)</f>
        <v/>
      </c>
      <c r="BK28" s="47" t="str">
        <f>IF('Res Rent Roll'!$B29="","",Rents!BK28*'Res Rent Roll'!$Q29*Rollover!BJ29)</f>
        <v/>
      </c>
      <c r="BL28" s="47" t="str">
        <f>IF('Res Rent Roll'!$B29="","",Rents!BL28*'Res Rent Roll'!$Q29*Rollover!BK29)</f>
        <v/>
      </c>
      <c r="BM28" s="47" t="str">
        <f>IF('Res Rent Roll'!$B29="","",Rents!BM28*'Res Rent Roll'!$Q29*Rollover!BL29)</f>
        <v/>
      </c>
      <c r="BN28" s="47" t="str">
        <f>IF('Res Rent Roll'!$B29="","",Rents!BN28*'Res Rent Roll'!$Q29*Rollover!BM29)</f>
        <v/>
      </c>
      <c r="BO28" s="47" t="str">
        <f>IF('Res Rent Roll'!$B29="","",Rents!BO28*'Res Rent Roll'!$Q29*Rollover!BN29)</f>
        <v/>
      </c>
      <c r="BP28" s="47" t="str">
        <f>IF('Res Rent Roll'!$B29="","",Rents!BP28*'Res Rent Roll'!$Q29*Rollover!BO29)</f>
        <v/>
      </c>
      <c r="BQ28" s="47" t="str">
        <f>IF('Res Rent Roll'!$B29="","",Rents!BQ28*'Res Rent Roll'!$Q29*Rollover!BP29)</f>
        <v/>
      </c>
      <c r="BR28" s="47" t="str">
        <f>IF('Res Rent Roll'!$B29="","",Rents!BR28*'Res Rent Roll'!$Q29*Rollover!BQ29)</f>
        <v/>
      </c>
      <c r="BS28" s="47" t="str">
        <f>IF('Res Rent Roll'!$B29="","",Rents!BS28*'Res Rent Roll'!$Q29*Rollover!BR29)</f>
        <v/>
      </c>
      <c r="BT28" s="47" t="str">
        <f>IF('Res Rent Roll'!$B29="","",Rents!BT28*'Res Rent Roll'!$Q29*Rollover!BS29)</f>
        <v/>
      </c>
      <c r="BU28" s="47" t="str">
        <f>IF('Res Rent Roll'!$B29="","",Rents!BU28*'Res Rent Roll'!$Q29*Rollover!BT29)</f>
        <v/>
      </c>
      <c r="BV28" s="47" t="str">
        <f>IF('Res Rent Roll'!$B29="","",Rents!BV28*'Res Rent Roll'!$Q29*Rollover!BU29)</f>
        <v/>
      </c>
      <c r="BW28" s="47" t="str">
        <f>IF('Res Rent Roll'!$B29="","",Rents!BW28*'Res Rent Roll'!$Q29*Rollover!BV29)</f>
        <v/>
      </c>
      <c r="BX28" s="47" t="str">
        <f>IF('Res Rent Roll'!$B29="","",Rents!BX28*'Res Rent Roll'!$Q29*Rollover!BW29)</f>
        <v/>
      </c>
      <c r="BY28" s="47" t="str">
        <f>IF('Res Rent Roll'!$B29="","",Rents!BY28*'Res Rent Roll'!$Q29*Rollover!BX29)</f>
        <v/>
      </c>
      <c r="BZ28" s="47" t="str">
        <f>IF('Res Rent Roll'!$B29="","",Rents!BZ28*'Res Rent Roll'!$Q29*Rollover!BY29)</f>
        <v/>
      </c>
      <c r="CA28" s="47" t="str">
        <f>IF('Res Rent Roll'!$B29="","",Rents!CA28*'Res Rent Roll'!$Q29*Rollover!BZ29)</f>
        <v/>
      </c>
      <c r="CB28" s="47" t="str">
        <f>IF('Res Rent Roll'!$B29="","",Rents!CB28*'Res Rent Roll'!$Q29*Rollover!CA29)</f>
        <v/>
      </c>
      <c r="CC28" s="47" t="str">
        <f>IF('Res Rent Roll'!$B29="","",Rents!CC28*'Res Rent Roll'!$Q29*Rollover!CB29)</f>
        <v/>
      </c>
      <c r="CD28" s="47" t="str">
        <f>IF('Res Rent Roll'!$B29="","",Rents!CD28*'Res Rent Roll'!$Q29*Rollover!CC29)</f>
        <v/>
      </c>
      <c r="CE28" s="47" t="str">
        <f>IF('Res Rent Roll'!$B29="","",Rents!CE28*'Res Rent Roll'!$Q29*Rollover!CD29)</f>
        <v/>
      </c>
      <c r="CF28" s="47" t="str">
        <f>IF('Res Rent Roll'!$B29="","",Rents!CF28*'Res Rent Roll'!$Q29*Rollover!CE29)</f>
        <v/>
      </c>
      <c r="CG28" s="47" t="str">
        <f>IF('Res Rent Roll'!$B29="","",Rents!CG28*'Res Rent Roll'!$Q29*Rollover!CF29)</f>
        <v/>
      </c>
      <c r="CH28" s="47" t="str">
        <f>IF('Res Rent Roll'!$B29="","",Rents!CH28*'Res Rent Roll'!$Q29*Rollover!CG29)</f>
        <v/>
      </c>
      <c r="CI28" s="47" t="str">
        <f>IF('Res Rent Roll'!$B29="","",Rents!CI28*'Res Rent Roll'!$Q29*Rollover!CH29)</f>
        <v/>
      </c>
      <c r="CJ28" s="47" t="str">
        <f>IF('Res Rent Roll'!$B29="","",Rents!CJ28*'Res Rent Roll'!$Q29*Rollover!CI29)</f>
        <v/>
      </c>
      <c r="CK28" s="47" t="str">
        <f>IF('Res Rent Roll'!$B29="","",Rents!CK28*'Res Rent Roll'!$Q29*Rollover!CJ29)</f>
        <v/>
      </c>
      <c r="CL28" s="47" t="str">
        <f>IF('Res Rent Roll'!$B29="","",Rents!CL28*'Res Rent Roll'!$Q29*Rollover!CK29)</f>
        <v/>
      </c>
      <c r="CM28" s="47" t="str">
        <f>IF('Res Rent Roll'!$B29="","",Rents!CM28*'Res Rent Roll'!$Q29*Rollover!CL29)</f>
        <v/>
      </c>
      <c r="CN28" s="47" t="str">
        <f>IF('Res Rent Roll'!$B29="","",Rents!CN28*'Res Rent Roll'!$Q29*Rollover!CM29)</f>
        <v/>
      </c>
      <c r="CO28" s="47" t="str">
        <f>IF('Res Rent Roll'!$B29="","",Rents!CO28*'Res Rent Roll'!$Q29*Rollover!CN29)</f>
        <v/>
      </c>
      <c r="CP28" s="47" t="str">
        <f>IF('Res Rent Roll'!$B29="","",Rents!CP28*'Res Rent Roll'!$Q29*Rollover!CO29)</f>
        <v/>
      </c>
      <c r="CQ28" s="47" t="str">
        <f>IF('Res Rent Roll'!$B29="","",Rents!CQ28*'Res Rent Roll'!$Q29*Rollover!CP29)</f>
        <v/>
      </c>
      <c r="CR28" s="47" t="str">
        <f>IF('Res Rent Roll'!$B29="","",Rents!CR28*'Res Rent Roll'!$Q29*Rollover!CQ29)</f>
        <v/>
      </c>
      <c r="CS28" s="47" t="str">
        <f>IF('Res Rent Roll'!$B29="","",Rents!CS28*'Res Rent Roll'!$Q29*Rollover!CR29)</f>
        <v/>
      </c>
      <c r="CT28" s="47" t="str">
        <f>IF('Res Rent Roll'!$B29="","",Rents!CT28*'Res Rent Roll'!$Q29*Rollover!CS29)</f>
        <v/>
      </c>
      <c r="CU28" s="47" t="str">
        <f>IF('Res Rent Roll'!$B29="","",Rents!CU28*'Res Rent Roll'!$Q29*Rollover!CT29)</f>
        <v/>
      </c>
      <c r="CV28" s="47" t="str">
        <f>IF('Res Rent Roll'!$B29="","",Rents!CV28*'Res Rent Roll'!$Q29*Rollover!CU29)</f>
        <v/>
      </c>
      <c r="CW28" s="47" t="str">
        <f>IF('Res Rent Roll'!$B29="","",Rents!CW28*'Res Rent Roll'!$Q29*Rollover!CV29)</f>
        <v/>
      </c>
      <c r="CX28" s="47" t="str">
        <f>IF('Res Rent Roll'!$B29="","",Rents!CX28*'Res Rent Roll'!$Q29*Rollover!CW29)</f>
        <v/>
      </c>
      <c r="CY28" s="47" t="str">
        <f>IF('Res Rent Roll'!$B29="","",Rents!CY28*'Res Rent Roll'!$Q29*Rollover!CX29)</f>
        <v/>
      </c>
      <c r="CZ28" s="47" t="str">
        <f>IF('Res Rent Roll'!$B29="","",Rents!CZ28*'Res Rent Roll'!$Q29*Rollover!CY29)</f>
        <v/>
      </c>
      <c r="DA28" s="47" t="str">
        <f>IF('Res Rent Roll'!$B29="","",Rents!DA28*'Res Rent Roll'!$Q29*Rollover!CZ29)</f>
        <v/>
      </c>
      <c r="DB28" s="47" t="str">
        <f>IF('Res Rent Roll'!$B29="","",Rents!DB28*'Res Rent Roll'!$Q29*Rollover!DA29)</f>
        <v/>
      </c>
      <c r="DC28" s="47" t="str">
        <f>IF('Res Rent Roll'!$B29="","",Rents!DC28*'Res Rent Roll'!$Q29*Rollover!DB29)</f>
        <v/>
      </c>
      <c r="DD28" s="47" t="str">
        <f>IF('Res Rent Roll'!$B29="","",Rents!DD28*'Res Rent Roll'!$Q29*Rollover!DC29)</f>
        <v/>
      </c>
      <c r="DE28" s="47" t="str">
        <f>IF('Res Rent Roll'!$B29="","",Rents!DE28*'Res Rent Roll'!$Q29*Rollover!DD29)</f>
        <v/>
      </c>
      <c r="DF28" s="47" t="str">
        <f>IF('Res Rent Roll'!$B29="","",Rents!DF28*'Res Rent Roll'!$Q29*Rollover!DE29)</f>
        <v/>
      </c>
      <c r="DG28" s="47" t="str">
        <f>IF('Res Rent Roll'!$B29="","",Rents!DG28*'Res Rent Roll'!$Q29*Rollover!DF29)</f>
        <v/>
      </c>
      <c r="DH28" s="47" t="str">
        <f>IF('Res Rent Roll'!$B29="","",Rents!DH28*'Res Rent Roll'!$Q29*Rollover!DG29)</f>
        <v/>
      </c>
      <c r="DI28" s="47" t="str">
        <f>IF('Res Rent Roll'!$B29="","",Rents!DI28*'Res Rent Roll'!$Q29*Rollover!DH29)</f>
        <v/>
      </c>
      <c r="DJ28" s="47" t="str">
        <f>IF('Res Rent Roll'!$B29="","",Rents!DJ28*'Res Rent Roll'!$Q29*Rollover!DI29)</f>
        <v/>
      </c>
      <c r="DK28" s="47" t="str">
        <f>IF('Res Rent Roll'!$B29="","",Rents!DK28*'Res Rent Roll'!$Q29*Rollover!DJ29)</f>
        <v/>
      </c>
      <c r="DL28" s="47" t="str">
        <f>IF('Res Rent Roll'!$B29="","",Rents!DL28*'Res Rent Roll'!$Q29*Rollover!DK29)</f>
        <v/>
      </c>
      <c r="DM28" s="47" t="str">
        <f>IF('Res Rent Roll'!$B29="","",Rents!DM28*'Res Rent Roll'!$Q29*Rollover!DL29)</f>
        <v/>
      </c>
      <c r="DN28" s="47" t="str">
        <f>IF('Res Rent Roll'!$B29="","",Rents!DN28*'Res Rent Roll'!$Q29*Rollover!DM29)</f>
        <v/>
      </c>
      <c r="DO28" s="47" t="str">
        <f>IF('Res Rent Roll'!$B29="","",Rents!DO28*'Res Rent Roll'!$Q29*Rollover!DN29)</f>
        <v/>
      </c>
      <c r="DP28" s="47" t="str">
        <f>IF('Res Rent Roll'!$B29="","",Rents!DP28*'Res Rent Roll'!$Q29*Rollover!DO29)</f>
        <v/>
      </c>
      <c r="DQ28" s="47" t="str">
        <f>IF('Res Rent Roll'!$B29="","",Rents!DQ28*'Res Rent Roll'!$Q29*Rollover!DP29)</f>
        <v/>
      </c>
      <c r="DR28" s="47" t="str">
        <f>IF('Res Rent Roll'!$B29="","",Rents!DR28*'Res Rent Roll'!$Q29*Rollover!DQ29)</f>
        <v/>
      </c>
      <c r="DS28" s="47" t="str">
        <f>IF('Res Rent Roll'!$B29="","",Rents!DS28*'Res Rent Roll'!$Q29*Rollover!DR29)</f>
        <v/>
      </c>
      <c r="DT28" s="47" t="str">
        <f>IF('Res Rent Roll'!$B29="","",Rents!DT28*'Res Rent Roll'!$Q29*Rollover!DS29)</f>
        <v/>
      </c>
      <c r="DU28" s="47" t="str">
        <f>IF('Res Rent Roll'!$B29="","",Rents!DU28*'Res Rent Roll'!$Q29*Rollover!DT29)</f>
        <v/>
      </c>
      <c r="DV28" s="47" t="str">
        <f>IF('Res Rent Roll'!$B29="","",Rents!DV28*'Res Rent Roll'!$Q29*Rollover!DU29)</f>
        <v/>
      </c>
      <c r="DW28" s="47" t="str">
        <f>IF('Res Rent Roll'!$B29="","",Rents!DW28*'Res Rent Roll'!$Q29*Rollover!DV29)</f>
        <v/>
      </c>
      <c r="DX28" s="47" t="str">
        <f>IF('Res Rent Roll'!$B29="","",Rents!DX28*'Res Rent Roll'!$Q29*Rollover!DW29)</f>
        <v/>
      </c>
      <c r="DY28" s="47" t="str">
        <f>IF('Res Rent Roll'!$B29="","",Rents!DY28*'Res Rent Roll'!$Q29*Rollover!DX29)</f>
        <v/>
      </c>
      <c r="DZ28" s="47" t="str">
        <f>IF('Res Rent Roll'!$B29="","",Rents!DZ28*'Res Rent Roll'!$Q29*Rollover!DY29)</f>
        <v/>
      </c>
      <c r="EA28" s="47" t="str">
        <f>IF('Res Rent Roll'!$B29="","",Rents!EA28*'Res Rent Roll'!$Q29*Rollover!DZ29)</f>
        <v/>
      </c>
      <c r="EB28" s="47" t="str">
        <f>IF('Res Rent Roll'!$B29="","",Rents!EB28*'Res Rent Roll'!$Q29*Rollover!EA29)</f>
        <v/>
      </c>
      <c r="EC28" s="47" t="str">
        <f>IF('Res Rent Roll'!$B29="","",Rents!EC28*'Res Rent Roll'!$Q29*Rollover!EB29)</f>
        <v/>
      </c>
      <c r="ED28" s="47" t="str">
        <f>IF('Res Rent Roll'!$B29="","",Rents!ED28*'Res Rent Roll'!$Q29*Rollover!EC29)</f>
        <v/>
      </c>
      <c r="EE28" s="47" t="str">
        <f>IF('Res Rent Roll'!$B29="","",Rents!EE28*'Res Rent Roll'!$Q29*Rollover!ED29)</f>
        <v/>
      </c>
      <c r="EF28" s="47" t="str">
        <f>IF('Res Rent Roll'!$B29="","",Rents!EF28*'Res Rent Roll'!$Q29*Rollover!EE29)</f>
        <v/>
      </c>
      <c r="EG28" s="47" t="str">
        <f>IF('Res Rent Roll'!$B29="","",Rents!EG28*'Res Rent Roll'!$Q29*Rollover!EF29)</f>
        <v/>
      </c>
      <c r="EH28" s="47" t="str">
        <f>IF('Res Rent Roll'!$B29="","",Rents!EH28*'Res Rent Roll'!$Q29*Rollover!EG29)</f>
        <v/>
      </c>
      <c r="EI28" s="47" t="str">
        <f>IF('Res Rent Roll'!$B29="","",Rents!EI28*'Res Rent Roll'!$Q29*Rollover!EH29)</f>
        <v/>
      </c>
      <c r="EJ28" s="47" t="str">
        <f>IF('Res Rent Roll'!$B29="","",Rents!EJ28*'Res Rent Roll'!$Q29*Rollover!EI29)</f>
        <v/>
      </c>
      <c r="EK28" s="47" t="str">
        <f>IF('Res Rent Roll'!$B29="","",Rents!EK28*'Res Rent Roll'!$Q29*Rollover!EJ29)</f>
        <v/>
      </c>
      <c r="EL28" s="47" t="str">
        <f>IF('Res Rent Roll'!$B29="","",Rents!EL28*'Res Rent Roll'!$Q29*Rollover!EK29)</f>
        <v/>
      </c>
      <c r="EM28" s="47" t="str">
        <f>IF('Res Rent Roll'!$B29="","",Rents!EM28*'Res Rent Roll'!$Q29*Rollover!EL29)</f>
        <v/>
      </c>
      <c r="EN28" s="47" t="str">
        <f>IF('Res Rent Roll'!$B29="","",Rents!EN28*'Res Rent Roll'!$Q29*Rollover!EM29)</f>
        <v/>
      </c>
      <c r="EO28" s="47" t="str">
        <f>IF('Res Rent Roll'!$B29="","",Rents!EO28*'Res Rent Roll'!$Q29*Rollover!EN29)</f>
        <v/>
      </c>
      <c r="EP28" s="47" t="str">
        <f>IF('Res Rent Roll'!$B29="","",Rents!EP28*'Res Rent Roll'!$Q29*Rollover!EO29)</f>
        <v/>
      </c>
      <c r="EQ28" s="47" t="str">
        <f>IF('Res Rent Roll'!$B29="","",Rents!EQ28*'Res Rent Roll'!$Q29*Rollover!EP29)</f>
        <v/>
      </c>
      <c r="ER28" s="47" t="str">
        <f>IF('Res Rent Roll'!$B29="","",Rents!ER28*'Res Rent Roll'!$Q29*Rollover!EQ29)</f>
        <v/>
      </c>
      <c r="ES28" s="47" t="str">
        <f>IF('Res Rent Roll'!$B29="","",Rents!ES28*'Res Rent Roll'!$Q29*Rollover!ER29)</f>
        <v/>
      </c>
      <c r="ET28" s="47" t="str">
        <f>IF('Res Rent Roll'!$B29="","",Rents!ET28*'Res Rent Roll'!$Q29*Rollover!ES29)</f>
        <v/>
      </c>
      <c r="EU28" s="47" t="str">
        <f>IF('Res Rent Roll'!$B29="","",Rents!EU28*'Res Rent Roll'!$Q29*Rollover!ET29)</f>
        <v/>
      </c>
      <c r="EV28" s="47" t="str">
        <f>IF('Res Rent Roll'!$B29="","",Rents!EV28*'Res Rent Roll'!$Q29*Rollover!EU29)</f>
        <v/>
      </c>
      <c r="EW28" s="47" t="str">
        <f>IF('Res Rent Roll'!$B29="","",Rents!EW28*'Res Rent Roll'!$Q29*Rollover!EV29)</f>
        <v/>
      </c>
      <c r="EX28" s="47" t="str">
        <f>IF('Res Rent Roll'!$B29="","",Rents!EX28*'Res Rent Roll'!$Q29*Rollover!EW29)</f>
        <v/>
      </c>
      <c r="EY28" s="47" t="str">
        <f>IF('Res Rent Roll'!$B29="","",Rents!EY28*'Res Rent Roll'!$Q29*Rollover!EX29)</f>
        <v/>
      </c>
      <c r="EZ28" s="47" t="str">
        <f>IF('Res Rent Roll'!$B29="","",Rents!EZ28*'Res Rent Roll'!$Q29*Rollover!EY29)</f>
        <v/>
      </c>
      <c r="FA28" s="47" t="str">
        <f>IF('Res Rent Roll'!$B29="","",Rents!FA28*'Res Rent Roll'!$Q29*Rollover!EZ29)</f>
        <v/>
      </c>
      <c r="FB28" s="47" t="str">
        <f>IF('Res Rent Roll'!$B29="","",Rents!FB28*'Res Rent Roll'!$Q29*Rollover!FA29)</f>
        <v/>
      </c>
      <c r="FC28" s="47" t="str">
        <f>IF('Res Rent Roll'!$B29="","",Rents!FC28*'Res Rent Roll'!$Q29*Rollover!FB29)</f>
        <v/>
      </c>
      <c r="FD28" s="47" t="str">
        <f>IF('Res Rent Roll'!$B29="","",Rents!FD28*'Res Rent Roll'!$Q29*Rollover!FC29)</f>
        <v/>
      </c>
      <c r="FE28" s="47" t="str">
        <f>IF('Res Rent Roll'!$B29="","",Rents!FE28*'Res Rent Roll'!$Q29*Rollover!FD29)</f>
        <v/>
      </c>
      <c r="FF28" s="47" t="str">
        <f>IF('Res Rent Roll'!$B29="","",Rents!FF28*'Res Rent Roll'!$Q29*Rollover!FE29)</f>
        <v/>
      </c>
      <c r="FG28" s="47" t="str">
        <f>IF('Res Rent Roll'!$B29="","",Rents!FG28*'Res Rent Roll'!$Q29*Rollover!FF29)</f>
        <v/>
      </c>
      <c r="FH28" s="47" t="str">
        <f>IF('Res Rent Roll'!$B29="","",Rents!FH28*'Res Rent Roll'!$Q29*Rollover!FG29)</f>
        <v/>
      </c>
      <c r="FI28" s="47" t="str">
        <f>IF('Res Rent Roll'!$B29="","",Rents!FI28*'Res Rent Roll'!$Q29*Rollover!FH29)</f>
        <v/>
      </c>
      <c r="FJ28" s="47" t="str">
        <f>IF('Res Rent Roll'!$B29="","",Rents!FJ28*'Res Rent Roll'!$Q29*Rollover!FI29)</f>
        <v/>
      </c>
      <c r="FK28" s="47" t="str">
        <f>IF('Res Rent Roll'!$B29="","",Rents!FK28*'Res Rent Roll'!$Q29*Rollover!FJ29)</f>
        <v/>
      </c>
      <c r="FL28" s="47" t="str">
        <f>IF('Res Rent Roll'!$B29="","",Rents!FL28*'Res Rent Roll'!$Q29*Rollover!FK29)</f>
        <v/>
      </c>
      <c r="FM28" s="47" t="str">
        <f>IF('Res Rent Roll'!$B29="","",Rents!FM28*'Res Rent Roll'!$Q29*Rollover!FL29)</f>
        <v/>
      </c>
      <c r="FN28" s="47" t="str">
        <f>IF('Res Rent Roll'!$B29="","",Rents!FN28*'Res Rent Roll'!$Q29*Rollover!FM29)</f>
        <v/>
      </c>
      <c r="FO28" s="47" t="str">
        <f>IF('Res Rent Roll'!$B29="","",Rents!FO28*'Res Rent Roll'!$Q29*Rollover!FN29)</f>
        <v/>
      </c>
      <c r="FP28" s="47" t="str">
        <f>IF('Res Rent Roll'!$B29="","",Rents!FP28*'Res Rent Roll'!$Q29*Rollover!FO29)</f>
        <v/>
      </c>
      <c r="FQ28" s="47" t="str">
        <f>IF('Res Rent Roll'!$B29="","",Rents!FQ28*'Res Rent Roll'!$Q29*Rollover!FP29)</f>
        <v/>
      </c>
      <c r="FR28" s="47" t="str">
        <f>IF('Res Rent Roll'!$B29="","",Rents!FR28*'Res Rent Roll'!$Q29*Rollover!FQ29)</f>
        <v/>
      </c>
      <c r="FS28" s="47" t="str">
        <f>IF('Res Rent Roll'!$B29="","",Rents!FS28*'Res Rent Roll'!$Q29*Rollover!FR29)</f>
        <v/>
      </c>
      <c r="FT28" s="47" t="str">
        <f>IF('Res Rent Roll'!$B29="","",Rents!FT28*'Res Rent Roll'!$Q29*Rollover!FS29)</f>
        <v/>
      </c>
      <c r="FU28" s="47" t="str">
        <f>IF('Res Rent Roll'!$B29="","",Rents!FU28*'Res Rent Roll'!$Q29*Rollover!FT29)</f>
        <v/>
      </c>
      <c r="FV28" s="47" t="str">
        <f>IF('Res Rent Roll'!$B29="","",Rents!FV28*'Res Rent Roll'!$Q29*Rollover!FU29)</f>
        <v/>
      </c>
      <c r="FW28" s="47" t="str">
        <f>IF('Res Rent Roll'!$B29="","",Rents!FW28*'Res Rent Roll'!$Q29*Rollover!FV29)</f>
        <v/>
      </c>
      <c r="FX28" s="47" t="str">
        <f>IF('Res Rent Roll'!$B29="","",Rents!FX28*'Res Rent Roll'!$Q29*Rollover!FW29)</f>
        <v/>
      </c>
      <c r="FY28" s="47" t="str">
        <f>IF('Res Rent Roll'!$B29="","",Rents!FY28*'Res Rent Roll'!$Q29*Rollover!FX29)</f>
        <v/>
      </c>
      <c r="FZ28" s="47" t="str">
        <f>IF('Res Rent Roll'!$B29="","",Rents!FZ28*'Res Rent Roll'!$Q29*Rollover!FY29)</f>
        <v/>
      </c>
      <c r="GA28" s="48" t="str">
        <f>IF('Res Rent Roll'!$B29="","",Rents!GA28*'Res Rent Roll'!$Q29*Rollover!FZ29)</f>
        <v/>
      </c>
    </row>
    <row r="29" spans="2:183" x14ac:dyDescent="0.3">
      <c r="B29" s="42" t="str">
        <f>IF('Res Rent Roll'!$B30="","",'Res Rent Roll'!$B30)</f>
        <v/>
      </c>
      <c r="C29" s="43"/>
      <c r="D29" s="47" t="str">
        <f>IF('Res Rent Roll'!$B30="","",Rents!D29*'Res Rent Roll'!$Q30*Rollover!C30)</f>
        <v/>
      </c>
      <c r="E29" s="47" t="str">
        <f>IF('Res Rent Roll'!$B30="","",Rents!E29*'Res Rent Roll'!$Q30*Rollover!D30)</f>
        <v/>
      </c>
      <c r="F29" s="47" t="str">
        <f>IF('Res Rent Roll'!$B30="","",Rents!F29*'Res Rent Roll'!$Q30*Rollover!E30)</f>
        <v/>
      </c>
      <c r="G29" s="47" t="str">
        <f>IF('Res Rent Roll'!$B30="","",Rents!G29*'Res Rent Roll'!$Q30*Rollover!F30)</f>
        <v/>
      </c>
      <c r="H29" s="47" t="str">
        <f>IF('Res Rent Roll'!$B30="","",Rents!H29*'Res Rent Roll'!$Q30*Rollover!G30)</f>
        <v/>
      </c>
      <c r="I29" s="47" t="str">
        <f>IF('Res Rent Roll'!$B30="","",Rents!I29*'Res Rent Roll'!$Q30*Rollover!H30)</f>
        <v/>
      </c>
      <c r="J29" s="47" t="str">
        <f>IF('Res Rent Roll'!$B30="","",Rents!J29*'Res Rent Roll'!$Q30*Rollover!I30)</f>
        <v/>
      </c>
      <c r="K29" s="47" t="str">
        <f>IF('Res Rent Roll'!$B30="","",Rents!K29*'Res Rent Roll'!$Q30*Rollover!J30)</f>
        <v/>
      </c>
      <c r="L29" s="47" t="str">
        <f>IF('Res Rent Roll'!$B30="","",Rents!L29*'Res Rent Roll'!$Q30*Rollover!K30)</f>
        <v/>
      </c>
      <c r="M29" s="47" t="str">
        <f>IF('Res Rent Roll'!$B30="","",Rents!M29*'Res Rent Roll'!$Q30*Rollover!L30)</f>
        <v/>
      </c>
      <c r="N29" s="47" t="str">
        <f>IF('Res Rent Roll'!$B30="","",Rents!N29*'Res Rent Roll'!$Q30*Rollover!M30)</f>
        <v/>
      </c>
      <c r="O29" s="47" t="str">
        <f>IF('Res Rent Roll'!$B30="","",Rents!O29*'Res Rent Roll'!$Q30*Rollover!N30)</f>
        <v/>
      </c>
      <c r="P29" s="47" t="str">
        <f>IF('Res Rent Roll'!$B30="","",Rents!P29*'Res Rent Roll'!$Q30*Rollover!O30)</f>
        <v/>
      </c>
      <c r="Q29" s="47" t="str">
        <f>IF('Res Rent Roll'!$B30="","",Rents!Q29*'Res Rent Roll'!$Q30*Rollover!P30)</f>
        <v/>
      </c>
      <c r="R29" s="47" t="str">
        <f>IF('Res Rent Roll'!$B30="","",Rents!R29*'Res Rent Roll'!$Q30*Rollover!Q30)</f>
        <v/>
      </c>
      <c r="S29" s="47" t="str">
        <f>IF('Res Rent Roll'!$B30="","",Rents!S29*'Res Rent Roll'!$Q30*Rollover!R30)</f>
        <v/>
      </c>
      <c r="T29" s="47" t="str">
        <f>IF('Res Rent Roll'!$B30="","",Rents!T29*'Res Rent Roll'!$Q30*Rollover!S30)</f>
        <v/>
      </c>
      <c r="U29" s="47" t="str">
        <f>IF('Res Rent Roll'!$B30="","",Rents!U29*'Res Rent Roll'!$Q30*Rollover!T30)</f>
        <v/>
      </c>
      <c r="V29" s="47" t="str">
        <f>IF('Res Rent Roll'!$B30="","",Rents!V29*'Res Rent Roll'!$Q30*Rollover!U30)</f>
        <v/>
      </c>
      <c r="W29" s="47" t="str">
        <f>IF('Res Rent Roll'!$B30="","",Rents!W29*'Res Rent Roll'!$Q30*Rollover!V30)</f>
        <v/>
      </c>
      <c r="X29" s="47" t="str">
        <f>IF('Res Rent Roll'!$B30="","",Rents!X29*'Res Rent Roll'!$Q30*Rollover!W30)</f>
        <v/>
      </c>
      <c r="Y29" s="47" t="str">
        <f>IF('Res Rent Roll'!$B30="","",Rents!Y29*'Res Rent Roll'!$Q30*Rollover!X30)</f>
        <v/>
      </c>
      <c r="Z29" s="47" t="str">
        <f>IF('Res Rent Roll'!$B30="","",Rents!Z29*'Res Rent Roll'!$Q30*Rollover!Y30)</f>
        <v/>
      </c>
      <c r="AA29" s="47" t="str">
        <f>IF('Res Rent Roll'!$B30="","",Rents!AA29*'Res Rent Roll'!$Q30*Rollover!Z30)</f>
        <v/>
      </c>
      <c r="AB29" s="47" t="str">
        <f>IF('Res Rent Roll'!$B30="","",Rents!AB29*'Res Rent Roll'!$Q30*Rollover!AA30)</f>
        <v/>
      </c>
      <c r="AC29" s="47" t="str">
        <f>IF('Res Rent Roll'!$B30="","",Rents!AC29*'Res Rent Roll'!$Q30*Rollover!AB30)</f>
        <v/>
      </c>
      <c r="AD29" s="47" t="str">
        <f>IF('Res Rent Roll'!$B30="","",Rents!AD29*'Res Rent Roll'!$Q30*Rollover!AC30)</f>
        <v/>
      </c>
      <c r="AE29" s="47" t="str">
        <f>IF('Res Rent Roll'!$B30="","",Rents!AE29*'Res Rent Roll'!$Q30*Rollover!AD30)</f>
        <v/>
      </c>
      <c r="AF29" s="47" t="str">
        <f>IF('Res Rent Roll'!$B30="","",Rents!AF29*'Res Rent Roll'!$Q30*Rollover!AE30)</f>
        <v/>
      </c>
      <c r="AG29" s="47" t="str">
        <f>IF('Res Rent Roll'!$B30="","",Rents!AG29*'Res Rent Roll'!$Q30*Rollover!AF30)</f>
        <v/>
      </c>
      <c r="AH29" s="47" t="str">
        <f>IF('Res Rent Roll'!$B30="","",Rents!AH29*'Res Rent Roll'!$Q30*Rollover!AG30)</f>
        <v/>
      </c>
      <c r="AI29" s="47" t="str">
        <f>IF('Res Rent Roll'!$B30="","",Rents!AI29*'Res Rent Roll'!$Q30*Rollover!AH30)</f>
        <v/>
      </c>
      <c r="AJ29" s="47" t="str">
        <f>IF('Res Rent Roll'!$B30="","",Rents!AJ29*'Res Rent Roll'!$Q30*Rollover!AI30)</f>
        <v/>
      </c>
      <c r="AK29" s="47" t="str">
        <f>IF('Res Rent Roll'!$B30="","",Rents!AK29*'Res Rent Roll'!$Q30*Rollover!AJ30)</f>
        <v/>
      </c>
      <c r="AL29" s="47" t="str">
        <f>IF('Res Rent Roll'!$B30="","",Rents!AL29*'Res Rent Roll'!$Q30*Rollover!AK30)</f>
        <v/>
      </c>
      <c r="AM29" s="47" t="str">
        <f>IF('Res Rent Roll'!$B30="","",Rents!AM29*'Res Rent Roll'!$Q30*Rollover!AL30)</f>
        <v/>
      </c>
      <c r="AN29" s="47" t="str">
        <f>IF('Res Rent Roll'!$B30="","",Rents!AN29*'Res Rent Roll'!$Q30*Rollover!AM30)</f>
        <v/>
      </c>
      <c r="AO29" s="47" t="str">
        <f>IF('Res Rent Roll'!$B30="","",Rents!AO29*'Res Rent Roll'!$Q30*Rollover!AN30)</f>
        <v/>
      </c>
      <c r="AP29" s="47" t="str">
        <f>IF('Res Rent Roll'!$B30="","",Rents!AP29*'Res Rent Roll'!$Q30*Rollover!AO30)</f>
        <v/>
      </c>
      <c r="AQ29" s="47" t="str">
        <f>IF('Res Rent Roll'!$B30="","",Rents!AQ29*'Res Rent Roll'!$Q30*Rollover!AP30)</f>
        <v/>
      </c>
      <c r="AR29" s="47" t="str">
        <f>IF('Res Rent Roll'!$B30="","",Rents!AR29*'Res Rent Roll'!$Q30*Rollover!AQ30)</f>
        <v/>
      </c>
      <c r="AS29" s="47" t="str">
        <f>IF('Res Rent Roll'!$B30="","",Rents!AS29*'Res Rent Roll'!$Q30*Rollover!AR30)</f>
        <v/>
      </c>
      <c r="AT29" s="47" t="str">
        <f>IF('Res Rent Roll'!$B30="","",Rents!AT29*'Res Rent Roll'!$Q30*Rollover!AS30)</f>
        <v/>
      </c>
      <c r="AU29" s="47" t="str">
        <f>IF('Res Rent Roll'!$B30="","",Rents!AU29*'Res Rent Roll'!$Q30*Rollover!AT30)</f>
        <v/>
      </c>
      <c r="AV29" s="47" t="str">
        <f>IF('Res Rent Roll'!$B30="","",Rents!AV29*'Res Rent Roll'!$Q30*Rollover!AU30)</f>
        <v/>
      </c>
      <c r="AW29" s="47" t="str">
        <f>IF('Res Rent Roll'!$B30="","",Rents!AW29*'Res Rent Roll'!$Q30*Rollover!AV30)</f>
        <v/>
      </c>
      <c r="AX29" s="47" t="str">
        <f>IF('Res Rent Roll'!$B30="","",Rents!AX29*'Res Rent Roll'!$Q30*Rollover!AW30)</f>
        <v/>
      </c>
      <c r="AY29" s="47" t="str">
        <f>IF('Res Rent Roll'!$B30="","",Rents!AY29*'Res Rent Roll'!$Q30*Rollover!AX30)</f>
        <v/>
      </c>
      <c r="AZ29" s="47" t="str">
        <f>IF('Res Rent Roll'!$B30="","",Rents!AZ29*'Res Rent Roll'!$Q30*Rollover!AY30)</f>
        <v/>
      </c>
      <c r="BA29" s="47" t="str">
        <f>IF('Res Rent Roll'!$B30="","",Rents!BA29*'Res Rent Roll'!$Q30*Rollover!AZ30)</f>
        <v/>
      </c>
      <c r="BB29" s="47" t="str">
        <f>IF('Res Rent Roll'!$B30="","",Rents!BB29*'Res Rent Roll'!$Q30*Rollover!BA30)</f>
        <v/>
      </c>
      <c r="BC29" s="47" t="str">
        <f>IF('Res Rent Roll'!$B30="","",Rents!BC29*'Res Rent Roll'!$Q30*Rollover!BB30)</f>
        <v/>
      </c>
      <c r="BD29" s="47" t="str">
        <f>IF('Res Rent Roll'!$B30="","",Rents!BD29*'Res Rent Roll'!$Q30*Rollover!BC30)</f>
        <v/>
      </c>
      <c r="BE29" s="47" t="str">
        <f>IF('Res Rent Roll'!$B30="","",Rents!BE29*'Res Rent Roll'!$Q30*Rollover!BD30)</f>
        <v/>
      </c>
      <c r="BF29" s="47" t="str">
        <f>IF('Res Rent Roll'!$B30="","",Rents!BF29*'Res Rent Roll'!$Q30*Rollover!BE30)</f>
        <v/>
      </c>
      <c r="BG29" s="47" t="str">
        <f>IF('Res Rent Roll'!$B30="","",Rents!BG29*'Res Rent Roll'!$Q30*Rollover!BF30)</f>
        <v/>
      </c>
      <c r="BH29" s="47" t="str">
        <f>IF('Res Rent Roll'!$B30="","",Rents!BH29*'Res Rent Roll'!$Q30*Rollover!BG30)</f>
        <v/>
      </c>
      <c r="BI29" s="47" t="str">
        <f>IF('Res Rent Roll'!$B30="","",Rents!BI29*'Res Rent Roll'!$Q30*Rollover!BH30)</f>
        <v/>
      </c>
      <c r="BJ29" s="47" t="str">
        <f>IF('Res Rent Roll'!$B30="","",Rents!BJ29*'Res Rent Roll'!$Q30*Rollover!BI30)</f>
        <v/>
      </c>
      <c r="BK29" s="47" t="str">
        <f>IF('Res Rent Roll'!$B30="","",Rents!BK29*'Res Rent Roll'!$Q30*Rollover!BJ30)</f>
        <v/>
      </c>
      <c r="BL29" s="47" t="str">
        <f>IF('Res Rent Roll'!$B30="","",Rents!BL29*'Res Rent Roll'!$Q30*Rollover!BK30)</f>
        <v/>
      </c>
      <c r="BM29" s="47" t="str">
        <f>IF('Res Rent Roll'!$B30="","",Rents!BM29*'Res Rent Roll'!$Q30*Rollover!BL30)</f>
        <v/>
      </c>
      <c r="BN29" s="47" t="str">
        <f>IF('Res Rent Roll'!$B30="","",Rents!BN29*'Res Rent Roll'!$Q30*Rollover!BM30)</f>
        <v/>
      </c>
      <c r="BO29" s="47" t="str">
        <f>IF('Res Rent Roll'!$B30="","",Rents!BO29*'Res Rent Roll'!$Q30*Rollover!BN30)</f>
        <v/>
      </c>
      <c r="BP29" s="47" t="str">
        <f>IF('Res Rent Roll'!$B30="","",Rents!BP29*'Res Rent Roll'!$Q30*Rollover!BO30)</f>
        <v/>
      </c>
      <c r="BQ29" s="47" t="str">
        <f>IF('Res Rent Roll'!$B30="","",Rents!BQ29*'Res Rent Roll'!$Q30*Rollover!BP30)</f>
        <v/>
      </c>
      <c r="BR29" s="47" t="str">
        <f>IF('Res Rent Roll'!$B30="","",Rents!BR29*'Res Rent Roll'!$Q30*Rollover!BQ30)</f>
        <v/>
      </c>
      <c r="BS29" s="47" t="str">
        <f>IF('Res Rent Roll'!$B30="","",Rents!BS29*'Res Rent Roll'!$Q30*Rollover!BR30)</f>
        <v/>
      </c>
      <c r="BT29" s="47" t="str">
        <f>IF('Res Rent Roll'!$B30="","",Rents!BT29*'Res Rent Roll'!$Q30*Rollover!BS30)</f>
        <v/>
      </c>
      <c r="BU29" s="47" t="str">
        <f>IF('Res Rent Roll'!$B30="","",Rents!BU29*'Res Rent Roll'!$Q30*Rollover!BT30)</f>
        <v/>
      </c>
      <c r="BV29" s="47" t="str">
        <f>IF('Res Rent Roll'!$B30="","",Rents!BV29*'Res Rent Roll'!$Q30*Rollover!BU30)</f>
        <v/>
      </c>
      <c r="BW29" s="47" t="str">
        <f>IF('Res Rent Roll'!$B30="","",Rents!BW29*'Res Rent Roll'!$Q30*Rollover!BV30)</f>
        <v/>
      </c>
      <c r="BX29" s="47" t="str">
        <f>IF('Res Rent Roll'!$B30="","",Rents!BX29*'Res Rent Roll'!$Q30*Rollover!BW30)</f>
        <v/>
      </c>
      <c r="BY29" s="47" t="str">
        <f>IF('Res Rent Roll'!$B30="","",Rents!BY29*'Res Rent Roll'!$Q30*Rollover!BX30)</f>
        <v/>
      </c>
      <c r="BZ29" s="47" t="str">
        <f>IF('Res Rent Roll'!$B30="","",Rents!BZ29*'Res Rent Roll'!$Q30*Rollover!BY30)</f>
        <v/>
      </c>
      <c r="CA29" s="47" t="str">
        <f>IF('Res Rent Roll'!$B30="","",Rents!CA29*'Res Rent Roll'!$Q30*Rollover!BZ30)</f>
        <v/>
      </c>
      <c r="CB29" s="47" t="str">
        <f>IF('Res Rent Roll'!$B30="","",Rents!CB29*'Res Rent Roll'!$Q30*Rollover!CA30)</f>
        <v/>
      </c>
      <c r="CC29" s="47" t="str">
        <f>IF('Res Rent Roll'!$B30="","",Rents!CC29*'Res Rent Roll'!$Q30*Rollover!CB30)</f>
        <v/>
      </c>
      <c r="CD29" s="47" t="str">
        <f>IF('Res Rent Roll'!$B30="","",Rents!CD29*'Res Rent Roll'!$Q30*Rollover!CC30)</f>
        <v/>
      </c>
      <c r="CE29" s="47" t="str">
        <f>IF('Res Rent Roll'!$B30="","",Rents!CE29*'Res Rent Roll'!$Q30*Rollover!CD30)</f>
        <v/>
      </c>
      <c r="CF29" s="47" t="str">
        <f>IF('Res Rent Roll'!$B30="","",Rents!CF29*'Res Rent Roll'!$Q30*Rollover!CE30)</f>
        <v/>
      </c>
      <c r="CG29" s="47" t="str">
        <f>IF('Res Rent Roll'!$B30="","",Rents!CG29*'Res Rent Roll'!$Q30*Rollover!CF30)</f>
        <v/>
      </c>
      <c r="CH29" s="47" t="str">
        <f>IF('Res Rent Roll'!$B30="","",Rents!CH29*'Res Rent Roll'!$Q30*Rollover!CG30)</f>
        <v/>
      </c>
      <c r="CI29" s="47" t="str">
        <f>IF('Res Rent Roll'!$B30="","",Rents!CI29*'Res Rent Roll'!$Q30*Rollover!CH30)</f>
        <v/>
      </c>
      <c r="CJ29" s="47" t="str">
        <f>IF('Res Rent Roll'!$B30="","",Rents!CJ29*'Res Rent Roll'!$Q30*Rollover!CI30)</f>
        <v/>
      </c>
      <c r="CK29" s="47" t="str">
        <f>IF('Res Rent Roll'!$B30="","",Rents!CK29*'Res Rent Roll'!$Q30*Rollover!CJ30)</f>
        <v/>
      </c>
      <c r="CL29" s="47" t="str">
        <f>IF('Res Rent Roll'!$B30="","",Rents!CL29*'Res Rent Roll'!$Q30*Rollover!CK30)</f>
        <v/>
      </c>
      <c r="CM29" s="47" t="str">
        <f>IF('Res Rent Roll'!$B30="","",Rents!CM29*'Res Rent Roll'!$Q30*Rollover!CL30)</f>
        <v/>
      </c>
      <c r="CN29" s="47" t="str">
        <f>IF('Res Rent Roll'!$B30="","",Rents!CN29*'Res Rent Roll'!$Q30*Rollover!CM30)</f>
        <v/>
      </c>
      <c r="CO29" s="47" t="str">
        <f>IF('Res Rent Roll'!$B30="","",Rents!CO29*'Res Rent Roll'!$Q30*Rollover!CN30)</f>
        <v/>
      </c>
      <c r="CP29" s="47" t="str">
        <f>IF('Res Rent Roll'!$B30="","",Rents!CP29*'Res Rent Roll'!$Q30*Rollover!CO30)</f>
        <v/>
      </c>
      <c r="CQ29" s="47" t="str">
        <f>IF('Res Rent Roll'!$B30="","",Rents!CQ29*'Res Rent Roll'!$Q30*Rollover!CP30)</f>
        <v/>
      </c>
      <c r="CR29" s="47" t="str">
        <f>IF('Res Rent Roll'!$B30="","",Rents!CR29*'Res Rent Roll'!$Q30*Rollover!CQ30)</f>
        <v/>
      </c>
      <c r="CS29" s="47" t="str">
        <f>IF('Res Rent Roll'!$B30="","",Rents!CS29*'Res Rent Roll'!$Q30*Rollover!CR30)</f>
        <v/>
      </c>
      <c r="CT29" s="47" t="str">
        <f>IF('Res Rent Roll'!$B30="","",Rents!CT29*'Res Rent Roll'!$Q30*Rollover!CS30)</f>
        <v/>
      </c>
      <c r="CU29" s="47" t="str">
        <f>IF('Res Rent Roll'!$B30="","",Rents!CU29*'Res Rent Roll'!$Q30*Rollover!CT30)</f>
        <v/>
      </c>
      <c r="CV29" s="47" t="str">
        <f>IF('Res Rent Roll'!$B30="","",Rents!CV29*'Res Rent Roll'!$Q30*Rollover!CU30)</f>
        <v/>
      </c>
      <c r="CW29" s="47" t="str">
        <f>IF('Res Rent Roll'!$B30="","",Rents!CW29*'Res Rent Roll'!$Q30*Rollover!CV30)</f>
        <v/>
      </c>
      <c r="CX29" s="47" t="str">
        <f>IF('Res Rent Roll'!$B30="","",Rents!CX29*'Res Rent Roll'!$Q30*Rollover!CW30)</f>
        <v/>
      </c>
      <c r="CY29" s="47" t="str">
        <f>IF('Res Rent Roll'!$B30="","",Rents!CY29*'Res Rent Roll'!$Q30*Rollover!CX30)</f>
        <v/>
      </c>
      <c r="CZ29" s="47" t="str">
        <f>IF('Res Rent Roll'!$B30="","",Rents!CZ29*'Res Rent Roll'!$Q30*Rollover!CY30)</f>
        <v/>
      </c>
      <c r="DA29" s="47" t="str">
        <f>IF('Res Rent Roll'!$B30="","",Rents!DA29*'Res Rent Roll'!$Q30*Rollover!CZ30)</f>
        <v/>
      </c>
      <c r="DB29" s="47" t="str">
        <f>IF('Res Rent Roll'!$B30="","",Rents!DB29*'Res Rent Roll'!$Q30*Rollover!DA30)</f>
        <v/>
      </c>
      <c r="DC29" s="47" t="str">
        <f>IF('Res Rent Roll'!$B30="","",Rents!DC29*'Res Rent Roll'!$Q30*Rollover!DB30)</f>
        <v/>
      </c>
      <c r="DD29" s="47" t="str">
        <f>IF('Res Rent Roll'!$B30="","",Rents!DD29*'Res Rent Roll'!$Q30*Rollover!DC30)</f>
        <v/>
      </c>
      <c r="DE29" s="47" t="str">
        <f>IF('Res Rent Roll'!$B30="","",Rents!DE29*'Res Rent Roll'!$Q30*Rollover!DD30)</f>
        <v/>
      </c>
      <c r="DF29" s="47" t="str">
        <f>IF('Res Rent Roll'!$B30="","",Rents!DF29*'Res Rent Roll'!$Q30*Rollover!DE30)</f>
        <v/>
      </c>
      <c r="DG29" s="47" t="str">
        <f>IF('Res Rent Roll'!$B30="","",Rents!DG29*'Res Rent Roll'!$Q30*Rollover!DF30)</f>
        <v/>
      </c>
      <c r="DH29" s="47" t="str">
        <f>IF('Res Rent Roll'!$B30="","",Rents!DH29*'Res Rent Roll'!$Q30*Rollover!DG30)</f>
        <v/>
      </c>
      <c r="DI29" s="47" t="str">
        <f>IF('Res Rent Roll'!$B30="","",Rents!DI29*'Res Rent Roll'!$Q30*Rollover!DH30)</f>
        <v/>
      </c>
      <c r="DJ29" s="47" t="str">
        <f>IF('Res Rent Roll'!$B30="","",Rents!DJ29*'Res Rent Roll'!$Q30*Rollover!DI30)</f>
        <v/>
      </c>
      <c r="DK29" s="47" t="str">
        <f>IF('Res Rent Roll'!$B30="","",Rents!DK29*'Res Rent Roll'!$Q30*Rollover!DJ30)</f>
        <v/>
      </c>
      <c r="DL29" s="47" t="str">
        <f>IF('Res Rent Roll'!$B30="","",Rents!DL29*'Res Rent Roll'!$Q30*Rollover!DK30)</f>
        <v/>
      </c>
      <c r="DM29" s="47" t="str">
        <f>IF('Res Rent Roll'!$B30="","",Rents!DM29*'Res Rent Roll'!$Q30*Rollover!DL30)</f>
        <v/>
      </c>
      <c r="DN29" s="47" t="str">
        <f>IF('Res Rent Roll'!$B30="","",Rents!DN29*'Res Rent Roll'!$Q30*Rollover!DM30)</f>
        <v/>
      </c>
      <c r="DO29" s="47" t="str">
        <f>IF('Res Rent Roll'!$B30="","",Rents!DO29*'Res Rent Roll'!$Q30*Rollover!DN30)</f>
        <v/>
      </c>
      <c r="DP29" s="47" t="str">
        <f>IF('Res Rent Roll'!$B30="","",Rents!DP29*'Res Rent Roll'!$Q30*Rollover!DO30)</f>
        <v/>
      </c>
      <c r="DQ29" s="47" t="str">
        <f>IF('Res Rent Roll'!$B30="","",Rents!DQ29*'Res Rent Roll'!$Q30*Rollover!DP30)</f>
        <v/>
      </c>
      <c r="DR29" s="47" t="str">
        <f>IF('Res Rent Roll'!$B30="","",Rents!DR29*'Res Rent Roll'!$Q30*Rollover!DQ30)</f>
        <v/>
      </c>
      <c r="DS29" s="47" t="str">
        <f>IF('Res Rent Roll'!$B30="","",Rents!DS29*'Res Rent Roll'!$Q30*Rollover!DR30)</f>
        <v/>
      </c>
      <c r="DT29" s="47" t="str">
        <f>IF('Res Rent Roll'!$B30="","",Rents!DT29*'Res Rent Roll'!$Q30*Rollover!DS30)</f>
        <v/>
      </c>
      <c r="DU29" s="47" t="str">
        <f>IF('Res Rent Roll'!$B30="","",Rents!DU29*'Res Rent Roll'!$Q30*Rollover!DT30)</f>
        <v/>
      </c>
      <c r="DV29" s="47" t="str">
        <f>IF('Res Rent Roll'!$B30="","",Rents!DV29*'Res Rent Roll'!$Q30*Rollover!DU30)</f>
        <v/>
      </c>
      <c r="DW29" s="47" t="str">
        <f>IF('Res Rent Roll'!$B30="","",Rents!DW29*'Res Rent Roll'!$Q30*Rollover!DV30)</f>
        <v/>
      </c>
      <c r="DX29" s="47" t="str">
        <f>IF('Res Rent Roll'!$B30="","",Rents!DX29*'Res Rent Roll'!$Q30*Rollover!DW30)</f>
        <v/>
      </c>
      <c r="DY29" s="47" t="str">
        <f>IF('Res Rent Roll'!$B30="","",Rents!DY29*'Res Rent Roll'!$Q30*Rollover!DX30)</f>
        <v/>
      </c>
      <c r="DZ29" s="47" t="str">
        <f>IF('Res Rent Roll'!$B30="","",Rents!DZ29*'Res Rent Roll'!$Q30*Rollover!DY30)</f>
        <v/>
      </c>
      <c r="EA29" s="47" t="str">
        <f>IF('Res Rent Roll'!$B30="","",Rents!EA29*'Res Rent Roll'!$Q30*Rollover!DZ30)</f>
        <v/>
      </c>
      <c r="EB29" s="47" t="str">
        <f>IF('Res Rent Roll'!$B30="","",Rents!EB29*'Res Rent Roll'!$Q30*Rollover!EA30)</f>
        <v/>
      </c>
      <c r="EC29" s="47" t="str">
        <f>IF('Res Rent Roll'!$B30="","",Rents!EC29*'Res Rent Roll'!$Q30*Rollover!EB30)</f>
        <v/>
      </c>
      <c r="ED29" s="47" t="str">
        <f>IF('Res Rent Roll'!$B30="","",Rents!ED29*'Res Rent Roll'!$Q30*Rollover!EC30)</f>
        <v/>
      </c>
      <c r="EE29" s="47" t="str">
        <f>IF('Res Rent Roll'!$B30="","",Rents!EE29*'Res Rent Roll'!$Q30*Rollover!ED30)</f>
        <v/>
      </c>
      <c r="EF29" s="47" t="str">
        <f>IF('Res Rent Roll'!$B30="","",Rents!EF29*'Res Rent Roll'!$Q30*Rollover!EE30)</f>
        <v/>
      </c>
      <c r="EG29" s="47" t="str">
        <f>IF('Res Rent Roll'!$B30="","",Rents!EG29*'Res Rent Roll'!$Q30*Rollover!EF30)</f>
        <v/>
      </c>
      <c r="EH29" s="47" t="str">
        <f>IF('Res Rent Roll'!$B30="","",Rents!EH29*'Res Rent Roll'!$Q30*Rollover!EG30)</f>
        <v/>
      </c>
      <c r="EI29" s="47" t="str">
        <f>IF('Res Rent Roll'!$B30="","",Rents!EI29*'Res Rent Roll'!$Q30*Rollover!EH30)</f>
        <v/>
      </c>
      <c r="EJ29" s="47" t="str">
        <f>IF('Res Rent Roll'!$B30="","",Rents!EJ29*'Res Rent Roll'!$Q30*Rollover!EI30)</f>
        <v/>
      </c>
      <c r="EK29" s="47" t="str">
        <f>IF('Res Rent Roll'!$B30="","",Rents!EK29*'Res Rent Roll'!$Q30*Rollover!EJ30)</f>
        <v/>
      </c>
      <c r="EL29" s="47" t="str">
        <f>IF('Res Rent Roll'!$B30="","",Rents!EL29*'Res Rent Roll'!$Q30*Rollover!EK30)</f>
        <v/>
      </c>
      <c r="EM29" s="47" t="str">
        <f>IF('Res Rent Roll'!$B30="","",Rents!EM29*'Res Rent Roll'!$Q30*Rollover!EL30)</f>
        <v/>
      </c>
      <c r="EN29" s="47" t="str">
        <f>IF('Res Rent Roll'!$B30="","",Rents!EN29*'Res Rent Roll'!$Q30*Rollover!EM30)</f>
        <v/>
      </c>
      <c r="EO29" s="47" t="str">
        <f>IF('Res Rent Roll'!$B30="","",Rents!EO29*'Res Rent Roll'!$Q30*Rollover!EN30)</f>
        <v/>
      </c>
      <c r="EP29" s="47" t="str">
        <f>IF('Res Rent Roll'!$B30="","",Rents!EP29*'Res Rent Roll'!$Q30*Rollover!EO30)</f>
        <v/>
      </c>
      <c r="EQ29" s="47" t="str">
        <f>IF('Res Rent Roll'!$B30="","",Rents!EQ29*'Res Rent Roll'!$Q30*Rollover!EP30)</f>
        <v/>
      </c>
      <c r="ER29" s="47" t="str">
        <f>IF('Res Rent Roll'!$B30="","",Rents!ER29*'Res Rent Roll'!$Q30*Rollover!EQ30)</f>
        <v/>
      </c>
      <c r="ES29" s="47" t="str">
        <f>IF('Res Rent Roll'!$B30="","",Rents!ES29*'Res Rent Roll'!$Q30*Rollover!ER30)</f>
        <v/>
      </c>
      <c r="ET29" s="47" t="str">
        <f>IF('Res Rent Roll'!$B30="","",Rents!ET29*'Res Rent Roll'!$Q30*Rollover!ES30)</f>
        <v/>
      </c>
      <c r="EU29" s="47" t="str">
        <f>IF('Res Rent Roll'!$B30="","",Rents!EU29*'Res Rent Roll'!$Q30*Rollover!ET30)</f>
        <v/>
      </c>
      <c r="EV29" s="47" t="str">
        <f>IF('Res Rent Roll'!$B30="","",Rents!EV29*'Res Rent Roll'!$Q30*Rollover!EU30)</f>
        <v/>
      </c>
      <c r="EW29" s="47" t="str">
        <f>IF('Res Rent Roll'!$B30="","",Rents!EW29*'Res Rent Roll'!$Q30*Rollover!EV30)</f>
        <v/>
      </c>
      <c r="EX29" s="47" t="str">
        <f>IF('Res Rent Roll'!$B30="","",Rents!EX29*'Res Rent Roll'!$Q30*Rollover!EW30)</f>
        <v/>
      </c>
      <c r="EY29" s="47" t="str">
        <f>IF('Res Rent Roll'!$B30="","",Rents!EY29*'Res Rent Roll'!$Q30*Rollover!EX30)</f>
        <v/>
      </c>
      <c r="EZ29" s="47" t="str">
        <f>IF('Res Rent Roll'!$B30="","",Rents!EZ29*'Res Rent Roll'!$Q30*Rollover!EY30)</f>
        <v/>
      </c>
      <c r="FA29" s="47" t="str">
        <f>IF('Res Rent Roll'!$B30="","",Rents!FA29*'Res Rent Roll'!$Q30*Rollover!EZ30)</f>
        <v/>
      </c>
      <c r="FB29" s="47" t="str">
        <f>IF('Res Rent Roll'!$B30="","",Rents!FB29*'Res Rent Roll'!$Q30*Rollover!FA30)</f>
        <v/>
      </c>
      <c r="FC29" s="47" t="str">
        <f>IF('Res Rent Roll'!$B30="","",Rents!FC29*'Res Rent Roll'!$Q30*Rollover!FB30)</f>
        <v/>
      </c>
      <c r="FD29" s="47" t="str">
        <f>IF('Res Rent Roll'!$B30="","",Rents!FD29*'Res Rent Roll'!$Q30*Rollover!FC30)</f>
        <v/>
      </c>
      <c r="FE29" s="47" t="str">
        <f>IF('Res Rent Roll'!$B30="","",Rents!FE29*'Res Rent Roll'!$Q30*Rollover!FD30)</f>
        <v/>
      </c>
      <c r="FF29" s="47" t="str">
        <f>IF('Res Rent Roll'!$B30="","",Rents!FF29*'Res Rent Roll'!$Q30*Rollover!FE30)</f>
        <v/>
      </c>
      <c r="FG29" s="47" t="str">
        <f>IF('Res Rent Roll'!$B30="","",Rents!FG29*'Res Rent Roll'!$Q30*Rollover!FF30)</f>
        <v/>
      </c>
      <c r="FH29" s="47" t="str">
        <f>IF('Res Rent Roll'!$B30="","",Rents!FH29*'Res Rent Roll'!$Q30*Rollover!FG30)</f>
        <v/>
      </c>
      <c r="FI29" s="47" t="str">
        <f>IF('Res Rent Roll'!$B30="","",Rents!FI29*'Res Rent Roll'!$Q30*Rollover!FH30)</f>
        <v/>
      </c>
      <c r="FJ29" s="47" t="str">
        <f>IF('Res Rent Roll'!$B30="","",Rents!FJ29*'Res Rent Roll'!$Q30*Rollover!FI30)</f>
        <v/>
      </c>
      <c r="FK29" s="47" t="str">
        <f>IF('Res Rent Roll'!$B30="","",Rents!FK29*'Res Rent Roll'!$Q30*Rollover!FJ30)</f>
        <v/>
      </c>
      <c r="FL29" s="47" t="str">
        <f>IF('Res Rent Roll'!$B30="","",Rents!FL29*'Res Rent Roll'!$Q30*Rollover!FK30)</f>
        <v/>
      </c>
      <c r="FM29" s="47" t="str">
        <f>IF('Res Rent Roll'!$B30="","",Rents!FM29*'Res Rent Roll'!$Q30*Rollover!FL30)</f>
        <v/>
      </c>
      <c r="FN29" s="47" t="str">
        <f>IF('Res Rent Roll'!$B30="","",Rents!FN29*'Res Rent Roll'!$Q30*Rollover!FM30)</f>
        <v/>
      </c>
      <c r="FO29" s="47" t="str">
        <f>IF('Res Rent Roll'!$B30="","",Rents!FO29*'Res Rent Roll'!$Q30*Rollover!FN30)</f>
        <v/>
      </c>
      <c r="FP29" s="47" t="str">
        <f>IF('Res Rent Roll'!$B30="","",Rents!FP29*'Res Rent Roll'!$Q30*Rollover!FO30)</f>
        <v/>
      </c>
      <c r="FQ29" s="47" t="str">
        <f>IF('Res Rent Roll'!$B30="","",Rents!FQ29*'Res Rent Roll'!$Q30*Rollover!FP30)</f>
        <v/>
      </c>
      <c r="FR29" s="47" t="str">
        <f>IF('Res Rent Roll'!$B30="","",Rents!FR29*'Res Rent Roll'!$Q30*Rollover!FQ30)</f>
        <v/>
      </c>
      <c r="FS29" s="47" t="str">
        <f>IF('Res Rent Roll'!$B30="","",Rents!FS29*'Res Rent Roll'!$Q30*Rollover!FR30)</f>
        <v/>
      </c>
      <c r="FT29" s="47" t="str">
        <f>IF('Res Rent Roll'!$B30="","",Rents!FT29*'Res Rent Roll'!$Q30*Rollover!FS30)</f>
        <v/>
      </c>
      <c r="FU29" s="47" t="str">
        <f>IF('Res Rent Roll'!$B30="","",Rents!FU29*'Res Rent Roll'!$Q30*Rollover!FT30)</f>
        <v/>
      </c>
      <c r="FV29" s="47" t="str">
        <f>IF('Res Rent Roll'!$B30="","",Rents!FV29*'Res Rent Roll'!$Q30*Rollover!FU30)</f>
        <v/>
      </c>
      <c r="FW29" s="47" t="str">
        <f>IF('Res Rent Roll'!$B30="","",Rents!FW29*'Res Rent Roll'!$Q30*Rollover!FV30)</f>
        <v/>
      </c>
      <c r="FX29" s="47" t="str">
        <f>IF('Res Rent Roll'!$B30="","",Rents!FX29*'Res Rent Roll'!$Q30*Rollover!FW30)</f>
        <v/>
      </c>
      <c r="FY29" s="47" t="str">
        <f>IF('Res Rent Roll'!$B30="","",Rents!FY29*'Res Rent Roll'!$Q30*Rollover!FX30)</f>
        <v/>
      </c>
      <c r="FZ29" s="47" t="str">
        <f>IF('Res Rent Roll'!$B30="","",Rents!FZ29*'Res Rent Roll'!$Q30*Rollover!FY30)</f>
        <v/>
      </c>
      <c r="GA29" s="48" t="str">
        <f>IF('Res Rent Roll'!$B30="","",Rents!GA29*'Res Rent Roll'!$Q30*Rollover!FZ30)</f>
        <v/>
      </c>
    </row>
    <row r="30" spans="2:183" x14ac:dyDescent="0.3">
      <c r="B30" s="42" t="str">
        <f>IF('Res Rent Roll'!$B31="","",'Res Rent Roll'!$B31)</f>
        <v/>
      </c>
      <c r="C30" s="43"/>
      <c r="D30" s="47" t="str">
        <f>IF('Res Rent Roll'!$B31="","",Rents!D30*'Res Rent Roll'!$Q31*Rollover!C31)</f>
        <v/>
      </c>
      <c r="E30" s="47" t="str">
        <f>IF('Res Rent Roll'!$B31="","",Rents!E30*'Res Rent Roll'!$Q31*Rollover!D31)</f>
        <v/>
      </c>
      <c r="F30" s="47" t="str">
        <f>IF('Res Rent Roll'!$B31="","",Rents!F30*'Res Rent Roll'!$Q31*Rollover!E31)</f>
        <v/>
      </c>
      <c r="G30" s="47" t="str">
        <f>IF('Res Rent Roll'!$B31="","",Rents!G30*'Res Rent Roll'!$Q31*Rollover!F31)</f>
        <v/>
      </c>
      <c r="H30" s="47" t="str">
        <f>IF('Res Rent Roll'!$B31="","",Rents!H30*'Res Rent Roll'!$Q31*Rollover!G31)</f>
        <v/>
      </c>
      <c r="I30" s="47" t="str">
        <f>IF('Res Rent Roll'!$B31="","",Rents!I30*'Res Rent Roll'!$Q31*Rollover!H31)</f>
        <v/>
      </c>
      <c r="J30" s="47" t="str">
        <f>IF('Res Rent Roll'!$B31="","",Rents!J30*'Res Rent Roll'!$Q31*Rollover!I31)</f>
        <v/>
      </c>
      <c r="K30" s="47" t="str">
        <f>IF('Res Rent Roll'!$B31="","",Rents!K30*'Res Rent Roll'!$Q31*Rollover!J31)</f>
        <v/>
      </c>
      <c r="L30" s="47" t="str">
        <f>IF('Res Rent Roll'!$B31="","",Rents!L30*'Res Rent Roll'!$Q31*Rollover!K31)</f>
        <v/>
      </c>
      <c r="M30" s="47" t="str">
        <f>IF('Res Rent Roll'!$B31="","",Rents!M30*'Res Rent Roll'!$Q31*Rollover!L31)</f>
        <v/>
      </c>
      <c r="N30" s="47" t="str">
        <f>IF('Res Rent Roll'!$B31="","",Rents!N30*'Res Rent Roll'!$Q31*Rollover!M31)</f>
        <v/>
      </c>
      <c r="O30" s="47" t="str">
        <f>IF('Res Rent Roll'!$B31="","",Rents!O30*'Res Rent Roll'!$Q31*Rollover!N31)</f>
        <v/>
      </c>
      <c r="P30" s="47" t="str">
        <f>IF('Res Rent Roll'!$B31="","",Rents!P30*'Res Rent Roll'!$Q31*Rollover!O31)</f>
        <v/>
      </c>
      <c r="Q30" s="47" t="str">
        <f>IF('Res Rent Roll'!$B31="","",Rents!Q30*'Res Rent Roll'!$Q31*Rollover!P31)</f>
        <v/>
      </c>
      <c r="R30" s="47" t="str">
        <f>IF('Res Rent Roll'!$B31="","",Rents!R30*'Res Rent Roll'!$Q31*Rollover!Q31)</f>
        <v/>
      </c>
      <c r="S30" s="47" t="str">
        <f>IF('Res Rent Roll'!$B31="","",Rents!S30*'Res Rent Roll'!$Q31*Rollover!R31)</f>
        <v/>
      </c>
      <c r="T30" s="47" t="str">
        <f>IF('Res Rent Roll'!$B31="","",Rents!T30*'Res Rent Roll'!$Q31*Rollover!S31)</f>
        <v/>
      </c>
      <c r="U30" s="47" t="str">
        <f>IF('Res Rent Roll'!$B31="","",Rents!U30*'Res Rent Roll'!$Q31*Rollover!T31)</f>
        <v/>
      </c>
      <c r="V30" s="47" t="str">
        <f>IF('Res Rent Roll'!$B31="","",Rents!V30*'Res Rent Roll'!$Q31*Rollover!U31)</f>
        <v/>
      </c>
      <c r="W30" s="47" t="str">
        <f>IF('Res Rent Roll'!$B31="","",Rents!W30*'Res Rent Roll'!$Q31*Rollover!V31)</f>
        <v/>
      </c>
      <c r="X30" s="47" t="str">
        <f>IF('Res Rent Roll'!$B31="","",Rents!X30*'Res Rent Roll'!$Q31*Rollover!W31)</f>
        <v/>
      </c>
      <c r="Y30" s="47" t="str">
        <f>IF('Res Rent Roll'!$B31="","",Rents!Y30*'Res Rent Roll'!$Q31*Rollover!X31)</f>
        <v/>
      </c>
      <c r="Z30" s="47" t="str">
        <f>IF('Res Rent Roll'!$B31="","",Rents!Z30*'Res Rent Roll'!$Q31*Rollover!Y31)</f>
        <v/>
      </c>
      <c r="AA30" s="47" t="str">
        <f>IF('Res Rent Roll'!$B31="","",Rents!AA30*'Res Rent Roll'!$Q31*Rollover!Z31)</f>
        <v/>
      </c>
      <c r="AB30" s="47" t="str">
        <f>IF('Res Rent Roll'!$B31="","",Rents!AB30*'Res Rent Roll'!$Q31*Rollover!AA31)</f>
        <v/>
      </c>
      <c r="AC30" s="47" t="str">
        <f>IF('Res Rent Roll'!$B31="","",Rents!AC30*'Res Rent Roll'!$Q31*Rollover!AB31)</f>
        <v/>
      </c>
      <c r="AD30" s="47" t="str">
        <f>IF('Res Rent Roll'!$B31="","",Rents!AD30*'Res Rent Roll'!$Q31*Rollover!AC31)</f>
        <v/>
      </c>
      <c r="AE30" s="47" t="str">
        <f>IF('Res Rent Roll'!$B31="","",Rents!AE30*'Res Rent Roll'!$Q31*Rollover!AD31)</f>
        <v/>
      </c>
      <c r="AF30" s="47" t="str">
        <f>IF('Res Rent Roll'!$B31="","",Rents!AF30*'Res Rent Roll'!$Q31*Rollover!AE31)</f>
        <v/>
      </c>
      <c r="AG30" s="47" t="str">
        <f>IF('Res Rent Roll'!$B31="","",Rents!AG30*'Res Rent Roll'!$Q31*Rollover!AF31)</f>
        <v/>
      </c>
      <c r="AH30" s="47" t="str">
        <f>IF('Res Rent Roll'!$B31="","",Rents!AH30*'Res Rent Roll'!$Q31*Rollover!AG31)</f>
        <v/>
      </c>
      <c r="AI30" s="47" t="str">
        <f>IF('Res Rent Roll'!$B31="","",Rents!AI30*'Res Rent Roll'!$Q31*Rollover!AH31)</f>
        <v/>
      </c>
      <c r="AJ30" s="47" t="str">
        <f>IF('Res Rent Roll'!$B31="","",Rents!AJ30*'Res Rent Roll'!$Q31*Rollover!AI31)</f>
        <v/>
      </c>
      <c r="AK30" s="47" t="str">
        <f>IF('Res Rent Roll'!$B31="","",Rents!AK30*'Res Rent Roll'!$Q31*Rollover!AJ31)</f>
        <v/>
      </c>
      <c r="AL30" s="47" t="str">
        <f>IF('Res Rent Roll'!$B31="","",Rents!AL30*'Res Rent Roll'!$Q31*Rollover!AK31)</f>
        <v/>
      </c>
      <c r="AM30" s="47" t="str">
        <f>IF('Res Rent Roll'!$B31="","",Rents!AM30*'Res Rent Roll'!$Q31*Rollover!AL31)</f>
        <v/>
      </c>
      <c r="AN30" s="47" t="str">
        <f>IF('Res Rent Roll'!$B31="","",Rents!AN30*'Res Rent Roll'!$Q31*Rollover!AM31)</f>
        <v/>
      </c>
      <c r="AO30" s="47" t="str">
        <f>IF('Res Rent Roll'!$B31="","",Rents!AO30*'Res Rent Roll'!$Q31*Rollover!AN31)</f>
        <v/>
      </c>
      <c r="AP30" s="47" t="str">
        <f>IF('Res Rent Roll'!$B31="","",Rents!AP30*'Res Rent Roll'!$Q31*Rollover!AO31)</f>
        <v/>
      </c>
      <c r="AQ30" s="47" t="str">
        <f>IF('Res Rent Roll'!$B31="","",Rents!AQ30*'Res Rent Roll'!$Q31*Rollover!AP31)</f>
        <v/>
      </c>
      <c r="AR30" s="47" t="str">
        <f>IF('Res Rent Roll'!$B31="","",Rents!AR30*'Res Rent Roll'!$Q31*Rollover!AQ31)</f>
        <v/>
      </c>
      <c r="AS30" s="47" t="str">
        <f>IF('Res Rent Roll'!$B31="","",Rents!AS30*'Res Rent Roll'!$Q31*Rollover!AR31)</f>
        <v/>
      </c>
      <c r="AT30" s="47" t="str">
        <f>IF('Res Rent Roll'!$B31="","",Rents!AT30*'Res Rent Roll'!$Q31*Rollover!AS31)</f>
        <v/>
      </c>
      <c r="AU30" s="47" t="str">
        <f>IF('Res Rent Roll'!$B31="","",Rents!AU30*'Res Rent Roll'!$Q31*Rollover!AT31)</f>
        <v/>
      </c>
      <c r="AV30" s="47" t="str">
        <f>IF('Res Rent Roll'!$B31="","",Rents!AV30*'Res Rent Roll'!$Q31*Rollover!AU31)</f>
        <v/>
      </c>
      <c r="AW30" s="47" t="str">
        <f>IF('Res Rent Roll'!$B31="","",Rents!AW30*'Res Rent Roll'!$Q31*Rollover!AV31)</f>
        <v/>
      </c>
      <c r="AX30" s="47" t="str">
        <f>IF('Res Rent Roll'!$B31="","",Rents!AX30*'Res Rent Roll'!$Q31*Rollover!AW31)</f>
        <v/>
      </c>
      <c r="AY30" s="47" t="str">
        <f>IF('Res Rent Roll'!$B31="","",Rents!AY30*'Res Rent Roll'!$Q31*Rollover!AX31)</f>
        <v/>
      </c>
      <c r="AZ30" s="47" t="str">
        <f>IF('Res Rent Roll'!$B31="","",Rents!AZ30*'Res Rent Roll'!$Q31*Rollover!AY31)</f>
        <v/>
      </c>
      <c r="BA30" s="47" t="str">
        <f>IF('Res Rent Roll'!$B31="","",Rents!BA30*'Res Rent Roll'!$Q31*Rollover!AZ31)</f>
        <v/>
      </c>
      <c r="BB30" s="47" t="str">
        <f>IF('Res Rent Roll'!$B31="","",Rents!BB30*'Res Rent Roll'!$Q31*Rollover!BA31)</f>
        <v/>
      </c>
      <c r="BC30" s="47" t="str">
        <f>IF('Res Rent Roll'!$B31="","",Rents!BC30*'Res Rent Roll'!$Q31*Rollover!BB31)</f>
        <v/>
      </c>
      <c r="BD30" s="47" t="str">
        <f>IF('Res Rent Roll'!$B31="","",Rents!BD30*'Res Rent Roll'!$Q31*Rollover!BC31)</f>
        <v/>
      </c>
      <c r="BE30" s="47" t="str">
        <f>IF('Res Rent Roll'!$B31="","",Rents!BE30*'Res Rent Roll'!$Q31*Rollover!BD31)</f>
        <v/>
      </c>
      <c r="BF30" s="47" t="str">
        <f>IF('Res Rent Roll'!$B31="","",Rents!BF30*'Res Rent Roll'!$Q31*Rollover!BE31)</f>
        <v/>
      </c>
      <c r="BG30" s="47" t="str">
        <f>IF('Res Rent Roll'!$B31="","",Rents!BG30*'Res Rent Roll'!$Q31*Rollover!BF31)</f>
        <v/>
      </c>
      <c r="BH30" s="47" t="str">
        <f>IF('Res Rent Roll'!$B31="","",Rents!BH30*'Res Rent Roll'!$Q31*Rollover!BG31)</f>
        <v/>
      </c>
      <c r="BI30" s="47" t="str">
        <f>IF('Res Rent Roll'!$B31="","",Rents!BI30*'Res Rent Roll'!$Q31*Rollover!BH31)</f>
        <v/>
      </c>
      <c r="BJ30" s="47" t="str">
        <f>IF('Res Rent Roll'!$B31="","",Rents!BJ30*'Res Rent Roll'!$Q31*Rollover!BI31)</f>
        <v/>
      </c>
      <c r="BK30" s="47" t="str">
        <f>IF('Res Rent Roll'!$B31="","",Rents!BK30*'Res Rent Roll'!$Q31*Rollover!BJ31)</f>
        <v/>
      </c>
      <c r="BL30" s="47" t="str">
        <f>IF('Res Rent Roll'!$B31="","",Rents!BL30*'Res Rent Roll'!$Q31*Rollover!BK31)</f>
        <v/>
      </c>
      <c r="BM30" s="47" t="str">
        <f>IF('Res Rent Roll'!$B31="","",Rents!BM30*'Res Rent Roll'!$Q31*Rollover!BL31)</f>
        <v/>
      </c>
      <c r="BN30" s="47" t="str">
        <f>IF('Res Rent Roll'!$B31="","",Rents!BN30*'Res Rent Roll'!$Q31*Rollover!BM31)</f>
        <v/>
      </c>
      <c r="BO30" s="47" t="str">
        <f>IF('Res Rent Roll'!$B31="","",Rents!BO30*'Res Rent Roll'!$Q31*Rollover!BN31)</f>
        <v/>
      </c>
      <c r="BP30" s="47" t="str">
        <f>IF('Res Rent Roll'!$B31="","",Rents!BP30*'Res Rent Roll'!$Q31*Rollover!BO31)</f>
        <v/>
      </c>
      <c r="BQ30" s="47" t="str">
        <f>IF('Res Rent Roll'!$B31="","",Rents!BQ30*'Res Rent Roll'!$Q31*Rollover!BP31)</f>
        <v/>
      </c>
      <c r="BR30" s="47" t="str">
        <f>IF('Res Rent Roll'!$B31="","",Rents!BR30*'Res Rent Roll'!$Q31*Rollover!BQ31)</f>
        <v/>
      </c>
      <c r="BS30" s="47" t="str">
        <f>IF('Res Rent Roll'!$B31="","",Rents!BS30*'Res Rent Roll'!$Q31*Rollover!BR31)</f>
        <v/>
      </c>
      <c r="BT30" s="47" t="str">
        <f>IF('Res Rent Roll'!$B31="","",Rents!BT30*'Res Rent Roll'!$Q31*Rollover!BS31)</f>
        <v/>
      </c>
      <c r="BU30" s="47" t="str">
        <f>IF('Res Rent Roll'!$B31="","",Rents!BU30*'Res Rent Roll'!$Q31*Rollover!BT31)</f>
        <v/>
      </c>
      <c r="BV30" s="47" t="str">
        <f>IF('Res Rent Roll'!$B31="","",Rents!BV30*'Res Rent Roll'!$Q31*Rollover!BU31)</f>
        <v/>
      </c>
      <c r="BW30" s="47" t="str">
        <f>IF('Res Rent Roll'!$B31="","",Rents!BW30*'Res Rent Roll'!$Q31*Rollover!BV31)</f>
        <v/>
      </c>
      <c r="BX30" s="47" t="str">
        <f>IF('Res Rent Roll'!$B31="","",Rents!BX30*'Res Rent Roll'!$Q31*Rollover!BW31)</f>
        <v/>
      </c>
      <c r="BY30" s="47" t="str">
        <f>IF('Res Rent Roll'!$B31="","",Rents!BY30*'Res Rent Roll'!$Q31*Rollover!BX31)</f>
        <v/>
      </c>
      <c r="BZ30" s="47" t="str">
        <f>IF('Res Rent Roll'!$B31="","",Rents!BZ30*'Res Rent Roll'!$Q31*Rollover!BY31)</f>
        <v/>
      </c>
      <c r="CA30" s="47" t="str">
        <f>IF('Res Rent Roll'!$B31="","",Rents!CA30*'Res Rent Roll'!$Q31*Rollover!BZ31)</f>
        <v/>
      </c>
      <c r="CB30" s="47" t="str">
        <f>IF('Res Rent Roll'!$B31="","",Rents!CB30*'Res Rent Roll'!$Q31*Rollover!CA31)</f>
        <v/>
      </c>
      <c r="CC30" s="47" t="str">
        <f>IF('Res Rent Roll'!$B31="","",Rents!CC30*'Res Rent Roll'!$Q31*Rollover!CB31)</f>
        <v/>
      </c>
      <c r="CD30" s="47" t="str">
        <f>IF('Res Rent Roll'!$B31="","",Rents!CD30*'Res Rent Roll'!$Q31*Rollover!CC31)</f>
        <v/>
      </c>
      <c r="CE30" s="47" t="str">
        <f>IF('Res Rent Roll'!$B31="","",Rents!CE30*'Res Rent Roll'!$Q31*Rollover!CD31)</f>
        <v/>
      </c>
      <c r="CF30" s="47" t="str">
        <f>IF('Res Rent Roll'!$B31="","",Rents!CF30*'Res Rent Roll'!$Q31*Rollover!CE31)</f>
        <v/>
      </c>
      <c r="CG30" s="47" t="str">
        <f>IF('Res Rent Roll'!$B31="","",Rents!CG30*'Res Rent Roll'!$Q31*Rollover!CF31)</f>
        <v/>
      </c>
      <c r="CH30" s="47" t="str">
        <f>IF('Res Rent Roll'!$B31="","",Rents!CH30*'Res Rent Roll'!$Q31*Rollover!CG31)</f>
        <v/>
      </c>
      <c r="CI30" s="47" t="str">
        <f>IF('Res Rent Roll'!$B31="","",Rents!CI30*'Res Rent Roll'!$Q31*Rollover!CH31)</f>
        <v/>
      </c>
      <c r="CJ30" s="47" t="str">
        <f>IF('Res Rent Roll'!$B31="","",Rents!CJ30*'Res Rent Roll'!$Q31*Rollover!CI31)</f>
        <v/>
      </c>
      <c r="CK30" s="47" t="str">
        <f>IF('Res Rent Roll'!$B31="","",Rents!CK30*'Res Rent Roll'!$Q31*Rollover!CJ31)</f>
        <v/>
      </c>
      <c r="CL30" s="47" t="str">
        <f>IF('Res Rent Roll'!$B31="","",Rents!CL30*'Res Rent Roll'!$Q31*Rollover!CK31)</f>
        <v/>
      </c>
      <c r="CM30" s="47" t="str">
        <f>IF('Res Rent Roll'!$B31="","",Rents!CM30*'Res Rent Roll'!$Q31*Rollover!CL31)</f>
        <v/>
      </c>
      <c r="CN30" s="47" t="str">
        <f>IF('Res Rent Roll'!$B31="","",Rents!CN30*'Res Rent Roll'!$Q31*Rollover!CM31)</f>
        <v/>
      </c>
      <c r="CO30" s="47" t="str">
        <f>IF('Res Rent Roll'!$B31="","",Rents!CO30*'Res Rent Roll'!$Q31*Rollover!CN31)</f>
        <v/>
      </c>
      <c r="CP30" s="47" t="str">
        <f>IF('Res Rent Roll'!$B31="","",Rents!CP30*'Res Rent Roll'!$Q31*Rollover!CO31)</f>
        <v/>
      </c>
      <c r="CQ30" s="47" t="str">
        <f>IF('Res Rent Roll'!$B31="","",Rents!CQ30*'Res Rent Roll'!$Q31*Rollover!CP31)</f>
        <v/>
      </c>
      <c r="CR30" s="47" t="str">
        <f>IF('Res Rent Roll'!$B31="","",Rents!CR30*'Res Rent Roll'!$Q31*Rollover!CQ31)</f>
        <v/>
      </c>
      <c r="CS30" s="47" t="str">
        <f>IF('Res Rent Roll'!$B31="","",Rents!CS30*'Res Rent Roll'!$Q31*Rollover!CR31)</f>
        <v/>
      </c>
      <c r="CT30" s="47" t="str">
        <f>IF('Res Rent Roll'!$B31="","",Rents!CT30*'Res Rent Roll'!$Q31*Rollover!CS31)</f>
        <v/>
      </c>
      <c r="CU30" s="47" t="str">
        <f>IF('Res Rent Roll'!$B31="","",Rents!CU30*'Res Rent Roll'!$Q31*Rollover!CT31)</f>
        <v/>
      </c>
      <c r="CV30" s="47" t="str">
        <f>IF('Res Rent Roll'!$B31="","",Rents!CV30*'Res Rent Roll'!$Q31*Rollover!CU31)</f>
        <v/>
      </c>
      <c r="CW30" s="47" t="str">
        <f>IF('Res Rent Roll'!$B31="","",Rents!CW30*'Res Rent Roll'!$Q31*Rollover!CV31)</f>
        <v/>
      </c>
      <c r="CX30" s="47" t="str">
        <f>IF('Res Rent Roll'!$B31="","",Rents!CX30*'Res Rent Roll'!$Q31*Rollover!CW31)</f>
        <v/>
      </c>
      <c r="CY30" s="47" t="str">
        <f>IF('Res Rent Roll'!$B31="","",Rents!CY30*'Res Rent Roll'!$Q31*Rollover!CX31)</f>
        <v/>
      </c>
      <c r="CZ30" s="47" t="str">
        <f>IF('Res Rent Roll'!$B31="","",Rents!CZ30*'Res Rent Roll'!$Q31*Rollover!CY31)</f>
        <v/>
      </c>
      <c r="DA30" s="47" t="str">
        <f>IF('Res Rent Roll'!$B31="","",Rents!DA30*'Res Rent Roll'!$Q31*Rollover!CZ31)</f>
        <v/>
      </c>
      <c r="DB30" s="47" t="str">
        <f>IF('Res Rent Roll'!$B31="","",Rents!DB30*'Res Rent Roll'!$Q31*Rollover!DA31)</f>
        <v/>
      </c>
      <c r="DC30" s="47" t="str">
        <f>IF('Res Rent Roll'!$B31="","",Rents!DC30*'Res Rent Roll'!$Q31*Rollover!DB31)</f>
        <v/>
      </c>
      <c r="DD30" s="47" t="str">
        <f>IF('Res Rent Roll'!$B31="","",Rents!DD30*'Res Rent Roll'!$Q31*Rollover!DC31)</f>
        <v/>
      </c>
      <c r="DE30" s="47" t="str">
        <f>IF('Res Rent Roll'!$B31="","",Rents!DE30*'Res Rent Roll'!$Q31*Rollover!DD31)</f>
        <v/>
      </c>
      <c r="DF30" s="47" t="str">
        <f>IF('Res Rent Roll'!$B31="","",Rents!DF30*'Res Rent Roll'!$Q31*Rollover!DE31)</f>
        <v/>
      </c>
      <c r="DG30" s="47" t="str">
        <f>IF('Res Rent Roll'!$B31="","",Rents!DG30*'Res Rent Roll'!$Q31*Rollover!DF31)</f>
        <v/>
      </c>
      <c r="DH30" s="47" t="str">
        <f>IF('Res Rent Roll'!$B31="","",Rents!DH30*'Res Rent Roll'!$Q31*Rollover!DG31)</f>
        <v/>
      </c>
      <c r="DI30" s="47" t="str">
        <f>IF('Res Rent Roll'!$B31="","",Rents!DI30*'Res Rent Roll'!$Q31*Rollover!DH31)</f>
        <v/>
      </c>
      <c r="DJ30" s="47" t="str">
        <f>IF('Res Rent Roll'!$B31="","",Rents!DJ30*'Res Rent Roll'!$Q31*Rollover!DI31)</f>
        <v/>
      </c>
      <c r="DK30" s="47" t="str">
        <f>IF('Res Rent Roll'!$B31="","",Rents!DK30*'Res Rent Roll'!$Q31*Rollover!DJ31)</f>
        <v/>
      </c>
      <c r="DL30" s="47" t="str">
        <f>IF('Res Rent Roll'!$B31="","",Rents!DL30*'Res Rent Roll'!$Q31*Rollover!DK31)</f>
        <v/>
      </c>
      <c r="DM30" s="47" t="str">
        <f>IF('Res Rent Roll'!$B31="","",Rents!DM30*'Res Rent Roll'!$Q31*Rollover!DL31)</f>
        <v/>
      </c>
      <c r="DN30" s="47" t="str">
        <f>IF('Res Rent Roll'!$B31="","",Rents!DN30*'Res Rent Roll'!$Q31*Rollover!DM31)</f>
        <v/>
      </c>
      <c r="DO30" s="47" t="str">
        <f>IF('Res Rent Roll'!$B31="","",Rents!DO30*'Res Rent Roll'!$Q31*Rollover!DN31)</f>
        <v/>
      </c>
      <c r="DP30" s="47" t="str">
        <f>IF('Res Rent Roll'!$B31="","",Rents!DP30*'Res Rent Roll'!$Q31*Rollover!DO31)</f>
        <v/>
      </c>
      <c r="DQ30" s="47" t="str">
        <f>IF('Res Rent Roll'!$B31="","",Rents!DQ30*'Res Rent Roll'!$Q31*Rollover!DP31)</f>
        <v/>
      </c>
      <c r="DR30" s="47" t="str">
        <f>IF('Res Rent Roll'!$B31="","",Rents!DR30*'Res Rent Roll'!$Q31*Rollover!DQ31)</f>
        <v/>
      </c>
      <c r="DS30" s="47" t="str">
        <f>IF('Res Rent Roll'!$B31="","",Rents!DS30*'Res Rent Roll'!$Q31*Rollover!DR31)</f>
        <v/>
      </c>
      <c r="DT30" s="47" t="str">
        <f>IF('Res Rent Roll'!$B31="","",Rents!DT30*'Res Rent Roll'!$Q31*Rollover!DS31)</f>
        <v/>
      </c>
      <c r="DU30" s="47" t="str">
        <f>IF('Res Rent Roll'!$B31="","",Rents!DU30*'Res Rent Roll'!$Q31*Rollover!DT31)</f>
        <v/>
      </c>
      <c r="DV30" s="47" t="str">
        <f>IF('Res Rent Roll'!$B31="","",Rents!DV30*'Res Rent Roll'!$Q31*Rollover!DU31)</f>
        <v/>
      </c>
      <c r="DW30" s="47" t="str">
        <f>IF('Res Rent Roll'!$B31="","",Rents!DW30*'Res Rent Roll'!$Q31*Rollover!DV31)</f>
        <v/>
      </c>
      <c r="DX30" s="47" t="str">
        <f>IF('Res Rent Roll'!$B31="","",Rents!DX30*'Res Rent Roll'!$Q31*Rollover!DW31)</f>
        <v/>
      </c>
      <c r="DY30" s="47" t="str">
        <f>IF('Res Rent Roll'!$B31="","",Rents!DY30*'Res Rent Roll'!$Q31*Rollover!DX31)</f>
        <v/>
      </c>
      <c r="DZ30" s="47" t="str">
        <f>IF('Res Rent Roll'!$B31="","",Rents!DZ30*'Res Rent Roll'!$Q31*Rollover!DY31)</f>
        <v/>
      </c>
      <c r="EA30" s="47" t="str">
        <f>IF('Res Rent Roll'!$B31="","",Rents!EA30*'Res Rent Roll'!$Q31*Rollover!DZ31)</f>
        <v/>
      </c>
      <c r="EB30" s="47" t="str">
        <f>IF('Res Rent Roll'!$B31="","",Rents!EB30*'Res Rent Roll'!$Q31*Rollover!EA31)</f>
        <v/>
      </c>
      <c r="EC30" s="47" t="str">
        <f>IF('Res Rent Roll'!$B31="","",Rents!EC30*'Res Rent Roll'!$Q31*Rollover!EB31)</f>
        <v/>
      </c>
      <c r="ED30" s="47" t="str">
        <f>IF('Res Rent Roll'!$B31="","",Rents!ED30*'Res Rent Roll'!$Q31*Rollover!EC31)</f>
        <v/>
      </c>
      <c r="EE30" s="47" t="str">
        <f>IF('Res Rent Roll'!$B31="","",Rents!EE30*'Res Rent Roll'!$Q31*Rollover!ED31)</f>
        <v/>
      </c>
      <c r="EF30" s="47" t="str">
        <f>IF('Res Rent Roll'!$B31="","",Rents!EF30*'Res Rent Roll'!$Q31*Rollover!EE31)</f>
        <v/>
      </c>
      <c r="EG30" s="47" t="str">
        <f>IF('Res Rent Roll'!$B31="","",Rents!EG30*'Res Rent Roll'!$Q31*Rollover!EF31)</f>
        <v/>
      </c>
      <c r="EH30" s="47" t="str">
        <f>IF('Res Rent Roll'!$B31="","",Rents!EH30*'Res Rent Roll'!$Q31*Rollover!EG31)</f>
        <v/>
      </c>
      <c r="EI30" s="47" t="str">
        <f>IF('Res Rent Roll'!$B31="","",Rents!EI30*'Res Rent Roll'!$Q31*Rollover!EH31)</f>
        <v/>
      </c>
      <c r="EJ30" s="47" t="str">
        <f>IF('Res Rent Roll'!$B31="","",Rents!EJ30*'Res Rent Roll'!$Q31*Rollover!EI31)</f>
        <v/>
      </c>
      <c r="EK30" s="47" t="str">
        <f>IF('Res Rent Roll'!$B31="","",Rents!EK30*'Res Rent Roll'!$Q31*Rollover!EJ31)</f>
        <v/>
      </c>
      <c r="EL30" s="47" t="str">
        <f>IF('Res Rent Roll'!$B31="","",Rents!EL30*'Res Rent Roll'!$Q31*Rollover!EK31)</f>
        <v/>
      </c>
      <c r="EM30" s="47" t="str">
        <f>IF('Res Rent Roll'!$B31="","",Rents!EM30*'Res Rent Roll'!$Q31*Rollover!EL31)</f>
        <v/>
      </c>
      <c r="EN30" s="47" t="str">
        <f>IF('Res Rent Roll'!$B31="","",Rents!EN30*'Res Rent Roll'!$Q31*Rollover!EM31)</f>
        <v/>
      </c>
      <c r="EO30" s="47" t="str">
        <f>IF('Res Rent Roll'!$B31="","",Rents!EO30*'Res Rent Roll'!$Q31*Rollover!EN31)</f>
        <v/>
      </c>
      <c r="EP30" s="47" t="str">
        <f>IF('Res Rent Roll'!$B31="","",Rents!EP30*'Res Rent Roll'!$Q31*Rollover!EO31)</f>
        <v/>
      </c>
      <c r="EQ30" s="47" t="str">
        <f>IF('Res Rent Roll'!$B31="","",Rents!EQ30*'Res Rent Roll'!$Q31*Rollover!EP31)</f>
        <v/>
      </c>
      <c r="ER30" s="47" t="str">
        <f>IF('Res Rent Roll'!$B31="","",Rents!ER30*'Res Rent Roll'!$Q31*Rollover!EQ31)</f>
        <v/>
      </c>
      <c r="ES30" s="47" t="str">
        <f>IF('Res Rent Roll'!$B31="","",Rents!ES30*'Res Rent Roll'!$Q31*Rollover!ER31)</f>
        <v/>
      </c>
      <c r="ET30" s="47" t="str">
        <f>IF('Res Rent Roll'!$B31="","",Rents!ET30*'Res Rent Roll'!$Q31*Rollover!ES31)</f>
        <v/>
      </c>
      <c r="EU30" s="47" t="str">
        <f>IF('Res Rent Roll'!$B31="","",Rents!EU30*'Res Rent Roll'!$Q31*Rollover!ET31)</f>
        <v/>
      </c>
      <c r="EV30" s="47" t="str">
        <f>IF('Res Rent Roll'!$B31="","",Rents!EV30*'Res Rent Roll'!$Q31*Rollover!EU31)</f>
        <v/>
      </c>
      <c r="EW30" s="47" t="str">
        <f>IF('Res Rent Roll'!$B31="","",Rents!EW30*'Res Rent Roll'!$Q31*Rollover!EV31)</f>
        <v/>
      </c>
      <c r="EX30" s="47" t="str">
        <f>IF('Res Rent Roll'!$B31="","",Rents!EX30*'Res Rent Roll'!$Q31*Rollover!EW31)</f>
        <v/>
      </c>
      <c r="EY30" s="47" t="str">
        <f>IF('Res Rent Roll'!$B31="","",Rents!EY30*'Res Rent Roll'!$Q31*Rollover!EX31)</f>
        <v/>
      </c>
      <c r="EZ30" s="47" t="str">
        <f>IF('Res Rent Roll'!$B31="","",Rents!EZ30*'Res Rent Roll'!$Q31*Rollover!EY31)</f>
        <v/>
      </c>
      <c r="FA30" s="47" t="str">
        <f>IF('Res Rent Roll'!$B31="","",Rents!FA30*'Res Rent Roll'!$Q31*Rollover!EZ31)</f>
        <v/>
      </c>
      <c r="FB30" s="47" t="str">
        <f>IF('Res Rent Roll'!$B31="","",Rents!FB30*'Res Rent Roll'!$Q31*Rollover!FA31)</f>
        <v/>
      </c>
      <c r="FC30" s="47" t="str">
        <f>IF('Res Rent Roll'!$B31="","",Rents!FC30*'Res Rent Roll'!$Q31*Rollover!FB31)</f>
        <v/>
      </c>
      <c r="FD30" s="47" t="str">
        <f>IF('Res Rent Roll'!$B31="","",Rents!FD30*'Res Rent Roll'!$Q31*Rollover!FC31)</f>
        <v/>
      </c>
      <c r="FE30" s="47" t="str">
        <f>IF('Res Rent Roll'!$B31="","",Rents!FE30*'Res Rent Roll'!$Q31*Rollover!FD31)</f>
        <v/>
      </c>
      <c r="FF30" s="47" t="str">
        <f>IF('Res Rent Roll'!$B31="","",Rents!FF30*'Res Rent Roll'!$Q31*Rollover!FE31)</f>
        <v/>
      </c>
      <c r="FG30" s="47" t="str">
        <f>IF('Res Rent Roll'!$B31="","",Rents!FG30*'Res Rent Roll'!$Q31*Rollover!FF31)</f>
        <v/>
      </c>
      <c r="FH30" s="47" t="str">
        <f>IF('Res Rent Roll'!$B31="","",Rents!FH30*'Res Rent Roll'!$Q31*Rollover!FG31)</f>
        <v/>
      </c>
      <c r="FI30" s="47" t="str">
        <f>IF('Res Rent Roll'!$B31="","",Rents!FI30*'Res Rent Roll'!$Q31*Rollover!FH31)</f>
        <v/>
      </c>
      <c r="FJ30" s="47" t="str">
        <f>IF('Res Rent Roll'!$B31="","",Rents!FJ30*'Res Rent Roll'!$Q31*Rollover!FI31)</f>
        <v/>
      </c>
      <c r="FK30" s="47" t="str">
        <f>IF('Res Rent Roll'!$B31="","",Rents!FK30*'Res Rent Roll'!$Q31*Rollover!FJ31)</f>
        <v/>
      </c>
      <c r="FL30" s="47" t="str">
        <f>IF('Res Rent Roll'!$B31="","",Rents!FL30*'Res Rent Roll'!$Q31*Rollover!FK31)</f>
        <v/>
      </c>
      <c r="FM30" s="47" t="str">
        <f>IF('Res Rent Roll'!$B31="","",Rents!FM30*'Res Rent Roll'!$Q31*Rollover!FL31)</f>
        <v/>
      </c>
      <c r="FN30" s="47" t="str">
        <f>IF('Res Rent Roll'!$B31="","",Rents!FN30*'Res Rent Roll'!$Q31*Rollover!FM31)</f>
        <v/>
      </c>
      <c r="FO30" s="47" t="str">
        <f>IF('Res Rent Roll'!$B31="","",Rents!FO30*'Res Rent Roll'!$Q31*Rollover!FN31)</f>
        <v/>
      </c>
      <c r="FP30" s="47" t="str">
        <f>IF('Res Rent Roll'!$B31="","",Rents!FP30*'Res Rent Roll'!$Q31*Rollover!FO31)</f>
        <v/>
      </c>
      <c r="FQ30" s="47" t="str">
        <f>IF('Res Rent Roll'!$B31="","",Rents!FQ30*'Res Rent Roll'!$Q31*Rollover!FP31)</f>
        <v/>
      </c>
      <c r="FR30" s="47" t="str">
        <f>IF('Res Rent Roll'!$B31="","",Rents!FR30*'Res Rent Roll'!$Q31*Rollover!FQ31)</f>
        <v/>
      </c>
      <c r="FS30" s="47" t="str">
        <f>IF('Res Rent Roll'!$B31="","",Rents!FS30*'Res Rent Roll'!$Q31*Rollover!FR31)</f>
        <v/>
      </c>
      <c r="FT30" s="47" t="str">
        <f>IF('Res Rent Roll'!$B31="","",Rents!FT30*'Res Rent Roll'!$Q31*Rollover!FS31)</f>
        <v/>
      </c>
      <c r="FU30" s="47" t="str">
        <f>IF('Res Rent Roll'!$B31="","",Rents!FU30*'Res Rent Roll'!$Q31*Rollover!FT31)</f>
        <v/>
      </c>
      <c r="FV30" s="47" t="str">
        <f>IF('Res Rent Roll'!$B31="","",Rents!FV30*'Res Rent Roll'!$Q31*Rollover!FU31)</f>
        <v/>
      </c>
      <c r="FW30" s="47" t="str">
        <f>IF('Res Rent Roll'!$B31="","",Rents!FW30*'Res Rent Roll'!$Q31*Rollover!FV31)</f>
        <v/>
      </c>
      <c r="FX30" s="47" t="str">
        <f>IF('Res Rent Roll'!$B31="","",Rents!FX30*'Res Rent Roll'!$Q31*Rollover!FW31)</f>
        <v/>
      </c>
      <c r="FY30" s="47" t="str">
        <f>IF('Res Rent Roll'!$B31="","",Rents!FY30*'Res Rent Roll'!$Q31*Rollover!FX31)</f>
        <v/>
      </c>
      <c r="FZ30" s="47" t="str">
        <f>IF('Res Rent Roll'!$B31="","",Rents!FZ30*'Res Rent Roll'!$Q31*Rollover!FY31)</f>
        <v/>
      </c>
      <c r="GA30" s="48" t="str">
        <f>IF('Res Rent Roll'!$B31="","",Rents!GA30*'Res Rent Roll'!$Q31*Rollover!FZ31)</f>
        <v/>
      </c>
    </row>
    <row r="31" spans="2:183" x14ac:dyDescent="0.3">
      <c r="B31" s="42" t="str">
        <f>IF('Res Rent Roll'!$B32="","",'Res Rent Roll'!$B32)</f>
        <v/>
      </c>
      <c r="C31" s="43"/>
      <c r="D31" s="47" t="str">
        <f>IF('Res Rent Roll'!$B32="","",Rents!D31*'Res Rent Roll'!$Q32*Rollover!C32)</f>
        <v/>
      </c>
      <c r="E31" s="47" t="str">
        <f>IF('Res Rent Roll'!$B32="","",Rents!E31*'Res Rent Roll'!$Q32*Rollover!D32)</f>
        <v/>
      </c>
      <c r="F31" s="47" t="str">
        <f>IF('Res Rent Roll'!$B32="","",Rents!F31*'Res Rent Roll'!$Q32*Rollover!E32)</f>
        <v/>
      </c>
      <c r="G31" s="47" t="str">
        <f>IF('Res Rent Roll'!$B32="","",Rents!G31*'Res Rent Roll'!$Q32*Rollover!F32)</f>
        <v/>
      </c>
      <c r="H31" s="47" t="str">
        <f>IF('Res Rent Roll'!$B32="","",Rents!H31*'Res Rent Roll'!$Q32*Rollover!G32)</f>
        <v/>
      </c>
      <c r="I31" s="47" t="str">
        <f>IF('Res Rent Roll'!$B32="","",Rents!I31*'Res Rent Roll'!$Q32*Rollover!H32)</f>
        <v/>
      </c>
      <c r="J31" s="47" t="str">
        <f>IF('Res Rent Roll'!$B32="","",Rents!J31*'Res Rent Roll'!$Q32*Rollover!I32)</f>
        <v/>
      </c>
      <c r="K31" s="47" t="str">
        <f>IF('Res Rent Roll'!$B32="","",Rents!K31*'Res Rent Roll'!$Q32*Rollover!J32)</f>
        <v/>
      </c>
      <c r="L31" s="47" t="str">
        <f>IF('Res Rent Roll'!$B32="","",Rents!L31*'Res Rent Roll'!$Q32*Rollover!K32)</f>
        <v/>
      </c>
      <c r="M31" s="47" t="str">
        <f>IF('Res Rent Roll'!$B32="","",Rents!M31*'Res Rent Roll'!$Q32*Rollover!L32)</f>
        <v/>
      </c>
      <c r="N31" s="47" t="str">
        <f>IF('Res Rent Roll'!$B32="","",Rents!N31*'Res Rent Roll'!$Q32*Rollover!M32)</f>
        <v/>
      </c>
      <c r="O31" s="47" t="str">
        <f>IF('Res Rent Roll'!$B32="","",Rents!O31*'Res Rent Roll'!$Q32*Rollover!N32)</f>
        <v/>
      </c>
      <c r="P31" s="47" t="str">
        <f>IF('Res Rent Roll'!$B32="","",Rents!P31*'Res Rent Roll'!$Q32*Rollover!O32)</f>
        <v/>
      </c>
      <c r="Q31" s="47" t="str">
        <f>IF('Res Rent Roll'!$B32="","",Rents!Q31*'Res Rent Roll'!$Q32*Rollover!P32)</f>
        <v/>
      </c>
      <c r="R31" s="47" t="str">
        <f>IF('Res Rent Roll'!$B32="","",Rents!R31*'Res Rent Roll'!$Q32*Rollover!Q32)</f>
        <v/>
      </c>
      <c r="S31" s="47" t="str">
        <f>IF('Res Rent Roll'!$B32="","",Rents!S31*'Res Rent Roll'!$Q32*Rollover!R32)</f>
        <v/>
      </c>
      <c r="T31" s="47" t="str">
        <f>IF('Res Rent Roll'!$B32="","",Rents!T31*'Res Rent Roll'!$Q32*Rollover!S32)</f>
        <v/>
      </c>
      <c r="U31" s="47" t="str">
        <f>IF('Res Rent Roll'!$B32="","",Rents!U31*'Res Rent Roll'!$Q32*Rollover!T32)</f>
        <v/>
      </c>
      <c r="V31" s="47" t="str">
        <f>IF('Res Rent Roll'!$B32="","",Rents!V31*'Res Rent Roll'!$Q32*Rollover!U32)</f>
        <v/>
      </c>
      <c r="W31" s="47" t="str">
        <f>IF('Res Rent Roll'!$B32="","",Rents!W31*'Res Rent Roll'!$Q32*Rollover!V32)</f>
        <v/>
      </c>
      <c r="X31" s="47" t="str">
        <f>IF('Res Rent Roll'!$B32="","",Rents!X31*'Res Rent Roll'!$Q32*Rollover!W32)</f>
        <v/>
      </c>
      <c r="Y31" s="47" t="str">
        <f>IF('Res Rent Roll'!$B32="","",Rents!Y31*'Res Rent Roll'!$Q32*Rollover!X32)</f>
        <v/>
      </c>
      <c r="Z31" s="47" t="str">
        <f>IF('Res Rent Roll'!$B32="","",Rents!Z31*'Res Rent Roll'!$Q32*Rollover!Y32)</f>
        <v/>
      </c>
      <c r="AA31" s="47" t="str">
        <f>IF('Res Rent Roll'!$B32="","",Rents!AA31*'Res Rent Roll'!$Q32*Rollover!Z32)</f>
        <v/>
      </c>
      <c r="AB31" s="47" t="str">
        <f>IF('Res Rent Roll'!$B32="","",Rents!AB31*'Res Rent Roll'!$Q32*Rollover!AA32)</f>
        <v/>
      </c>
      <c r="AC31" s="47" t="str">
        <f>IF('Res Rent Roll'!$B32="","",Rents!AC31*'Res Rent Roll'!$Q32*Rollover!AB32)</f>
        <v/>
      </c>
      <c r="AD31" s="47" t="str">
        <f>IF('Res Rent Roll'!$B32="","",Rents!AD31*'Res Rent Roll'!$Q32*Rollover!AC32)</f>
        <v/>
      </c>
      <c r="AE31" s="47" t="str">
        <f>IF('Res Rent Roll'!$B32="","",Rents!AE31*'Res Rent Roll'!$Q32*Rollover!AD32)</f>
        <v/>
      </c>
      <c r="AF31" s="47" t="str">
        <f>IF('Res Rent Roll'!$B32="","",Rents!AF31*'Res Rent Roll'!$Q32*Rollover!AE32)</f>
        <v/>
      </c>
      <c r="AG31" s="47" t="str">
        <f>IF('Res Rent Roll'!$B32="","",Rents!AG31*'Res Rent Roll'!$Q32*Rollover!AF32)</f>
        <v/>
      </c>
      <c r="AH31" s="47" t="str">
        <f>IF('Res Rent Roll'!$B32="","",Rents!AH31*'Res Rent Roll'!$Q32*Rollover!AG32)</f>
        <v/>
      </c>
      <c r="AI31" s="47" t="str">
        <f>IF('Res Rent Roll'!$B32="","",Rents!AI31*'Res Rent Roll'!$Q32*Rollover!AH32)</f>
        <v/>
      </c>
      <c r="AJ31" s="47" t="str">
        <f>IF('Res Rent Roll'!$B32="","",Rents!AJ31*'Res Rent Roll'!$Q32*Rollover!AI32)</f>
        <v/>
      </c>
      <c r="AK31" s="47" t="str">
        <f>IF('Res Rent Roll'!$B32="","",Rents!AK31*'Res Rent Roll'!$Q32*Rollover!AJ32)</f>
        <v/>
      </c>
      <c r="AL31" s="47" t="str">
        <f>IF('Res Rent Roll'!$B32="","",Rents!AL31*'Res Rent Roll'!$Q32*Rollover!AK32)</f>
        <v/>
      </c>
      <c r="AM31" s="47" t="str">
        <f>IF('Res Rent Roll'!$B32="","",Rents!AM31*'Res Rent Roll'!$Q32*Rollover!AL32)</f>
        <v/>
      </c>
      <c r="AN31" s="47" t="str">
        <f>IF('Res Rent Roll'!$B32="","",Rents!AN31*'Res Rent Roll'!$Q32*Rollover!AM32)</f>
        <v/>
      </c>
      <c r="AO31" s="47" t="str">
        <f>IF('Res Rent Roll'!$B32="","",Rents!AO31*'Res Rent Roll'!$Q32*Rollover!AN32)</f>
        <v/>
      </c>
      <c r="AP31" s="47" t="str">
        <f>IF('Res Rent Roll'!$B32="","",Rents!AP31*'Res Rent Roll'!$Q32*Rollover!AO32)</f>
        <v/>
      </c>
      <c r="AQ31" s="47" t="str">
        <f>IF('Res Rent Roll'!$B32="","",Rents!AQ31*'Res Rent Roll'!$Q32*Rollover!AP32)</f>
        <v/>
      </c>
      <c r="AR31" s="47" t="str">
        <f>IF('Res Rent Roll'!$B32="","",Rents!AR31*'Res Rent Roll'!$Q32*Rollover!AQ32)</f>
        <v/>
      </c>
      <c r="AS31" s="47" t="str">
        <f>IF('Res Rent Roll'!$B32="","",Rents!AS31*'Res Rent Roll'!$Q32*Rollover!AR32)</f>
        <v/>
      </c>
      <c r="AT31" s="47" t="str">
        <f>IF('Res Rent Roll'!$B32="","",Rents!AT31*'Res Rent Roll'!$Q32*Rollover!AS32)</f>
        <v/>
      </c>
      <c r="AU31" s="47" t="str">
        <f>IF('Res Rent Roll'!$B32="","",Rents!AU31*'Res Rent Roll'!$Q32*Rollover!AT32)</f>
        <v/>
      </c>
      <c r="AV31" s="47" t="str">
        <f>IF('Res Rent Roll'!$B32="","",Rents!AV31*'Res Rent Roll'!$Q32*Rollover!AU32)</f>
        <v/>
      </c>
      <c r="AW31" s="47" t="str">
        <f>IF('Res Rent Roll'!$B32="","",Rents!AW31*'Res Rent Roll'!$Q32*Rollover!AV32)</f>
        <v/>
      </c>
      <c r="AX31" s="47" t="str">
        <f>IF('Res Rent Roll'!$B32="","",Rents!AX31*'Res Rent Roll'!$Q32*Rollover!AW32)</f>
        <v/>
      </c>
      <c r="AY31" s="47" t="str">
        <f>IF('Res Rent Roll'!$B32="","",Rents!AY31*'Res Rent Roll'!$Q32*Rollover!AX32)</f>
        <v/>
      </c>
      <c r="AZ31" s="47" t="str">
        <f>IF('Res Rent Roll'!$B32="","",Rents!AZ31*'Res Rent Roll'!$Q32*Rollover!AY32)</f>
        <v/>
      </c>
      <c r="BA31" s="47" t="str">
        <f>IF('Res Rent Roll'!$B32="","",Rents!BA31*'Res Rent Roll'!$Q32*Rollover!AZ32)</f>
        <v/>
      </c>
      <c r="BB31" s="47" t="str">
        <f>IF('Res Rent Roll'!$B32="","",Rents!BB31*'Res Rent Roll'!$Q32*Rollover!BA32)</f>
        <v/>
      </c>
      <c r="BC31" s="47" t="str">
        <f>IF('Res Rent Roll'!$B32="","",Rents!BC31*'Res Rent Roll'!$Q32*Rollover!BB32)</f>
        <v/>
      </c>
      <c r="BD31" s="47" t="str">
        <f>IF('Res Rent Roll'!$B32="","",Rents!BD31*'Res Rent Roll'!$Q32*Rollover!BC32)</f>
        <v/>
      </c>
      <c r="BE31" s="47" t="str">
        <f>IF('Res Rent Roll'!$B32="","",Rents!BE31*'Res Rent Roll'!$Q32*Rollover!BD32)</f>
        <v/>
      </c>
      <c r="BF31" s="47" t="str">
        <f>IF('Res Rent Roll'!$B32="","",Rents!BF31*'Res Rent Roll'!$Q32*Rollover!BE32)</f>
        <v/>
      </c>
      <c r="BG31" s="47" t="str">
        <f>IF('Res Rent Roll'!$B32="","",Rents!BG31*'Res Rent Roll'!$Q32*Rollover!BF32)</f>
        <v/>
      </c>
      <c r="BH31" s="47" t="str">
        <f>IF('Res Rent Roll'!$B32="","",Rents!BH31*'Res Rent Roll'!$Q32*Rollover!BG32)</f>
        <v/>
      </c>
      <c r="BI31" s="47" t="str">
        <f>IF('Res Rent Roll'!$B32="","",Rents!BI31*'Res Rent Roll'!$Q32*Rollover!BH32)</f>
        <v/>
      </c>
      <c r="BJ31" s="47" t="str">
        <f>IF('Res Rent Roll'!$B32="","",Rents!BJ31*'Res Rent Roll'!$Q32*Rollover!BI32)</f>
        <v/>
      </c>
      <c r="BK31" s="47" t="str">
        <f>IF('Res Rent Roll'!$B32="","",Rents!BK31*'Res Rent Roll'!$Q32*Rollover!BJ32)</f>
        <v/>
      </c>
      <c r="BL31" s="47" t="str">
        <f>IF('Res Rent Roll'!$B32="","",Rents!BL31*'Res Rent Roll'!$Q32*Rollover!BK32)</f>
        <v/>
      </c>
      <c r="BM31" s="47" t="str">
        <f>IF('Res Rent Roll'!$B32="","",Rents!BM31*'Res Rent Roll'!$Q32*Rollover!BL32)</f>
        <v/>
      </c>
      <c r="BN31" s="47" t="str">
        <f>IF('Res Rent Roll'!$B32="","",Rents!BN31*'Res Rent Roll'!$Q32*Rollover!BM32)</f>
        <v/>
      </c>
      <c r="BO31" s="47" t="str">
        <f>IF('Res Rent Roll'!$B32="","",Rents!BO31*'Res Rent Roll'!$Q32*Rollover!BN32)</f>
        <v/>
      </c>
      <c r="BP31" s="47" t="str">
        <f>IF('Res Rent Roll'!$B32="","",Rents!BP31*'Res Rent Roll'!$Q32*Rollover!BO32)</f>
        <v/>
      </c>
      <c r="BQ31" s="47" t="str">
        <f>IF('Res Rent Roll'!$B32="","",Rents!BQ31*'Res Rent Roll'!$Q32*Rollover!BP32)</f>
        <v/>
      </c>
      <c r="BR31" s="47" t="str">
        <f>IF('Res Rent Roll'!$B32="","",Rents!BR31*'Res Rent Roll'!$Q32*Rollover!BQ32)</f>
        <v/>
      </c>
      <c r="BS31" s="47" t="str">
        <f>IF('Res Rent Roll'!$B32="","",Rents!BS31*'Res Rent Roll'!$Q32*Rollover!BR32)</f>
        <v/>
      </c>
      <c r="BT31" s="47" t="str">
        <f>IF('Res Rent Roll'!$B32="","",Rents!BT31*'Res Rent Roll'!$Q32*Rollover!BS32)</f>
        <v/>
      </c>
      <c r="BU31" s="47" t="str">
        <f>IF('Res Rent Roll'!$B32="","",Rents!BU31*'Res Rent Roll'!$Q32*Rollover!BT32)</f>
        <v/>
      </c>
      <c r="BV31" s="47" t="str">
        <f>IF('Res Rent Roll'!$B32="","",Rents!BV31*'Res Rent Roll'!$Q32*Rollover!BU32)</f>
        <v/>
      </c>
      <c r="BW31" s="47" t="str">
        <f>IF('Res Rent Roll'!$B32="","",Rents!BW31*'Res Rent Roll'!$Q32*Rollover!BV32)</f>
        <v/>
      </c>
      <c r="BX31" s="47" t="str">
        <f>IF('Res Rent Roll'!$B32="","",Rents!BX31*'Res Rent Roll'!$Q32*Rollover!BW32)</f>
        <v/>
      </c>
      <c r="BY31" s="47" t="str">
        <f>IF('Res Rent Roll'!$B32="","",Rents!BY31*'Res Rent Roll'!$Q32*Rollover!BX32)</f>
        <v/>
      </c>
      <c r="BZ31" s="47" t="str">
        <f>IF('Res Rent Roll'!$B32="","",Rents!BZ31*'Res Rent Roll'!$Q32*Rollover!BY32)</f>
        <v/>
      </c>
      <c r="CA31" s="47" t="str">
        <f>IF('Res Rent Roll'!$B32="","",Rents!CA31*'Res Rent Roll'!$Q32*Rollover!BZ32)</f>
        <v/>
      </c>
      <c r="CB31" s="47" t="str">
        <f>IF('Res Rent Roll'!$B32="","",Rents!CB31*'Res Rent Roll'!$Q32*Rollover!CA32)</f>
        <v/>
      </c>
      <c r="CC31" s="47" t="str">
        <f>IF('Res Rent Roll'!$B32="","",Rents!CC31*'Res Rent Roll'!$Q32*Rollover!CB32)</f>
        <v/>
      </c>
      <c r="CD31" s="47" t="str">
        <f>IF('Res Rent Roll'!$B32="","",Rents!CD31*'Res Rent Roll'!$Q32*Rollover!CC32)</f>
        <v/>
      </c>
      <c r="CE31" s="47" t="str">
        <f>IF('Res Rent Roll'!$B32="","",Rents!CE31*'Res Rent Roll'!$Q32*Rollover!CD32)</f>
        <v/>
      </c>
      <c r="CF31" s="47" t="str">
        <f>IF('Res Rent Roll'!$B32="","",Rents!CF31*'Res Rent Roll'!$Q32*Rollover!CE32)</f>
        <v/>
      </c>
      <c r="CG31" s="47" t="str">
        <f>IF('Res Rent Roll'!$B32="","",Rents!CG31*'Res Rent Roll'!$Q32*Rollover!CF32)</f>
        <v/>
      </c>
      <c r="CH31" s="47" t="str">
        <f>IF('Res Rent Roll'!$B32="","",Rents!CH31*'Res Rent Roll'!$Q32*Rollover!CG32)</f>
        <v/>
      </c>
      <c r="CI31" s="47" t="str">
        <f>IF('Res Rent Roll'!$B32="","",Rents!CI31*'Res Rent Roll'!$Q32*Rollover!CH32)</f>
        <v/>
      </c>
      <c r="CJ31" s="47" t="str">
        <f>IF('Res Rent Roll'!$B32="","",Rents!CJ31*'Res Rent Roll'!$Q32*Rollover!CI32)</f>
        <v/>
      </c>
      <c r="CK31" s="47" t="str">
        <f>IF('Res Rent Roll'!$B32="","",Rents!CK31*'Res Rent Roll'!$Q32*Rollover!CJ32)</f>
        <v/>
      </c>
      <c r="CL31" s="47" t="str">
        <f>IF('Res Rent Roll'!$B32="","",Rents!CL31*'Res Rent Roll'!$Q32*Rollover!CK32)</f>
        <v/>
      </c>
      <c r="CM31" s="47" t="str">
        <f>IF('Res Rent Roll'!$B32="","",Rents!CM31*'Res Rent Roll'!$Q32*Rollover!CL32)</f>
        <v/>
      </c>
      <c r="CN31" s="47" t="str">
        <f>IF('Res Rent Roll'!$B32="","",Rents!CN31*'Res Rent Roll'!$Q32*Rollover!CM32)</f>
        <v/>
      </c>
      <c r="CO31" s="47" t="str">
        <f>IF('Res Rent Roll'!$B32="","",Rents!CO31*'Res Rent Roll'!$Q32*Rollover!CN32)</f>
        <v/>
      </c>
      <c r="CP31" s="47" t="str">
        <f>IF('Res Rent Roll'!$B32="","",Rents!CP31*'Res Rent Roll'!$Q32*Rollover!CO32)</f>
        <v/>
      </c>
      <c r="CQ31" s="47" t="str">
        <f>IF('Res Rent Roll'!$B32="","",Rents!CQ31*'Res Rent Roll'!$Q32*Rollover!CP32)</f>
        <v/>
      </c>
      <c r="CR31" s="47" t="str">
        <f>IF('Res Rent Roll'!$B32="","",Rents!CR31*'Res Rent Roll'!$Q32*Rollover!CQ32)</f>
        <v/>
      </c>
      <c r="CS31" s="47" t="str">
        <f>IF('Res Rent Roll'!$B32="","",Rents!CS31*'Res Rent Roll'!$Q32*Rollover!CR32)</f>
        <v/>
      </c>
      <c r="CT31" s="47" t="str">
        <f>IF('Res Rent Roll'!$B32="","",Rents!CT31*'Res Rent Roll'!$Q32*Rollover!CS32)</f>
        <v/>
      </c>
      <c r="CU31" s="47" t="str">
        <f>IF('Res Rent Roll'!$B32="","",Rents!CU31*'Res Rent Roll'!$Q32*Rollover!CT32)</f>
        <v/>
      </c>
      <c r="CV31" s="47" t="str">
        <f>IF('Res Rent Roll'!$B32="","",Rents!CV31*'Res Rent Roll'!$Q32*Rollover!CU32)</f>
        <v/>
      </c>
      <c r="CW31" s="47" t="str">
        <f>IF('Res Rent Roll'!$B32="","",Rents!CW31*'Res Rent Roll'!$Q32*Rollover!CV32)</f>
        <v/>
      </c>
      <c r="CX31" s="47" t="str">
        <f>IF('Res Rent Roll'!$B32="","",Rents!CX31*'Res Rent Roll'!$Q32*Rollover!CW32)</f>
        <v/>
      </c>
      <c r="CY31" s="47" t="str">
        <f>IF('Res Rent Roll'!$B32="","",Rents!CY31*'Res Rent Roll'!$Q32*Rollover!CX32)</f>
        <v/>
      </c>
      <c r="CZ31" s="47" t="str">
        <f>IF('Res Rent Roll'!$B32="","",Rents!CZ31*'Res Rent Roll'!$Q32*Rollover!CY32)</f>
        <v/>
      </c>
      <c r="DA31" s="47" t="str">
        <f>IF('Res Rent Roll'!$B32="","",Rents!DA31*'Res Rent Roll'!$Q32*Rollover!CZ32)</f>
        <v/>
      </c>
      <c r="DB31" s="47" t="str">
        <f>IF('Res Rent Roll'!$B32="","",Rents!DB31*'Res Rent Roll'!$Q32*Rollover!DA32)</f>
        <v/>
      </c>
      <c r="DC31" s="47" t="str">
        <f>IF('Res Rent Roll'!$B32="","",Rents!DC31*'Res Rent Roll'!$Q32*Rollover!DB32)</f>
        <v/>
      </c>
      <c r="DD31" s="47" t="str">
        <f>IF('Res Rent Roll'!$B32="","",Rents!DD31*'Res Rent Roll'!$Q32*Rollover!DC32)</f>
        <v/>
      </c>
      <c r="DE31" s="47" t="str">
        <f>IF('Res Rent Roll'!$B32="","",Rents!DE31*'Res Rent Roll'!$Q32*Rollover!DD32)</f>
        <v/>
      </c>
      <c r="DF31" s="47" t="str">
        <f>IF('Res Rent Roll'!$B32="","",Rents!DF31*'Res Rent Roll'!$Q32*Rollover!DE32)</f>
        <v/>
      </c>
      <c r="DG31" s="47" t="str">
        <f>IF('Res Rent Roll'!$B32="","",Rents!DG31*'Res Rent Roll'!$Q32*Rollover!DF32)</f>
        <v/>
      </c>
      <c r="DH31" s="47" t="str">
        <f>IF('Res Rent Roll'!$B32="","",Rents!DH31*'Res Rent Roll'!$Q32*Rollover!DG32)</f>
        <v/>
      </c>
      <c r="DI31" s="47" t="str">
        <f>IF('Res Rent Roll'!$B32="","",Rents!DI31*'Res Rent Roll'!$Q32*Rollover!DH32)</f>
        <v/>
      </c>
      <c r="DJ31" s="47" t="str">
        <f>IF('Res Rent Roll'!$B32="","",Rents!DJ31*'Res Rent Roll'!$Q32*Rollover!DI32)</f>
        <v/>
      </c>
      <c r="DK31" s="47" t="str">
        <f>IF('Res Rent Roll'!$B32="","",Rents!DK31*'Res Rent Roll'!$Q32*Rollover!DJ32)</f>
        <v/>
      </c>
      <c r="DL31" s="47" t="str">
        <f>IF('Res Rent Roll'!$B32="","",Rents!DL31*'Res Rent Roll'!$Q32*Rollover!DK32)</f>
        <v/>
      </c>
      <c r="DM31" s="47" t="str">
        <f>IF('Res Rent Roll'!$B32="","",Rents!DM31*'Res Rent Roll'!$Q32*Rollover!DL32)</f>
        <v/>
      </c>
      <c r="DN31" s="47" t="str">
        <f>IF('Res Rent Roll'!$B32="","",Rents!DN31*'Res Rent Roll'!$Q32*Rollover!DM32)</f>
        <v/>
      </c>
      <c r="DO31" s="47" t="str">
        <f>IF('Res Rent Roll'!$B32="","",Rents!DO31*'Res Rent Roll'!$Q32*Rollover!DN32)</f>
        <v/>
      </c>
      <c r="DP31" s="47" t="str">
        <f>IF('Res Rent Roll'!$B32="","",Rents!DP31*'Res Rent Roll'!$Q32*Rollover!DO32)</f>
        <v/>
      </c>
      <c r="DQ31" s="47" t="str">
        <f>IF('Res Rent Roll'!$B32="","",Rents!DQ31*'Res Rent Roll'!$Q32*Rollover!DP32)</f>
        <v/>
      </c>
      <c r="DR31" s="47" t="str">
        <f>IF('Res Rent Roll'!$B32="","",Rents!DR31*'Res Rent Roll'!$Q32*Rollover!DQ32)</f>
        <v/>
      </c>
      <c r="DS31" s="47" t="str">
        <f>IF('Res Rent Roll'!$B32="","",Rents!DS31*'Res Rent Roll'!$Q32*Rollover!DR32)</f>
        <v/>
      </c>
      <c r="DT31" s="47" t="str">
        <f>IF('Res Rent Roll'!$B32="","",Rents!DT31*'Res Rent Roll'!$Q32*Rollover!DS32)</f>
        <v/>
      </c>
      <c r="DU31" s="47" t="str">
        <f>IF('Res Rent Roll'!$B32="","",Rents!DU31*'Res Rent Roll'!$Q32*Rollover!DT32)</f>
        <v/>
      </c>
      <c r="DV31" s="47" t="str">
        <f>IF('Res Rent Roll'!$B32="","",Rents!DV31*'Res Rent Roll'!$Q32*Rollover!DU32)</f>
        <v/>
      </c>
      <c r="DW31" s="47" t="str">
        <f>IF('Res Rent Roll'!$B32="","",Rents!DW31*'Res Rent Roll'!$Q32*Rollover!DV32)</f>
        <v/>
      </c>
      <c r="DX31" s="47" t="str">
        <f>IF('Res Rent Roll'!$B32="","",Rents!DX31*'Res Rent Roll'!$Q32*Rollover!DW32)</f>
        <v/>
      </c>
      <c r="DY31" s="47" t="str">
        <f>IF('Res Rent Roll'!$B32="","",Rents!DY31*'Res Rent Roll'!$Q32*Rollover!DX32)</f>
        <v/>
      </c>
      <c r="DZ31" s="47" t="str">
        <f>IF('Res Rent Roll'!$B32="","",Rents!DZ31*'Res Rent Roll'!$Q32*Rollover!DY32)</f>
        <v/>
      </c>
      <c r="EA31" s="47" t="str">
        <f>IF('Res Rent Roll'!$B32="","",Rents!EA31*'Res Rent Roll'!$Q32*Rollover!DZ32)</f>
        <v/>
      </c>
      <c r="EB31" s="47" t="str">
        <f>IF('Res Rent Roll'!$B32="","",Rents!EB31*'Res Rent Roll'!$Q32*Rollover!EA32)</f>
        <v/>
      </c>
      <c r="EC31" s="47" t="str">
        <f>IF('Res Rent Roll'!$B32="","",Rents!EC31*'Res Rent Roll'!$Q32*Rollover!EB32)</f>
        <v/>
      </c>
      <c r="ED31" s="47" t="str">
        <f>IF('Res Rent Roll'!$B32="","",Rents!ED31*'Res Rent Roll'!$Q32*Rollover!EC32)</f>
        <v/>
      </c>
      <c r="EE31" s="47" t="str">
        <f>IF('Res Rent Roll'!$B32="","",Rents!EE31*'Res Rent Roll'!$Q32*Rollover!ED32)</f>
        <v/>
      </c>
      <c r="EF31" s="47" t="str">
        <f>IF('Res Rent Roll'!$B32="","",Rents!EF31*'Res Rent Roll'!$Q32*Rollover!EE32)</f>
        <v/>
      </c>
      <c r="EG31" s="47" t="str">
        <f>IF('Res Rent Roll'!$B32="","",Rents!EG31*'Res Rent Roll'!$Q32*Rollover!EF32)</f>
        <v/>
      </c>
      <c r="EH31" s="47" t="str">
        <f>IF('Res Rent Roll'!$B32="","",Rents!EH31*'Res Rent Roll'!$Q32*Rollover!EG32)</f>
        <v/>
      </c>
      <c r="EI31" s="47" t="str">
        <f>IF('Res Rent Roll'!$B32="","",Rents!EI31*'Res Rent Roll'!$Q32*Rollover!EH32)</f>
        <v/>
      </c>
      <c r="EJ31" s="47" t="str">
        <f>IF('Res Rent Roll'!$B32="","",Rents!EJ31*'Res Rent Roll'!$Q32*Rollover!EI32)</f>
        <v/>
      </c>
      <c r="EK31" s="47" t="str">
        <f>IF('Res Rent Roll'!$B32="","",Rents!EK31*'Res Rent Roll'!$Q32*Rollover!EJ32)</f>
        <v/>
      </c>
      <c r="EL31" s="47" t="str">
        <f>IF('Res Rent Roll'!$B32="","",Rents!EL31*'Res Rent Roll'!$Q32*Rollover!EK32)</f>
        <v/>
      </c>
      <c r="EM31" s="47" t="str">
        <f>IF('Res Rent Roll'!$B32="","",Rents!EM31*'Res Rent Roll'!$Q32*Rollover!EL32)</f>
        <v/>
      </c>
      <c r="EN31" s="47" t="str">
        <f>IF('Res Rent Roll'!$B32="","",Rents!EN31*'Res Rent Roll'!$Q32*Rollover!EM32)</f>
        <v/>
      </c>
      <c r="EO31" s="47" t="str">
        <f>IF('Res Rent Roll'!$B32="","",Rents!EO31*'Res Rent Roll'!$Q32*Rollover!EN32)</f>
        <v/>
      </c>
      <c r="EP31" s="47" t="str">
        <f>IF('Res Rent Roll'!$B32="","",Rents!EP31*'Res Rent Roll'!$Q32*Rollover!EO32)</f>
        <v/>
      </c>
      <c r="EQ31" s="47" t="str">
        <f>IF('Res Rent Roll'!$B32="","",Rents!EQ31*'Res Rent Roll'!$Q32*Rollover!EP32)</f>
        <v/>
      </c>
      <c r="ER31" s="47" t="str">
        <f>IF('Res Rent Roll'!$B32="","",Rents!ER31*'Res Rent Roll'!$Q32*Rollover!EQ32)</f>
        <v/>
      </c>
      <c r="ES31" s="47" t="str">
        <f>IF('Res Rent Roll'!$B32="","",Rents!ES31*'Res Rent Roll'!$Q32*Rollover!ER32)</f>
        <v/>
      </c>
      <c r="ET31" s="47" t="str">
        <f>IF('Res Rent Roll'!$B32="","",Rents!ET31*'Res Rent Roll'!$Q32*Rollover!ES32)</f>
        <v/>
      </c>
      <c r="EU31" s="47" t="str">
        <f>IF('Res Rent Roll'!$B32="","",Rents!EU31*'Res Rent Roll'!$Q32*Rollover!ET32)</f>
        <v/>
      </c>
      <c r="EV31" s="47" t="str">
        <f>IF('Res Rent Roll'!$B32="","",Rents!EV31*'Res Rent Roll'!$Q32*Rollover!EU32)</f>
        <v/>
      </c>
      <c r="EW31" s="47" t="str">
        <f>IF('Res Rent Roll'!$B32="","",Rents!EW31*'Res Rent Roll'!$Q32*Rollover!EV32)</f>
        <v/>
      </c>
      <c r="EX31" s="47" t="str">
        <f>IF('Res Rent Roll'!$B32="","",Rents!EX31*'Res Rent Roll'!$Q32*Rollover!EW32)</f>
        <v/>
      </c>
      <c r="EY31" s="47" t="str">
        <f>IF('Res Rent Roll'!$B32="","",Rents!EY31*'Res Rent Roll'!$Q32*Rollover!EX32)</f>
        <v/>
      </c>
      <c r="EZ31" s="47" t="str">
        <f>IF('Res Rent Roll'!$B32="","",Rents!EZ31*'Res Rent Roll'!$Q32*Rollover!EY32)</f>
        <v/>
      </c>
      <c r="FA31" s="47" t="str">
        <f>IF('Res Rent Roll'!$B32="","",Rents!FA31*'Res Rent Roll'!$Q32*Rollover!EZ32)</f>
        <v/>
      </c>
      <c r="FB31" s="47" t="str">
        <f>IF('Res Rent Roll'!$B32="","",Rents!FB31*'Res Rent Roll'!$Q32*Rollover!FA32)</f>
        <v/>
      </c>
      <c r="FC31" s="47" t="str">
        <f>IF('Res Rent Roll'!$B32="","",Rents!FC31*'Res Rent Roll'!$Q32*Rollover!FB32)</f>
        <v/>
      </c>
      <c r="FD31" s="47" t="str">
        <f>IF('Res Rent Roll'!$B32="","",Rents!FD31*'Res Rent Roll'!$Q32*Rollover!FC32)</f>
        <v/>
      </c>
      <c r="FE31" s="47" t="str">
        <f>IF('Res Rent Roll'!$B32="","",Rents!FE31*'Res Rent Roll'!$Q32*Rollover!FD32)</f>
        <v/>
      </c>
      <c r="FF31" s="47" t="str">
        <f>IF('Res Rent Roll'!$B32="","",Rents!FF31*'Res Rent Roll'!$Q32*Rollover!FE32)</f>
        <v/>
      </c>
      <c r="FG31" s="47" t="str">
        <f>IF('Res Rent Roll'!$B32="","",Rents!FG31*'Res Rent Roll'!$Q32*Rollover!FF32)</f>
        <v/>
      </c>
      <c r="FH31" s="47" t="str">
        <f>IF('Res Rent Roll'!$B32="","",Rents!FH31*'Res Rent Roll'!$Q32*Rollover!FG32)</f>
        <v/>
      </c>
      <c r="FI31" s="47" t="str">
        <f>IF('Res Rent Roll'!$B32="","",Rents!FI31*'Res Rent Roll'!$Q32*Rollover!FH32)</f>
        <v/>
      </c>
      <c r="FJ31" s="47" t="str">
        <f>IF('Res Rent Roll'!$B32="","",Rents!FJ31*'Res Rent Roll'!$Q32*Rollover!FI32)</f>
        <v/>
      </c>
      <c r="FK31" s="47" t="str">
        <f>IF('Res Rent Roll'!$B32="","",Rents!FK31*'Res Rent Roll'!$Q32*Rollover!FJ32)</f>
        <v/>
      </c>
      <c r="FL31" s="47" t="str">
        <f>IF('Res Rent Roll'!$B32="","",Rents!FL31*'Res Rent Roll'!$Q32*Rollover!FK32)</f>
        <v/>
      </c>
      <c r="FM31" s="47" t="str">
        <f>IF('Res Rent Roll'!$B32="","",Rents!FM31*'Res Rent Roll'!$Q32*Rollover!FL32)</f>
        <v/>
      </c>
      <c r="FN31" s="47" t="str">
        <f>IF('Res Rent Roll'!$B32="","",Rents!FN31*'Res Rent Roll'!$Q32*Rollover!FM32)</f>
        <v/>
      </c>
      <c r="FO31" s="47" t="str">
        <f>IF('Res Rent Roll'!$B32="","",Rents!FO31*'Res Rent Roll'!$Q32*Rollover!FN32)</f>
        <v/>
      </c>
      <c r="FP31" s="47" t="str">
        <f>IF('Res Rent Roll'!$B32="","",Rents!FP31*'Res Rent Roll'!$Q32*Rollover!FO32)</f>
        <v/>
      </c>
      <c r="FQ31" s="47" t="str">
        <f>IF('Res Rent Roll'!$B32="","",Rents!FQ31*'Res Rent Roll'!$Q32*Rollover!FP32)</f>
        <v/>
      </c>
      <c r="FR31" s="47" t="str">
        <f>IF('Res Rent Roll'!$B32="","",Rents!FR31*'Res Rent Roll'!$Q32*Rollover!FQ32)</f>
        <v/>
      </c>
      <c r="FS31" s="47" t="str">
        <f>IF('Res Rent Roll'!$B32="","",Rents!FS31*'Res Rent Roll'!$Q32*Rollover!FR32)</f>
        <v/>
      </c>
      <c r="FT31" s="47" t="str">
        <f>IF('Res Rent Roll'!$B32="","",Rents!FT31*'Res Rent Roll'!$Q32*Rollover!FS32)</f>
        <v/>
      </c>
      <c r="FU31" s="47" t="str">
        <f>IF('Res Rent Roll'!$B32="","",Rents!FU31*'Res Rent Roll'!$Q32*Rollover!FT32)</f>
        <v/>
      </c>
      <c r="FV31" s="47" t="str">
        <f>IF('Res Rent Roll'!$B32="","",Rents!FV31*'Res Rent Roll'!$Q32*Rollover!FU32)</f>
        <v/>
      </c>
      <c r="FW31" s="47" t="str">
        <f>IF('Res Rent Roll'!$B32="","",Rents!FW31*'Res Rent Roll'!$Q32*Rollover!FV32)</f>
        <v/>
      </c>
      <c r="FX31" s="47" t="str">
        <f>IF('Res Rent Roll'!$B32="","",Rents!FX31*'Res Rent Roll'!$Q32*Rollover!FW32)</f>
        <v/>
      </c>
      <c r="FY31" s="47" t="str">
        <f>IF('Res Rent Roll'!$B32="","",Rents!FY31*'Res Rent Roll'!$Q32*Rollover!FX32)</f>
        <v/>
      </c>
      <c r="FZ31" s="47" t="str">
        <f>IF('Res Rent Roll'!$B32="","",Rents!FZ31*'Res Rent Roll'!$Q32*Rollover!FY32)</f>
        <v/>
      </c>
      <c r="GA31" s="48" t="str">
        <f>IF('Res Rent Roll'!$B32="","",Rents!GA31*'Res Rent Roll'!$Q32*Rollover!FZ32)</f>
        <v/>
      </c>
    </row>
    <row r="32" spans="2:183" x14ac:dyDescent="0.3">
      <c r="B32" s="42" t="str">
        <f>IF('Res Rent Roll'!$B33="","",'Res Rent Roll'!$B33)</f>
        <v/>
      </c>
      <c r="C32" s="43"/>
      <c r="D32" s="47" t="str">
        <f>IF('Res Rent Roll'!$B33="","",Rents!D32*'Res Rent Roll'!$Q33*Rollover!C33)</f>
        <v/>
      </c>
      <c r="E32" s="47" t="str">
        <f>IF('Res Rent Roll'!$B33="","",Rents!E32*'Res Rent Roll'!$Q33*Rollover!D33)</f>
        <v/>
      </c>
      <c r="F32" s="47" t="str">
        <f>IF('Res Rent Roll'!$B33="","",Rents!F32*'Res Rent Roll'!$Q33*Rollover!E33)</f>
        <v/>
      </c>
      <c r="G32" s="47" t="str">
        <f>IF('Res Rent Roll'!$B33="","",Rents!G32*'Res Rent Roll'!$Q33*Rollover!F33)</f>
        <v/>
      </c>
      <c r="H32" s="47" t="str">
        <f>IF('Res Rent Roll'!$B33="","",Rents!H32*'Res Rent Roll'!$Q33*Rollover!G33)</f>
        <v/>
      </c>
      <c r="I32" s="47" t="str">
        <f>IF('Res Rent Roll'!$B33="","",Rents!I32*'Res Rent Roll'!$Q33*Rollover!H33)</f>
        <v/>
      </c>
      <c r="J32" s="47" t="str">
        <f>IF('Res Rent Roll'!$B33="","",Rents!J32*'Res Rent Roll'!$Q33*Rollover!I33)</f>
        <v/>
      </c>
      <c r="K32" s="47" t="str">
        <f>IF('Res Rent Roll'!$B33="","",Rents!K32*'Res Rent Roll'!$Q33*Rollover!J33)</f>
        <v/>
      </c>
      <c r="L32" s="47" t="str">
        <f>IF('Res Rent Roll'!$B33="","",Rents!L32*'Res Rent Roll'!$Q33*Rollover!K33)</f>
        <v/>
      </c>
      <c r="M32" s="47" t="str">
        <f>IF('Res Rent Roll'!$B33="","",Rents!M32*'Res Rent Roll'!$Q33*Rollover!L33)</f>
        <v/>
      </c>
      <c r="N32" s="47" t="str">
        <f>IF('Res Rent Roll'!$B33="","",Rents!N32*'Res Rent Roll'!$Q33*Rollover!M33)</f>
        <v/>
      </c>
      <c r="O32" s="47" t="str">
        <f>IF('Res Rent Roll'!$B33="","",Rents!O32*'Res Rent Roll'!$Q33*Rollover!N33)</f>
        <v/>
      </c>
      <c r="P32" s="47" t="str">
        <f>IF('Res Rent Roll'!$B33="","",Rents!P32*'Res Rent Roll'!$Q33*Rollover!O33)</f>
        <v/>
      </c>
      <c r="Q32" s="47" t="str">
        <f>IF('Res Rent Roll'!$B33="","",Rents!Q32*'Res Rent Roll'!$Q33*Rollover!P33)</f>
        <v/>
      </c>
      <c r="R32" s="47" t="str">
        <f>IF('Res Rent Roll'!$B33="","",Rents!R32*'Res Rent Roll'!$Q33*Rollover!Q33)</f>
        <v/>
      </c>
      <c r="S32" s="47" t="str">
        <f>IF('Res Rent Roll'!$B33="","",Rents!S32*'Res Rent Roll'!$Q33*Rollover!R33)</f>
        <v/>
      </c>
      <c r="T32" s="47" t="str">
        <f>IF('Res Rent Roll'!$B33="","",Rents!T32*'Res Rent Roll'!$Q33*Rollover!S33)</f>
        <v/>
      </c>
      <c r="U32" s="47" t="str">
        <f>IF('Res Rent Roll'!$B33="","",Rents!U32*'Res Rent Roll'!$Q33*Rollover!T33)</f>
        <v/>
      </c>
      <c r="V32" s="47" t="str">
        <f>IF('Res Rent Roll'!$B33="","",Rents!V32*'Res Rent Roll'!$Q33*Rollover!U33)</f>
        <v/>
      </c>
      <c r="W32" s="47" t="str">
        <f>IF('Res Rent Roll'!$B33="","",Rents!W32*'Res Rent Roll'!$Q33*Rollover!V33)</f>
        <v/>
      </c>
      <c r="X32" s="47" t="str">
        <f>IF('Res Rent Roll'!$B33="","",Rents!X32*'Res Rent Roll'!$Q33*Rollover!W33)</f>
        <v/>
      </c>
      <c r="Y32" s="47" t="str">
        <f>IF('Res Rent Roll'!$B33="","",Rents!Y32*'Res Rent Roll'!$Q33*Rollover!X33)</f>
        <v/>
      </c>
      <c r="Z32" s="47" t="str">
        <f>IF('Res Rent Roll'!$B33="","",Rents!Z32*'Res Rent Roll'!$Q33*Rollover!Y33)</f>
        <v/>
      </c>
      <c r="AA32" s="47" t="str">
        <f>IF('Res Rent Roll'!$B33="","",Rents!AA32*'Res Rent Roll'!$Q33*Rollover!Z33)</f>
        <v/>
      </c>
      <c r="AB32" s="47" t="str">
        <f>IF('Res Rent Roll'!$B33="","",Rents!AB32*'Res Rent Roll'!$Q33*Rollover!AA33)</f>
        <v/>
      </c>
      <c r="AC32" s="47" t="str">
        <f>IF('Res Rent Roll'!$B33="","",Rents!AC32*'Res Rent Roll'!$Q33*Rollover!AB33)</f>
        <v/>
      </c>
      <c r="AD32" s="47" t="str">
        <f>IF('Res Rent Roll'!$B33="","",Rents!AD32*'Res Rent Roll'!$Q33*Rollover!AC33)</f>
        <v/>
      </c>
      <c r="AE32" s="47" t="str">
        <f>IF('Res Rent Roll'!$B33="","",Rents!AE32*'Res Rent Roll'!$Q33*Rollover!AD33)</f>
        <v/>
      </c>
      <c r="AF32" s="47" t="str">
        <f>IF('Res Rent Roll'!$B33="","",Rents!AF32*'Res Rent Roll'!$Q33*Rollover!AE33)</f>
        <v/>
      </c>
      <c r="AG32" s="47" t="str">
        <f>IF('Res Rent Roll'!$B33="","",Rents!AG32*'Res Rent Roll'!$Q33*Rollover!AF33)</f>
        <v/>
      </c>
      <c r="AH32" s="47" t="str">
        <f>IF('Res Rent Roll'!$B33="","",Rents!AH32*'Res Rent Roll'!$Q33*Rollover!AG33)</f>
        <v/>
      </c>
      <c r="AI32" s="47" t="str">
        <f>IF('Res Rent Roll'!$B33="","",Rents!AI32*'Res Rent Roll'!$Q33*Rollover!AH33)</f>
        <v/>
      </c>
      <c r="AJ32" s="47" t="str">
        <f>IF('Res Rent Roll'!$B33="","",Rents!AJ32*'Res Rent Roll'!$Q33*Rollover!AI33)</f>
        <v/>
      </c>
      <c r="AK32" s="47" t="str">
        <f>IF('Res Rent Roll'!$B33="","",Rents!AK32*'Res Rent Roll'!$Q33*Rollover!AJ33)</f>
        <v/>
      </c>
      <c r="AL32" s="47" t="str">
        <f>IF('Res Rent Roll'!$B33="","",Rents!AL32*'Res Rent Roll'!$Q33*Rollover!AK33)</f>
        <v/>
      </c>
      <c r="AM32" s="47" t="str">
        <f>IF('Res Rent Roll'!$B33="","",Rents!AM32*'Res Rent Roll'!$Q33*Rollover!AL33)</f>
        <v/>
      </c>
      <c r="AN32" s="47" t="str">
        <f>IF('Res Rent Roll'!$B33="","",Rents!AN32*'Res Rent Roll'!$Q33*Rollover!AM33)</f>
        <v/>
      </c>
      <c r="AO32" s="47" t="str">
        <f>IF('Res Rent Roll'!$B33="","",Rents!AO32*'Res Rent Roll'!$Q33*Rollover!AN33)</f>
        <v/>
      </c>
      <c r="AP32" s="47" t="str">
        <f>IF('Res Rent Roll'!$B33="","",Rents!AP32*'Res Rent Roll'!$Q33*Rollover!AO33)</f>
        <v/>
      </c>
      <c r="AQ32" s="47" t="str">
        <f>IF('Res Rent Roll'!$B33="","",Rents!AQ32*'Res Rent Roll'!$Q33*Rollover!AP33)</f>
        <v/>
      </c>
      <c r="AR32" s="47" t="str">
        <f>IF('Res Rent Roll'!$B33="","",Rents!AR32*'Res Rent Roll'!$Q33*Rollover!AQ33)</f>
        <v/>
      </c>
      <c r="AS32" s="47" t="str">
        <f>IF('Res Rent Roll'!$B33="","",Rents!AS32*'Res Rent Roll'!$Q33*Rollover!AR33)</f>
        <v/>
      </c>
      <c r="AT32" s="47" t="str">
        <f>IF('Res Rent Roll'!$B33="","",Rents!AT32*'Res Rent Roll'!$Q33*Rollover!AS33)</f>
        <v/>
      </c>
      <c r="AU32" s="47" t="str">
        <f>IF('Res Rent Roll'!$B33="","",Rents!AU32*'Res Rent Roll'!$Q33*Rollover!AT33)</f>
        <v/>
      </c>
      <c r="AV32" s="47" t="str">
        <f>IF('Res Rent Roll'!$B33="","",Rents!AV32*'Res Rent Roll'!$Q33*Rollover!AU33)</f>
        <v/>
      </c>
      <c r="AW32" s="47" t="str">
        <f>IF('Res Rent Roll'!$B33="","",Rents!AW32*'Res Rent Roll'!$Q33*Rollover!AV33)</f>
        <v/>
      </c>
      <c r="AX32" s="47" t="str">
        <f>IF('Res Rent Roll'!$B33="","",Rents!AX32*'Res Rent Roll'!$Q33*Rollover!AW33)</f>
        <v/>
      </c>
      <c r="AY32" s="47" t="str">
        <f>IF('Res Rent Roll'!$B33="","",Rents!AY32*'Res Rent Roll'!$Q33*Rollover!AX33)</f>
        <v/>
      </c>
      <c r="AZ32" s="47" t="str">
        <f>IF('Res Rent Roll'!$B33="","",Rents!AZ32*'Res Rent Roll'!$Q33*Rollover!AY33)</f>
        <v/>
      </c>
      <c r="BA32" s="47" t="str">
        <f>IF('Res Rent Roll'!$B33="","",Rents!BA32*'Res Rent Roll'!$Q33*Rollover!AZ33)</f>
        <v/>
      </c>
      <c r="BB32" s="47" t="str">
        <f>IF('Res Rent Roll'!$B33="","",Rents!BB32*'Res Rent Roll'!$Q33*Rollover!BA33)</f>
        <v/>
      </c>
      <c r="BC32" s="47" t="str">
        <f>IF('Res Rent Roll'!$B33="","",Rents!BC32*'Res Rent Roll'!$Q33*Rollover!BB33)</f>
        <v/>
      </c>
      <c r="BD32" s="47" t="str">
        <f>IF('Res Rent Roll'!$B33="","",Rents!BD32*'Res Rent Roll'!$Q33*Rollover!BC33)</f>
        <v/>
      </c>
      <c r="BE32" s="47" t="str">
        <f>IF('Res Rent Roll'!$B33="","",Rents!BE32*'Res Rent Roll'!$Q33*Rollover!BD33)</f>
        <v/>
      </c>
      <c r="BF32" s="47" t="str">
        <f>IF('Res Rent Roll'!$B33="","",Rents!BF32*'Res Rent Roll'!$Q33*Rollover!BE33)</f>
        <v/>
      </c>
      <c r="BG32" s="47" t="str">
        <f>IF('Res Rent Roll'!$B33="","",Rents!BG32*'Res Rent Roll'!$Q33*Rollover!BF33)</f>
        <v/>
      </c>
      <c r="BH32" s="47" t="str">
        <f>IF('Res Rent Roll'!$B33="","",Rents!BH32*'Res Rent Roll'!$Q33*Rollover!BG33)</f>
        <v/>
      </c>
      <c r="BI32" s="47" t="str">
        <f>IF('Res Rent Roll'!$B33="","",Rents!BI32*'Res Rent Roll'!$Q33*Rollover!BH33)</f>
        <v/>
      </c>
      <c r="BJ32" s="47" t="str">
        <f>IF('Res Rent Roll'!$B33="","",Rents!BJ32*'Res Rent Roll'!$Q33*Rollover!BI33)</f>
        <v/>
      </c>
      <c r="BK32" s="47" t="str">
        <f>IF('Res Rent Roll'!$B33="","",Rents!BK32*'Res Rent Roll'!$Q33*Rollover!BJ33)</f>
        <v/>
      </c>
      <c r="BL32" s="47" t="str">
        <f>IF('Res Rent Roll'!$B33="","",Rents!BL32*'Res Rent Roll'!$Q33*Rollover!BK33)</f>
        <v/>
      </c>
      <c r="BM32" s="47" t="str">
        <f>IF('Res Rent Roll'!$B33="","",Rents!BM32*'Res Rent Roll'!$Q33*Rollover!BL33)</f>
        <v/>
      </c>
      <c r="BN32" s="47" t="str">
        <f>IF('Res Rent Roll'!$B33="","",Rents!BN32*'Res Rent Roll'!$Q33*Rollover!BM33)</f>
        <v/>
      </c>
      <c r="BO32" s="47" t="str">
        <f>IF('Res Rent Roll'!$B33="","",Rents!BO32*'Res Rent Roll'!$Q33*Rollover!BN33)</f>
        <v/>
      </c>
      <c r="BP32" s="47" t="str">
        <f>IF('Res Rent Roll'!$B33="","",Rents!BP32*'Res Rent Roll'!$Q33*Rollover!BO33)</f>
        <v/>
      </c>
      <c r="BQ32" s="47" t="str">
        <f>IF('Res Rent Roll'!$B33="","",Rents!BQ32*'Res Rent Roll'!$Q33*Rollover!BP33)</f>
        <v/>
      </c>
      <c r="BR32" s="47" t="str">
        <f>IF('Res Rent Roll'!$B33="","",Rents!BR32*'Res Rent Roll'!$Q33*Rollover!BQ33)</f>
        <v/>
      </c>
      <c r="BS32" s="47" t="str">
        <f>IF('Res Rent Roll'!$B33="","",Rents!BS32*'Res Rent Roll'!$Q33*Rollover!BR33)</f>
        <v/>
      </c>
      <c r="BT32" s="47" t="str">
        <f>IF('Res Rent Roll'!$B33="","",Rents!BT32*'Res Rent Roll'!$Q33*Rollover!BS33)</f>
        <v/>
      </c>
      <c r="BU32" s="47" t="str">
        <f>IF('Res Rent Roll'!$B33="","",Rents!BU32*'Res Rent Roll'!$Q33*Rollover!BT33)</f>
        <v/>
      </c>
      <c r="BV32" s="47" t="str">
        <f>IF('Res Rent Roll'!$B33="","",Rents!BV32*'Res Rent Roll'!$Q33*Rollover!BU33)</f>
        <v/>
      </c>
      <c r="BW32" s="47" t="str">
        <f>IF('Res Rent Roll'!$B33="","",Rents!BW32*'Res Rent Roll'!$Q33*Rollover!BV33)</f>
        <v/>
      </c>
      <c r="BX32" s="47" t="str">
        <f>IF('Res Rent Roll'!$B33="","",Rents!BX32*'Res Rent Roll'!$Q33*Rollover!BW33)</f>
        <v/>
      </c>
      <c r="BY32" s="47" t="str">
        <f>IF('Res Rent Roll'!$B33="","",Rents!BY32*'Res Rent Roll'!$Q33*Rollover!BX33)</f>
        <v/>
      </c>
      <c r="BZ32" s="47" t="str">
        <f>IF('Res Rent Roll'!$B33="","",Rents!BZ32*'Res Rent Roll'!$Q33*Rollover!BY33)</f>
        <v/>
      </c>
      <c r="CA32" s="47" t="str">
        <f>IF('Res Rent Roll'!$B33="","",Rents!CA32*'Res Rent Roll'!$Q33*Rollover!BZ33)</f>
        <v/>
      </c>
      <c r="CB32" s="47" t="str">
        <f>IF('Res Rent Roll'!$B33="","",Rents!CB32*'Res Rent Roll'!$Q33*Rollover!CA33)</f>
        <v/>
      </c>
      <c r="CC32" s="47" t="str">
        <f>IF('Res Rent Roll'!$B33="","",Rents!CC32*'Res Rent Roll'!$Q33*Rollover!CB33)</f>
        <v/>
      </c>
      <c r="CD32" s="47" t="str">
        <f>IF('Res Rent Roll'!$B33="","",Rents!CD32*'Res Rent Roll'!$Q33*Rollover!CC33)</f>
        <v/>
      </c>
      <c r="CE32" s="47" t="str">
        <f>IF('Res Rent Roll'!$B33="","",Rents!CE32*'Res Rent Roll'!$Q33*Rollover!CD33)</f>
        <v/>
      </c>
      <c r="CF32" s="47" t="str">
        <f>IF('Res Rent Roll'!$B33="","",Rents!CF32*'Res Rent Roll'!$Q33*Rollover!CE33)</f>
        <v/>
      </c>
      <c r="CG32" s="47" t="str">
        <f>IF('Res Rent Roll'!$B33="","",Rents!CG32*'Res Rent Roll'!$Q33*Rollover!CF33)</f>
        <v/>
      </c>
      <c r="CH32" s="47" t="str">
        <f>IF('Res Rent Roll'!$B33="","",Rents!CH32*'Res Rent Roll'!$Q33*Rollover!CG33)</f>
        <v/>
      </c>
      <c r="CI32" s="47" t="str">
        <f>IF('Res Rent Roll'!$B33="","",Rents!CI32*'Res Rent Roll'!$Q33*Rollover!CH33)</f>
        <v/>
      </c>
      <c r="CJ32" s="47" t="str">
        <f>IF('Res Rent Roll'!$B33="","",Rents!CJ32*'Res Rent Roll'!$Q33*Rollover!CI33)</f>
        <v/>
      </c>
      <c r="CK32" s="47" t="str">
        <f>IF('Res Rent Roll'!$B33="","",Rents!CK32*'Res Rent Roll'!$Q33*Rollover!CJ33)</f>
        <v/>
      </c>
      <c r="CL32" s="47" t="str">
        <f>IF('Res Rent Roll'!$B33="","",Rents!CL32*'Res Rent Roll'!$Q33*Rollover!CK33)</f>
        <v/>
      </c>
      <c r="CM32" s="47" t="str">
        <f>IF('Res Rent Roll'!$B33="","",Rents!CM32*'Res Rent Roll'!$Q33*Rollover!CL33)</f>
        <v/>
      </c>
      <c r="CN32" s="47" t="str">
        <f>IF('Res Rent Roll'!$B33="","",Rents!CN32*'Res Rent Roll'!$Q33*Rollover!CM33)</f>
        <v/>
      </c>
      <c r="CO32" s="47" t="str">
        <f>IF('Res Rent Roll'!$B33="","",Rents!CO32*'Res Rent Roll'!$Q33*Rollover!CN33)</f>
        <v/>
      </c>
      <c r="CP32" s="47" t="str">
        <f>IF('Res Rent Roll'!$B33="","",Rents!CP32*'Res Rent Roll'!$Q33*Rollover!CO33)</f>
        <v/>
      </c>
      <c r="CQ32" s="47" t="str">
        <f>IF('Res Rent Roll'!$B33="","",Rents!CQ32*'Res Rent Roll'!$Q33*Rollover!CP33)</f>
        <v/>
      </c>
      <c r="CR32" s="47" t="str">
        <f>IF('Res Rent Roll'!$B33="","",Rents!CR32*'Res Rent Roll'!$Q33*Rollover!CQ33)</f>
        <v/>
      </c>
      <c r="CS32" s="47" t="str">
        <f>IF('Res Rent Roll'!$B33="","",Rents!CS32*'Res Rent Roll'!$Q33*Rollover!CR33)</f>
        <v/>
      </c>
      <c r="CT32" s="47" t="str">
        <f>IF('Res Rent Roll'!$B33="","",Rents!CT32*'Res Rent Roll'!$Q33*Rollover!CS33)</f>
        <v/>
      </c>
      <c r="CU32" s="47" t="str">
        <f>IF('Res Rent Roll'!$B33="","",Rents!CU32*'Res Rent Roll'!$Q33*Rollover!CT33)</f>
        <v/>
      </c>
      <c r="CV32" s="47" t="str">
        <f>IF('Res Rent Roll'!$B33="","",Rents!CV32*'Res Rent Roll'!$Q33*Rollover!CU33)</f>
        <v/>
      </c>
      <c r="CW32" s="47" t="str">
        <f>IF('Res Rent Roll'!$B33="","",Rents!CW32*'Res Rent Roll'!$Q33*Rollover!CV33)</f>
        <v/>
      </c>
      <c r="CX32" s="47" t="str">
        <f>IF('Res Rent Roll'!$B33="","",Rents!CX32*'Res Rent Roll'!$Q33*Rollover!CW33)</f>
        <v/>
      </c>
      <c r="CY32" s="47" t="str">
        <f>IF('Res Rent Roll'!$B33="","",Rents!CY32*'Res Rent Roll'!$Q33*Rollover!CX33)</f>
        <v/>
      </c>
      <c r="CZ32" s="47" t="str">
        <f>IF('Res Rent Roll'!$B33="","",Rents!CZ32*'Res Rent Roll'!$Q33*Rollover!CY33)</f>
        <v/>
      </c>
      <c r="DA32" s="47" t="str">
        <f>IF('Res Rent Roll'!$B33="","",Rents!DA32*'Res Rent Roll'!$Q33*Rollover!CZ33)</f>
        <v/>
      </c>
      <c r="DB32" s="47" t="str">
        <f>IF('Res Rent Roll'!$B33="","",Rents!DB32*'Res Rent Roll'!$Q33*Rollover!DA33)</f>
        <v/>
      </c>
      <c r="DC32" s="47" t="str">
        <f>IF('Res Rent Roll'!$B33="","",Rents!DC32*'Res Rent Roll'!$Q33*Rollover!DB33)</f>
        <v/>
      </c>
      <c r="DD32" s="47" t="str">
        <f>IF('Res Rent Roll'!$B33="","",Rents!DD32*'Res Rent Roll'!$Q33*Rollover!DC33)</f>
        <v/>
      </c>
      <c r="DE32" s="47" t="str">
        <f>IF('Res Rent Roll'!$B33="","",Rents!DE32*'Res Rent Roll'!$Q33*Rollover!DD33)</f>
        <v/>
      </c>
      <c r="DF32" s="47" t="str">
        <f>IF('Res Rent Roll'!$B33="","",Rents!DF32*'Res Rent Roll'!$Q33*Rollover!DE33)</f>
        <v/>
      </c>
      <c r="DG32" s="47" t="str">
        <f>IF('Res Rent Roll'!$B33="","",Rents!DG32*'Res Rent Roll'!$Q33*Rollover!DF33)</f>
        <v/>
      </c>
      <c r="DH32" s="47" t="str">
        <f>IF('Res Rent Roll'!$B33="","",Rents!DH32*'Res Rent Roll'!$Q33*Rollover!DG33)</f>
        <v/>
      </c>
      <c r="DI32" s="47" t="str">
        <f>IF('Res Rent Roll'!$B33="","",Rents!DI32*'Res Rent Roll'!$Q33*Rollover!DH33)</f>
        <v/>
      </c>
      <c r="DJ32" s="47" t="str">
        <f>IF('Res Rent Roll'!$B33="","",Rents!DJ32*'Res Rent Roll'!$Q33*Rollover!DI33)</f>
        <v/>
      </c>
      <c r="DK32" s="47" t="str">
        <f>IF('Res Rent Roll'!$B33="","",Rents!DK32*'Res Rent Roll'!$Q33*Rollover!DJ33)</f>
        <v/>
      </c>
      <c r="DL32" s="47" t="str">
        <f>IF('Res Rent Roll'!$B33="","",Rents!DL32*'Res Rent Roll'!$Q33*Rollover!DK33)</f>
        <v/>
      </c>
      <c r="DM32" s="47" t="str">
        <f>IF('Res Rent Roll'!$B33="","",Rents!DM32*'Res Rent Roll'!$Q33*Rollover!DL33)</f>
        <v/>
      </c>
      <c r="DN32" s="47" t="str">
        <f>IF('Res Rent Roll'!$B33="","",Rents!DN32*'Res Rent Roll'!$Q33*Rollover!DM33)</f>
        <v/>
      </c>
      <c r="DO32" s="47" t="str">
        <f>IF('Res Rent Roll'!$B33="","",Rents!DO32*'Res Rent Roll'!$Q33*Rollover!DN33)</f>
        <v/>
      </c>
      <c r="DP32" s="47" t="str">
        <f>IF('Res Rent Roll'!$B33="","",Rents!DP32*'Res Rent Roll'!$Q33*Rollover!DO33)</f>
        <v/>
      </c>
      <c r="DQ32" s="47" t="str">
        <f>IF('Res Rent Roll'!$B33="","",Rents!DQ32*'Res Rent Roll'!$Q33*Rollover!DP33)</f>
        <v/>
      </c>
      <c r="DR32" s="47" t="str">
        <f>IF('Res Rent Roll'!$B33="","",Rents!DR32*'Res Rent Roll'!$Q33*Rollover!DQ33)</f>
        <v/>
      </c>
      <c r="DS32" s="47" t="str">
        <f>IF('Res Rent Roll'!$B33="","",Rents!DS32*'Res Rent Roll'!$Q33*Rollover!DR33)</f>
        <v/>
      </c>
      <c r="DT32" s="47" t="str">
        <f>IF('Res Rent Roll'!$B33="","",Rents!DT32*'Res Rent Roll'!$Q33*Rollover!DS33)</f>
        <v/>
      </c>
      <c r="DU32" s="47" t="str">
        <f>IF('Res Rent Roll'!$B33="","",Rents!DU32*'Res Rent Roll'!$Q33*Rollover!DT33)</f>
        <v/>
      </c>
      <c r="DV32" s="47" t="str">
        <f>IF('Res Rent Roll'!$B33="","",Rents!DV32*'Res Rent Roll'!$Q33*Rollover!DU33)</f>
        <v/>
      </c>
      <c r="DW32" s="47" t="str">
        <f>IF('Res Rent Roll'!$B33="","",Rents!DW32*'Res Rent Roll'!$Q33*Rollover!DV33)</f>
        <v/>
      </c>
      <c r="DX32" s="47" t="str">
        <f>IF('Res Rent Roll'!$B33="","",Rents!DX32*'Res Rent Roll'!$Q33*Rollover!DW33)</f>
        <v/>
      </c>
      <c r="DY32" s="47" t="str">
        <f>IF('Res Rent Roll'!$B33="","",Rents!DY32*'Res Rent Roll'!$Q33*Rollover!DX33)</f>
        <v/>
      </c>
      <c r="DZ32" s="47" t="str">
        <f>IF('Res Rent Roll'!$B33="","",Rents!DZ32*'Res Rent Roll'!$Q33*Rollover!DY33)</f>
        <v/>
      </c>
      <c r="EA32" s="47" t="str">
        <f>IF('Res Rent Roll'!$B33="","",Rents!EA32*'Res Rent Roll'!$Q33*Rollover!DZ33)</f>
        <v/>
      </c>
      <c r="EB32" s="47" t="str">
        <f>IF('Res Rent Roll'!$B33="","",Rents!EB32*'Res Rent Roll'!$Q33*Rollover!EA33)</f>
        <v/>
      </c>
      <c r="EC32" s="47" t="str">
        <f>IF('Res Rent Roll'!$B33="","",Rents!EC32*'Res Rent Roll'!$Q33*Rollover!EB33)</f>
        <v/>
      </c>
      <c r="ED32" s="47" t="str">
        <f>IF('Res Rent Roll'!$B33="","",Rents!ED32*'Res Rent Roll'!$Q33*Rollover!EC33)</f>
        <v/>
      </c>
      <c r="EE32" s="47" t="str">
        <f>IF('Res Rent Roll'!$B33="","",Rents!EE32*'Res Rent Roll'!$Q33*Rollover!ED33)</f>
        <v/>
      </c>
      <c r="EF32" s="47" t="str">
        <f>IF('Res Rent Roll'!$B33="","",Rents!EF32*'Res Rent Roll'!$Q33*Rollover!EE33)</f>
        <v/>
      </c>
      <c r="EG32" s="47" t="str">
        <f>IF('Res Rent Roll'!$B33="","",Rents!EG32*'Res Rent Roll'!$Q33*Rollover!EF33)</f>
        <v/>
      </c>
      <c r="EH32" s="47" t="str">
        <f>IF('Res Rent Roll'!$B33="","",Rents!EH32*'Res Rent Roll'!$Q33*Rollover!EG33)</f>
        <v/>
      </c>
      <c r="EI32" s="47" t="str">
        <f>IF('Res Rent Roll'!$B33="","",Rents!EI32*'Res Rent Roll'!$Q33*Rollover!EH33)</f>
        <v/>
      </c>
      <c r="EJ32" s="47" t="str">
        <f>IF('Res Rent Roll'!$B33="","",Rents!EJ32*'Res Rent Roll'!$Q33*Rollover!EI33)</f>
        <v/>
      </c>
      <c r="EK32" s="47" t="str">
        <f>IF('Res Rent Roll'!$B33="","",Rents!EK32*'Res Rent Roll'!$Q33*Rollover!EJ33)</f>
        <v/>
      </c>
      <c r="EL32" s="47" t="str">
        <f>IF('Res Rent Roll'!$B33="","",Rents!EL32*'Res Rent Roll'!$Q33*Rollover!EK33)</f>
        <v/>
      </c>
      <c r="EM32" s="47" t="str">
        <f>IF('Res Rent Roll'!$B33="","",Rents!EM32*'Res Rent Roll'!$Q33*Rollover!EL33)</f>
        <v/>
      </c>
      <c r="EN32" s="47" t="str">
        <f>IF('Res Rent Roll'!$B33="","",Rents!EN32*'Res Rent Roll'!$Q33*Rollover!EM33)</f>
        <v/>
      </c>
      <c r="EO32" s="47" t="str">
        <f>IF('Res Rent Roll'!$B33="","",Rents!EO32*'Res Rent Roll'!$Q33*Rollover!EN33)</f>
        <v/>
      </c>
      <c r="EP32" s="47" t="str">
        <f>IF('Res Rent Roll'!$B33="","",Rents!EP32*'Res Rent Roll'!$Q33*Rollover!EO33)</f>
        <v/>
      </c>
      <c r="EQ32" s="47" t="str">
        <f>IF('Res Rent Roll'!$B33="","",Rents!EQ32*'Res Rent Roll'!$Q33*Rollover!EP33)</f>
        <v/>
      </c>
      <c r="ER32" s="47" t="str">
        <f>IF('Res Rent Roll'!$B33="","",Rents!ER32*'Res Rent Roll'!$Q33*Rollover!EQ33)</f>
        <v/>
      </c>
      <c r="ES32" s="47" t="str">
        <f>IF('Res Rent Roll'!$B33="","",Rents!ES32*'Res Rent Roll'!$Q33*Rollover!ER33)</f>
        <v/>
      </c>
      <c r="ET32" s="47" t="str">
        <f>IF('Res Rent Roll'!$B33="","",Rents!ET32*'Res Rent Roll'!$Q33*Rollover!ES33)</f>
        <v/>
      </c>
      <c r="EU32" s="47" t="str">
        <f>IF('Res Rent Roll'!$B33="","",Rents!EU32*'Res Rent Roll'!$Q33*Rollover!ET33)</f>
        <v/>
      </c>
      <c r="EV32" s="47" t="str">
        <f>IF('Res Rent Roll'!$B33="","",Rents!EV32*'Res Rent Roll'!$Q33*Rollover!EU33)</f>
        <v/>
      </c>
      <c r="EW32" s="47" t="str">
        <f>IF('Res Rent Roll'!$B33="","",Rents!EW32*'Res Rent Roll'!$Q33*Rollover!EV33)</f>
        <v/>
      </c>
      <c r="EX32" s="47" t="str">
        <f>IF('Res Rent Roll'!$B33="","",Rents!EX32*'Res Rent Roll'!$Q33*Rollover!EW33)</f>
        <v/>
      </c>
      <c r="EY32" s="47" t="str">
        <f>IF('Res Rent Roll'!$B33="","",Rents!EY32*'Res Rent Roll'!$Q33*Rollover!EX33)</f>
        <v/>
      </c>
      <c r="EZ32" s="47" t="str">
        <f>IF('Res Rent Roll'!$B33="","",Rents!EZ32*'Res Rent Roll'!$Q33*Rollover!EY33)</f>
        <v/>
      </c>
      <c r="FA32" s="47" t="str">
        <f>IF('Res Rent Roll'!$B33="","",Rents!FA32*'Res Rent Roll'!$Q33*Rollover!EZ33)</f>
        <v/>
      </c>
      <c r="FB32" s="47" t="str">
        <f>IF('Res Rent Roll'!$B33="","",Rents!FB32*'Res Rent Roll'!$Q33*Rollover!FA33)</f>
        <v/>
      </c>
      <c r="FC32" s="47" t="str">
        <f>IF('Res Rent Roll'!$B33="","",Rents!FC32*'Res Rent Roll'!$Q33*Rollover!FB33)</f>
        <v/>
      </c>
      <c r="FD32" s="47" t="str">
        <f>IF('Res Rent Roll'!$B33="","",Rents!FD32*'Res Rent Roll'!$Q33*Rollover!FC33)</f>
        <v/>
      </c>
      <c r="FE32" s="47" t="str">
        <f>IF('Res Rent Roll'!$B33="","",Rents!FE32*'Res Rent Roll'!$Q33*Rollover!FD33)</f>
        <v/>
      </c>
      <c r="FF32" s="47" t="str">
        <f>IF('Res Rent Roll'!$B33="","",Rents!FF32*'Res Rent Roll'!$Q33*Rollover!FE33)</f>
        <v/>
      </c>
      <c r="FG32" s="47" t="str">
        <f>IF('Res Rent Roll'!$B33="","",Rents!FG32*'Res Rent Roll'!$Q33*Rollover!FF33)</f>
        <v/>
      </c>
      <c r="FH32" s="47" t="str">
        <f>IF('Res Rent Roll'!$B33="","",Rents!FH32*'Res Rent Roll'!$Q33*Rollover!FG33)</f>
        <v/>
      </c>
      <c r="FI32" s="47" t="str">
        <f>IF('Res Rent Roll'!$B33="","",Rents!FI32*'Res Rent Roll'!$Q33*Rollover!FH33)</f>
        <v/>
      </c>
      <c r="FJ32" s="47" t="str">
        <f>IF('Res Rent Roll'!$B33="","",Rents!FJ32*'Res Rent Roll'!$Q33*Rollover!FI33)</f>
        <v/>
      </c>
      <c r="FK32" s="47" t="str">
        <f>IF('Res Rent Roll'!$B33="","",Rents!FK32*'Res Rent Roll'!$Q33*Rollover!FJ33)</f>
        <v/>
      </c>
      <c r="FL32" s="47" t="str">
        <f>IF('Res Rent Roll'!$B33="","",Rents!FL32*'Res Rent Roll'!$Q33*Rollover!FK33)</f>
        <v/>
      </c>
      <c r="FM32" s="47" t="str">
        <f>IF('Res Rent Roll'!$B33="","",Rents!FM32*'Res Rent Roll'!$Q33*Rollover!FL33)</f>
        <v/>
      </c>
      <c r="FN32" s="47" t="str">
        <f>IF('Res Rent Roll'!$B33="","",Rents!FN32*'Res Rent Roll'!$Q33*Rollover!FM33)</f>
        <v/>
      </c>
      <c r="FO32" s="47" t="str">
        <f>IF('Res Rent Roll'!$B33="","",Rents!FO32*'Res Rent Roll'!$Q33*Rollover!FN33)</f>
        <v/>
      </c>
      <c r="FP32" s="47" t="str">
        <f>IF('Res Rent Roll'!$B33="","",Rents!FP32*'Res Rent Roll'!$Q33*Rollover!FO33)</f>
        <v/>
      </c>
      <c r="FQ32" s="47" t="str">
        <f>IF('Res Rent Roll'!$B33="","",Rents!FQ32*'Res Rent Roll'!$Q33*Rollover!FP33)</f>
        <v/>
      </c>
      <c r="FR32" s="47" t="str">
        <f>IF('Res Rent Roll'!$B33="","",Rents!FR32*'Res Rent Roll'!$Q33*Rollover!FQ33)</f>
        <v/>
      </c>
      <c r="FS32" s="47" t="str">
        <f>IF('Res Rent Roll'!$B33="","",Rents!FS32*'Res Rent Roll'!$Q33*Rollover!FR33)</f>
        <v/>
      </c>
      <c r="FT32" s="47" t="str">
        <f>IF('Res Rent Roll'!$B33="","",Rents!FT32*'Res Rent Roll'!$Q33*Rollover!FS33)</f>
        <v/>
      </c>
      <c r="FU32" s="47" t="str">
        <f>IF('Res Rent Roll'!$B33="","",Rents!FU32*'Res Rent Roll'!$Q33*Rollover!FT33)</f>
        <v/>
      </c>
      <c r="FV32" s="47" t="str">
        <f>IF('Res Rent Roll'!$B33="","",Rents!FV32*'Res Rent Roll'!$Q33*Rollover!FU33)</f>
        <v/>
      </c>
      <c r="FW32" s="47" t="str">
        <f>IF('Res Rent Roll'!$B33="","",Rents!FW32*'Res Rent Roll'!$Q33*Rollover!FV33)</f>
        <v/>
      </c>
      <c r="FX32" s="47" t="str">
        <f>IF('Res Rent Roll'!$B33="","",Rents!FX32*'Res Rent Roll'!$Q33*Rollover!FW33)</f>
        <v/>
      </c>
      <c r="FY32" s="47" t="str">
        <f>IF('Res Rent Roll'!$B33="","",Rents!FY32*'Res Rent Roll'!$Q33*Rollover!FX33)</f>
        <v/>
      </c>
      <c r="FZ32" s="47" t="str">
        <f>IF('Res Rent Roll'!$B33="","",Rents!FZ32*'Res Rent Roll'!$Q33*Rollover!FY33)</f>
        <v/>
      </c>
      <c r="GA32" s="48" t="str">
        <f>IF('Res Rent Roll'!$B33="","",Rents!GA32*'Res Rent Roll'!$Q33*Rollover!FZ33)</f>
        <v/>
      </c>
    </row>
    <row r="33" spans="2:183" x14ac:dyDescent="0.3">
      <c r="B33" s="42" t="str">
        <f>IF('Res Rent Roll'!$B34="","",'Res Rent Roll'!$B34)</f>
        <v/>
      </c>
      <c r="C33" s="43"/>
      <c r="D33" s="47" t="str">
        <f>IF('Res Rent Roll'!$B34="","",Rents!D33*'Res Rent Roll'!$Q34*Rollover!C34)</f>
        <v/>
      </c>
      <c r="E33" s="47" t="str">
        <f>IF('Res Rent Roll'!$B34="","",Rents!E33*'Res Rent Roll'!$Q34*Rollover!D34)</f>
        <v/>
      </c>
      <c r="F33" s="47" t="str">
        <f>IF('Res Rent Roll'!$B34="","",Rents!F33*'Res Rent Roll'!$Q34*Rollover!E34)</f>
        <v/>
      </c>
      <c r="G33" s="47" t="str">
        <f>IF('Res Rent Roll'!$B34="","",Rents!G33*'Res Rent Roll'!$Q34*Rollover!F34)</f>
        <v/>
      </c>
      <c r="H33" s="47" t="str">
        <f>IF('Res Rent Roll'!$B34="","",Rents!H33*'Res Rent Roll'!$Q34*Rollover!G34)</f>
        <v/>
      </c>
      <c r="I33" s="47" t="str">
        <f>IF('Res Rent Roll'!$B34="","",Rents!I33*'Res Rent Roll'!$Q34*Rollover!H34)</f>
        <v/>
      </c>
      <c r="J33" s="47" t="str">
        <f>IF('Res Rent Roll'!$B34="","",Rents!J33*'Res Rent Roll'!$Q34*Rollover!I34)</f>
        <v/>
      </c>
      <c r="K33" s="47" t="str">
        <f>IF('Res Rent Roll'!$B34="","",Rents!K33*'Res Rent Roll'!$Q34*Rollover!J34)</f>
        <v/>
      </c>
      <c r="L33" s="47" t="str">
        <f>IF('Res Rent Roll'!$B34="","",Rents!L33*'Res Rent Roll'!$Q34*Rollover!K34)</f>
        <v/>
      </c>
      <c r="M33" s="47" t="str">
        <f>IF('Res Rent Roll'!$B34="","",Rents!M33*'Res Rent Roll'!$Q34*Rollover!L34)</f>
        <v/>
      </c>
      <c r="N33" s="47" t="str">
        <f>IF('Res Rent Roll'!$B34="","",Rents!N33*'Res Rent Roll'!$Q34*Rollover!M34)</f>
        <v/>
      </c>
      <c r="O33" s="47" t="str">
        <f>IF('Res Rent Roll'!$B34="","",Rents!O33*'Res Rent Roll'!$Q34*Rollover!N34)</f>
        <v/>
      </c>
      <c r="P33" s="47" t="str">
        <f>IF('Res Rent Roll'!$B34="","",Rents!P33*'Res Rent Roll'!$Q34*Rollover!O34)</f>
        <v/>
      </c>
      <c r="Q33" s="47" t="str">
        <f>IF('Res Rent Roll'!$B34="","",Rents!Q33*'Res Rent Roll'!$Q34*Rollover!P34)</f>
        <v/>
      </c>
      <c r="R33" s="47" t="str">
        <f>IF('Res Rent Roll'!$B34="","",Rents!R33*'Res Rent Roll'!$Q34*Rollover!Q34)</f>
        <v/>
      </c>
      <c r="S33" s="47" t="str">
        <f>IF('Res Rent Roll'!$B34="","",Rents!S33*'Res Rent Roll'!$Q34*Rollover!R34)</f>
        <v/>
      </c>
      <c r="T33" s="47" t="str">
        <f>IF('Res Rent Roll'!$B34="","",Rents!T33*'Res Rent Roll'!$Q34*Rollover!S34)</f>
        <v/>
      </c>
      <c r="U33" s="47" t="str">
        <f>IF('Res Rent Roll'!$B34="","",Rents!U33*'Res Rent Roll'!$Q34*Rollover!T34)</f>
        <v/>
      </c>
      <c r="V33" s="47" t="str">
        <f>IF('Res Rent Roll'!$B34="","",Rents!V33*'Res Rent Roll'!$Q34*Rollover!U34)</f>
        <v/>
      </c>
      <c r="W33" s="47" t="str">
        <f>IF('Res Rent Roll'!$B34="","",Rents!W33*'Res Rent Roll'!$Q34*Rollover!V34)</f>
        <v/>
      </c>
      <c r="X33" s="47" t="str">
        <f>IF('Res Rent Roll'!$B34="","",Rents!X33*'Res Rent Roll'!$Q34*Rollover!W34)</f>
        <v/>
      </c>
      <c r="Y33" s="47" t="str">
        <f>IF('Res Rent Roll'!$B34="","",Rents!Y33*'Res Rent Roll'!$Q34*Rollover!X34)</f>
        <v/>
      </c>
      <c r="Z33" s="47" t="str">
        <f>IF('Res Rent Roll'!$B34="","",Rents!Z33*'Res Rent Roll'!$Q34*Rollover!Y34)</f>
        <v/>
      </c>
      <c r="AA33" s="47" t="str">
        <f>IF('Res Rent Roll'!$B34="","",Rents!AA33*'Res Rent Roll'!$Q34*Rollover!Z34)</f>
        <v/>
      </c>
      <c r="AB33" s="47" t="str">
        <f>IF('Res Rent Roll'!$B34="","",Rents!AB33*'Res Rent Roll'!$Q34*Rollover!AA34)</f>
        <v/>
      </c>
      <c r="AC33" s="47" t="str">
        <f>IF('Res Rent Roll'!$B34="","",Rents!AC33*'Res Rent Roll'!$Q34*Rollover!AB34)</f>
        <v/>
      </c>
      <c r="AD33" s="47" t="str">
        <f>IF('Res Rent Roll'!$B34="","",Rents!AD33*'Res Rent Roll'!$Q34*Rollover!AC34)</f>
        <v/>
      </c>
      <c r="AE33" s="47" t="str">
        <f>IF('Res Rent Roll'!$B34="","",Rents!AE33*'Res Rent Roll'!$Q34*Rollover!AD34)</f>
        <v/>
      </c>
      <c r="AF33" s="47" t="str">
        <f>IF('Res Rent Roll'!$B34="","",Rents!AF33*'Res Rent Roll'!$Q34*Rollover!AE34)</f>
        <v/>
      </c>
      <c r="AG33" s="47" t="str">
        <f>IF('Res Rent Roll'!$B34="","",Rents!AG33*'Res Rent Roll'!$Q34*Rollover!AF34)</f>
        <v/>
      </c>
      <c r="AH33" s="47" t="str">
        <f>IF('Res Rent Roll'!$B34="","",Rents!AH33*'Res Rent Roll'!$Q34*Rollover!AG34)</f>
        <v/>
      </c>
      <c r="AI33" s="47" t="str">
        <f>IF('Res Rent Roll'!$B34="","",Rents!AI33*'Res Rent Roll'!$Q34*Rollover!AH34)</f>
        <v/>
      </c>
      <c r="AJ33" s="47" t="str">
        <f>IF('Res Rent Roll'!$B34="","",Rents!AJ33*'Res Rent Roll'!$Q34*Rollover!AI34)</f>
        <v/>
      </c>
      <c r="AK33" s="47" t="str">
        <f>IF('Res Rent Roll'!$B34="","",Rents!AK33*'Res Rent Roll'!$Q34*Rollover!AJ34)</f>
        <v/>
      </c>
      <c r="AL33" s="47" t="str">
        <f>IF('Res Rent Roll'!$B34="","",Rents!AL33*'Res Rent Roll'!$Q34*Rollover!AK34)</f>
        <v/>
      </c>
      <c r="AM33" s="47" t="str">
        <f>IF('Res Rent Roll'!$B34="","",Rents!AM33*'Res Rent Roll'!$Q34*Rollover!AL34)</f>
        <v/>
      </c>
      <c r="AN33" s="47" t="str">
        <f>IF('Res Rent Roll'!$B34="","",Rents!AN33*'Res Rent Roll'!$Q34*Rollover!AM34)</f>
        <v/>
      </c>
      <c r="AO33" s="47" t="str">
        <f>IF('Res Rent Roll'!$B34="","",Rents!AO33*'Res Rent Roll'!$Q34*Rollover!AN34)</f>
        <v/>
      </c>
      <c r="AP33" s="47" t="str">
        <f>IF('Res Rent Roll'!$B34="","",Rents!AP33*'Res Rent Roll'!$Q34*Rollover!AO34)</f>
        <v/>
      </c>
      <c r="AQ33" s="47" t="str">
        <f>IF('Res Rent Roll'!$B34="","",Rents!AQ33*'Res Rent Roll'!$Q34*Rollover!AP34)</f>
        <v/>
      </c>
      <c r="AR33" s="47" t="str">
        <f>IF('Res Rent Roll'!$B34="","",Rents!AR33*'Res Rent Roll'!$Q34*Rollover!AQ34)</f>
        <v/>
      </c>
      <c r="AS33" s="47" t="str">
        <f>IF('Res Rent Roll'!$B34="","",Rents!AS33*'Res Rent Roll'!$Q34*Rollover!AR34)</f>
        <v/>
      </c>
      <c r="AT33" s="47" t="str">
        <f>IF('Res Rent Roll'!$B34="","",Rents!AT33*'Res Rent Roll'!$Q34*Rollover!AS34)</f>
        <v/>
      </c>
      <c r="AU33" s="47" t="str">
        <f>IF('Res Rent Roll'!$B34="","",Rents!AU33*'Res Rent Roll'!$Q34*Rollover!AT34)</f>
        <v/>
      </c>
      <c r="AV33" s="47" t="str">
        <f>IF('Res Rent Roll'!$B34="","",Rents!AV33*'Res Rent Roll'!$Q34*Rollover!AU34)</f>
        <v/>
      </c>
      <c r="AW33" s="47" t="str">
        <f>IF('Res Rent Roll'!$B34="","",Rents!AW33*'Res Rent Roll'!$Q34*Rollover!AV34)</f>
        <v/>
      </c>
      <c r="AX33" s="47" t="str">
        <f>IF('Res Rent Roll'!$B34="","",Rents!AX33*'Res Rent Roll'!$Q34*Rollover!AW34)</f>
        <v/>
      </c>
      <c r="AY33" s="47" t="str">
        <f>IF('Res Rent Roll'!$B34="","",Rents!AY33*'Res Rent Roll'!$Q34*Rollover!AX34)</f>
        <v/>
      </c>
      <c r="AZ33" s="47" t="str">
        <f>IF('Res Rent Roll'!$B34="","",Rents!AZ33*'Res Rent Roll'!$Q34*Rollover!AY34)</f>
        <v/>
      </c>
      <c r="BA33" s="47" t="str">
        <f>IF('Res Rent Roll'!$B34="","",Rents!BA33*'Res Rent Roll'!$Q34*Rollover!AZ34)</f>
        <v/>
      </c>
      <c r="BB33" s="47" t="str">
        <f>IF('Res Rent Roll'!$B34="","",Rents!BB33*'Res Rent Roll'!$Q34*Rollover!BA34)</f>
        <v/>
      </c>
      <c r="BC33" s="47" t="str">
        <f>IF('Res Rent Roll'!$B34="","",Rents!BC33*'Res Rent Roll'!$Q34*Rollover!BB34)</f>
        <v/>
      </c>
      <c r="BD33" s="47" t="str">
        <f>IF('Res Rent Roll'!$B34="","",Rents!BD33*'Res Rent Roll'!$Q34*Rollover!BC34)</f>
        <v/>
      </c>
      <c r="BE33" s="47" t="str">
        <f>IF('Res Rent Roll'!$B34="","",Rents!BE33*'Res Rent Roll'!$Q34*Rollover!BD34)</f>
        <v/>
      </c>
      <c r="BF33" s="47" t="str">
        <f>IF('Res Rent Roll'!$B34="","",Rents!BF33*'Res Rent Roll'!$Q34*Rollover!BE34)</f>
        <v/>
      </c>
      <c r="BG33" s="47" t="str">
        <f>IF('Res Rent Roll'!$B34="","",Rents!BG33*'Res Rent Roll'!$Q34*Rollover!BF34)</f>
        <v/>
      </c>
      <c r="BH33" s="47" t="str">
        <f>IF('Res Rent Roll'!$B34="","",Rents!BH33*'Res Rent Roll'!$Q34*Rollover!BG34)</f>
        <v/>
      </c>
      <c r="BI33" s="47" t="str">
        <f>IF('Res Rent Roll'!$B34="","",Rents!BI33*'Res Rent Roll'!$Q34*Rollover!BH34)</f>
        <v/>
      </c>
      <c r="BJ33" s="47" t="str">
        <f>IF('Res Rent Roll'!$B34="","",Rents!BJ33*'Res Rent Roll'!$Q34*Rollover!BI34)</f>
        <v/>
      </c>
      <c r="BK33" s="47" t="str">
        <f>IF('Res Rent Roll'!$B34="","",Rents!BK33*'Res Rent Roll'!$Q34*Rollover!BJ34)</f>
        <v/>
      </c>
      <c r="BL33" s="47" t="str">
        <f>IF('Res Rent Roll'!$B34="","",Rents!BL33*'Res Rent Roll'!$Q34*Rollover!BK34)</f>
        <v/>
      </c>
      <c r="BM33" s="47" t="str">
        <f>IF('Res Rent Roll'!$B34="","",Rents!BM33*'Res Rent Roll'!$Q34*Rollover!BL34)</f>
        <v/>
      </c>
      <c r="BN33" s="47" t="str">
        <f>IF('Res Rent Roll'!$B34="","",Rents!BN33*'Res Rent Roll'!$Q34*Rollover!BM34)</f>
        <v/>
      </c>
      <c r="BO33" s="47" t="str">
        <f>IF('Res Rent Roll'!$B34="","",Rents!BO33*'Res Rent Roll'!$Q34*Rollover!BN34)</f>
        <v/>
      </c>
      <c r="BP33" s="47" t="str">
        <f>IF('Res Rent Roll'!$B34="","",Rents!BP33*'Res Rent Roll'!$Q34*Rollover!BO34)</f>
        <v/>
      </c>
      <c r="BQ33" s="47" t="str">
        <f>IF('Res Rent Roll'!$B34="","",Rents!BQ33*'Res Rent Roll'!$Q34*Rollover!BP34)</f>
        <v/>
      </c>
      <c r="BR33" s="47" t="str">
        <f>IF('Res Rent Roll'!$B34="","",Rents!BR33*'Res Rent Roll'!$Q34*Rollover!BQ34)</f>
        <v/>
      </c>
      <c r="BS33" s="47" t="str">
        <f>IF('Res Rent Roll'!$B34="","",Rents!BS33*'Res Rent Roll'!$Q34*Rollover!BR34)</f>
        <v/>
      </c>
      <c r="BT33" s="47" t="str">
        <f>IF('Res Rent Roll'!$B34="","",Rents!BT33*'Res Rent Roll'!$Q34*Rollover!BS34)</f>
        <v/>
      </c>
      <c r="BU33" s="47" t="str">
        <f>IF('Res Rent Roll'!$B34="","",Rents!BU33*'Res Rent Roll'!$Q34*Rollover!BT34)</f>
        <v/>
      </c>
      <c r="BV33" s="47" t="str">
        <f>IF('Res Rent Roll'!$B34="","",Rents!BV33*'Res Rent Roll'!$Q34*Rollover!BU34)</f>
        <v/>
      </c>
      <c r="BW33" s="47" t="str">
        <f>IF('Res Rent Roll'!$B34="","",Rents!BW33*'Res Rent Roll'!$Q34*Rollover!BV34)</f>
        <v/>
      </c>
      <c r="BX33" s="47" t="str">
        <f>IF('Res Rent Roll'!$B34="","",Rents!BX33*'Res Rent Roll'!$Q34*Rollover!BW34)</f>
        <v/>
      </c>
      <c r="BY33" s="47" t="str">
        <f>IF('Res Rent Roll'!$B34="","",Rents!BY33*'Res Rent Roll'!$Q34*Rollover!BX34)</f>
        <v/>
      </c>
      <c r="BZ33" s="47" t="str">
        <f>IF('Res Rent Roll'!$B34="","",Rents!BZ33*'Res Rent Roll'!$Q34*Rollover!BY34)</f>
        <v/>
      </c>
      <c r="CA33" s="47" t="str">
        <f>IF('Res Rent Roll'!$B34="","",Rents!CA33*'Res Rent Roll'!$Q34*Rollover!BZ34)</f>
        <v/>
      </c>
      <c r="CB33" s="47" t="str">
        <f>IF('Res Rent Roll'!$B34="","",Rents!CB33*'Res Rent Roll'!$Q34*Rollover!CA34)</f>
        <v/>
      </c>
      <c r="CC33" s="47" t="str">
        <f>IF('Res Rent Roll'!$B34="","",Rents!CC33*'Res Rent Roll'!$Q34*Rollover!CB34)</f>
        <v/>
      </c>
      <c r="CD33" s="47" t="str">
        <f>IF('Res Rent Roll'!$B34="","",Rents!CD33*'Res Rent Roll'!$Q34*Rollover!CC34)</f>
        <v/>
      </c>
      <c r="CE33" s="47" t="str">
        <f>IF('Res Rent Roll'!$B34="","",Rents!CE33*'Res Rent Roll'!$Q34*Rollover!CD34)</f>
        <v/>
      </c>
      <c r="CF33" s="47" t="str">
        <f>IF('Res Rent Roll'!$B34="","",Rents!CF33*'Res Rent Roll'!$Q34*Rollover!CE34)</f>
        <v/>
      </c>
      <c r="CG33" s="47" t="str">
        <f>IF('Res Rent Roll'!$B34="","",Rents!CG33*'Res Rent Roll'!$Q34*Rollover!CF34)</f>
        <v/>
      </c>
      <c r="CH33" s="47" t="str">
        <f>IF('Res Rent Roll'!$B34="","",Rents!CH33*'Res Rent Roll'!$Q34*Rollover!CG34)</f>
        <v/>
      </c>
      <c r="CI33" s="47" t="str">
        <f>IF('Res Rent Roll'!$B34="","",Rents!CI33*'Res Rent Roll'!$Q34*Rollover!CH34)</f>
        <v/>
      </c>
      <c r="CJ33" s="47" t="str">
        <f>IF('Res Rent Roll'!$B34="","",Rents!CJ33*'Res Rent Roll'!$Q34*Rollover!CI34)</f>
        <v/>
      </c>
      <c r="CK33" s="47" t="str">
        <f>IF('Res Rent Roll'!$B34="","",Rents!CK33*'Res Rent Roll'!$Q34*Rollover!CJ34)</f>
        <v/>
      </c>
      <c r="CL33" s="47" t="str">
        <f>IF('Res Rent Roll'!$B34="","",Rents!CL33*'Res Rent Roll'!$Q34*Rollover!CK34)</f>
        <v/>
      </c>
      <c r="CM33" s="47" t="str">
        <f>IF('Res Rent Roll'!$B34="","",Rents!CM33*'Res Rent Roll'!$Q34*Rollover!CL34)</f>
        <v/>
      </c>
      <c r="CN33" s="47" t="str">
        <f>IF('Res Rent Roll'!$B34="","",Rents!CN33*'Res Rent Roll'!$Q34*Rollover!CM34)</f>
        <v/>
      </c>
      <c r="CO33" s="47" t="str">
        <f>IF('Res Rent Roll'!$B34="","",Rents!CO33*'Res Rent Roll'!$Q34*Rollover!CN34)</f>
        <v/>
      </c>
      <c r="CP33" s="47" t="str">
        <f>IF('Res Rent Roll'!$B34="","",Rents!CP33*'Res Rent Roll'!$Q34*Rollover!CO34)</f>
        <v/>
      </c>
      <c r="CQ33" s="47" t="str">
        <f>IF('Res Rent Roll'!$B34="","",Rents!CQ33*'Res Rent Roll'!$Q34*Rollover!CP34)</f>
        <v/>
      </c>
      <c r="CR33" s="47" t="str">
        <f>IF('Res Rent Roll'!$B34="","",Rents!CR33*'Res Rent Roll'!$Q34*Rollover!CQ34)</f>
        <v/>
      </c>
      <c r="CS33" s="47" t="str">
        <f>IF('Res Rent Roll'!$B34="","",Rents!CS33*'Res Rent Roll'!$Q34*Rollover!CR34)</f>
        <v/>
      </c>
      <c r="CT33" s="47" t="str">
        <f>IF('Res Rent Roll'!$B34="","",Rents!CT33*'Res Rent Roll'!$Q34*Rollover!CS34)</f>
        <v/>
      </c>
      <c r="CU33" s="47" t="str">
        <f>IF('Res Rent Roll'!$B34="","",Rents!CU33*'Res Rent Roll'!$Q34*Rollover!CT34)</f>
        <v/>
      </c>
      <c r="CV33" s="47" t="str">
        <f>IF('Res Rent Roll'!$B34="","",Rents!CV33*'Res Rent Roll'!$Q34*Rollover!CU34)</f>
        <v/>
      </c>
      <c r="CW33" s="47" t="str">
        <f>IF('Res Rent Roll'!$B34="","",Rents!CW33*'Res Rent Roll'!$Q34*Rollover!CV34)</f>
        <v/>
      </c>
      <c r="CX33" s="47" t="str">
        <f>IF('Res Rent Roll'!$B34="","",Rents!CX33*'Res Rent Roll'!$Q34*Rollover!CW34)</f>
        <v/>
      </c>
      <c r="CY33" s="47" t="str">
        <f>IF('Res Rent Roll'!$B34="","",Rents!CY33*'Res Rent Roll'!$Q34*Rollover!CX34)</f>
        <v/>
      </c>
      <c r="CZ33" s="47" t="str">
        <f>IF('Res Rent Roll'!$B34="","",Rents!CZ33*'Res Rent Roll'!$Q34*Rollover!CY34)</f>
        <v/>
      </c>
      <c r="DA33" s="47" t="str">
        <f>IF('Res Rent Roll'!$B34="","",Rents!DA33*'Res Rent Roll'!$Q34*Rollover!CZ34)</f>
        <v/>
      </c>
      <c r="DB33" s="47" t="str">
        <f>IF('Res Rent Roll'!$B34="","",Rents!DB33*'Res Rent Roll'!$Q34*Rollover!DA34)</f>
        <v/>
      </c>
      <c r="DC33" s="47" t="str">
        <f>IF('Res Rent Roll'!$B34="","",Rents!DC33*'Res Rent Roll'!$Q34*Rollover!DB34)</f>
        <v/>
      </c>
      <c r="DD33" s="47" t="str">
        <f>IF('Res Rent Roll'!$B34="","",Rents!DD33*'Res Rent Roll'!$Q34*Rollover!DC34)</f>
        <v/>
      </c>
      <c r="DE33" s="47" t="str">
        <f>IF('Res Rent Roll'!$B34="","",Rents!DE33*'Res Rent Roll'!$Q34*Rollover!DD34)</f>
        <v/>
      </c>
      <c r="DF33" s="47" t="str">
        <f>IF('Res Rent Roll'!$B34="","",Rents!DF33*'Res Rent Roll'!$Q34*Rollover!DE34)</f>
        <v/>
      </c>
      <c r="DG33" s="47" t="str">
        <f>IF('Res Rent Roll'!$B34="","",Rents!DG33*'Res Rent Roll'!$Q34*Rollover!DF34)</f>
        <v/>
      </c>
      <c r="DH33" s="47" t="str">
        <f>IF('Res Rent Roll'!$B34="","",Rents!DH33*'Res Rent Roll'!$Q34*Rollover!DG34)</f>
        <v/>
      </c>
      <c r="DI33" s="47" t="str">
        <f>IF('Res Rent Roll'!$B34="","",Rents!DI33*'Res Rent Roll'!$Q34*Rollover!DH34)</f>
        <v/>
      </c>
      <c r="DJ33" s="47" t="str">
        <f>IF('Res Rent Roll'!$B34="","",Rents!DJ33*'Res Rent Roll'!$Q34*Rollover!DI34)</f>
        <v/>
      </c>
      <c r="DK33" s="47" t="str">
        <f>IF('Res Rent Roll'!$B34="","",Rents!DK33*'Res Rent Roll'!$Q34*Rollover!DJ34)</f>
        <v/>
      </c>
      <c r="DL33" s="47" t="str">
        <f>IF('Res Rent Roll'!$B34="","",Rents!DL33*'Res Rent Roll'!$Q34*Rollover!DK34)</f>
        <v/>
      </c>
      <c r="DM33" s="47" t="str">
        <f>IF('Res Rent Roll'!$B34="","",Rents!DM33*'Res Rent Roll'!$Q34*Rollover!DL34)</f>
        <v/>
      </c>
      <c r="DN33" s="47" t="str">
        <f>IF('Res Rent Roll'!$B34="","",Rents!DN33*'Res Rent Roll'!$Q34*Rollover!DM34)</f>
        <v/>
      </c>
      <c r="DO33" s="47" t="str">
        <f>IF('Res Rent Roll'!$B34="","",Rents!DO33*'Res Rent Roll'!$Q34*Rollover!DN34)</f>
        <v/>
      </c>
      <c r="DP33" s="47" t="str">
        <f>IF('Res Rent Roll'!$B34="","",Rents!DP33*'Res Rent Roll'!$Q34*Rollover!DO34)</f>
        <v/>
      </c>
      <c r="DQ33" s="47" t="str">
        <f>IF('Res Rent Roll'!$B34="","",Rents!DQ33*'Res Rent Roll'!$Q34*Rollover!DP34)</f>
        <v/>
      </c>
      <c r="DR33" s="47" t="str">
        <f>IF('Res Rent Roll'!$B34="","",Rents!DR33*'Res Rent Roll'!$Q34*Rollover!DQ34)</f>
        <v/>
      </c>
      <c r="DS33" s="47" t="str">
        <f>IF('Res Rent Roll'!$B34="","",Rents!DS33*'Res Rent Roll'!$Q34*Rollover!DR34)</f>
        <v/>
      </c>
      <c r="DT33" s="47" t="str">
        <f>IF('Res Rent Roll'!$B34="","",Rents!DT33*'Res Rent Roll'!$Q34*Rollover!DS34)</f>
        <v/>
      </c>
      <c r="DU33" s="47" t="str">
        <f>IF('Res Rent Roll'!$B34="","",Rents!DU33*'Res Rent Roll'!$Q34*Rollover!DT34)</f>
        <v/>
      </c>
      <c r="DV33" s="47" t="str">
        <f>IF('Res Rent Roll'!$B34="","",Rents!DV33*'Res Rent Roll'!$Q34*Rollover!DU34)</f>
        <v/>
      </c>
      <c r="DW33" s="47" t="str">
        <f>IF('Res Rent Roll'!$B34="","",Rents!DW33*'Res Rent Roll'!$Q34*Rollover!DV34)</f>
        <v/>
      </c>
      <c r="DX33" s="47" t="str">
        <f>IF('Res Rent Roll'!$B34="","",Rents!DX33*'Res Rent Roll'!$Q34*Rollover!DW34)</f>
        <v/>
      </c>
      <c r="DY33" s="47" t="str">
        <f>IF('Res Rent Roll'!$B34="","",Rents!DY33*'Res Rent Roll'!$Q34*Rollover!DX34)</f>
        <v/>
      </c>
      <c r="DZ33" s="47" t="str">
        <f>IF('Res Rent Roll'!$B34="","",Rents!DZ33*'Res Rent Roll'!$Q34*Rollover!DY34)</f>
        <v/>
      </c>
      <c r="EA33" s="47" t="str">
        <f>IF('Res Rent Roll'!$B34="","",Rents!EA33*'Res Rent Roll'!$Q34*Rollover!DZ34)</f>
        <v/>
      </c>
      <c r="EB33" s="47" t="str">
        <f>IF('Res Rent Roll'!$B34="","",Rents!EB33*'Res Rent Roll'!$Q34*Rollover!EA34)</f>
        <v/>
      </c>
      <c r="EC33" s="47" t="str">
        <f>IF('Res Rent Roll'!$B34="","",Rents!EC33*'Res Rent Roll'!$Q34*Rollover!EB34)</f>
        <v/>
      </c>
      <c r="ED33" s="47" t="str">
        <f>IF('Res Rent Roll'!$B34="","",Rents!ED33*'Res Rent Roll'!$Q34*Rollover!EC34)</f>
        <v/>
      </c>
      <c r="EE33" s="47" t="str">
        <f>IF('Res Rent Roll'!$B34="","",Rents!EE33*'Res Rent Roll'!$Q34*Rollover!ED34)</f>
        <v/>
      </c>
      <c r="EF33" s="47" t="str">
        <f>IF('Res Rent Roll'!$B34="","",Rents!EF33*'Res Rent Roll'!$Q34*Rollover!EE34)</f>
        <v/>
      </c>
      <c r="EG33" s="47" t="str">
        <f>IF('Res Rent Roll'!$B34="","",Rents!EG33*'Res Rent Roll'!$Q34*Rollover!EF34)</f>
        <v/>
      </c>
      <c r="EH33" s="47" t="str">
        <f>IF('Res Rent Roll'!$B34="","",Rents!EH33*'Res Rent Roll'!$Q34*Rollover!EG34)</f>
        <v/>
      </c>
      <c r="EI33" s="47" t="str">
        <f>IF('Res Rent Roll'!$B34="","",Rents!EI33*'Res Rent Roll'!$Q34*Rollover!EH34)</f>
        <v/>
      </c>
      <c r="EJ33" s="47" t="str">
        <f>IF('Res Rent Roll'!$B34="","",Rents!EJ33*'Res Rent Roll'!$Q34*Rollover!EI34)</f>
        <v/>
      </c>
      <c r="EK33" s="47" t="str">
        <f>IF('Res Rent Roll'!$B34="","",Rents!EK33*'Res Rent Roll'!$Q34*Rollover!EJ34)</f>
        <v/>
      </c>
      <c r="EL33" s="47" t="str">
        <f>IF('Res Rent Roll'!$B34="","",Rents!EL33*'Res Rent Roll'!$Q34*Rollover!EK34)</f>
        <v/>
      </c>
      <c r="EM33" s="47" t="str">
        <f>IF('Res Rent Roll'!$B34="","",Rents!EM33*'Res Rent Roll'!$Q34*Rollover!EL34)</f>
        <v/>
      </c>
      <c r="EN33" s="47" t="str">
        <f>IF('Res Rent Roll'!$B34="","",Rents!EN33*'Res Rent Roll'!$Q34*Rollover!EM34)</f>
        <v/>
      </c>
      <c r="EO33" s="47" t="str">
        <f>IF('Res Rent Roll'!$B34="","",Rents!EO33*'Res Rent Roll'!$Q34*Rollover!EN34)</f>
        <v/>
      </c>
      <c r="EP33" s="47" t="str">
        <f>IF('Res Rent Roll'!$B34="","",Rents!EP33*'Res Rent Roll'!$Q34*Rollover!EO34)</f>
        <v/>
      </c>
      <c r="EQ33" s="47" t="str">
        <f>IF('Res Rent Roll'!$B34="","",Rents!EQ33*'Res Rent Roll'!$Q34*Rollover!EP34)</f>
        <v/>
      </c>
      <c r="ER33" s="47" t="str">
        <f>IF('Res Rent Roll'!$B34="","",Rents!ER33*'Res Rent Roll'!$Q34*Rollover!EQ34)</f>
        <v/>
      </c>
      <c r="ES33" s="47" t="str">
        <f>IF('Res Rent Roll'!$B34="","",Rents!ES33*'Res Rent Roll'!$Q34*Rollover!ER34)</f>
        <v/>
      </c>
      <c r="ET33" s="47" t="str">
        <f>IF('Res Rent Roll'!$B34="","",Rents!ET33*'Res Rent Roll'!$Q34*Rollover!ES34)</f>
        <v/>
      </c>
      <c r="EU33" s="47" t="str">
        <f>IF('Res Rent Roll'!$B34="","",Rents!EU33*'Res Rent Roll'!$Q34*Rollover!ET34)</f>
        <v/>
      </c>
      <c r="EV33" s="47" t="str">
        <f>IF('Res Rent Roll'!$B34="","",Rents!EV33*'Res Rent Roll'!$Q34*Rollover!EU34)</f>
        <v/>
      </c>
      <c r="EW33" s="47" t="str">
        <f>IF('Res Rent Roll'!$B34="","",Rents!EW33*'Res Rent Roll'!$Q34*Rollover!EV34)</f>
        <v/>
      </c>
      <c r="EX33" s="47" t="str">
        <f>IF('Res Rent Roll'!$B34="","",Rents!EX33*'Res Rent Roll'!$Q34*Rollover!EW34)</f>
        <v/>
      </c>
      <c r="EY33" s="47" t="str">
        <f>IF('Res Rent Roll'!$B34="","",Rents!EY33*'Res Rent Roll'!$Q34*Rollover!EX34)</f>
        <v/>
      </c>
      <c r="EZ33" s="47" t="str">
        <f>IF('Res Rent Roll'!$B34="","",Rents!EZ33*'Res Rent Roll'!$Q34*Rollover!EY34)</f>
        <v/>
      </c>
      <c r="FA33" s="47" t="str">
        <f>IF('Res Rent Roll'!$B34="","",Rents!FA33*'Res Rent Roll'!$Q34*Rollover!EZ34)</f>
        <v/>
      </c>
      <c r="FB33" s="47" t="str">
        <f>IF('Res Rent Roll'!$B34="","",Rents!FB33*'Res Rent Roll'!$Q34*Rollover!FA34)</f>
        <v/>
      </c>
      <c r="FC33" s="47" t="str">
        <f>IF('Res Rent Roll'!$B34="","",Rents!FC33*'Res Rent Roll'!$Q34*Rollover!FB34)</f>
        <v/>
      </c>
      <c r="FD33" s="47" t="str">
        <f>IF('Res Rent Roll'!$B34="","",Rents!FD33*'Res Rent Roll'!$Q34*Rollover!FC34)</f>
        <v/>
      </c>
      <c r="FE33" s="47" t="str">
        <f>IF('Res Rent Roll'!$B34="","",Rents!FE33*'Res Rent Roll'!$Q34*Rollover!FD34)</f>
        <v/>
      </c>
      <c r="FF33" s="47" t="str">
        <f>IF('Res Rent Roll'!$B34="","",Rents!FF33*'Res Rent Roll'!$Q34*Rollover!FE34)</f>
        <v/>
      </c>
      <c r="FG33" s="47" t="str">
        <f>IF('Res Rent Roll'!$B34="","",Rents!FG33*'Res Rent Roll'!$Q34*Rollover!FF34)</f>
        <v/>
      </c>
      <c r="FH33" s="47" t="str">
        <f>IF('Res Rent Roll'!$B34="","",Rents!FH33*'Res Rent Roll'!$Q34*Rollover!FG34)</f>
        <v/>
      </c>
      <c r="FI33" s="47" t="str">
        <f>IF('Res Rent Roll'!$B34="","",Rents!FI33*'Res Rent Roll'!$Q34*Rollover!FH34)</f>
        <v/>
      </c>
      <c r="FJ33" s="47" t="str">
        <f>IF('Res Rent Roll'!$B34="","",Rents!FJ33*'Res Rent Roll'!$Q34*Rollover!FI34)</f>
        <v/>
      </c>
      <c r="FK33" s="47" t="str">
        <f>IF('Res Rent Roll'!$B34="","",Rents!FK33*'Res Rent Roll'!$Q34*Rollover!FJ34)</f>
        <v/>
      </c>
      <c r="FL33" s="47" t="str">
        <f>IF('Res Rent Roll'!$B34="","",Rents!FL33*'Res Rent Roll'!$Q34*Rollover!FK34)</f>
        <v/>
      </c>
      <c r="FM33" s="47" t="str">
        <f>IF('Res Rent Roll'!$B34="","",Rents!FM33*'Res Rent Roll'!$Q34*Rollover!FL34)</f>
        <v/>
      </c>
      <c r="FN33" s="47" t="str">
        <f>IF('Res Rent Roll'!$B34="","",Rents!FN33*'Res Rent Roll'!$Q34*Rollover!FM34)</f>
        <v/>
      </c>
      <c r="FO33" s="47" t="str">
        <f>IF('Res Rent Roll'!$B34="","",Rents!FO33*'Res Rent Roll'!$Q34*Rollover!FN34)</f>
        <v/>
      </c>
      <c r="FP33" s="47" t="str">
        <f>IF('Res Rent Roll'!$B34="","",Rents!FP33*'Res Rent Roll'!$Q34*Rollover!FO34)</f>
        <v/>
      </c>
      <c r="FQ33" s="47" t="str">
        <f>IF('Res Rent Roll'!$B34="","",Rents!FQ33*'Res Rent Roll'!$Q34*Rollover!FP34)</f>
        <v/>
      </c>
      <c r="FR33" s="47" t="str">
        <f>IF('Res Rent Roll'!$B34="","",Rents!FR33*'Res Rent Roll'!$Q34*Rollover!FQ34)</f>
        <v/>
      </c>
      <c r="FS33" s="47" t="str">
        <f>IF('Res Rent Roll'!$B34="","",Rents!FS33*'Res Rent Roll'!$Q34*Rollover!FR34)</f>
        <v/>
      </c>
      <c r="FT33" s="47" t="str">
        <f>IF('Res Rent Roll'!$B34="","",Rents!FT33*'Res Rent Roll'!$Q34*Rollover!FS34)</f>
        <v/>
      </c>
      <c r="FU33" s="47" t="str">
        <f>IF('Res Rent Roll'!$B34="","",Rents!FU33*'Res Rent Roll'!$Q34*Rollover!FT34)</f>
        <v/>
      </c>
      <c r="FV33" s="47" t="str">
        <f>IF('Res Rent Roll'!$B34="","",Rents!FV33*'Res Rent Roll'!$Q34*Rollover!FU34)</f>
        <v/>
      </c>
      <c r="FW33" s="47" t="str">
        <f>IF('Res Rent Roll'!$B34="","",Rents!FW33*'Res Rent Roll'!$Q34*Rollover!FV34)</f>
        <v/>
      </c>
      <c r="FX33" s="47" t="str">
        <f>IF('Res Rent Roll'!$B34="","",Rents!FX33*'Res Rent Roll'!$Q34*Rollover!FW34)</f>
        <v/>
      </c>
      <c r="FY33" s="47" t="str">
        <f>IF('Res Rent Roll'!$B34="","",Rents!FY33*'Res Rent Roll'!$Q34*Rollover!FX34)</f>
        <v/>
      </c>
      <c r="FZ33" s="47" t="str">
        <f>IF('Res Rent Roll'!$B34="","",Rents!FZ33*'Res Rent Roll'!$Q34*Rollover!FY34)</f>
        <v/>
      </c>
      <c r="GA33" s="48" t="str">
        <f>IF('Res Rent Roll'!$B34="","",Rents!GA33*'Res Rent Roll'!$Q34*Rollover!FZ34)</f>
        <v/>
      </c>
    </row>
    <row r="34" spans="2:183" x14ac:dyDescent="0.3">
      <c r="B34" s="42" t="str">
        <f>IF('Res Rent Roll'!$B35="","",'Res Rent Roll'!$B35)</f>
        <v/>
      </c>
      <c r="C34" s="43"/>
      <c r="D34" s="47" t="str">
        <f>IF('Res Rent Roll'!$B35="","",Rents!D34*'Res Rent Roll'!$Q35*Rollover!C35)</f>
        <v/>
      </c>
      <c r="E34" s="47" t="str">
        <f>IF('Res Rent Roll'!$B35="","",Rents!E34*'Res Rent Roll'!$Q35*Rollover!D35)</f>
        <v/>
      </c>
      <c r="F34" s="47" t="str">
        <f>IF('Res Rent Roll'!$B35="","",Rents!F34*'Res Rent Roll'!$Q35*Rollover!E35)</f>
        <v/>
      </c>
      <c r="G34" s="47" t="str">
        <f>IF('Res Rent Roll'!$B35="","",Rents!G34*'Res Rent Roll'!$Q35*Rollover!F35)</f>
        <v/>
      </c>
      <c r="H34" s="47" t="str">
        <f>IF('Res Rent Roll'!$B35="","",Rents!H34*'Res Rent Roll'!$Q35*Rollover!G35)</f>
        <v/>
      </c>
      <c r="I34" s="47" t="str">
        <f>IF('Res Rent Roll'!$B35="","",Rents!I34*'Res Rent Roll'!$Q35*Rollover!H35)</f>
        <v/>
      </c>
      <c r="J34" s="47" t="str">
        <f>IF('Res Rent Roll'!$B35="","",Rents!J34*'Res Rent Roll'!$Q35*Rollover!I35)</f>
        <v/>
      </c>
      <c r="K34" s="47" t="str">
        <f>IF('Res Rent Roll'!$B35="","",Rents!K34*'Res Rent Roll'!$Q35*Rollover!J35)</f>
        <v/>
      </c>
      <c r="L34" s="47" t="str">
        <f>IF('Res Rent Roll'!$B35="","",Rents!L34*'Res Rent Roll'!$Q35*Rollover!K35)</f>
        <v/>
      </c>
      <c r="M34" s="47" t="str">
        <f>IF('Res Rent Roll'!$B35="","",Rents!M34*'Res Rent Roll'!$Q35*Rollover!L35)</f>
        <v/>
      </c>
      <c r="N34" s="47" t="str">
        <f>IF('Res Rent Roll'!$B35="","",Rents!N34*'Res Rent Roll'!$Q35*Rollover!M35)</f>
        <v/>
      </c>
      <c r="O34" s="47" t="str">
        <f>IF('Res Rent Roll'!$B35="","",Rents!O34*'Res Rent Roll'!$Q35*Rollover!N35)</f>
        <v/>
      </c>
      <c r="P34" s="47" t="str">
        <f>IF('Res Rent Roll'!$B35="","",Rents!P34*'Res Rent Roll'!$Q35*Rollover!O35)</f>
        <v/>
      </c>
      <c r="Q34" s="47" t="str">
        <f>IF('Res Rent Roll'!$B35="","",Rents!Q34*'Res Rent Roll'!$Q35*Rollover!P35)</f>
        <v/>
      </c>
      <c r="R34" s="47" t="str">
        <f>IF('Res Rent Roll'!$B35="","",Rents!R34*'Res Rent Roll'!$Q35*Rollover!Q35)</f>
        <v/>
      </c>
      <c r="S34" s="47" t="str">
        <f>IF('Res Rent Roll'!$B35="","",Rents!S34*'Res Rent Roll'!$Q35*Rollover!R35)</f>
        <v/>
      </c>
      <c r="T34" s="47" t="str">
        <f>IF('Res Rent Roll'!$B35="","",Rents!T34*'Res Rent Roll'!$Q35*Rollover!S35)</f>
        <v/>
      </c>
      <c r="U34" s="47" t="str">
        <f>IF('Res Rent Roll'!$B35="","",Rents!U34*'Res Rent Roll'!$Q35*Rollover!T35)</f>
        <v/>
      </c>
      <c r="V34" s="47" t="str">
        <f>IF('Res Rent Roll'!$B35="","",Rents!V34*'Res Rent Roll'!$Q35*Rollover!U35)</f>
        <v/>
      </c>
      <c r="W34" s="47" t="str">
        <f>IF('Res Rent Roll'!$B35="","",Rents!W34*'Res Rent Roll'!$Q35*Rollover!V35)</f>
        <v/>
      </c>
      <c r="X34" s="47" t="str">
        <f>IF('Res Rent Roll'!$B35="","",Rents!X34*'Res Rent Roll'!$Q35*Rollover!W35)</f>
        <v/>
      </c>
      <c r="Y34" s="47" t="str">
        <f>IF('Res Rent Roll'!$B35="","",Rents!Y34*'Res Rent Roll'!$Q35*Rollover!X35)</f>
        <v/>
      </c>
      <c r="Z34" s="47" t="str">
        <f>IF('Res Rent Roll'!$B35="","",Rents!Z34*'Res Rent Roll'!$Q35*Rollover!Y35)</f>
        <v/>
      </c>
      <c r="AA34" s="47" t="str">
        <f>IF('Res Rent Roll'!$B35="","",Rents!AA34*'Res Rent Roll'!$Q35*Rollover!Z35)</f>
        <v/>
      </c>
      <c r="AB34" s="47" t="str">
        <f>IF('Res Rent Roll'!$B35="","",Rents!AB34*'Res Rent Roll'!$Q35*Rollover!AA35)</f>
        <v/>
      </c>
      <c r="AC34" s="47" t="str">
        <f>IF('Res Rent Roll'!$B35="","",Rents!AC34*'Res Rent Roll'!$Q35*Rollover!AB35)</f>
        <v/>
      </c>
      <c r="AD34" s="47" t="str">
        <f>IF('Res Rent Roll'!$B35="","",Rents!AD34*'Res Rent Roll'!$Q35*Rollover!AC35)</f>
        <v/>
      </c>
      <c r="AE34" s="47" t="str">
        <f>IF('Res Rent Roll'!$B35="","",Rents!AE34*'Res Rent Roll'!$Q35*Rollover!AD35)</f>
        <v/>
      </c>
      <c r="AF34" s="47" t="str">
        <f>IF('Res Rent Roll'!$B35="","",Rents!AF34*'Res Rent Roll'!$Q35*Rollover!AE35)</f>
        <v/>
      </c>
      <c r="AG34" s="47" t="str">
        <f>IF('Res Rent Roll'!$B35="","",Rents!AG34*'Res Rent Roll'!$Q35*Rollover!AF35)</f>
        <v/>
      </c>
      <c r="AH34" s="47" t="str">
        <f>IF('Res Rent Roll'!$B35="","",Rents!AH34*'Res Rent Roll'!$Q35*Rollover!AG35)</f>
        <v/>
      </c>
      <c r="AI34" s="47" t="str">
        <f>IF('Res Rent Roll'!$B35="","",Rents!AI34*'Res Rent Roll'!$Q35*Rollover!AH35)</f>
        <v/>
      </c>
      <c r="AJ34" s="47" t="str">
        <f>IF('Res Rent Roll'!$B35="","",Rents!AJ34*'Res Rent Roll'!$Q35*Rollover!AI35)</f>
        <v/>
      </c>
      <c r="AK34" s="47" t="str">
        <f>IF('Res Rent Roll'!$B35="","",Rents!AK34*'Res Rent Roll'!$Q35*Rollover!AJ35)</f>
        <v/>
      </c>
      <c r="AL34" s="47" t="str">
        <f>IF('Res Rent Roll'!$B35="","",Rents!AL34*'Res Rent Roll'!$Q35*Rollover!AK35)</f>
        <v/>
      </c>
      <c r="AM34" s="47" t="str">
        <f>IF('Res Rent Roll'!$B35="","",Rents!AM34*'Res Rent Roll'!$Q35*Rollover!AL35)</f>
        <v/>
      </c>
      <c r="AN34" s="47" t="str">
        <f>IF('Res Rent Roll'!$B35="","",Rents!AN34*'Res Rent Roll'!$Q35*Rollover!AM35)</f>
        <v/>
      </c>
      <c r="AO34" s="47" t="str">
        <f>IF('Res Rent Roll'!$B35="","",Rents!AO34*'Res Rent Roll'!$Q35*Rollover!AN35)</f>
        <v/>
      </c>
      <c r="AP34" s="47" t="str">
        <f>IF('Res Rent Roll'!$B35="","",Rents!AP34*'Res Rent Roll'!$Q35*Rollover!AO35)</f>
        <v/>
      </c>
      <c r="AQ34" s="47" t="str">
        <f>IF('Res Rent Roll'!$B35="","",Rents!AQ34*'Res Rent Roll'!$Q35*Rollover!AP35)</f>
        <v/>
      </c>
      <c r="AR34" s="47" t="str">
        <f>IF('Res Rent Roll'!$B35="","",Rents!AR34*'Res Rent Roll'!$Q35*Rollover!AQ35)</f>
        <v/>
      </c>
      <c r="AS34" s="47" t="str">
        <f>IF('Res Rent Roll'!$B35="","",Rents!AS34*'Res Rent Roll'!$Q35*Rollover!AR35)</f>
        <v/>
      </c>
      <c r="AT34" s="47" t="str">
        <f>IF('Res Rent Roll'!$B35="","",Rents!AT34*'Res Rent Roll'!$Q35*Rollover!AS35)</f>
        <v/>
      </c>
      <c r="AU34" s="47" t="str">
        <f>IF('Res Rent Roll'!$B35="","",Rents!AU34*'Res Rent Roll'!$Q35*Rollover!AT35)</f>
        <v/>
      </c>
      <c r="AV34" s="47" t="str">
        <f>IF('Res Rent Roll'!$B35="","",Rents!AV34*'Res Rent Roll'!$Q35*Rollover!AU35)</f>
        <v/>
      </c>
      <c r="AW34" s="47" t="str">
        <f>IF('Res Rent Roll'!$B35="","",Rents!AW34*'Res Rent Roll'!$Q35*Rollover!AV35)</f>
        <v/>
      </c>
      <c r="AX34" s="47" t="str">
        <f>IF('Res Rent Roll'!$B35="","",Rents!AX34*'Res Rent Roll'!$Q35*Rollover!AW35)</f>
        <v/>
      </c>
      <c r="AY34" s="47" t="str">
        <f>IF('Res Rent Roll'!$B35="","",Rents!AY34*'Res Rent Roll'!$Q35*Rollover!AX35)</f>
        <v/>
      </c>
      <c r="AZ34" s="47" t="str">
        <f>IF('Res Rent Roll'!$B35="","",Rents!AZ34*'Res Rent Roll'!$Q35*Rollover!AY35)</f>
        <v/>
      </c>
      <c r="BA34" s="47" t="str">
        <f>IF('Res Rent Roll'!$B35="","",Rents!BA34*'Res Rent Roll'!$Q35*Rollover!AZ35)</f>
        <v/>
      </c>
      <c r="BB34" s="47" t="str">
        <f>IF('Res Rent Roll'!$B35="","",Rents!BB34*'Res Rent Roll'!$Q35*Rollover!BA35)</f>
        <v/>
      </c>
      <c r="BC34" s="47" t="str">
        <f>IF('Res Rent Roll'!$B35="","",Rents!BC34*'Res Rent Roll'!$Q35*Rollover!BB35)</f>
        <v/>
      </c>
      <c r="BD34" s="47" t="str">
        <f>IF('Res Rent Roll'!$B35="","",Rents!BD34*'Res Rent Roll'!$Q35*Rollover!BC35)</f>
        <v/>
      </c>
      <c r="BE34" s="47" t="str">
        <f>IF('Res Rent Roll'!$B35="","",Rents!BE34*'Res Rent Roll'!$Q35*Rollover!BD35)</f>
        <v/>
      </c>
      <c r="BF34" s="47" t="str">
        <f>IF('Res Rent Roll'!$B35="","",Rents!BF34*'Res Rent Roll'!$Q35*Rollover!BE35)</f>
        <v/>
      </c>
      <c r="BG34" s="47" t="str">
        <f>IF('Res Rent Roll'!$B35="","",Rents!BG34*'Res Rent Roll'!$Q35*Rollover!BF35)</f>
        <v/>
      </c>
      <c r="BH34" s="47" t="str">
        <f>IF('Res Rent Roll'!$B35="","",Rents!BH34*'Res Rent Roll'!$Q35*Rollover!BG35)</f>
        <v/>
      </c>
      <c r="BI34" s="47" t="str">
        <f>IF('Res Rent Roll'!$B35="","",Rents!BI34*'Res Rent Roll'!$Q35*Rollover!BH35)</f>
        <v/>
      </c>
      <c r="BJ34" s="47" t="str">
        <f>IF('Res Rent Roll'!$B35="","",Rents!BJ34*'Res Rent Roll'!$Q35*Rollover!BI35)</f>
        <v/>
      </c>
      <c r="BK34" s="47" t="str">
        <f>IF('Res Rent Roll'!$B35="","",Rents!BK34*'Res Rent Roll'!$Q35*Rollover!BJ35)</f>
        <v/>
      </c>
      <c r="BL34" s="47" t="str">
        <f>IF('Res Rent Roll'!$B35="","",Rents!BL34*'Res Rent Roll'!$Q35*Rollover!BK35)</f>
        <v/>
      </c>
      <c r="BM34" s="47" t="str">
        <f>IF('Res Rent Roll'!$B35="","",Rents!BM34*'Res Rent Roll'!$Q35*Rollover!BL35)</f>
        <v/>
      </c>
      <c r="BN34" s="47" t="str">
        <f>IF('Res Rent Roll'!$B35="","",Rents!BN34*'Res Rent Roll'!$Q35*Rollover!BM35)</f>
        <v/>
      </c>
      <c r="BO34" s="47" t="str">
        <f>IF('Res Rent Roll'!$B35="","",Rents!BO34*'Res Rent Roll'!$Q35*Rollover!BN35)</f>
        <v/>
      </c>
      <c r="BP34" s="47" t="str">
        <f>IF('Res Rent Roll'!$B35="","",Rents!BP34*'Res Rent Roll'!$Q35*Rollover!BO35)</f>
        <v/>
      </c>
      <c r="BQ34" s="47" t="str">
        <f>IF('Res Rent Roll'!$B35="","",Rents!BQ34*'Res Rent Roll'!$Q35*Rollover!BP35)</f>
        <v/>
      </c>
      <c r="BR34" s="47" t="str">
        <f>IF('Res Rent Roll'!$B35="","",Rents!BR34*'Res Rent Roll'!$Q35*Rollover!BQ35)</f>
        <v/>
      </c>
      <c r="BS34" s="47" t="str">
        <f>IF('Res Rent Roll'!$B35="","",Rents!BS34*'Res Rent Roll'!$Q35*Rollover!BR35)</f>
        <v/>
      </c>
      <c r="BT34" s="47" t="str">
        <f>IF('Res Rent Roll'!$B35="","",Rents!BT34*'Res Rent Roll'!$Q35*Rollover!BS35)</f>
        <v/>
      </c>
      <c r="BU34" s="47" t="str">
        <f>IF('Res Rent Roll'!$B35="","",Rents!BU34*'Res Rent Roll'!$Q35*Rollover!BT35)</f>
        <v/>
      </c>
      <c r="BV34" s="47" t="str">
        <f>IF('Res Rent Roll'!$B35="","",Rents!BV34*'Res Rent Roll'!$Q35*Rollover!BU35)</f>
        <v/>
      </c>
      <c r="BW34" s="47" t="str">
        <f>IF('Res Rent Roll'!$B35="","",Rents!BW34*'Res Rent Roll'!$Q35*Rollover!BV35)</f>
        <v/>
      </c>
      <c r="BX34" s="47" t="str">
        <f>IF('Res Rent Roll'!$B35="","",Rents!BX34*'Res Rent Roll'!$Q35*Rollover!BW35)</f>
        <v/>
      </c>
      <c r="BY34" s="47" t="str">
        <f>IF('Res Rent Roll'!$B35="","",Rents!BY34*'Res Rent Roll'!$Q35*Rollover!BX35)</f>
        <v/>
      </c>
      <c r="BZ34" s="47" t="str">
        <f>IF('Res Rent Roll'!$B35="","",Rents!BZ34*'Res Rent Roll'!$Q35*Rollover!BY35)</f>
        <v/>
      </c>
      <c r="CA34" s="47" t="str">
        <f>IF('Res Rent Roll'!$B35="","",Rents!CA34*'Res Rent Roll'!$Q35*Rollover!BZ35)</f>
        <v/>
      </c>
      <c r="CB34" s="47" t="str">
        <f>IF('Res Rent Roll'!$B35="","",Rents!CB34*'Res Rent Roll'!$Q35*Rollover!CA35)</f>
        <v/>
      </c>
      <c r="CC34" s="47" t="str">
        <f>IF('Res Rent Roll'!$B35="","",Rents!CC34*'Res Rent Roll'!$Q35*Rollover!CB35)</f>
        <v/>
      </c>
      <c r="CD34" s="47" t="str">
        <f>IF('Res Rent Roll'!$B35="","",Rents!CD34*'Res Rent Roll'!$Q35*Rollover!CC35)</f>
        <v/>
      </c>
      <c r="CE34" s="47" t="str">
        <f>IF('Res Rent Roll'!$B35="","",Rents!CE34*'Res Rent Roll'!$Q35*Rollover!CD35)</f>
        <v/>
      </c>
      <c r="CF34" s="47" t="str">
        <f>IF('Res Rent Roll'!$B35="","",Rents!CF34*'Res Rent Roll'!$Q35*Rollover!CE35)</f>
        <v/>
      </c>
      <c r="CG34" s="47" t="str">
        <f>IF('Res Rent Roll'!$B35="","",Rents!CG34*'Res Rent Roll'!$Q35*Rollover!CF35)</f>
        <v/>
      </c>
      <c r="CH34" s="47" t="str">
        <f>IF('Res Rent Roll'!$B35="","",Rents!CH34*'Res Rent Roll'!$Q35*Rollover!CG35)</f>
        <v/>
      </c>
      <c r="CI34" s="47" t="str">
        <f>IF('Res Rent Roll'!$B35="","",Rents!CI34*'Res Rent Roll'!$Q35*Rollover!CH35)</f>
        <v/>
      </c>
      <c r="CJ34" s="47" t="str">
        <f>IF('Res Rent Roll'!$B35="","",Rents!CJ34*'Res Rent Roll'!$Q35*Rollover!CI35)</f>
        <v/>
      </c>
      <c r="CK34" s="47" t="str">
        <f>IF('Res Rent Roll'!$B35="","",Rents!CK34*'Res Rent Roll'!$Q35*Rollover!CJ35)</f>
        <v/>
      </c>
      <c r="CL34" s="47" t="str">
        <f>IF('Res Rent Roll'!$B35="","",Rents!CL34*'Res Rent Roll'!$Q35*Rollover!CK35)</f>
        <v/>
      </c>
      <c r="CM34" s="47" t="str">
        <f>IF('Res Rent Roll'!$B35="","",Rents!CM34*'Res Rent Roll'!$Q35*Rollover!CL35)</f>
        <v/>
      </c>
      <c r="CN34" s="47" t="str">
        <f>IF('Res Rent Roll'!$B35="","",Rents!CN34*'Res Rent Roll'!$Q35*Rollover!CM35)</f>
        <v/>
      </c>
      <c r="CO34" s="47" t="str">
        <f>IF('Res Rent Roll'!$B35="","",Rents!CO34*'Res Rent Roll'!$Q35*Rollover!CN35)</f>
        <v/>
      </c>
      <c r="CP34" s="47" t="str">
        <f>IF('Res Rent Roll'!$B35="","",Rents!CP34*'Res Rent Roll'!$Q35*Rollover!CO35)</f>
        <v/>
      </c>
      <c r="CQ34" s="47" t="str">
        <f>IF('Res Rent Roll'!$B35="","",Rents!CQ34*'Res Rent Roll'!$Q35*Rollover!CP35)</f>
        <v/>
      </c>
      <c r="CR34" s="47" t="str">
        <f>IF('Res Rent Roll'!$B35="","",Rents!CR34*'Res Rent Roll'!$Q35*Rollover!CQ35)</f>
        <v/>
      </c>
      <c r="CS34" s="47" t="str">
        <f>IF('Res Rent Roll'!$B35="","",Rents!CS34*'Res Rent Roll'!$Q35*Rollover!CR35)</f>
        <v/>
      </c>
      <c r="CT34" s="47" t="str">
        <f>IF('Res Rent Roll'!$B35="","",Rents!CT34*'Res Rent Roll'!$Q35*Rollover!CS35)</f>
        <v/>
      </c>
      <c r="CU34" s="47" t="str">
        <f>IF('Res Rent Roll'!$B35="","",Rents!CU34*'Res Rent Roll'!$Q35*Rollover!CT35)</f>
        <v/>
      </c>
      <c r="CV34" s="47" t="str">
        <f>IF('Res Rent Roll'!$B35="","",Rents!CV34*'Res Rent Roll'!$Q35*Rollover!CU35)</f>
        <v/>
      </c>
      <c r="CW34" s="47" t="str">
        <f>IF('Res Rent Roll'!$B35="","",Rents!CW34*'Res Rent Roll'!$Q35*Rollover!CV35)</f>
        <v/>
      </c>
      <c r="CX34" s="47" t="str">
        <f>IF('Res Rent Roll'!$B35="","",Rents!CX34*'Res Rent Roll'!$Q35*Rollover!CW35)</f>
        <v/>
      </c>
      <c r="CY34" s="47" t="str">
        <f>IF('Res Rent Roll'!$B35="","",Rents!CY34*'Res Rent Roll'!$Q35*Rollover!CX35)</f>
        <v/>
      </c>
      <c r="CZ34" s="47" t="str">
        <f>IF('Res Rent Roll'!$B35="","",Rents!CZ34*'Res Rent Roll'!$Q35*Rollover!CY35)</f>
        <v/>
      </c>
      <c r="DA34" s="47" t="str">
        <f>IF('Res Rent Roll'!$B35="","",Rents!DA34*'Res Rent Roll'!$Q35*Rollover!CZ35)</f>
        <v/>
      </c>
      <c r="DB34" s="47" t="str">
        <f>IF('Res Rent Roll'!$B35="","",Rents!DB34*'Res Rent Roll'!$Q35*Rollover!DA35)</f>
        <v/>
      </c>
      <c r="DC34" s="47" t="str">
        <f>IF('Res Rent Roll'!$B35="","",Rents!DC34*'Res Rent Roll'!$Q35*Rollover!DB35)</f>
        <v/>
      </c>
      <c r="DD34" s="47" t="str">
        <f>IF('Res Rent Roll'!$B35="","",Rents!DD34*'Res Rent Roll'!$Q35*Rollover!DC35)</f>
        <v/>
      </c>
      <c r="DE34" s="47" t="str">
        <f>IF('Res Rent Roll'!$B35="","",Rents!DE34*'Res Rent Roll'!$Q35*Rollover!DD35)</f>
        <v/>
      </c>
      <c r="DF34" s="47" t="str">
        <f>IF('Res Rent Roll'!$B35="","",Rents!DF34*'Res Rent Roll'!$Q35*Rollover!DE35)</f>
        <v/>
      </c>
      <c r="DG34" s="47" t="str">
        <f>IF('Res Rent Roll'!$B35="","",Rents!DG34*'Res Rent Roll'!$Q35*Rollover!DF35)</f>
        <v/>
      </c>
      <c r="DH34" s="47" t="str">
        <f>IF('Res Rent Roll'!$B35="","",Rents!DH34*'Res Rent Roll'!$Q35*Rollover!DG35)</f>
        <v/>
      </c>
      <c r="DI34" s="47" t="str">
        <f>IF('Res Rent Roll'!$B35="","",Rents!DI34*'Res Rent Roll'!$Q35*Rollover!DH35)</f>
        <v/>
      </c>
      <c r="DJ34" s="47" t="str">
        <f>IF('Res Rent Roll'!$B35="","",Rents!DJ34*'Res Rent Roll'!$Q35*Rollover!DI35)</f>
        <v/>
      </c>
      <c r="DK34" s="47" t="str">
        <f>IF('Res Rent Roll'!$B35="","",Rents!DK34*'Res Rent Roll'!$Q35*Rollover!DJ35)</f>
        <v/>
      </c>
      <c r="DL34" s="47" t="str">
        <f>IF('Res Rent Roll'!$B35="","",Rents!DL34*'Res Rent Roll'!$Q35*Rollover!DK35)</f>
        <v/>
      </c>
      <c r="DM34" s="47" t="str">
        <f>IF('Res Rent Roll'!$B35="","",Rents!DM34*'Res Rent Roll'!$Q35*Rollover!DL35)</f>
        <v/>
      </c>
      <c r="DN34" s="47" t="str">
        <f>IF('Res Rent Roll'!$B35="","",Rents!DN34*'Res Rent Roll'!$Q35*Rollover!DM35)</f>
        <v/>
      </c>
      <c r="DO34" s="47" t="str">
        <f>IF('Res Rent Roll'!$B35="","",Rents!DO34*'Res Rent Roll'!$Q35*Rollover!DN35)</f>
        <v/>
      </c>
      <c r="DP34" s="47" t="str">
        <f>IF('Res Rent Roll'!$B35="","",Rents!DP34*'Res Rent Roll'!$Q35*Rollover!DO35)</f>
        <v/>
      </c>
      <c r="DQ34" s="47" t="str">
        <f>IF('Res Rent Roll'!$B35="","",Rents!DQ34*'Res Rent Roll'!$Q35*Rollover!DP35)</f>
        <v/>
      </c>
      <c r="DR34" s="47" t="str">
        <f>IF('Res Rent Roll'!$B35="","",Rents!DR34*'Res Rent Roll'!$Q35*Rollover!DQ35)</f>
        <v/>
      </c>
      <c r="DS34" s="47" t="str">
        <f>IF('Res Rent Roll'!$B35="","",Rents!DS34*'Res Rent Roll'!$Q35*Rollover!DR35)</f>
        <v/>
      </c>
      <c r="DT34" s="47" t="str">
        <f>IF('Res Rent Roll'!$B35="","",Rents!DT34*'Res Rent Roll'!$Q35*Rollover!DS35)</f>
        <v/>
      </c>
      <c r="DU34" s="47" t="str">
        <f>IF('Res Rent Roll'!$B35="","",Rents!DU34*'Res Rent Roll'!$Q35*Rollover!DT35)</f>
        <v/>
      </c>
      <c r="DV34" s="47" t="str">
        <f>IF('Res Rent Roll'!$B35="","",Rents!DV34*'Res Rent Roll'!$Q35*Rollover!DU35)</f>
        <v/>
      </c>
      <c r="DW34" s="47" t="str">
        <f>IF('Res Rent Roll'!$B35="","",Rents!DW34*'Res Rent Roll'!$Q35*Rollover!DV35)</f>
        <v/>
      </c>
      <c r="DX34" s="47" t="str">
        <f>IF('Res Rent Roll'!$B35="","",Rents!DX34*'Res Rent Roll'!$Q35*Rollover!DW35)</f>
        <v/>
      </c>
      <c r="DY34" s="47" t="str">
        <f>IF('Res Rent Roll'!$B35="","",Rents!DY34*'Res Rent Roll'!$Q35*Rollover!DX35)</f>
        <v/>
      </c>
      <c r="DZ34" s="47" t="str">
        <f>IF('Res Rent Roll'!$B35="","",Rents!DZ34*'Res Rent Roll'!$Q35*Rollover!DY35)</f>
        <v/>
      </c>
      <c r="EA34" s="47" t="str">
        <f>IF('Res Rent Roll'!$B35="","",Rents!EA34*'Res Rent Roll'!$Q35*Rollover!DZ35)</f>
        <v/>
      </c>
      <c r="EB34" s="47" t="str">
        <f>IF('Res Rent Roll'!$B35="","",Rents!EB34*'Res Rent Roll'!$Q35*Rollover!EA35)</f>
        <v/>
      </c>
      <c r="EC34" s="47" t="str">
        <f>IF('Res Rent Roll'!$B35="","",Rents!EC34*'Res Rent Roll'!$Q35*Rollover!EB35)</f>
        <v/>
      </c>
      <c r="ED34" s="47" t="str">
        <f>IF('Res Rent Roll'!$B35="","",Rents!ED34*'Res Rent Roll'!$Q35*Rollover!EC35)</f>
        <v/>
      </c>
      <c r="EE34" s="47" t="str">
        <f>IF('Res Rent Roll'!$B35="","",Rents!EE34*'Res Rent Roll'!$Q35*Rollover!ED35)</f>
        <v/>
      </c>
      <c r="EF34" s="47" t="str">
        <f>IF('Res Rent Roll'!$B35="","",Rents!EF34*'Res Rent Roll'!$Q35*Rollover!EE35)</f>
        <v/>
      </c>
      <c r="EG34" s="47" t="str">
        <f>IF('Res Rent Roll'!$B35="","",Rents!EG34*'Res Rent Roll'!$Q35*Rollover!EF35)</f>
        <v/>
      </c>
      <c r="EH34" s="47" t="str">
        <f>IF('Res Rent Roll'!$B35="","",Rents!EH34*'Res Rent Roll'!$Q35*Rollover!EG35)</f>
        <v/>
      </c>
      <c r="EI34" s="47" t="str">
        <f>IF('Res Rent Roll'!$B35="","",Rents!EI34*'Res Rent Roll'!$Q35*Rollover!EH35)</f>
        <v/>
      </c>
      <c r="EJ34" s="47" t="str">
        <f>IF('Res Rent Roll'!$B35="","",Rents!EJ34*'Res Rent Roll'!$Q35*Rollover!EI35)</f>
        <v/>
      </c>
      <c r="EK34" s="47" t="str">
        <f>IF('Res Rent Roll'!$B35="","",Rents!EK34*'Res Rent Roll'!$Q35*Rollover!EJ35)</f>
        <v/>
      </c>
      <c r="EL34" s="47" t="str">
        <f>IF('Res Rent Roll'!$B35="","",Rents!EL34*'Res Rent Roll'!$Q35*Rollover!EK35)</f>
        <v/>
      </c>
      <c r="EM34" s="47" t="str">
        <f>IF('Res Rent Roll'!$B35="","",Rents!EM34*'Res Rent Roll'!$Q35*Rollover!EL35)</f>
        <v/>
      </c>
      <c r="EN34" s="47" t="str">
        <f>IF('Res Rent Roll'!$B35="","",Rents!EN34*'Res Rent Roll'!$Q35*Rollover!EM35)</f>
        <v/>
      </c>
      <c r="EO34" s="47" t="str">
        <f>IF('Res Rent Roll'!$B35="","",Rents!EO34*'Res Rent Roll'!$Q35*Rollover!EN35)</f>
        <v/>
      </c>
      <c r="EP34" s="47" t="str">
        <f>IF('Res Rent Roll'!$B35="","",Rents!EP34*'Res Rent Roll'!$Q35*Rollover!EO35)</f>
        <v/>
      </c>
      <c r="EQ34" s="47" t="str">
        <f>IF('Res Rent Roll'!$B35="","",Rents!EQ34*'Res Rent Roll'!$Q35*Rollover!EP35)</f>
        <v/>
      </c>
      <c r="ER34" s="47" t="str">
        <f>IF('Res Rent Roll'!$B35="","",Rents!ER34*'Res Rent Roll'!$Q35*Rollover!EQ35)</f>
        <v/>
      </c>
      <c r="ES34" s="47" t="str">
        <f>IF('Res Rent Roll'!$B35="","",Rents!ES34*'Res Rent Roll'!$Q35*Rollover!ER35)</f>
        <v/>
      </c>
      <c r="ET34" s="47" t="str">
        <f>IF('Res Rent Roll'!$B35="","",Rents!ET34*'Res Rent Roll'!$Q35*Rollover!ES35)</f>
        <v/>
      </c>
      <c r="EU34" s="47" t="str">
        <f>IF('Res Rent Roll'!$B35="","",Rents!EU34*'Res Rent Roll'!$Q35*Rollover!ET35)</f>
        <v/>
      </c>
      <c r="EV34" s="47" t="str">
        <f>IF('Res Rent Roll'!$B35="","",Rents!EV34*'Res Rent Roll'!$Q35*Rollover!EU35)</f>
        <v/>
      </c>
      <c r="EW34" s="47" t="str">
        <f>IF('Res Rent Roll'!$B35="","",Rents!EW34*'Res Rent Roll'!$Q35*Rollover!EV35)</f>
        <v/>
      </c>
      <c r="EX34" s="47" t="str">
        <f>IF('Res Rent Roll'!$B35="","",Rents!EX34*'Res Rent Roll'!$Q35*Rollover!EW35)</f>
        <v/>
      </c>
      <c r="EY34" s="47" t="str">
        <f>IF('Res Rent Roll'!$B35="","",Rents!EY34*'Res Rent Roll'!$Q35*Rollover!EX35)</f>
        <v/>
      </c>
      <c r="EZ34" s="47" t="str">
        <f>IF('Res Rent Roll'!$B35="","",Rents!EZ34*'Res Rent Roll'!$Q35*Rollover!EY35)</f>
        <v/>
      </c>
      <c r="FA34" s="47" t="str">
        <f>IF('Res Rent Roll'!$B35="","",Rents!FA34*'Res Rent Roll'!$Q35*Rollover!EZ35)</f>
        <v/>
      </c>
      <c r="FB34" s="47" t="str">
        <f>IF('Res Rent Roll'!$B35="","",Rents!FB34*'Res Rent Roll'!$Q35*Rollover!FA35)</f>
        <v/>
      </c>
      <c r="FC34" s="47" t="str">
        <f>IF('Res Rent Roll'!$B35="","",Rents!FC34*'Res Rent Roll'!$Q35*Rollover!FB35)</f>
        <v/>
      </c>
      <c r="FD34" s="47" t="str">
        <f>IF('Res Rent Roll'!$B35="","",Rents!FD34*'Res Rent Roll'!$Q35*Rollover!FC35)</f>
        <v/>
      </c>
      <c r="FE34" s="47" t="str">
        <f>IF('Res Rent Roll'!$B35="","",Rents!FE34*'Res Rent Roll'!$Q35*Rollover!FD35)</f>
        <v/>
      </c>
      <c r="FF34" s="47" t="str">
        <f>IF('Res Rent Roll'!$B35="","",Rents!FF34*'Res Rent Roll'!$Q35*Rollover!FE35)</f>
        <v/>
      </c>
      <c r="FG34" s="47" t="str">
        <f>IF('Res Rent Roll'!$B35="","",Rents!FG34*'Res Rent Roll'!$Q35*Rollover!FF35)</f>
        <v/>
      </c>
      <c r="FH34" s="47" t="str">
        <f>IF('Res Rent Roll'!$B35="","",Rents!FH34*'Res Rent Roll'!$Q35*Rollover!FG35)</f>
        <v/>
      </c>
      <c r="FI34" s="47" t="str">
        <f>IF('Res Rent Roll'!$B35="","",Rents!FI34*'Res Rent Roll'!$Q35*Rollover!FH35)</f>
        <v/>
      </c>
      <c r="FJ34" s="47" t="str">
        <f>IF('Res Rent Roll'!$B35="","",Rents!FJ34*'Res Rent Roll'!$Q35*Rollover!FI35)</f>
        <v/>
      </c>
      <c r="FK34" s="47" t="str">
        <f>IF('Res Rent Roll'!$B35="","",Rents!FK34*'Res Rent Roll'!$Q35*Rollover!FJ35)</f>
        <v/>
      </c>
      <c r="FL34" s="47" t="str">
        <f>IF('Res Rent Roll'!$B35="","",Rents!FL34*'Res Rent Roll'!$Q35*Rollover!FK35)</f>
        <v/>
      </c>
      <c r="FM34" s="47" t="str">
        <f>IF('Res Rent Roll'!$B35="","",Rents!FM34*'Res Rent Roll'!$Q35*Rollover!FL35)</f>
        <v/>
      </c>
      <c r="FN34" s="47" t="str">
        <f>IF('Res Rent Roll'!$B35="","",Rents!FN34*'Res Rent Roll'!$Q35*Rollover!FM35)</f>
        <v/>
      </c>
      <c r="FO34" s="47" t="str">
        <f>IF('Res Rent Roll'!$B35="","",Rents!FO34*'Res Rent Roll'!$Q35*Rollover!FN35)</f>
        <v/>
      </c>
      <c r="FP34" s="47" t="str">
        <f>IF('Res Rent Roll'!$B35="","",Rents!FP34*'Res Rent Roll'!$Q35*Rollover!FO35)</f>
        <v/>
      </c>
      <c r="FQ34" s="47" t="str">
        <f>IF('Res Rent Roll'!$B35="","",Rents!FQ34*'Res Rent Roll'!$Q35*Rollover!FP35)</f>
        <v/>
      </c>
      <c r="FR34" s="47" t="str">
        <f>IF('Res Rent Roll'!$B35="","",Rents!FR34*'Res Rent Roll'!$Q35*Rollover!FQ35)</f>
        <v/>
      </c>
      <c r="FS34" s="47" t="str">
        <f>IF('Res Rent Roll'!$B35="","",Rents!FS34*'Res Rent Roll'!$Q35*Rollover!FR35)</f>
        <v/>
      </c>
      <c r="FT34" s="47" t="str">
        <f>IF('Res Rent Roll'!$B35="","",Rents!FT34*'Res Rent Roll'!$Q35*Rollover!FS35)</f>
        <v/>
      </c>
      <c r="FU34" s="47" t="str">
        <f>IF('Res Rent Roll'!$B35="","",Rents!FU34*'Res Rent Roll'!$Q35*Rollover!FT35)</f>
        <v/>
      </c>
      <c r="FV34" s="47" t="str">
        <f>IF('Res Rent Roll'!$B35="","",Rents!FV34*'Res Rent Roll'!$Q35*Rollover!FU35)</f>
        <v/>
      </c>
      <c r="FW34" s="47" t="str">
        <f>IF('Res Rent Roll'!$B35="","",Rents!FW34*'Res Rent Roll'!$Q35*Rollover!FV35)</f>
        <v/>
      </c>
      <c r="FX34" s="47" t="str">
        <f>IF('Res Rent Roll'!$B35="","",Rents!FX34*'Res Rent Roll'!$Q35*Rollover!FW35)</f>
        <v/>
      </c>
      <c r="FY34" s="47" t="str">
        <f>IF('Res Rent Roll'!$B35="","",Rents!FY34*'Res Rent Roll'!$Q35*Rollover!FX35)</f>
        <v/>
      </c>
      <c r="FZ34" s="47" t="str">
        <f>IF('Res Rent Roll'!$B35="","",Rents!FZ34*'Res Rent Roll'!$Q35*Rollover!FY35)</f>
        <v/>
      </c>
      <c r="GA34" s="48" t="str">
        <f>IF('Res Rent Roll'!$B35="","",Rents!GA34*'Res Rent Roll'!$Q35*Rollover!FZ35)</f>
        <v/>
      </c>
    </row>
    <row r="35" spans="2:183" x14ac:dyDescent="0.3">
      <c r="B35" s="42" t="str">
        <f>IF('Res Rent Roll'!$B36="","",'Res Rent Roll'!$B36)</f>
        <v/>
      </c>
      <c r="C35" s="43"/>
      <c r="D35" s="47" t="str">
        <f>IF('Res Rent Roll'!$B36="","",Rents!D35*'Res Rent Roll'!$Q36*Rollover!C36)</f>
        <v/>
      </c>
      <c r="E35" s="47" t="str">
        <f>IF('Res Rent Roll'!$B36="","",Rents!E35*'Res Rent Roll'!$Q36*Rollover!D36)</f>
        <v/>
      </c>
      <c r="F35" s="47" t="str">
        <f>IF('Res Rent Roll'!$B36="","",Rents!F35*'Res Rent Roll'!$Q36*Rollover!E36)</f>
        <v/>
      </c>
      <c r="G35" s="47" t="str">
        <f>IF('Res Rent Roll'!$B36="","",Rents!G35*'Res Rent Roll'!$Q36*Rollover!F36)</f>
        <v/>
      </c>
      <c r="H35" s="47" t="str">
        <f>IF('Res Rent Roll'!$B36="","",Rents!H35*'Res Rent Roll'!$Q36*Rollover!G36)</f>
        <v/>
      </c>
      <c r="I35" s="47" t="str">
        <f>IF('Res Rent Roll'!$B36="","",Rents!I35*'Res Rent Roll'!$Q36*Rollover!H36)</f>
        <v/>
      </c>
      <c r="J35" s="47" t="str">
        <f>IF('Res Rent Roll'!$B36="","",Rents!J35*'Res Rent Roll'!$Q36*Rollover!I36)</f>
        <v/>
      </c>
      <c r="K35" s="47" t="str">
        <f>IF('Res Rent Roll'!$B36="","",Rents!K35*'Res Rent Roll'!$Q36*Rollover!J36)</f>
        <v/>
      </c>
      <c r="L35" s="47" t="str">
        <f>IF('Res Rent Roll'!$B36="","",Rents!L35*'Res Rent Roll'!$Q36*Rollover!K36)</f>
        <v/>
      </c>
      <c r="M35" s="47" t="str">
        <f>IF('Res Rent Roll'!$B36="","",Rents!M35*'Res Rent Roll'!$Q36*Rollover!L36)</f>
        <v/>
      </c>
      <c r="N35" s="47" t="str">
        <f>IF('Res Rent Roll'!$B36="","",Rents!N35*'Res Rent Roll'!$Q36*Rollover!M36)</f>
        <v/>
      </c>
      <c r="O35" s="47" t="str">
        <f>IF('Res Rent Roll'!$B36="","",Rents!O35*'Res Rent Roll'!$Q36*Rollover!N36)</f>
        <v/>
      </c>
      <c r="P35" s="47" t="str">
        <f>IF('Res Rent Roll'!$B36="","",Rents!P35*'Res Rent Roll'!$Q36*Rollover!O36)</f>
        <v/>
      </c>
      <c r="Q35" s="47" t="str">
        <f>IF('Res Rent Roll'!$B36="","",Rents!Q35*'Res Rent Roll'!$Q36*Rollover!P36)</f>
        <v/>
      </c>
      <c r="R35" s="47" t="str">
        <f>IF('Res Rent Roll'!$B36="","",Rents!R35*'Res Rent Roll'!$Q36*Rollover!Q36)</f>
        <v/>
      </c>
      <c r="S35" s="47" t="str">
        <f>IF('Res Rent Roll'!$B36="","",Rents!S35*'Res Rent Roll'!$Q36*Rollover!R36)</f>
        <v/>
      </c>
      <c r="T35" s="47" t="str">
        <f>IF('Res Rent Roll'!$B36="","",Rents!T35*'Res Rent Roll'!$Q36*Rollover!S36)</f>
        <v/>
      </c>
      <c r="U35" s="47" t="str">
        <f>IF('Res Rent Roll'!$B36="","",Rents!U35*'Res Rent Roll'!$Q36*Rollover!T36)</f>
        <v/>
      </c>
      <c r="V35" s="47" t="str">
        <f>IF('Res Rent Roll'!$B36="","",Rents!V35*'Res Rent Roll'!$Q36*Rollover!U36)</f>
        <v/>
      </c>
      <c r="W35" s="47" t="str">
        <f>IF('Res Rent Roll'!$B36="","",Rents!W35*'Res Rent Roll'!$Q36*Rollover!V36)</f>
        <v/>
      </c>
      <c r="X35" s="47" t="str">
        <f>IF('Res Rent Roll'!$B36="","",Rents!X35*'Res Rent Roll'!$Q36*Rollover!W36)</f>
        <v/>
      </c>
      <c r="Y35" s="47" t="str">
        <f>IF('Res Rent Roll'!$B36="","",Rents!Y35*'Res Rent Roll'!$Q36*Rollover!X36)</f>
        <v/>
      </c>
      <c r="Z35" s="47" t="str">
        <f>IF('Res Rent Roll'!$B36="","",Rents!Z35*'Res Rent Roll'!$Q36*Rollover!Y36)</f>
        <v/>
      </c>
      <c r="AA35" s="47" t="str">
        <f>IF('Res Rent Roll'!$B36="","",Rents!AA35*'Res Rent Roll'!$Q36*Rollover!Z36)</f>
        <v/>
      </c>
      <c r="AB35" s="47" t="str">
        <f>IF('Res Rent Roll'!$B36="","",Rents!AB35*'Res Rent Roll'!$Q36*Rollover!AA36)</f>
        <v/>
      </c>
      <c r="AC35" s="47" t="str">
        <f>IF('Res Rent Roll'!$B36="","",Rents!AC35*'Res Rent Roll'!$Q36*Rollover!AB36)</f>
        <v/>
      </c>
      <c r="AD35" s="47" t="str">
        <f>IF('Res Rent Roll'!$B36="","",Rents!AD35*'Res Rent Roll'!$Q36*Rollover!AC36)</f>
        <v/>
      </c>
      <c r="AE35" s="47" t="str">
        <f>IF('Res Rent Roll'!$B36="","",Rents!AE35*'Res Rent Roll'!$Q36*Rollover!AD36)</f>
        <v/>
      </c>
      <c r="AF35" s="47" t="str">
        <f>IF('Res Rent Roll'!$B36="","",Rents!AF35*'Res Rent Roll'!$Q36*Rollover!AE36)</f>
        <v/>
      </c>
      <c r="AG35" s="47" t="str">
        <f>IF('Res Rent Roll'!$B36="","",Rents!AG35*'Res Rent Roll'!$Q36*Rollover!AF36)</f>
        <v/>
      </c>
      <c r="AH35" s="47" t="str">
        <f>IF('Res Rent Roll'!$B36="","",Rents!AH35*'Res Rent Roll'!$Q36*Rollover!AG36)</f>
        <v/>
      </c>
      <c r="AI35" s="47" t="str">
        <f>IF('Res Rent Roll'!$B36="","",Rents!AI35*'Res Rent Roll'!$Q36*Rollover!AH36)</f>
        <v/>
      </c>
      <c r="AJ35" s="47" t="str">
        <f>IF('Res Rent Roll'!$B36="","",Rents!AJ35*'Res Rent Roll'!$Q36*Rollover!AI36)</f>
        <v/>
      </c>
      <c r="AK35" s="47" t="str">
        <f>IF('Res Rent Roll'!$B36="","",Rents!AK35*'Res Rent Roll'!$Q36*Rollover!AJ36)</f>
        <v/>
      </c>
      <c r="AL35" s="47" t="str">
        <f>IF('Res Rent Roll'!$B36="","",Rents!AL35*'Res Rent Roll'!$Q36*Rollover!AK36)</f>
        <v/>
      </c>
      <c r="AM35" s="47" t="str">
        <f>IF('Res Rent Roll'!$B36="","",Rents!AM35*'Res Rent Roll'!$Q36*Rollover!AL36)</f>
        <v/>
      </c>
      <c r="AN35" s="47" t="str">
        <f>IF('Res Rent Roll'!$B36="","",Rents!AN35*'Res Rent Roll'!$Q36*Rollover!AM36)</f>
        <v/>
      </c>
      <c r="AO35" s="47" t="str">
        <f>IF('Res Rent Roll'!$B36="","",Rents!AO35*'Res Rent Roll'!$Q36*Rollover!AN36)</f>
        <v/>
      </c>
      <c r="AP35" s="47" t="str">
        <f>IF('Res Rent Roll'!$B36="","",Rents!AP35*'Res Rent Roll'!$Q36*Rollover!AO36)</f>
        <v/>
      </c>
      <c r="AQ35" s="47" t="str">
        <f>IF('Res Rent Roll'!$B36="","",Rents!AQ35*'Res Rent Roll'!$Q36*Rollover!AP36)</f>
        <v/>
      </c>
      <c r="AR35" s="47" t="str">
        <f>IF('Res Rent Roll'!$B36="","",Rents!AR35*'Res Rent Roll'!$Q36*Rollover!AQ36)</f>
        <v/>
      </c>
      <c r="AS35" s="47" t="str">
        <f>IF('Res Rent Roll'!$B36="","",Rents!AS35*'Res Rent Roll'!$Q36*Rollover!AR36)</f>
        <v/>
      </c>
      <c r="AT35" s="47" t="str">
        <f>IF('Res Rent Roll'!$B36="","",Rents!AT35*'Res Rent Roll'!$Q36*Rollover!AS36)</f>
        <v/>
      </c>
      <c r="AU35" s="47" t="str">
        <f>IF('Res Rent Roll'!$B36="","",Rents!AU35*'Res Rent Roll'!$Q36*Rollover!AT36)</f>
        <v/>
      </c>
      <c r="AV35" s="47" t="str">
        <f>IF('Res Rent Roll'!$B36="","",Rents!AV35*'Res Rent Roll'!$Q36*Rollover!AU36)</f>
        <v/>
      </c>
      <c r="AW35" s="47" t="str">
        <f>IF('Res Rent Roll'!$B36="","",Rents!AW35*'Res Rent Roll'!$Q36*Rollover!AV36)</f>
        <v/>
      </c>
      <c r="AX35" s="47" t="str">
        <f>IF('Res Rent Roll'!$B36="","",Rents!AX35*'Res Rent Roll'!$Q36*Rollover!AW36)</f>
        <v/>
      </c>
      <c r="AY35" s="47" t="str">
        <f>IF('Res Rent Roll'!$B36="","",Rents!AY35*'Res Rent Roll'!$Q36*Rollover!AX36)</f>
        <v/>
      </c>
      <c r="AZ35" s="47" t="str">
        <f>IF('Res Rent Roll'!$B36="","",Rents!AZ35*'Res Rent Roll'!$Q36*Rollover!AY36)</f>
        <v/>
      </c>
      <c r="BA35" s="47" t="str">
        <f>IF('Res Rent Roll'!$B36="","",Rents!BA35*'Res Rent Roll'!$Q36*Rollover!AZ36)</f>
        <v/>
      </c>
      <c r="BB35" s="47" t="str">
        <f>IF('Res Rent Roll'!$B36="","",Rents!BB35*'Res Rent Roll'!$Q36*Rollover!BA36)</f>
        <v/>
      </c>
      <c r="BC35" s="47" t="str">
        <f>IF('Res Rent Roll'!$B36="","",Rents!BC35*'Res Rent Roll'!$Q36*Rollover!BB36)</f>
        <v/>
      </c>
      <c r="BD35" s="47" t="str">
        <f>IF('Res Rent Roll'!$B36="","",Rents!BD35*'Res Rent Roll'!$Q36*Rollover!BC36)</f>
        <v/>
      </c>
      <c r="BE35" s="47" t="str">
        <f>IF('Res Rent Roll'!$B36="","",Rents!BE35*'Res Rent Roll'!$Q36*Rollover!BD36)</f>
        <v/>
      </c>
      <c r="BF35" s="47" t="str">
        <f>IF('Res Rent Roll'!$B36="","",Rents!BF35*'Res Rent Roll'!$Q36*Rollover!BE36)</f>
        <v/>
      </c>
      <c r="BG35" s="47" t="str">
        <f>IF('Res Rent Roll'!$B36="","",Rents!BG35*'Res Rent Roll'!$Q36*Rollover!BF36)</f>
        <v/>
      </c>
      <c r="BH35" s="47" t="str">
        <f>IF('Res Rent Roll'!$B36="","",Rents!BH35*'Res Rent Roll'!$Q36*Rollover!BG36)</f>
        <v/>
      </c>
      <c r="BI35" s="47" t="str">
        <f>IF('Res Rent Roll'!$B36="","",Rents!BI35*'Res Rent Roll'!$Q36*Rollover!BH36)</f>
        <v/>
      </c>
      <c r="BJ35" s="47" t="str">
        <f>IF('Res Rent Roll'!$B36="","",Rents!BJ35*'Res Rent Roll'!$Q36*Rollover!BI36)</f>
        <v/>
      </c>
      <c r="BK35" s="47" t="str">
        <f>IF('Res Rent Roll'!$B36="","",Rents!BK35*'Res Rent Roll'!$Q36*Rollover!BJ36)</f>
        <v/>
      </c>
      <c r="BL35" s="47" t="str">
        <f>IF('Res Rent Roll'!$B36="","",Rents!BL35*'Res Rent Roll'!$Q36*Rollover!BK36)</f>
        <v/>
      </c>
      <c r="BM35" s="47" t="str">
        <f>IF('Res Rent Roll'!$B36="","",Rents!BM35*'Res Rent Roll'!$Q36*Rollover!BL36)</f>
        <v/>
      </c>
      <c r="BN35" s="47" t="str">
        <f>IF('Res Rent Roll'!$B36="","",Rents!BN35*'Res Rent Roll'!$Q36*Rollover!BM36)</f>
        <v/>
      </c>
      <c r="BO35" s="47" t="str">
        <f>IF('Res Rent Roll'!$B36="","",Rents!BO35*'Res Rent Roll'!$Q36*Rollover!BN36)</f>
        <v/>
      </c>
      <c r="BP35" s="47" t="str">
        <f>IF('Res Rent Roll'!$B36="","",Rents!BP35*'Res Rent Roll'!$Q36*Rollover!BO36)</f>
        <v/>
      </c>
      <c r="BQ35" s="47" t="str">
        <f>IF('Res Rent Roll'!$B36="","",Rents!BQ35*'Res Rent Roll'!$Q36*Rollover!BP36)</f>
        <v/>
      </c>
      <c r="BR35" s="47" t="str">
        <f>IF('Res Rent Roll'!$B36="","",Rents!BR35*'Res Rent Roll'!$Q36*Rollover!BQ36)</f>
        <v/>
      </c>
      <c r="BS35" s="47" t="str">
        <f>IF('Res Rent Roll'!$B36="","",Rents!BS35*'Res Rent Roll'!$Q36*Rollover!BR36)</f>
        <v/>
      </c>
      <c r="BT35" s="47" t="str">
        <f>IF('Res Rent Roll'!$B36="","",Rents!BT35*'Res Rent Roll'!$Q36*Rollover!BS36)</f>
        <v/>
      </c>
      <c r="BU35" s="47" t="str">
        <f>IF('Res Rent Roll'!$B36="","",Rents!BU35*'Res Rent Roll'!$Q36*Rollover!BT36)</f>
        <v/>
      </c>
      <c r="BV35" s="47" t="str">
        <f>IF('Res Rent Roll'!$B36="","",Rents!BV35*'Res Rent Roll'!$Q36*Rollover!BU36)</f>
        <v/>
      </c>
      <c r="BW35" s="47" t="str">
        <f>IF('Res Rent Roll'!$B36="","",Rents!BW35*'Res Rent Roll'!$Q36*Rollover!BV36)</f>
        <v/>
      </c>
      <c r="BX35" s="47" t="str">
        <f>IF('Res Rent Roll'!$B36="","",Rents!BX35*'Res Rent Roll'!$Q36*Rollover!BW36)</f>
        <v/>
      </c>
      <c r="BY35" s="47" t="str">
        <f>IF('Res Rent Roll'!$B36="","",Rents!BY35*'Res Rent Roll'!$Q36*Rollover!BX36)</f>
        <v/>
      </c>
      <c r="BZ35" s="47" t="str">
        <f>IF('Res Rent Roll'!$B36="","",Rents!BZ35*'Res Rent Roll'!$Q36*Rollover!BY36)</f>
        <v/>
      </c>
      <c r="CA35" s="47" t="str">
        <f>IF('Res Rent Roll'!$B36="","",Rents!CA35*'Res Rent Roll'!$Q36*Rollover!BZ36)</f>
        <v/>
      </c>
      <c r="CB35" s="47" t="str">
        <f>IF('Res Rent Roll'!$B36="","",Rents!CB35*'Res Rent Roll'!$Q36*Rollover!CA36)</f>
        <v/>
      </c>
      <c r="CC35" s="47" t="str">
        <f>IF('Res Rent Roll'!$B36="","",Rents!CC35*'Res Rent Roll'!$Q36*Rollover!CB36)</f>
        <v/>
      </c>
      <c r="CD35" s="47" t="str">
        <f>IF('Res Rent Roll'!$B36="","",Rents!CD35*'Res Rent Roll'!$Q36*Rollover!CC36)</f>
        <v/>
      </c>
      <c r="CE35" s="47" t="str">
        <f>IF('Res Rent Roll'!$B36="","",Rents!CE35*'Res Rent Roll'!$Q36*Rollover!CD36)</f>
        <v/>
      </c>
      <c r="CF35" s="47" t="str">
        <f>IF('Res Rent Roll'!$B36="","",Rents!CF35*'Res Rent Roll'!$Q36*Rollover!CE36)</f>
        <v/>
      </c>
      <c r="CG35" s="47" t="str">
        <f>IF('Res Rent Roll'!$B36="","",Rents!CG35*'Res Rent Roll'!$Q36*Rollover!CF36)</f>
        <v/>
      </c>
      <c r="CH35" s="47" t="str">
        <f>IF('Res Rent Roll'!$B36="","",Rents!CH35*'Res Rent Roll'!$Q36*Rollover!CG36)</f>
        <v/>
      </c>
      <c r="CI35" s="47" t="str">
        <f>IF('Res Rent Roll'!$B36="","",Rents!CI35*'Res Rent Roll'!$Q36*Rollover!CH36)</f>
        <v/>
      </c>
      <c r="CJ35" s="47" t="str">
        <f>IF('Res Rent Roll'!$B36="","",Rents!CJ35*'Res Rent Roll'!$Q36*Rollover!CI36)</f>
        <v/>
      </c>
      <c r="CK35" s="47" t="str">
        <f>IF('Res Rent Roll'!$B36="","",Rents!CK35*'Res Rent Roll'!$Q36*Rollover!CJ36)</f>
        <v/>
      </c>
      <c r="CL35" s="47" t="str">
        <f>IF('Res Rent Roll'!$B36="","",Rents!CL35*'Res Rent Roll'!$Q36*Rollover!CK36)</f>
        <v/>
      </c>
      <c r="CM35" s="47" t="str">
        <f>IF('Res Rent Roll'!$B36="","",Rents!CM35*'Res Rent Roll'!$Q36*Rollover!CL36)</f>
        <v/>
      </c>
      <c r="CN35" s="47" t="str">
        <f>IF('Res Rent Roll'!$B36="","",Rents!CN35*'Res Rent Roll'!$Q36*Rollover!CM36)</f>
        <v/>
      </c>
      <c r="CO35" s="47" t="str">
        <f>IF('Res Rent Roll'!$B36="","",Rents!CO35*'Res Rent Roll'!$Q36*Rollover!CN36)</f>
        <v/>
      </c>
      <c r="CP35" s="47" t="str">
        <f>IF('Res Rent Roll'!$B36="","",Rents!CP35*'Res Rent Roll'!$Q36*Rollover!CO36)</f>
        <v/>
      </c>
      <c r="CQ35" s="47" t="str">
        <f>IF('Res Rent Roll'!$B36="","",Rents!CQ35*'Res Rent Roll'!$Q36*Rollover!CP36)</f>
        <v/>
      </c>
      <c r="CR35" s="47" t="str">
        <f>IF('Res Rent Roll'!$B36="","",Rents!CR35*'Res Rent Roll'!$Q36*Rollover!CQ36)</f>
        <v/>
      </c>
      <c r="CS35" s="47" t="str">
        <f>IF('Res Rent Roll'!$B36="","",Rents!CS35*'Res Rent Roll'!$Q36*Rollover!CR36)</f>
        <v/>
      </c>
      <c r="CT35" s="47" t="str">
        <f>IF('Res Rent Roll'!$B36="","",Rents!CT35*'Res Rent Roll'!$Q36*Rollover!CS36)</f>
        <v/>
      </c>
      <c r="CU35" s="47" t="str">
        <f>IF('Res Rent Roll'!$B36="","",Rents!CU35*'Res Rent Roll'!$Q36*Rollover!CT36)</f>
        <v/>
      </c>
      <c r="CV35" s="47" t="str">
        <f>IF('Res Rent Roll'!$B36="","",Rents!CV35*'Res Rent Roll'!$Q36*Rollover!CU36)</f>
        <v/>
      </c>
      <c r="CW35" s="47" t="str">
        <f>IF('Res Rent Roll'!$B36="","",Rents!CW35*'Res Rent Roll'!$Q36*Rollover!CV36)</f>
        <v/>
      </c>
      <c r="CX35" s="47" t="str">
        <f>IF('Res Rent Roll'!$B36="","",Rents!CX35*'Res Rent Roll'!$Q36*Rollover!CW36)</f>
        <v/>
      </c>
      <c r="CY35" s="47" t="str">
        <f>IF('Res Rent Roll'!$B36="","",Rents!CY35*'Res Rent Roll'!$Q36*Rollover!CX36)</f>
        <v/>
      </c>
      <c r="CZ35" s="47" t="str">
        <f>IF('Res Rent Roll'!$B36="","",Rents!CZ35*'Res Rent Roll'!$Q36*Rollover!CY36)</f>
        <v/>
      </c>
      <c r="DA35" s="47" t="str">
        <f>IF('Res Rent Roll'!$B36="","",Rents!DA35*'Res Rent Roll'!$Q36*Rollover!CZ36)</f>
        <v/>
      </c>
      <c r="DB35" s="47" t="str">
        <f>IF('Res Rent Roll'!$B36="","",Rents!DB35*'Res Rent Roll'!$Q36*Rollover!DA36)</f>
        <v/>
      </c>
      <c r="DC35" s="47" t="str">
        <f>IF('Res Rent Roll'!$B36="","",Rents!DC35*'Res Rent Roll'!$Q36*Rollover!DB36)</f>
        <v/>
      </c>
      <c r="DD35" s="47" t="str">
        <f>IF('Res Rent Roll'!$B36="","",Rents!DD35*'Res Rent Roll'!$Q36*Rollover!DC36)</f>
        <v/>
      </c>
      <c r="DE35" s="47" t="str">
        <f>IF('Res Rent Roll'!$B36="","",Rents!DE35*'Res Rent Roll'!$Q36*Rollover!DD36)</f>
        <v/>
      </c>
      <c r="DF35" s="47" t="str">
        <f>IF('Res Rent Roll'!$B36="","",Rents!DF35*'Res Rent Roll'!$Q36*Rollover!DE36)</f>
        <v/>
      </c>
      <c r="DG35" s="47" t="str">
        <f>IF('Res Rent Roll'!$B36="","",Rents!DG35*'Res Rent Roll'!$Q36*Rollover!DF36)</f>
        <v/>
      </c>
      <c r="DH35" s="47" t="str">
        <f>IF('Res Rent Roll'!$B36="","",Rents!DH35*'Res Rent Roll'!$Q36*Rollover!DG36)</f>
        <v/>
      </c>
      <c r="DI35" s="47" t="str">
        <f>IF('Res Rent Roll'!$B36="","",Rents!DI35*'Res Rent Roll'!$Q36*Rollover!DH36)</f>
        <v/>
      </c>
      <c r="DJ35" s="47" t="str">
        <f>IF('Res Rent Roll'!$B36="","",Rents!DJ35*'Res Rent Roll'!$Q36*Rollover!DI36)</f>
        <v/>
      </c>
      <c r="DK35" s="47" t="str">
        <f>IF('Res Rent Roll'!$B36="","",Rents!DK35*'Res Rent Roll'!$Q36*Rollover!DJ36)</f>
        <v/>
      </c>
      <c r="DL35" s="47" t="str">
        <f>IF('Res Rent Roll'!$B36="","",Rents!DL35*'Res Rent Roll'!$Q36*Rollover!DK36)</f>
        <v/>
      </c>
      <c r="DM35" s="47" t="str">
        <f>IF('Res Rent Roll'!$B36="","",Rents!DM35*'Res Rent Roll'!$Q36*Rollover!DL36)</f>
        <v/>
      </c>
      <c r="DN35" s="47" t="str">
        <f>IF('Res Rent Roll'!$B36="","",Rents!DN35*'Res Rent Roll'!$Q36*Rollover!DM36)</f>
        <v/>
      </c>
      <c r="DO35" s="47" t="str">
        <f>IF('Res Rent Roll'!$B36="","",Rents!DO35*'Res Rent Roll'!$Q36*Rollover!DN36)</f>
        <v/>
      </c>
      <c r="DP35" s="47" t="str">
        <f>IF('Res Rent Roll'!$B36="","",Rents!DP35*'Res Rent Roll'!$Q36*Rollover!DO36)</f>
        <v/>
      </c>
      <c r="DQ35" s="47" t="str">
        <f>IF('Res Rent Roll'!$B36="","",Rents!DQ35*'Res Rent Roll'!$Q36*Rollover!DP36)</f>
        <v/>
      </c>
      <c r="DR35" s="47" t="str">
        <f>IF('Res Rent Roll'!$B36="","",Rents!DR35*'Res Rent Roll'!$Q36*Rollover!DQ36)</f>
        <v/>
      </c>
      <c r="DS35" s="47" t="str">
        <f>IF('Res Rent Roll'!$B36="","",Rents!DS35*'Res Rent Roll'!$Q36*Rollover!DR36)</f>
        <v/>
      </c>
      <c r="DT35" s="47" t="str">
        <f>IF('Res Rent Roll'!$B36="","",Rents!DT35*'Res Rent Roll'!$Q36*Rollover!DS36)</f>
        <v/>
      </c>
      <c r="DU35" s="47" t="str">
        <f>IF('Res Rent Roll'!$B36="","",Rents!DU35*'Res Rent Roll'!$Q36*Rollover!DT36)</f>
        <v/>
      </c>
      <c r="DV35" s="47" t="str">
        <f>IF('Res Rent Roll'!$B36="","",Rents!DV35*'Res Rent Roll'!$Q36*Rollover!DU36)</f>
        <v/>
      </c>
      <c r="DW35" s="47" t="str">
        <f>IF('Res Rent Roll'!$B36="","",Rents!DW35*'Res Rent Roll'!$Q36*Rollover!DV36)</f>
        <v/>
      </c>
      <c r="DX35" s="47" t="str">
        <f>IF('Res Rent Roll'!$B36="","",Rents!DX35*'Res Rent Roll'!$Q36*Rollover!DW36)</f>
        <v/>
      </c>
      <c r="DY35" s="47" t="str">
        <f>IF('Res Rent Roll'!$B36="","",Rents!DY35*'Res Rent Roll'!$Q36*Rollover!DX36)</f>
        <v/>
      </c>
      <c r="DZ35" s="47" t="str">
        <f>IF('Res Rent Roll'!$B36="","",Rents!DZ35*'Res Rent Roll'!$Q36*Rollover!DY36)</f>
        <v/>
      </c>
      <c r="EA35" s="47" t="str">
        <f>IF('Res Rent Roll'!$B36="","",Rents!EA35*'Res Rent Roll'!$Q36*Rollover!DZ36)</f>
        <v/>
      </c>
      <c r="EB35" s="47" t="str">
        <f>IF('Res Rent Roll'!$B36="","",Rents!EB35*'Res Rent Roll'!$Q36*Rollover!EA36)</f>
        <v/>
      </c>
      <c r="EC35" s="47" t="str">
        <f>IF('Res Rent Roll'!$B36="","",Rents!EC35*'Res Rent Roll'!$Q36*Rollover!EB36)</f>
        <v/>
      </c>
      <c r="ED35" s="47" t="str">
        <f>IF('Res Rent Roll'!$B36="","",Rents!ED35*'Res Rent Roll'!$Q36*Rollover!EC36)</f>
        <v/>
      </c>
      <c r="EE35" s="47" t="str">
        <f>IF('Res Rent Roll'!$B36="","",Rents!EE35*'Res Rent Roll'!$Q36*Rollover!ED36)</f>
        <v/>
      </c>
      <c r="EF35" s="47" t="str">
        <f>IF('Res Rent Roll'!$B36="","",Rents!EF35*'Res Rent Roll'!$Q36*Rollover!EE36)</f>
        <v/>
      </c>
      <c r="EG35" s="47" t="str">
        <f>IF('Res Rent Roll'!$B36="","",Rents!EG35*'Res Rent Roll'!$Q36*Rollover!EF36)</f>
        <v/>
      </c>
      <c r="EH35" s="47" t="str">
        <f>IF('Res Rent Roll'!$B36="","",Rents!EH35*'Res Rent Roll'!$Q36*Rollover!EG36)</f>
        <v/>
      </c>
      <c r="EI35" s="47" t="str">
        <f>IF('Res Rent Roll'!$B36="","",Rents!EI35*'Res Rent Roll'!$Q36*Rollover!EH36)</f>
        <v/>
      </c>
      <c r="EJ35" s="47" t="str">
        <f>IF('Res Rent Roll'!$B36="","",Rents!EJ35*'Res Rent Roll'!$Q36*Rollover!EI36)</f>
        <v/>
      </c>
      <c r="EK35" s="47" t="str">
        <f>IF('Res Rent Roll'!$B36="","",Rents!EK35*'Res Rent Roll'!$Q36*Rollover!EJ36)</f>
        <v/>
      </c>
      <c r="EL35" s="47" t="str">
        <f>IF('Res Rent Roll'!$B36="","",Rents!EL35*'Res Rent Roll'!$Q36*Rollover!EK36)</f>
        <v/>
      </c>
      <c r="EM35" s="47" t="str">
        <f>IF('Res Rent Roll'!$B36="","",Rents!EM35*'Res Rent Roll'!$Q36*Rollover!EL36)</f>
        <v/>
      </c>
      <c r="EN35" s="47" t="str">
        <f>IF('Res Rent Roll'!$B36="","",Rents!EN35*'Res Rent Roll'!$Q36*Rollover!EM36)</f>
        <v/>
      </c>
      <c r="EO35" s="47" t="str">
        <f>IF('Res Rent Roll'!$B36="","",Rents!EO35*'Res Rent Roll'!$Q36*Rollover!EN36)</f>
        <v/>
      </c>
      <c r="EP35" s="47" t="str">
        <f>IF('Res Rent Roll'!$B36="","",Rents!EP35*'Res Rent Roll'!$Q36*Rollover!EO36)</f>
        <v/>
      </c>
      <c r="EQ35" s="47" t="str">
        <f>IF('Res Rent Roll'!$B36="","",Rents!EQ35*'Res Rent Roll'!$Q36*Rollover!EP36)</f>
        <v/>
      </c>
      <c r="ER35" s="47" t="str">
        <f>IF('Res Rent Roll'!$B36="","",Rents!ER35*'Res Rent Roll'!$Q36*Rollover!EQ36)</f>
        <v/>
      </c>
      <c r="ES35" s="47" t="str">
        <f>IF('Res Rent Roll'!$B36="","",Rents!ES35*'Res Rent Roll'!$Q36*Rollover!ER36)</f>
        <v/>
      </c>
      <c r="ET35" s="47" t="str">
        <f>IF('Res Rent Roll'!$B36="","",Rents!ET35*'Res Rent Roll'!$Q36*Rollover!ES36)</f>
        <v/>
      </c>
      <c r="EU35" s="47" t="str">
        <f>IF('Res Rent Roll'!$B36="","",Rents!EU35*'Res Rent Roll'!$Q36*Rollover!ET36)</f>
        <v/>
      </c>
      <c r="EV35" s="47" t="str">
        <f>IF('Res Rent Roll'!$B36="","",Rents!EV35*'Res Rent Roll'!$Q36*Rollover!EU36)</f>
        <v/>
      </c>
      <c r="EW35" s="47" t="str">
        <f>IF('Res Rent Roll'!$B36="","",Rents!EW35*'Res Rent Roll'!$Q36*Rollover!EV36)</f>
        <v/>
      </c>
      <c r="EX35" s="47" t="str">
        <f>IF('Res Rent Roll'!$B36="","",Rents!EX35*'Res Rent Roll'!$Q36*Rollover!EW36)</f>
        <v/>
      </c>
      <c r="EY35" s="47" t="str">
        <f>IF('Res Rent Roll'!$B36="","",Rents!EY35*'Res Rent Roll'!$Q36*Rollover!EX36)</f>
        <v/>
      </c>
      <c r="EZ35" s="47" t="str">
        <f>IF('Res Rent Roll'!$B36="","",Rents!EZ35*'Res Rent Roll'!$Q36*Rollover!EY36)</f>
        <v/>
      </c>
      <c r="FA35" s="47" t="str">
        <f>IF('Res Rent Roll'!$B36="","",Rents!FA35*'Res Rent Roll'!$Q36*Rollover!EZ36)</f>
        <v/>
      </c>
      <c r="FB35" s="47" t="str">
        <f>IF('Res Rent Roll'!$B36="","",Rents!FB35*'Res Rent Roll'!$Q36*Rollover!FA36)</f>
        <v/>
      </c>
      <c r="FC35" s="47" t="str">
        <f>IF('Res Rent Roll'!$B36="","",Rents!FC35*'Res Rent Roll'!$Q36*Rollover!FB36)</f>
        <v/>
      </c>
      <c r="FD35" s="47" t="str">
        <f>IF('Res Rent Roll'!$B36="","",Rents!FD35*'Res Rent Roll'!$Q36*Rollover!FC36)</f>
        <v/>
      </c>
      <c r="FE35" s="47" t="str">
        <f>IF('Res Rent Roll'!$B36="","",Rents!FE35*'Res Rent Roll'!$Q36*Rollover!FD36)</f>
        <v/>
      </c>
      <c r="FF35" s="47" t="str">
        <f>IF('Res Rent Roll'!$B36="","",Rents!FF35*'Res Rent Roll'!$Q36*Rollover!FE36)</f>
        <v/>
      </c>
      <c r="FG35" s="47" t="str">
        <f>IF('Res Rent Roll'!$B36="","",Rents!FG35*'Res Rent Roll'!$Q36*Rollover!FF36)</f>
        <v/>
      </c>
      <c r="FH35" s="47" t="str">
        <f>IF('Res Rent Roll'!$B36="","",Rents!FH35*'Res Rent Roll'!$Q36*Rollover!FG36)</f>
        <v/>
      </c>
      <c r="FI35" s="47" t="str">
        <f>IF('Res Rent Roll'!$B36="","",Rents!FI35*'Res Rent Roll'!$Q36*Rollover!FH36)</f>
        <v/>
      </c>
      <c r="FJ35" s="47" t="str">
        <f>IF('Res Rent Roll'!$B36="","",Rents!FJ35*'Res Rent Roll'!$Q36*Rollover!FI36)</f>
        <v/>
      </c>
      <c r="FK35" s="47" t="str">
        <f>IF('Res Rent Roll'!$B36="","",Rents!FK35*'Res Rent Roll'!$Q36*Rollover!FJ36)</f>
        <v/>
      </c>
      <c r="FL35" s="47" t="str">
        <f>IF('Res Rent Roll'!$B36="","",Rents!FL35*'Res Rent Roll'!$Q36*Rollover!FK36)</f>
        <v/>
      </c>
      <c r="FM35" s="47" t="str">
        <f>IF('Res Rent Roll'!$B36="","",Rents!FM35*'Res Rent Roll'!$Q36*Rollover!FL36)</f>
        <v/>
      </c>
      <c r="FN35" s="47" t="str">
        <f>IF('Res Rent Roll'!$B36="","",Rents!FN35*'Res Rent Roll'!$Q36*Rollover!FM36)</f>
        <v/>
      </c>
      <c r="FO35" s="47" t="str">
        <f>IF('Res Rent Roll'!$B36="","",Rents!FO35*'Res Rent Roll'!$Q36*Rollover!FN36)</f>
        <v/>
      </c>
      <c r="FP35" s="47" t="str">
        <f>IF('Res Rent Roll'!$B36="","",Rents!FP35*'Res Rent Roll'!$Q36*Rollover!FO36)</f>
        <v/>
      </c>
      <c r="FQ35" s="47" t="str">
        <f>IF('Res Rent Roll'!$B36="","",Rents!FQ35*'Res Rent Roll'!$Q36*Rollover!FP36)</f>
        <v/>
      </c>
      <c r="FR35" s="47" t="str">
        <f>IF('Res Rent Roll'!$B36="","",Rents!FR35*'Res Rent Roll'!$Q36*Rollover!FQ36)</f>
        <v/>
      </c>
      <c r="FS35" s="47" t="str">
        <f>IF('Res Rent Roll'!$B36="","",Rents!FS35*'Res Rent Roll'!$Q36*Rollover!FR36)</f>
        <v/>
      </c>
      <c r="FT35" s="47" t="str">
        <f>IF('Res Rent Roll'!$B36="","",Rents!FT35*'Res Rent Roll'!$Q36*Rollover!FS36)</f>
        <v/>
      </c>
      <c r="FU35" s="47" t="str">
        <f>IF('Res Rent Roll'!$B36="","",Rents!FU35*'Res Rent Roll'!$Q36*Rollover!FT36)</f>
        <v/>
      </c>
      <c r="FV35" s="47" t="str">
        <f>IF('Res Rent Roll'!$B36="","",Rents!FV35*'Res Rent Roll'!$Q36*Rollover!FU36)</f>
        <v/>
      </c>
      <c r="FW35" s="47" t="str">
        <f>IF('Res Rent Roll'!$B36="","",Rents!FW35*'Res Rent Roll'!$Q36*Rollover!FV36)</f>
        <v/>
      </c>
      <c r="FX35" s="47" t="str">
        <f>IF('Res Rent Roll'!$B36="","",Rents!FX35*'Res Rent Roll'!$Q36*Rollover!FW36)</f>
        <v/>
      </c>
      <c r="FY35" s="47" t="str">
        <f>IF('Res Rent Roll'!$B36="","",Rents!FY35*'Res Rent Roll'!$Q36*Rollover!FX36)</f>
        <v/>
      </c>
      <c r="FZ35" s="47" t="str">
        <f>IF('Res Rent Roll'!$B36="","",Rents!FZ35*'Res Rent Roll'!$Q36*Rollover!FY36)</f>
        <v/>
      </c>
      <c r="GA35" s="48" t="str">
        <f>IF('Res Rent Roll'!$B36="","",Rents!GA35*'Res Rent Roll'!$Q36*Rollover!FZ36)</f>
        <v/>
      </c>
    </row>
    <row r="36" spans="2:183" x14ac:dyDescent="0.3">
      <c r="B36" s="42" t="str">
        <f>IF('Res Rent Roll'!$B37="","",'Res Rent Roll'!$B37)</f>
        <v/>
      </c>
      <c r="C36" s="43"/>
      <c r="D36" s="47" t="str">
        <f>IF('Res Rent Roll'!$B37="","",Rents!D36*'Res Rent Roll'!$Q37*Rollover!C37)</f>
        <v/>
      </c>
      <c r="E36" s="47" t="str">
        <f>IF('Res Rent Roll'!$B37="","",Rents!E36*'Res Rent Roll'!$Q37*Rollover!D37)</f>
        <v/>
      </c>
      <c r="F36" s="47" t="str">
        <f>IF('Res Rent Roll'!$B37="","",Rents!F36*'Res Rent Roll'!$Q37*Rollover!E37)</f>
        <v/>
      </c>
      <c r="G36" s="47" t="str">
        <f>IF('Res Rent Roll'!$B37="","",Rents!G36*'Res Rent Roll'!$Q37*Rollover!F37)</f>
        <v/>
      </c>
      <c r="H36" s="47" t="str">
        <f>IF('Res Rent Roll'!$B37="","",Rents!H36*'Res Rent Roll'!$Q37*Rollover!G37)</f>
        <v/>
      </c>
      <c r="I36" s="47" t="str">
        <f>IF('Res Rent Roll'!$B37="","",Rents!I36*'Res Rent Roll'!$Q37*Rollover!H37)</f>
        <v/>
      </c>
      <c r="J36" s="47" t="str">
        <f>IF('Res Rent Roll'!$B37="","",Rents!J36*'Res Rent Roll'!$Q37*Rollover!I37)</f>
        <v/>
      </c>
      <c r="K36" s="47" t="str">
        <f>IF('Res Rent Roll'!$B37="","",Rents!K36*'Res Rent Roll'!$Q37*Rollover!J37)</f>
        <v/>
      </c>
      <c r="L36" s="47" t="str">
        <f>IF('Res Rent Roll'!$B37="","",Rents!L36*'Res Rent Roll'!$Q37*Rollover!K37)</f>
        <v/>
      </c>
      <c r="M36" s="47" t="str">
        <f>IF('Res Rent Roll'!$B37="","",Rents!M36*'Res Rent Roll'!$Q37*Rollover!L37)</f>
        <v/>
      </c>
      <c r="N36" s="47" t="str">
        <f>IF('Res Rent Roll'!$B37="","",Rents!N36*'Res Rent Roll'!$Q37*Rollover!M37)</f>
        <v/>
      </c>
      <c r="O36" s="47" t="str">
        <f>IF('Res Rent Roll'!$B37="","",Rents!O36*'Res Rent Roll'!$Q37*Rollover!N37)</f>
        <v/>
      </c>
      <c r="P36" s="47" t="str">
        <f>IF('Res Rent Roll'!$B37="","",Rents!P36*'Res Rent Roll'!$Q37*Rollover!O37)</f>
        <v/>
      </c>
      <c r="Q36" s="47" t="str">
        <f>IF('Res Rent Roll'!$B37="","",Rents!Q36*'Res Rent Roll'!$Q37*Rollover!P37)</f>
        <v/>
      </c>
      <c r="R36" s="47" t="str">
        <f>IF('Res Rent Roll'!$B37="","",Rents!R36*'Res Rent Roll'!$Q37*Rollover!Q37)</f>
        <v/>
      </c>
      <c r="S36" s="47" t="str">
        <f>IF('Res Rent Roll'!$B37="","",Rents!S36*'Res Rent Roll'!$Q37*Rollover!R37)</f>
        <v/>
      </c>
      <c r="T36" s="47" t="str">
        <f>IF('Res Rent Roll'!$B37="","",Rents!T36*'Res Rent Roll'!$Q37*Rollover!S37)</f>
        <v/>
      </c>
      <c r="U36" s="47" t="str">
        <f>IF('Res Rent Roll'!$B37="","",Rents!U36*'Res Rent Roll'!$Q37*Rollover!T37)</f>
        <v/>
      </c>
      <c r="V36" s="47" t="str">
        <f>IF('Res Rent Roll'!$B37="","",Rents!V36*'Res Rent Roll'!$Q37*Rollover!U37)</f>
        <v/>
      </c>
      <c r="W36" s="47" t="str">
        <f>IF('Res Rent Roll'!$B37="","",Rents!W36*'Res Rent Roll'!$Q37*Rollover!V37)</f>
        <v/>
      </c>
      <c r="X36" s="47" t="str">
        <f>IF('Res Rent Roll'!$B37="","",Rents!X36*'Res Rent Roll'!$Q37*Rollover!W37)</f>
        <v/>
      </c>
      <c r="Y36" s="47" t="str">
        <f>IF('Res Rent Roll'!$B37="","",Rents!Y36*'Res Rent Roll'!$Q37*Rollover!X37)</f>
        <v/>
      </c>
      <c r="Z36" s="47" t="str">
        <f>IF('Res Rent Roll'!$B37="","",Rents!Z36*'Res Rent Roll'!$Q37*Rollover!Y37)</f>
        <v/>
      </c>
      <c r="AA36" s="47" t="str">
        <f>IF('Res Rent Roll'!$B37="","",Rents!AA36*'Res Rent Roll'!$Q37*Rollover!Z37)</f>
        <v/>
      </c>
      <c r="AB36" s="47" t="str">
        <f>IF('Res Rent Roll'!$B37="","",Rents!AB36*'Res Rent Roll'!$Q37*Rollover!AA37)</f>
        <v/>
      </c>
      <c r="AC36" s="47" t="str">
        <f>IF('Res Rent Roll'!$B37="","",Rents!AC36*'Res Rent Roll'!$Q37*Rollover!AB37)</f>
        <v/>
      </c>
      <c r="AD36" s="47" t="str">
        <f>IF('Res Rent Roll'!$B37="","",Rents!AD36*'Res Rent Roll'!$Q37*Rollover!AC37)</f>
        <v/>
      </c>
      <c r="AE36" s="47" t="str">
        <f>IF('Res Rent Roll'!$B37="","",Rents!AE36*'Res Rent Roll'!$Q37*Rollover!AD37)</f>
        <v/>
      </c>
      <c r="AF36" s="47" t="str">
        <f>IF('Res Rent Roll'!$B37="","",Rents!AF36*'Res Rent Roll'!$Q37*Rollover!AE37)</f>
        <v/>
      </c>
      <c r="AG36" s="47" t="str">
        <f>IF('Res Rent Roll'!$B37="","",Rents!AG36*'Res Rent Roll'!$Q37*Rollover!AF37)</f>
        <v/>
      </c>
      <c r="AH36" s="47" t="str">
        <f>IF('Res Rent Roll'!$B37="","",Rents!AH36*'Res Rent Roll'!$Q37*Rollover!AG37)</f>
        <v/>
      </c>
      <c r="AI36" s="47" t="str">
        <f>IF('Res Rent Roll'!$B37="","",Rents!AI36*'Res Rent Roll'!$Q37*Rollover!AH37)</f>
        <v/>
      </c>
      <c r="AJ36" s="47" t="str">
        <f>IF('Res Rent Roll'!$B37="","",Rents!AJ36*'Res Rent Roll'!$Q37*Rollover!AI37)</f>
        <v/>
      </c>
      <c r="AK36" s="47" t="str">
        <f>IF('Res Rent Roll'!$B37="","",Rents!AK36*'Res Rent Roll'!$Q37*Rollover!AJ37)</f>
        <v/>
      </c>
      <c r="AL36" s="47" t="str">
        <f>IF('Res Rent Roll'!$B37="","",Rents!AL36*'Res Rent Roll'!$Q37*Rollover!AK37)</f>
        <v/>
      </c>
      <c r="AM36" s="47" t="str">
        <f>IF('Res Rent Roll'!$B37="","",Rents!AM36*'Res Rent Roll'!$Q37*Rollover!AL37)</f>
        <v/>
      </c>
      <c r="AN36" s="47" t="str">
        <f>IF('Res Rent Roll'!$B37="","",Rents!AN36*'Res Rent Roll'!$Q37*Rollover!AM37)</f>
        <v/>
      </c>
      <c r="AO36" s="47" t="str">
        <f>IF('Res Rent Roll'!$B37="","",Rents!AO36*'Res Rent Roll'!$Q37*Rollover!AN37)</f>
        <v/>
      </c>
      <c r="AP36" s="47" t="str">
        <f>IF('Res Rent Roll'!$B37="","",Rents!AP36*'Res Rent Roll'!$Q37*Rollover!AO37)</f>
        <v/>
      </c>
      <c r="AQ36" s="47" t="str">
        <f>IF('Res Rent Roll'!$B37="","",Rents!AQ36*'Res Rent Roll'!$Q37*Rollover!AP37)</f>
        <v/>
      </c>
      <c r="AR36" s="47" t="str">
        <f>IF('Res Rent Roll'!$B37="","",Rents!AR36*'Res Rent Roll'!$Q37*Rollover!AQ37)</f>
        <v/>
      </c>
      <c r="AS36" s="47" t="str">
        <f>IF('Res Rent Roll'!$B37="","",Rents!AS36*'Res Rent Roll'!$Q37*Rollover!AR37)</f>
        <v/>
      </c>
      <c r="AT36" s="47" t="str">
        <f>IF('Res Rent Roll'!$B37="","",Rents!AT36*'Res Rent Roll'!$Q37*Rollover!AS37)</f>
        <v/>
      </c>
      <c r="AU36" s="47" t="str">
        <f>IF('Res Rent Roll'!$B37="","",Rents!AU36*'Res Rent Roll'!$Q37*Rollover!AT37)</f>
        <v/>
      </c>
      <c r="AV36" s="47" t="str">
        <f>IF('Res Rent Roll'!$B37="","",Rents!AV36*'Res Rent Roll'!$Q37*Rollover!AU37)</f>
        <v/>
      </c>
      <c r="AW36" s="47" t="str">
        <f>IF('Res Rent Roll'!$B37="","",Rents!AW36*'Res Rent Roll'!$Q37*Rollover!AV37)</f>
        <v/>
      </c>
      <c r="AX36" s="47" t="str">
        <f>IF('Res Rent Roll'!$B37="","",Rents!AX36*'Res Rent Roll'!$Q37*Rollover!AW37)</f>
        <v/>
      </c>
      <c r="AY36" s="47" t="str">
        <f>IF('Res Rent Roll'!$B37="","",Rents!AY36*'Res Rent Roll'!$Q37*Rollover!AX37)</f>
        <v/>
      </c>
      <c r="AZ36" s="47" t="str">
        <f>IF('Res Rent Roll'!$B37="","",Rents!AZ36*'Res Rent Roll'!$Q37*Rollover!AY37)</f>
        <v/>
      </c>
      <c r="BA36" s="47" t="str">
        <f>IF('Res Rent Roll'!$B37="","",Rents!BA36*'Res Rent Roll'!$Q37*Rollover!AZ37)</f>
        <v/>
      </c>
      <c r="BB36" s="47" t="str">
        <f>IF('Res Rent Roll'!$B37="","",Rents!BB36*'Res Rent Roll'!$Q37*Rollover!BA37)</f>
        <v/>
      </c>
      <c r="BC36" s="47" t="str">
        <f>IF('Res Rent Roll'!$B37="","",Rents!BC36*'Res Rent Roll'!$Q37*Rollover!BB37)</f>
        <v/>
      </c>
      <c r="BD36" s="47" t="str">
        <f>IF('Res Rent Roll'!$B37="","",Rents!BD36*'Res Rent Roll'!$Q37*Rollover!BC37)</f>
        <v/>
      </c>
      <c r="BE36" s="47" t="str">
        <f>IF('Res Rent Roll'!$B37="","",Rents!BE36*'Res Rent Roll'!$Q37*Rollover!BD37)</f>
        <v/>
      </c>
      <c r="BF36" s="47" t="str">
        <f>IF('Res Rent Roll'!$B37="","",Rents!BF36*'Res Rent Roll'!$Q37*Rollover!BE37)</f>
        <v/>
      </c>
      <c r="BG36" s="47" t="str">
        <f>IF('Res Rent Roll'!$B37="","",Rents!BG36*'Res Rent Roll'!$Q37*Rollover!BF37)</f>
        <v/>
      </c>
      <c r="BH36" s="47" t="str">
        <f>IF('Res Rent Roll'!$B37="","",Rents!BH36*'Res Rent Roll'!$Q37*Rollover!BG37)</f>
        <v/>
      </c>
      <c r="BI36" s="47" t="str">
        <f>IF('Res Rent Roll'!$B37="","",Rents!BI36*'Res Rent Roll'!$Q37*Rollover!BH37)</f>
        <v/>
      </c>
      <c r="BJ36" s="47" t="str">
        <f>IF('Res Rent Roll'!$B37="","",Rents!BJ36*'Res Rent Roll'!$Q37*Rollover!BI37)</f>
        <v/>
      </c>
      <c r="BK36" s="47" t="str">
        <f>IF('Res Rent Roll'!$B37="","",Rents!BK36*'Res Rent Roll'!$Q37*Rollover!BJ37)</f>
        <v/>
      </c>
      <c r="BL36" s="47" t="str">
        <f>IF('Res Rent Roll'!$B37="","",Rents!BL36*'Res Rent Roll'!$Q37*Rollover!BK37)</f>
        <v/>
      </c>
      <c r="BM36" s="47" t="str">
        <f>IF('Res Rent Roll'!$B37="","",Rents!BM36*'Res Rent Roll'!$Q37*Rollover!BL37)</f>
        <v/>
      </c>
      <c r="BN36" s="47" t="str">
        <f>IF('Res Rent Roll'!$B37="","",Rents!BN36*'Res Rent Roll'!$Q37*Rollover!BM37)</f>
        <v/>
      </c>
      <c r="BO36" s="47" t="str">
        <f>IF('Res Rent Roll'!$B37="","",Rents!BO36*'Res Rent Roll'!$Q37*Rollover!BN37)</f>
        <v/>
      </c>
      <c r="BP36" s="47" t="str">
        <f>IF('Res Rent Roll'!$B37="","",Rents!BP36*'Res Rent Roll'!$Q37*Rollover!BO37)</f>
        <v/>
      </c>
      <c r="BQ36" s="47" t="str">
        <f>IF('Res Rent Roll'!$B37="","",Rents!BQ36*'Res Rent Roll'!$Q37*Rollover!BP37)</f>
        <v/>
      </c>
      <c r="BR36" s="47" t="str">
        <f>IF('Res Rent Roll'!$B37="","",Rents!BR36*'Res Rent Roll'!$Q37*Rollover!BQ37)</f>
        <v/>
      </c>
      <c r="BS36" s="47" t="str">
        <f>IF('Res Rent Roll'!$B37="","",Rents!BS36*'Res Rent Roll'!$Q37*Rollover!BR37)</f>
        <v/>
      </c>
      <c r="BT36" s="47" t="str">
        <f>IF('Res Rent Roll'!$B37="","",Rents!BT36*'Res Rent Roll'!$Q37*Rollover!BS37)</f>
        <v/>
      </c>
      <c r="BU36" s="47" t="str">
        <f>IF('Res Rent Roll'!$B37="","",Rents!BU36*'Res Rent Roll'!$Q37*Rollover!BT37)</f>
        <v/>
      </c>
      <c r="BV36" s="47" t="str">
        <f>IF('Res Rent Roll'!$B37="","",Rents!BV36*'Res Rent Roll'!$Q37*Rollover!BU37)</f>
        <v/>
      </c>
      <c r="BW36" s="47" t="str">
        <f>IF('Res Rent Roll'!$B37="","",Rents!BW36*'Res Rent Roll'!$Q37*Rollover!BV37)</f>
        <v/>
      </c>
      <c r="BX36" s="47" t="str">
        <f>IF('Res Rent Roll'!$B37="","",Rents!BX36*'Res Rent Roll'!$Q37*Rollover!BW37)</f>
        <v/>
      </c>
      <c r="BY36" s="47" t="str">
        <f>IF('Res Rent Roll'!$B37="","",Rents!BY36*'Res Rent Roll'!$Q37*Rollover!BX37)</f>
        <v/>
      </c>
      <c r="BZ36" s="47" t="str">
        <f>IF('Res Rent Roll'!$B37="","",Rents!BZ36*'Res Rent Roll'!$Q37*Rollover!BY37)</f>
        <v/>
      </c>
      <c r="CA36" s="47" t="str">
        <f>IF('Res Rent Roll'!$B37="","",Rents!CA36*'Res Rent Roll'!$Q37*Rollover!BZ37)</f>
        <v/>
      </c>
      <c r="CB36" s="47" t="str">
        <f>IF('Res Rent Roll'!$B37="","",Rents!CB36*'Res Rent Roll'!$Q37*Rollover!CA37)</f>
        <v/>
      </c>
      <c r="CC36" s="47" t="str">
        <f>IF('Res Rent Roll'!$B37="","",Rents!CC36*'Res Rent Roll'!$Q37*Rollover!CB37)</f>
        <v/>
      </c>
      <c r="CD36" s="47" t="str">
        <f>IF('Res Rent Roll'!$B37="","",Rents!CD36*'Res Rent Roll'!$Q37*Rollover!CC37)</f>
        <v/>
      </c>
      <c r="CE36" s="47" t="str">
        <f>IF('Res Rent Roll'!$B37="","",Rents!CE36*'Res Rent Roll'!$Q37*Rollover!CD37)</f>
        <v/>
      </c>
      <c r="CF36" s="47" t="str">
        <f>IF('Res Rent Roll'!$B37="","",Rents!CF36*'Res Rent Roll'!$Q37*Rollover!CE37)</f>
        <v/>
      </c>
      <c r="CG36" s="47" t="str">
        <f>IF('Res Rent Roll'!$B37="","",Rents!CG36*'Res Rent Roll'!$Q37*Rollover!CF37)</f>
        <v/>
      </c>
      <c r="CH36" s="47" t="str">
        <f>IF('Res Rent Roll'!$B37="","",Rents!CH36*'Res Rent Roll'!$Q37*Rollover!CG37)</f>
        <v/>
      </c>
      <c r="CI36" s="47" t="str">
        <f>IF('Res Rent Roll'!$B37="","",Rents!CI36*'Res Rent Roll'!$Q37*Rollover!CH37)</f>
        <v/>
      </c>
      <c r="CJ36" s="47" t="str">
        <f>IF('Res Rent Roll'!$B37="","",Rents!CJ36*'Res Rent Roll'!$Q37*Rollover!CI37)</f>
        <v/>
      </c>
      <c r="CK36" s="47" t="str">
        <f>IF('Res Rent Roll'!$B37="","",Rents!CK36*'Res Rent Roll'!$Q37*Rollover!CJ37)</f>
        <v/>
      </c>
      <c r="CL36" s="47" t="str">
        <f>IF('Res Rent Roll'!$B37="","",Rents!CL36*'Res Rent Roll'!$Q37*Rollover!CK37)</f>
        <v/>
      </c>
      <c r="CM36" s="47" t="str">
        <f>IF('Res Rent Roll'!$B37="","",Rents!CM36*'Res Rent Roll'!$Q37*Rollover!CL37)</f>
        <v/>
      </c>
      <c r="CN36" s="47" t="str">
        <f>IF('Res Rent Roll'!$B37="","",Rents!CN36*'Res Rent Roll'!$Q37*Rollover!CM37)</f>
        <v/>
      </c>
      <c r="CO36" s="47" t="str">
        <f>IF('Res Rent Roll'!$B37="","",Rents!CO36*'Res Rent Roll'!$Q37*Rollover!CN37)</f>
        <v/>
      </c>
      <c r="CP36" s="47" t="str">
        <f>IF('Res Rent Roll'!$B37="","",Rents!CP36*'Res Rent Roll'!$Q37*Rollover!CO37)</f>
        <v/>
      </c>
      <c r="CQ36" s="47" t="str">
        <f>IF('Res Rent Roll'!$B37="","",Rents!CQ36*'Res Rent Roll'!$Q37*Rollover!CP37)</f>
        <v/>
      </c>
      <c r="CR36" s="47" t="str">
        <f>IF('Res Rent Roll'!$B37="","",Rents!CR36*'Res Rent Roll'!$Q37*Rollover!CQ37)</f>
        <v/>
      </c>
      <c r="CS36" s="47" t="str">
        <f>IF('Res Rent Roll'!$B37="","",Rents!CS36*'Res Rent Roll'!$Q37*Rollover!CR37)</f>
        <v/>
      </c>
      <c r="CT36" s="47" t="str">
        <f>IF('Res Rent Roll'!$B37="","",Rents!CT36*'Res Rent Roll'!$Q37*Rollover!CS37)</f>
        <v/>
      </c>
      <c r="CU36" s="47" t="str">
        <f>IF('Res Rent Roll'!$B37="","",Rents!CU36*'Res Rent Roll'!$Q37*Rollover!CT37)</f>
        <v/>
      </c>
      <c r="CV36" s="47" t="str">
        <f>IF('Res Rent Roll'!$B37="","",Rents!CV36*'Res Rent Roll'!$Q37*Rollover!CU37)</f>
        <v/>
      </c>
      <c r="CW36" s="47" t="str">
        <f>IF('Res Rent Roll'!$B37="","",Rents!CW36*'Res Rent Roll'!$Q37*Rollover!CV37)</f>
        <v/>
      </c>
      <c r="CX36" s="47" t="str">
        <f>IF('Res Rent Roll'!$B37="","",Rents!CX36*'Res Rent Roll'!$Q37*Rollover!CW37)</f>
        <v/>
      </c>
      <c r="CY36" s="47" t="str">
        <f>IF('Res Rent Roll'!$B37="","",Rents!CY36*'Res Rent Roll'!$Q37*Rollover!CX37)</f>
        <v/>
      </c>
      <c r="CZ36" s="47" t="str">
        <f>IF('Res Rent Roll'!$B37="","",Rents!CZ36*'Res Rent Roll'!$Q37*Rollover!CY37)</f>
        <v/>
      </c>
      <c r="DA36" s="47" t="str">
        <f>IF('Res Rent Roll'!$B37="","",Rents!DA36*'Res Rent Roll'!$Q37*Rollover!CZ37)</f>
        <v/>
      </c>
      <c r="DB36" s="47" t="str">
        <f>IF('Res Rent Roll'!$B37="","",Rents!DB36*'Res Rent Roll'!$Q37*Rollover!DA37)</f>
        <v/>
      </c>
      <c r="DC36" s="47" t="str">
        <f>IF('Res Rent Roll'!$B37="","",Rents!DC36*'Res Rent Roll'!$Q37*Rollover!DB37)</f>
        <v/>
      </c>
      <c r="DD36" s="47" t="str">
        <f>IF('Res Rent Roll'!$B37="","",Rents!DD36*'Res Rent Roll'!$Q37*Rollover!DC37)</f>
        <v/>
      </c>
      <c r="DE36" s="47" t="str">
        <f>IF('Res Rent Roll'!$B37="","",Rents!DE36*'Res Rent Roll'!$Q37*Rollover!DD37)</f>
        <v/>
      </c>
      <c r="DF36" s="47" t="str">
        <f>IF('Res Rent Roll'!$B37="","",Rents!DF36*'Res Rent Roll'!$Q37*Rollover!DE37)</f>
        <v/>
      </c>
      <c r="DG36" s="47" t="str">
        <f>IF('Res Rent Roll'!$B37="","",Rents!DG36*'Res Rent Roll'!$Q37*Rollover!DF37)</f>
        <v/>
      </c>
      <c r="DH36" s="47" t="str">
        <f>IF('Res Rent Roll'!$B37="","",Rents!DH36*'Res Rent Roll'!$Q37*Rollover!DG37)</f>
        <v/>
      </c>
      <c r="DI36" s="47" t="str">
        <f>IF('Res Rent Roll'!$B37="","",Rents!DI36*'Res Rent Roll'!$Q37*Rollover!DH37)</f>
        <v/>
      </c>
      <c r="DJ36" s="47" t="str">
        <f>IF('Res Rent Roll'!$B37="","",Rents!DJ36*'Res Rent Roll'!$Q37*Rollover!DI37)</f>
        <v/>
      </c>
      <c r="DK36" s="47" t="str">
        <f>IF('Res Rent Roll'!$B37="","",Rents!DK36*'Res Rent Roll'!$Q37*Rollover!DJ37)</f>
        <v/>
      </c>
      <c r="DL36" s="47" t="str">
        <f>IF('Res Rent Roll'!$B37="","",Rents!DL36*'Res Rent Roll'!$Q37*Rollover!DK37)</f>
        <v/>
      </c>
      <c r="DM36" s="47" t="str">
        <f>IF('Res Rent Roll'!$B37="","",Rents!DM36*'Res Rent Roll'!$Q37*Rollover!DL37)</f>
        <v/>
      </c>
      <c r="DN36" s="47" t="str">
        <f>IF('Res Rent Roll'!$B37="","",Rents!DN36*'Res Rent Roll'!$Q37*Rollover!DM37)</f>
        <v/>
      </c>
      <c r="DO36" s="47" t="str">
        <f>IF('Res Rent Roll'!$B37="","",Rents!DO36*'Res Rent Roll'!$Q37*Rollover!DN37)</f>
        <v/>
      </c>
      <c r="DP36" s="47" t="str">
        <f>IF('Res Rent Roll'!$B37="","",Rents!DP36*'Res Rent Roll'!$Q37*Rollover!DO37)</f>
        <v/>
      </c>
      <c r="DQ36" s="47" t="str">
        <f>IF('Res Rent Roll'!$B37="","",Rents!DQ36*'Res Rent Roll'!$Q37*Rollover!DP37)</f>
        <v/>
      </c>
      <c r="DR36" s="47" t="str">
        <f>IF('Res Rent Roll'!$B37="","",Rents!DR36*'Res Rent Roll'!$Q37*Rollover!DQ37)</f>
        <v/>
      </c>
      <c r="DS36" s="47" t="str">
        <f>IF('Res Rent Roll'!$B37="","",Rents!DS36*'Res Rent Roll'!$Q37*Rollover!DR37)</f>
        <v/>
      </c>
      <c r="DT36" s="47" t="str">
        <f>IF('Res Rent Roll'!$B37="","",Rents!DT36*'Res Rent Roll'!$Q37*Rollover!DS37)</f>
        <v/>
      </c>
      <c r="DU36" s="47" t="str">
        <f>IF('Res Rent Roll'!$B37="","",Rents!DU36*'Res Rent Roll'!$Q37*Rollover!DT37)</f>
        <v/>
      </c>
      <c r="DV36" s="47" t="str">
        <f>IF('Res Rent Roll'!$B37="","",Rents!DV36*'Res Rent Roll'!$Q37*Rollover!DU37)</f>
        <v/>
      </c>
      <c r="DW36" s="47" t="str">
        <f>IF('Res Rent Roll'!$B37="","",Rents!DW36*'Res Rent Roll'!$Q37*Rollover!DV37)</f>
        <v/>
      </c>
      <c r="DX36" s="47" t="str">
        <f>IF('Res Rent Roll'!$B37="","",Rents!DX36*'Res Rent Roll'!$Q37*Rollover!DW37)</f>
        <v/>
      </c>
      <c r="DY36" s="47" t="str">
        <f>IF('Res Rent Roll'!$B37="","",Rents!DY36*'Res Rent Roll'!$Q37*Rollover!DX37)</f>
        <v/>
      </c>
      <c r="DZ36" s="47" t="str">
        <f>IF('Res Rent Roll'!$B37="","",Rents!DZ36*'Res Rent Roll'!$Q37*Rollover!DY37)</f>
        <v/>
      </c>
      <c r="EA36" s="47" t="str">
        <f>IF('Res Rent Roll'!$B37="","",Rents!EA36*'Res Rent Roll'!$Q37*Rollover!DZ37)</f>
        <v/>
      </c>
      <c r="EB36" s="47" t="str">
        <f>IF('Res Rent Roll'!$B37="","",Rents!EB36*'Res Rent Roll'!$Q37*Rollover!EA37)</f>
        <v/>
      </c>
      <c r="EC36" s="47" t="str">
        <f>IF('Res Rent Roll'!$B37="","",Rents!EC36*'Res Rent Roll'!$Q37*Rollover!EB37)</f>
        <v/>
      </c>
      <c r="ED36" s="47" t="str">
        <f>IF('Res Rent Roll'!$B37="","",Rents!ED36*'Res Rent Roll'!$Q37*Rollover!EC37)</f>
        <v/>
      </c>
      <c r="EE36" s="47" t="str">
        <f>IF('Res Rent Roll'!$B37="","",Rents!EE36*'Res Rent Roll'!$Q37*Rollover!ED37)</f>
        <v/>
      </c>
      <c r="EF36" s="47" t="str">
        <f>IF('Res Rent Roll'!$B37="","",Rents!EF36*'Res Rent Roll'!$Q37*Rollover!EE37)</f>
        <v/>
      </c>
      <c r="EG36" s="47" t="str">
        <f>IF('Res Rent Roll'!$B37="","",Rents!EG36*'Res Rent Roll'!$Q37*Rollover!EF37)</f>
        <v/>
      </c>
      <c r="EH36" s="47" t="str">
        <f>IF('Res Rent Roll'!$B37="","",Rents!EH36*'Res Rent Roll'!$Q37*Rollover!EG37)</f>
        <v/>
      </c>
      <c r="EI36" s="47" t="str">
        <f>IF('Res Rent Roll'!$B37="","",Rents!EI36*'Res Rent Roll'!$Q37*Rollover!EH37)</f>
        <v/>
      </c>
      <c r="EJ36" s="47" t="str">
        <f>IF('Res Rent Roll'!$B37="","",Rents!EJ36*'Res Rent Roll'!$Q37*Rollover!EI37)</f>
        <v/>
      </c>
      <c r="EK36" s="47" t="str">
        <f>IF('Res Rent Roll'!$B37="","",Rents!EK36*'Res Rent Roll'!$Q37*Rollover!EJ37)</f>
        <v/>
      </c>
      <c r="EL36" s="47" t="str">
        <f>IF('Res Rent Roll'!$B37="","",Rents!EL36*'Res Rent Roll'!$Q37*Rollover!EK37)</f>
        <v/>
      </c>
      <c r="EM36" s="47" t="str">
        <f>IF('Res Rent Roll'!$B37="","",Rents!EM36*'Res Rent Roll'!$Q37*Rollover!EL37)</f>
        <v/>
      </c>
      <c r="EN36" s="47" t="str">
        <f>IF('Res Rent Roll'!$B37="","",Rents!EN36*'Res Rent Roll'!$Q37*Rollover!EM37)</f>
        <v/>
      </c>
      <c r="EO36" s="47" t="str">
        <f>IF('Res Rent Roll'!$B37="","",Rents!EO36*'Res Rent Roll'!$Q37*Rollover!EN37)</f>
        <v/>
      </c>
      <c r="EP36" s="47" t="str">
        <f>IF('Res Rent Roll'!$B37="","",Rents!EP36*'Res Rent Roll'!$Q37*Rollover!EO37)</f>
        <v/>
      </c>
      <c r="EQ36" s="47" t="str">
        <f>IF('Res Rent Roll'!$B37="","",Rents!EQ36*'Res Rent Roll'!$Q37*Rollover!EP37)</f>
        <v/>
      </c>
      <c r="ER36" s="47" t="str">
        <f>IF('Res Rent Roll'!$B37="","",Rents!ER36*'Res Rent Roll'!$Q37*Rollover!EQ37)</f>
        <v/>
      </c>
      <c r="ES36" s="47" t="str">
        <f>IF('Res Rent Roll'!$B37="","",Rents!ES36*'Res Rent Roll'!$Q37*Rollover!ER37)</f>
        <v/>
      </c>
      <c r="ET36" s="47" t="str">
        <f>IF('Res Rent Roll'!$B37="","",Rents!ET36*'Res Rent Roll'!$Q37*Rollover!ES37)</f>
        <v/>
      </c>
      <c r="EU36" s="47" t="str">
        <f>IF('Res Rent Roll'!$B37="","",Rents!EU36*'Res Rent Roll'!$Q37*Rollover!ET37)</f>
        <v/>
      </c>
      <c r="EV36" s="47" t="str">
        <f>IF('Res Rent Roll'!$B37="","",Rents!EV36*'Res Rent Roll'!$Q37*Rollover!EU37)</f>
        <v/>
      </c>
      <c r="EW36" s="47" t="str">
        <f>IF('Res Rent Roll'!$B37="","",Rents!EW36*'Res Rent Roll'!$Q37*Rollover!EV37)</f>
        <v/>
      </c>
      <c r="EX36" s="47" t="str">
        <f>IF('Res Rent Roll'!$B37="","",Rents!EX36*'Res Rent Roll'!$Q37*Rollover!EW37)</f>
        <v/>
      </c>
      <c r="EY36" s="47" t="str">
        <f>IF('Res Rent Roll'!$B37="","",Rents!EY36*'Res Rent Roll'!$Q37*Rollover!EX37)</f>
        <v/>
      </c>
      <c r="EZ36" s="47" t="str">
        <f>IF('Res Rent Roll'!$B37="","",Rents!EZ36*'Res Rent Roll'!$Q37*Rollover!EY37)</f>
        <v/>
      </c>
      <c r="FA36" s="47" t="str">
        <f>IF('Res Rent Roll'!$B37="","",Rents!FA36*'Res Rent Roll'!$Q37*Rollover!EZ37)</f>
        <v/>
      </c>
      <c r="FB36" s="47" t="str">
        <f>IF('Res Rent Roll'!$B37="","",Rents!FB36*'Res Rent Roll'!$Q37*Rollover!FA37)</f>
        <v/>
      </c>
      <c r="FC36" s="47" t="str">
        <f>IF('Res Rent Roll'!$B37="","",Rents!FC36*'Res Rent Roll'!$Q37*Rollover!FB37)</f>
        <v/>
      </c>
      <c r="FD36" s="47" t="str">
        <f>IF('Res Rent Roll'!$B37="","",Rents!FD36*'Res Rent Roll'!$Q37*Rollover!FC37)</f>
        <v/>
      </c>
      <c r="FE36" s="47" t="str">
        <f>IF('Res Rent Roll'!$B37="","",Rents!FE36*'Res Rent Roll'!$Q37*Rollover!FD37)</f>
        <v/>
      </c>
      <c r="FF36" s="47" t="str">
        <f>IF('Res Rent Roll'!$B37="","",Rents!FF36*'Res Rent Roll'!$Q37*Rollover!FE37)</f>
        <v/>
      </c>
      <c r="FG36" s="47" t="str">
        <f>IF('Res Rent Roll'!$B37="","",Rents!FG36*'Res Rent Roll'!$Q37*Rollover!FF37)</f>
        <v/>
      </c>
      <c r="FH36" s="47" t="str">
        <f>IF('Res Rent Roll'!$B37="","",Rents!FH36*'Res Rent Roll'!$Q37*Rollover!FG37)</f>
        <v/>
      </c>
      <c r="FI36" s="47" t="str">
        <f>IF('Res Rent Roll'!$B37="","",Rents!FI36*'Res Rent Roll'!$Q37*Rollover!FH37)</f>
        <v/>
      </c>
      <c r="FJ36" s="47" t="str">
        <f>IF('Res Rent Roll'!$B37="","",Rents!FJ36*'Res Rent Roll'!$Q37*Rollover!FI37)</f>
        <v/>
      </c>
      <c r="FK36" s="47" t="str">
        <f>IF('Res Rent Roll'!$B37="","",Rents!FK36*'Res Rent Roll'!$Q37*Rollover!FJ37)</f>
        <v/>
      </c>
      <c r="FL36" s="47" t="str">
        <f>IF('Res Rent Roll'!$B37="","",Rents!FL36*'Res Rent Roll'!$Q37*Rollover!FK37)</f>
        <v/>
      </c>
      <c r="FM36" s="47" t="str">
        <f>IF('Res Rent Roll'!$B37="","",Rents!FM36*'Res Rent Roll'!$Q37*Rollover!FL37)</f>
        <v/>
      </c>
      <c r="FN36" s="47" t="str">
        <f>IF('Res Rent Roll'!$B37="","",Rents!FN36*'Res Rent Roll'!$Q37*Rollover!FM37)</f>
        <v/>
      </c>
      <c r="FO36" s="47" t="str">
        <f>IF('Res Rent Roll'!$B37="","",Rents!FO36*'Res Rent Roll'!$Q37*Rollover!FN37)</f>
        <v/>
      </c>
      <c r="FP36" s="47" t="str">
        <f>IF('Res Rent Roll'!$B37="","",Rents!FP36*'Res Rent Roll'!$Q37*Rollover!FO37)</f>
        <v/>
      </c>
      <c r="FQ36" s="47" t="str">
        <f>IF('Res Rent Roll'!$B37="","",Rents!FQ36*'Res Rent Roll'!$Q37*Rollover!FP37)</f>
        <v/>
      </c>
      <c r="FR36" s="47" t="str">
        <f>IF('Res Rent Roll'!$B37="","",Rents!FR36*'Res Rent Roll'!$Q37*Rollover!FQ37)</f>
        <v/>
      </c>
      <c r="FS36" s="47" t="str">
        <f>IF('Res Rent Roll'!$B37="","",Rents!FS36*'Res Rent Roll'!$Q37*Rollover!FR37)</f>
        <v/>
      </c>
      <c r="FT36" s="47" t="str">
        <f>IF('Res Rent Roll'!$B37="","",Rents!FT36*'Res Rent Roll'!$Q37*Rollover!FS37)</f>
        <v/>
      </c>
      <c r="FU36" s="47" t="str">
        <f>IF('Res Rent Roll'!$B37="","",Rents!FU36*'Res Rent Roll'!$Q37*Rollover!FT37)</f>
        <v/>
      </c>
      <c r="FV36" s="47" t="str">
        <f>IF('Res Rent Roll'!$B37="","",Rents!FV36*'Res Rent Roll'!$Q37*Rollover!FU37)</f>
        <v/>
      </c>
      <c r="FW36" s="47" t="str">
        <f>IF('Res Rent Roll'!$B37="","",Rents!FW36*'Res Rent Roll'!$Q37*Rollover!FV37)</f>
        <v/>
      </c>
      <c r="FX36" s="47" t="str">
        <f>IF('Res Rent Roll'!$B37="","",Rents!FX36*'Res Rent Roll'!$Q37*Rollover!FW37)</f>
        <v/>
      </c>
      <c r="FY36" s="47" t="str">
        <f>IF('Res Rent Roll'!$B37="","",Rents!FY36*'Res Rent Roll'!$Q37*Rollover!FX37)</f>
        <v/>
      </c>
      <c r="FZ36" s="47" t="str">
        <f>IF('Res Rent Roll'!$B37="","",Rents!FZ36*'Res Rent Roll'!$Q37*Rollover!FY37)</f>
        <v/>
      </c>
      <c r="GA36" s="48" t="str">
        <f>IF('Res Rent Roll'!$B37="","",Rents!GA36*'Res Rent Roll'!$Q37*Rollover!FZ37)</f>
        <v/>
      </c>
    </row>
    <row r="37" spans="2:183" x14ac:dyDescent="0.3">
      <c r="B37" s="42" t="str">
        <f>IF('Res Rent Roll'!$B38="","",'Res Rent Roll'!$B38)</f>
        <v/>
      </c>
      <c r="C37" s="43"/>
      <c r="D37" s="47" t="str">
        <f>IF('Res Rent Roll'!$B38="","",Rents!D37*'Res Rent Roll'!$Q38*Rollover!C38)</f>
        <v/>
      </c>
      <c r="E37" s="47" t="str">
        <f>IF('Res Rent Roll'!$B38="","",Rents!E37*'Res Rent Roll'!$Q38*Rollover!D38)</f>
        <v/>
      </c>
      <c r="F37" s="47" t="str">
        <f>IF('Res Rent Roll'!$B38="","",Rents!F37*'Res Rent Roll'!$Q38*Rollover!E38)</f>
        <v/>
      </c>
      <c r="G37" s="47" t="str">
        <f>IF('Res Rent Roll'!$B38="","",Rents!G37*'Res Rent Roll'!$Q38*Rollover!F38)</f>
        <v/>
      </c>
      <c r="H37" s="47" t="str">
        <f>IF('Res Rent Roll'!$B38="","",Rents!H37*'Res Rent Roll'!$Q38*Rollover!G38)</f>
        <v/>
      </c>
      <c r="I37" s="47" t="str">
        <f>IF('Res Rent Roll'!$B38="","",Rents!I37*'Res Rent Roll'!$Q38*Rollover!H38)</f>
        <v/>
      </c>
      <c r="J37" s="47" t="str">
        <f>IF('Res Rent Roll'!$B38="","",Rents!J37*'Res Rent Roll'!$Q38*Rollover!I38)</f>
        <v/>
      </c>
      <c r="K37" s="47" t="str">
        <f>IF('Res Rent Roll'!$B38="","",Rents!K37*'Res Rent Roll'!$Q38*Rollover!J38)</f>
        <v/>
      </c>
      <c r="L37" s="47" t="str">
        <f>IF('Res Rent Roll'!$B38="","",Rents!L37*'Res Rent Roll'!$Q38*Rollover!K38)</f>
        <v/>
      </c>
      <c r="M37" s="47" t="str">
        <f>IF('Res Rent Roll'!$B38="","",Rents!M37*'Res Rent Roll'!$Q38*Rollover!L38)</f>
        <v/>
      </c>
      <c r="N37" s="47" t="str">
        <f>IF('Res Rent Roll'!$B38="","",Rents!N37*'Res Rent Roll'!$Q38*Rollover!M38)</f>
        <v/>
      </c>
      <c r="O37" s="47" t="str">
        <f>IF('Res Rent Roll'!$B38="","",Rents!O37*'Res Rent Roll'!$Q38*Rollover!N38)</f>
        <v/>
      </c>
      <c r="P37" s="47" t="str">
        <f>IF('Res Rent Roll'!$B38="","",Rents!P37*'Res Rent Roll'!$Q38*Rollover!O38)</f>
        <v/>
      </c>
      <c r="Q37" s="47" t="str">
        <f>IF('Res Rent Roll'!$B38="","",Rents!Q37*'Res Rent Roll'!$Q38*Rollover!P38)</f>
        <v/>
      </c>
      <c r="R37" s="47" t="str">
        <f>IF('Res Rent Roll'!$B38="","",Rents!R37*'Res Rent Roll'!$Q38*Rollover!Q38)</f>
        <v/>
      </c>
      <c r="S37" s="47" t="str">
        <f>IF('Res Rent Roll'!$B38="","",Rents!S37*'Res Rent Roll'!$Q38*Rollover!R38)</f>
        <v/>
      </c>
      <c r="T37" s="47" t="str">
        <f>IF('Res Rent Roll'!$B38="","",Rents!T37*'Res Rent Roll'!$Q38*Rollover!S38)</f>
        <v/>
      </c>
      <c r="U37" s="47" t="str">
        <f>IF('Res Rent Roll'!$B38="","",Rents!U37*'Res Rent Roll'!$Q38*Rollover!T38)</f>
        <v/>
      </c>
      <c r="V37" s="47" t="str">
        <f>IF('Res Rent Roll'!$B38="","",Rents!V37*'Res Rent Roll'!$Q38*Rollover!U38)</f>
        <v/>
      </c>
      <c r="W37" s="47" t="str">
        <f>IF('Res Rent Roll'!$B38="","",Rents!W37*'Res Rent Roll'!$Q38*Rollover!V38)</f>
        <v/>
      </c>
      <c r="X37" s="47" t="str">
        <f>IF('Res Rent Roll'!$B38="","",Rents!X37*'Res Rent Roll'!$Q38*Rollover!W38)</f>
        <v/>
      </c>
      <c r="Y37" s="47" t="str">
        <f>IF('Res Rent Roll'!$B38="","",Rents!Y37*'Res Rent Roll'!$Q38*Rollover!X38)</f>
        <v/>
      </c>
      <c r="Z37" s="47" t="str">
        <f>IF('Res Rent Roll'!$B38="","",Rents!Z37*'Res Rent Roll'!$Q38*Rollover!Y38)</f>
        <v/>
      </c>
      <c r="AA37" s="47" t="str">
        <f>IF('Res Rent Roll'!$B38="","",Rents!AA37*'Res Rent Roll'!$Q38*Rollover!Z38)</f>
        <v/>
      </c>
      <c r="AB37" s="47" t="str">
        <f>IF('Res Rent Roll'!$B38="","",Rents!AB37*'Res Rent Roll'!$Q38*Rollover!AA38)</f>
        <v/>
      </c>
      <c r="AC37" s="47" t="str">
        <f>IF('Res Rent Roll'!$B38="","",Rents!AC37*'Res Rent Roll'!$Q38*Rollover!AB38)</f>
        <v/>
      </c>
      <c r="AD37" s="47" t="str">
        <f>IF('Res Rent Roll'!$B38="","",Rents!AD37*'Res Rent Roll'!$Q38*Rollover!AC38)</f>
        <v/>
      </c>
      <c r="AE37" s="47" t="str">
        <f>IF('Res Rent Roll'!$B38="","",Rents!AE37*'Res Rent Roll'!$Q38*Rollover!AD38)</f>
        <v/>
      </c>
      <c r="AF37" s="47" t="str">
        <f>IF('Res Rent Roll'!$B38="","",Rents!AF37*'Res Rent Roll'!$Q38*Rollover!AE38)</f>
        <v/>
      </c>
      <c r="AG37" s="47" t="str">
        <f>IF('Res Rent Roll'!$B38="","",Rents!AG37*'Res Rent Roll'!$Q38*Rollover!AF38)</f>
        <v/>
      </c>
      <c r="AH37" s="47" t="str">
        <f>IF('Res Rent Roll'!$B38="","",Rents!AH37*'Res Rent Roll'!$Q38*Rollover!AG38)</f>
        <v/>
      </c>
      <c r="AI37" s="47" t="str">
        <f>IF('Res Rent Roll'!$B38="","",Rents!AI37*'Res Rent Roll'!$Q38*Rollover!AH38)</f>
        <v/>
      </c>
      <c r="AJ37" s="47" t="str">
        <f>IF('Res Rent Roll'!$B38="","",Rents!AJ37*'Res Rent Roll'!$Q38*Rollover!AI38)</f>
        <v/>
      </c>
      <c r="AK37" s="47" t="str">
        <f>IF('Res Rent Roll'!$B38="","",Rents!AK37*'Res Rent Roll'!$Q38*Rollover!AJ38)</f>
        <v/>
      </c>
      <c r="AL37" s="47" t="str">
        <f>IF('Res Rent Roll'!$B38="","",Rents!AL37*'Res Rent Roll'!$Q38*Rollover!AK38)</f>
        <v/>
      </c>
      <c r="AM37" s="47" t="str">
        <f>IF('Res Rent Roll'!$B38="","",Rents!AM37*'Res Rent Roll'!$Q38*Rollover!AL38)</f>
        <v/>
      </c>
      <c r="AN37" s="47" t="str">
        <f>IF('Res Rent Roll'!$B38="","",Rents!AN37*'Res Rent Roll'!$Q38*Rollover!AM38)</f>
        <v/>
      </c>
      <c r="AO37" s="47" t="str">
        <f>IF('Res Rent Roll'!$B38="","",Rents!AO37*'Res Rent Roll'!$Q38*Rollover!AN38)</f>
        <v/>
      </c>
      <c r="AP37" s="47" t="str">
        <f>IF('Res Rent Roll'!$B38="","",Rents!AP37*'Res Rent Roll'!$Q38*Rollover!AO38)</f>
        <v/>
      </c>
      <c r="AQ37" s="47" t="str">
        <f>IF('Res Rent Roll'!$B38="","",Rents!AQ37*'Res Rent Roll'!$Q38*Rollover!AP38)</f>
        <v/>
      </c>
      <c r="AR37" s="47" t="str">
        <f>IF('Res Rent Roll'!$B38="","",Rents!AR37*'Res Rent Roll'!$Q38*Rollover!AQ38)</f>
        <v/>
      </c>
      <c r="AS37" s="47" t="str">
        <f>IF('Res Rent Roll'!$B38="","",Rents!AS37*'Res Rent Roll'!$Q38*Rollover!AR38)</f>
        <v/>
      </c>
      <c r="AT37" s="47" t="str">
        <f>IF('Res Rent Roll'!$B38="","",Rents!AT37*'Res Rent Roll'!$Q38*Rollover!AS38)</f>
        <v/>
      </c>
      <c r="AU37" s="47" t="str">
        <f>IF('Res Rent Roll'!$B38="","",Rents!AU37*'Res Rent Roll'!$Q38*Rollover!AT38)</f>
        <v/>
      </c>
      <c r="AV37" s="47" t="str">
        <f>IF('Res Rent Roll'!$B38="","",Rents!AV37*'Res Rent Roll'!$Q38*Rollover!AU38)</f>
        <v/>
      </c>
      <c r="AW37" s="47" t="str">
        <f>IF('Res Rent Roll'!$B38="","",Rents!AW37*'Res Rent Roll'!$Q38*Rollover!AV38)</f>
        <v/>
      </c>
      <c r="AX37" s="47" t="str">
        <f>IF('Res Rent Roll'!$B38="","",Rents!AX37*'Res Rent Roll'!$Q38*Rollover!AW38)</f>
        <v/>
      </c>
      <c r="AY37" s="47" t="str">
        <f>IF('Res Rent Roll'!$B38="","",Rents!AY37*'Res Rent Roll'!$Q38*Rollover!AX38)</f>
        <v/>
      </c>
      <c r="AZ37" s="47" t="str">
        <f>IF('Res Rent Roll'!$B38="","",Rents!AZ37*'Res Rent Roll'!$Q38*Rollover!AY38)</f>
        <v/>
      </c>
      <c r="BA37" s="47" t="str">
        <f>IF('Res Rent Roll'!$B38="","",Rents!BA37*'Res Rent Roll'!$Q38*Rollover!AZ38)</f>
        <v/>
      </c>
      <c r="BB37" s="47" t="str">
        <f>IF('Res Rent Roll'!$B38="","",Rents!BB37*'Res Rent Roll'!$Q38*Rollover!BA38)</f>
        <v/>
      </c>
      <c r="BC37" s="47" t="str">
        <f>IF('Res Rent Roll'!$B38="","",Rents!BC37*'Res Rent Roll'!$Q38*Rollover!BB38)</f>
        <v/>
      </c>
      <c r="BD37" s="47" t="str">
        <f>IF('Res Rent Roll'!$B38="","",Rents!BD37*'Res Rent Roll'!$Q38*Rollover!BC38)</f>
        <v/>
      </c>
      <c r="BE37" s="47" t="str">
        <f>IF('Res Rent Roll'!$B38="","",Rents!BE37*'Res Rent Roll'!$Q38*Rollover!BD38)</f>
        <v/>
      </c>
      <c r="BF37" s="47" t="str">
        <f>IF('Res Rent Roll'!$B38="","",Rents!BF37*'Res Rent Roll'!$Q38*Rollover!BE38)</f>
        <v/>
      </c>
      <c r="BG37" s="47" t="str">
        <f>IF('Res Rent Roll'!$B38="","",Rents!BG37*'Res Rent Roll'!$Q38*Rollover!BF38)</f>
        <v/>
      </c>
      <c r="BH37" s="47" t="str">
        <f>IF('Res Rent Roll'!$B38="","",Rents!BH37*'Res Rent Roll'!$Q38*Rollover!BG38)</f>
        <v/>
      </c>
      <c r="BI37" s="47" t="str">
        <f>IF('Res Rent Roll'!$B38="","",Rents!BI37*'Res Rent Roll'!$Q38*Rollover!BH38)</f>
        <v/>
      </c>
      <c r="BJ37" s="47" t="str">
        <f>IF('Res Rent Roll'!$B38="","",Rents!BJ37*'Res Rent Roll'!$Q38*Rollover!BI38)</f>
        <v/>
      </c>
      <c r="BK37" s="47" t="str">
        <f>IF('Res Rent Roll'!$B38="","",Rents!BK37*'Res Rent Roll'!$Q38*Rollover!BJ38)</f>
        <v/>
      </c>
      <c r="BL37" s="47" t="str">
        <f>IF('Res Rent Roll'!$B38="","",Rents!BL37*'Res Rent Roll'!$Q38*Rollover!BK38)</f>
        <v/>
      </c>
      <c r="BM37" s="47" t="str">
        <f>IF('Res Rent Roll'!$B38="","",Rents!BM37*'Res Rent Roll'!$Q38*Rollover!BL38)</f>
        <v/>
      </c>
      <c r="BN37" s="47" t="str">
        <f>IF('Res Rent Roll'!$B38="","",Rents!BN37*'Res Rent Roll'!$Q38*Rollover!BM38)</f>
        <v/>
      </c>
      <c r="BO37" s="47" t="str">
        <f>IF('Res Rent Roll'!$B38="","",Rents!BO37*'Res Rent Roll'!$Q38*Rollover!BN38)</f>
        <v/>
      </c>
      <c r="BP37" s="47" t="str">
        <f>IF('Res Rent Roll'!$B38="","",Rents!BP37*'Res Rent Roll'!$Q38*Rollover!BO38)</f>
        <v/>
      </c>
      <c r="BQ37" s="47" t="str">
        <f>IF('Res Rent Roll'!$B38="","",Rents!BQ37*'Res Rent Roll'!$Q38*Rollover!BP38)</f>
        <v/>
      </c>
      <c r="BR37" s="47" t="str">
        <f>IF('Res Rent Roll'!$B38="","",Rents!BR37*'Res Rent Roll'!$Q38*Rollover!BQ38)</f>
        <v/>
      </c>
      <c r="BS37" s="47" t="str">
        <f>IF('Res Rent Roll'!$B38="","",Rents!BS37*'Res Rent Roll'!$Q38*Rollover!BR38)</f>
        <v/>
      </c>
      <c r="BT37" s="47" t="str">
        <f>IF('Res Rent Roll'!$B38="","",Rents!BT37*'Res Rent Roll'!$Q38*Rollover!BS38)</f>
        <v/>
      </c>
      <c r="BU37" s="47" t="str">
        <f>IF('Res Rent Roll'!$B38="","",Rents!BU37*'Res Rent Roll'!$Q38*Rollover!BT38)</f>
        <v/>
      </c>
      <c r="BV37" s="47" t="str">
        <f>IF('Res Rent Roll'!$B38="","",Rents!BV37*'Res Rent Roll'!$Q38*Rollover!BU38)</f>
        <v/>
      </c>
      <c r="BW37" s="47" t="str">
        <f>IF('Res Rent Roll'!$B38="","",Rents!BW37*'Res Rent Roll'!$Q38*Rollover!BV38)</f>
        <v/>
      </c>
      <c r="BX37" s="47" t="str">
        <f>IF('Res Rent Roll'!$B38="","",Rents!BX37*'Res Rent Roll'!$Q38*Rollover!BW38)</f>
        <v/>
      </c>
      <c r="BY37" s="47" t="str">
        <f>IF('Res Rent Roll'!$B38="","",Rents!BY37*'Res Rent Roll'!$Q38*Rollover!BX38)</f>
        <v/>
      </c>
      <c r="BZ37" s="47" t="str">
        <f>IF('Res Rent Roll'!$B38="","",Rents!BZ37*'Res Rent Roll'!$Q38*Rollover!BY38)</f>
        <v/>
      </c>
      <c r="CA37" s="47" t="str">
        <f>IF('Res Rent Roll'!$B38="","",Rents!CA37*'Res Rent Roll'!$Q38*Rollover!BZ38)</f>
        <v/>
      </c>
      <c r="CB37" s="47" t="str">
        <f>IF('Res Rent Roll'!$B38="","",Rents!CB37*'Res Rent Roll'!$Q38*Rollover!CA38)</f>
        <v/>
      </c>
      <c r="CC37" s="47" t="str">
        <f>IF('Res Rent Roll'!$B38="","",Rents!CC37*'Res Rent Roll'!$Q38*Rollover!CB38)</f>
        <v/>
      </c>
      <c r="CD37" s="47" t="str">
        <f>IF('Res Rent Roll'!$B38="","",Rents!CD37*'Res Rent Roll'!$Q38*Rollover!CC38)</f>
        <v/>
      </c>
      <c r="CE37" s="47" t="str">
        <f>IF('Res Rent Roll'!$B38="","",Rents!CE37*'Res Rent Roll'!$Q38*Rollover!CD38)</f>
        <v/>
      </c>
      <c r="CF37" s="47" t="str">
        <f>IF('Res Rent Roll'!$B38="","",Rents!CF37*'Res Rent Roll'!$Q38*Rollover!CE38)</f>
        <v/>
      </c>
      <c r="CG37" s="47" t="str">
        <f>IF('Res Rent Roll'!$B38="","",Rents!CG37*'Res Rent Roll'!$Q38*Rollover!CF38)</f>
        <v/>
      </c>
      <c r="CH37" s="47" t="str">
        <f>IF('Res Rent Roll'!$B38="","",Rents!CH37*'Res Rent Roll'!$Q38*Rollover!CG38)</f>
        <v/>
      </c>
      <c r="CI37" s="47" t="str">
        <f>IF('Res Rent Roll'!$B38="","",Rents!CI37*'Res Rent Roll'!$Q38*Rollover!CH38)</f>
        <v/>
      </c>
      <c r="CJ37" s="47" t="str">
        <f>IF('Res Rent Roll'!$B38="","",Rents!CJ37*'Res Rent Roll'!$Q38*Rollover!CI38)</f>
        <v/>
      </c>
      <c r="CK37" s="47" t="str">
        <f>IF('Res Rent Roll'!$B38="","",Rents!CK37*'Res Rent Roll'!$Q38*Rollover!CJ38)</f>
        <v/>
      </c>
      <c r="CL37" s="47" t="str">
        <f>IF('Res Rent Roll'!$B38="","",Rents!CL37*'Res Rent Roll'!$Q38*Rollover!CK38)</f>
        <v/>
      </c>
      <c r="CM37" s="47" t="str">
        <f>IF('Res Rent Roll'!$B38="","",Rents!CM37*'Res Rent Roll'!$Q38*Rollover!CL38)</f>
        <v/>
      </c>
      <c r="CN37" s="47" t="str">
        <f>IF('Res Rent Roll'!$B38="","",Rents!CN37*'Res Rent Roll'!$Q38*Rollover!CM38)</f>
        <v/>
      </c>
      <c r="CO37" s="47" t="str">
        <f>IF('Res Rent Roll'!$B38="","",Rents!CO37*'Res Rent Roll'!$Q38*Rollover!CN38)</f>
        <v/>
      </c>
      <c r="CP37" s="47" t="str">
        <f>IF('Res Rent Roll'!$B38="","",Rents!CP37*'Res Rent Roll'!$Q38*Rollover!CO38)</f>
        <v/>
      </c>
      <c r="CQ37" s="47" t="str">
        <f>IF('Res Rent Roll'!$B38="","",Rents!CQ37*'Res Rent Roll'!$Q38*Rollover!CP38)</f>
        <v/>
      </c>
      <c r="CR37" s="47" t="str">
        <f>IF('Res Rent Roll'!$B38="","",Rents!CR37*'Res Rent Roll'!$Q38*Rollover!CQ38)</f>
        <v/>
      </c>
      <c r="CS37" s="47" t="str">
        <f>IF('Res Rent Roll'!$B38="","",Rents!CS37*'Res Rent Roll'!$Q38*Rollover!CR38)</f>
        <v/>
      </c>
      <c r="CT37" s="47" t="str">
        <f>IF('Res Rent Roll'!$B38="","",Rents!CT37*'Res Rent Roll'!$Q38*Rollover!CS38)</f>
        <v/>
      </c>
      <c r="CU37" s="47" t="str">
        <f>IF('Res Rent Roll'!$B38="","",Rents!CU37*'Res Rent Roll'!$Q38*Rollover!CT38)</f>
        <v/>
      </c>
      <c r="CV37" s="47" t="str">
        <f>IF('Res Rent Roll'!$B38="","",Rents!CV37*'Res Rent Roll'!$Q38*Rollover!CU38)</f>
        <v/>
      </c>
      <c r="CW37" s="47" t="str">
        <f>IF('Res Rent Roll'!$B38="","",Rents!CW37*'Res Rent Roll'!$Q38*Rollover!CV38)</f>
        <v/>
      </c>
      <c r="CX37" s="47" t="str">
        <f>IF('Res Rent Roll'!$B38="","",Rents!CX37*'Res Rent Roll'!$Q38*Rollover!CW38)</f>
        <v/>
      </c>
      <c r="CY37" s="47" t="str">
        <f>IF('Res Rent Roll'!$B38="","",Rents!CY37*'Res Rent Roll'!$Q38*Rollover!CX38)</f>
        <v/>
      </c>
      <c r="CZ37" s="47" t="str">
        <f>IF('Res Rent Roll'!$B38="","",Rents!CZ37*'Res Rent Roll'!$Q38*Rollover!CY38)</f>
        <v/>
      </c>
      <c r="DA37" s="47" t="str">
        <f>IF('Res Rent Roll'!$B38="","",Rents!DA37*'Res Rent Roll'!$Q38*Rollover!CZ38)</f>
        <v/>
      </c>
      <c r="DB37" s="47" t="str">
        <f>IF('Res Rent Roll'!$B38="","",Rents!DB37*'Res Rent Roll'!$Q38*Rollover!DA38)</f>
        <v/>
      </c>
      <c r="DC37" s="47" t="str">
        <f>IF('Res Rent Roll'!$B38="","",Rents!DC37*'Res Rent Roll'!$Q38*Rollover!DB38)</f>
        <v/>
      </c>
      <c r="DD37" s="47" t="str">
        <f>IF('Res Rent Roll'!$B38="","",Rents!DD37*'Res Rent Roll'!$Q38*Rollover!DC38)</f>
        <v/>
      </c>
      <c r="DE37" s="47" t="str">
        <f>IF('Res Rent Roll'!$B38="","",Rents!DE37*'Res Rent Roll'!$Q38*Rollover!DD38)</f>
        <v/>
      </c>
      <c r="DF37" s="47" t="str">
        <f>IF('Res Rent Roll'!$B38="","",Rents!DF37*'Res Rent Roll'!$Q38*Rollover!DE38)</f>
        <v/>
      </c>
      <c r="DG37" s="47" t="str">
        <f>IF('Res Rent Roll'!$B38="","",Rents!DG37*'Res Rent Roll'!$Q38*Rollover!DF38)</f>
        <v/>
      </c>
      <c r="DH37" s="47" t="str">
        <f>IF('Res Rent Roll'!$B38="","",Rents!DH37*'Res Rent Roll'!$Q38*Rollover!DG38)</f>
        <v/>
      </c>
      <c r="DI37" s="47" t="str">
        <f>IF('Res Rent Roll'!$B38="","",Rents!DI37*'Res Rent Roll'!$Q38*Rollover!DH38)</f>
        <v/>
      </c>
      <c r="DJ37" s="47" t="str">
        <f>IF('Res Rent Roll'!$B38="","",Rents!DJ37*'Res Rent Roll'!$Q38*Rollover!DI38)</f>
        <v/>
      </c>
      <c r="DK37" s="47" t="str">
        <f>IF('Res Rent Roll'!$B38="","",Rents!DK37*'Res Rent Roll'!$Q38*Rollover!DJ38)</f>
        <v/>
      </c>
      <c r="DL37" s="47" t="str">
        <f>IF('Res Rent Roll'!$B38="","",Rents!DL37*'Res Rent Roll'!$Q38*Rollover!DK38)</f>
        <v/>
      </c>
      <c r="DM37" s="47" t="str">
        <f>IF('Res Rent Roll'!$B38="","",Rents!DM37*'Res Rent Roll'!$Q38*Rollover!DL38)</f>
        <v/>
      </c>
      <c r="DN37" s="47" t="str">
        <f>IF('Res Rent Roll'!$B38="","",Rents!DN37*'Res Rent Roll'!$Q38*Rollover!DM38)</f>
        <v/>
      </c>
      <c r="DO37" s="47" t="str">
        <f>IF('Res Rent Roll'!$B38="","",Rents!DO37*'Res Rent Roll'!$Q38*Rollover!DN38)</f>
        <v/>
      </c>
      <c r="DP37" s="47" t="str">
        <f>IF('Res Rent Roll'!$B38="","",Rents!DP37*'Res Rent Roll'!$Q38*Rollover!DO38)</f>
        <v/>
      </c>
      <c r="DQ37" s="47" t="str">
        <f>IF('Res Rent Roll'!$B38="","",Rents!DQ37*'Res Rent Roll'!$Q38*Rollover!DP38)</f>
        <v/>
      </c>
      <c r="DR37" s="47" t="str">
        <f>IF('Res Rent Roll'!$B38="","",Rents!DR37*'Res Rent Roll'!$Q38*Rollover!DQ38)</f>
        <v/>
      </c>
      <c r="DS37" s="47" t="str">
        <f>IF('Res Rent Roll'!$B38="","",Rents!DS37*'Res Rent Roll'!$Q38*Rollover!DR38)</f>
        <v/>
      </c>
      <c r="DT37" s="47" t="str">
        <f>IF('Res Rent Roll'!$B38="","",Rents!DT37*'Res Rent Roll'!$Q38*Rollover!DS38)</f>
        <v/>
      </c>
      <c r="DU37" s="47" t="str">
        <f>IF('Res Rent Roll'!$B38="","",Rents!DU37*'Res Rent Roll'!$Q38*Rollover!DT38)</f>
        <v/>
      </c>
      <c r="DV37" s="47" t="str">
        <f>IF('Res Rent Roll'!$B38="","",Rents!DV37*'Res Rent Roll'!$Q38*Rollover!DU38)</f>
        <v/>
      </c>
      <c r="DW37" s="47" t="str">
        <f>IF('Res Rent Roll'!$B38="","",Rents!DW37*'Res Rent Roll'!$Q38*Rollover!DV38)</f>
        <v/>
      </c>
      <c r="DX37" s="47" t="str">
        <f>IF('Res Rent Roll'!$B38="","",Rents!DX37*'Res Rent Roll'!$Q38*Rollover!DW38)</f>
        <v/>
      </c>
      <c r="DY37" s="47" t="str">
        <f>IF('Res Rent Roll'!$B38="","",Rents!DY37*'Res Rent Roll'!$Q38*Rollover!DX38)</f>
        <v/>
      </c>
      <c r="DZ37" s="47" t="str">
        <f>IF('Res Rent Roll'!$B38="","",Rents!DZ37*'Res Rent Roll'!$Q38*Rollover!DY38)</f>
        <v/>
      </c>
      <c r="EA37" s="47" t="str">
        <f>IF('Res Rent Roll'!$B38="","",Rents!EA37*'Res Rent Roll'!$Q38*Rollover!DZ38)</f>
        <v/>
      </c>
      <c r="EB37" s="47" t="str">
        <f>IF('Res Rent Roll'!$B38="","",Rents!EB37*'Res Rent Roll'!$Q38*Rollover!EA38)</f>
        <v/>
      </c>
      <c r="EC37" s="47" t="str">
        <f>IF('Res Rent Roll'!$B38="","",Rents!EC37*'Res Rent Roll'!$Q38*Rollover!EB38)</f>
        <v/>
      </c>
      <c r="ED37" s="47" t="str">
        <f>IF('Res Rent Roll'!$B38="","",Rents!ED37*'Res Rent Roll'!$Q38*Rollover!EC38)</f>
        <v/>
      </c>
      <c r="EE37" s="47" t="str">
        <f>IF('Res Rent Roll'!$B38="","",Rents!EE37*'Res Rent Roll'!$Q38*Rollover!ED38)</f>
        <v/>
      </c>
      <c r="EF37" s="47" t="str">
        <f>IF('Res Rent Roll'!$B38="","",Rents!EF37*'Res Rent Roll'!$Q38*Rollover!EE38)</f>
        <v/>
      </c>
      <c r="EG37" s="47" t="str">
        <f>IF('Res Rent Roll'!$B38="","",Rents!EG37*'Res Rent Roll'!$Q38*Rollover!EF38)</f>
        <v/>
      </c>
      <c r="EH37" s="47" t="str">
        <f>IF('Res Rent Roll'!$B38="","",Rents!EH37*'Res Rent Roll'!$Q38*Rollover!EG38)</f>
        <v/>
      </c>
      <c r="EI37" s="47" t="str">
        <f>IF('Res Rent Roll'!$B38="","",Rents!EI37*'Res Rent Roll'!$Q38*Rollover!EH38)</f>
        <v/>
      </c>
      <c r="EJ37" s="47" t="str">
        <f>IF('Res Rent Roll'!$B38="","",Rents!EJ37*'Res Rent Roll'!$Q38*Rollover!EI38)</f>
        <v/>
      </c>
      <c r="EK37" s="47" t="str">
        <f>IF('Res Rent Roll'!$B38="","",Rents!EK37*'Res Rent Roll'!$Q38*Rollover!EJ38)</f>
        <v/>
      </c>
      <c r="EL37" s="47" t="str">
        <f>IF('Res Rent Roll'!$B38="","",Rents!EL37*'Res Rent Roll'!$Q38*Rollover!EK38)</f>
        <v/>
      </c>
      <c r="EM37" s="47" t="str">
        <f>IF('Res Rent Roll'!$B38="","",Rents!EM37*'Res Rent Roll'!$Q38*Rollover!EL38)</f>
        <v/>
      </c>
      <c r="EN37" s="47" t="str">
        <f>IF('Res Rent Roll'!$B38="","",Rents!EN37*'Res Rent Roll'!$Q38*Rollover!EM38)</f>
        <v/>
      </c>
      <c r="EO37" s="47" t="str">
        <f>IF('Res Rent Roll'!$B38="","",Rents!EO37*'Res Rent Roll'!$Q38*Rollover!EN38)</f>
        <v/>
      </c>
      <c r="EP37" s="47" t="str">
        <f>IF('Res Rent Roll'!$B38="","",Rents!EP37*'Res Rent Roll'!$Q38*Rollover!EO38)</f>
        <v/>
      </c>
      <c r="EQ37" s="47" t="str">
        <f>IF('Res Rent Roll'!$B38="","",Rents!EQ37*'Res Rent Roll'!$Q38*Rollover!EP38)</f>
        <v/>
      </c>
      <c r="ER37" s="47" t="str">
        <f>IF('Res Rent Roll'!$B38="","",Rents!ER37*'Res Rent Roll'!$Q38*Rollover!EQ38)</f>
        <v/>
      </c>
      <c r="ES37" s="47" t="str">
        <f>IF('Res Rent Roll'!$B38="","",Rents!ES37*'Res Rent Roll'!$Q38*Rollover!ER38)</f>
        <v/>
      </c>
      <c r="ET37" s="47" t="str">
        <f>IF('Res Rent Roll'!$B38="","",Rents!ET37*'Res Rent Roll'!$Q38*Rollover!ES38)</f>
        <v/>
      </c>
      <c r="EU37" s="47" t="str">
        <f>IF('Res Rent Roll'!$B38="","",Rents!EU37*'Res Rent Roll'!$Q38*Rollover!ET38)</f>
        <v/>
      </c>
      <c r="EV37" s="47" t="str">
        <f>IF('Res Rent Roll'!$B38="","",Rents!EV37*'Res Rent Roll'!$Q38*Rollover!EU38)</f>
        <v/>
      </c>
      <c r="EW37" s="47" t="str">
        <f>IF('Res Rent Roll'!$B38="","",Rents!EW37*'Res Rent Roll'!$Q38*Rollover!EV38)</f>
        <v/>
      </c>
      <c r="EX37" s="47" t="str">
        <f>IF('Res Rent Roll'!$B38="","",Rents!EX37*'Res Rent Roll'!$Q38*Rollover!EW38)</f>
        <v/>
      </c>
      <c r="EY37" s="47" t="str">
        <f>IF('Res Rent Roll'!$B38="","",Rents!EY37*'Res Rent Roll'!$Q38*Rollover!EX38)</f>
        <v/>
      </c>
      <c r="EZ37" s="47" t="str">
        <f>IF('Res Rent Roll'!$B38="","",Rents!EZ37*'Res Rent Roll'!$Q38*Rollover!EY38)</f>
        <v/>
      </c>
      <c r="FA37" s="47" t="str">
        <f>IF('Res Rent Roll'!$B38="","",Rents!FA37*'Res Rent Roll'!$Q38*Rollover!EZ38)</f>
        <v/>
      </c>
      <c r="FB37" s="47" t="str">
        <f>IF('Res Rent Roll'!$B38="","",Rents!FB37*'Res Rent Roll'!$Q38*Rollover!FA38)</f>
        <v/>
      </c>
      <c r="FC37" s="47" t="str">
        <f>IF('Res Rent Roll'!$B38="","",Rents!FC37*'Res Rent Roll'!$Q38*Rollover!FB38)</f>
        <v/>
      </c>
      <c r="FD37" s="47" t="str">
        <f>IF('Res Rent Roll'!$B38="","",Rents!FD37*'Res Rent Roll'!$Q38*Rollover!FC38)</f>
        <v/>
      </c>
      <c r="FE37" s="47" t="str">
        <f>IF('Res Rent Roll'!$B38="","",Rents!FE37*'Res Rent Roll'!$Q38*Rollover!FD38)</f>
        <v/>
      </c>
      <c r="FF37" s="47" t="str">
        <f>IF('Res Rent Roll'!$B38="","",Rents!FF37*'Res Rent Roll'!$Q38*Rollover!FE38)</f>
        <v/>
      </c>
      <c r="FG37" s="47" t="str">
        <f>IF('Res Rent Roll'!$B38="","",Rents!FG37*'Res Rent Roll'!$Q38*Rollover!FF38)</f>
        <v/>
      </c>
      <c r="FH37" s="47" t="str">
        <f>IF('Res Rent Roll'!$B38="","",Rents!FH37*'Res Rent Roll'!$Q38*Rollover!FG38)</f>
        <v/>
      </c>
      <c r="FI37" s="47" t="str">
        <f>IF('Res Rent Roll'!$B38="","",Rents!FI37*'Res Rent Roll'!$Q38*Rollover!FH38)</f>
        <v/>
      </c>
      <c r="FJ37" s="47" t="str">
        <f>IF('Res Rent Roll'!$B38="","",Rents!FJ37*'Res Rent Roll'!$Q38*Rollover!FI38)</f>
        <v/>
      </c>
      <c r="FK37" s="47" t="str">
        <f>IF('Res Rent Roll'!$B38="","",Rents!FK37*'Res Rent Roll'!$Q38*Rollover!FJ38)</f>
        <v/>
      </c>
      <c r="FL37" s="47" t="str">
        <f>IF('Res Rent Roll'!$B38="","",Rents!FL37*'Res Rent Roll'!$Q38*Rollover!FK38)</f>
        <v/>
      </c>
      <c r="FM37" s="47" t="str">
        <f>IF('Res Rent Roll'!$B38="","",Rents!FM37*'Res Rent Roll'!$Q38*Rollover!FL38)</f>
        <v/>
      </c>
      <c r="FN37" s="47" t="str">
        <f>IF('Res Rent Roll'!$B38="","",Rents!FN37*'Res Rent Roll'!$Q38*Rollover!FM38)</f>
        <v/>
      </c>
      <c r="FO37" s="47" t="str">
        <f>IF('Res Rent Roll'!$B38="","",Rents!FO37*'Res Rent Roll'!$Q38*Rollover!FN38)</f>
        <v/>
      </c>
      <c r="FP37" s="47" t="str">
        <f>IF('Res Rent Roll'!$B38="","",Rents!FP37*'Res Rent Roll'!$Q38*Rollover!FO38)</f>
        <v/>
      </c>
      <c r="FQ37" s="47" t="str">
        <f>IF('Res Rent Roll'!$B38="","",Rents!FQ37*'Res Rent Roll'!$Q38*Rollover!FP38)</f>
        <v/>
      </c>
      <c r="FR37" s="47" t="str">
        <f>IF('Res Rent Roll'!$B38="","",Rents!FR37*'Res Rent Roll'!$Q38*Rollover!FQ38)</f>
        <v/>
      </c>
      <c r="FS37" s="47" t="str">
        <f>IF('Res Rent Roll'!$B38="","",Rents!FS37*'Res Rent Roll'!$Q38*Rollover!FR38)</f>
        <v/>
      </c>
      <c r="FT37" s="47" t="str">
        <f>IF('Res Rent Roll'!$B38="","",Rents!FT37*'Res Rent Roll'!$Q38*Rollover!FS38)</f>
        <v/>
      </c>
      <c r="FU37" s="47" t="str">
        <f>IF('Res Rent Roll'!$B38="","",Rents!FU37*'Res Rent Roll'!$Q38*Rollover!FT38)</f>
        <v/>
      </c>
      <c r="FV37" s="47" t="str">
        <f>IF('Res Rent Roll'!$B38="","",Rents!FV37*'Res Rent Roll'!$Q38*Rollover!FU38)</f>
        <v/>
      </c>
      <c r="FW37" s="47" t="str">
        <f>IF('Res Rent Roll'!$B38="","",Rents!FW37*'Res Rent Roll'!$Q38*Rollover!FV38)</f>
        <v/>
      </c>
      <c r="FX37" s="47" t="str">
        <f>IF('Res Rent Roll'!$B38="","",Rents!FX37*'Res Rent Roll'!$Q38*Rollover!FW38)</f>
        <v/>
      </c>
      <c r="FY37" s="47" t="str">
        <f>IF('Res Rent Roll'!$B38="","",Rents!FY37*'Res Rent Roll'!$Q38*Rollover!FX38)</f>
        <v/>
      </c>
      <c r="FZ37" s="47" t="str">
        <f>IF('Res Rent Roll'!$B38="","",Rents!FZ37*'Res Rent Roll'!$Q38*Rollover!FY38)</f>
        <v/>
      </c>
      <c r="GA37" s="48" t="str">
        <f>IF('Res Rent Roll'!$B38="","",Rents!GA37*'Res Rent Roll'!$Q38*Rollover!FZ38)</f>
        <v/>
      </c>
    </row>
    <row r="38" spans="2:183" x14ac:dyDescent="0.3">
      <c r="B38" s="42" t="str">
        <f>IF('Res Rent Roll'!$B39="","",'Res Rent Roll'!$B39)</f>
        <v/>
      </c>
      <c r="C38" s="43"/>
      <c r="D38" s="47" t="str">
        <f>IF('Res Rent Roll'!$B39="","",Rents!D38*'Res Rent Roll'!$Q39*Rollover!C39)</f>
        <v/>
      </c>
      <c r="E38" s="47" t="str">
        <f>IF('Res Rent Roll'!$B39="","",Rents!E38*'Res Rent Roll'!$Q39*Rollover!D39)</f>
        <v/>
      </c>
      <c r="F38" s="47" t="str">
        <f>IF('Res Rent Roll'!$B39="","",Rents!F38*'Res Rent Roll'!$Q39*Rollover!E39)</f>
        <v/>
      </c>
      <c r="G38" s="47" t="str">
        <f>IF('Res Rent Roll'!$B39="","",Rents!G38*'Res Rent Roll'!$Q39*Rollover!F39)</f>
        <v/>
      </c>
      <c r="H38" s="47" t="str">
        <f>IF('Res Rent Roll'!$B39="","",Rents!H38*'Res Rent Roll'!$Q39*Rollover!G39)</f>
        <v/>
      </c>
      <c r="I38" s="47" t="str">
        <f>IF('Res Rent Roll'!$B39="","",Rents!I38*'Res Rent Roll'!$Q39*Rollover!H39)</f>
        <v/>
      </c>
      <c r="J38" s="47" t="str">
        <f>IF('Res Rent Roll'!$B39="","",Rents!J38*'Res Rent Roll'!$Q39*Rollover!I39)</f>
        <v/>
      </c>
      <c r="K38" s="47" t="str">
        <f>IF('Res Rent Roll'!$B39="","",Rents!K38*'Res Rent Roll'!$Q39*Rollover!J39)</f>
        <v/>
      </c>
      <c r="L38" s="47" t="str">
        <f>IF('Res Rent Roll'!$B39="","",Rents!L38*'Res Rent Roll'!$Q39*Rollover!K39)</f>
        <v/>
      </c>
      <c r="M38" s="47" t="str">
        <f>IF('Res Rent Roll'!$B39="","",Rents!M38*'Res Rent Roll'!$Q39*Rollover!L39)</f>
        <v/>
      </c>
      <c r="N38" s="47" t="str">
        <f>IF('Res Rent Roll'!$B39="","",Rents!N38*'Res Rent Roll'!$Q39*Rollover!M39)</f>
        <v/>
      </c>
      <c r="O38" s="47" t="str">
        <f>IF('Res Rent Roll'!$B39="","",Rents!O38*'Res Rent Roll'!$Q39*Rollover!N39)</f>
        <v/>
      </c>
      <c r="P38" s="47" t="str">
        <f>IF('Res Rent Roll'!$B39="","",Rents!P38*'Res Rent Roll'!$Q39*Rollover!O39)</f>
        <v/>
      </c>
      <c r="Q38" s="47" t="str">
        <f>IF('Res Rent Roll'!$B39="","",Rents!Q38*'Res Rent Roll'!$Q39*Rollover!P39)</f>
        <v/>
      </c>
      <c r="R38" s="47" t="str">
        <f>IF('Res Rent Roll'!$B39="","",Rents!R38*'Res Rent Roll'!$Q39*Rollover!Q39)</f>
        <v/>
      </c>
      <c r="S38" s="47" t="str">
        <f>IF('Res Rent Roll'!$B39="","",Rents!S38*'Res Rent Roll'!$Q39*Rollover!R39)</f>
        <v/>
      </c>
      <c r="T38" s="47" t="str">
        <f>IF('Res Rent Roll'!$B39="","",Rents!T38*'Res Rent Roll'!$Q39*Rollover!S39)</f>
        <v/>
      </c>
      <c r="U38" s="47" t="str">
        <f>IF('Res Rent Roll'!$B39="","",Rents!U38*'Res Rent Roll'!$Q39*Rollover!T39)</f>
        <v/>
      </c>
      <c r="V38" s="47" t="str">
        <f>IF('Res Rent Roll'!$B39="","",Rents!V38*'Res Rent Roll'!$Q39*Rollover!U39)</f>
        <v/>
      </c>
      <c r="W38" s="47" t="str">
        <f>IF('Res Rent Roll'!$B39="","",Rents!W38*'Res Rent Roll'!$Q39*Rollover!V39)</f>
        <v/>
      </c>
      <c r="X38" s="47" t="str">
        <f>IF('Res Rent Roll'!$B39="","",Rents!X38*'Res Rent Roll'!$Q39*Rollover!W39)</f>
        <v/>
      </c>
      <c r="Y38" s="47" t="str">
        <f>IF('Res Rent Roll'!$B39="","",Rents!Y38*'Res Rent Roll'!$Q39*Rollover!X39)</f>
        <v/>
      </c>
      <c r="Z38" s="47" t="str">
        <f>IF('Res Rent Roll'!$B39="","",Rents!Z38*'Res Rent Roll'!$Q39*Rollover!Y39)</f>
        <v/>
      </c>
      <c r="AA38" s="47" t="str">
        <f>IF('Res Rent Roll'!$B39="","",Rents!AA38*'Res Rent Roll'!$Q39*Rollover!Z39)</f>
        <v/>
      </c>
      <c r="AB38" s="47" t="str">
        <f>IF('Res Rent Roll'!$B39="","",Rents!AB38*'Res Rent Roll'!$Q39*Rollover!AA39)</f>
        <v/>
      </c>
      <c r="AC38" s="47" t="str">
        <f>IF('Res Rent Roll'!$B39="","",Rents!AC38*'Res Rent Roll'!$Q39*Rollover!AB39)</f>
        <v/>
      </c>
      <c r="AD38" s="47" t="str">
        <f>IF('Res Rent Roll'!$B39="","",Rents!AD38*'Res Rent Roll'!$Q39*Rollover!AC39)</f>
        <v/>
      </c>
      <c r="AE38" s="47" t="str">
        <f>IF('Res Rent Roll'!$B39="","",Rents!AE38*'Res Rent Roll'!$Q39*Rollover!AD39)</f>
        <v/>
      </c>
      <c r="AF38" s="47" t="str">
        <f>IF('Res Rent Roll'!$B39="","",Rents!AF38*'Res Rent Roll'!$Q39*Rollover!AE39)</f>
        <v/>
      </c>
      <c r="AG38" s="47" t="str">
        <f>IF('Res Rent Roll'!$B39="","",Rents!AG38*'Res Rent Roll'!$Q39*Rollover!AF39)</f>
        <v/>
      </c>
      <c r="AH38" s="47" t="str">
        <f>IF('Res Rent Roll'!$B39="","",Rents!AH38*'Res Rent Roll'!$Q39*Rollover!AG39)</f>
        <v/>
      </c>
      <c r="AI38" s="47" t="str">
        <f>IF('Res Rent Roll'!$B39="","",Rents!AI38*'Res Rent Roll'!$Q39*Rollover!AH39)</f>
        <v/>
      </c>
      <c r="AJ38" s="47" t="str">
        <f>IF('Res Rent Roll'!$B39="","",Rents!AJ38*'Res Rent Roll'!$Q39*Rollover!AI39)</f>
        <v/>
      </c>
      <c r="AK38" s="47" t="str">
        <f>IF('Res Rent Roll'!$B39="","",Rents!AK38*'Res Rent Roll'!$Q39*Rollover!AJ39)</f>
        <v/>
      </c>
      <c r="AL38" s="47" t="str">
        <f>IF('Res Rent Roll'!$B39="","",Rents!AL38*'Res Rent Roll'!$Q39*Rollover!AK39)</f>
        <v/>
      </c>
      <c r="AM38" s="47" t="str">
        <f>IF('Res Rent Roll'!$B39="","",Rents!AM38*'Res Rent Roll'!$Q39*Rollover!AL39)</f>
        <v/>
      </c>
      <c r="AN38" s="47" t="str">
        <f>IF('Res Rent Roll'!$B39="","",Rents!AN38*'Res Rent Roll'!$Q39*Rollover!AM39)</f>
        <v/>
      </c>
      <c r="AO38" s="47" t="str">
        <f>IF('Res Rent Roll'!$B39="","",Rents!AO38*'Res Rent Roll'!$Q39*Rollover!AN39)</f>
        <v/>
      </c>
      <c r="AP38" s="47" t="str">
        <f>IF('Res Rent Roll'!$B39="","",Rents!AP38*'Res Rent Roll'!$Q39*Rollover!AO39)</f>
        <v/>
      </c>
      <c r="AQ38" s="47" t="str">
        <f>IF('Res Rent Roll'!$B39="","",Rents!AQ38*'Res Rent Roll'!$Q39*Rollover!AP39)</f>
        <v/>
      </c>
      <c r="AR38" s="47" t="str">
        <f>IF('Res Rent Roll'!$B39="","",Rents!AR38*'Res Rent Roll'!$Q39*Rollover!AQ39)</f>
        <v/>
      </c>
      <c r="AS38" s="47" t="str">
        <f>IF('Res Rent Roll'!$B39="","",Rents!AS38*'Res Rent Roll'!$Q39*Rollover!AR39)</f>
        <v/>
      </c>
      <c r="AT38" s="47" t="str">
        <f>IF('Res Rent Roll'!$B39="","",Rents!AT38*'Res Rent Roll'!$Q39*Rollover!AS39)</f>
        <v/>
      </c>
      <c r="AU38" s="47" t="str">
        <f>IF('Res Rent Roll'!$B39="","",Rents!AU38*'Res Rent Roll'!$Q39*Rollover!AT39)</f>
        <v/>
      </c>
      <c r="AV38" s="47" t="str">
        <f>IF('Res Rent Roll'!$B39="","",Rents!AV38*'Res Rent Roll'!$Q39*Rollover!AU39)</f>
        <v/>
      </c>
      <c r="AW38" s="47" t="str">
        <f>IF('Res Rent Roll'!$B39="","",Rents!AW38*'Res Rent Roll'!$Q39*Rollover!AV39)</f>
        <v/>
      </c>
      <c r="AX38" s="47" t="str">
        <f>IF('Res Rent Roll'!$B39="","",Rents!AX38*'Res Rent Roll'!$Q39*Rollover!AW39)</f>
        <v/>
      </c>
      <c r="AY38" s="47" t="str">
        <f>IF('Res Rent Roll'!$B39="","",Rents!AY38*'Res Rent Roll'!$Q39*Rollover!AX39)</f>
        <v/>
      </c>
      <c r="AZ38" s="47" t="str">
        <f>IF('Res Rent Roll'!$B39="","",Rents!AZ38*'Res Rent Roll'!$Q39*Rollover!AY39)</f>
        <v/>
      </c>
      <c r="BA38" s="47" t="str">
        <f>IF('Res Rent Roll'!$B39="","",Rents!BA38*'Res Rent Roll'!$Q39*Rollover!AZ39)</f>
        <v/>
      </c>
      <c r="BB38" s="47" t="str">
        <f>IF('Res Rent Roll'!$B39="","",Rents!BB38*'Res Rent Roll'!$Q39*Rollover!BA39)</f>
        <v/>
      </c>
      <c r="BC38" s="47" t="str">
        <f>IF('Res Rent Roll'!$B39="","",Rents!BC38*'Res Rent Roll'!$Q39*Rollover!BB39)</f>
        <v/>
      </c>
      <c r="BD38" s="47" t="str">
        <f>IF('Res Rent Roll'!$B39="","",Rents!BD38*'Res Rent Roll'!$Q39*Rollover!BC39)</f>
        <v/>
      </c>
      <c r="BE38" s="47" t="str">
        <f>IF('Res Rent Roll'!$B39="","",Rents!BE38*'Res Rent Roll'!$Q39*Rollover!BD39)</f>
        <v/>
      </c>
      <c r="BF38" s="47" t="str">
        <f>IF('Res Rent Roll'!$B39="","",Rents!BF38*'Res Rent Roll'!$Q39*Rollover!BE39)</f>
        <v/>
      </c>
      <c r="BG38" s="47" t="str">
        <f>IF('Res Rent Roll'!$B39="","",Rents!BG38*'Res Rent Roll'!$Q39*Rollover!BF39)</f>
        <v/>
      </c>
      <c r="BH38" s="47" t="str">
        <f>IF('Res Rent Roll'!$B39="","",Rents!BH38*'Res Rent Roll'!$Q39*Rollover!BG39)</f>
        <v/>
      </c>
      <c r="BI38" s="47" t="str">
        <f>IF('Res Rent Roll'!$B39="","",Rents!BI38*'Res Rent Roll'!$Q39*Rollover!BH39)</f>
        <v/>
      </c>
      <c r="BJ38" s="47" t="str">
        <f>IF('Res Rent Roll'!$B39="","",Rents!BJ38*'Res Rent Roll'!$Q39*Rollover!BI39)</f>
        <v/>
      </c>
      <c r="BK38" s="47" t="str">
        <f>IF('Res Rent Roll'!$B39="","",Rents!BK38*'Res Rent Roll'!$Q39*Rollover!BJ39)</f>
        <v/>
      </c>
      <c r="BL38" s="47" t="str">
        <f>IF('Res Rent Roll'!$B39="","",Rents!BL38*'Res Rent Roll'!$Q39*Rollover!BK39)</f>
        <v/>
      </c>
      <c r="BM38" s="47" t="str">
        <f>IF('Res Rent Roll'!$B39="","",Rents!BM38*'Res Rent Roll'!$Q39*Rollover!BL39)</f>
        <v/>
      </c>
      <c r="BN38" s="47" t="str">
        <f>IF('Res Rent Roll'!$B39="","",Rents!BN38*'Res Rent Roll'!$Q39*Rollover!BM39)</f>
        <v/>
      </c>
      <c r="BO38" s="47" t="str">
        <f>IF('Res Rent Roll'!$B39="","",Rents!BO38*'Res Rent Roll'!$Q39*Rollover!BN39)</f>
        <v/>
      </c>
      <c r="BP38" s="47" t="str">
        <f>IF('Res Rent Roll'!$B39="","",Rents!BP38*'Res Rent Roll'!$Q39*Rollover!BO39)</f>
        <v/>
      </c>
      <c r="BQ38" s="47" t="str">
        <f>IF('Res Rent Roll'!$B39="","",Rents!BQ38*'Res Rent Roll'!$Q39*Rollover!BP39)</f>
        <v/>
      </c>
      <c r="BR38" s="47" t="str">
        <f>IF('Res Rent Roll'!$B39="","",Rents!BR38*'Res Rent Roll'!$Q39*Rollover!BQ39)</f>
        <v/>
      </c>
      <c r="BS38" s="47" t="str">
        <f>IF('Res Rent Roll'!$B39="","",Rents!BS38*'Res Rent Roll'!$Q39*Rollover!BR39)</f>
        <v/>
      </c>
      <c r="BT38" s="47" t="str">
        <f>IF('Res Rent Roll'!$B39="","",Rents!BT38*'Res Rent Roll'!$Q39*Rollover!BS39)</f>
        <v/>
      </c>
      <c r="BU38" s="47" t="str">
        <f>IF('Res Rent Roll'!$B39="","",Rents!BU38*'Res Rent Roll'!$Q39*Rollover!BT39)</f>
        <v/>
      </c>
      <c r="BV38" s="47" t="str">
        <f>IF('Res Rent Roll'!$B39="","",Rents!BV38*'Res Rent Roll'!$Q39*Rollover!BU39)</f>
        <v/>
      </c>
      <c r="BW38" s="47" t="str">
        <f>IF('Res Rent Roll'!$B39="","",Rents!BW38*'Res Rent Roll'!$Q39*Rollover!BV39)</f>
        <v/>
      </c>
      <c r="BX38" s="47" t="str">
        <f>IF('Res Rent Roll'!$B39="","",Rents!BX38*'Res Rent Roll'!$Q39*Rollover!BW39)</f>
        <v/>
      </c>
      <c r="BY38" s="47" t="str">
        <f>IF('Res Rent Roll'!$B39="","",Rents!BY38*'Res Rent Roll'!$Q39*Rollover!BX39)</f>
        <v/>
      </c>
      <c r="BZ38" s="47" t="str">
        <f>IF('Res Rent Roll'!$B39="","",Rents!BZ38*'Res Rent Roll'!$Q39*Rollover!BY39)</f>
        <v/>
      </c>
      <c r="CA38" s="47" t="str">
        <f>IF('Res Rent Roll'!$B39="","",Rents!CA38*'Res Rent Roll'!$Q39*Rollover!BZ39)</f>
        <v/>
      </c>
      <c r="CB38" s="47" t="str">
        <f>IF('Res Rent Roll'!$B39="","",Rents!CB38*'Res Rent Roll'!$Q39*Rollover!CA39)</f>
        <v/>
      </c>
      <c r="CC38" s="47" t="str">
        <f>IF('Res Rent Roll'!$B39="","",Rents!CC38*'Res Rent Roll'!$Q39*Rollover!CB39)</f>
        <v/>
      </c>
      <c r="CD38" s="47" t="str">
        <f>IF('Res Rent Roll'!$B39="","",Rents!CD38*'Res Rent Roll'!$Q39*Rollover!CC39)</f>
        <v/>
      </c>
      <c r="CE38" s="47" t="str">
        <f>IF('Res Rent Roll'!$B39="","",Rents!CE38*'Res Rent Roll'!$Q39*Rollover!CD39)</f>
        <v/>
      </c>
      <c r="CF38" s="47" t="str">
        <f>IF('Res Rent Roll'!$B39="","",Rents!CF38*'Res Rent Roll'!$Q39*Rollover!CE39)</f>
        <v/>
      </c>
      <c r="CG38" s="47" t="str">
        <f>IF('Res Rent Roll'!$B39="","",Rents!CG38*'Res Rent Roll'!$Q39*Rollover!CF39)</f>
        <v/>
      </c>
      <c r="CH38" s="47" t="str">
        <f>IF('Res Rent Roll'!$B39="","",Rents!CH38*'Res Rent Roll'!$Q39*Rollover!CG39)</f>
        <v/>
      </c>
      <c r="CI38" s="47" t="str">
        <f>IF('Res Rent Roll'!$B39="","",Rents!CI38*'Res Rent Roll'!$Q39*Rollover!CH39)</f>
        <v/>
      </c>
      <c r="CJ38" s="47" t="str">
        <f>IF('Res Rent Roll'!$B39="","",Rents!CJ38*'Res Rent Roll'!$Q39*Rollover!CI39)</f>
        <v/>
      </c>
      <c r="CK38" s="47" t="str">
        <f>IF('Res Rent Roll'!$B39="","",Rents!CK38*'Res Rent Roll'!$Q39*Rollover!CJ39)</f>
        <v/>
      </c>
      <c r="CL38" s="47" t="str">
        <f>IF('Res Rent Roll'!$B39="","",Rents!CL38*'Res Rent Roll'!$Q39*Rollover!CK39)</f>
        <v/>
      </c>
      <c r="CM38" s="47" t="str">
        <f>IF('Res Rent Roll'!$B39="","",Rents!CM38*'Res Rent Roll'!$Q39*Rollover!CL39)</f>
        <v/>
      </c>
      <c r="CN38" s="47" t="str">
        <f>IF('Res Rent Roll'!$B39="","",Rents!CN38*'Res Rent Roll'!$Q39*Rollover!CM39)</f>
        <v/>
      </c>
      <c r="CO38" s="47" t="str">
        <f>IF('Res Rent Roll'!$B39="","",Rents!CO38*'Res Rent Roll'!$Q39*Rollover!CN39)</f>
        <v/>
      </c>
      <c r="CP38" s="47" t="str">
        <f>IF('Res Rent Roll'!$B39="","",Rents!CP38*'Res Rent Roll'!$Q39*Rollover!CO39)</f>
        <v/>
      </c>
      <c r="CQ38" s="47" t="str">
        <f>IF('Res Rent Roll'!$B39="","",Rents!CQ38*'Res Rent Roll'!$Q39*Rollover!CP39)</f>
        <v/>
      </c>
      <c r="CR38" s="47" t="str">
        <f>IF('Res Rent Roll'!$B39="","",Rents!CR38*'Res Rent Roll'!$Q39*Rollover!CQ39)</f>
        <v/>
      </c>
      <c r="CS38" s="47" t="str">
        <f>IF('Res Rent Roll'!$B39="","",Rents!CS38*'Res Rent Roll'!$Q39*Rollover!CR39)</f>
        <v/>
      </c>
      <c r="CT38" s="47" t="str">
        <f>IF('Res Rent Roll'!$B39="","",Rents!CT38*'Res Rent Roll'!$Q39*Rollover!CS39)</f>
        <v/>
      </c>
      <c r="CU38" s="47" t="str">
        <f>IF('Res Rent Roll'!$B39="","",Rents!CU38*'Res Rent Roll'!$Q39*Rollover!CT39)</f>
        <v/>
      </c>
      <c r="CV38" s="47" t="str">
        <f>IF('Res Rent Roll'!$B39="","",Rents!CV38*'Res Rent Roll'!$Q39*Rollover!CU39)</f>
        <v/>
      </c>
      <c r="CW38" s="47" t="str">
        <f>IF('Res Rent Roll'!$B39="","",Rents!CW38*'Res Rent Roll'!$Q39*Rollover!CV39)</f>
        <v/>
      </c>
      <c r="CX38" s="47" t="str">
        <f>IF('Res Rent Roll'!$B39="","",Rents!CX38*'Res Rent Roll'!$Q39*Rollover!CW39)</f>
        <v/>
      </c>
      <c r="CY38" s="47" t="str">
        <f>IF('Res Rent Roll'!$B39="","",Rents!CY38*'Res Rent Roll'!$Q39*Rollover!CX39)</f>
        <v/>
      </c>
      <c r="CZ38" s="47" t="str">
        <f>IF('Res Rent Roll'!$B39="","",Rents!CZ38*'Res Rent Roll'!$Q39*Rollover!CY39)</f>
        <v/>
      </c>
      <c r="DA38" s="47" t="str">
        <f>IF('Res Rent Roll'!$B39="","",Rents!DA38*'Res Rent Roll'!$Q39*Rollover!CZ39)</f>
        <v/>
      </c>
      <c r="DB38" s="47" t="str">
        <f>IF('Res Rent Roll'!$B39="","",Rents!DB38*'Res Rent Roll'!$Q39*Rollover!DA39)</f>
        <v/>
      </c>
      <c r="DC38" s="47" t="str">
        <f>IF('Res Rent Roll'!$B39="","",Rents!DC38*'Res Rent Roll'!$Q39*Rollover!DB39)</f>
        <v/>
      </c>
      <c r="DD38" s="47" t="str">
        <f>IF('Res Rent Roll'!$B39="","",Rents!DD38*'Res Rent Roll'!$Q39*Rollover!DC39)</f>
        <v/>
      </c>
      <c r="DE38" s="47" t="str">
        <f>IF('Res Rent Roll'!$B39="","",Rents!DE38*'Res Rent Roll'!$Q39*Rollover!DD39)</f>
        <v/>
      </c>
      <c r="DF38" s="47" t="str">
        <f>IF('Res Rent Roll'!$B39="","",Rents!DF38*'Res Rent Roll'!$Q39*Rollover!DE39)</f>
        <v/>
      </c>
      <c r="DG38" s="47" t="str">
        <f>IF('Res Rent Roll'!$B39="","",Rents!DG38*'Res Rent Roll'!$Q39*Rollover!DF39)</f>
        <v/>
      </c>
      <c r="DH38" s="47" t="str">
        <f>IF('Res Rent Roll'!$B39="","",Rents!DH38*'Res Rent Roll'!$Q39*Rollover!DG39)</f>
        <v/>
      </c>
      <c r="DI38" s="47" t="str">
        <f>IF('Res Rent Roll'!$B39="","",Rents!DI38*'Res Rent Roll'!$Q39*Rollover!DH39)</f>
        <v/>
      </c>
      <c r="DJ38" s="47" t="str">
        <f>IF('Res Rent Roll'!$B39="","",Rents!DJ38*'Res Rent Roll'!$Q39*Rollover!DI39)</f>
        <v/>
      </c>
      <c r="DK38" s="47" t="str">
        <f>IF('Res Rent Roll'!$B39="","",Rents!DK38*'Res Rent Roll'!$Q39*Rollover!DJ39)</f>
        <v/>
      </c>
      <c r="DL38" s="47" t="str">
        <f>IF('Res Rent Roll'!$B39="","",Rents!DL38*'Res Rent Roll'!$Q39*Rollover!DK39)</f>
        <v/>
      </c>
      <c r="DM38" s="47" t="str">
        <f>IF('Res Rent Roll'!$B39="","",Rents!DM38*'Res Rent Roll'!$Q39*Rollover!DL39)</f>
        <v/>
      </c>
      <c r="DN38" s="47" t="str">
        <f>IF('Res Rent Roll'!$B39="","",Rents!DN38*'Res Rent Roll'!$Q39*Rollover!DM39)</f>
        <v/>
      </c>
      <c r="DO38" s="47" t="str">
        <f>IF('Res Rent Roll'!$B39="","",Rents!DO38*'Res Rent Roll'!$Q39*Rollover!DN39)</f>
        <v/>
      </c>
      <c r="DP38" s="47" t="str">
        <f>IF('Res Rent Roll'!$B39="","",Rents!DP38*'Res Rent Roll'!$Q39*Rollover!DO39)</f>
        <v/>
      </c>
      <c r="DQ38" s="47" t="str">
        <f>IF('Res Rent Roll'!$B39="","",Rents!DQ38*'Res Rent Roll'!$Q39*Rollover!DP39)</f>
        <v/>
      </c>
      <c r="DR38" s="47" t="str">
        <f>IF('Res Rent Roll'!$B39="","",Rents!DR38*'Res Rent Roll'!$Q39*Rollover!DQ39)</f>
        <v/>
      </c>
      <c r="DS38" s="47" t="str">
        <f>IF('Res Rent Roll'!$B39="","",Rents!DS38*'Res Rent Roll'!$Q39*Rollover!DR39)</f>
        <v/>
      </c>
      <c r="DT38" s="47" t="str">
        <f>IF('Res Rent Roll'!$B39="","",Rents!DT38*'Res Rent Roll'!$Q39*Rollover!DS39)</f>
        <v/>
      </c>
      <c r="DU38" s="47" t="str">
        <f>IF('Res Rent Roll'!$B39="","",Rents!DU38*'Res Rent Roll'!$Q39*Rollover!DT39)</f>
        <v/>
      </c>
      <c r="DV38" s="47" t="str">
        <f>IF('Res Rent Roll'!$B39="","",Rents!DV38*'Res Rent Roll'!$Q39*Rollover!DU39)</f>
        <v/>
      </c>
      <c r="DW38" s="47" t="str">
        <f>IF('Res Rent Roll'!$B39="","",Rents!DW38*'Res Rent Roll'!$Q39*Rollover!DV39)</f>
        <v/>
      </c>
      <c r="DX38" s="47" t="str">
        <f>IF('Res Rent Roll'!$B39="","",Rents!DX38*'Res Rent Roll'!$Q39*Rollover!DW39)</f>
        <v/>
      </c>
      <c r="DY38" s="47" t="str">
        <f>IF('Res Rent Roll'!$B39="","",Rents!DY38*'Res Rent Roll'!$Q39*Rollover!DX39)</f>
        <v/>
      </c>
      <c r="DZ38" s="47" t="str">
        <f>IF('Res Rent Roll'!$B39="","",Rents!DZ38*'Res Rent Roll'!$Q39*Rollover!DY39)</f>
        <v/>
      </c>
      <c r="EA38" s="47" t="str">
        <f>IF('Res Rent Roll'!$B39="","",Rents!EA38*'Res Rent Roll'!$Q39*Rollover!DZ39)</f>
        <v/>
      </c>
      <c r="EB38" s="47" t="str">
        <f>IF('Res Rent Roll'!$B39="","",Rents!EB38*'Res Rent Roll'!$Q39*Rollover!EA39)</f>
        <v/>
      </c>
      <c r="EC38" s="47" t="str">
        <f>IF('Res Rent Roll'!$B39="","",Rents!EC38*'Res Rent Roll'!$Q39*Rollover!EB39)</f>
        <v/>
      </c>
      <c r="ED38" s="47" t="str">
        <f>IF('Res Rent Roll'!$B39="","",Rents!ED38*'Res Rent Roll'!$Q39*Rollover!EC39)</f>
        <v/>
      </c>
      <c r="EE38" s="47" t="str">
        <f>IF('Res Rent Roll'!$B39="","",Rents!EE38*'Res Rent Roll'!$Q39*Rollover!ED39)</f>
        <v/>
      </c>
      <c r="EF38" s="47" t="str">
        <f>IF('Res Rent Roll'!$B39="","",Rents!EF38*'Res Rent Roll'!$Q39*Rollover!EE39)</f>
        <v/>
      </c>
      <c r="EG38" s="47" t="str">
        <f>IF('Res Rent Roll'!$B39="","",Rents!EG38*'Res Rent Roll'!$Q39*Rollover!EF39)</f>
        <v/>
      </c>
      <c r="EH38" s="47" t="str">
        <f>IF('Res Rent Roll'!$B39="","",Rents!EH38*'Res Rent Roll'!$Q39*Rollover!EG39)</f>
        <v/>
      </c>
      <c r="EI38" s="47" t="str">
        <f>IF('Res Rent Roll'!$B39="","",Rents!EI38*'Res Rent Roll'!$Q39*Rollover!EH39)</f>
        <v/>
      </c>
      <c r="EJ38" s="47" t="str">
        <f>IF('Res Rent Roll'!$B39="","",Rents!EJ38*'Res Rent Roll'!$Q39*Rollover!EI39)</f>
        <v/>
      </c>
      <c r="EK38" s="47" t="str">
        <f>IF('Res Rent Roll'!$B39="","",Rents!EK38*'Res Rent Roll'!$Q39*Rollover!EJ39)</f>
        <v/>
      </c>
      <c r="EL38" s="47" t="str">
        <f>IF('Res Rent Roll'!$B39="","",Rents!EL38*'Res Rent Roll'!$Q39*Rollover!EK39)</f>
        <v/>
      </c>
      <c r="EM38" s="47" t="str">
        <f>IF('Res Rent Roll'!$B39="","",Rents!EM38*'Res Rent Roll'!$Q39*Rollover!EL39)</f>
        <v/>
      </c>
      <c r="EN38" s="47" t="str">
        <f>IF('Res Rent Roll'!$B39="","",Rents!EN38*'Res Rent Roll'!$Q39*Rollover!EM39)</f>
        <v/>
      </c>
      <c r="EO38" s="47" t="str">
        <f>IF('Res Rent Roll'!$B39="","",Rents!EO38*'Res Rent Roll'!$Q39*Rollover!EN39)</f>
        <v/>
      </c>
      <c r="EP38" s="47" t="str">
        <f>IF('Res Rent Roll'!$B39="","",Rents!EP38*'Res Rent Roll'!$Q39*Rollover!EO39)</f>
        <v/>
      </c>
      <c r="EQ38" s="47" t="str">
        <f>IF('Res Rent Roll'!$B39="","",Rents!EQ38*'Res Rent Roll'!$Q39*Rollover!EP39)</f>
        <v/>
      </c>
      <c r="ER38" s="47" t="str">
        <f>IF('Res Rent Roll'!$B39="","",Rents!ER38*'Res Rent Roll'!$Q39*Rollover!EQ39)</f>
        <v/>
      </c>
      <c r="ES38" s="47" t="str">
        <f>IF('Res Rent Roll'!$B39="","",Rents!ES38*'Res Rent Roll'!$Q39*Rollover!ER39)</f>
        <v/>
      </c>
      <c r="ET38" s="47" t="str">
        <f>IF('Res Rent Roll'!$B39="","",Rents!ET38*'Res Rent Roll'!$Q39*Rollover!ES39)</f>
        <v/>
      </c>
      <c r="EU38" s="47" t="str">
        <f>IF('Res Rent Roll'!$B39="","",Rents!EU38*'Res Rent Roll'!$Q39*Rollover!ET39)</f>
        <v/>
      </c>
      <c r="EV38" s="47" t="str">
        <f>IF('Res Rent Roll'!$B39="","",Rents!EV38*'Res Rent Roll'!$Q39*Rollover!EU39)</f>
        <v/>
      </c>
      <c r="EW38" s="47" t="str">
        <f>IF('Res Rent Roll'!$B39="","",Rents!EW38*'Res Rent Roll'!$Q39*Rollover!EV39)</f>
        <v/>
      </c>
      <c r="EX38" s="47" t="str">
        <f>IF('Res Rent Roll'!$B39="","",Rents!EX38*'Res Rent Roll'!$Q39*Rollover!EW39)</f>
        <v/>
      </c>
      <c r="EY38" s="47" t="str">
        <f>IF('Res Rent Roll'!$B39="","",Rents!EY38*'Res Rent Roll'!$Q39*Rollover!EX39)</f>
        <v/>
      </c>
      <c r="EZ38" s="47" t="str">
        <f>IF('Res Rent Roll'!$B39="","",Rents!EZ38*'Res Rent Roll'!$Q39*Rollover!EY39)</f>
        <v/>
      </c>
      <c r="FA38" s="47" t="str">
        <f>IF('Res Rent Roll'!$B39="","",Rents!FA38*'Res Rent Roll'!$Q39*Rollover!EZ39)</f>
        <v/>
      </c>
      <c r="FB38" s="47" t="str">
        <f>IF('Res Rent Roll'!$B39="","",Rents!FB38*'Res Rent Roll'!$Q39*Rollover!FA39)</f>
        <v/>
      </c>
      <c r="FC38" s="47" t="str">
        <f>IF('Res Rent Roll'!$B39="","",Rents!FC38*'Res Rent Roll'!$Q39*Rollover!FB39)</f>
        <v/>
      </c>
      <c r="FD38" s="47" t="str">
        <f>IF('Res Rent Roll'!$B39="","",Rents!FD38*'Res Rent Roll'!$Q39*Rollover!FC39)</f>
        <v/>
      </c>
      <c r="FE38" s="47" t="str">
        <f>IF('Res Rent Roll'!$B39="","",Rents!FE38*'Res Rent Roll'!$Q39*Rollover!FD39)</f>
        <v/>
      </c>
      <c r="FF38" s="47" t="str">
        <f>IF('Res Rent Roll'!$B39="","",Rents!FF38*'Res Rent Roll'!$Q39*Rollover!FE39)</f>
        <v/>
      </c>
      <c r="FG38" s="47" t="str">
        <f>IF('Res Rent Roll'!$B39="","",Rents!FG38*'Res Rent Roll'!$Q39*Rollover!FF39)</f>
        <v/>
      </c>
      <c r="FH38" s="47" t="str">
        <f>IF('Res Rent Roll'!$B39="","",Rents!FH38*'Res Rent Roll'!$Q39*Rollover!FG39)</f>
        <v/>
      </c>
      <c r="FI38" s="47" t="str">
        <f>IF('Res Rent Roll'!$B39="","",Rents!FI38*'Res Rent Roll'!$Q39*Rollover!FH39)</f>
        <v/>
      </c>
      <c r="FJ38" s="47" t="str">
        <f>IF('Res Rent Roll'!$B39="","",Rents!FJ38*'Res Rent Roll'!$Q39*Rollover!FI39)</f>
        <v/>
      </c>
      <c r="FK38" s="47" t="str">
        <f>IF('Res Rent Roll'!$B39="","",Rents!FK38*'Res Rent Roll'!$Q39*Rollover!FJ39)</f>
        <v/>
      </c>
      <c r="FL38" s="47" t="str">
        <f>IF('Res Rent Roll'!$B39="","",Rents!FL38*'Res Rent Roll'!$Q39*Rollover!FK39)</f>
        <v/>
      </c>
      <c r="FM38" s="47" t="str">
        <f>IF('Res Rent Roll'!$B39="","",Rents!FM38*'Res Rent Roll'!$Q39*Rollover!FL39)</f>
        <v/>
      </c>
      <c r="FN38" s="47" t="str">
        <f>IF('Res Rent Roll'!$B39="","",Rents!FN38*'Res Rent Roll'!$Q39*Rollover!FM39)</f>
        <v/>
      </c>
      <c r="FO38" s="47" t="str">
        <f>IF('Res Rent Roll'!$B39="","",Rents!FO38*'Res Rent Roll'!$Q39*Rollover!FN39)</f>
        <v/>
      </c>
      <c r="FP38" s="47" t="str">
        <f>IF('Res Rent Roll'!$B39="","",Rents!FP38*'Res Rent Roll'!$Q39*Rollover!FO39)</f>
        <v/>
      </c>
      <c r="FQ38" s="47" t="str">
        <f>IF('Res Rent Roll'!$B39="","",Rents!FQ38*'Res Rent Roll'!$Q39*Rollover!FP39)</f>
        <v/>
      </c>
      <c r="FR38" s="47" t="str">
        <f>IF('Res Rent Roll'!$B39="","",Rents!FR38*'Res Rent Roll'!$Q39*Rollover!FQ39)</f>
        <v/>
      </c>
      <c r="FS38" s="47" t="str">
        <f>IF('Res Rent Roll'!$B39="","",Rents!FS38*'Res Rent Roll'!$Q39*Rollover!FR39)</f>
        <v/>
      </c>
      <c r="FT38" s="47" t="str">
        <f>IF('Res Rent Roll'!$B39="","",Rents!FT38*'Res Rent Roll'!$Q39*Rollover!FS39)</f>
        <v/>
      </c>
      <c r="FU38" s="47" t="str">
        <f>IF('Res Rent Roll'!$B39="","",Rents!FU38*'Res Rent Roll'!$Q39*Rollover!FT39)</f>
        <v/>
      </c>
      <c r="FV38" s="47" t="str">
        <f>IF('Res Rent Roll'!$B39="","",Rents!FV38*'Res Rent Roll'!$Q39*Rollover!FU39)</f>
        <v/>
      </c>
      <c r="FW38" s="47" t="str">
        <f>IF('Res Rent Roll'!$B39="","",Rents!FW38*'Res Rent Roll'!$Q39*Rollover!FV39)</f>
        <v/>
      </c>
      <c r="FX38" s="47" t="str">
        <f>IF('Res Rent Roll'!$B39="","",Rents!FX38*'Res Rent Roll'!$Q39*Rollover!FW39)</f>
        <v/>
      </c>
      <c r="FY38" s="47" t="str">
        <f>IF('Res Rent Roll'!$B39="","",Rents!FY38*'Res Rent Roll'!$Q39*Rollover!FX39)</f>
        <v/>
      </c>
      <c r="FZ38" s="47" t="str">
        <f>IF('Res Rent Roll'!$B39="","",Rents!FZ38*'Res Rent Roll'!$Q39*Rollover!FY39)</f>
        <v/>
      </c>
      <c r="GA38" s="48" t="str">
        <f>IF('Res Rent Roll'!$B39="","",Rents!GA38*'Res Rent Roll'!$Q39*Rollover!FZ39)</f>
        <v/>
      </c>
    </row>
    <row r="39" spans="2:183" ht="15" thickBot="1" x14ac:dyDescent="0.35">
      <c r="B39" s="49"/>
      <c r="C39" s="53" t="s">
        <v>81</v>
      </c>
      <c r="D39" s="50">
        <f>SUM(D5:D38)</f>
        <v>0</v>
      </c>
      <c r="E39" s="50">
        <f t="shared" ref="E39:BP39" si="9">SUM(E5:E38)</f>
        <v>0</v>
      </c>
      <c r="F39" s="50">
        <f t="shared" si="9"/>
        <v>0</v>
      </c>
      <c r="G39" s="50">
        <f t="shared" si="9"/>
        <v>0</v>
      </c>
      <c r="H39" s="50">
        <f t="shared" si="9"/>
        <v>0</v>
      </c>
      <c r="I39" s="50">
        <f t="shared" si="9"/>
        <v>0</v>
      </c>
      <c r="J39" s="50">
        <f t="shared" si="9"/>
        <v>0</v>
      </c>
      <c r="K39" s="50">
        <f t="shared" si="9"/>
        <v>0</v>
      </c>
      <c r="L39" s="50">
        <f t="shared" si="9"/>
        <v>0</v>
      </c>
      <c r="M39" s="50">
        <f t="shared" si="9"/>
        <v>0</v>
      </c>
      <c r="N39" s="50">
        <f t="shared" si="9"/>
        <v>0</v>
      </c>
      <c r="O39" s="50">
        <f t="shared" si="9"/>
        <v>0</v>
      </c>
      <c r="P39" s="50">
        <f t="shared" si="9"/>
        <v>41233.784</v>
      </c>
      <c r="Q39" s="50">
        <f t="shared" si="9"/>
        <v>0</v>
      </c>
      <c r="R39" s="50">
        <f t="shared" si="9"/>
        <v>0</v>
      </c>
      <c r="S39" s="50">
        <f t="shared" si="9"/>
        <v>0</v>
      </c>
      <c r="T39" s="50">
        <f t="shared" si="9"/>
        <v>0</v>
      </c>
      <c r="U39" s="50">
        <f t="shared" si="9"/>
        <v>0</v>
      </c>
      <c r="V39" s="50">
        <f t="shared" si="9"/>
        <v>0</v>
      </c>
      <c r="W39" s="50">
        <f t="shared" si="9"/>
        <v>0</v>
      </c>
      <c r="X39" s="50">
        <f t="shared" si="9"/>
        <v>0</v>
      </c>
      <c r="Y39" s="50">
        <f t="shared" si="9"/>
        <v>0</v>
      </c>
      <c r="Z39" s="50">
        <f t="shared" si="9"/>
        <v>0</v>
      </c>
      <c r="AA39" s="50">
        <f t="shared" si="9"/>
        <v>0</v>
      </c>
      <c r="AB39" s="50">
        <f t="shared" si="9"/>
        <v>45213.436200000011</v>
      </c>
      <c r="AC39" s="50">
        <f t="shared" si="9"/>
        <v>0</v>
      </c>
      <c r="AD39" s="50">
        <f t="shared" si="9"/>
        <v>0</v>
      </c>
      <c r="AE39" s="50">
        <f t="shared" si="9"/>
        <v>0</v>
      </c>
      <c r="AF39" s="50">
        <f t="shared" si="9"/>
        <v>0</v>
      </c>
      <c r="AG39" s="50">
        <f t="shared" si="9"/>
        <v>0</v>
      </c>
      <c r="AH39" s="50">
        <f t="shared" si="9"/>
        <v>0</v>
      </c>
      <c r="AI39" s="50">
        <f t="shared" si="9"/>
        <v>0</v>
      </c>
      <c r="AJ39" s="50">
        <f t="shared" si="9"/>
        <v>0</v>
      </c>
      <c r="AK39" s="50">
        <f t="shared" si="9"/>
        <v>0</v>
      </c>
      <c r="AL39" s="50">
        <f t="shared" si="9"/>
        <v>0</v>
      </c>
      <c r="AM39" s="50">
        <f t="shared" si="9"/>
        <v>0</v>
      </c>
      <c r="AN39" s="50">
        <f t="shared" si="9"/>
        <v>46569.839285999995</v>
      </c>
      <c r="AO39" s="50">
        <f t="shared" si="9"/>
        <v>0</v>
      </c>
      <c r="AP39" s="50">
        <f t="shared" si="9"/>
        <v>0</v>
      </c>
      <c r="AQ39" s="50">
        <f t="shared" si="9"/>
        <v>0</v>
      </c>
      <c r="AR39" s="50">
        <f t="shared" si="9"/>
        <v>0</v>
      </c>
      <c r="AS39" s="50">
        <f t="shared" si="9"/>
        <v>0</v>
      </c>
      <c r="AT39" s="50">
        <f t="shared" si="9"/>
        <v>0</v>
      </c>
      <c r="AU39" s="50">
        <f t="shared" si="9"/>
        <v>0</v>
      </c>
      <c r="AV39" s="50">
        <f t="shared" si="9"/>
        <v>0</v>
      </c>
      <c r="AW39" s="50">
        <f t="shared" si="9"/>
        <v>0</v>
      </c>
      <c r="AX39" s="50">
        <f t="shared" si="9"/>
        <v>0</v>
      </c>
      <c r="AY39" s="50">
        <f t="shared" si="9"/>
        <v>0</v>
      </c>
      <c r="AZ39" s="50">
        <f t="shared" si="9"/>
        <v>47966.934464580001</v>
      </c>
      <c r="BA39" s="50">
        <f t="shared" si="9"/>
        <v>0</v>
      </c>
      <c r="BB39" s="50">
        <f t="shared" si="9"/>
        <v>0</v>
      </c>
      <c r="BC39" s="50">
        <f t="shared" si="9"/>
        <v>0</v>
      </c>
      <c r="BD39" s="50">
        <f t="shared" si="9"/>
        <v>0</v>
      </c>
      <c r="BE39" s="50">
        <f t="shared" si="9"/>
        <v>0</v>
      </c>
      <c r="BF39" s="50">
        <f t="shared" si="9"/>
        <v>0</v>
      </c>
      <c r="BG39" s="50">
        <f t="shared" si="9"/>
        <v>0</v>
      </c>
      <c r="BH39" s="50">
        <f t="shared" si="9"/>
        <v>0</v>
      </c>
      <c r="BI39" s="50">
        <f t="shared" si="9"/>
        <v>0</v>
      </c>
      <c r="BJ39" s="50">
        <f t="shared" si="9"/>
        <v>0</v>
      </c>
      <c r="BK39" s="50">
        <f t="shared" si="9"/>
        <v>0</v>
      </c>
      <c r="BL39" s="50">
        <f t="shared" si="9"/>
        <v>49405.942498517397</v>
      </c>
      <c r="BM39" s="50">
        <f t="shared" si="9"/>
        <v>0</v>
      </c>
      <c r="BN39" s="50">
        <f t="shared" si="9"/>
        <v>0</v>
      </c>
      <c r="BO39" s="50">
        <f t="shared" si="9"/>
        <v>0</v>
      </c>
      <c r="BP39" s="50">
        <f t="shared" si="9"/>
        <v>0</v>
      </c>
      <c r="BQ39" s="50">
        <f t="shared" ref="BQ39:EB39" si="10">SUM(BQ5:BQ38)</f>
        <v>0</v>
      </c>
      <c r="BR39" s="50">
        <f t="shared" si="10"/>
        <v>0</v>
      </c>
      <c r="BS39" s="50">
        <f t="shared" si="10"/>
        <v>0</v>
      </c>
      <c r="BT39" s="50">
        <f t="shared" si="10"/>
        <v>0</v>
      </c>
      <c r="BU39" s="50">
        <f t="shared" si="10"/>
        <v>0</v>
      </c>
      <c r="BV39" s="50">
        <f t="shared" si="10"/>
        <v>0</v>
      </c>
      <c r="BW39" s="50">
        <f t="shared" si="10"/>
        <v>0</v>
      </c>
      <c r="BX39" s="50">
        <f t="shared" si="10"/>
        <v>50888.120773472918</v>
      </c>
      <c r="BY39" s="50">
        <f t="shared" si="10"/>
        <v>0</v>
      </c>
      <c r="BZ39" s="50">
        <f t="shared" si="10"/>
        <v>0</v>
      </c>
      <c r="CA39" s="50">
        <f t="shared" si="10"/>
        <v>0</v>
      </c>
      <c r="CB39" s="50">
        <f t="shared" si="10"/>
        <v>0</v>
      </c>
      <c r="CC39" s="50">
        <f t="shared" si="10"/>
        <v>0</v>
      </c>
      <c r="CD39" s="50">
        <f t="shared" si="10"/>
        <v>0</v>
      </c>
      <c r="CE39" s="50">
        <f t="shared" si="10"/>
        <v>0</v>
      </c>
      <c r="CF39" s="50">
        <f t="shared" si="10"/>
        <v>0</v>
      </c>
      <c r="CG39" s="50">
        <f t="shared" si="10"/>
        <v>0</v>
      </c>
      <c r="CH39" s="50">
        <f t="shared" si="10"/>
        <v>0</v>
      </c>
      <c r="CI39" s="50">
        <f t="shared" si="10"/>
        <v>0</v>
      </c>
      <c r="CJ39" s="50">
        <f t="shared" si="10"/>
        <v>52414.764396677114</v>
      </c>
      <c r="CK39" s="50">
        <f t="shared" si="10"/>
        <v>0</v>
      </c>
      <c r="CL39" s="50">
        <f t="shared" si="10"/>
        <v>0</v>
      </c>
      <c r="CM39" s="50">
        <f t="shared" si="10"/>
        <v>0</v>
      </c>
      <c r="CN39" s="50">
        <f t="shared" si="10"/>
        <v>0</v>
      </c>
      <c r="CO39" s="50">
        <f t="shared" si="10"/>
        <v>0</v>
      </c>
      <c r="CP39" s="50">
        <f t="shared" si="10"/>
        <v>0</v>
      </c>
      <c r="CQ39" s="50">
        <f t="shared" si="10"/>
        <v>0</v>
      </c>
      <c r="CR39" s="50">
        <f t="shared" si="10"/>
        <v>0</v>
      </c>
      <c r="CS39" s="50">
        <f t="shared" si="10"/>
        <v>0</v>
      </c>
      <c r="CT39" s="50">
        <f t="shared" si="10"/>
        <v>0</v>
      </c>
      <c r="CU39" s="50">
        <f t="shared" si="10"/>
        <v>0</v>
      </c>
      <c r="CV39" s="50">
        <f t="shared" si="10"/>
        <v>53987.207328577424</v>
      </c>
      <c r="CW39" s="50">
        <f t="shared" si="10"/>
        <v>0</v>
      </c>
      <c r="CX39" s="50">
        <f t="shared" si="10"/>
        <v>0</v>
      </c>
      <c r="CY39" s="50">
        <f t="shared" si="10"/>
        <v>0</v>
      </c>
      <c r="CZ39" s="50">
        <f t="shared" si="10"/>
        <v>0</v>
      </c>
      <c r="DA39" s="50">
        <f t="shared" si="10"/>
        <v>0</v>
      </c>
      <c r="DB39" s="50">
        <f t="shared" si="10"/>
        <v>0</v>
      </c>
      <c r="DC39" s="50">
        <f t="shared" si="10"/>
        <v>0</v>
      </c>
      <c r="DD39" s="50">
        <f t="shared" si="10"/>
        <v>0</v>
      </c>
      <c r="DE39" s="50">
        <f t="shared" si="10"/>
        <v>0</v>
      </c>
      <c r="DF39" s="50">
        <f t="shared" si="10"/>
        <v>0</v>
      </c>
      <c r="DG39" s="50">
        <f t="shared" si="10"/>
        <v>0</v>
      </c>
      <c r="DH39" s="50">
        <f t="shared" si="10"/>
        <v>55606.823548434739</v>
      </c>
      <c r="DI39" s="50">
        <f t="shared" si="10"/>
        <v>0</v>
      </c>
      <c r="DJ39" s="50">
        <f t="shared" si="10"/>
        <v>0</v>
      </c>
      <c r="DK39" s="50">
        <f t="shared" si="10"/>
        <v>0</v>
      </c>
      <c r="DL39" s="50">
        <f t="shared" si="10"/>
        <v>0</v>
      </c>
      <c r="DM39" s="50">
        <f t="shared" si="10"/>
        <v>0</v>
      </c>
      <c r="DN39" s="50">
        <f t="shared" si="10"/>
        <v>0</v>
      </c>
      <c r="DO39" s="50">
        <f t="shared" si="10"/>
        <v>0</v>
      </c>
      <c r="DP39" s="50">
        <f t="shared" si="10"/>
        <v>0</v>
      </c>
      <c r="DQ39" s="50">
        <f t="shared" si="10"/>
        <v>0</v>
      </c>
      <c r="DR39" s="50">
        <f t="shared" si="10"/>
        <v>0</v>
      </c>
      <c r="DS39" s="50">
        <f t="shared" si="10"/>
        <v>0</v>
      </c>
      <c r="DT39" s="50">
        <f t="shared" si="10"/>
        <v>57275.028254887788</v>
      </c>
      <c r="DU39" s="50">
        <f t="shared" si="10"/>
        <v>0</v>
      </c>
      <c r="DV39" s="50">
        <f t="shared" si="10"/>
        <v>0</v>
      </c>
      <c r="DW39" s="50">
        <f t="shared" si="10"/>
        <v>0</v>
      </c>
      <c r="DX39" s="50">
        <f t="shared" si="10"/>
        <v>0</v>
      </c>
      <c r="DY39" s="50">
        <f t="shared" si="10"/>
        <v>0</v>
      </c>
      <c r="DZ39" s="50">
        <f t="shared" si="10"/>
        <v>0</v>
      </c>
      <c r="EA39" s="50">
        <f t="shared" si="10"/>
        <v>0</v>
      </c>
      <c r="EB39" s="50">
        <f t="shared" si="10"/>
        <v>0</v>
      </c>
      <c r="EC39" s="50">
        <f t="shared" ref="EC39:GA39" si="11">SUM(EC5:EC38)</f>
        <v>0</v>
      </c>
      <c r="ED39" s="50">
        <f t="shared" si="11"/>
        <v>0</v>
      </c>
      <c r="EE39" s="50">
        <f t="shared" si="11"/>
        <v>0</v>
      </c>
      <c r="EF39" s="50">
        <f t="shared" si="11"/>
        <v>58993.279102534427</v>
      </c>
      <c r="EG39" s="50">
        <f t="shared" si="11"/>
        <v>0</v>
      </c>
      <c r="EH39" s="50">
        <f t="shared" si="11"/>
        <v>0</v>
      </c>
      <c r="EI39" s="50">
        <f t="shared" si="11"/>
        <v>0</v>
      </c>
      <c r="EJ39" s="50">
        <f t="shared" si="11"/>
        <v>0</v>
      </c>
      <c r="EK39" s="50">
        <f t="shared" si="11"/>
        <v>0</v>
      </c>
      <c r="EL39" s="50">
        <f t="shared" si="11"/>
        <v>0</v>
      </c>
      <c r="EM39" s="50">
        <f t="shared" si="11"/>
        <v>0</v>
      </c>
      <c r="EN39" s="50">
        <f t="shared" si="11"/>
        <v>0</v>
      </c>
      <c r="EO39" s="50">
        <f t="shared" si="11"/>
        <v>0</v>
      </c>
      <c r="EP39" s="50">
        <f t="shared" si="11"/>
        <v>0</v>
      </c>
      <c r="EQ39" s="50">
        <f t="shared" si="11"/>
        <v>0</v>
      </c>
      <c r="ER39" s="50">
        <f t="shared" si="11"/>
        <v>60763.077475610451</v>
      </c>
      <c r="ES39" s="50">
        <f t="shared" si="11"/>
        <v>0</v>
      </c>
      <c r="ET39" s="50">
        <f t="shared" si="11"/>
        <v>0</v>
      </c>
      <c r="EU39" s="50">
        <f t="shared" si="11"/>
        <v>0</v>
      </c>
      <c r="EV39" s="50">
        <f t="shared" si="11"/>
        <v>0</v>
      </c>
      <c r="EW39" s="50">
        <f t="shared" si="11"/>
        <v>0</v>
      </c>
      <c r="EX39" s="50">
        <f t="shared" si="11"/>
        <v>0</v>
      </c>
      <c r="EY39" s="50">
        <f t="shared" si="11"/>
        <v>0</v>
      </c>
      <c r="EZ39" s="50">
        <f t="shared" si="11"/>
        <v>0</v>
      </c>
      <c r="FA39" s="50">
        <f t="shared" si="11"/>
        <v>0</v>
      </c>
      <c r="FB39" s="50">
        <f t="shared" si="11"/>
        <v>0</v>
      </c>
      <c r="FC39" s="50">
        <f t="shared" si="11"/>
        <v>0</v>
      </c>
      <c r="FD39" s="50">
        <f t="shared" si="11"/>
        <v>62585.96979987876</v>
      </c>
      <c r="FE39" s="50">
        <f t="shared" si="11"/>
        <v>0</v>
      </c>
      <c r="FF39" s="50">
        <f t="shared" si="11"/>
        <v>0</v>
      </c>
      <c r="FG39" s="50">
        <f t="shared" si="11"/>
        <v>0</v>
      </c>
      <c r="FH39" s="50">
        <f t="shared" si="11"/>
        <v>0</v>
      </c>
      <c r="FI39" s="50">
        <f t="shared" si="11"/>
        <v>0</v>
      </c>
      <c r="FJ39" s="50">
        <f t="shared" si="11"/>
        <v>0</v>
      </c>
      <c r="FK39" s="50">
        <f t="shared" si="11"/>
        <v>0</v>
      </c>
      <c r="FL39" s="50">
        <f t="shared" si="11"/>
        <v>0</v>
      </c>
      <c r="FM39" s="50">
        <f t="shared" si="11"/>
        <v>0</v>
      </c>
      <c r="FN39" s="50">
        <f t="shared" si="11"/>
        <v>0</v>
      </c>
      <c r="FO39" s="50">
        <f t="shared" si="11"/>
        <v>0</v>
      </c>
      <c r="FP39" s="50">
        <f t="shared" si="11"/>
        <v>64463.548893875122</v>
      </c>
      <c r="FQ39" s="50">
        <f t="shared" si="11"/>
        <v>0</v>
      </c>
      <c r="FR39" s="50">
        <f t="shared" si="11"/>
        <v>0</v>
      </c>
      <c r="FS39" s="50">
        <f t="shared" si="11"/>
        <v>0</v>
      </c>
      <c r="FT39" s="50">
        <f t="shared" si="11"/>
        <v>0</v>
      </c>
      <c r="FU39" s="50">
        <f t="shared" si="11"/>
        <v>0</v>
      </c>
      <c r="FV39" s="50">
        <f t="shared" si="11"/>
        <v>0</v>
      </c>
      <c r="FW39" s="50">
        <f t="shared" si="11"/>
        <v>0</v>
      </c>
      <c r="FX39" s="50">
        <f t="shared" si="11"/>
        <v>0</v>
      </c>
      <c r="FY39" s="50">
        <f t="shared" si="11"/>
        <v>0</v>
      </c>
      <c r="FZ39" s="50">
        <f t="shared" si="11"/>
        <v>0</v>
      </c>
      <c r="GA39" s="51">
        <f t="shared" si="11"/>
        <v>0</v>
      </c>
    </row>
  </sheetData>
  <conditionalFormatting sqref="D5:GA39">
    <cfRule type="containsText" dxfId="2" priority="1" operator="containsText" text="TRUE">
      <formula>NOT(ISERROR(SEARCH("TRUE",D5)))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CA83-05B5-4A1C-BB2F-7C9527FB48E0}">
  <dimension ref="B1:GA42"/>
  <sheetViews>
    <sheetView workbookViewId="0">
      <selection activeCell="D41" sqref="D41"/>
    </sheetView>
  </sheetViews>
  <sheetFormatPr defaultRowHeight="14.4" x14ac:dyDescent="0.3"/>
  <cols>
    <col min="1" max="1" width="3.21875" customWidth="1"/>
    <col min="2" max="2" width="12.21875" bestFit="1" customWidth="1"/>
    <col min="3" max="3" width="12.21875" customWidth="1"/>
    <col min="4" max="183" width="10.109375" customWidth="1"/>
  </cols>
  <sheetData>
    <row r="1" spans="2:183" ht="15" thickBot="1" x14ac:dyDescent="0.35">
      <c r="B1" t="s">
        <v>104</v>
      </c>
    </row>
    <row r="2" spans="2:183" x14ac:dyDescent="0.3">
      <c r="B2" s="39"/>
      <c r="C2" s="40" t="s">
        <v>98</v>
      </c>
      <c r="D2" s="40">
        <f>ROUNDUP(D3/12,0)</f>
        <v>1</v>
      </c>
      <c r="E2" s="40">
        <f t="shared" ref="E2:BP2" si="0">ROUNDUP(E3/12,0)</f>
        <v>1</v>
      </c>
      <c r="F2" s="40">
        <f t="shared" si="0"/>
        <v>1</v>
      </c>
      <c r="G2" s="40">
        <f t="shared" si="0"/>
        <v>1</v>
      </c>
      <c r="H2" s="40">
        <f t="shared" si="0"/>
        <v>1</v>
      </c>
      <c r="I2" s="40">
        <f t="shared" si="0"/>
        <v>1</v>
      </c>
      <c r="J2" s="40">
        <f t="shared" si="0"/>
        <v>1</v>
      </c>
      <c r="K2" s="40">
        <f t="shared" si="0"/>
        <v>1</v>
      </c>
      <c r="L2" s="40">
        <f t="shared" si="0"/>
        <v>1</v>
      </c>
      <c r="M2" s="40">
        <f t="shared" si="0"/>
        <v>1</v>
      </c>
      <c r="N2" s="40">
        <f t="shared" si="0"/>
        <v>1</v>
      </c>
      <c r="O2" s="40">
        <f t="shared" si="0"/>
        <v>1</v>
      </c>
      <c r="P2" s="40">
        <f t="shared" si="0"/>
        <v>2</v>
      </c>
      <c r="Q2" s="40">
        <f t="shared" si="0"/>
        <v>2</v>
      </c>
      <c r="R2" s="40">
        <f t="shared" si="0"/>
        <v>2</v>
      </c>
      <c r="S2" s="40">
        <f t="shared" si="0"/>
        <v>2</v>
      </c>
      <c r="T2" s="40">
        <f t="shared" si="0"/>
        <v>2</v>
      </c>
      <c r="U2" s="40">
        <f t="shared" si="0"/>
        <v>2</v>
      </c>
      <c r="V2" s="40">
        <f t="shared" si="0"/>
        <v>2</v>
      </c>
      <c r="W2" s="40">
        <f t="shared" si="0"/>
        <v>2</v>
      </c>
      <c r="X2" s="40">
        <f t="shared" si="0"/>
        <v>2</v>
      </c>
      <c r="Y2" s="40">
        <f t="shared" si="0"/>
        <v>2</v>
      </c>
      <c r="Z2" s="40">
        <f t="shared" si="0"/>
        <v>2</v>
      </c>
      <c r="AA2" s="40">
        <f t="shared" si="0"/>
        <v>2</v>
      </c>
      <c r="AB2" s="40">
        <f t="shared" si="0"/>
        <v>3</v>
      </c>
      <c r="AC2" s="40">
        <f t="shared" si="0"/>
        <v>3</v>
      </c>
      <c r="AD2" s="40">
        <f t="shared" si="0"/>
        <v>3</v>
      </c>
      <c r="AE2" s="40">
        <f t="shared" si="0"/>
        <v>3</v>
      </c>
      <c r="AF2" s="40">
        <f t="shared" si="0"/>
        <v>3</v>
      </c>
      <c r="AG2" s="40">
        <f t="shared" si="0"/>
        <v>3</v>
      </c>
      <c r="AH2" s="40">
        <f t="shared" si="0"/>
        <v>3</v>
      </c>
      <c r="AI2" s="40">
        <f t="shared" si="0"/>
        <v>3</v>
      </c>
      <c r="AJ2" s="40">
        <f t="shared" si="0"/>
        <v>3</v>
      </c>
      <c r="AK2" s="40">
        <f t="shared" si="0"/>
        <v>3</v>
      </c>
      <c r="AL2" s="40">
        <f t="shared" si="0"/>
        <v>3</v>
      </c>
      <c r="AM2" s="40">
        <f t="shared" si="0"/>
        <v>3</v>
      </c>
      <c r="AN2" s="40">
        <f t="shared" si="0"/>
        <v>4</v>
      </c>
      <c r="AO2" s="40">
        <f t="shared" si="0"/>
        <v>4</v>
      </c>
      <c r="AP2" s="40">
        <f t="shared" si="0"/>
        <v>4</v>
      </c>
      <c r="AQ2" s="40">
        <f t="shared" si="0"/>
        <v>4</v>
      </c>
      <c r="AR2" s="40">
        <f t="shared" si="0"/>
        <v>4</v>
      </c>
      <c r="AS2" s="40">
        <f t="shared" si="0"/>
        <v>4</v>
      </c>
      <c r="AT2" s="40">
        <f t="shared" si="0"/>
        <v>4</v>
      </c>
      <c r="AU2" s="40">
        <f t="shared" si="0"/>
        <v>4</v>
      </c>
      <c r="AV2" s="40">
        <f t="shared" si="0"/>
        <v>4</v>
      </c>
      <c r="AW2" s="40">
        <f t="shared" si="0"/>
        <v>4</v>
      </c>
      <c r="AX2" s="40">
        <f t="shared" si="0"/>
        <v>4</v>
      </c>
      <c r="AY2" s="40">
        <f t="shared" si="0"/>
        <v>4</v>
      </c>
      <c r="AZ2" s="40">
        <f t="shared" si="0"/>
        <v>5</v>
      </c>
      <c r="BA2" s="40">
        <f t="shared" si="0"/>
        <v>5</v>
      </c>
      <c r="BB2" s="40">
        <f t="shared" si="0"/>
        <v>5</v>
      </c>
      <c r="BC2" s="40">
        <f t="shared" si="0"/>
        <v>5</v>
      </c>
      <c r="BD2" s="40">
        <f t="shared" si="0"/>
        <v>5</v>
      </c>
      <c r="BE2" s="40">
        <f t="shared" si="0"/>
        <v>5</v>
      </c>
      <c r="BF2" s="40">
        <f t="shared" si="0"/>
        <v>5</v>
      </c>
      <c r="BG2" s="40">
        <f t="shared" si="0"/>
        <v>5</v>
      </c>
      <c r="BH2" s="40">
        <f t="shared" si="0"/>
        <v>5</v>
      </c>
      <c r="BI2" s="40">
        <f t="shared" si="0"/>
        <v>5</v>
      </c>
      <c r="BJ2" s="40">
        <f t="shared" si="0"/>
        <v>5</v>
      </c>
      <c r="BK2" s="40">
        <f t="shared" si="0"/>
        <v>5</v>
      </c>
      <c r="BL2" s="40">
        <f t="shared" si="0"/>
        <v>6</v>
      </c>
      <c r="BM2" s="40">
        <f t="shared" si="0"/>
        <v>6</v>
      </c>
      <c r="BN2" s="40">
        <f t="shared" si="0"/>
        <v>6</v>
      </c>
      <c r="BO2" s="40">
        <f t="shared" si="0"/>
        <v>6</v>
      </c>
      <c r="BP2" s="40">
        <f t="shared" si="0"/>
        <v>6</v>
      </c>
      <c r="BQ2" s="40">
        <f t="shared" ref="BQ2:EB2" si="1">ROUNDUP(BQ3/12,0)</f>
        <v>6</v>
      </c>
      <c r="BR2" s="40">
        <f t="shared" si="1"/>
        <v>6</v>
      </c>
      <c r="BS2" s="40">
        <f t="shared" si="1"/>
        <v>6</v>
      </c>
      <c r="BT2" s="40">
        <f t="shared" si="1"/>
        <v>6</v>
      </c>
      <c r="BU2" s="40">
        <f t="shared" si="1"/>
        <v>6</v>
      </c>
      <c r="BV2" s="40">
        <f t="shared" si="1"/>
        <v>6</v>
      </c>
      <c r="BW2" s="40">
        <f t="shared" si="1"/>
        <v>6</v>
      </c>
      <c r="BX2" s="40">
        <f t="shared" si="1"/>
        <v>7</v>
      </c>
      <c r="BY2" s="40">
        <f t="shared" si="1"/>
        <v>7</v>
      </c>
      <c r="BZ2" s="40">
        <f t="shared" si="1"/>
        <v>7</v>
      </c>
      <c r="CA2" s="40">
        <f t="shared" si="1"/>
        <v>7</v>
      </c>
      <c r="CB2" s="40">
        <f t="shared" si="1"/>
        <v>7</v>
      </c>
      <c r="CC2" s="40">
        <f t="shared" si="1"/>
        <v>7</v>
      </c>
      <c r="CD2" s="40">
        <f t="shared" si="1"/>
        <v>7</v>
      </c>
      <c r="CE2" s="40">
        <f t="shared" si="1"/>
        <v>7</v>
      </c>
      <c r="CF2" s="40">
        <f t="shared" si="1"/>
        <v>7</v>
      </c>
      <c r="CG2" s="40">
        <f t="shared" si="1"/>
        <v>7</v>
      </c>
      <c r="CH2" s="40">
        <f t="shared" si="1"/>
        <v>7</v>
      </c>
      <c r="CI2" s="40">
        <f t="shared" si="1"/>
        <v>7</v>
      </c>
      <c r="CJ2" s="40">
        <f t="shared" si="1"/>
        <v>8</v>
      </c>
      <c r="CK2" s="40">
        <f t="shared" si="1"/>
        <v>8</v>
      </c>
      <c r="CL2" s="40">
        <f t="shared" si="1"/>
        <v>8</v>
      </c>
      <c r="CM2" s="40">
        <f t="shared" si="1"/>
        <v>8</v>
      </c>
      <c r="CN2" s="40">
        <f t="shared" si="1"/>
        <v>8</v>
      </c>
      <c r="CO2" s="40">
        <f t="shared" si="1"/>
        <v>8</v>
      </c>
      <c r="CP2" s="40">
        <f t="shared" si="1"/>
        <v>8</v>
      </c>
      <c r="CQ2" s="40">
        <f t="shared" si="1"/>
        <v>8</v>
      </c>
      <c r="CR2" s="40">
        <f t="shared" si="1"/>
        <v>8</v>
      </c>
      <c r="CS2" s="40">
        <f t="shared" si="1"/>
        <v>8</v>
      </c>
      <c r="CT2" s="40">
        <f t="shared" si="1"/>
        <v>8</v>
      </c>
      <c r="CU2" s="40">
        <f t="shared" si="1"/>
        <v>8</v>
      </c>
      <c r="CV2" s="40">
        <f t="shared" si="1"/>
        <v>9</v>
      </c>
      <c r="CW2" s="40">
        <f t="shared" si="1"/>
        <v>9</v>
      </c>
      <c r="CX2" s="40">
        <f t="shared" si="1"/>
        <v>9</v>
      </c>
      <c r="CY2" s="40">
        <f t="shared" si="1"/>
        <v>9</v>
      </c>
      <c r="CZ2" s="40">
        <f t="shared" si="1"/>
        <v>9</v>
      </c>
      <c r="DA2" s="40">
        <f t="shared" si="1"/>
        <v>9</v>
      </c>
      <c r="DB2" s="40">
        <f t="shared" si="1"/>
        <v>9</v>
      </c>
      <c r="DC2" s="40">
        <f t="shared" si="1"/>
        <v>9</v>
      </c>
      <c r="DD2" s="40">
        <f t="shared" si="1"/>
        <v>9</v>
      </c>
      <c r="DE2" s="40">
        <f t="shared" si="1"/>
        <v>9</v>
      </c>
      <c r="DF2" s="40">
        <f t="shared" si="1"/>
        <v>9</v>
      </c>
      <c r="DG2" s="40">
        <f t="shared" si="1"/>
        <v>9</v>
      </c>
      <c r="DH2" s="40">
        <f t="shared" si="1"/>
        <v>10</v>
      </c>
      <c r="DI2" s="40">
        <f t="shared" si="1"/>
        <v>10</v>
      </c>
      <c r="DJ2" s="40">
        <f t="shared" si="1"/>
        <v>10</v>
      </c>
      <c r="DK2" s="40">
        <f t="shared" si="1"/>
        <v>10</v>
      </c>
      <c r="DL2" s="40">
        <f t="shared" si="1"/>
        <v>10</v>
      </c>
      <c r="DM2" s="40">
        <f t="shared" si="1"/>
        <v>10</v>
      </c>
      <c r="DN2" s="40">
        <f t="shared" si="1"/>
        <v>10</v>
      </c>
      <c r="DO2" s="40">
        <f t="shared" si="1"/>
        <v>10</v>
      </c>
      <c r="DP2" s="40">
        <f t="shared" si="1"/>
        <v>10</v>
      </c>
      <c r="DQ2" s="40">
        <f t="shared" si="1"/>
        <v>10</v>
      </c>
      <c r="DR2" s="40">
        <f t="shared" si="1"/>
        <v>10</v>
      </c>
      <c r="DS2" s="40">
        <f t="shared" si="1"/>
        <v>10</v>
      </c>
      <c r="DT2" s="40">
        <f t="shared" si="1"/>
        <v>11</v>
      </c>
      <c r="DU2" s="40">
        <f t="shared" si="1"/>
        <v>11</v>
      </c>
      <c r="DV2" s="40">
        <f t="shared" si="1"/>
        <v>11</v>
      </c>
      <c r="DW2" s="40">
        <f t="shared" si="1"/>
        <v>11</v>
      </c>
      <c r="DX2" s="40">
        <f t="shared" si="1"/>
        <v>11</v>
      </c>
      <c r="DY2" s="40">
        <f t="shared" si="1"/>
        <v>11</v>
      </c>
      <c r="DZ2" s="40">
        <f t="shared" si="1"/>
        <v>11</v>
      </c>
      <c r="EA2" s="40">
        <f t="shared" si="1"/>
        <v>11</v>
      </c>
      <c r="EB2" s="40">
        <f t="shared" si="1"/>
        <v>11</v>
      </c>
      <c r="EC2" s="40">
        <f t="shared" ref="EC2:GA2" si="2">ROUNDUP(EC3/12,0)</f>
        <v>11</v>
      </c>
      <c r="ED2" s="40">
        <f t="shared" si="2"/>
        <v>11</v>
      </c>
      <c r="EE2" s="40">
        <f t="shared" si="2"/>
        <v>11</v>
      </c>
      <c r="EF2" s="40">
        <f t="shared" si="2"/>
        <v>12</v>
      </c>
      <c r="EG2" s="40">
        <f t="shared" si="2"/>
        <v>12</v>
      </c>
      <c r="EH2" s="40">
        <f t="shared" si="2"/>
        <v>12</v>
      </c>
      <c r="EI2" s="40">
        <f t="shared" si="2"/>
        <v>12</v>
      </c>
      <c r="EJ2" s="40">
        <f t="shared" si="2"/>
        <v>12</v>
      </c>
      <c r="EK2" s="40">
        <f t="shared" si="2"/>
        <v>12</v>
      </c>
      <c r="EL2" s="40">
        <f t="shared" si="2"/>
        <v>12</v>
      </c>
      <c r="EM2" s="40">
        <f t="shared" si="2"/>
        <v>12</v>
      </c>
      <c r="EN2" s="40">
        <f t="shared" si="2"/>
        <v>12</v>
      </c>
      <c r="EO2" s="40">
        <f t="shared" si="2"/>
        <v>12</v>
      </c>
      <c r="EP2" s="40">
        <f t="shared" si="2"/>
        <v>12</v>
      </c>
      <c r="EQ2" s="40">
        <f t="shared" si="2"/>
        <v>12</v>
      </c>
      <c r="ER2" s="40">
        <f t="shared" si="2"/>
        <v>13</v>
      </c>
      <c r="ES2" s="40">
        <f t="shared" si="2"/>
        <v>13</v>
      </c>
      <c r="ET2" s="40">
        <f t="shared" si="2"/>
        <v>13</v>
      </c>
      <c r="EU2" s="40">
        <f t="shared" si="2"/>
        <v>13</v>
      </c>
      <c r="EV2" s="40">
        <f t="shared" si="2"/>
        <v>13</v>
      </c>
      <c r="EW2" s="40">
        <f t="shared" si="2"/>
        <v>13</v>
      </c>
      <c r="EX2" s="40">
        <f t="shared" si="2"/>
        <v>13</v>
      </c>
      <c r="EY2" s="40">
        <f t="shared" si="2"/>
        <v>13</v>
      </c>
      <c r="EZ2" s="40">
        <f t="shared" si="2"/>
        <v>13</v>
      </c>
      <c r="FA2" s="40">
        <f t="shared" si="2"/>
        <v>13</v>
      </c>
      <c r="FB2" s="40">
        <f t="shared" si="2"/>
        <v>13</v>
      </c>
      <c r="FC2" s="40">
        <f t="shared" si="2"/>
        <v>13</v>
      </c>
      <c r="FD2" s="40">
        <f t="shared" si="2"/>
        <v>14</v>
      </c>
      <c r="FE2" s="40">
        <f t="shared" si="2"/>
        <v>14</v>
      </c>
      <c r="FF2" s="40">
        <f t="shared" si="2"/>
        <v>14</v>
      </c>
      <c r="FG2" s="40">
        <f t="shared" si="2"/>
        <v>14</v>
      </c>
      <c r="FH2" s="40">
        <f t="shared" si="2"/>
        <v>14</v>
      </c>
      <c r="FI2" s="40">
        <f t="shared" si="2"/>
        <v>14</v>
      </c>
      <c r="FJ2" s="40">
        <f t="shared" si="2"/>
        <v>14</v>
      </c>
      <c r="FK2" s="40">
        <f t="shared" si="2"/>
        <v>14</v>
      </c>
      <c r="FL2" s="40">
        <f t="shared" si="2"/>
        <v>14</v>
      </c>
      <c r="FM2" s="40">
        <f t="shared" si="2"/>
        <v>14</v>
      </c>
      <c r="FN2" s="40">
        <f t="shared" si="2"/>
        <v>14</v>
      </c>
      <c r="FO2" s="40">
        <f t="shared" si="2"/>
        <v>14</v>
      </c>
      <c r="FP2" s="40">
        <f t="shared" si="2"/>
        <v>15</v>
      </c>
      <c r="FQ2" s="40">
        <f t="shared" si="2"/>
        <v>15</v>
      </c>
      <c r="FR2" s="40">
        <f t="shared" si="2"/>
        <v>15</v>
      </c>
      <c r="FS2" s="40">
        <f t="shared" si="2"/>
        <v>15</v>
      </c>
      <c r="FT2" s="40">
        <f t="shared" si="2"/>
        <v>15</v>
      </c>
      <c r="FU2" s="40">
        <f t="shared" si="2"/>
        <v>15</v>
      </c>
      <c r="FV2" s="40">
        <f t="shared" si="2"/>
        <v>15</v>
      </c>
      <c r="FW2" s="40">
        <f t="shared" si="2"/>
        <v>15</v>
      </c>
      <c r="FX2" s="40">
        <f t="shared" si="2"/>
        <v>15</v>
      </c>
      <c r="FY2" s="40">
        <f t="shared" si="2"/>
        <v>15</v>
      </c>
      <c r="FZ2" s="40">
        <f t="shared" si="2"/>
        <v>15</v>
      </c>
      <c r="GA2" s="41">
        <f t="shared" si="2"/>
        <v>15</v>
      </c>
    </row>
    <row r="3" spans="2:183" x14ac:dyDescent="0.3">
      <c r="B3" s="42"/>
      <c r="C3" s="43" t="s">
        <v>99</v>
      </c>
      <c r="D3" s="43">
        <v>1</v>
      </c>
      <c r="E3" s="43">
        <f>D3+1</f>
        <v>2</v>
      </c>
      <c r="F3" s="43">
        <f t="shared" ref="F3:BQ3" si="3">E3+1</f>
        <v>3</v>
      </c>
      <c r="G3" s="43">
        <f t="shared" si="3"/>
        <v>4</v>
      </c>
      <c r="H3" s="43">
        <f t="shared" si="3"/>
        <v>5</v>
      </c>
      <c r="I3" s="43">
        <f t="shared" si="3"/>
        <v>6</v>
      </c>
      <c r="J3" s="43">
        <f t="shared" si="3"/>
        <v>7</v>
      </c>
      <c r="K3" s="43">
        <f t="shared" si="3"/>
        <v>8</v>
      </c>
      <c r="L3" s="43">
        <f t="shared" si="3"/>
        <v>9</v>
      </c>
      <c r="M3" s="43">
        <f t="shared" si="3"/>
        <v>10</v>
      </c>
      <c r="N3" s="43">
        <f t="shared" si="3"/>
        <v>11</v>
      </c>
      <c r="O3" s="43">
        <f t="shared" si="3"/>
        <v>12</v>
      </c>
      <c r="P3" s="43">
        <f t="shared" si="3"/>
        <v>13</v>
      </c>
      <c r="Q3" s="43">
        <f t="shared" si="3"/>
        <v>14</v>
      </c>
      <c r="R3" s="43">
        <f t="shared" si="3"/>
        <v>15</v>
      </c>
      <c r="S3" s="43">
        <f t="shared" si="3"/>
        <v>16</v>
      </c>
      <c r="T3" s="43">
        <f t="shared" si="3"/>
        <v>17</v>
      </c>
      <c r="U3" s="43">
        <f t="shared" si="3"/>
        <v>18</v>
      </c>
      <c r="V3" s="43">
        <f t="shared" si="3"/>
        <v>19</v>
      </c>
      <c r="W3" s="43">
        <f t="shared" si="3"/>
        <v>20</v>
      </c>
      <c r="X3" s="43">
        <f t="shared" si="3"/>
        <v>21</v>
      </c>
      <c r="Y3" s="43">
        <f t="shared" si="3"/>
        <v>22</v>
      </c>
      <c r="Z3" s="43">
        <f t="shared" si="3"/>
        <v>23</v>
      </c>
      <c r="AA3" s="43">
        <f t="shared" si="3"/>
        <v>24</v>
      </c>
      <c r="AB3" s="43">
        <f t="shared" si="3"/>
        <v>25</v>
      </c>
      <c r="AC3" s="43">
        <f t="shared" si="3"/>
        <v>26</v>
      </c>
      <c r="AD3" s="43">
        <f t="shared" si="3"/>
        <v>27</v>
      </c>
      <c r="AE3" s="43">
        <f t="shared" si="3"/>
        <v>28</v>
      </c>
      <c r="AF3" s="43">
        <f t="shared" si="3"/>
        <v>29</v>
      </c>
      <c r="AG3" s="43">
        <f t="shared" si="3"/>
        <v>30</v>
      </c>
      <c r="AH3" s="43">
        <f t="shared" si="3"/>
        <v>31</v>
      </c>
      <c r="AI3" s="43">
        <f t="shared" si="3"/>
        <v>32</v>
      </c>
      <c r="AJ3" s="43">
        <f t="shared" si="3"/>
        <v>33</v>
      </c>
      <c r="AK3" s="43">
        <f t="shared" si="3"/>
        <v>34</v>
      </c>
      <c r="AL3" s="43">
        <f t="shared" si="3"/>
        <v>35</v>
      </c>
      <c r="AM3" s="43">
        <f t="shared" si="3"/>
        <v>36</v>
      </c>
      <c r="AN3" s="43">
        <f t="shared" si="3"/>
        <v>37</v>
      </c>
      <c r="AO3" s="43">
        <f t="shared" si="3"/>
        <v>38</v>
      </c>
      <c r="AP3" s="43">
        <f t="shared" si="3"/>
        <v>39</v>
      </c>
      <c r="AQ3" s="43">
        <f t="shared" si="3"/>
        <v>40</v>
      </c>
      <c r="AR3" s="43">
        <f t="shared" si="3"/>
        <v>41</v>
      </c>
      <c r="AS3" s="43">
        <f t="shared" si="3"/>
        <v>42</v>
      </c>
      <c r="AT3" s="43">
        <f t="shared" si="3"/>
        <v>43</v>
      </c>
      <c r="AU3" s="43">
        <f t="shared" si="3"/>
        <v>44</v>
      </c>
      <c r="AV3" s="43">
        <f t="shared" si="3"/>
        <v>45</v>
      </c>
      <c r="AW3" s="43">
        <f t="shared" si="3"/>
        <v>46</v>
      </c>
      <c r="AX3" s="43">
        <f t="shared" si="3"/>
        <v>47</v>
      </c>
      <c r="AY3" s="43">
        <f t="shared" si="3"/>
        <v>48</v>
      </c>
      <c r="AZ3" s="43">
        <f t="shared" si="3"/>
        <v>49</v>
      </c>
      <c r="BA3" s="43">
        <f t="shared" si="3"/>
        <v>50</v>
      </c>
      <c r="BB3" s="43">
        <f t="shared" si="3"/>
        <v>51</v>
      </c>
      <c r="BC3" s="43">
        <f t="shared" si="3"/>
        <v>52</v>
      </c>
      <c r="BD3" s="43">
        <f t="shared" si="3"/>
        <v>53</v>
      </c>
      <c r="BE3" s="43">
        <f t="shared" si="3"/>
        <v>54</v>
      </c>
      <c r="BF3" s="43">
        <f t="shared" si="3"/>
        <v>55</v>
      </c>
      <c r="BG3" s="43">
        <f t="shared" si="3"/>
        <v>56</v>
      </c>
      <c r="BH3" s="43">
        <f t="shared" si="3"/>
        <v>57</v>
      </c>
      <c r="BI3" s="43">
        <f t="shared" si="3"/>
        <v>58</v>
      </c>
      <c r="BJ3" s="43">
        <f t="shared" si="3"/>
        <v>59</v>
      </c>
      <c r="BK3" s="43">
        <f t="shared" si="3"/>
        <v>60</v>
      </c>
      <c r="BL3" s="43">
        <f t="shared" si="3"/>
        <v>61</v>
      </c>
      <c r="BM3" s="43">
        <f t="shared" si="3"/>
        <v>62</v>
      </c>
      <c r="BN3" s="43">
        <f t="shared" si="3"/>
        <v>63</v>
      </c>
      <c r="BO3" s="43">
        <f t="shared" si="3"/>
        <v>64</v>
      </c>
      <c r="BP3" s="43">
        <f t="shared" si="3"/>
        <v>65</v>
      </c>
      <c r="BQ3" s="43">
        <f t="shared" si="3"/>
        <v>66</v>
      </c>
      <c r="BR3" s="43">
        <f t="shared" ref="BR3:EC3" si="4">BQ3+1</f>
        <v>67</v>
      </c>
      <c r="BS3" s="43">
        <f t="shared" si="4"/>
        <v>68</v>
      </c>
      <c r="BT3" s="43">
        <f t="shared" si="4"/>
        <v>69</v>
      </c>
      <c r="BU3" s="43">
        <f t="shared" si="4"/>
        <v>70</v>
      </c>
      <c r="BV3" s="43">
        <f t="shared" si="4"/>
        <v>71</v>
      </c>
      <c r="BW3" s="43">
        <f t="shared" si="4"/>
        <v>72</v>
      </c>
      <c r="BX3" s="43">
        <f t="shared" si="4"/>
        <v>73</v>
      </c>
      <c r="BY3" s="43">
        <f t="shared" si="4"/>
        <v>74</v>
      </c>
      <c r="BZ3" s="43">
        <f t="shared" si="4"/>
        <v>75</v>
      </c>
      <c r="CA3" s="43">
        <f t="shared" si="4"/>
        <v>76</v>
      </c>
      <c r="CB3" s="43">
        <f t="shared" si="4"/>
        <v>77</v>
      </c>
      <c r="CC3" s="43">
        <f t="shared" si="4"/>
        <v>78</v>
      </c>
      <c r="CD3" s="43">
        <f t="shared" si="4"/>
        <v>79</v>
      </c>
      <c r="CE3" s="43">
        <f t="shared" si="4"/>
        <v>80</v>
      </c>
      <c r="CF3" s="43">
        <f t="shared" si="4"/>
        <v>81</v>
      </c>
      <c r="CG3" s="43">
        <f t="shared" si="4"/>
        <v>82</v>
      </c>
      <c r="CH3" s="43">
        <f t="shared" si="4"/>
        <v>83</v>
      </c>
      <c r="CI3" s="43">
        <f t="shared" si="4"/>
        <v>84</v>
      </c>
      <c r="CJ3" s="43">
        <f t="shared" si="4"/>
        <v>85</v>
      </c>
      <c r="CK3" s="43">
        <f t="shared" si="4"/>
        <v>86</v>
      </c>
      <c r="CL3" s="43">
        <f t="shared" si="4"/>
        <v>87</v>
      </c>
      <c r="CM3" s="43">
        <f t="shared" si="4"/>
        <v>88</v>
      </c>
      <c r="CN3" s="43">
        <f t="shared" si="4"/>
        <v>89</v>
      </c>
      <c r="CO3" s="43">
        <f t="shared" si="4"/>
        <v>90</v>
      </c>
      <c r="CP3" s="43">
        <f t="shared" si="4"/>
        <v>91</v>
      </c>
      <c r="CQ3" s="43">
        <f t="shared" si="4"/>
        <v>92</v>
      </c>
      <c r="CR3" s="43">
        <f t="shared" si="4"/>
        <v>93</v>
      </c>
      <c r="CS3" s="43">
        <f t="shared" si="4"/>
        <v>94</v>
      </c>
      <c r="CT3" s="43">
        <f t="shared" si="4"/>
        <v>95</v>
      </c>
      <c r="CU3" s="43">
        <f t="shared" si="4"/>
        <v>96</v>
      </c>
      <c r="CV3" s="43">
        <f t="shared" si="4"/>
        <v>97</v>
      </c>
      <c r="CW3" s="43">
        <f t="shared" si="4"/>
        <v>98</v>
      </c>
      <c r="CX3" s="43">
        <f t="shared" si="4"/>
        <v>99</v>
      </c>
      <c r="CY3" s="43">
        <f t="shared" si="4"/>
        <v>100</v>
      </c>
      <c r="CZ3" s="43">
        <f t="shared" si="4"/>
        <v>101</v>
      </c>
      <c r="DA3" s="43">
        <f t="shared" si="4"/>
        <v>102</v>
      </c>
      <c r="DB3" s="43">
        <f t="shared" si="4"/>
        <v>103</v>
      </c>
      <c r="DC3" s="43">
        <f t="shared" si="4"/>
        <v>104</v>
      </c>
      <c r="DD3" s="43">
        <f t="shared" si="4"/>
        <v>105</v>
      </c>
      <c r="DE3" s="43">
        <f t="shared" si="4"/>
        <v>106</v>
      </c>
      <c r="DF3" s="43">
        <f t="shared" si="4"/>
        <v>107</v>
      </c>
      <c r="DG3" s="43">
        <f t="shared" si="4"/>
        <v>108</v>
      </c>
      <c r="DH3" s="43">
        <f t="shared" si="4"/>
        <v>109</v>
      </c>
      <c r="DI3" s="43">
        <f t="shared" si="4"/>
        <v>110</v>
      </c>
      <c r="DJ3" s="43">
        <f t="shared" si="4"/>
        <v>111</v>
      </c>
      <c r="DK3" s="43">
        <f t="shared" si="4"/>
        <v>112</v>
      </c>
      <c r="DL3" s="43">
        <f t="shared" si="4"/>
        <v>113</v>
      </c>
      <c r="DM3" s="43">
        <f t="shared" si="4"/>
        <v>114</v>
      </c>
      <c r="DN3" s="43">
        <f t="shared" si="4"/>
        <v>115</v>
      </c>
      <c r="DO3" s="43">
        <f t="shared" si="4"/>
        <v>116</v>
      </c>
      <c r="DP3" s="43">
        <f t="shared" si="4"/>
        <v>117</v>
      </c>
      <c r="DQ3" s="43">
        <f t="shared" si="4"/>
        <v>118</v>
      </c>
      <c r="DR3" s="43">
        <f t="shared" si="4"/>
        <v>119</v>
      </c>
      <c r="DS3" s="43">
        <f t="shared" si="4"/>
        <v>120</v>
      </c>
      <c r="DT3" s="43">
        <f t="shared" si="4"/>
        <v>121</v>
      </c>
      <c r="DU3" s="43">
        <f t="shared" si="4"/>
        <v>122</v>
      </c>
      <c r="DV3" s="43">
        <f t="shared" si="4"/>
        <v>123</v>
      </c>
      <c r="DW3" s="43">
        <f t="shared" si="4"/>
        <v>124</v>
      </c>
      <c r="DX3" s="43">
        <f t="shared" si="4"/>
        <v>125</v>
      </c>
      <c r="DY3" s="43">
        <f t="shared" si="4"/>
        <v>126</v>
      </c>
      <c r="DZ3" s="43">
        <f t="shared" si="4"/>
        <v>127</v>
      </c>
      <c r="EA3" s="43">
        <f t="shared" si="4"/>
        <v>128</v>
      </c>
      <c r="EB3" s="43">
        <f t="shared" si="4"/>
        <v>129</v>
      </c>
      <c r="EC3" s="43">
        <f t="shared" si="4"/>
        <v>130</v>
      </c>
      <c r="ED3" s="43">
        <f t="shared" ref="ED3:GA3" si="5">EC3+1</f>
        <v>131</v>
      </c>
      <c r="EE3" s="43">
        <f t="shared" si="5"/>
        <v>132</v>
      </c>
      <c r="EF3" s="43">
        <f t="shared" si="5"/>
        <v>133</v>
      </c>
      <c r="EG3" s="43">
        <f t="shared" si="5"/>
        <v>134</v>
      </c>
      <c r="EH3" s="43">
        <f t="shared" si="5"/>
        <v>135</v>
      </c>
      <c r="EI3" s="43">
        <f t="shared" si="5"/>
        <v>136</v>
      </c>
      <c r="EJ3" s="43">
        <f t="shared" si="5"/>
        <v>137</v>
      </c>
      <c r="EK3" s="43">
        <f t="shared" si="5"/>
        <v>138</v>
      </c>
      <c r="EL3" s="43">
        <f t="shared" si="5"/>
        <v>139</v>
      </c>
      <c r="EM3" s="43">
        <f t="shared" si="5"/>
        <v>140</v>
      </c>
      <c r="EN3" s="43">
        <f t="shared" si="5"/>
        <v>141</v>
      </c>
      <c r="EO3" s="43">
        <f t="shared" si="5"/>
        <v>142</v>
      </c>
      <c r="EP3" s="43">
        <f t="shared" si="5"/>
        <v>143</v>
      </c>
      <c r="EQ3" s="43">
        <f t="shared" si="5"/>
        <v>144</v>
      </c>
      <c r="ER3" s="43">
        <f t="shared" si="5"/>
        <v>145</v>
      </c>
      <c r="ES3" s="43">
        <f t="shared" si="5"/>
        <v>146</v>
      </c>
      <c r="ET3" s="43">
        <f t="shared" si="5"/>
        <v>147</v>
      </c>
      <c r="EU3" s="43">
        <f t="shared" si="5"/>
        <v>148</v>
      </c>
      <c r="EV3" s="43">
        <f t="shared" si="5"/>
        <v>149</v>
      </c>
      <c r="EW3" s="43">
        <f t="shared" si="5"/>
        <v>150</v>
      </c>
      <c r="EX3" s="43">
        <f t="shared" si="5"/>
        <v>151</v>
      </c>
      <c r="EY3" s="43">
        <f t="shared" si="5"/>
        <v>152</v>
      </c>
      <c r="EZ3" s="43">
        <f t="shared" si="5"/>
        <v>153</v>
      </c>
      <c r="FA3" s="43">
        <f t="shared" si="5"/>
        <v>154</v>
      </c>
      <c r="FB3" s="43">
        <f t="shared" si="5"/>
        <v>155</v>
      </c>
      <c r="FC3" s="43">
        <f t="shared" si="5"/>
        <v>156</v>
      </c>
      <c r="FD3" s="43">
        <f t="shared" si="5"/>
        <v>157</v>
      </c>
      <c r="FE3" s="43">
        <f t="shared" si="5"/>
        <v>158</v>
      </c>
      <c r="FF3" s="43">
        <f t="shared" si="5"/>
        <v>159</v>
      </c>
      <c r="FG3" s="43">
        <f t="shared" si="5"/>
        <v>160</v>
      </c>
      <c r="FH3" s="43">
        <f t="shared" si="5"/>
        <v>161</v>
      </c>
      <c r="FI3" s="43">
        <f t="shared" si="5"/>
        <v>162</v>
      </c>
      <c r="FJ3" s="43">
        <f t="shared" si="5"/>
        <v>163</v>
      </c>
      <c r="FK3" s="43">
        <f t="shared" si="5"/>
        <v>164</v>
      </c>
      <c r="FL3" s="43">
        <f t="shared" si="5"/>
        <v>165</v>
      </c>
      <c r="FM3" s="43">
        <f t="shared" si="5"/>
        <v>166</v>
      </c>
      <c r="FN3" s="43">
        <f t="shared" si="5"/>
        <v>167</v>
      </c>
      <c r="FO3" s="43">
        <f t="shared" si="5"/>
        <v>168</v>
      </c>
      <c r="FP3" s="43">
        <f t="shared" si="5"/>
        <v>169</v>
      </c>
      <c r="FQ3" s="43">
        <f t="shared" si="5"/>
        <v>170</v>
      </c>
      <c r="FR3" s="43">
        <f t="shared" si="5"/>
        <v>171</v>
      </c>
      <c r="FS3" s="43">
        <f t="shared" si="5"/>
        <v>172</v>
      </c>
      <c r="FT3" s="43">
        <f t="shared" si="5"/>
        <v>173</v>
      </c>
      <c r="FU3" s="43">
        <f t="shared" si="5"/>
        <v>174</v>
      </c>
      <c r="FV3" s="43">
        <f t="shared" si="5"/>
        <v>175</v>
      </c>
      <c r="FW3" s="43">
        <f t="shared" si="5"/>
        <v>176</v>
      </c>
      <c r="FX3" s="43">
        <f t="shared" si="5"/>
        <v>177</v>
      </c>
      <c r="FY3" s="43">
        <f t="shared" si="5"/>
        <v>178</v>
      </c>
      <c r="FZ3" s="43">
        <f t="shared" si="5"/>
        <v>179</v>
      </c>
      <c r="GA3" s="44">
        <f t="shared" si="5"/>
        <v>180</v>
      </c>
    </row>
    <row r="4" spans="2:183" x14ac:dyDescent="0.3">
      <c r="B4" s="45" t="s">
        <v>46</v>
      </c>
      <c r="C4" s="52" t="s">
        <v>100</v>
      </c>
      <c r="D4" s="38">
        <f>EOMONTH(Analysis_Start,0)</f>
        <v>43861</v>
      </c>
      <c r="E4" s="38">
        <f>EOMONTH(D4,1)</f>
        <v>43890</v>
      </c>
      <c r="F4" s="38">
        <f t="shared" ref="F4:BQ4" si="6">EOMONTH(E4,1)</f>
        <v>43921</v>
      </c>
      <c r="G4" s="38">
        <f t="shared" si="6"/>
        <v>43951</v>
      </c>
      <c r="H4" s="38">
        <f t="shared" si="6"/>
        <v>43982</v>
      </c>
      <c r="I4" s="38">
        <f t="shared" si="6"/>
        <v>44012</v>
      </c>
      <c r="J4" s="38">
        <f t="shared" si="6"/>
        <v>44043</v>
      </c>
      <c r="K4" s="38">
        <f t="shared" si="6"/>
        <v>44074</v>
      </c>
      <c r="L4" s="38">
        <f t="shared" si="6"/>
        <v>44104</v>
      </c>
      <c r="M4" s="38">
        <f t="shared" si="6"/>
        <v>44135</v>
      </c>
      <c r="N4" s="38">
        <f t="shared" si="6"/>
        <v>44165</v>
      </c>
      <c r="O4" s="38">
        <f t="shared" si="6"/>
        <v>44196</v>
      </c>
      <c r="P4" s="38">
        <f t="shared" si="6"/>
        <v>44227</v>
      </c>
      <c r="Q4" s="38">
        <f t="shared" si="6"/>
        <v>44255</v>
      </c>
      <c r="R4" s="38">
        <f t="shared" si="6"/>
        <v>44286</v>
      </c>
      <c r="S4" s="38">
        <f t="shared" si="6"/>
        <v>44316</v>
      </c>
      <c r="T4" s="38">
        <f t="shared" si="6"/>
        <v>44347</v>
      </c>
      <c r="U4" s="38">
        <f t="shared" si="6"/>
        <v>44377</v>
      </c>
      <c r="V4" s="38">
        <f t="shared" si="6"/>
        <v>44408</v>
      </c>
      <c r="W4" s="38">
        <f t="shared" si="6"/>
        <v>44439</v>
      </c>
      <c r="X4" s="38">
        <f t="shared" si="6"/>
        <v>44469</v>
      </c>
      <c r="Y4" s="38">
        <f t="shared" si="6"/>
        <v>44500</v>
      </c>
      <c r="Z4" s="38">
        <f t="shared" si="6"/>
        <v>44530</v>
      </c>
      <c r="AA4" s="38">
        <f t="shared" si="6"/>
        <v>44561</v>
      </c>
      <c r="AB4" s="38">
        <f t="shared" si="6"/>
        <v>44592</v>
      </c>
      <c r="AC4" s="38">
        <f t="shared" si="6"/>
        <v>44620</v>
      </c>
      <c r="AD4" s="38">
        <f t="shared" si="6"/>
        <v>44651</v>
      </c>
      <c r="AE4" s="38">
        <f t="shared" si="6"/>
        <v>44681</v>
      </c>
      <c r="AF4" s="38">
        <f t="shared" si="6"/>
        <v>44712</v>
      </c>
      <c r="AG4" s="38">
        <f t="shared" si="6"/>
        <v>44742</v>
      </c>
      <c r="AH4" s="38">
        <f t="shared" si="6"/>
        <v>44773</v>
      </c>
      <c r="AI4" s="38">
        <f t="shared" si="6"/>
        <v>44804</v>
      </c>
      <c r="AJ4" s="38">
        <f t="shared" si="6"/>
        <v>44834</v>
      </c>
      <c r="AK4" s="38">
        <f t="shared" si="6"/>
        <v>44865</v>
      </c>
      <c r="AL4" s="38">
        <f t="shared" si="6"/>
        <v>44895</v>
      </c>
      <c r="AM4" s="38">
        <f t="shared" si="6"/>
        <v>44926</v>
      </c>
      <c r="AN4" s="38">
        <f t="shared" si="6"/>
        <v>44957</v>
      </c>
      <c r="AO4" s="38">
        <f t="shared" si="6"/>
        <v>44985</v>
      </c>
      <c r="AP4" s="38">
        <f t="shared" si="6"/>
        <v>45016</v>
      </c>
      <c r="AQ4" s="38">
        <f t="shared" si="6"/>
        <v>45046</v>
      </c>
      <c r="AR4" s="38">
        <f t="shared" si="6"/>
        <v>45077</v>
      </c>
      <c r="AS4" s="38">
        <f t="shared" si="6"/>
        <v>45107</v>
      </c>
      <c r="AT4" s="38">
        <f t="shared" si="6"/>
        <v>45138</v>
      </c>
      <c r="AU4" s="38">
        <f t="shared" si="6"/>
        <v>45169</v>
      </c>
      <c r="AV4" s="38">
        <f t="shared" si="6"/>
        <v>45199</v>
      </c>
      <c r="AW4" s="38">
        <f t="shared" si="6"/>
        <v>45230</v>
      </c>
      <c r="AX4" s="38">
        <f t="shared" si="6"/>
        <v>45260</v>
      </c>
      <c r="AY4" s="38">
        <f t="shared" si="6"/>
        <v>45291</v>
      </c>
      <c r="AZ4" s="38">
        <f t="shared" si="6"/>
        <v>45322</v>
      </c>
      <c r="BA4" s="38">
        <f t="shared" si="6"/>
        <v>45351</v>
      </c>
      <c r="BB4" s="38">
        <f t="shared" si="6"/>
        <v>45382</v>
      </c>
      <c r="BC4" s="38">
        <f t="shared" si="6"/>
        <v>45412</v>
      </c>
      <c r="BD4" s="38">
        <f t="shared" si="6"/>
        <v>45443</v>
      </c>
      <c r="BE4" s="38">
        <f t="shared" si="6"/>
        <v>45473</v>
      </c>
      <c r="BF4" s="38">
        <f t="shared" si="6"/>
        <v>45504</v>
      </c>
      <c r="BG4" s="38">
        <f t="shared" si="6"/>
        <v>45535</v>
      </c>
      <c r="BH4" s="38">
        <f t="shared" si="6"/>
        <v>45565</v>
      </c>
      <c r="BI4" s="38">
        <f t="shared" si="6"/>
        <v>45596</v>
      </c>
      <c r="BJ4" s="38">
        <f t="shared" si="6"/>
        <v>45626</v>
      </c>
      <c r="BK4" s="38">
        <f t="shared" si="6"/>
        <v>45657</v>
      </c>
      <c r="BL4" s="38">
        <f t="shared" si="6"/>
        <v>45688</v>
      </c>
      <c r="BM4" s="38">
        <f t="shared" si="6"/>
        <v>45716</v>
      </c>
      <c r="BN4" s="38">
        <f t="shared" si="6"/>
        <v>45747</v>
      </c>
      <c r="BO4" s="38">
        <f t="shared" si="6"/>
        <v>45777</v>
      </c>
      <c r="BP4" s="38">
        <f t="shared" si="6"/>
        <v>45808</v>
      </c>
      <c r="BQ4" s="38">
        <f t="shared" si="6"/>
        <v>45838</v>
      </c>
      <c r="BR4" s="38">
        <f t="shared" ref="BR4:EC4" si="7">EOMONTH(BQ4,1)</f>
        <v>45869</v>
      </c>
      <c r="BS4" s="38">
        <f t="shared" si="7"/>
        <v>45900</v>
      </c>
      <c r="BT4" s="38">
        <f t="shared" si="7"/>
        <v>45930</v>
      </c>
      <c r="BU4" s="38">
        <f t="shared" si="7"/>
        <v>45961</v>
      </c>
      <c r="BV4" s="38">
        <f t="shared" si="7"/>
        <v>45991</v>
      </c>
      <c r="BW4" s="38">
        <f t="shared" si="7"/>
        <v>46022</v>
      </c>
      <c r="BX4" s="38">
        <f t="shared" si="7"/>
        <v>46053</v>
      </c>
      <c r="BY4" s="38">
        <f t="shared" si="7"/>
        <v>46081</v>
      </c>
      <c r="BZ4" s="38">
        <f t="shared" si="7"/>
        <v>46112</v>
      </c>
      <c r="CA4" s="38">
        <f t="shared" si="7"/>
        <v>46142</v>
      </c>
      <c r="CB4" s="38">
        <f t="shared" si="7"/>
        <v>46173</v>
      </c>
      <c r="CC4" s="38">
        <f t="shared" si="7"/>
        <v>46203</v>
      </c>
      <c r="CD4" s="38">
        <f t="shared" si="7"/>
        <v>46234</v>
      </c>
      <c r="CE4" s="38">
        <f t="shared" si="7"/>
        <v>46265</v>
      </c>
      <c r="CF4" s="38">
        <f t="shared" si="7"/>
        <v>46295</v>
      </c>
      <c r="CG4" s="38">
        <f t="shared" si="7"/>
        <v>46326</v>
      </c>
      <c r="CH4" s="38">
        <f t="shared" si="7"/>
        <v>46356</v>
      </c>
      <c r="CI4" s="38">
        <f t="shared" si="7"/>
        <v>46387</v>
      </c>
      <c r="CJ4" s="38">
        <f t="shared" si="7"/>
        <v>46418</v>
      </c>
      <c r="CK4" s="38">
        <f t="shared" si="7"/>
        <v>46446</v>
      </c>
      <c r="CL4" s="38">
        <f t="shared" si="7"/>
        <v>46477</v>
      </c>
      <c r="CM4" s="38">
        <f t="shared" si="7"/>
        <v>46507</v>
      </c>
      <c r="CN4" s="38">
        <f t="shared" si="7"/>
        <v>46538</v>
      </c>
      <c r="CO4" s="38">
        <f t="shared" si="7"/>
        <v>46568</v>
      </c>
      <c r="CP4" s="38">
        <f t="shared" si="7"/>
        <v>46599</v>
      </c>
      <c r="CQ4" s="38">
        <f t="shared" si="7"/>
        <v>46630</v>
      </c>
      <c r="CR4" s="38">
        <f t="shared" si="7"/>
        <v>46660</v>
      </c>
      <c r="CS4" s="38">
        <f t="shared" si="7"/>
        <v>46691</v>
      </c>
      <c r="CT4" s="38">
        <f t="shared" si="7"/>
        <v>46721</v>
      </c>
      <c r="CU4" s="38">
        <f t="shared" si="7"/>
        <v>46752</v>
      </c>
      <c r="CV4" s="38">
        <f t="shared" si="7"/>
        <v>46783</v>
      </c>
      <c r="CW4" s="38">
        <f t="shared" si="7"/>
        <v>46812</v>
      </c>
      <c r="CX4" s="38">
        <f t="shared" si="7"/>
        <v>46843</v>
      </c>
      <c r="CY4" s="38">
        <f t="shared" si="7"/>
        <v>46873</v>
      </c>
      <c r="CZ4" s="38">
        <f t="shared" si="7"/>
        <v>46904</v>
      </c>
      <c r="DA4" s="38">
        <f t="shared" si="7"/>
        <v>46934</v>
      </c>
      <c r="DB4" s="38">
        <f t="shared" si="7"/>
        <v>46965</v>
      </c>
      <c r="DC4" s="38">
        <f t="shared" si="7"/>
        <v>46996</v>
      </c>
      <c r="DD4" s="38">
        <f t="shared" si="7"/>
        <v>47026</v>
      </c>
      <c r="DE4" s="38">
        <f t="shared" si="7"/>
        <v>47057</v>
      </c>
      <c r="DF4" s="38">
        <f t="shared" si="7"/>
        <v>47087</v>
      </c>
      <c r="DG4" s="38">
        <f t="shared" si="7"/>
        <v>47118</v>
      </c>
      <c r="DH4" s="38">
        <f t="shared" si="7"/>
        <v>47149</v>
      </c>
      <c r="DI4" s="38">
        <f t="shared" si="7"/>
        <v>47177</v>
      </c>
      <c r="DJ4" s="38">
        <f t="shared" si="7"/>
        <v>47208</v>
      </c>
      <c r="DK4" s="38">
        <f t="shared" si="7"/>
        <v>47238</v>
      </c>
      <c r="DL4" s="38">
        <f t="shared" si="7"/>
        <v>47269</v>
      </c>
      <c r="DM4" s="38">
        <f t="shared" si="7"/>
        <v>47299</v>
      </c>
      <c r="DN4" s="38">
        <f t="shared" si="7"/>
        <v>47330</v>
      </c>
      <c r="DO4" s="38">
        <f t="shared" si="7"/>
        <v>47361</v>
      </c>
      <c r="DP4" s="38">
        <f t="shared" si="7"/>
        <v>47391</v>
      </c>
      <c r="DQ4" s="38">
        <f t="shared" si="7"/>
        <v>47422</v>
      </c>
      <c r="DR4" s="38">
        <f t="shared" si="7"/>
        <v>47452</v>
      </c>
      <c r="DS4" s="38">
        <f t="shared" si="7"/>
        <v>47483</v>
      </c>
      <c r="DT4" s="38">
        <f t="shared" si="7"/>
        <v>47514</v>
      </c>
      <c r="DU4" s="38">
        <f t="shared" si="7"/>
        <v>47542</v>
      </c>
      <c r="DV4" s="38">
        <f t="shared" si="7"/>
        <v>47573</v>
      </c>
      <c r="DW4" s="38">
        <f t="shared" si="7"/>
        <v>47603</v>
      </c>
      <c r="DX4" s="38">
        <f t="shared" si="7"/>
        <v>47634</v>
      </c>
      <c r="DY4" s="38">
        <f t="shared" si="7"/>
        <v>47664</v>
      </c>
      <c r="DZ4" s="38">
        <f t="shared" si="7"/>
        <v>47695</v>
      </c>
      <c r="EA4" s="38">
        <f t="shared" si="7"/>
        <v>47726</v>
      </c>
      <c r="EB4" s="38">
        <f t="shared" si="7"/>
        <v>47756</v>
      </c>
      <c r="EC4" s="38">
        <f t="shared" si="7"/>
        <v>47787</v>
      </c>
      <c r="ED4" s="38">
        <f t="shared" ref="ED4:GA4" si="8">EOMONTH(EC4,1)</f>
        <v>47817</v>
      </c>
      <c r="EE4" s="38">
        <f t="shared" si="8"/>
        <v>47848</v>
      </c>
      <c r="EF4" s="38">
        <f t="shared" si="8"/>
        <v>47879</v>
      </c>
      <c r="EG4" s="38">
        <f t="shared" si="8"/>
        <v>47907</v>
      </c>
      <c r="EH4" s="38">
        <f t="shared" si="8"/>
        <v>47938</v>
      </c>
      <c r="EI4" s="38">
        <f t="shared" si="8"/>
        <v>47968</v>
      </c>
      <c r="EJ4" s="38">
        <f t="shared" si="8"/>
        <v>47999</v>
      </c>
      <c r="EK4" s="38">
        <f t="shared" si="8"/>
        <v>48029</v>
      </c>
      <c r="EL4" s="38">
        <f t="shared" si="8"/>
        <v>48060</v>
      </c>
      <c r="EM4" s="38">
        <f t="shared" si="8"/>
        <v>48091</v>
      </c>
      <c r="EN4" s="38">
        <f t="shared" si="8"/>
        <v>48121</v>
      </c>
      <c r="EO4" s="38">
        <f t="shared" si="8"/>
        <v>48152</v>
      </c>
      <c r="EP4" s="38">
        <f t="shared" si="8"/>
        <v>48182</v>
      </c>
      <c r="EQ4" s="38">
        <f t="shared" si="8"/>
        <v>48213</v>
      </c>
      <c r="ER4" s="38">
        <f t="shared" si="8"/>
        <v>48244</v>
      </c>
      <c r="ES4" s="38">
        <f t="shared" si="8"/>
        <v>48273</v>
      </c>
      <c r="ET4" s="38">
        <f t="shared" si="8"/>
        <v>48304</v>
      </c>
      <c r="EU4" s="38">
        <f t="shared" si="8"/>
        <v>48334</v>
      </c>
      <c r="EV4" s="38">
        <f t="shared" si="8"/>
        <v>48365</v>
      </c>
      <c r="EW4" s="38">
        <f t="shared" si="8"/>
        <v>48395</v>
      </c>
      <c r="EX4" s="38">
        <f t="shared" si="8"/>
        <v>48426</v>
      </c>
      <c r="EY4" s="38">
        <f t="shared" si="8"/>
        <v>48457</v>
      </c>
      <c r="EZ4" s="38">
        <f t="shared" si="8"/>
        <v>48487</v>
      </c>
      <c r="FA4" s="38">
        <f t="shared" si="8"/>
        <v>48518</v>
      </c>
      <c r="FB4" s="38">
        <f t="shared" si="8"/>
        <v>48548</v>
      </c>
      <c r="FC4" s="38">
        <f t="shared" si="8"/>
        <v>48579</v>
      </c>
      <c r="FD4" s="38">
        <f t="shared" si="8"/>
        <v>48610</v>
      </c>
      <c r="FE4" s="38">
        <f t="shared" si="8"/>
        <v>48638</v>
      </c>
      <c r="FF4" s="38">
        <f t="shared" si="8"/>
        <v>48669</v>
      </c>
      <c r="FG4" s="38">
        <f t="shared" si="8"/>
        <v>48699</v>
      </c>
      <c r="FH4" s="38">
        <f t="shared" si="8"/>
        <v>48730</v>
      </c>
      <c r="FI4" s="38">
        <f t="shared" si="8"/>
        <v>48760</v>
      </c>
      <c r="FJ4" s="38">
        <f t="shared" si="8"/>
        <v>48791</v>
      </c>
      <c r="FK4" s="38">
        <f t="shared" si="8"/>
        <v>48822</v>
      </c>
      <c r="FL4" s="38">
        <f t="shared" si="8"/>
        <v>48852</v>
      </c>
      <c r="FM4" s="38">
        <f t="shared" si="8"/>
        <v>48883</v>
      </c>
      <c r="FN4" s="38">
        <f t="shared" si="8"/>
        <v>48913</v>
      </c>
      <c r="FO4" s="38">
        <f t="shared" si="8"/>
        <v>48944</v>
      </c>
      <c r="FP4" s="38">
        <f t="shared" si="8"/>
        <v>48975</v>
      </c>
      <c r="FQ4" s="38">
        <f t="shared" si="8"/>
        <v>49003</v>
      </c>
      <c r="FR4" s="38">
        <f t="shared" si="8"/>
        <v>49034</v>
      </c>
      <c r="FS4" s="38">
        <f t="shared" si="8"/>
        <v>49064</v>
      </c>
      <c r="FT4" s="38">
        <f t="shared" si="8"/>
        <v>49095</v>
      </c>
      <c r="FU4" s="38">
        <f t="shared" si="8"/>
        <v>49125</v>
      </c>
      <c r="FV4" s="38">
        <f t="shared" si="8"/>
        <v>49156</v>
      </c>
      <c r="FW4" s="38">
        <f t="shared" si="8"/>
        <v>49187</v>
      </c>
      <c r="FX4" s="38">
        <f t="shared" si="8"/>
        <v>49217</v>
      </c>
      <c r="FY4" s="38">
        <f t="shared" si="8"/>
        <v>49248</v>
      </c>
      <c r="FZ4" s="38">
        <f t="shared" si="8"/>
        <v>49278</v>
      </c>
      <c r="GA4" s="46">
        <f t="shared" si="8"/>
        <v>49309</v>
      </c>
    </row>
    <row r="5" spans="2:183" x14ac:dyDescent="0.3">
      <c r="B5" s="42" t="str">
        <f>IF('Res Rent Roll'!$B5="","",'Res Rent Roll'!$B5)</f>
        <v>1-Bed A R1</v>
      </c>
      <c r="C5" s="43"/>
      <c r="D5" s="47">
        <f>IF('Res Rent Roll'!$B5="","",IF('Res Rent Roll'!$D5="YES",IF(Vacancy!D$3&lt;'Res Rent Roll'!$J5,'Res Rent Roll'!$H5*'Res Rent Roll'!$C5,'Res Rent Roll'!$R5*Rollover!C5*Rents!D5/30),'Res Rent Roll'!$R5*Rollover!C5*Rents!D5/30))</f>
        <v>0</v>
      </c>
      <c r="E5" s="47">
        <f>IF('Res Rent Roll'!$B5="","",IF('Res Rent Roll'!$D5="YES",IF(Vacancy!E$3&lt;'Res Rent Roll'!$J5,'Res Rent Roll'!$H5*'Res Rent Roll'!$C5,'Res Rent Roll'!$R5*Rollover!D5*Rents!E5/30),'Res Rent Roll'!$R5*Rollover!D5*Rents!E5/30))</f>
        <v>0</v>
      </c>
      <c r="F5" s="47">
        <f>IF('Res Rent Roll'!$B5="","",IF('Res Rent Roll'!$D5="YES",IF(Vacancy!F$3&lt;'Res Rent Roll'!$J5,'Res Rent Roll'!$H5*'Res Rent Roll'!$C5,'Res Rent Roll'!$R5*Rollover!E5*Rents!F5/30),'Res Rent Roll'!$R5*Rollover!E5*Rents!F5/30))</f>
        <v>0</v>
      </c>
      <c r="G5" s="47">
        <f>IF('Res Rent Roll'!$B5="","",IF('Res Rent Roll'!$D5="YES",IF(Vacancy!G$3&lt;'Res Rent Roll'!$J5,'Res Rent Roll'!$H5*'Res Rent Roll'!$C5,'Res Rent Roll'!$R5*Rollover!F5*Rents!G5/30),'Res Rent Roll'!$R5*Rollover!F5*Rents!G5/30))</f>
        <v>0</v>
      </c>
      <c r="H5" s="47">
        <f>IF('Res Rent Roll'!$B5="","",IF('Res Rent Roll'!$D5="YES",IF(Vacancy!H$3&lt;'Res Rent Roll'!$J5,'Res Rent Roll'!$H5*'Res Rent Roll'!$C5,'Res Rent Roll'!$R5*Rollover!G5*Rents!H5/30),'Res Rent Roll'!$R5*Rollover!G5*Rents!H5/30))</f>
        <v>0</v>
      </c>
      <c r="I5" s="47">
        <f>IF('Res Rent Roll'!$B5="","",IF('Res Rent Roll'!$D5="YES",IF(Vacancy!I$3&lt;'Res Rent Roll'!$J5,'Res Rent Roll'!$H5*'Res Rent Roll'!$C5,'Res Rent Roll'!$R5*Rollover!H5*Rents!I5/30),'Res Rent Roll'!$R5*Rollover!H5*Rents!I5/30))</f>
        <v>0</v>
      </c>
      <c r="J5" s="47">
        <f>IF('Res Rent Roll'!$B5="","",IF('Res Rent Roll'!$D5="YES",IF(Vacancy!J$3&lt;'Res Rent Roll'!$J5,'Res Rent Roll'!$H5*'Res Rent Roll'!$C5,'Res Rent Roll'!$R5*Rollover!I5*Rents!J5/30),'Res Rent Roll'!$R5*Rollover!I5*Rents!J5/30))</f>
        <v>0</v>
      </c>
      <c r="K5" s="47">
        <f>IF('Res Rent Roll'!$B5="","",IF('Res Rent Roll'!$D5="YES",IF(Vacancy!K$3&lt;'Res Rent Roll'!$J5,'Res Rent Roll'!$H5*'Res Rent Roll'!$C5,'Res Rent Roll'!$R5*Rollover!J5*Rents!K5/30),'Res Rent Roll'!$R5*Rollover!J5*Rents!K5/30))</f>
        <v>0</v>
      </c>
      <c r="L5" s="47">
        <f>IF('Res Rent Roll'!$B5="","",IF('Res Rent Roll'!$D5="YES",IF(Vacancy!L$3&lt;'Res Rent Roll'!$J5,'Res Rent Roll'!$H5*'Res Rent Roll'!$C5,'Res Rent Roll'!$R5*Rollover!K5*Rents!L5/30),'Res Rent Roll'!$R5*Rollover!K5*Rents!L5/30))</f>
        <v>0</v>
      </c>
      <c r="M5" s="47">
        <f>IF('Res Rent Roll'!$B5="","",IF('Res Rent Roll'!$D5="YES",IF(Vacancy!M$3&lt;'Res Rent Roll'!$J5,'Res Rent Roll'!$H5*'Res Rent Roll'!$C5,'Res Rent Roll'!$R5*Rollover!L5*Rents!M5/30),'Res Rent Roll'!$R5*Rollover!L5*Rents!M5/30))</f>
        <v>0</v>
      </c>
      <c r="N5" s="47">
        <f>IF('Res Rent Roll'!$B5="","",IF('Res Rent Roll'!$D5="YES",IF(Vacancy!N$3&lt;'Res Rent Roll'!$J5,'Res Rent Roll'!$H5*'Res Rent Roll'!$C5,'Res Rent Roll'!$R5*Rollover!M5*Rents!N5/30),'Res Rent Roll'!$R5*Rollover!M5*Rents!N5/30))</f>
        <v>0</v>
      </c>
      <c r="O5" s="47">
        <f>IF('Res Rent Roll'!$B5="","",IF('Res Rent Roll'!$D5="YES",IF(Vacancy!O$3&lt;'Res Rent Roll'!$J5,'Res Rent Roll'!$H5*'Res Rent Roll'!$C5,'Res Rent Roll'!$R5*Rollover!N5*Rents!O5/30),'Res Rent Roll'!$R5*Rollover!N5*Rents!O5/30))</f>
        <v>0</v>
      </c>
      <c r="P5" s="47">
        <f>IF('Res Rent Roll'!$B5="","",IF('Res Rent Roll'!$D5="YES",IF(Vacancy!P$3&lt;'Res Rent Roll'!$J5,'Res Rent Roll'!$H5*'Res Rent Roll'!$C5,'Res Rent Roll'!$R5*Rollover!O5*Rents!P5/30),'Res Rent Roll'!$R5*Rollover!O5*Rents!P5/30))</f>
        <v>1049.7760000000003</v>
      </c>
      <c r="Q5" s="47">
        <f>IF('Res Rent Roll'!$B5="","",IF('Res Rent Roll'!$D5="YES",IF(Vacancy!Q$3&lt;'Res Rent Roll'!$J5,'Res Rent Roll'!$H5*'Res Rent Roll'!$C5,'Res Rent Roll'!$R5*Rollover!P5*Rents!Q5/30),'Res Rent Roll'!$R5*Rollover!P5*Rents!Q5/30))</f>
        <v>0</v>
      </c>
      <c r="R5" s="47">
        <f>IF('Res Rent Roll'!$B5="","",IF('Res Rent Roll'!$D5="YES",IF(Vacancy!R$3&lt;'Res Rent Roll'!$J5,'Res Rent Roll'!$H5*'Res Rent Roll'!$C5,'Res Rent Roll'!$R5*Rollover!Q5*Rents!R5/30),'Res Rent Roll'!$R5*Rollover!Q5*Rents!R5/30))</f>
        <v>0</v>
      </c>
      <c r="S5" s="47">
        <f>IF('Res Rent Roll'!$B5="","",IF('Res Rent Roll'!$D5="YES",IF(Vacancy!S$3&lt;'Res Rent Roll'!$J5,'Res Rent Roll'!$H5*'Res Rent Roll'!$C5,'Res Rent Roll'!$R5*Rollover!R5*Rents!S5/30),'Res Rent Roll'!$R5*Rollover!R5*Rents!S5/30))</f>
        <v>0</v>
      </c>
      <c r="T5" s="47">
        <f>IF('Res Rent Roll'!$B5="","",IF('Res Rent Roll'!$D5="YES",IF(Vacancy!T$3&lt;'Res Rent Roll'!$J5,'Res Rent Roll'!$H5*'Res Rent Roll'!$C5,'Res Rent Roll'!$R5*Rollover!S5*Rents!T5/30),'Res Rent Roll'!$R5*Rollover!S5*Rents!T5/30))</f>
        <v>0</v>
      </c>
      <c r="U5" s="47">
        <f>IF('Res Rent Roll'!$B5="","",IF('Res Rent Roll'!$D5="YES",IF(Vacancy!U$3&lt;'Res Rent Roll'!$J5,'Res Rent Roll'!$H5*'Res Rent Roll'!$C5,'Res Rent Roll'!$R5*Rollover!T5*Rents!U5/30),'Res Rent Roll'!$R5*Rollover!T5*Rents!U5/30))</f>
        <v>0</v>
      </c>
      <c r="V5" s="47">
        <f>IF('Res Rent Roll'!$B5="","",IF('Res Rent Roll'!$D5="YES",IF(Vacancy!V$3&lt;'Res Rent Roll'!$J5,'Res Rent Roll'!$H5*'Res Rent Roll'!$C5,'Res Rent Roll'!$R5*Rollover!U5*Rents!V5/30),'Res Rent Roll'!$R5*Rollover!U5*Rents!V5/30))</f>
        <v>0</v>
      </c>
      <c r="W5" s="47">
        <f>IF('Res Rent Roll'!$B5="","",IF('Res Rent Roll'!$D5="YES",IF(Vacancy!W$3&lt;'Res Rent Roll'!$J5,'Res Rent Roll'!$H5*'Res Rent Roll'!$C5,'Res Rent Roll'!$R5*Rollover!V5*Rents!W5/30),'Res Rent Roll'!$R5*Rollover!V5*Rents!W5/30))</f>
        <v>0</v>
      </c>
      <c r="X5" s="47">
        <f>IF('Res Rent Roll'!$B5="","",IF('Res Rent Roll'!$D5="YES",IF(Vacancy!X$3&lt;'Res Rent Roll'!$J5,'Res Rent Roll'!$H5*'Res Rent Roll'!$C5,'Res Rent Roll'!$R5*Rollover!W5*Rents!X5/30),'Res Rent Roll'!$R5*Rollover!W5*Rents!X5/30))</f>
        <v>0</v>
      </c>
      <c r="Y5" s="47">
        <f>IF('Res Rent Roll'!$B5="","",IF('Res Rent Roll'!$D5="YES",IF(Vacancy!Y$3&lt;'Res Rent Roll'!$J5,'Res Rent Roll'!$H5*'Res Rent Roll'!$C5,'Res Rent Roll'!$R5*Rollover!X5*Rents!Y5/30),'Res Rent Roll'!$R5*Rollover!X5*Rents!Y5/30))</f>
        <v>0</v>
      </c>
      <c r="Z5" s="47">
        <f>IF('Res Rent Roll'!$B5="","",IF('Res Rent Roll'!$D5="YES",IF(Vacancy!Z$3&lt;'Res Rent Roll'!$J5,'Res Rent Roll'!$H5*'Res Rent Roll'!$C5,'Res Rent Roll'!$R5*Rollover!Y5*Rents!Z5/30),'Res Rent Roll'!$R5*Rollover!Y5*Rents!Z5/30))</f>
        <v>0</v>
      </c>
      <c r="AA5" s="47">
        <f>IF('Res Rent Roll'!$B5="","",IF('Res Rent Roll'!$D5="YES",IF(Vacancy!AA$3&lt;'Res Rent Roll'!$J5,'Res Rent Roll'!$H5*'Res Rent Roll'!$C5,'Res Rent Roll'!$R5*Rollover!Z5*Rents!AA5/30),'Res Rent Roll'!$R5*Rollover!Z5*Rents!AA5/30))</f>
        <v>0</v>
      </c>
      <c r="AB5" s="47">
        <f>IF('Res Rent Roll'!$B5="","",IF('Res Rent Roll'!$D5="YES",IF(Vacancy!AB$3&lt;'Res Rent Roll'!$J5,'Res Rent Roll'!$H5*'Res Rent Roll'!$C5,'Res Rent Roll'!$R5*Rollover!AA5*Rents!AB5/30),'Res Rent Roll'!$R5*Rollover!AA5*Rents!AB5/30))</f>
        <v>1081.2692800000002</v>
      </c>
      <c r="AC5" s="47">
        <f>IF('Res Rent Roll'!$B5="","",IF('Res Rent Roll'!$D5="YES",IF(Vacancy!AC$3&lt;'Res Rent Roll'!$J5,'Res Rent Roll'!$H5*'Res Rent Roll'!$C5,'Res Rent Roll'!$R5*Rollover!AB5*Rents!AC5/30),'Res Rent Roll'!$R5*Rollover!AB5*Rents!AC5/30))</f>
        <v>0</v>
      </c>
      <c r="AD5" s="47">
        <f>IF('Res Rent Roll'!$B5="","",IF('Res Rent Roll'!$D5="YES",IF(Vacancy!AD$3&lt;'Res Rent Roll'!$J5,'Res Rent Roll'!$H5*'Res Rent Roll'!$C5,'Res Rent Roll'!$R5*Rollover!AC5*Rents!AD5/30),'Res Rent Roll'!$R5*Rollover!AC5*Rents!AD5/30))</f>
        <v>0</v>
      </c>
      <c r="AE5" s="47">
        <f>IF('Res Rent Roll'!$B5="","",IF('Res Rent Roll'!$D5="YES",IF(Vacancy!AE$3&lt;'Res Rent Roll'!$J5,'Res Rent Roll'!$H5*'Res Rent Roll'!$C5,'Res Rent Roll'!$R5*Rollover!AD5*Rents!AE5/30),'Res Rent Roll'!$R5*Rollover!AD5*Rents!AE5/30))</f>
        <v>0</v>
      </c>
      <c r="AF5" s="47">
        <f>IF('Res Rent Roll'!$B5="","",IF('Res Rent Roll'!$D5="YES",IF(Vacancy!AF$3&lt;'Res Rent Roll'!$J5,'Res Rent Roll'!$H5*'Res Rent Roll'!$C5,'Res Rent Roll'!$R5*Rollover!AE5*Rents!AF5/30),'Res Rent Roll'!$R5*Rollover!AE5*Rents!AF5/30))</f>
        <v>0</v>
      </c>
      <c r="AG5" s="47">
        <f>IF('Res Rent Roll'!$B5="","",IF('Res Rent Roll'!$D5="YES",IF(Vacancy!AG$3&lt;'Res Rent Roll'!$J5,'Res Rent Roll'!$H5*'Res Rent Roll'!$C5,'Res Rent Roll'!$R5*Rollover!AF5*Rents!AG5/30),'Res Rent Roll'!$R5*Rollover!AF5*Rents!AG5/30))</f>
        <v>0</v>
      </c>
      <c r="AH5" s="47">
        <f>IF('Res Rent Roll'!$B5="","",IF('Res Rent Roll'!$D5="YES",IF(Vacancy!AH$3&lt;'Res Rent Roll'!$J5,'Res Rent Roll'!$H5*'Res Rent Roll'!$C5,'Res Rent Roll'!$R5*Rollover!AG5*Rents!AH5/30),'Res Rent Roll'!$R5*Rollover!AG5*Rents!AH5/30))</f>
        <v>0</v>
      </c>
      <c r="AI5" s="47">
        <f>IF('Res Rent Roll'!$B5="","",IF('Res Rent Roll'!$D5="YES",IF(Vacancy!AI$3&lt;'Res Rent Roll'!$J5,'Res Rent Roll'!$H5*'Res Rent Roll'!$C5,'Res Rent Roll'!$R5*Rollover!AH5*Rents!AI5/30),'Res Rent Roll'!$R5*Rollover!AH5*Rents!AI5/30))</f>
        <v>0</v>
      </c>
      <c r="AJ5" s="47">
        <f>IF('Res Rent Roll'!$B5="","",IF('Res Rent Roll'!$D5="YES",IF(Vacancy!AJ$3&lt;'Res Rent Roll'!$J5,'Res Rent Roll'!$H5*'Res Rent Roll'!$C5,'Res Rent Roll'!$R5*Rollover!AI5*Rents!AJ5/30),'Res Rent Roll'!$R5*Rollover!AI5*Rents!AJ5/30))</f>
        <v>0</v>
      </c>
      <c r="AK5" s="47">
        <f>IF('Res Rent Roll'!$B5="","",IF('Res Rent Roll'!$D5="YES",IF(Vacancy!AK$3&lt;'Res Rent Roll'!$J5,'Res Rent Roll'!$H5*'Res Rent Roll'!$C5,'Res Rent Roll'!$R5*Rollover!AJ5*Rents!AK5/30),'Res Rent Roll'!$R5*Rollover!AJ5*Rents!AK5/30))</f>
        <v>0</v>
      </c>
      <c r="AL5" s="47">
        <f>IF('Res Rent Roll'!$B5="","",IF('Res Rent Roll'!$D5="YES",IF(Vacancy!AL$3&lt;'Res Rent Roll'!$J5,'Res Rent Roll'!$H5*'Res Rent Roll'!$C5,'Res Rent Roll'!$R5*Rollover!AK5*Rents!AL5/30),'Res Rent Roll'!$R5*Rollover!AK5*Rents!AL5/30))</f>
        <v>0</v>
      </c>
      <c r="AM5" s="47">
        <f>IF('Res Rent Roll'!$B5="","",IF('Res Rent Roll'!$D5="YES",IF(Vacancy!AM$3&lt;'Res Rent Roll'!$J5,'Res Rent Roll'!$H5*'Res Rent Roll'!$C5,'Res Rent Roll'!$R5*Rollover!AL5*Rents!AM5/30),'Res Rent Roll'!$R5*Rollover!AL5*Rents!AM5/30))</f>
        <v>0</v>
      </c>
      <c r="AN5" s="47">
        <f>IF('Res Rent Roll'!$B5="","",IF('Res Rent Roll'!$D5="YES",IF(Vacancy!AN$3&lt;'Res Rent Roll'!$J5,'Res Rent Roll'!$H5*'Res Rent Roll'!$C5,'Res Rent Roll'!$R5*Rollover!AM5*Rents!AN5/30),'Res Rent Roll'!$R5*Rollover!AM5*Rents!AN5/30))</f>
        <v>1113.7073584</v>
      </c>
      <c r="AO5" s="47">
        <f>IF('Res Rent Roll'!$B5="","",IF('Res Rent Roll'!$D5="YES",IF(Vacancy!AO$3&lt;'Res Rent Roll'!$J5,'Res Rent Roll'!$H5*'Res Rent Roll'!$C5,'Res Rent Roll'!$R5*Rollover!AN5*Rents!AO5/30),'Res Rent Roll'!$R5*Rollover!AN5*Rents!AO5/30))</f>
        <v>0</v>
      </c>
      <c r="AP5" s="47">
        <f>IF('Res Rent Roll'!$B5="","",IF('Res Rent Roll'!$D5="YES",IF(Vacancy!AP$3&lt;'Res Rent Roll'!$J5,'Res Rent Roll'!$H5*'Res Rent Roll'!$C5,'Res Rent Roll'!$R5*Rollover!AO5*Rents!AP5/30),'Res Rent Roll'!$R5*Rollover!AO5*Rents!AP5/30))</f>
        <v>0</v>
      </c>
      <c r="AQ5" s="47">
        <f>IF('Res Rent Roll'!$B5="","",IF('Res Rent Roll'!$D5="YES",IF(Vacancy!AQ$3&lt;'Res Rent Roll'!$J5,'Res Rent Roll'!$H5*'Res Rent Roll'!$C5,'Res Rent Roll'!$R5*Rollover!AP5*Rents!AQ5/30),'Res Rent Roll'!$R5*Rollover!AP5*Rents!AQ5/30))</f>
        <v>0</v>
      </c>
      <c r="AR5" s="47">
        <f>IF('Res Rent Roll'!$B5="","",IF('Res Rent Roll'!$D5="YES",IF(Vacancy!AR$3&lt;'Res Rent Roll'!$J5,'Res Rent Roll'!$H5*'Res Rent Roll'!$C5,'Res Rent Roll'!$R5*Rollover!AQ5*Rents!AR5/30),'Res Rent Roll'!$R5*Rollover!AQ5*Rents!AR5/30))</f>
        <v>0</v>
      </c>
      <c r="AS5" s="47">
        <f>IF('Res Rent Roll'!$B5="","",IF('Res Rent Roll'!$D5="YES",IF(Vacancy!AS$3&lt;'Res Rent Roll'!$J5,'Res Rent Roll'!$H5*'Res Rent Roll'!$C5,'Res Rent Roll'!$R5*Rollover!AR5*Rents!AS5/30),'Res Rent Roll'!$R5*Rollover!AR5*Rents!AS5/30))</f>
        <v>0</v>
      </c>
      <c r="AT5" s="47">
        <f>IF('Res Rent Roll'!$B5="","",IF('Res Rent Roll'!$D5="YES",IF(Vacancy!AT$3&lt;'Res Rent Roll'!$J5,'Res Rent Roll'!$H5*'Res Rent Roll'!$C5,'Res Rent Roll'!$R5*Rollover!AS5*Rents!AT5/30),'Res Rent Roll'!$R5*Rollover!AS5*Rents!AT5/30))</f>
        <v>0</v>
      </c>
      <c r="AU5" s="47">
        <f>IF('Res Rent Roll'!$B5="","",IF('Res Rent Roll'!$D5="YES",IF(Vacancy!AU$3&lt;'Res Rent Roll'!$J5,'Res Rent Roll'!$H5*'Res Rent Roll'!$C5,'Res Rent Roll'!$R5*Rollover!AT5*Rents!AU5/30),'Res Rent Roll'!$R5*Rollover!AT5*Rents!AU5/30))</f>
        <v>0</v>
      </c>
      <c r="AV5" s="47">
        <f>IF('Res Rent Roll'!$B5="","",IF('Res Rent Roll'!$D5="YES",IF(Vacancy!AV$3&lt;'Res Rent Roll'!$J5,'Res Rent Roll'!$H5*'Res Rent Roll'!$C5,'Res Rent Roll'!$R5*Rollover!AU5*Rents!AV5/30),'Res Rent Roll'!$R5*Rollover!AU5*Rents!AV5/30))</f>
        <v>0</v>
      </c>
      <c r="AW5" s="47">
        <f>IF('Res Rent Roll'!$B5="","",IF('Res Rent Roll'!$D5="YES",IF(Vacancy!AW$3&lt;'Res Rent Roll'!$J5,'Res Rent Roll'!$H5*'Res Rent Roll'!$C5,'Res Rent Roll'!$R5*Rollover!AV5*Rents!AW5/30),'Res Rent Roll'!$R5*Rollover!AV5*Rents!AW5/30))</f>
        <v>0</v>
      </c>
      <c r="AX5" s="47">
        <f>IF('Res Rent Roll'!$B5="","",IF('Res Rent Roll'!$D5="YES",IF(Vacancy!AX$3&lt;'Res Rent Roll'!$J5,'Res Rent Roll'!$H5*'Res Rent Roll'!$C5,'Res Rent Roll'!$R5*Rollover!AW5*Rents!AX5/30),'Res Rent Roll'!$R5*Rollover!AW5*Rents!AX5/30))</f>
        <v>0</v>
      </c>
      <c r="AY5" s="47">
        <f>IF('Res Rent Roll'!$B5="","",IF('Res Rent Roll'!$D5="YES",IF(Vacancy!AY$3&lt;'Res Rent Roll'!$J5,'Res Rent Roll'!$H5*'Res Rent Roll'!$C5,'Res Rent Roll'!$R5*Rollover!AX5*Rents!AY5/30),'Res Rent Roll'!$R5*Rollover!AX5*Rents!AY5/30))</f>
        <v>0</v>
      </c>
      <c r="AZ5" s="47">
        <f>IF('Res Rent Roll'!$B5="","",IF('Res Rent Roll'!$D5="YES",IF(Vacancy!AZ$3&lt;'Res Rent Roll'!$J5,'Res Rent Roll'!$H5*'Res Rent Roll'!$C5,'Res Rent Roll'!$R5*Rollover!AY5*Rents!AZ5/30),'Res Rent Roll'!$R5*Rollover!AY5*Rents!AZ5/30))</f>
        <v>1147.1185791519999</v>
      </c>
      <c r="BA5" s="47">
        <f>IF('Res Rent Roll'!$B5="","",IF('Res Rent Roll'!$D5="YES",IF(Vacancy!BA$3&lt;'Res Rent Roll'!$J5,'Res Rent Roll'!$H5*'Res Rent Roll'!$C5,'Res Rent Roll'!$R5*Rollover!AZ5*Rents!BA5/30),'Res Rent Roll'!$R5*Rollover!AZ5*Rents!BA5/30))</f>
        <v>0</v>
      </c>
      <c r="BB5" s="47">
        <f>IF('Res Rent Roll'!$B5="","",IF('Res Rent Roll'!$D5="YES",IF(Vacancy!BB$3&lt;'Res Rent Roll'!$J5,'Res Rent Roll'!$H5*'Res Rent Roll'!$C5,'Res Rent Roll'!$R5*Rollover!BA5*Rents!BB5/30),'Res Rent Roll'!$R5*Rollover!BA5*Rents!BB5/30))</f>
        <v>0</v>
      </c>
      <c r="BC5" s="47">
        <f>IF('Res Rent Roll'!$B5="","",IF('Res Rent Roll'!$D5="YES",IF(Vacancy!BC$3&lt;'Res Rent Roll'!$J5,'Res Rent Roll'!$H5*'Res Rent Roll'!$C5,'Res Rent Roll'!$R5*Rollover!BB5*Rents!BC5/30),'Res Rent Roll'!$R5*Rollover!BB5*Rents!BC5/30))</f>
        <v>0</v>
      </c>
      <c r="BD5" s="47">
        <f>IF('Res Rent Roll'!$B5="","",IF('Res Rent Roll'!$D5="YES",IF(Vacancy!BD$3&lt;'Res Rent Roll'!$J5,'Res Rent Roll'!$H5*'Res Rent Roll'!$C5,'Res Rent Roll'!$R5*Rollover!BC5*Rents!BD5/30),'Res Rent Roll'!$R5*Rollover!BC5*Rents!BD5/30))</f>
        <v>0</v>
      </c>
      <c r="BE5" s="47">
        <f>IF('Res Rent Roll'!$B5="","",IF('Res Rent Roll'!$D5="YES",IF(Vacancy!BE$3&lt;'Res Rent Roll'!$J5,'Res Rent Roll'!$H5*'Res Rent Roll'!$C5,'Res Rent Roll'!$R5*Rollover!BD5*Rents!BE5/30),'Res Rent Roll'!$R5*Rollover!BD5*Rents!BE5/30))</f>
        <v>0</v>
      </c>
      <c r="BF5" s="47">
        <f>IF('Res Rent Roll'!$B5="","",IF('Res Rent Roll'!$D5="YES",IF(Vacancy!BF$3&lt;'Res Rent Roll'!$J5,'Res Rent Roll'!$H5*'Res Rent Roll'!$C5,'Res Rent Roll'!$R5*Rollover!BE5*Rents!BF5/30),'Res Rent Roll'!$R5*Rollover!BE5*Rents!BF5/30))</f>
        <v>0</v>
      </c>
      <c r="BG5" s="47">
        <f>IF('Res Rent Roll'!$B5="","",IF('Res Rent Roll'!$D5="YES",IF(Vacancy!BG$3&lt;'Res Rent Roll'!$J5,'Res Rent Roll'!$H5*'Res Rent Roll'!$C5,'Res Rent Roll'!$R5*Rollover!BF5*Rents!BG5/30),'Res Rent Roll'!$R5*Rollover!BF5*Rents!BG5/30))</f>
        <v>0</v>
      </c>
      <c r="BH5" s="47">
        <f>IF('Res Rent Roll'!$B5="","",IF('Res Rent Roll'!$D5="YES",IF(Vacancy!BH$3&lt;'Res Rent Roll'!$J5,'Res Rent Roll'!$H5*'Res Rent Roll'!$C5,'Res Rent Roll'!$R5*Rollover!BG5*Rents!BH5/30),'Res Rent Roll'!$R5*Rollover!BG5*Rents!BH5/30))</f>
        <v>0</v>
      </c>
      <c r="BI5" s="47">
        <f>IF('Res Rent Roll'!$B5="","",IF('Res Rent Roll'!$D5="YES",IF(Vacancy!BI$3&lt;'Res Rent Roll'!$J5,'Res Rent Roll'!$H5*'Res Rent Roll'!$C5,'Res Rent Roll'!$R5*Rollover!BH5*Rents!BI5/30),'Res Rent Roll'!$R5*Rollover!BH5*Rents!BI5/30))</f>
        <v>0</v>
      </c>
      <c r="BJ5" s="47">
        <f>IF('Res Rent Roll'!$B5="","",IF('Res Rent Roll'!$D5="YES",IF(Vacancy!BJ$3&lt;'Res Rent Roll'!$J5,'Res Rent Roll'!$H5*'Res Rent Roll'!$C5,'Res Rent Roll'!$R5*Rollover!BI5*Rents!BJ5/30),'Res Rent Roll'!$R5*Rollover!BI5*Rents!BJ5/30))</f>
        <v>0</v>
      </c>
      <c r="BK5" s="47">
        <f>IF('Res Rent Roll'!$B5="","",IF('Res Rent Roll'!$D5="YES",IF(Vacancy!BK$3&lt;'Res Rent Roll'!$J5,'Res Rent Roll'!$H5*'Res Rent Roll'!$C5,'Res Rent Roll'!$R5*Rollover!BJ5*Rents!BK5/30),'Res Rent Roll'!$R5*Rollover!BJ5*Rents!BK5/30))</f>
        <v>0</v>
      </c>
      <c r="BL5" s="47">
        <f>IF('Res Rent Roll'!$B5="","",IF('Res Rent Roll'!$D5="YES",IF(Vacancy!BL$3&lt;'Res Rent Roll'!$J5,'Res Rent Roll'!$H5*'Res Rent Roll'!$C5,'Res Rent Roll'!$R5*Rollover!BK5*Rents!BL5/30),'Res Rent Roll'!$R5*Rollover!BK5*Rents!BL5/30))</f>
        <v>1181.53213652656</v>
      </c>
      <c r="BM5" s="47">
        <f>IF('Res Rent Roll'!$B5="","",IF('Res Rent Roll'!$D5="YES",IF(Vacancy!BM$3&lt;'Res Rent Roll'!$J5,'Res Rent Roll'!$H5*'Res Rent Roll'!$C5,'Res Rent Roll'!$R5*Rollover!BL5*Rents!BM5/30),'Res Rent Roll'!$R5*Rollover!BL5*Rents!BM5/30))</f>
        <v>0</v>
      </c>
      <c r="BN5" s="47">
        <f>IF('Res Rent Roll'!$B5="","",IF('Res Rent Roll'!$D5="YES",IF(Vacancy!BN$3&lt;'Res Rent Roll'!$J5,'Res Rent Roll'!$H5*'Res Rent Roll'!$C5,'Res Rent Roll'!$R5*Rollover!BM5*Rents!BN5/30),'Res Rent Roll'!$R5*Rollover!BM5*Rents!BN5/30))</f>
        <v>0</v>
      </c>
      <c r="BO5" s="47">
        <f>IF('Res Rent Roll'!$B5="","",IF('Res Rent Roll'!$D5="YES",IF(Vacancy!BO$3&lt;'Res Rent Roll'!$J5,'Res Rent Roll'!$H5*'Res Rent Roll'!$C5,'Res Rent Roll'!$R5*Rollover!BN5*Rents!BO5/30),'Res Rent Roll'!$R5*Rollover!BN5*Rents!BO5/30))</f>
        <v>0</v>
      </c>
      <c r="BP5" s="47">
        <f>IF('Res Rent Roll'!$B5="","",IF('Res Rent Roll'!$D5="YES",IF(Vacancy!BP$3&lt;'Res Rent Roll'!$J5,'Res Rent Roll'!$H5*'Res Rent Roll'!$C5,'Res Rent Roll'!$R5*Rollover!BO5*Rents!BP5/30),'Res Rent Roll'!$R5*Rollover!BO5*Rents!BP5/30))</f>
        <v>0</v>
      </c>
      <c r="BQ5" s="47">
        <f>IF('Res Rent Roll'!$B5="","",IF('Res Rent Roll'!$D5="YES",IF(Vacancy!BQ$3&lt;'Res Rent Roll'!$J5,'Res Rent Roll'!$H5*'Res Rent Roll'!$C5,'Res Rent Roll'!$R5*Rollover!BP5*Rents!BQ5/30),'Res Rent Roll'!$R5*Rollover!BP5*Rents!BQ5/30))</f>
        <v>0</v>
      </c>
      <c r="BR5" s="47">
        <f>IF('Res Rent Roll'!$B5="","",IF('Res Rent Roll'!$D5="YES",IF(Vacancy!BR$3&lt;'Res Rent Roll'!$J5,'Res Rent Roll'!$H5*'Res Rent Roll'!$C5,'Res Rent Roll'!$R5*Rollover!BQ5*Rents!BR5/30),'Res Rent Roll'!$R5*Rollover!BQ5*Rents!BR5/30))</f>
        <v>0</v>
      </c>
      <c r="BS5" s="47">
        <f>IF('Res Rent Roll'!$B5="","",IF('Res Rent Roll'!$D5="YES",IF(Vacancy!BS$3&lt;'Res Rent Roll'!$J5,'Res Rent Roll'!$H5*'Res Rent Roll'!$C5,'Res Rent Roll'!$R5*Rollover!BR5*Rents!BS5/30),'Res Rent Roll'!$R5*Rollover!BR5*Rents!BS5/30))</f>
        <v>0</v>
      </c>
      <c r="BT5" s="47">
        <f>IF('Res Rent Roll'!$B5="","",IF('Res Rent Roll'!$D5="YES",IF(Vacancy!BT$3&lt;'Res Rent Roll'!$J5,'Res Rent Roll'!$H5*'Res Rent Roll'!$C5,'Res Rent Roll'!$R5*Rollover!BS5*Rents!BT5/30),'Res Rent Roll'!$R5*Rollover!BS5*Rents!BT5/30))</f>
        <v>0</v>
      </c>
      <c r="BU5" s="47">
        <f>IF('Res Rent Roll'!$B5="","",IF('Res Rent Roll'!$D5="YES",IF(Vacancy!BU$3&lt;'Res Rent Roll'!$J5,'Res Rent Roll'!$H5*'Res Rent Roll'!$C5,'Res Rent Roll'!$R5*Rollover!BT5*Rents!BU5/30),'Res Rent Roll'!$R5*Rollover!BT5*Rents!BU5/30))</f>
        <v>0</v>
      </c>
      <c r="BV5" s="47">
        <f>IF('Res Rent Roll'!$B5="","",IF('Res Rent Roll'!$D5="YES",IF(Vacancy!BV$3&lt;'Res Rent Roll'!$J5,'Res Rent Roll'!$H5*'Res Rent Roll'!$C5,'Res Rent Roll'!$R5*Rollover!BU5*Rents!BV5/30),'Res Rent Roll'!$R5*Rollover!BU5*Rents!BV5/30))</f>
        <v>0</v>
      </c>
      <c r="BW5" s="47">
        <f>IF('Res Rent Roll'!$B5="","",IF('Res Rent Roll'!$D5="YES",IF(Vacancy!BW$3&lt;'Res Rent Roll'!$J5,'Res Rent Roll'!$H5*'Res Rent Roll'!$C5,'Res Rent Roll'!$R5*Rollover!BV5*Rents!BW5/30),'Res Rent Roll'!$R5*Rollover!BV5*Rents!BW5/30))</f>
        <v>0</v>
      </c>
      <c r="BX5" s="47">
        <f>IF('Res Rent Roll'!$B5="","",IF('Res Rent Roll'!$D5="YES",IF(Vacancy!BX$3&lt;'Res Rent Roll'!$J5,'Res Rent Roll'!$H5*'Res Rent Roll'!$C5,'Res Rent Roll'!$R5*Rollover!BW5*Rents!BX5/30),'Res Rent Roll'!$R5*Rollover!BW5*Rents!BX5/30))</f>
        <v>1216.9781006223568</v>
      </c>
      <c r="BY5" s="47">
        <f>IF('Res Rent Roll'!$B5="","",IF('Res Rent Roll'!$D5="YES",IF(Vacancy!BY$3&lt;'Res Rent Roll'!$J5,'Res Rent Roll'!$H5*'Res Rent Roll'!$C5,'Res Rent Roll'!$R5*Rollover!BX5*Rents!BY5/30),'Res Rent Roll'!$R5*Rollover!BX5*Rents!BY5/30))</f>
        <v>0</v>
      </c>
      <c r="BZ5" s="47">
        <f>IF('Res Rent Roll'!$B5="","",IF('Res Rent Roll'!$D5="YES",IF(Vacancy!BZ$3&lt;'Res Rent Roll'!$J5,'Res Rent Roll'!$H5*'Res Rent Roll'!$C5,'Res Rent Roll'!$R5*Rollover!BY5*Rents!BZ5/30),'Res Rent Roll'!$R5*Rollover!BY5*Rents!BZ5/30))</f>
        <v>0</v>
      </c>
      <c r="CA5" s="47">
        <f>IF('Res Rent Roll'!$B5="","",IF('Res Rent Roll'!$D5="YES",IF(Vacancy!CA$3&lt;'Res Rent Roll'!$J5,'Res Rent Roll'!$H5*'Res Rent Roll'!$C5,'Res Rent Roll'!$R5*Rollover!BZ5*Rents!CA5/30),'Res Rent Roll'!$R5*Rollover!BZ5*Rents!CA5/30))</f>
        <v>0</v>
      </c>
      <c r="CB5" s="47">
        <f>IF('Res Rent Roll'!$B5="","",IF('Res Rent Roll'!$D5="YES",IF(Vacancy!CB$3&lt;'Res Rent Roll'!$J5,'Res Rent Roll'!$H5*'Res Rent Roll'!$C5,'Res Rent Roll'!$R5*Rollover!CA5*Rents!CB5/30),'Res Rent Roll'!$R5*Rollover!CA5*Rents!CB5/30))</f>
        <v>0</v>
      </c>
      <c r="CC5" s="47">
        <f>IF('Res Rent Roll'!$B5="","",IF('Res Rent Roll'!$D5="YES",IF(Vacancy!CC$3&lt;'Res Rent Roll'!$J5,'Res Rent Roll'!$H5*'Res Rent Roll'!$C5,'Res Rent Roll'!$R5*Rollover!CB5*Rents!CC5/30),'Res Rent Roll'!$R5*Rollover!CB5*Rents!CC5/30))</f>
        <v>0</v>
      </c>
      <c r="CD5" s="47">
        <f>IF('Res Rent Roll'!$B5="","",IF('Res Rent Roll'!$D5="YES",IF(Vacancy!CD$3&lt;'Res Rent Roll'!$J5,'Res Rent Roll'!$H5*'Res Rent Roll'!$C5,'Res Rent Roll'!$R5*Rollover!CC5*Rents!CD5/30),'Res Rent Roll'!$R5*Rollover!CC5*Rents!CD5/30))</f>
        <v>0</v>
      </c>
      <c r="CE5" s="47">
        <f>IF('Res Rent Roll'!$B5="","",IF('Res Rent Roll'!$D5="YES",IF(Vacancy!CE$3&lt;'Res Rent Roll'!$J5,'Res Rent Roll'!$H5*'Res Rent Roll'!$C5,'Res Rent Roll'!$R5*Rollover!CD5*Rents!CE5/30),'Res Rent Roll'!$R5*Rollover!CD5*Rents!CE5/30))</f>
        <v>0</v>
      </c>
      <c r="CF5" s="47">
        <f>IF('Res Rent Roll'!$B5="","",IF('Res Rent Roll'!$D5="YES",IF(Vacancy!CF$3&lt;'Res Rent Roll'!$J5,'Res Rent Roll'!$H5*'Res Rent Roll'!$C5,'Res Rent Roll'!$R5*Rollover!CE5*Rents!CF5/30),'Res Rent Roll'!$R5*Rollover!CE5*Rents!CF5/30))</f>
        <v>0</v>
      </c>
      <c r="CG5" s="47">
        <f>IF('Res Rent Roll'!$B5="","",IF('Res Rent Roll'!$D5="YES",IF(Vacancy!CG$3&lt;'Res Rent Roll'!$J5,'Res Rent Roll'!$H5*'Res Rent Roll'!$C5,'Res Rent Roll'!$R5*Rollover!CF5*Rents!CG5/30),'Res Rent Roll'!$R5*Rollover!CF5*Rents!CG5/30))</f>
        <v>0</v>
      </c>
      <c r="CH5" s="47">
        <f>IF('Res Rent Roll'!$B5="","",IF('Res Rent Roll'!$D5="YES",IF(Vacancy!CH$3&lt;'Res Rent Roll'!$J5,'Res Rent Roll'!$H5*'Res Rent Roll'!$C5,'Res Rent Roll'!$R5*Rollover!CG5*Rents!CH5/30),'Res Rent Roll'!$R5*Rollover!CG5*Rents!CH5/30))</f>
        <v>0</v>
      </c>
      <c r="CI5" s="47">
        <f>IF('Res Rent Roll'!$B5="","",IF('Res Rent Roll'!$D5="YES",IF(Vacancy!CI$3&lt;'Res Rent Roll'!$J5,'Res Rent Roll'!$H5*'Res Rent Roll'!$C5,'Res Rent Roll'!$R5*Rollover!CH5*Rents!CI5/30),'Res Rent Roll'!$R5*Rollover!CH5*Rents!CI5/30))</f>
        <v>0</v>
      </c>
      <c r="CJ5" s="47">
        <f>IF('Res Rent Roll'!$B5="","",IF('Res Rent Roll'!$D5="YES",IF(Vacancy!CJ$3&lt;'Res Rent Roll'!$J5,'Res Rent Roll'!$H5*'Res Rent Roll'!$C5,'Res Rent Roll'!$R5*Rollover!CI5*Rents!CJ5/30),'Res Rent Roll'!$R5*Rollover!CI5*Rents!CJ5/30))</f>
        <v>1253.4874436410278</v>
      </c>
      <c r="CK5" s="47">
        <f>IF('Res Rent Roll'!$B5="","",IF('Res Rent Roll'!$D5="YES",IF(Vacancy!CK$3&lt;'Res Rent Roll'!$J5,'Res Rent Roll'!$H5*'Res Rent Roll'!$C5,'Res Rent Roll'!$R5*Rollover!CJ5*Rents!CK5/30),'Res Rent Roll'!$R5*Rollover!CJ5*Rents!CK5/30))</f>
        <v>0</v>
      </c>
      <c r="CL5" s="47">
        <f>IF('Res Rent Roll'!$B5="","",IF('Res Rent Roll'!$D5="YES",IF(Vacancy!CL$3&lt;'Res Rent Roll'!$J5,'Res Rent Roll'!$H5*'Res Rent Roll'!$C5,'Res Rent Roll'!$R5*Rollover!CK5*Rents!CL5/30),'Res Rent Roll'!$R5*Rollover!CK5*Rents!CL5/30))</f>
        <v>0</v>
      </c>
      <c r="CM5" s="47">
        <f>IF('Res Rent Roll'!$B5="","",IF('Res Rent Roll'!$D5="YES",IF(Vacancy!CM$3&lt;'Res Rent Roll'!$J5,'Res Rent Roll'!$H5*'Res Rent Roll'!$C5,'Res Rent Roll'!$R5*Rollover!CL5*Rents!CM5/30),'Res Rent Roll'!$R5*Rollover!CL5*Rents!CM5/30))</f>
        <v>0</v>
      </c>
      <c r="CN5" s="47">
        <f>IF('Res Rent Roll'!$B5="","",IF('Res Rent Roll'!$D5="YES",IF(Vacancy!CN$3&lt;'Res Rent Roll'!$J5,'Res Rent Roll'!$H5*'Res Rent Roll'!$C5,'Res Rent Roll'!$R5*Rollover!CM5*Rents!CN5/30),'Res Rent Roll'!$R5*Rollover!CM5*Rents!CN5/30))</f>
        <v>0</v>
      </c>
      <c r="CO5" s="47">
        <f>IF('Res Rent Roll'!$B5="","",IF('Res Rent Roll'!$D5="YES",IF(Vacancy!CO$3&lt;'Res Rent Roll'!$J5,'Res Rent Roll'!$H5*'Res Rent Roll'!$C5,'Res Rent Roll'!$R5*Rollover!CN5*Rents!CO5/30),'Res Rent Roll'!$R5*Rollover!CN5*Rents!CO5/30))</f>
        <v>0</v>
      </c>
      <c r="CP5" s="47">
        <f>IF('Res Rent Roll'!$B5="","",IF('Res Rent Roll'!$D5="YES",IF(Vacancy!CP$3&lt;'Res Rent Roll'!$J5,'Res Rent Roll'!$H5*'Res Rent Roll'!$C5,'Res Rent Roll'!$R5*Rollover!CO5*Rents!CP5/30),'Res Rent Roll'!$R5*Rollover!CO5*Rents!CP5/30))</f>
        <v>0</v>
      </c>
      <c r="CQ5" s="47">
        <f>IF('Res Rent Roll'!$B5="","",IF('Res Rent Roll'!$D5="YES",IF(Vacancy!CQ$3&lt;'Res Rent Roll'!$J5,'Res Rent Roll'!$H5*'Res Rent Roll'!$C5,'Res Rent Roll'!$R5*Rollover!CP5*Rents!CQ5/30),'Res Rent Roll'!$R5*Rollover!CP5*Rents!CQ5/30))</f>
        <v>0</v>
      </c>
      <c r="CR5" s="47">
        <f>IF('Res Rent Roll'!$B5="","",IF('Res Rent Roll'!$D5="YES",IF(Vacancy!CR$3&lt;'Res Rent Roll'!$J5,'Res Rent Roll'!$H5*'Res Rent Roll'!$C5,'Res Rent Roll'!$R5*Rollover!CQ5*Rents!CR5/30),'Res Rent Roll'!$R5*Rollover!CQ5*Rents!CR5/30))</f>
        <v>0</v>
      </c>
      <c r="CS5" s="47">
        <f>IF('Res Rent Roll'!$B5="","",IF('Res Rent Roll'!$D5="YES",IF(Vacancy!CS$3&lt;'Res Rent Roll'!$J5,'Res Rent Roll'!$H5*'Res Rent Roll'!$C5,'Res Rent Roll'!$R5*Rollover!CR5*Rents!CS5/30),'Res Rent Roll'!$R5*Rollover!CR5*Rents!CS5/30))</f>
        <v>0</v>
      </c>
      <c r="CT5" s="47">
        <f>IF('Res Rent Roll'!$B5="","",IF('Res Rent Roll'!$D5="YES",IF(Vacancy!CT$3&lt;'Res Rent Roll'!$J5,'Res Rent Roll'!$H5*'Res Rent Roll'!$C5,'Res Rent Roll'!$R5*Rollover!CS5*Rents!CT5/30),'Res Rent Roll'!$R5*Rollover!CS5*Rents!CT5/30))</f>
        <v>0</v>
      </c>
      <c r="CU5" s="47">
        <f>IF('Res Rent Roll'!$B5="","",IF('Res Rent Roll'!$D5="YES",IF(Vacancy!CU$3&lt;'Res Rent Roll'!$J5,'Res Rent Roll'!$H5*'Res Rent Roll'!$C5,'Res Rent Roll'!$R5*Rollover!CT5*Rents!CU5/30),'Res Rent Roll'!$R5*Rollover!CT5*Rents!CU5/30))</f>
        <v>0</v>
      </c>
      <c r="CV5" s="47">
        <f>IF('Res Rent Roll'!$B5="","",IF('Res Rent Roll'!$D5="YES",IF(Vacancy!CV$3&lt;'Res Rent Roll'!$J5,'Res Rent Roll'!$H5*'Res Rent Roll'!$C5,'Res Rent Roll'!$R5*Rollover!CU5*Rents!CV5/30),'Res Rent Roll'!$R5*Rollover!CU5*Rents!CV5/30))</f>
        <v>1291.0920669502584</v>
      </c>
      <c r="CW5" s="47">
        <f>IF('Res Rent Roll'!$B5="","",IF('Res Rent Roll'!$D5="YES",IF(Vacancy!CW$3&lt;'Res Rent Roll'!$J5,'Res Rent Roll'!$H5*'Res Rent Roll'!$C5,'Res Rent Roll'!$R5*Rollover!CV5*Rents!CW5/30),'Res Rent Roll'!$R5*Rollover!CV5*Rents!CW5/30))</f>
        <v>0</v>
      </c>
      <c r="CX5" s="47">
        <f>IF('Res Rent Roll'!$B5="","",IF('Res Rent Roll'!$D5="YES",IF(Vacancy!CX$3&lt;'Res Rent Roll'!$J5,'Res Rent Roll'!$H5*'Res Rent Roll'!$C5,'Res Rent Roll'!$R5*Rollover!CW5*Rents!CX5/30),'Res Rent Roll'!$R5*Rollover!CW5*Rents!CX5/30))</f>
        <v>0</v>
      </c>
      <c r="CY5" s="47">
        <f>IF('Res Rent Roll'!$B5="","",IF('Res Rent Roll'!$D5="YES",IF(Vacancy!CY$3&lt;'Res Rent Roll'!$J5,'Res Rent Roll'!$H5*'Res Rent Roll'!$C5,'Res Rent Roll'!$R5*Rollover!CX5*Rents!CY5/30),'Res Rent Roll'!$R5*Rollover!CX5*Rents!CY5/30))</f>
        <v>0</v>
      </c>
      <c r="CZ5" s="47">
        <f>IF('Res Rent Roll'!$B5="","",IF('Res Rent Roll'!$D5="YES",IF(Vacancy!CZ$3&lt;'Res Rent Roll'!$J5,'Res Rent Roll'!$H5*'Res Rent Roll'!$C5,'Res Rent Roll'!$R5*Rollover!CY5*Rents!CZ5/30),'Res Rent Roll'!$R5*Rollover!CY5*Rents!CZ5/30))</f>
        <v>0</v>
      </c>
      <c r="DA5" s="47">
        <f>IF('Res Rent Roll'!$B5="","",IF('Res Rent Roll'!$D5="YES",IF(Vacancy!DA$3&lt;'Res Rent Roll'!$J5,'Res Rent Roll'!$H5*'Res Rent Roll'!$C5,'Res Rent Roll'!$R5*Rollover!CZ5*Rents!DA5/30),'Res Rent Roll'!$R5*Rollover!CZ5*Rents!DA5/30))</f>
        <v>0</v>
      </c>
      <c r="DB5" s="47">
        <f>IF('Res Rent Roll'!$B5="","",IF('Res Rent Roll'!$D5="YES",IF(Vacancy!DB$3&lt;'Res Rent Roll'!$J5,'Res Rent Roll'!$H5*'Res Rent Roll'!$C5,'Res Rent Roll'!$R5*Rollover!DA5*Rents!DB5/30),'Res Rent Roll'!$R5*Rollover!DA5*Rents!DB5/30))</f>
        <v>0</v>
      </c>
      <c r="DC5" s="47">
        <f>IF('Res Rent Roll'!$B5="","",IF('Res Rent Roll'!$D5="YES",IF(Vacancy!DC$3&lt;'Res Rent Roll'!$J5,'Res Rent Roll'!$H5*'Res Rent Roll'!$C5,'Res Rent Roll'!$R5*Rollover!DB5*Rents!DC5/30),'Res Rent Roll'!$R5*Rollover!DB5*Rents!DC5/30))</f>
        <v>0</v>
      </c>
      <c r="DD5" s="47">
        <f>IF('Res Rent Roll'!$B5="","",IF('Res Rent Roll'!$D5="YES",IF(Vacancy!DD$3&lt;'Res Rent Roll'!$J5,'Res Rent Roll'!$H5*'Res Rent Roll'!$C5,'Res Rent Roll'!$R5*Rollover!DC5*Rents!DD5/30),'Res Rent Roll'!$R5*Rollover!DC5*Rents!DD5/30))</f>
        <v>0</v>
      </c>
      <c r="DE5" s="47">
        <f>IF('Res Rent Roll'!$B5="","",IF('Res Rent Roll'!$D5="YES",IF(Vacancy!DE$3&lt;'Res Rent Roll'!$J5,'Res Rent Roll'!$H5*'Res Rent Roll'!$C5,'Res Rent Roll'!$R5*Rollover!DD5*Rents!DE5/30),'Res Rent Roll'!$R5*Rollover!DD5*Rents!DE5/30))</f>
        <v>0</v>
      </c>
      <c r="DF5" s="47">
        <f>IF('Res Rent Roll'!$B5="","",IF('Res Rent Roll'!$D5="YES",IF(Vacancy!DF$3&lt;'Res Rent Roll'!$J5,'Res Rent Roll'!$H5*'Res Rent Roll'!$C5,'Res Rent Roll'!$R5*Rollover!DE5*Rents!DF5/30),'Res Rent Roll'!$R5*Rollover!DE5*Rents!DF5/30))</f>
        <v>0</v>
      </c>
      <c r="DG5" s="47">
        <f>IF('Res Rent Roll'!$B5="","",IF('Res Rent Roll'!$D5="YES",IF(Vacancy!DG$3&lt;'Res Rent Roll'!$J5,'Res Rent Roll'!$H5*'Res Rent Roll'!$C5,'Res Rent Roll'!$R5*Rollover!DF5*Rents!DG5/30),'Res Rent Roll'!$R5*Rollover!DF5*Rents!DG5/30))</f>
        <v>0</v>
      </c>
      <c r="DH5" s="47">
        <f>IF('Res Rent Roll'!$B5="","",IF('Res Rent Roll'!$D5="YES",IF(Vacancy!DH$3&lt;'Res Rent Roll'!$J5,'Res Rent Roll'!$H5*'Res Rent Roll'!$C5,'Res Rent Roll'!$R5*Rollover!DG5*Rents!DH5/30),'Res Rent Roll'!$R5*Rollover!DG5*Rents!DH5/30))</f>
        <v>1329.8248289587661</v>
      </c>
      <c r="DI5" s="47">
        <f>IF('Res Rent Roll'!$B5="","",IF('Res Rent Roll'!$D5="YES",IF(Vacancy!DI$3&lt;'Res Rent Roll'!$J5,'Res Rent Roll'!$H5*'Res Rent Roll'!$C5,'Res Rent Roll'!$R5*Rollover!DH5*Rents!DI5/30),'Res Rent Roll'!$R5*Rollover!DH5*Rents!DI5/30))</f>
        <v>0</v>
      </c>
      <c r="DJ5" s="47">
        <f>IF('Res Rent Roll'!$B5="","",IF('Res Rent Roll'!$D5="YES",IF(Vacancy!DJ$3&lt;'Res Rent Roll'!$J5,'Res Rent Roll'!$H5*'Res Rent Roll'!$C5,'Res Rent Roll'!$R5*Rollover!DI5*Rents!DJ5/30),'Res Rent Roll'!$R5*Rollover!DI5*Rents!DJ5/30))</f>
        <v>0</v>
      </c>
      <c r="DK5" s="47">
        <f>IF('Res Rent Roll'!$B5="","",IF('Res Rent Roll'!$D5="YES",IF(Vacancy!DK$3&lt;'Res Rent Roll'!$J5,'Res Rent Roll'!$H5*'Res Rent Roll'!$C5,'Res Rent Roll'!$R5*Rollover!DJ5*Rents!DK5/30),'Res Rent Roll'!$R5*Rollover!DJ5*Rents!DK5/30))</f>
        <v>0</v>
      </c>
      <c r="DL5" s="47">
        <f>IF('Res Rent Roll'!$B5="","",IF('Res Rent Roll'!$D5="YES",IF(Vacancy!DL$3&lt;'Res Rent Roll'!$J5,'Res Rent Roll'!$H5*'Res Rent Roll'!$C5,'Res Rent Roll'!$R5*Rollover!DK5*Rents!DL5/30),'Res Rent Roll'!$R5*Rollover!DK5*Rents!DL5/30))</f>
        <v>0</v>
      </c>
      <c r="DM5" s="47">
        <f>IF('Res Rent Roll'!$B5="","",IF('Res Rent Roll'!$D5="YES",IF(Vacancy!DM$3&lt;'Res Rent Roll'!$J5,'Res Rent Roll'!$H5*'Res Rent Roll'!$C5,'Res Rent Roll'!$R5*Rollover!DL5*Rents!DM5/30),'Res Rent Roll'!$R5*Rollover!DL5*Rents!DM5/30))</f>
        <v>0</v>
      </c>
      <c r="DN5" s="47">
        <f>IF('Res Rent Roll'!$B5="","",IF('Res Rent Roll'!$D5="YES",IF(Vacancy!DN$3&lt;'Res Rent Roll'!$J5,'Res Rent Roll'!$H5*'Res Rent Roll'!$C5,'Res Rent Roll'!$R5*Rollover!DM5*Rents!DN5/30),'Res Rent Roll'!$R5*Rollover!DM5*Rents!DN5/30))</f>
        <v>0</v>
      </c>
      <c r="DO5" s="47">
        <f>IF('Res Rent Roll'!$B5="","",IF('Res Rent Roll'!$D5="YES",IF(Vacancy!DO$3&lt;'Res Rent Roll'!$J5,'Res Rent Roll'!$H5*'Res Rent Roll'!$C5,'Res Rent Roll'!$R5*Rollover!DN5*Rents!DO5/30),'Res Rent Roll'!$R5*Rollover!DN5*Rents!DO5/30))</f>
        <v>0</v>
      </c>
      <c r="DP5" s="47">
        <f>IF('Res Rent Roll'!$B5="","",IF('Res Rent Roll'!$D5="YES",IF(Vacancy!DP$3&lt;'Res Rent Roll'!$J5,'Res Rent Roll'!$H5*'Res Rent Roll'!$C5,'Res Rent Roll'!$R5*Rollover!DO5*Rents!DP5/30),'Res Rent Roll'!$R5*Rollover!DO5*Rents!DP5/30))</f>
        <v>0</v>
      </c>
      <c r="DQ5" s="47">
        <f>IF('Res Rent Roll'!$B5="","",IF('Res Rent Roll'!$D5="YES",IF(Vacancy!DQ$3&lt;'Res Rent Roll'!$J5,'Res Rent Roll'!$H5*'Res Rent Roll'!$C5,'Res Rent Roll'!$R5*Rollover!DP5*Rents!DQ5/30),'Res Rent Roll'!$R5*Rollover!DP5*Rents!DQ5/30))</f>
        <v>0</v>
      </c>
      <c r="DR5" s="47">
        <f>IF('Res Rent Roll'!$B5="","",IF('Res Rent Roll'!$D5="YES",IF(Vacancy!DR$3&lt;'Res Rent Roll'!$J5,'Res Rent Roll'!$H5*'Res Rent Roll'!$C5,'Res Rent Roll'!$R5*Rollover!DQ5*Rents!DR5/30),'Res Rent Roll'!$R5*Rollover!DQ5*Rents!DR5/30))</f>
        <v>0</v>
      </c>
      <c r="DS5" s="47">
        <f>IF('Res Rent Roll'!$B5="","",IF('Res Rent Roll'!$D5="YES",IF(Vacancy!DS$3&lt;'Res Rent Roll'!$J5,'Res Rent Roll'!$H5*'Res Rent Roll'!$C5,'Res Rent Roll'!$R5*Rollover!DR5*Rents!DS5/30),'Res Rent Roll'!$R5*Rollover!DR5*Rents!DS5/30))</f>
        <v>0</v>
      </c>
      <c r="DT5" s="47">
        <f>IF('Res Rent Roll'!$B5="","",IF('Res Rent Roll'!$D5="YES",IF(Vacancy!DT$3&lt;'Res Rent Roll'!$J5,'Res Rent Roll'!$H5*'Res Rent Roll'!$C5,'Res Rent Roll'!$R5*Rollover!DS5*Rents!DT5/30),'Res Rent Roll'!$R5*Rollover!DS5*Rents!DT5/30))</f>
        <v>1369.7195738275291</v>
      </c>
      <c r="DU5" s="47">
        <f>IF('Res Rent Roll'!$B5="","",IF('Res Rent Roll'!$D5="YES",IF(Vacancy!DU$3&lt;'Res Rent Roll'!$J5,'Res Rent Roll'!$H5*'Res Rent Roll'!$C5,'Res Rent Roll'!$R5*Rollover!DT5*Rents!DU5/30),'Res Rent Roll'!$R5*Rollover!DT5*Rents!DU5/30))</f>
        <v>0</v>
      </c>
      <c r="DV5" s="47">
        <f>IF('Res Rent Roll'!$B5="","",IF('Res Rent Roll'!$D5="YES",IF(Vacancy!DV$3&lt;'Res Rent Roll'!$J5,'Res Rent Roll'!$H5*'Res Rent Roll'!$C5,'Res Rent Roll'!$R5*Rollover!DU5*Rents!DV5/30),'Res Rent Roll'!$R5*Rollover!DU5*Rents!DV5/30))</f>
        <v>0</v>
      </c>
      <c r="DW5" s="47">
        <f>IF('Res Rent Roll'!$B5="","",IF('Res Rent Roll'!$D5="YES",IF(Vacancy!DW$3&lt;'Res Rent Roll'!$J5,'Res Rent Roll'!$H5*'Res Rent Roll'!$C5,'Res Rent Roll'!$R5*Rollover!DV5*Rents!DW5/30),'Res Rent Roll'!$R5*Rollover!DV5*Rents!DW5/30))</f>
        <v>0</v>
      </c>
      <c r="DX5" s="47">
        <f>IF('Res Rent Roll'!$B5="","",IF('Res Rent Roll'!$D5="YES",IF(Vacancy!DX$3&lt;'Res Rent Roll'!$J5,'Res Rent Roll'!$H5*'Res Rent Roll'!$C5,'Res Rent Roll'!$R5*Rollover!DW5*Rents!DX5/30),'Res Rent Roll'!$R5*Rollover!DW5*Rents!DX5/30))</f>
        <v>0</v>
      </c>
      <c r="DY5" s="47">
        <f>IF('Res Rent Roll'!$B5="","",IF('Res Rent Roll'!$D5="YES",IF(Vacancy!DY$3&lt;'Res Rent Roll'!$J5,'Res Rent Roll'!$H5*'Res Rent Roll'!$C5,'Res Rent Roll'!$R5*Rollover!DX5*Rents!DY5/30),'Res Rent Roll'!$R5*Rollover!DX5*Rents!DY5/30))</f>
        <v>0</v>
      </c>
      <c r="DZ5" s="47">
        <f>IF('Res Rent Roll'!$B5="","",IF('Res Rent Roll'!$D5="YES",IF(Vacancy!DZ$3&lt;'Res Rent Roll'!$J5,'Res Rent Roll'!$H5*'Res Rent Roll'!$C5,'Res Rent Roll'!$R5*Rollover!DY5*Rents!DZ5/30),'Res Rent Roll'!$R5*Rollover!DY5*Rents!DZ5/30))</f>
        <v>0</v>
      </c>
      <c r="EA5" s="47">
        <f>IF('Res Rent Roll'!$B5="","",IF('Res Rent Roll'!$D5="YES",IF(Vacancy!EA$3&lt;'Res Rent Roll'!$J5,'Res Rent Roll'!$H5*'Res Rent Roll'!$C5,'Res Rent Roll'!$R5*Rollover!DZ5*Rents!EA5/30),'Res Rent Roll'!$R5*Rollover!DZ5*Rents!EA5/30))</f>
        <v>0</v>
      </c>
      <c r="EB5" s="47">
        <f>IF('Res Rent Roll'!$B5="","",IF('Res Rent Roll'!$D5="YES",IF(Vacancy!EB$3&lt;'Res Rent Roll'!$J5,'Res Rent Roll'!$H5*'Res Rent Roll'!$C5,'Res Rent Roll'!$R5*Rollover!EA5*Rents!EB5/30),'Res Rent Roll'!$R5*Rollover!EA5*Rents!EB5/30))</f>
        <v>0</v>
      </c>
      <c r="EC5" s="47">
        <f>IF('Res Rent Roll'!$B5="","",IF('Res Rent Roll'!$D5="YES",IF(Vacancy!EC$3&lt;'Res Rent Roll'!$J5,'Res Rent Roll'!$H5*'Res Rent Roll'!$C5,'Res Rent Roll'!$R5*Rollover!EB5*Rents!EC5/30),'Res Rent Roll'!$R5*Rollover!EB5*Rents!EC5/30))</f>
        <v>0</v>
      </c>
      <c r="ED5" s="47">
        <f>IF('Res Rent Roll'!$B5="","",IF('Res Rent Roll'!$D5="YES",IF(Vacancy!ED$3&lt;'Res Rent Roll'!$J5,'Res Rent Roll'!$H5*'Res Rent Roll'!$C5,'Res Rent Roll'!$R5*Rollover!EC5*Rents!ED5/30),'Res Rent Roll'!$R5*Rollover!EC5*Rents!ED5/30))</f>
        <v>0</v>
      </c>
      <c r="EE5" s="47">
        <f>IF('Res Rent Roll'!$B5="","",IF('Res Rent Roll'!$D5="YES",IF(Vacancy!EE$3&lt;'Res Rent Roll'!$J5,'Res Rent Roll'!$H5*'Res Rent Roll'!$C5,'Res Rent Roll'!$R5*Rollover!ED5*Rents!EE5/30),'Res Rent Roll'!$R5*Rollover!ED5*Rents!EE5/30))</f>
        <v>0</v>
      </c>
      <c r="EF5" s="47">
        <f>IF('Res Rent Roll'!$B5="","",IF('Res Rent Roll'!$D5="YES",IF(Vacancy!EF$3&lt;'Res Rent Roll'!$J5,'Res Rent Roll'!$H5*'Res Rent Roll'!$C5,'Res Rent Roll'!$R5*Rollover!EE5*Rents!EF5/30),'Res Rent Roll'!$R5*Rollover!EE5*Rents!EF5/30))</f>
        <v>1410.811161042355</v>
      </c>
      <c r="EG5" s="47">
        <f>IF('Res Rent Roll'!$B5="","",IF('Res Rent Roll'!$D5="YES",IF(Vacancy!EG$3&lt;'Res Rent Roll'!$J5,'Res Rent Roll'!$H5*'Res Rent Roll'!$C5,'Res Rent Roll'!$R5*Rollover!EF5*Rents!EG5/30),'Res Rent Roll'!$R5*Rollover!EF5*Rents!EG5/30))</f>
        <v>0</v>
      </c>
      <c r="EH5" s="47">
        <f>IF('Res Rent Roll'!$B5="","",IF('Res Rent Roll'!$D5="YES",IF(Vacancy!EH$3&lt;'Res Rent Roll'!$J5,'Res Rent Roll'!$H5*'Res Rent Roll'!$C5,'Res Rent Roll'!$R5*Rollover!EG5*Rents!EH5/30),'Res Rent Roll'!$R5*Rollover!EG5*Rents!EH5/30))</f>
        <v>0</v>
      </c>
      <c r="EI5" s="47">
        <f>IF('Res Rent Roll'!$B5="","",IF('Res Rent Roll'!$D5="YES",IF(Vacancy!EI$3&lt;'Res Rent Roll'!$J5,'Res Rent Roll'!$H5*'Res Rent Roll'!$C5,'Res Rent Roll'!$R5*Rollover!EH5*Rents!EI5/30),'Res Rent Roll'!$R5*Rollover!EH5*Rents!EI5/30))</f>
        <v>0</v>
      </c>
      <c r="EJ5" s="47">
        <f>IF('Res Rent Roll'!$B5="","",IF('Res Rent Roll'!$D5="YES",IF(Vacancy!EJ$3&lt;'Res Rent Roll'!$J5,'Res Rent Roll'!$H5*'Res Rent Roll'!$C5,'Res Rent Roll'!$R5*Rollover!EI5*Rents!EJ5/30),'Res Rent Roll'!$R5*Rollover!EI5*Rents!EJ5/30))</f>
        <v>0</v>
      </c>
      <c r="EK5" s="47">
        <f>IF('Res Rent Roll'!$B5="","",IF('Res Rent Roll'!$D5="YES",IF(Vacancy!EK$3&lt;'Res Rent Roll'!$J5,'Res Rent Roll'!$H5*'Res Rent Roll'!$C5,'Res Rent Roll'!$R5*Rollover!EJ5*Rents!EK5/30),'Res Rent Roll'!$R5*Rollover!EJ5*Rents!EK5/30))</f>
        <v>0</v>
      </c>
      <c r="EL5" s="47">
        <f>IF('Res Rent Roll'!$B5="","",IF('Res Rent Roll'!$D5="YES",IF(Vacancy!EL$3&lt;'Res Rent Roll'!$J5,'Res Rent Roll'!$H5*'Res Rent Roll'!$C5,'Res Rent Roll'!$R5*Rollover!EK5*Rents!EL5/30),'Res Rent Roll'!$R5*Rollover!EK5*Rents!EL5/30))</f>
        <v>0</v>
      </c>
      <c r="EM5" s="47">
        <f>IF('Res Rent Roll'!$B5="","",IF('Res Rent Roll'!$D5="YES",IF(Vacancy!EM$3&lt;'Res Rent Roll'!$J5,'Res Rent Roll'!$H5*'Res Rent Roll'!$C5,'Res Rent Roll'!$R5*Rollover!EL5*Rents!EM5/30),'Res Rent Roll'!$R5*Rollover!EL5*Rents!EM5/30))</f>
        <v>0</v>
      </c>
      <c r="EN5" s="47">
        <f>IF('Res Rent Roll'!$B5="","",IF('Res Rent Roll'!$D5="YES",IF(Vacancy!EN$3&lt;'Res Rent Roll'!$J5,'Res Rent Roll'!$H5*'Res Rent Roll'!$C5,'Res Rent Roll'!$R5*Rollover!EM5*Rents!EN5/30),'Res Rent Roll'!$R5*Rollover!EM5*Rents!EN5/30))</f>
        <v>0</v>
      </c>
      <c r="EO5" s="47">
        <f>IF('Res Rent Roll'!$B5="","",IF('Res Rent Roll'!$D5="YES",IF(Vacancy!EO$3&lt;'Res Rent Roll'!$J5,'Res Rent Roll'!$H5*'Res Rent Roll'!$C5,'Res Rent Roll'!$R5*Rollover!EN5*Rents!EO5/30),'Res Rent Roll'!$R5*Rollover!EN5*Rents!EO5/30))</f>
        <v>0</v>
      </c>
      <c r="EP5" s="47">
        <f>IF('Res Rent Roll'!$B5="","",IF('Res Rent Roll'!$D5="YES",IF(Vacancy!EP$3&lt;'Res Rent Roll'!$J5,'Res Rent Roll'!$H5*'Res Rent Roll'!$C5,'Res Rent Roll'!$R5*Rollover!EO5*Rents!EP5/30),'Res Rent Roll'!$R5*Rollover!EO5*Rents!EP5/30))</f>
        <v>0</v>
      </c>
      <c r="EQ5" s="47">
        <f>IF('Res Rent Roll'!$B5="","",IF('Res Rent Roll'!$D5="YES",IF(Vacancy!EQ$3&lt;'Res Rent Roll'!$J5,'Res Rent Roll'!$H5*'Res Rent Roll'!$C5,'Res Rent Roll'!$R5*Rollover!EP5*Rents!EQ5/30),'Res Rent Roll'!$R5*Rollover!EP5*Rents!EQ5/30))</f>
        <v>0</v>
      </c>
      <c r="ER5" s="47">
        <f>IF('Res Rent Roll'!$B5="","",IF('Res Rent Roll'!$D5="YES",IF(Vacancy!ER$3&lt;'Res Rent Roll'!$J5,'Res Rent Roll'!$H5*'Res Rent Roll'!$C5,'Res Rent Roll'!$R5*Rollover!EQ5*Rents!ER5/30),'Res Rent Roll'!$R5*Rollover!EQ5*Rents!ER5/30))</f>
        <v>1453.1354958736256</v>
      </c>
      <c r="ES5" s="47">
        <f>IF('Res Rent Roll'!$B5="","",IF('Res Rent Roll'!$D5="YES",IF(Vacancy!ES$3&lt;'Res Rent Roll'!$J5,'Res Rent Roll'!$H5*'Res Rent Roll'!$C5,'Res Rent Roll'!$R5*Rollover!ER5*Rents!ES5/30),'Res Rent Roll'!$R5*Rollover!ER5*Rents!ES5/30))</f>
        <v>0</v>
      </c>
      <c r="ET5" s="47">
        <f>IF('Res Rent Roll'!$B5="","",IF('Res Rent Roll'!$D5="YES",IF(Vacancy!ET$3&lt;'Res Rent Roll'!$J5,'Res Rent Roll'!$H5*'Res Rent Roll'!$C5,'Res Rent Roll'!$R5*Rollover!ES5*Rents!ET5/30),'Res Rent Roll'!$R5*Rollover!ES5*Rents!ET5/30))</f>
        <v>0</v>
      </c>
      <c r="EU5" s="47">
        <f>IF('Res Rent Roll'!$B5="","",IF('Res Rent Roll'!$D5="YES",IF(Vacancy!EU$3&lt;'Res Rent Roll'!$J5,'Res Rent Roll'!$H5*'Res Rent Roll'!$C5,'Res Rent Roll'!$R5*Rollover!ET5*Rents!EU5/30),'Res Rent Roll'!$R5*Rollover!ET5*Rents!EU5/30))</f>
        <v>0</v>
      </c>
      <c r="EV5" s="47">
        <f>IF('Res Rent Roll'!$B5="","",IF('Res Rent Roll'!$D5="YES",IF(Vacancy!EV$3&lt;'Res Rent Roll'!$J5,'Res Rent Roll'!$H5*'Res Rent Roll'!$C5,'Res Rent Roll'!$R5*Rollover!EU5*Rents!EV5/30),'Res Rent Roll'!$R5*Rollover!EU5*Rents!EV5/30))</f>
        <v>0</v>
      </c>
      <c r="EW5" s="47">
        <f>IF('Res Rent Roll'!$B5="","",IF('Res Rent Roll'!$D5="YES",IF(Vacancy!EW$3&lt;'Res Rent Roll'!$J5,'Res Rent Roll'!$H5*'Res Rent Roll'!$C5,'Res Rent Roll'!$R5*Rollover!EV5*Rents!EW5/30),'Res Rent Roll'!$R5*Rollover!EV5*Rents!EW5/30))</f>
        <v>0</v>
      </c>
      <c r="EX5" s="47">
        <f>IF('Res Rent Roll'!$B5="","",IF('Res Rent Roll'!$D5="YES",IF(Vacancy!EX$3&lt;'Res Rent Roll'!$J5,'Res Rent Roll'!$H5*'Res Rent Roll'!$C5,'Res Rent Roll'!$R5*Rollover!EW5*Rents!EX5/30),'Res Rent Roll'!$R5*Rollover!EW5*Rents!EX5/30))</f>
        <v>0</v>
      </c>
      <c r="EY5" s="47">
        <f>IF('Res Rent Roll'!$B5="","",IF('Res Rent Roll'!$D5="YES",IF(Vacancy!EY$3&lt;'Res Rent Roll'!$J5,'Res Rent Roll'!$H5*'Res Rent Roll'!$C5,'Res Rent Roll'!$R5*Rollover!EX5*Rents!EY5/30),'Res Rent Roll'!$R5*Rollover!EX5*Rents!EY5/30))</f>
        <v>0</v>
      </c>
      <c r="EZ5" s="47">
        <f>IF('Res Rent Roll'!$B5="","",IF('Res Rent Roll'!$D5="YES",IF(Vacancy!EZ$3&lt;'Res Rent Roll'!$J5,'Res Rent Roll'!$H5*'Res Rent Roll'!$C5,'Res Rent Roll'!$R5*Rollover!EY5*Rents!EZ5/30),'Res Rent Roll'!$R5*Rollover!EY5*Rents!EZ5/30))</f>
        <v>0</v>
      </c>
      <c r="FA5" s="47">
        <f>IF('Res Rent Roll'!$B5="","",IF('Res Rent Roll'!$D5="YES",IF(Vacancy!FA$3&lt;'Res Rent Roll'!$J5,'Res Rent Roll'!$H5*'Res Rent Roll'!$C5,'Res Rent Roll'!$R5*Rollover!EZ5*Rents!FA5/30),'Res Rent Roll'!$R5*Rollover!EZ5*Rents!FA5/30))</f>
        <v>0</v>
      </c>
      <c r="FB5" s="47">
        <f>IF('Res Rent Roll'!$B5="","",IF('Res Rent Roll'!$D5="YES",IF(Vacancy!FB$3&lt;'Res Rent Roll'!$J5,'Res Rent Roll'!$H5*'Res Rent Roll'!$C5,'Res Rent Roll'!$R5*Rollover!FA5*Rents!FB5/30),'Res Rent Roll'!$R5*Rollover!FA5*Rents!FB5/30))</f>
        <v>0</v>
      </c>
      <c r="FC5" s="47">
        <f>IF('Res Rent Roll'!$B5="","",IF('Res Rent Roll'!$D5="YES",IF(Vacancy!FC$3&lt;'Res Rent Roll'!$J5,'Res Rent Roll'!$H5*'Res Rent Roll'!$C5,'Res Rent Roll'!$R5*Rollover!FB5*Rents!FC5/30),'Res Rent Roll'!$R5*Rollover!FB5*Rents!FC5/30))</f>
        <v>0</v>
      </c>
      <c r="FD5" s="47">
        <f>IF('Res Rent Roll'!$B5="","",IF('Res Rent Roll'!$D5="YES",IF(Vacancy!FD$3&lt;'Res Rent Roll'!$J5,'Res Rent Roll'!$H5*'Res Rent Roll'!$C5,'Res Rent Roll'!$R5*Rollover!FC5*Rents!FD5/30),'Res Rent Roll'!$R5*Rollover!FC5*Rents!FD5/30))</f>
        <v>1496.7295607498343</v>
      </c>
      <c r="FE5" s="47">
        <f>IF('Res Rent Roll'!$B5="","",IF('Res Rent Roll'!$D5="YES",IF(Vacancy!FE$3&lt;'Res Rent Roll'!$J5,'Res Rent Roll'!$H5*'Res Rent Roll'!$C5,'Res Rent Roll'!$R5*Rollover!FD5*Rents!FE5/30),'Res Rent Roll'!$R5*Rollover!FD5*Rents!FE5/30))</f>
        <v>0</v>
      </c>
      <c r="FF5" s="47">
        <f>IF('Res Rent Roll'!$B5="","",IF('Res Rent Roll'!$D5="YES",IF(Vacancy!FF$3&lt;'Res Rent Roll'!$J5,'Res Rent Roll'!$H5*'Res Rent Roll'!$C5,'Res Rent Roll'!$R5*Rollover!FE5*Rents!FF5/30),'Res Rent Roll'!$R5*Rollover!FE5*Rents!FF5/30))</f>
        <v>0</v>
      </c>
      <c r="FG5" s="47">
        <f>IF('Res Rent Roll'!$B5="","",IF('Res Rent Roll'!$D5="YES",IF(Vacancy!FG$3&lt;'Res Rent Roll'!$J5,'Res Rent Roll'!$H5*'Res Rent Roll'!$C5,'Res Rent Roll'!$R5*Rollover!FF5*Rents!FG5/30),'Res Rent Roll'!$R5*Rollover!FF5*Rents!FG5/30))</f>
        <v>0</v>
      </c>
      <c r="FH5" s="47">
        <f>IF('Res Rent Roll'!$B5="","",IF('Res Rent Roll'!$D5="YES",IF(Vacancy!FH$3&lt;'Res Rent Roll'!$J5,'Res Rent Roll'!$H5*'Res Rent Roll'!$C5,'Res Rent Roll'!$R5*Rollover!FG5*Rents!FH5/30),'Res Rent Roll'!$R5*Rollover!FG5*Rents!FH5/30))</f>
        <v>0</v>
      </c>
      <c r="FI5" s="47">
        <f>IF('Res Rent Roll'!$B5="","",IF('Res Rent Roll'!$D5="YES",IF(Vacancy!FI$3&lt;'Res Rent Roll'!$J5,'Res Rent Roll'!$H5*'Res Rent Roll'!$C5,'Res Rent Roll'!$R5*Rollover!FH5*Rents!FI5/30),'Res Rent Roll'!$R5*Rollover!FH5*Rents!FI5/30))</f>
        <v>0</v>
      </c>
      <c r="FJ5" s="47">
        <f>IF('Res Rent Roll'!$B5="","",IF('Res Rent Roll'!$D5="YES",IF(Vacancy!FJ$3&lt;'Res Rent Roll'!$J5,'Res Rent Roll'!$H5*'Res Rent Roll'!$C5,'Res Rent Roll'!$R5*Rollover!FI5*Rents!FJ5/30),'Res Rent Roll'!$R5*Rollover!FI5*Rents!FJ5/30))</f>
        <v>0</v>
      </c>
      <c r="FK5" s="47">
        <f>IF('Res Rent Roll'!$B5="","",IF('Res Rent Roll'!$D5="YES",IF(Vacancy!FK$3&lt;'Res Rent Roll'!$J5,'Res Rent Roll'!$H5*'Res Rent Roll'!$C5,'Res Rent Roll'!$R5*Rollover!FJ5*Rents!FK5/30),'Res Rent Roll'!$R5*Rollover!FJ5*Rents!FK5/30))</f>
        <v>0</v>
      </c>
      <c r="FL5" s="47">
        <f>IF('Res Rent Roll'!$B5="","",IF('Res Rent Roll'!$D5="YES",IF(Vacancy!FL$3&lt;'Res Rent Roll'!$J5,'Res Rent Roll'!$H5*'Res Rent Roll'!$C5,'Res Rent Roll'!$R5*Rollover!FK5*Rents!FL5/30),'Res Rent Roll'!$R5*Rollover!FK5*Rents!FL5/30))</f>
        <v>0</v>
      </c>
      <c r="FM5" s="47">
        <f>IF('Res Rent Roll'!$B5="","",IF('Res Rent Roll'!$D5="YES",IF(Vacancy!FM$3&lt;'Res Rent Roll'!$J5,'Res Rent Roll'!$H5*'Res Rent Roll'!$C5,'Res Rent Roll'!$R5*Rollover!FL5*Rents!FM5/30),'Res Rent Roll'!$R5*Rollover!FL5*Rents!FM5/30))</f>
        <v>0</v>
      </c>
      <c r="FN5" s="47">
        <f>IF('Res Rent Roll'!$B5="","",IF('Res Rent Roll'!$D5="YES",IF(Vacancy!FN$3&lt;'Res Rent Roll'!$J5,'Res Rent Roll'!$H5*'Res Rent Roll'!$C5,'Res Rent Roll'!$R5*Rollover!FM5*Rents!FN5/30),'Res Rent Roll'!$R5*Rollover!FM5*Rents!FN5/30))</f>
        <v>0</v>
      </c>
      <c r="FO5" s="47">
        <f>IF('Res Rent Roll'!$B5="","",IF('Res Rent Roll'!$D5="YES",IF(Vacancy!FO$3&lt;'Res Rent Roll'!$J5,'Res Rent Roll'!$H5*'Res Rent Roll'!$C5,'Res Rent Roll'!$R5*Rollover!FN5*Rents!FO5/30),'Res Rent Roll'!$R5*Rollover!FN5*Rents!FO5/30))</f>
        <v>0</v>
      </c>
      <c r="FP5" s="47">
        <f>IF('Res Rent Roll'!$B5="","",IF('Res Rent Roll'!$D5="YES",IF(Vacancy!FP$3&lt;'Res Rent Roll'!$J5,'Res Rent Roll'!$H5*'Res Rent Roll'!$C5,'Res Rent Roll'!$R5*Rollover!FO5*Rents!FP5/30),'Res Rent Roll'!$R5*Rollover!FO5*Rents!FP5/30))</f>
        <v>1541.6314475723295</v>
      </c>
      <c r="FQ5" s="47">
        <f>IF('Res Rent Roll'!$B5="","",IF('Res Rent Roll'!$D5="YES",IF(Vacancy!FQ$3&lt;'Res Rent Roll'!$J5,'Res Rent Roll'!$H5*'Res Rent Roll'!$C5,'Res Rent Roll'!$R5*Rollover!FP5*Rents!FQ5/30),'Res Rent Roll'!$R5*Rollover!FP5*Rents!FQ5/30))</f>
        <v>0</v>
      </c>
      <c r="FR5" s="47">
        <f>IF('Res Rent Roll'!$B5="","",IF('Res Rent Roll'!$D5="YES",IF(Vacancy!FR$3&lt;'Res Rent Roll'!$J5,'Res Rent Roll'!$H5*'Res Rent Roll'!$C5,'Res Rent Roll'!$R5*Rollover!FQ5*Rents!FR5/30),'Res Rent Roll'!$R5*Rollover!FQ5*Rents!FR5/30))</f>
        <v>0</v>
      </c>
      <c r="FS5" s="47">
        <f>IF('Res Rent Roll'!$B5="","",IF('Res Rent Roll'!$D5="YES",IF(Vacancy!FS$3&lt;'Res Rent Roll'!$J5,'Res Rent Roll'!$H5*'Res Rent Roll'!$C5,'Res Rent Roll'!$R5*Rollover!FR5*Rents!FS5/30),'Res Rent Roll'!$R5*Rollover!FR5*Rents!FS5/30))</f>
        <v>0</v>
      </c>
      <c r="FT5" s="47">
        <f>IF('Res Rent Roll'!$B5="","",IF('Res Rent Roll'!$D5="YES",IF(Vacancy!FT$3&lt;'Res Rent Roll'!$J5,'Res Rent Roll'!$H5*'Res Rent Roll'!$C5,'Res Rent Roll'!$R5*Rollover!FS5*Rents!FT5/30),'Res Rent Roll'!$R5*Rollover!FS5*Rents!FT5/30))</f>
        <v>0</v>
      </c>
      <c r="FU5" s="47">
        <f>IF('Res Rent Roll'!$B5="","",IF('Res Rent Roll'!$D5="YES",IF(Vacancy!FU$3&lt;'Res Rent Roll'!$J5,'Res Rent Roll'!$H5*'Res Rent Roll'!$C5,'Res Rent Roll'!$R5*Rollover!FT5*Rents!FU5/30),'Res Rent Roll'!$R5*Rollover!FT5*Rents!FU5/30))</f>
        <v>0</v>
      </c>
      <c r="FV5" s="47">
        <f>IF('Res Rent Roll'!$B5="","",IF('Res Rent Roll'!$D5="YES",IF(Vacancy!FV$3&lt;'Res Rent Roll'!$J5,'Res Rent Roll'!$H5*'Res Rent Roll'!$C5,'Res Rent Roll'!$R5*Rollover!FU5*Rents!FV5/30),'Res Rent Roll'!$R5*Rollover!FU5*Rents!FV5/30))</f>
        <v>0</v>
      </c>
      <c r="FW5" s="47">
        <f>IF('Res Rent Roll'!$B5="","",IF('Res Rent Roll'!$D5="YES",IF(Vacancy!FW$3&lt;'Res Rent Roll'!$J5,'Res Rent Roll'!$H5*'Res Rent Roll'!$C5,'Res Rent Roll'!$R5*Rollover!FV5*Rents!FW5/30),'Res Rent Roll'!$R5*Rollover!FV5*Rents!FW5/30))</f>
        <v>0</v>
      </c>
      <c r="FX5" s="47">
        <f>IF('Res Rent Roll'!$B5="","",IF('Res Rent Roll'!$D5="YES",IF(Vacancy!FX$3&lt;'Res Rent Roll'!$J5,'Res Rent Roll'!$H5*'Res Rent Roll'!$C5,'Res Rent Roll'!$R5*Rollover!FW5*Rents!FX5/30),'Res Rent Roll'!$R5*Rollover!FW5*Rents!FX5/30))</f>
        <v>0</v>
      </c>
      <c r="FY5" s="47">
        <f>IF('Res Rent Roll'!$B5="","",IF('Res Rent Roll'!$D5="YES",IF(Vacancy!FY$3&lt;'Res Rent Roll'!$J5,'Res Rent Roll'!$H5*'Res Rent Roll'!$C5,'Res Rent Roll'!$R5*Rollover!FX5*Rents!FY5/30),'Res Rent Roll'!$R5*Rollover!FX5*Rents!FY5/30))</f>
        <v>0</v>
      </c>
      <c r="FZ5" s="47">
        <f>IF('Res Rent Roll'!$B5="","",IF('Res Rent Roll'!$D5="YES",IF(Vacancy!FZ$3&lt;'Res Rent Roll'!$J5,'Res Rent Roll'!$H5*'Res Rent Roll'!$C5,'Res Rent Roll'!$R5*Rollover!FY5*Rents!FZ5/30),'Res Rent Roll'!$R5*Rollover!FY5*Rents!FZ5/30))</f>
        <v>0</v>
      </c>
      <c r="GA5" s="48">
        <f>IF('Res Rent Roll'!$B5="","",IF('Res Rent Roll'!$D5="YES",IF(Vacancy!GA$3&lt;'Res Rent Roll'!$J5,'Res Rent Roll'!$H5*'Res Rent Roll'!$C5,'Res Rent Roll'!$R5*Rollover!FZ5*Rents!GA5/30),'Res Rent Roll'!$R5*Rollover!FZ5*Rents!GA5/30))</f>
        <v>0</v>
      </c>
    </row>
    <row r="6" spans="2:183" x14ac:dyDescent="0.3">
      <c r="B6" s="42" t="str">
        <f>IF('Res Rent Roll'!$B6="","",'Res Rent Roll'!$B6)</f>
        <v>1-Bed B R1</v>
      </c>
      <c r="C6" s="43"/>
      <c r="D6" s="47">
        <f>IF('Res Rent Roll'!$B6="","",IF('Res Rent Roll'!$D6="YES",IF(Vacancy!D$3&lt;'Res Rent Roll'!$J6,'Res Rent Roll'!$H6*'Res Rent Roll'!$C6,'Res Rent Roll'!$R6*Rollover!C6*Rents!D6/30),'Res Rent Roll'!$R6*Rollover!C6*Rents!D6/30))</f>
        <v>0</v>
      </c>
      <c r="E6" s="47">
        <f>IF('Res Rent Roll'!$B6="","",IF('Res Rent Roll'!$D6="YES",IF(Vacancy!E$3&lt;'Res Rent Roll'!$J6,'Res Rent Roll'!$H6*'Res Rent Roll'!$C6,'Res Rent Roll'!$R6*Rollover!D6*Rents!E6/30),'Res Rent Roll'!$R6*Rollover!D6*Rents!E6/30))</f>
        <v>0</v>
      </c>
      <c r="F6" s="47">
        <f>IF('Res Rent Roll'!$B6="","",IF('Res Rent Roll'!$D6="YES",IF(Vacancy!F$3&lt;'Res Rent Roll'!$J6,'Res Rent Roll'!$H6*'Res Rent Roll'!$C6,'Res Rent Roll'!$R6*Rollover!E6*Rents!F6/30),'Res Rent Roll'!$R6*Rollover!E6*Rents!F6/30))</f>
        <v>0</v>
      </c>
      <c r="G6" s="47">
        <f>IF('Res Rent Roll'!$B6="","",IF('Res Rent Roll'!$D6="YES",IF(Vacancy!G$3&lt;'Res Rent Roll'!$J6,'Res Rent Roll'!$H6*'Res Rent Roll'!$C6,'Res Rent Roll'!$R6*Rollover!F6*Rents!G6/30),'Res Rent Roll'!$R6*Rollover!F6*Rents!G6/30))</f>
        <v>0</v>
      </c>
      <c r="H6" s="47">
        <f>IF('Res Rent Roll'!$B6="","",IF('Res Rent Roll'!$D6="YES",IF(Vacancy!H$3&lt;'Res Rent Roll'!$J6,'Res Rent Roll'!$H6*'Res Rent Roll'!$C6,'Res Rent Roll'!$R6*Rollover!G6*Rents!H6/30),'Res Rent Roll'!$R6*Rollover!G6*Rents!H6/30))</f>
        <v>0</v>
      </c>
      <c r="I6" s="47">
        <f>IF('Res Rent Roll'!$B6="","",IF('Res Rent Roll'!$D6="YES",IF(Vacancy!I$3&lt;'Res Rent Roll'!$J6,'Res Rent Roll'!$H6*'Res Rent Roll'!$C6,'Res Rent Roll'!$R6*Rollover!H6*Rents!I6/30),'Res Rent Roll'!$R6*Rollover!H6*Rents!I6/30))</f>
        <v>0</v>
      </c>
      <c r="J6" s="47">
        <f>IF('Res Rent Roll'!$B6="","",IF('Res Rent Roll'!$D6="YES",IF(Vacancy!J$3&lt;'Res Rent Roll'!$J6,'Res Rent Roll'!$H6*'Res Rent Roll'!$C6,'Res Rent Roll'!$R6*Rollover!I6*Rents!J6/30),'Res Rent Roll'!$R6*Rollover!I6*Rents!J6/30))</f>
        <v>0</v>
      </c>
      <c r="K6" s="47">
        <f>IF('Res Rent Roll'!$B6="","",IF('Res Rent Roll'!$D6="YES",IF(Vacancy!K$3&lt;'Res Rent Roll'!$J6,'Res Rent Roll'!$H6*'Res Rent Roll'!$C6,'Res Rent Roll'!$R6*Rollover!J6*Rents!K6/30),'Res Rent Roll'!$R6*Rollover!J6*Rents!K6/30))</f>
        <v>0</v>
      </c>
      <c r="L6" s="47">
        <f>IF('Res Rent Roll'!$B6="","",IF('Res Rent Roll'!$D6="YES",IF(Vacancy!L$3&lt;'Res Rent Roll'!$J6,'Res Rent Roll'!$H6*'Res Rent Roll'!$C6,'Res Rent Roll'!$R6*Rollover!K6*Rents!L6/30),'Res Rent Roll'!$R6*Rollover!K6*Rents!L6/30))</f>
        <v>0</v>
      </c>
      <c r="M6" s="47">
        <f>IF('Res Rent Roll'!$B6="","",IF('Res Rent Roll'!$D6="YES",IF(Vacancy!M$3&lt;'Res Rent Roll'!$J6,'Res Rent Roll'!$H6*'Res Rent Roll'!$C6,'Res Rent Roll'!$R6*Rollover!L6*Rents!M6/30),'Res Rent Roll'!$R6*Rollover!L6*Rents!M6/30))</f>
        <v>0</v>
      </c>
      <c r="N6" s="47">
        <f>IF('Res Rent Roll'!$B6="","",IF('Res Rent Roll'!$D6="YES",IF(Vacancy!N$3&lt;'Res Rent Roll'!$J6,'Res Rent Roll'!$H6*'Res Rent Roll'!$C6,'Res Rent Roll'!$R6*Rollover!M6*Rents!N6/30),'Res Rent Roll'!$R6*Rollover!M6*Rents!N6/30))</f>
        <v>0</v>
      </c>
      <c r="O6" s="47">
        <f>IF('Res Rent Roll'!$B6="","",IF('Res Rent Roll'!$D6="YES",IF(Vacancy!O$3&lt;'Res Rent Roll'!$J6,'Res Rent Roll'!$H6*'Res Rent Roll'!$C6,'Res Rent Roll'!$R6*Rollover!N6*Rents!O6/30),'Res Rent Roll'!$R6*Rollover!N6*Rents!O6/30))</f>
        <v>0</v>
      </c>
      <c r="P6" s="47">
        <f>IF('Res Rent Roll'!$B6="","",IF('Res Rent Roll'!$D6="YES",IF(Vacancy!P$3&lt;'Res Rent Roll'!$J6,'Res Rent Roll'!$H6*'Res Rent Roll'!$C6,'Res Rent Roll'!$R6*Rollover!O6*Rents!P6/30),'Res Rent Roll'!$R6*Rollover!O6*Rents!P6/30))</f>
        <v>664.47360000000003</v>
      </c>
      <c r="Q6" s="47">
        <f>IF('Res Rent Roll'!$B6="","",IF('Res Rent Roll'!$D6="YES",IF(Vacancy!Q$3&lt;'Res Rent Roll'!$J6,'Res Rent Roll'!$H6*'Res Rent Roll'!$C6,'Res Rent Roll'!$R6*Rollover!P6*Rents!Q6/30),'Res Rent Roll'!$R6*Rollover!P6*Rents!Q6/30))</f>
        <v>0</v>
      </c>
      <c r="R6" s="47">
        <f>IF('Res Rent Roll'!$B6="","",IF('Res Rent Roll'!$D6="YES",IF(Vacancy!R$3&lt;'Res Rent Roll'!$J6,'Res Rent Roll'!$H6*'Res Rent Roll'!$C6,'Res Rent Roll'!$R6*Rollover!Q6*Rents!R6/30),'Res Rent Roll'!$R6*Rollover!Q6*Rents!R6/30))</f>
        <v>0</v>
      </c>
      <c r="S6" s="47">
        <f>IF('Res Rent Roll'!$B6="","",IF('Res Rent Roll'!$D6="YES",IF(Vacancy!S$3&lt;'Res Rent Roll'!$J6,'Res Rent Roll'!$H6*'Res Rent Roll'!$C6,'Res Rent Roll'!$R6*Rollover!R6*Rents!S6/30),'Res Rent Roll'!$R6*Rollover!R6*Rents!S6/30))</f>
        <v>0</v>
      </c>
      <c r="T6" s="47">
        <f>IF('Res Rent Roll'!$B6="","",IF('Res Rent Roll'!$D6="YES",IF(Vacancy!T$3&lt;'Res Rent Roll'!$J6,'Res Rent Roll'!$H6*'Res Rent Roll'!$C6,'Res Rent Roll'!$R6*Rollover!S6*Rents!T6/30),'Res Rent Roll'!$R6*Rollover!S6*Rents!T6/30))</f>
        <v>0</v>
      </c>
      <c r="U6" s="47">
        <f>IF('Res Rent Roll'!$B6="","",IF('Res Rent Roll'!$D6="YES",IF(Vacancy!U$3&lt;'Res Rent Roll'!$J6,'Res Rent Roll'!$H6*'Res Rent Roll'!$C6,'Res Rent Roll'!$R6*Rollover!T6*Rents!U6/30),'Res Rent Roll'!$R6*Rollover!T6*Rents!U6/30))</f>
        <v>0</v>
      </c>
      <c r="V6" s="47">
        <f>IF('Res Rent Roll'!$B6="","",IF('Res Rent Roll'!$D6="YES",IF(Vacancy!V$3&lt;'Res Rent Roll'!$J6,'Res Rent Roll'!$H6*'Res Rent Roll'!$C6,'Res Rent Roll'!$R6*Rollover!U6*Rents!V6/30),'Res Rent Roll'!$R6*Rollover!U6*Rents!V6/30))</f>
        <v>0</v>
      </c>
      <c r="W6" s="47">
        <f>IF('Res Rent Roll'!$B6="","",IF('Res Rent Roll'!$D6="YES",IF(Vacancy!W$3&lt;'Res Rent Roll'!$J6,'Res Rent Roll'!$H6*'Res Rent Roll'!$C6,'Res Rent Roll'!$R6*Rollover!V6*Rents!W6/30),'Res Rent Roll'!$R6*Rollover!V6*Rents!W6/30))</f>
        <v>0</v>
      </c>
      <c r="X6" s="47">
        <f>IF('Res Rent Roll'!$B6="","",IF('Res Rent Roll'!$D6="YES",IF(Vacancy!X$3&lt;'Res Rent Roll'!$J6,'Res Rent Roll'!$H6*'Res Rent Roll'!$C6,'Res Rent Roll'!$R6*Rollover!W6*Rents!X6/30),'Res Rent Roll'!$R6*Rollover!W6*Rents!X6/30))</f>
        <v>0</v>
      </c>
      <c r="Y6" s="47">
        <f>IF('Res Rent Roll'!$B6="","",IF('Res Rent Roll'!$D6="YES",IF(Vacancy!Y$3&lt;'Res Rent Roll'!$J6,'Res Rent Roll'!$H6*'Res Rent Roll'!$C6,'Res Rent Roll'!$R6*Rollover!X6*Rents!Y6/30),'Res Rent Roll'!$R6*Rollover!X6*Rents!Y6/30))</f>
        <v>0</v>
      </c>
      <c r="Z6" s="47">
        <f>IF('Res Rent Roll'!$B6="","",IF('Res Rent Roll'!$D6="YES",IF(Vacancy!Z$3&lt;'Res Rent Roll'!$J6,'Res Rent Roll'!$H6*'Res Rent Roll'!$C6,'Res Rent Roll'!$R6*Rollover!Y6*Rents!Z6/30),'Res Rent Roll'!$R6*Rollover!Y6*Rents!Z6/30))</f>
        <v>0</v>
      </c>
      <c r="AA6" s="47">
        <f>IF('Res Rent Roll'!$B6="","",IF('Res Rent Roll'!$D6="YES",IF(Vacancy!AA$3&lt;'Res Rent Roll'!$J6,'Res Rent Roll'!$H6*'Res Rent Roll'!$C6,'Res Rent Roll'!$R6*Rollover!Z6*Rents!AA6/30),'Res Rent Roll'!$R6*Rollover!Z6*Rents!AA6/30))</f>
        <v>0</v>
      </c>
      <c r="AB6" s="47">
        <f>IF('Res Rent Roll'!$B6="","",IF('Res Rent Roll'!$D6="YES",IF(Vacancy!AB$3&lt;'Res Rent Roll'!$J6,'Res Rent Roll'!$H6*'Res Rent Roll'!$C6,'Res Rent Roll'!$R6*Rollover!AA6*Rents!AB6/30),'Res Rent Roll'!$R6*Rollover!AA6*Rents!AB6/30))</f>
        <v>684.40780800000005</v>
      </c>
      <c r="AC6" s="47">
        <f>IF('Res Rent Roll'!$B6="","",IF('Res Rent Roll'!$D6="YES",IF(Vacancy!AC$3&lt;'Res Rent Roll'!$J6,'Res Rent Roll'!$H6*'Res Rent Roll'!$C6,'Res Rent Roll'!$R6*Rollover!AB6*Rents!AC6/30),'Res Rent Roll'!$R6*Rollover!AB6*Rents!AC6/30))</f>
        <v>0</v>
      </c>
      <c r="AD6" s="47">
        <f>IF('Res Rent Roll'!$B6="","",IF('Res Rent Roll'!$D6="YES",IF(Vacancy!AD$3&lt;'Res Rent Roll'!$J6,'Res Rent Roll'!$H6*'Res Rent Roll'!$C6,'Res Rent Roll'!$R6*Rollover!AC6*Rents!AD6/30),'Res Rent Roll'!$R6*Rollover!AC6*Rents!AD6/30))</f>
        <v>0</v>
      </c>
      <c r="AE6" s="47">
        <f>IF('Res Rent Roll'!$B6="","",IF('Res Rent Roll'!$D6="YES",IF(Vacancy!AE$3&lt;'Res Rent Roll'!$J6,'Res Rent Roll'!$H6*'Res Rent Roll'!$C6,'Res Rent Roll'!$R6*Rollover!AD6*Rents!AE6/30),'Res Rent Roll'!$R6*Rollover!AD6*Rents!AE6/30))</f>
        <v>0</v>
      </c>
      <c r="AF6" s="47">
        <f>IF('Res Rent Roll'!$B6="","",IF('Res Rent Roll'!$D6="YES",IF(Vacancy!AF$3&lt;'Res Rent Roll'!$J6,'Res Rent Roll'!$H6*'Res Rent Roll'!$C6,'Res Rent Roll'!$R6*Rollover!AE6*Rents!AF6/30),'Res Rent Roll'!$R6*Rollover!AE6*Rents!AF6/30))</f>
        <v>0</v>
      </c>
      <c r="AG6" s="47">
        <f>IF('Res Rent Roll'!$B6="","",IF('Res Rent Roll'!$D6="YES",IF(Vacancy!AG$3&lt;'Res Rent Roll'!$J6,'Res Rent Roll'!$H6*'Res Rent Roll'!$C6,'Res Rent Roll'!$R6*Rollover!AF6*Rents!AG6/30),'Res Rent Roll'!$R6*Rollover!AF6*Rents!AG6/30))</f>
        <v>0</v>
      </c>
      <c r="AH6" s="47">
        <f>IF('Res Rent Roll'!$B6="","",IF('Res Rent Roll'!$D6="YES",IF(Vacancy!AH$3&lt;'Res Rent Roll'!$J6,'Res Rent Roll'!$H6*'Res Rent Roll'!$C6,'Res Rent Roll'!$R6*Rollover!AG6*Rents!AH6/30),'Res Rent Roll'!$R6*Rollover!AG6*Rents!AH6/30))</f>
        <v>0</v>
      </c>
      <c r="AI6" s="47">
        <f>IF('Res Rent Roll'!$B6="","",IF('Res Rent Roll'!$D6="YES",IF(Vacancy!AI$3&lt;'Res Rent Roll'!$J6,'Res Rent Roll'!$H6*'Res Rent Roll'!$C6,'Res Rent Roll'!$R6*Rollover!AH6*Rents!AI6/30),'Res Rent Roll'!$R6*Rollover!AH6*Rents!AI6/30))</f>
        <v>0</v>
      </c>
      <c r="AJ6" s="47">
        <f>IF('Res Rent Roll'!$B6="","",IF('Res Rent Roll'!$D6="YES",IF(Vacancy!AJ$3&lt;'Res Rent Roll'!$J6,'Res Rent Roll'!$H6*'Res Rent Roll'!$C6,'Res Rent Roll'!$R6*Rollover!AI6*Rents!AJ6/30),'Res Rent Roll'!$R6*Rollover!AI6*Rents!AJ6/30))</f>
        <v>0</v>
      </c>
      <c r="AK6" s="47">
        <f>IF('Res Rent Roll'!$B6="","",IF('Res Rent Roll'!$D6="YES",IF(Vacancy!AK$3&lt;'Res Rent Roll'!$J6,'Res Rent Roll'!$H6*'Res Rent Roll'!$C6,'Res Rent Roll'!$R6*Rollover!AJ6*Rents!AK6/30),'Res Rent Roll'!$R6*Rollover!AJ6*Rents!AK6/30))</f>
        <v>0</v>
      </c>
      <c r="AL6" s="47">
        <f>IF('Res Rent Roll'!$B6="","",IF('Res Rent Roll'!$D6="YES",IF(Vacancy!AL$3&lt;'Res Rent Roll'!$J6,'Res Rent Roll'!$H6*'Res Rent Roll'!$C6,'Res Rent Roll'!$R6*Rollover!AK6*Rents!AL6/30),'Res Rent Roll'!$R6*Rollover!AK6*Rents!AL6/30))</f>
        <v>0</v>
      </c>
      <c r="AM6" s="47">
        <f>IF('Res Rent Roll'!$B6="","",IF('Res Rent Roll'!$D6="YES",IF(Vacancy!AM$3&lt;'Res Rent Roll'!$J6,'Res Rent Roll'!$H6*'Res Rent Roll'!$C6,'Res Rent Roll'!$R6*Rollover!AL6*Rents!AM6/30),'Res Rent Roll'!$R6*Rollover!AL6*Rents!AM6/30))</f>
        <v>0</v>
      </c>
      <c r="AN6" s="47">
        <f>IF('Res Rent Roll'!$B6="","",IF('Res Rent Roll'!$D6="YES",IF(Vacancy!AN$3&lt;'Res Rent Roll'!$J6,'Res Rent Roll'!$H6*'Res Rent Roll'!$C6,'Res Rent Roll'!$R6*Rollover!AM6*Rents!AN6/30),'Res Rent Roll'!$R6*Rollover!AM6*Rents!AN6/30))</f>
        <v>704.94004224000014</v>
      </c>
      <c r="AO6" s="47">
        <f>IF('Res Rent Roll'!$B6="","",IF('Res Rent Roll'!$D6="YES",IF(Vacancy!AO$3&lt;'Res Rent Roll'!$J6,'Res Rent Roll'!$H6*'Res Rent Roll'!$C6,'Res Rent Roll'!$R6*Rollover!AN6*Rents!AO6/30),'Res Rent Roll'!$R6*Rollover!AN6*Rents!AO6/30))</f>
        <v>0</v>
      </c>
      <c r="AP6" s="47">
        <f>IF('Res Rent Roll'!$B6="","",IF('Res Rent Roll'!$D6="YES",IF(Vacancy!AP$3&lt;'Res Rent Roll'!$J6,'Res Rent Roll'!$H6*'Res Rent Roll'!$C6,'Res Rent Roll'!$R6*Rollover!AO6*Rents!AP6/30),'Res Rent Roll'!$R6*Rollover!AO6*Rents!AP6/30))</f>
        <v>0</v>
      </c>
      <c r="AQ6" s="47">
        <f>IF('Res Rent Roll'!$B6="","",IF('Res Rent Roll'!$D6="YES",IF(Vacancy!AQ$3&lt;'Res Rent Roll'!$J6,'Res Rent Roll'!$H6*'Res Rent Roll'!$C6,'Res Rent Roll'!$R6*Rollover!AP6*Rents!AQ6/30),'Res Rent Roll'!$R6*Rollover!AP6*Rents!AQ6/30))</f>
        <v>0</v>
      </c>
      <c r="AR6" s="47">
        <f>IF('Res Rent Roll'!$B6="","",IF('Res Rent Roll'!$D6="YES",IF(Vacancy!AR$3&lt;'Res Rent Roll'!$J6,'Res Rent Roll'!$H6*'Res Rent Roll'!$C6,'Res Rent Roll'!$R6*Rollover!AQ6*Rents!AR6/30),'Res Rent Roll'!$R6*Rollover!AQ6*Rents!AR6/30))</f>
        <v>0</v>
      </c>
      <c r="AS6" s="47">
        <f>IF('Res Rent Roll'!$B6="","",IF('Res Rent Roll'!$D6="YES",IF(Vacancy!AS$3&lt;'Res Rent Roll'!$J6,'Res Rent Roll'!$H6*'Res Rent Roll'!$C6,'Res Rent Roll'!$R6*Rollover!AR6*Rents!AS6/30),'Res Rent Roll'!$R6*Rollover!AR6*Rents!AS6/30))</f>
        <v>0</v>
      </c>
      <c r="AT6" s="47">
        <f>IF('Res Rent Roll'!$B6="","",IF('Res Rent Roll'!$D6="YES",IF(Vacancy!AT$3&lt;'Res Rent Roll'!$J6,'Res Rent Roll'!$H6*'Res Rent Roll'!$C6,'Res Rent Roll'!$R6*Rollover!AS6*Rents!AT6/30),'Res Rent Roll'!$R6*Rollover!AS6*Rents!AT6/30))</f>
        <v>0</v>
      </c>
      <c r="AU6" s="47">
        <f>IF('Res Rent Roll'!$B6="","",IF('Res Rent Roll'!$D6="YES",IF(Vacancy!AU$3&lt;'Res Rent Roll'!$J6,'Res Rent Roll'!$H6*'Res Rent Roll'!$C6,'Res Rent Roll'!$R6*Rollover!AT6*Rents!AU6/30),'Res Rent Roll'!$R6*Rollover!AT6*Rents!AU6/30))</f>
        <v>0</v>
      </c>
      <c r="AV6" s="47">
        <f>IF('Res Rent Roll'!$B6="","",IF('Res Rent Roll'!$D6="YES",IF(Vacancy!AV$3&lt;'Res Rent Roll'!$J6,'Res Rent Roll'!$H6*'Res Rent Roll'!$C6,'Res Rent Roll'!$R6*Rollover!AU6*Rents!AV6/30),'Res Rent Roll'!$R6*Rollover!AU6*Rents!AV6/30))</f>
        <v>0</v>
      </c>
      <c r="AW6" s="47">
        <f>IF('Res Rent Roll'!$B6="","",IF('Res Rent Roll'!$D6="YES",IF(Vacancy!AW$3&lt;'Res Rent Roll'!$J6,'Res Rent Roll'!$H6*'Res Rent Roll'!$C6,'Res Rent Roll'!$R6*Rollover!AV6*Rents!AW6/30),'Res Rent Roll'!$R6*Rollover!AV6*Rents!AW6/30))</f>
        <v>0</v>
      </c>
      <c r="AX6" s="47">
        <f>IF('Res Rent Roll'!$B6="","",IF('Res Rent Roll'!$D6="YES",IF(Vacancy!AX$3&lt;'Res Rent Roll'!$J6,'Res Rent Roll'!$H6*'Res Rent Roll'!$C6,'Res Rent Roll'!$R6*Rollover!AW6*Rents!AX6/30),'Res Rent Roll'!$R6*Rollover!AW6*Rents!AX6/30))</f>
        <v>0</v>
      </c>
      <c r="AY6" s="47">
        <f>IF('Res Rent Roll'!$B6="","",IF('Res Rent Roll'!$D6="YES",IF(Vacancy!AY$3&lt;'Res Rent Roll'!$J6,'Res Rent Roll'!$H6*'Res Rent Roll'!$C6,'Res Rent Roll'!$R6*Rollover!AX6*Rents!AY6/30),'Res Rent Roll'!$R6*Rollover!AX6*Rents!AY6/30))</f>
        <v>0</v>
      </c>
      <c r="AZ6" s="47">
        <f>IF('Res Rent Roll'!$B6="","",IF('Res Rent Roll'!$D6="YES",IF(Vacancy!AZ$3&lt;'Res Rent Roll'!$J6,'Res Rent Roll'!$H6*'Res Rent Roll'!$C6,'Res Rent Roll'!$R6*Rollover!AY6*Rents!AZ6/30),'Res Rent Roll'!$R6*Rollover!AY6*Rents!AZ6/30))</f>
        <v>726.08824350719999</v>
      </c>
      <c r="BA6" s="47">
        <f>IF('Res Rent Roll'!$B6="","",IF('Res Rent Roll'!$D6="YES",IF(Vacancy!BA$3&lt;'Res Rent Roll'!$J6,'Res Rent Roll'!$H6*'Res Rent Roll'!$C6,'Res Rent Roll'!$R6*Rollover!AZ6*Rents!BA6/30),'Res Rent Roll'!$R6*Rollover!AZ6*Rents!BA6/30))</f>
        <v>0</v>
      </c>
      <c r="BB6" s="47">
        <f>IF('Res Rent Roll'!$B6="","",IF('Res Rent Roll'!$D6="YES",IF(Vacancy!BB$3&lt;'Res Rent Roll'!$J6,'Res Rent Roll'!$H6*'Res Rent Roll'!$C6,'Res Rent Roll'!$R6*Rollover!BA6*Rents!BB6/30),'Res Rent Roll'!$R6*Rollover!BA6*Rents!BB6/30))</f>
        <v>0</v>
      </c>
      <c r="BC6" s="47">
        <f>IF('Res Rent Roll'!$B6="","",IF('Res Rent Roll'!$D6="YES",IF(Vacancy!BC$3&lt;'Res Rent Roll'!$J6,'Res Rent Roll'!$H6*'Res Rent Roll'!$C6,'Res Rent Roll'!$R6*Rollover!BB6*Rents!BC6/30),'Res Rent Roll'!$R6*Rollover!BB6*Rents!BC6/30))</f>
        <v>0</v>
      </c>
      <c r="BD6" s="47">
        <f>IF('Res Rent Roll'!$B6="","",IF('Res Rent Roll'!$D6="YES",IF(Vacancy!BD$3&lt;'Res Rent Roll'!$J6,'Res Rent Roll'!$H6*'Res Rent Roll'!$C6,'Res Rent Roll'!$R6*Rollover!BC6*Rents!BD6/30),'Res Rent Roll'!$R6*Rollover!BC6*Rents!BD6/30))</f>
        <v>0</v>
      </c>
      <c r="BE6" s="47">
        <f>IF('Res Rent Roll'!$B6="","",IF('Res Rent Roll'!$D6="YES",IF(Vacancy!BE$3&lt;'Res Rent Roll'!$J6,'Res Rent Roll'!$H6*'Res Rent Roll'!$C6,'Res Rent Roll'!$R6*Rollover!BD6*Rents!BE6/30),'Res Rent Roll'!$R6*Rollover!BD6*Rents!BE6/30))</f>
        <v>0</v>
      </c>
      <c r="BF6" s="47">
        <f>IF('Res Rent Roll'!$B6="","",IF('Res Rent Roll'!$D6="YES",IF(Vacancy!BF$3&lt;'Res Rent Roll'!$J6,'Res Rent Roll'!$H6*'Res Rent Roll'!$C6,'Res Rent Roll'!$R6*Rollover!BE6*Rents!BF6/30),'Res Rent Roll'!$R6*Rollover!BE6*Rents!BF6/30))</f>
        <v>0</v>
      </c>
      <c r="BG6" s="47">
        <f>IF('Res Rent Roll'!$B6="","",IF('Res Rent Roll'!$D6="YES",IF(Vacancy!BG$3&lt;'Res Rent Roll'!$J6,'Res Rent Roll'!$H6*'Res Rent Roll'!$C6,'Res Rent Roll'!$R6*Rollover!BF6*Rents!BG6/30),'Res Rent Roll'!$R6*Rollover!BF6*Rents!BG6/30))</f>
        <v>0</v>
      </c>
      <c r="BH6" s="47">
        <f>IF('Res Rent Roll'!$B6="","",IF('Res Rent Roll'!$D6="YES",IF(Vacancy!BH$3&lt;'Res Rent Roll'!$J6,'Res Rent Roll'!$H6*'Res Rent Roll'!$C6,'Res Rent Roll'!$R6*Rollover!BG6*Rents!BH6/30),'Res Rent Roll'!$R6*Rollover!BG6*Rents!BH6/30))</f>
        <v>0</v>
      </c>
      <c r="BI6" s="47">
        <f>IF('Res Rent Roll'!$B6="","",IF('Res Rent Roll'!$D6="YES",IF(Vacancy!BI$3&lt;'Res Rent Roll'!$J6,'Res Rent Roll'!$H6*'Res Rent Roll'!$C6,'Res Rent Roll'!$R6*Rollover!BH6*Rents!BI6/30),'Res Rent Roll'!$R6*Rollover!BH6*Rents!BI6/30))</f>
        <v>0</v>
      </c>
      <c r="BJ6" s="47">
        <f>IF('Res Rent Roll'!$B6="","",IF('Res Rent Roll'!$D6="YES",IF(Vacancy!BJ$3&lt;'Res Rent Roll'!$J6,'Res Rent Roll'!$H6*'Res Rent Roll'!$C6,'Res Rent Roll'!$R6*Rollover!BI6*Rents!BJ6/30),'Res Rent Roll'!$R6*Rollover!BI6*Rents!BJ6/30))</f>
        <v>0</v>
      </c>
      <c r="BK6" s="47">
        <f>IF('Res Rent Roll'!$B6="","",IF('Res Rent Roll'!$D6="YES",IF(Vacancy!BK$3&lt;'Res Rent Roll'!$J6,'Res Rent Roll'!$H6*'Res Rent Roll'!$C6,'Res Rent Roll'!$R6*Rollover!BJ6*Rents!BK6/30),'Res Rent Roll'!$R6*Rollover!BJ6*Rents!BK6/30))</f>
        <v>0</v>
      </c>
      <c r="BL6" s="47">
        <f>IF('Res Rent Roll'!$B6="","",IF('Res Rent Roll'!$D6="YES",IF(Vacancy!BL$3&lt;'Res Rent Roll'!$J6,'Res Rent Roll'!$H6*'Res Rent Roll'!$C6,'Res Rent Roll'!$R6*Rollover!BK6*Rents!BL6/30),'Res Rent Roll'!$R6*Rollover!BK6*Rents!BL6/30))</f>
        <v>747.87089081241595</v>
      </c>
      <c r="BM6" s="47">
        <f>IF('Res Rent Roll'!$B6="","",IF('Res Rent Roll'!$D6="YES",IF(Vacancy!BM$3&lt;'Res Rent Roll'!$J6,'Res Rent Roll'!$H6*'Res Rent Roll'!$C6,'Res Rent Roll'!$R6*Rollover!BL6*Rents!BM6/30),'Res Rent Roll'!$R6*Rollover!BL6*Rents!BM6/30))</f>
        <v>0</v>
      </c>
      <c r="BN6" s="47">
        <f>IF('Res Rent Roll'!$B6="","",IF('Res Rent Roll'!$D6="YES",IF(Vacancy!BN$3&lt;'Res Rent Roll'!$J6,'Res Rent Roll'!$H6*'Res Rent Roll'!$C6,'Res Rent Roll'!$R6*Rollover!BM6*Rents!BN6/30),'Res Rent Roll'!$R6*Rollover!BM6*Rents!BN6/30))</f>
        <v>0</v>
      </c>
      <c r="BO6" s="47">
        <f>IF('Res Rent Roll'!$B6="","",IF('Res Rent Roll'!$D6="YES",IF(Vacancy!BO$3&lt;'Res Rent Roll'!$J6,'Res Rent Roll'!$H6*'Res Rent Roll'!$C6,'Res Rent Roll'!$R6*Rollover!BN6*Rents!BO6/30),'Res Rent Roll'!$R6*Rollover!BN6*Rents!BO6/30))</f>
        <v>0</v>
      </c>
      <c r="BP6" s="47">
        <f>IF('Res Rent Roll'!$B6="","",IF('Res Rent Roll'!$D6="YES",IF(Vacancy!BP$3&lt;'Res Rent Roll'!$J6,'Res Rent Roll'!$H6*'Res Rent Roll'!$C6,'Res Rent Roll'!$R6*Rollover!BO6*Rents!BP6/30),'Res Rent Roll'!$R6*Rollover!BO6*Rents!BP6/30))</f>
        <v>0</v>
      </c>
      <c r="BQ6" s="47">
        <f>IF('Res Rent Roll'!$B6="","",IF('Res Rent Roll'!$D6="YES",IF(Vacancy!BQ$3&lt;'Res Rent Roll'!$J6,'Res Rent Roll'!$H6*'Res Rent Roll'!$C6,'Res Rent Roll'!$R6*Rollover!BP6*Rents!BQ6/30),'Res Rent Roll'!$R6*Rollover!BP6*Rents!BQ6/30))</f>
        <v>0</v>
      </c>
      <c r="BR6" s="47">
        <f>IF('Res Rent Roll'!$B6="","",IF('Res Rent Roll'!$D6="YES",IF(Vacancy!BR$3&lt;'Res Rent Roll'!$J6,'Res Rent Roll'!$H6*'Res Rent Roll'!$C6,'Res Rent Roll'!$R6*Rollover!BQ6*Rents!BR6/30),'Res Rent Roll'!$R6*Rollover!BQ6*Rents!BR6/30))</f>
        <v>0</v>
      </c>
      <c r="BS6" s="47">
        <f>IF('Res Rent Roll'!$B6="","",IF('Res Rent Roll'!$D6="YES",IF(Vacancy!BS$3&lt;'Res Rent Roll'!$J6,'Res Rent Roll'!$H6*'Res Rent Roll'!$C6,'Res Rent Roll'!$R6*Rollover!BR6*Rents!BS6/30),'Res Rent Roll'!$R6*Rollover!BR6*Rents!BS6/30))</f>
        <v>0</v>
      </c>
      <c r="BT6" s="47">
        <f>IF('Res Rent Roll'!$B6="","",IF('Res Rent Roll'!$D6="YES",IF(Vacancy!BT$3&lt;'Res Rent Roll'!$J6,'Res Rent Roll'!$H6*'Res Rent Roll'!$C6,'Res Rent Roll'!$R6*Rollover!BS6*Rents!BT6/30),'Res Rent Roll'!$R6*Rollover!BS6*Rents!BT6/30))</f>
        <v>0</v>
      </c>
      <c r="BU6" s="47">
        <f>IF('Res Rent Roll'!$B6="","",IF('Res Rent Roll'!$D6="YES",IF(Vacancy!BU$3&lt;'Res Rent Roll'!$J6,'Res Rent Roll'!$H6*'Res Rent Roll'!$C6,'Res Rent Roll'!$R6*Rollover!BT6*Rents!BU6/30),'Res Rent Roll'!$R6*Rollover!BT6*Rents!BU6/30))</f>
        <v>0</v>
      </c>
      <c r="BV6" s="47">
        <f>IF('Res Rent Roll'!$B6="","",IF('Res Rent Roll'!$D6="YES",IF(Vacancy!BV$3&lt;'Res Rent Roll'!$J6,'Res Rent Roll'!$H6*'Res Rent Roll'!$C6,'Res Rent Roll'!$R6*Rollover!BU6*Rents!BV6/30),'Res Rent Roll'!$R6*Rollover!BU6*Rents!BV6/30))</f>
        <v>0</v>
      </c>
      <c r="BW6" s="47">
        <f>IF('Res Rent Roll'!$B6="","",IF('Res Rent Roll'!$D6="YES",IF(Vacancy!BW$3&lt;'Res Rent Roll'!$J6,'Res Rent Roll'!$H6*'Res Rent Roll'!$C6,'Res Rent Roll'!$R6*Rollover!BV6*Rents!BW6/30),'Res Rent Roll'!$R6*Rollover!BV6*Rents!BW6/30))</f>
        <v>0</v>
      </c>
      <c r="BX6" s="47">
        <f>IF('Res Rent Roll'!$B6="","",IF('Res Rent Roll'!$D6="YES",IF(Vacancy!BX$3&lt;'Res Rent Roll'!$J6,'Res Rent Roll'!$H6*'Res Rent Roll'!$C6,'Res Rent Roll'!$R6*Rollover!BW6*Rents!BX6/30),'Res Rent Roll'!$R6*Rollover!BW6*Rents!BX6/30))</f>
        <v>770.30701753678863</v>
      </c>
      <c r="BY6" s="47">
        <f>IF('Res Rent Roll'!$B6="","",IF('Res Rent Roll'!$D6="YES",IF(Vacancy!BY$3&lt;'Res Rent Roll'!$J6,'Res Rent Roll'!$H6*'Res Rent Roll'!$C6,'Res Rent Roll'!$R6*Rollover!BX6*Rents!BY6/30),'Res Rent Roll'!$R6*Rollover!BX6*Rents!BY6/30))</f>
        <v>0</v>
      </c>
      <c r="BZ6" s="47">
        <f>IF('Res Rent Roll'!$B6="","",IF('Res Rent Roll'!$D6="YES",IF(Vacancy!BZ$3&lt;'Res Rent Roll'!$J6,'Res Rent Roll'!$H6*'Res Rent Roll'!$C6,'Res Rent Roll'!$R6*Rollover!BY6*Rents!BZ6/30),'Res Rent Roll'!$R6*Rollover!BY6*Rents!BZ6/30))</f>
        <v>0</v>
      </c>
      <c r="CA6" s="47">
        <f>IF('Res Rent Roll'!$B6="","",IF('Res Rent Roll'!$D6="YES",IF(Vacancy!CA$3&lt;'Res Rent Roll'!$J6,'Res Rent Roll'!$H6*'Res Rent Roll'!$C6,'Res Rent Roll'!$R6*Rollover!BZ6*Rents!CA6/30),'Res Rent Roll'!$R6*Rollover!BZ6*Rents!CA6/30))</f>
        <v>0</v>
      </c>
      <c r="CB6" s="47">
        <f>IF('Res Rent Roll'!$B6="","",IF('Res Rent Roll'!$D6="YES",IF(Vacancy!CB$3&lt;'Res Rent Roll'!$J6,'Res Rent Roll'!$H6*'Res Rent Roll'!$C6,'Res Rent Roll'!$R6*Rollover!CA6*Rents!CB6/30),'Res Rent Roll'!$R6*Rollover!CA6*Rents!CB6/30))</f>
        <v>0</v>
      </c>
      <c r="CC6" s="47">
        <f>IF('Res Rent Roll'!$B6="","",IF('Res Rent Roll'!$D6="YES",IF(Vacancy!CC$3&lt;'Res Rent Roll'!$J6,'Res Rent Roll'!$H6*'Res Rent Roll'!$C6,'Res Rent Roll'!$R6*Rollover!CB6*Rents!CC6/30),'Res Rent Roll'!$R6*Rollover!CB6*Rents!CC6/30))</f>
        <v>0</v>
      </c>
      <c r="CD6" s="47">
        <f>IF('Res Rent Roll'!$B6="","",IF('Res Rent Roll'!$D6="YES",IF(Vacancy!CD$3&lt;'Res Rent Roll'!$J6,'Res Rent Roll'!$H6*'Res Rent Roll'!$C6,'Res Rent Roll'!$R6*Rollover!CC6*Rents!CD6/30),'Res Rent Roll'!$R6*Rollover!CC6*Rents!CD6/30))</f>
        <v>0</v>
      </c>
      <c r="CE6" s="47">
        <f>IF('Res Rent Roll'!$B6="","",IF('Res Rent Roll'!$D6="YES",IF(Vacancy!CE$3&lt;'Res Rent Roll'!$J6,'Res Rent Roll'!$H6*'Res Rent Roll'!$C6,'Res Rent Roll'!$R6*Rollover!CD6*Rents!CE6/30),'Res Rent Roll'!$R6*Rollover!CD6*Rents!CE6/30))</f>
        <v>0</v>
      </c>
      <c r="CF6" s="47">
        <f>IF('Res Rent Roll'!$B6="","",IF('Res Rent Roll'!$D6="YES",IF(Vacancy!CF$3&lt;'Res Rent Roll'!$J6,'Res Rent Roll'!$H6*'Res Rent Roll'!$C6,'Res Rent Roll'!$R6*Rollover!CE6*Rents!CF6/30),'Res Rent Roll'!$R6*Rollover!CE6*Rents!CF6/30))</f>
        <v>0</v>
      </c>
      <c r="CG6" s="47">
        <f>IF('Res Rent Roll'!$B6="","",IF('Res Rent Roll'!$D6="YES",IF(Vacancy!CG$3&lt;'Res Rent Roll'!$J6,'Res Rent Roll'!$H6*'Res Rent Roll'!$C6,'Res Rent Roll'!$R6*Rollover!CF6*Rents!CG6/30),'Res Rent Roll'!$R6*Rollover!CF6*Rents!CG6/30))</f>
        <v>0</v>
      </c>
      <c r="CH6" s="47">
        <f>IF('Res Rent Roll'!$B6="","",IF('Res Rent Roll'!$D6="YES",IF(Vacancy!CH$3&lt;'Res Rent Roll'!$J6,'Res Rent Roll'!$H6*'Res Rent Roll'!$C6,'Res Rent Roll'!$R6*Rollover!CG6*Rents!CH6/30),'Res Rent Roll'!$R6*Rollover!CG6*Rents!CH6/30))</f>
        <v>0</v>
      </c>
      <c r="CI6" s="47">
        <f>IF('Res Rent Roll'!$B6="","",IF('Res Rent Roll'!$D6="YES",IF(Vacancy!CI$3&lt;'Res Rent Roll'!$J6,'Res Rent Roll'!$H6*'Res Rent Roll'!$C6,'Res Rent Roll'!$R6*Rollover!CH6*Rents!CI6/30),'Res Rent Roll'!$R6*Rollover!CH6*Rents!CI6/30))</f>
        <v>0</v>
      </c>
      <c r="CJ6" s="47">
        <f>IF('Res Rent Roll'!$B6="","",IF('Res Rent Roll'!$D6="YES",IF(Vacancy!CJ$3&lt;'Res Rent Roll'!$J6,'Res Rent Roll'!$H6*'Res Rent Roll'!$C6,'Res Rent Roll'!$R6*Rollover!CI6*Rents!CJ6/30),'Res Rent Roll'!$R6*Rollover!CI6*Rents!CJ6/30))</f>
        <v>793.41622806289229</v>
      </c>
      <c r="CK6" s="47">
        <f>IF('Res Rent Roll'!$B6="","",IF('Res Rent Roll'!$D6="YES",IF(Vacancy!CK$3&lt;'Res Rent Roll'!$J6,'Res Rent Roll'!$H6*'Res Rent Roll'!$C6,'Res Rent Roll'!$R6*Rollover!CJ6*Rents!CK6/30),'Res Rent Roll'!$R6*Rollover!CJ6*Rents!CK6/30))</f>
        <v>0</v>
      </c>
      <c r="CL6" s="47">
        <f>IF('Res Rent Roll'!$B6="","",IF('Res Rent Roll'!$D6="YES",IF(Vacancy!CL$3&lt;'Res Rent Roll'!$J6,'Res Rent Roll'!$H6*'Res Rent Roll'!$C6,'Res Rent Roll'!$R6*Rollover!CK6*Rents!CL6/30),'Res Rent Roll'!$R6*Rollover!CK6*Rents!CL6/30))</f>
        <v>0</v>
      </c>
      <c r="CM6" s="47">
        <f>IF('Res Rent Roll'!$B6="","",IF('Res Rent Roll'!$D6="YES",IF(Vacancy!CM$3&lt;'Res Rent Roll'!$J6,'Res Rent Roll'!$H6*'Res Rent Roll'!$C6,'Res Rent Roll'!$R6*Rollover!CL6*Rents!CM6/30),'Res Rent Roll'!$R6*Rollover!CL6*Rents!CM6/30))</f>
        <v>0</v>
      </c>
      <c r="CN6" s="47">
        <f>IF('Res Rent Roll'!$B6="","",IF('Res Rent Roll'!$D6="YES",IF(Vacancy!CN$3&lt;'Res Rent Roll'!$J6,'Res Rent Roll'!$H6*'Res Rent Roll'!$C6,'Res Rent Roll'!$R6*Rollover!CM6*Rents!CN6/30),'Res Rent Roll'!$R6*Rollover!CM6*Rents!CN6/30))</f>
        <v>0</v>
      </c>
      <c r="CO6" s="47">
        <f>IF('Res Rent Roll'!$B6="","",IF('Res Rent Roll'!$D6="YES",IF(Vacancy!CO$3&lt;'Res Rent Roll'!$J6,'Res Rent Roll'!$H6*'Res Rent Roll'!$C6,'Res Rent Roll'!$R6*Rollover!CN6*Rents!CO6/30),'Res Rent Roll'!$R6*Rollover!CN6*Rents!CO6/30))</f>
        <v>0</v>
      </c>
      <c r="CP6" s="47">
        <f>IF('Res Rent Roll'!$B6="","",IF('Res Rent Roll'!$D6="YES",IF(Vacancy!CP$3&lt;'Res Rent Roll'!$J6,'Res Rent Roll'!$H6*'Res Rent Roll'!$C6,'Res Rent Roll'!$R6*Rollover!CO6*Rents!CP6/30),'Res Rent Roll'!$R6*Rollover!CO6*Rents!CP6/30))</f>
        <v>0</v>
      </c>
      <c r="CQ6" s="47">
        <f>IF('Res Rent Roll'!$B6="","",IF('Res Rent Roll'!$D6="YES",IF(Vacancy!CQ$3&lt;'Res Rent Roll'!$J6,'Res Rent Roll'!$H6*'Res Rent Roll'!$C6,'Res Rent Roll'!$R6*Rollover!CP6*Rents!CQ6/30),'Res Rent Roll'!$R6*Rollover!CP6*Rents!CQ6/30))</f>
        <v>0</v>
      </c>
      <c r="CR6" s="47">
        <f>IF('Res Rent Roll'!$B6="","",IF('Res Rent Roll'!$D6="YES",IF(Vacancy!CR$3&lt;'Res Rent Roll'!$J6,'Res Rent Roll'!$H6*'Res Rent Roll'!$C6,'Res Rent Roll'!$R6*Rollover!CQ6*Rents!CR6/30),'Res Rent Roll'!$R6*Rollover!CQ6*Rents!CR6/30))</f>
        <v>0</v>
      </c>
      <c r="CS6" s="47">
        <f>IF('Res Rent Roll'!$B6="","",IF('Res Rent Roll'!$D6="YES",IF(Vacancy!CS$3&lt;'Res Rent Roll'!$J6,'Res Rent Roll'!$H6*'Res Rent Roll'!$C6,'Res Rent Roll'!$R6*Rollover!CR6*Rents!CS6/30),'Res Rent Roll'!$R6*Rollover!CR6*Rents!CS6/30))</f>
        <v>0</v>
      </c>
      <c r="CT6" s="47">
        <f>IF('Res Rent Roll'!$B6="","",IF('Res Rent Roll'!$D6="YES",IF(Vacancy!CT$3&lt;'Res Rent Roll'!$J6,'Res Rent Roll'!$H6*'Res Rent Roll'!$C6,'Res Rent Roll'!$R6*Rollover!CS6*Rents!CT6/30),'Res Rent Roll'!$R6*Rollover!CS6*Rents!CT6/30))</f>
        <v>0</v>
      </c>
      <c r="CU6" s="47">
        <f>IF('Res Rent Roll'!$B6="","",IF('Res Rent Roll'!$D6="YES",IF(Vacancy!CU$3&lt;'Res Rent Roll'!$J6,'Res Rent Roll'!$H6*'Res Rent Roll'!$C6,'Res Rent Roll'!$R6*Rollover!CT6*Rents!CU6/30),'Res Rent Roll'!$R6*Rollover!CT6*Rents!CU6/30))</f>
        <v>0</v>
      </c>
      <c r="CV6" s="47">
        <f>IF('Res Rent Roll'!$B6="","",IF('Res Rent Roll'!$D6="YES",IF(Vacancy!CV$3&lt;'Res Rent Roll'!$J6,'Res Rent Roll'!$H6*'Res Rent Roll'!$C6,'Res Rent Roll'!$R6*Rollover!CU6*Rents!CV6/30),'Res Rent Roll'!$R6*Rollover!CU6*Rents!CV6/30))</f>
        <v>817.21871490477884</v>
      </c>
      <c r="CW6" s="47">
        <f>IF('Res Rent Roll'!$B6="","",IF('Res Rent Roll'!$D6="YES",IF(Vacancy!CW$3&lt;'Res Rent Roll'!$J6,'Res Rent Roll'!$H6*'Res Rent Roll'!$C6,'Res Rent Roll'!$R6*Rollover!CV6*Rents!CW6/30),'Res Rent Roll'!$R6*Rollover!CV6*Rents!CW6/30))</f>
        <v>0</v>
      </c>
      <c r="CX6" s="47">
        <f>IF('Res Rent Roll'!$B6="","",IF('Res Rent Roll'!$D6="YES",IF(Vacancy!CX$3&lt;'Res Rent Roll'!$J6,'Res Rent Roll'!$H6*'Res Rent Roll'!$C6,'Res Rent Roll'!$R6*Rollover!CW6*Rents!CX6/30),'Res Rent Roll'!$R6*Rollover!CW6*Rents!CX6/30))</f>
        <v>0</v>
      </c>
      <c r="CY6" s="47">
        <f>IF('Res Rent Roll'!$B6="","",IF('Res Rent Roll'!$D6="YES",IF(Vacancy!CY$3&lt;'Res Rent Roll'!$J6,'Res Rent Roll'!$H6*'Res Rent Roll'!$C6,'Res Rent Roll'!$R6*Rollover!CX6*Rents!CY6/30),'Res Rent Roll'!$R6*Rollover!CX6*Rents!CY6/30))</f>
        <v>0</v>
      </c>
      <c r="CZ6" s="47">
        <f>IF('Res Rent Roll'!$B6="","",IF('Res Rent Roll'!$D6="YES",IF(Vacancy!CZ$3&lt;'Res Rent Roll'!$J6,'Res Rent Roll'!$H6*'Res Rent Roll'!$C6,'Res Rent Roll'!$R6*Rollover!CY6*Rents!CZ6/30),'Res Rent Roll'!$R6*Rollover!CY6*Rents!CZ6/30))</f>
        <v>0</v>
      </c>
      <c r="DA6" s="47">
        <f>IF('Res Rent Roll'!$B6="","",IF('Res Rent Roll'!$D6="YES",IF(Vacancy!DA$3&lt;'Res Rent Roll'!$J6,'Res Rent Roll'!$H6*'Res Rent Roll'!$C6,'Res Rent Roll'!$R6*Rollover!CZ6*Rents!DA6/30),'Res Rent Roll'!$R6*Rollover!CZ6*Rents!DA6/30))</f>
        <v>0</v>
      </c>
      <c r="DB6" s="47">
        <f>IF('Res Rent Roll'!$B6="","",IF('Res Rent Roll'!$D6="YES",IF(Vacancy!DB$3&lt;'Res Rent Roll'!$J6,'Res Rent Roll'!$H6*'Res Rent Roll'!$C6,'Res Rent Roll'!$R6*Rollover!DA6*Rents!DB6/30),'Res Rent Roll'!$R6*Rollover!DA6*Rents!DB6/30))</f>
        <v>0</v>
      </c>
      <c r="DC6" s="47">
        <f>IF('Res Rent Roll'!$B6="","",IF('Res Rent Roll'!$D6="YES",IF(Vacancy!DC$3&lt;'Res Rent Roll'!$J6,'Res Rent Roll'!$H6*'Res Rent Roll'!$C6,'Res Rent Roll'!$R6*Rollover!DB6*Rents!DC6/30),'Res Rent Roll'!$R6*Rollover!DB6*Rents!DC6/30))</f>
        <v>0</v>
      </c>
      <c r="DD6" s="47">
        <f>IF('Res Rent Roll'!$B6="","",IF('Res Rent Roll'!$D6="YES",IF(Vacancy!DD$3&lt;'Res Rent Roll'!$J6,'Res Rent Roll'!$H6*'Res Rent Roll'!$C6,'Res Rent Roll'!$R6*Rollover!DC6*Rents!DD6/30),'Res Rent Roll'!$R6*Rollover!DC6*Rents!DD6/30))</f>
        <v>0</v>
      </c>
      <c r="DE6" s="47">
        <f>IF('Res Rent Roll'!$B6="","",IF('Res Rent Roll'!$D6="YES",IF(Vacancy!DE$3&lt;'Res Rent Roll'!$J6,'Res Rent Roll'!$H6*'Res Rent Roll'!$C6,'Res Rent Roll'!$R6*Rollover!DD6*Rents!DE6/30),'Res Rent Roll'!$R6*Rollover!DD6*Rents!DE6/30))</f>
        <v>0</v>
      </c>
      <c r="DF6" s="47">
        <f>IF('Res Rent Roll'!$B6="","",IF('Res Rent Roll'!$D6="YES",IF(Vacancy!DF$3&lt;'Res Rent Roll'!$J6,'Res Rent Roll'!$H6*'Res Rent Roll'!$C6,'Res Rent Roll'!$R6*Rollover!DE6*Rents!DF6/30),'Res Rent Roll'!$R6*Rollover!DE6*Rents!DF6/30))</f>
        <v>0</v>
      </c>
      <c r="DG6" s="47">
        <f>IF('Res Rent Roll'!$B6="","",IF('Res Rent Roll'!$D6="YES",IF(Vacancy!DG$3&lt;'Res Rent Roll'!$J6,'Res Rent Roll'!$H6*'Res Rent Roll'!$C6,'Res Rent Roll'!$R6*Rollover!DF6*Rents!DG6/30),'Res Rent Roll'!$R6*Rollover!DF6*Rents!DG6/30))</f>
        <v>0</v>
      </c>
      <c r="DH6" s="47">
        <f>IF('Res Rent Roll'!$B6="","",IF('Res Rent Roll'!$D6="YES",IF(Vacancy!DH$3&lt;'Res Rent Roll'!$J6,'Res Rent Roll'!$H6*'Res Rent Roll'!$C6,'Res Rent Roll'!$R6*Rollover!DG6*Rents!DH6/30),'Res Rent Roll'!$R6*Rollover!DG6*Rents!DH6/30))</f>
        <v>841.73527635192238</v>
      </c>
      <c r="DI6" s="47">
        <f>IF('Res Rent Roll'!$B6="","",IF('Res Rent Roll'!$D6="YES",IF(Vacancy!DI$3&lt;'Res Rent Roll'!$J6,'Res Rent Roll'!$H6*'Res Rent Roll'!$C6,'Res Rent Roll'!$R6*Rollover!DH6*Rents!DI6/30),'Res Rent Roll'!$R6*Rollover!DH6*Rents!DI6/30))</f>
        <v>0</v>
      </c>
      <c r="DJ6" s="47">
        <f>IF('Res Rent Roll'!$B6="","",IF('Res Rent Roll'!$D6="YES",IF(Vacancy!DJ$3&lt;'Res Rent Roll'!$J6,'Res Rent Roll'!$H6*'Res Rent Roll'!$C6,'Res Rent Roll'!$R6*Rollover!DI6*Rents!DJ6/30),'Res Rent Roll'!$R6*Rollover!DI6*Rents!DJ6/30))</f>
        <v>0</v>
      </c>
      <c r="DK6" s="47">
        <f>IF('Res Rent Roll'!$B6="","",IF('Res Rent Roll'!$D6="YES",IF(Vacancy!DK$3&lt;'Res Rent Roll'!$J6,'Res Rent Roll'!$H6*'Res Rent Roll'!$C6,'Res Rent Roll'!$R6*Rollover!DJ6*Rents!DK6/30),'Res Rent Roll'!$R6*Rollover!DJ6*Rents!DK6/30))</f>
        <v>0</v>
      </c>
      <c r="DL6" s="47">
        <f>IF('Res Rent Roll'!$B6="","",IF('Res Rent Roll'!$D6="YES",IF(Vacancy!DL$3&lt;'Res Rent Roll'!$J6,'Res Rent Roll'!$H6*'Res Rent Roll'!$C6,'Res Rent Roll'!$R6*Rollover!DK6*Rents!DL6/30),'Res Rent Roll'!$R6*Rollover!DK6*Rents!DL6/30))</f>
        <v>0</v>
      </c>
      <c r="DM6" s="47">
        <f>IF('Res Rent Roll'!$B6="","",IF('Res Rent Roll'!$D6="YES",IF(Vacancy!DM$3&lt;'Res Rent Roll'!$J6,'Res Rent Roll'!$H6*'Res Rent Roll'!$C6,'Res Rent Roll'!$R6*Rollover!DL6*Rents!DM6/30),'Res Rent Roll'!$R6*Rollover!DL6*Rents!DM6/30))</f>
        <v>0</v>
      </c>
      <c r="DN6" s="47">
        <f>IF('Res Rent Roll'!$B6="","",IF('Res Rent Roll'!$D6="YES",IF(Vacancy!DN$3&lt;'Res Rent Roll'!$J6,'Res Rent Roll'!$H6*'Res Rent Roll'!$C6,'Res Rent Roll'!$R6*Rollover!DM6*Rents!DN6/30),'Res Rent Roll'!$R6*Rollover!DM6*Rents!DN6/30))</f>
        <v>0</v>
      </c>
      <c r="DO6" s="47">
        <f>IF('Res Rent Roll'!$B6="","",IF('Res Rent Roll'!$D6="YES",IF(Vacancy!DO$3&lt;'Res Rent Roll'!$J6,'Res Rent Roll'!$H6*'Res Rent Roll'!$C6,'Res Rent Roll'!$R6*Rollover!DN6*Rents!DO6/30),'Res Rent Roll'!$R6*Rollover!DN6*Rents!DO6/30))</f>
        <v>0</v>
      </c>
      <c r="DP6" s="47">
        <f>IF('Res Rent Roll'!$B6="","",IF('Res Rent Roll'!$D6="YES",IF(Vacancy!DP$3&lt;'Res Rent Roll'!$J6,'Res Rent Roll'!$H6*'Res Rent Roll'!$C6,'Res Rent Roll'!$R6*Rollover!DO6*Rents!DP6/30),'Res Rent Roll'!$R6*Rollover!DO6*Rents!DP6/30))</f>
        <v>0</v>
      </c>
      <c r="DQ6" s="47">
        <f>IF('Res Rent Roll'!$B6="","",IF('Res Rent Roll'!$D6="YES",IF(Vacancy!DQ$3&lt;'Res Rent Roll'!$J6,'Res Rent Roll'!$H6*'Res Rent Roll'!$C6,'Res Rent Roll'!$R6*Rollover!DP6*Rents!DQ6/30),'Res Rent Roll'!$R6*Rollover!DP6*Rents!DQ6/30))</f>
        <v>0</v>
      </c>
      <c r="DR6" s="47">
        <f>IF('Res Rent Roll'!$B6="","",IF('Res Rent Roll'!$D6="YES",IF(Vacancy!DR$3&lt;'Res Rent Roll'!$J6,'Res Rent Roll'!$H6*'Res Rent Roll'!$C6,'Res Rent Roll'!$R6*Rollover!DQ6*Rents!DR6/30),'Res Rent Roll'!$R6*Rollover!DQ6*Rents!DR6/30))</f>
        <v>0</v>
      </c>
      <c r="DS6" s="47">
        <f>IF('Res Rent Roll'!$B6="","",IF('Res Rent Roll'!$D6="YES",IF(Vacancy!DS$3&lt;'Res Rent Roll'!$J6,'Res Rent Roll'!$H6*'Res Rent Roll'!$C6,'Res Rent Roll'!$R6*Rollover!DR6*Rents!DS6/30),'Res Rent Roll'!$R6*Rollover!DR6*Rents!DS6/30))</f>
        <v>0</v>
      </c>
      <c r="DT6" s="47">
        <f>IF('Res Rent Roll'!$B6="","",IF('Res Rent Roll'!$D6="YES",IF(Vacancy!DT$3&lt;'Res Rent Roll'!$J6,'Res Rent Roll'!$H6*'Res Rent Roll'!$C6,'Res Rent Roll'!$R6*Rollover!DS6*Rents!DT6/30),'Res Rent Roll'!$R6*Rollover!DS6*Rents!DT6/30))</f>
        <v>866.98733464247994</v>
      </c>
      <c r="DU6" s="47">
        <f>IF('Res Rent Roll'!$B6="","",IF('Res Rent Roll'!$D6="YES",IF(Vacancy!DU$3&lt;'Res Rent Roll'!$J6,'Res Rent Roll'!$H6*'Res Rent Roll'!$C6,'Res Rent Roll'!$R6*Rollover!DT6*Rents!DU6/30),'Res Rent Roll'!$R6*Rollover!DT6*Rents!DU6/30))</f>
        <v>0</v>
      </c>
      <c r="DV6" s="47">
        <f>IF('Res Rent Roll'!$B6="","",IF('Res Rent Roll'!$D6="YES",IF(Vacancy!DV$3&lt;'Res Rent Roll'!$J6,'Res Rent Roll'!$H6*'Res Rent Roll'!$C6,'Res Rent Roll'!$R6*Rollover!DU6*Rents!DV6/30),'Res Rent Roll'!$R6*Rollover!DU6*Rents!DV6/30))</f>
        <v>0</v>
      </c>
      <c r="DW6" s="47">
        <f>IF('Res Rent Roll'!$B6="","",IF('Res Rent Roll'!$D6="YES",IF(Vacancy!DW$3&lt;'Res Rent Roll'!$J6,'Res Rent Roll'!$H6*'Res Rent Roll'!$C6,'Res Rent Roll'!$R6*Rollover!DV6*Rents!DW6/30),'Res Rent Roll'!$R6*Rollover!DV6*Rents!DW6/30))</f>
        <v>0</v>
      </c>
      <c r="DX6" s="47">
        <f>IF('Res Rent Roll'!$B6="","",IF('Res Rent Roll'!$D6="YES",IF(Vacancy!DX$3&lt;'Res Rent Roll'!$J6,'Res Rent Roll'!$H6*'Res Rent Roll'!$C6,'Res Rent Roll'!$R6*Rollover!DW6*Rents!DX6/30),'Res Rent Roll'!$R6*Rollover!DW6*Rents!DX6/30))</f>
        <v>0</v>
      </c>
      <c r="DY6" s="47">
        <f>IF('Res Rent Roll'!$B6="","",IF('Res Rent Roll'!$D6="YES",IF(Vacancy!DY$3&lt;'Res Rent Roll'!$J6,'Res Rent Roll'!$H6*'Res Rent Roll'!$C6,'Res Rent Roll'!$R6*Rollover!DX6*Rents!DY6/30),'Res Rent Roll'!$R6*Rollover!DX6*Rents!DY6/30))</f>
        <v>0</v>
      </c>
      <c r="DZ6" s="47">
        <f>IF('Res Rent Roll'!$B6="","",IF('Res Rent Roll'!$D6="YES",IF(Vacancy!DZ$3&lt;'Res Rent Roll'!$J6,'Res Rent Roll'!$H6*'Res Rent Roll'!$C6,'Res Rent Roll'!$R6*Rollover!DY6*Rents!DZ6/30),'Res Rent Roll'!$R6*Rollover!DY6*Rents!DZ6/30))</f>
        <v>0</v>
      </c>
      <c r="EA6" s="47">
        <f>IF('Res Rent Roll'!$B6="","",IF('Res Rent Roll'!$D6="YES",IF(Vacancy!EA$3&lt;'Res Rent Roll'!$J6,'Res Rent Roll'!$H6*'Res Rent Roll'!$C6,'Res Rent Roll'!$R6*Rollover!DZ6*Rents!EA6/30),'Res Rent Roll'!$R6*Rollover!DZ6*Rents!EA6/30))</f>
        <v>0</v>
      </c>
      <c r="EB6" s="47">
        <f>IF('Res Rent Roll'!$B6="","",IF('Res Rent Roll'!$D6="YES",IF(Vacancy!EB$3&lt;'Res Rent Roll'!$J6,'Res Rent Roll'!$H6*'Res Rent Roll'!$C6,'Res Rent Roll'!$R6*Rollover!EA6*Rents!EB6/30),'Res Rent Roll'!$R6*Rollover!EA6*Rents!EB6/30))</f>
        <v>0</v>
      </c>
      <c r="EC6" s="47">
        <f>IF('Res Rent Roll'!$B6="","",IF('Res Rent Roll'!$D6="YES",IF(Vacancy!EC$3&lt;'Res Rent Roll'!$J6,'Res Rent Roll'!$H6*'Res Rent Roll'!$C6,'Res Rent Roll'!$R6*Rollover!EB6*Rents!EC6/30),'Res Rent Roll'!$R6*Rollover!EB6*Rents!EC6/30))</f>
        <v>0</v>
      </c>
      <c r="ED6" s="47">
        <f>IF('Res Rent Roll'!$B6="","",IF('Res Rent Roll'!$D6="YES",IF(Vacancy!ED$3&lt;'Res Rent Roll'!$J6,'Res Rent Roll'!$H6*'Res Rent Roll'!$C6,'Res Rent Roll'!$R6*Rollover!EC6*Rents!ED6/30),'Res Rent Roll'!$R6*Rollover!EC6*Rents!ED6/30))</f>
        <v>0</v>
      </c>
      <c r="EE6" s="47">
        <f>IF('Res Rent Roll'!$B6="","",IF('Res Rent Roll'!$D6="YES",IF(Vacancy!EE$3&lt;'Res Rent Roll'!$J6,'Res Rent Roll'!$H6*'Res Rent Roll'!$C6,'Res Rent Roll'!$R6*Rollover!ED6*Rents!EE6/30),'Res Rent Roll'!$R6*Rollover!ED6*Rents!EE6/30))</f>
        <v>0</v>
      </c>
      <c r="EF6" s="47">
        <f>IF('Res Rent Roll'!$B6="","",IF('Res Rent Roll'!$D6="YES",IF(Vacancy!EF$3&lt;'Res Rent Roll'!$J6,'Res Rent Roll'!$H6*'Res Rent Roll'!$C6,'Res Rent Roll'!$R6*Rollover!EE6*Rents!EF6/30),'Res Rent Roll'!$R6*Rollover!EE6*Rents!EF6/30))</f>
        <v>892.99695468175435</v>
      </c>
      <c r="EG6" s="47">
        <f>IF('Res Rent Roll'!$B6="","",IF('Res Rent Roll'!$D6="YES",IF(Vacancy!EG$3&lt;'Res Rent Roll'!$J6,'Res Rent Roll'!$H6*'Res Rent Roll'!$C6,'Res Rent Roll'!$R6*Rollover!EF6*Rents!EG6/30),'Res Rent Roll'!$R6*Rollover!EF6*Rents!EG6/30))</f>
        <v>0</v>
      </c>
      <c r="EH6" s="47">
        <f>IF('Res Rent Roll'!$B6="","",IF('Res Rent Roll'!$D6="YES",IF(Vacancy!EH$3&lt;'Res Rent Roll'!$J6,'Res Rent Roll'!$H6*'Res Rent Roll'!$C6,'Res Rent Roll'!$R6*Rollover!EG6*Rents!EH6/30),'Res Rent Roll'!$R6*Rollover!EG6*Rents!EH6/30))</f>
        <v>0</v>
      </c>
      <c r="EI6" s="47">
        <f>IF('Res Rent Roll'!$B6="","",IF('Res Rent Roll'!$D6="YES",IF(Vacancy!EI$3&lt;'Res Rent Roll'!$J6,'Res Rent Roll'!$H6*'Res Rent Roll'!$C6,'Res Rent Roll'!$R6*Rollover!EH6*Rents!EI6/30),'Res Rent Roll'!$R6*Rollover!EH6*Rents!EI6/30))</f>
        <v>0</v>
      </c>
      <c r="EJ6" s="47">
        <f>IF('Res Rent Roll'!$B6="","",IF('Res Rent Roll'!$D6="YES",IF(Vacancy!EJ$3&lt;'Res Rent Roll'!$J6,'Res Rent Roll'!$H6*'Res Rent Roll'!$C6,'Res Rent Roll'!$R6*Rollover!EI6*Rents!EJ6/30),'Res Rent Roll'!$R6*Rollover!EI6*Rents!EJ6/30))</f>
        <v>0</v>
      </c>
      <c r="EK6" s="47">
        <f>IF('Res Rent Roll'!$B6="","",IF('Res Rent Roll'!$D6="YES",IF(Vacancy!EK$3&lt;'Res Rent Roll'!$J6,'Res Rent Roll'!$H6*'Res Rent Roll'!$C6,'Res Rent Roll'!$R6*Rollover!EJ6*Rents!EK6/30),'Res Rent Roll'!$R6*Rollover!EJ6*Rents!EK6/30))</f>
        <v>0</v>
      </c>
      <c r="EL6" s="47">
        <f>IF('Res Rent Roll'!$B6="","",IF('Res Rent Roll'!$D6="YES",IF(Vacancy!EL$3&lt;'Res Rent Roll'!$J6,'Res Rent Roll'!$H6*'Res Rent Roll'!$C6,'Res Rent Roll'!$R6*Rollover!EK6*Rents!EL6/30),'Res Rent Roll'!$R6*Rollover!EK6*Rents!EL6/30))</f>
        <v>0</v>
      </c>
      <c r="EM6" s="47">
        <f>IF('Res Rent Roll'!$B6="","",IF('Res Rent Roll'!$D6="YES",IF(Vacancy!EM$3&lt;'Res Rent Roll'!$J6,'Res Rent Roll'!$H6*'Res Rent Roll'!$C6,'Res Rent Roll'!$R6*Rollover!EL6*Rents!EM6/30),'Res Rent Roll'!$R6*Rollover!EL6*Rents!EM6/30))</f>
        <v>0</v>
      </c>
      <c r="EN6" s="47">
        <f>IF('Res Rent Roll'!$B6="","",IF('Res Rent Roll'!$D6="YES",IF(Vacancy!EN$3&lt;'Res Rent Roll'!$J6,'Res Rent Roll'!$H6*'Res Rent Roll'!$C6,'Res Rent Roll'!$R6*Rollover!EM6*Rents!EN6/30),'Res Rent Roll'!$R6*Rollover!EM6*Rents!EN6/30))</f>
        <v>0</v>
      </c>
      <c r="EO6" s="47">
        <f>IF('Res Rent Roll'!$B6="","",IF('Res Rent Roll'!$D6="YES",IF(Vacancy!EO$3&lt;'Res Rent Roll'!$J6,'Res Rent Roll'!$H6*'Res Rent Roll'!$C6,'Res Rent Roll'!$R6*Rollover!EN6*Rents!EO6/30),'Res Rent Roll'!$R6*Rollover!EN6*Rents!EO6/30))</f>
        <v>0</v>
      </c>
      <c r="EP6" s="47">
        <f>IF('Res Rent Roll'!$B6="","",IF('Res Rent Roll'!$D6="YES",IF(Vacancy!EP$3&lt;'Res Rent Roll'!$J6,'Res Rent Roll'!$H6*'Res Rent Roll'!$C6,'Res Rent Roll'!$R6*Rollover!EO6*Rents!EP6/30),'Res Rent Roll'!$R6*Rollover!EO6*Rents!EP6/30))</f>
        <v>0</v>
      </c>
      <c r="EQ6" s="47">
        <f>IF('Res Rent Roll'!$B6="","",IF('Res Rent Roll'!$D6="YES",IF(Vacancy!EQ$3&lt;'Res Rent Roll'!$J6,'Res Rent Roll'!$H6*'Res Rent Roll'!$C6,'Res Rent Roll'!$R6*Rollover!EP6*Rents!EQ6/30),'Res Rent Roll'!$R6*Rollover!EP6*Rents!EQ6/30))</f>
        <v>0</v>
      </c>
      <c r="ER6" s="47">
        <f>IF('Res Rent Roll'!$B6="","",IF('Res Rent Roll'!$D6="YES",IF(Vacancy!ER$3&lt;'Res Rent Roll'!$J6,'Res Rent Roll'!$H6*'Res Rent Roll'!$C6,'Res Rent Roll'!$R6*Rollover!EQ6*Rents!ER6/30),'Res Rent Roll'!$R6*Rollover!EQ6*Rents!ER6/30))</f>
        <v>919.78686332220684</v>
      </c>
      <c r="ES6" s="47">
        <f>IF('Res Rent Roll'!$B6="","",IF('Res Rent Roll'!$D6="YES",IF(Vacancy!ES$3&lt;'Res Rent Roll'!$J6,'Res Rent Roll'!$H6*'Res Rent Roll'!$C6,'Res Rent Roll'!$R6*Rollover!ER6*Rents!ES6/30),'Res Rent Roll'!$R6*Rollover!ER6*Rents!ES6/30))</f>
        <v>0</v>
      </c>
      <c r="ET6" s="47">
        <f>IF('Res Rent Roll'!$B6="","",IF('Res Rent Roll'!$D6="YES",IF(Vacancy!ET$3&lt;'Res Rent Roll'!$J6,'Res Rent Roll'!$H6*'Res Rent Roll'!$C6,'Res Rent Roll'!$R6*Rollover!ES6*Rents!ET6/30),'Res Rent Roll'!$R6*Rollover!ES6*Rents!ET6/30))</f>
        <v>0</v>
      </c>
      <c r="EU6" s="47">
        <f>IF('Res Rent Roll'!$B6="","",IF('Res Rent Roll'!$D6="YES",IF(Vacancy!EU$3&lt;'Res Rent Roll'!$J6,'Res Rent Roll'!$H6*'Res Rent Roll'!$C6,'Res Rent Roll'!$R6*Rollover!ET6*Rents!EU6/30),'Res Rent Roll'!$R6*Rollover!ET6*Rents!EU6/30))</f>
        <v>0</v>
      </c>
      <c r="EV6" s="47">
        <f>IF('Res Rent Roll'!$B6="","",IF('Res Rent Roll'!$D6="YES",IF(Vacancy!EV$3&lt;'Res Rent Roll'!$J6,'Res Rent Roll'!$H6*'Res Rent Roll'!$C6,'Res Rent Roll'!$R6*Rollover!EU6*Rents!EV6/30),'Res Rent Roll'!$R6*Rollover!EU6*Rents!EV6/30))</f>
        <v>0</v>
      </c>
      <c r="EW6" s="47">
        <f>IF('Res Rent Roll'!$B6="","",IF('Res Rent Roll'!$D6="YES",IF(Vacancy!EW$3&lt;'Res Rent Roll'!$J6,'Res Rent Roll'!$H6*'Res Rent Roll'!$C6,'Res Rent Roll'!$R6*Rollover!EV6*Rents!EW6/30),'Res Rent Roll'!$R6*Rollover!EV6*Rents!EW6/30))</f>
        <v>0</v>
      </c>
      <c r="EX6" s="47">
        <f>IF('Res Rent Roll'!$B6="","",IF('Res Rent Roll'!$D6="YES",IF(Vacancy!EX$3&lt;'Res Rent Roll'!$J6,'Res Rent Roll'!$H6*'Res Rent Roll'!$C6,'Res Rent Roll'!$R6*Rollover!EW6*Rents!EX6/30),'Res Rent Roll'!$R6*Rollover!EW6*Rents!EX6/30))</f>
        <v>0</v>
      </c>
      <c r="EY6" s="47">
        <f>IF('Res Rent Roll'!$B6="","",IF('Res Rent Roll'!$D6="YES",IF(Vacancy!EY$3&lt;'Res Rent Roll'!$J6,'Res Rent Roll'!$H6*'Res Rent Roll'!$C6,'Res Rent Roll'!$R6*Rollover!EX6*Rents!EY6/30),'Res Rent Roll'!$R6*Rollover!EX6*Rents!EY6/30))</f>
        <v>0</v>
      </c>
      <c r="EZ6" s="47">
        <f>IF('Res Rent Roll'!$B6="","",IF('Res Rent Roll'!$D6="YES",IF(Vacancy!EZ$3&lt;'Res Rent Roll'!$J6,'Res Rent Roll'!$H6*'Res Rent Roll'!$C6,'Res Rent Roll'!$R6*Rollover!EY6*Rents!EZ6/30),'Res Rent Roll'!$R6*Rollover!EY6*Rents!EZ6/30))</f>
        <v>0</v>
      </c>
      <c r="FA6" s="47">
        <f>IF('Res Rent Roll'!$B6="","",IF('Res Rent Roll'!$D6="YES",IF(Vacancy!FA$3&lt;'Res Rent Roll'!$J6,'Res Rent Roll'!$H6*'Res Rent Roll'!$C6,'Res Rent Roll'!$R6*Rollover!EZ6*Rents!FA6/30),'Res Rent Roll'!$R6*Rollover!EZ6*Rents!FA6/30))</f>
        <v>0</v>
      </c>
      <c r="FB6" s="47">
        <f>IF('Res Rent Roll'!$B6="","",IF('Res Rent Roll'!$D6="YES",IF(Vacancy!FB$3&lt;'Res Rent Roll'!$J6,'Res Rent Roll'!$H6*'Res Rent Roll'!$C6,'Res Rent Roll'!$R6*Rollover!FA6*Rents!FB6/30),'Res Rent Roll'!$R6*Rollover!FA6*Rents!FB6/30))</f>
        <v>0</v>
      </c>
      <c r="FC6" s="47">
        <f>IF('Res Rent Roll'!$B6="","",IF('Res Rent Roll'!$D6="YES",IF(Vacancy!FC$3&lt;'Res Rent Roll'!$J6,'Res Rent Roll'!$H6*'Res Rent Roll'!$C6,'Res Rent Roll'!$R6*Rollover!FB6*Rents!FC6/30),'Res Rent Roll'!$R6*Rollover!FB6*Rents!FC6/30))</f>
        <v>0</v>
      </c>
      <c r="FD6" s="47">
        <f>IF('Res Rent Roll'!$B6="","",IF('Res Rent Roll'!$D6="YES",IF(Vacancy!FD$3&lt;'Res Rent Roll'!$J6,'Res Rent Roll'!$H6*'Res Rent Roll'!$C6,'Res Rent Roll'!$R6*Rollover!FC6*Rents!FD6/30),'Res Rent Roll'!$R6*Rollover!FC6*Rents!FD6/30))</f>
        <v>947.380469221873</v>
      </c>
      <c r="FE6" s="47">
        <f>IF('Res Rent Roll'!$B6="","",IF('Res Rent Roll'!$D6="YES",IF(Vacancy!FE$3&lt;'Res Rent Roll'!$J6,'Res Rent Roll'!$H6*'Res Rent Roll'!$C6,'Res Rent Roll'!$R6*Rollover!FD6*Rents!FE6/30),'Res Rent Roll'!$R6*Rollover!FD6*Rents!FE6/30))</f>
        <v>0</v>
      </c>
      <c r="FF6" s="47">
        <f>IF('Res Rent Roll'!$B6="","",IF('Res Rent Roll'!$D6="YES",IF(Vacancy!FF$3&lt;'Res Rent Roll'!$J6,'Res Rent Roll'!$H6*'Res Rent Roll'!$C6,'Res Rent Roll'!$R6*Rollover!FE6*Rents!FF6/30),'Res Rent Roll'!$R6*Rollover!FE6*Rents!FF6/30))</f>
        <v>0</v>
      </c>
      <c r="FG6" s="47">
        <f>IF('Res Rent Roll'!$B6="","",IF('Res Rent Roll'!$D6="YES",IF(Vacancy!FG$3&lt;'Res Rent Roll'!$J6,'Res Rent Roll'!$H6*'Res Rent Roll'!$C6,'Res Rent Roll'!$R6*Rollover!FF6*Rents!FG6/30),'Res Rent Roll'!$R6*Rollover!FF6*Rents!FG6/30))</f>
        <v>0</v>
      </c>
      <c r="FH6" s="47">
        <f>IF('Res Rent Roll'!$B6="","",IF('Res Rent Roll'!$D6="YES",IF(Vacancy!FH$3&lt;'Res Rent Roll'!$J6,'Res Rent Roll'!$H6*'Res Rent Roll'!$C6,'Res Rent Roll'!$R6*Rollover!FG6*Rents!FH6/30),'Res Rent Roll'!$R6*Rollover!FG6*Rents!FH6/30))</f>
        <v>0</v>
      </c>
      <c r="FI6" s="47">
        <f>IF('Res Rent Roll'!$B6="","",IF('Res Rent Roll'!$D6="YES",IF(Vacancy!FI$3&lt;'Res Rent Roll'!$J6,'Res Rent Roll'!$H6*'Res Rent Roll'!$C6,'Res Rent Roll'!$R6*Rollover!FH6*Rents!FI6/30),'Res Rent Roll'!$R6*Rollover!FH6*Rents!FI6/30))</f>
        <v>0</v>
      </c>
      <c r="FJ6" s="47">
        <f>IF('Res Rent Roll'!$B6="","",IF('Res Rent Roll'!$D6="YES",IF(Vacancy!FJ$3&lt;'Res Rent Roll'!$J6,'Res Rent Roll'!$H6*'Res Rent Roll'!$C6,'Res Rent Roll'!$R6*Rollover!FI6*Rents!FJ6/30),'Res Rent Roll'!$R6*Rollover!FI6*Rents!FJ6/30))</f>
        <v>0</v>
      </c>
      <c r="FK6" s="47">
        <f>IF('Res Rent Roll'!$B6="","",IF('Res Rent Roll'!$D6="YES",IF(Vacancy!FK$3&lt;'Res Rent Roll'!$J6,'Res Rent Roll'!$H6*'Res Rent Roll'!$C6,'Res Rent Roll'!$R6*Rollover!FJ6*Rents!FK6/30),'Res Rent Roll'!$R6*Rollover!FJ6*Rents!FK6/30))</f>
        <v>0</v>
      </c>
      <c r="FL6" s="47">
        <f>IF('Res Rent Roll'!$B6="","",IF('Res Rent Roll'!$D6="YES",IF(Vacancy!FL$3&lt;'Res Rent Roll'!$J6,'Res Rent Roll'!$H6*'Res Rent Roll'!$C6,'Res Rent Roll'!$R6*Rollover!FK6*Rents!FL6/30),'Res Rent Roll'!$R6*Rollover!FK6*Rents!FL6/30))</f>
        <v>0</v>
      </c>
      <c r="FM6" s="47">
        <f>IF('Res Rent Roll'!$B6="","",IF('Res Rent Roll'!$D6="YES",IF(Vacancy!FM$3&lt;'Res Rent Roll'!$J6,'Res Rent Roll'!$H6*'Res Rent Roll'!$C6,'Res Rent Roll'!$R6*Rollover!FL6*Rents!FM6/30),'Res Rent Roll'!$R6*Rollover!FL6*Rents!FM6/30))</f>
        <v>0</v>
      </c>
      <c r="FN6" s="47">
        <f>IF('Res Rent Roll'!$B6="","",IF('Res Rent Roll'!$D6="YES",IF(Vacancy!FN$3&lt;'Res Rent Roll'!$J6,'Res Rent Roll'!$H6*'Res Rent Roll'!$C6,'Res Rent Roll'!$R6*Rollover!FM6*Rents!FN6/30),'Res Rent Roll'!$R6*Rollover!FM6*Rents!FN6/30))</f>
        <v>0</v>
      </c>
      <c r="FO6" s="47">
        <f>IF('Res Rent Roll'!$B6="","",IF('Res Rent Roll'!$D6="YES",IF(Vacancy!FO$3&lt;'Res Rent Roll'!$J6,'Res Rent Roll'!$H6*'Res Rent Roll'!$C6,'Res Rent Roll'!$R6*Rollover!FN6*Rents!FO6/30),'Res Rent Roll'!$R6*Rollover!FN6*Rents!FO6/30))</f>
        <v>0</v>
      </c>
      <c r="FP6" s="47">
        <f>IF('Res Rent Roll'!$B6="","",IF('Res Rent Roll'!$D6="YES",IF(Vacancy!FP$3&lt;'Res Rent Roll'!$J6,'Res Rent Roll'!$H6*'Res Rent Roll'!$C6,'Res Rent Roll'!$R6*Rollover!FO6*Rents!FP6/30),'Res Rent Roll'!$R6*Rollover!FO6*Rents!FP6/30))</f>
        <v>975.80188329852945</v>
      </c>
      <c r="FQ6" s="47">
        <f>IF('Res Rent Roll'!$B6="","",IF('Res Rent Roll'!$D6="YES",IF(Vacancy!FQ$3&lt;'Res Rent Roll'!$J6,'Res Rent Roll'!$H6*'Res Rent Roll'!$C6,'Res Rent Roll'!$R6*Rollover!FP6*Rents!FQ6/30),'Res Rent Roll'!$R6*Rollover!FP6*Rents!FQ6/30))</f>
        <v>0</v>
      </c>
      <c r="FR6" s="47">
        <f>IF('Res Rent Roll'!$B6="","",IF('Res Rent Roll'!$D6="YES",IF(Vacancy!FR$3&lt;'Res Rent Roll'!$J6,'Res Rent Roll'!$H6*'Res Rent Roll'!$C6,'Res Rent Roll'!$R6*Rollover!FQ6*Rents!FR6/30),'Res Rent Roll'!$R6*Rollover!FQ6*Rents!FR6/30))</f>
        <v>0</v>
      </c>
      <c r="FS6" s="47">
        <f>IF('Res Rent Roll'!$B6="","",IF('Res Rent Roll'!$D6="YES",IF(Vacancy!FS$3&lt;'Res Rent Roll'!$J6,'Res Rent Roll'!$H6*'Res Rent Roll'!$C6,'Res Rent Roll'!$R6*Rollover!FR6*Rents!FS6/30),'Res Rent Roll'!$R6*Rollover!FR6*Rents!FS6/30))</f>
        <v>0</v>
      </c>
      <c r="FT6" s="47">
        <f>IF('Res Rent Roll'!$B6="","",IF('Res Rent Roll'!$D6="YES",IF(Vacancy!FT$3&lt;'Res Rent Roll'!$J6,'Res Rent Roll'!$H6*'Res Rent Roll'!$C6,'Res Rent Roll'!$R6*Rollover!FS6*Rents!FT6/30),'Res Rent Roll'!$R6*Rollover!FS6*Rents!FT6/30))</f>
        <v>0</v>
      </c>
      <c r="FU6" s="47">
        <f>IF('Res Rent Roll'!$B6="","",IF('Res Rent Roll'!$D6="YES",IF(Vacancy!FU$3&lt;'Res Rent Roll'!$J6,'Res Rent Roll'!$H6*'Res Rent Roll'!$C6,'Res Rent Roll'!$R6*Rollover!FT6*Rents!FU6/30),'Res Rent Roll'!$R6*Rollover!FT6*Rents!FU6/30))</f>
        <v>0</v>
      </c>
      <c r="FV6" s="47">
        <f>IF('Res Rent Roll'!$B6="","",IF('Res Rent Roll'!$D6="YES",IF(Vacancy!FV$3&lt;'Res Rent Roll'!$J6,'Res Rent Roll'!$H6*'Res Rent Roll'!$C6,'Res Rent Roll'!$R6*Rollover!FU6*Rents!FV6/30),'Res Rent Roll'!$R6*Rollover!FU6*Rents!FV6/30))</f>
        <v>0</v>
      </c>
      <c r="FW6" s="47">
        <f>IF('Res Rent Roll'!$B6="","",IF('Res Rent Roll'!$D6="YES",IF(Vacancy!FW$3&lt;'Res Rent Roll'!$J6,'Res Rent Roll'!$H6*'Res Rent Roll'!$C6,'Res Rent Roll'!$R6*Rollover!FV6*Rents!FW6/30),'Res Rent Roll'!$R6*Rollover!FV6*Rents!FW6/30))</f>
        <v>0</v>
      </c>
      <c r="FX6" s="47">
        <f>IF('Res Rent Roll'!$B6="","",IF('Res Rent Roll'!$D6="YES",IF(Vacancy!FX$3&lt;'Res Rent Roll'!$J6,'Res Rent Roll'!$H6*'Res Rent Roll'!$C6,'Res Rent Roll'!$R6*Rollover!FW6*Rents!FX6/30),'Res Rent Roll'!$R6*Rollover!FW6*Rents!FX6/30))</f>
        <v>0</v>
      </c>
      <c r="FY6" s="47">
        <f>IF('Res Rent Roll'!$B6="","",IF('Res Rent Roll'!$D6="YES",IF(Vacancy!FY$3&lt;'Res Rent Roll'!$J6,'Res Rent Roll'!$H6*'Res Rent Roll'!$C6,'Res Rent Roll'!$R6*Rollover!FX6*Rents!FY6/30),'Res Rent Roll'!$R6*Rollover!FX6*Rents!FY6/30))</f>
        <v>0</v>
      </c>
      <c r="FZ6" s="47">
        <f>IF('Res Rent Roll'!$B6="","",IF('Res Rent Roll'!$D6="YES",IF(Vacancy!FZ$3&lt;'Res Rent Roll'!$J6,'Res Rent Roll'!$H6*'Res Rent Roll'!$C6,'Res Rent Roll'!$R6*Rollover!FY6*Rents!FZ6/30),'Res Rent Roll'!$R6*Rollover!FY6*Rents!FZ6/30))</f>
        <v>0</v>
      </c>
      <c r="GA6" s="48">
        <f>IF('Res Rent Roll'!$B6="","",IF('Res Rent Roll'!$D6="YES",IF(Vacancy!GA$3&lt;'Res Rent Roll'!$J6,'Res Rent Roll'!$H6*'Res Rent Roll'!$C6,'Res Rent Roll'!$R6*Rollover!FZ6*Rents!GA6/30),'Res Rent Roll'!$R6*Rollover!FZ6*Rents!GA6/30))</f>
        <v>0</v>
      </c>
    </row>
    <row r="7" spans="2:183" x14ac:dyDescent="0.3">
      <c r="B7" s="42" t="str">
        <f>IF('Res Rent Roll'!$B7="","",'Res Rent Roll'!$B7)</f>
        <v>2-Bed A R1</v>
      </c>
      <c r="C7" s="43"/>
      <c r="D7" s="47">
        <f>IF('Res Rent Roll'!$B7="","",IF('Res Rent Roll'!$D7="YES",IF(Vacancy!D$3&lt;'Res Rent Roll'!$J7,'Res Rent Roll'!$H7*'Res Rent Roll'!$C7,'Res Rent Roll'!$R7*Rollover!C7*Rents!D7/30),'Res Rent Roll'!$R7*Rollover!C7*Rents!D7/30))</f>
        <v>0</v>
      </c>
      <c r="E7" s="47">
        <f>IF('Res Rent Roll'!$B7="","",IF('Res Rent Roll'!$D7="YES",IF(Vacancy!E$3&lt;'Res Rent Roll'!$J7,'Res Rent Roll'!$H7*'Res Rent Roll'!$C7,'Res Rent Roll'!$R7*Rollover!D7*Rents!E7/30),'Res Rent Roll'!$R7*Rollover!D7*Rents!E7/30))</f>
        <v>0</v>
      </c>
      <c r="F7" s="47">
        <f>IF('Res Rent Roll'!$B7="","",IF('Res Rent Roll'!$D7="YES",IF(Vacancy!F$3&lt;'Res Rent Roll'!$J7,'Res Rent Roll'!$H7*'Res Rent Roll'!$C7,'Res Rent Roll'!$R7*Rollover!E7*Rents!F7/30),'Res Rent Roll'!$R7*Rollover!E7*Rents!F7/30))</f>
        <v>0</v>
      </c>
      <c r="G7" s="47">
        <f>IF('Res Rent Roll'!$B7="","",IF('Res Rent Roll'!$D7="YES",IF(Vacancy!G$3&lt;'Res Rent Roll'!$J7,'Res Rent Roll'!$H7*'Res Rent Roll'!$C7,'Res Rent Roll'!$R7*Rollover!F7*Rents!G7/30),'Res Rent Roll'!$R7*Rollover!F7*Rents!G7/30))</f>
        <v>0</v>
      </c>
      <c r="H7" s="47">
        <f>IF('Res Rent Roll'!$B7="","",IF('Res Rent Roll'!$D7="YES",IF(Vacancy!H$3&lt;'Res Rent Roll'!$J7,'Res Rent Roll'!$H7*'Res Rent Roll'!$C7,'Res Rent Roll'!$R7*Rollover!G7*Rents!H7/30),'Res Rent Roll'!$R7*Rollover!G7*Rents!H7/30))</f>
        <v>0</v>
      </c>
      <c r="I7" s="47">
        <f>IF('Res Rent Roll'!$B7="","",IF('Res Rent Roll'!$D7="YES",IF(Vacancy!I$3&lt;'Res Rent Roll'!$J7,'Res Rent Roll'!$H7*'Res Rent Roll'!$C7,'Res Rent Roll'!$R7*Rollover!H7*Rents!I7/30),'Res Rent Roll'!$R7*Rollover!H7*Rents!I7/30))</f>
        <v>0</v>
      </c>
      <c r="J7" s="47">
        <f>IF('Res Rent Roll'!$B7="","",IF('Res Rent Roll'!$D7="YES",IF(Vacancy!J$3&lt;'Res Rent Roll'!$J7,'Res Rent Roll'!$H7*'Res Rent Roll'!$C7,'Res Rent Roll'!$R7*Rollover!I7*Rents!J7/30),'Res Rent Roll'!$R7*Rollover!I7*Rents!J7/30))</f>
        <v>0</v>
      </c>
      <c r="K7" s="47">
        <f>IF('Res Rent Roll'!$B7="","",IF('Res Rent Roll'!$D7="YES",IF(Vacancy!K$3&lt;'Res Rent Roll'!$J7,'Res Rent Roll'!$H7*'Res Rent Roll'!$C7,'Res Rent Roll'!$R7*Rollover!J7*Rents!K7/30),'Res Rent Roll'!$R7*Rollover!J7*Rents!K7/30))</f>
        <v>0</v>
      </c>
      <c r="L7" s="47">
        <f>IF('Res Rent Roll'!$B7="","",IF('Res Rent Roll'!$D7="YES",IF(Vacancy!L$3&lt;'Res Rent Roll'!$J7,'Res Rent Roll'!$H7*'Res Rent Roll'!$C7,'Res Rent Roll'!$R7*Rollover!K7*Rents!L7/30),'Res Rent Roll'!$R7*Rollover!K7*Rents!L7/30))</f>
        <v>0</v>
      </c>
      <c r="M7" s="47">
        <f>IF('Res Rent Roll'!$B7="","",IF('Res Rent Roll'!$D7="YES",IF(Vacancy!M$3&lt;'Res Rent Roll'!$J7,'Res Rent Roll'!$H7*'Res Rent Roll'!$C7,'Res Rent Roll'!$R7*Rollover!L7*Rents!M7/30),'Res Rent Roll'!$R7*Rollover!L7*Rents!M7/30))</f>
        <v>0</v>
      </c>
      <c r="N7" s="47">
        <f>IF('Res Rent Roll'!$B7="","",IF('Res Rent Roll'!$D7="YES",IF(Vacancy!N$3&lt;'Res Rent Roll'!$J7,'Res Rent Roll'!$H7*'Res Rent Roll'!$C7,'Res Rent Roll'!$R7*Rollover!M7*Rents!N7/30),'Res Rent Roll'!$R7*Rollover!M7*Rents!N7/30))</f>
        <v>0</v>
      </c>
      <c r="O7" s="47">
        <f>IF('Res Rent Roll'!$B7="","",IF('Res Rent Roll'!$D7="YES",IF(Vacancy!O$3&lt;'Res Rent Roll'!$J7,'Res Rent Roll'!$H7*'Res Rent Roll'!$C7,'Res Rent Roll'!$R7*Rollover!N7*Rents!O7/30),'Res Rent Roll'!$R7*Rollover!N7*Rents!O7/30))</f>
        <v>0</v>
      </c>
      <c r="P7" s="47">
        <f>IF('Res Rent Roll'!$B7="","",IF('Res Rent Roll'!$D7="YES",IF(Vacancy!P$3&lt;'Res Rent Roll'!$J7,'Res Rent Roll'!$H7*'Res Rent Roll'!$C7,'Res Rent Roll'!$R7*Rollover!O7*Rents!P7/30),'Res Rent Roll'!$R7*Rollover!O7*Rents!P7/30))</f>
        <v>2119.9872000000005</v>
      </c>
      <c r="Q7" s="47">
        <f>IF('Res Rent Roll'!$B7="","",IF('Res Rent Roll'!$D7="YES",IF(Vacancy!Q$3&lt;'Res Rent Roll'!$J7,'Res Rent Roll'!$H7*'Res Rent Roll'!$C7,'Res Rent Roll'!$R7*Rollover!P7*Rents!Q7/30),'Res Rent Roll'!$R7*Rollover!P7*Rents!Q7/30))</f>
        <v>0</v>
      </c>
      <c r="R7" s="47">
        <f>IF('Res Rent Roll'!$B7="","",IF('Res Rent Roll'!$D7="YES",IF(Vacancy!R$3&lt;'Res Rent Roll'!$J7,'Res Rent Roll'!$H7*'Res Rent Roll'!$C7,'Res Rent Roll'!$R7*Rollover!Q7*Rents!R7/30),'Res Rent Roll'!$R7*Rollover!Q7*Rents!R7/30))</f>
        <v>0</v>
      </c>
      <c r="S7" s="47">
        <f>IF('Res Rent Roll'!$B7="","",IF('Res Rent Roll'!$D7="YES",IF(Vacancy!S$3&lt;'Res Rent Roll'!$J7,'Res Rent Roll'!$H7*'Res Rent Roll'!$C7,'Res Rent Roll'!$R7*Rollover!R7*Rents!S7/30),'Res Rent Roll'!$R7*Rollover!R7*Rents!S7/30))</f>
        <v>0</v>
      </c>
      <c r="T7" s="47">
        <f>IF('Res Rent Roll'!$B7="","",IF('Res Rent Roll'!$D7="YES",IF(Vacancy!T$3&lt;'Res Rent Roll'!$J7,'Res Rent Roll'!$H7*'Res Rent Roll'!$C7,'Res Rent Roll'!$R7*Rollover!S7*Rents!T7/30),'Res Rent Roll'!$R7*Rollover!S7*Rents!T7/30))</f>
        <v>0</v>
      </c>
      <c r="U7" s="47">
        <f>IF('Res Rent Roll'!$B7="","",IF('Res Rent Roll'!$D7="YES",IF(Vacancy!U$3&lt;'Res Rent Roll'!$J7,'Res Rent Roll'!$H7*'Res Rent Roll'!$C7,'Res Rent Roll'!$R7*Rollover!T7*Rents!U7/30),'Res Rent Roll'!$R7*Rollover!T7*Rents!U7/30))</f>
        <v>0</v>
      </c>
      <c r="V7" s="47">
        <f>IF('Res Rent Roll'!$B7="","",IF('Res Rent Roll'!$D7="YES",IF(Vacancy!V$3&lt;'Res Rent Roll'!$J7,'Res Rent Roll'!$H7*'Res Rent Roll'!$C7,'Res Rent Roll'!$R7*Rollover!U7*Rents!V7/30),'Res Rent Roll'!$R7*Rollover!U7*Rents!V7/30))</f>
        <v>0</v>
      </c>
      <c r="W7" s="47">
        <f>IF('Res Rent Roll'!$B7="","",IF('Res Rent Roll'!$D7="YES",IF(Vacancy!W$3&lt;'Res Rent Roll'!$J7,'Res Rent Roll'!$H7*'Res Rent Roll'!$C7,'Res Rent Roll'!$R7*Rollover!V7*Rents!W7/30),'Res Rent Roll'!$R7*Rollover!V7*Rents!W7/30))</f>
        <v>0</v>
      </c>
      <c r="X7" s="47">
        <f>IF('Res Rent Roll'!$B7="","",IF('Res Rent Roll'!$D7="YES",IF(Vacancy!X$3&lt;'Res Rent Roll'!$J7,'Res Rent Roll'!$H7*'Res Rent Roll'!$C7,'Res Rent Roll'!$R7*Rollover!W7*Rents!X7/30),'Res Rent Roll'!$R7*Rollover!W7*Rents!X7/30))</f>
        <v>0</v>
      </c>
      <c r="Y7" s="47">
        <f>IF('Res Rent Roll'!$B7="","",IF('Res Rent Roll'!$D7="YES",IF(Vacancy!Y$3&lt;'Res Rent Roll'!$J7,'Res Rent Roll'!$H7*'Res Rent Roll'!$C7,'Res Rent Roll'!$R7*Rollover!X7*Rents!Y7/30),'Res Rent Roll'!$R7*Rollover!X7*Rents!Y7/30))</f>
        <v>0</v>
      </c>
      <c r="Z7" s="47">
        <f>IF('Res Rent Roll'!$B7="","",IF('Res Rent Roll'!$D7="YES",IF(Vacancy!Z$3&lt;'Res Rent Roll'!$J7,'Res Rent Roll'!$H7*'Res Rent Roll'!$C7,'Res Rent Roll'!$R7*Rollover!Y7*Rents!Z7/30),'Res Rent Roll'!$R7*Rollover!Y7*Rents!Z7/30))</f>
        <v>0</v>
      </c>
      <c r="AA7" s="47">
        <f>IF('Res Rent Roll'!$B7="","",IF('Res Rent Roll'!$D7="YES",IF(Vacancy!AA$3&lt;'Res Rent Roll'!$J7,'Res Rent Roll'!$H7*'Res Rent Roll'!$C7,'Res Rent Roll'!$R7*Rollover!Z7*Rents!AA7/30),'Res Rent Roll'!$R7*Rollover!Z7*Rents!AA7/30))</f>
        <v>0</v>
      </c>
      <c r="AB7" s="47">
        <f>IF('Res Rent Roll'!$B7="","",IF('Res Rent Roll'!$D7="YES",IF(Vacancy!AB$3&lt;'Res Rent Roll'!$J7,'Res Rent Roll'!$H7*'Res Rent Roll'!$C7,'Res Rent Roll'!$R7*Rollover!AA7*Rents!AB7/30),'Res Rent Roll'!$R7*Rollover!AA7*Rents!AB7/30))</f>
        <v>2183.586816</v>
      </c>
      <c r="AC7" s="47">
        <f>IF('Res Rent Roll'!$B7="","",IF('Res Rent Roll'!$D7="YES",IF(Vacancy!AC$3&lt;'Res Rent Roll'!$J7,'Res Rent Roll'!$H7*'Res Rent Roll'!$C7,'Res Rent Roll'!$R7*Rollover!AB7*Rents!AC7/30),'Res Rent Roll'!$R7*Rollover!AB7*Rents!AC7/30))</f>
        <v>0</v>
      </c>
      <c r="AD7" s="47">
        <f>IF('Res Rent Roll'!$B7="","",IF('Res Rent Roll'!$D7="YES",IF(Vacancy!AD$3&lt;'Res Rent Roll'!$J7,'Res Rent Roll'!$H7*'Res Rent Roll'!$C7,'Res Rent Roll'!$R7*Rollover!AC7*Rents!AD7/30),'Res Rent Roll'!$R7*Rollover!AC7*Rents!AD7/30))</f>
        <v>0</v>
      </c>
      <c r="AE7" s="47">
        <f>IF('Res Rent Roll'!$B7="","",IF('Res Rent Roll'!$D7="YES",IF(Vacancy!AE$3&lt;'Res Rent Roll'!$J7,'Res Rent Roll'!$H7*'Res Rent Roll'!$C7,'Res Rent Roll'!$R7*Rollover!AD7*Rents!AE7/30),'Res Rent Roll'!$R7*Rollover!AD7*Rents!AE7/30))</f>
        <v>0</v>
      </c>
      <c r="AF7" s="47">
        <f>IF('Res Rent Roll'!$B7="","",IF('Res Rent Roll'!$D7="YES",IF(Vacancy!AF$3&lt;'Res Rent Roll'!$J7,'Res Rent Roll'!$H7*'Res Rent Roll'!$C7,'Res Rent Roll'!$R7*Rollover!AE7*Rents!AF7/30),'Res Rent Roll'!$R7*Rollover!AE7*Rents!AF7/30))</f>
        <v>0</v>
      </c>
      <c r="AG7" s="47">
        <f>IF('Res Rent Roll'!$B7="","",IF('Res Rent Roll'!$D7="YES",IF(Vacancy!AG$3&lt;'Res Rent Roll'!$J7,'Res Rent Roll'!$H7*'Res Rent Roll'!$C7,'Res Rent Roll'!$R7*Rollover!AF7*Rents!AG7/30),'Res Rent Roll'!$R7*Rollover!AF7*Rents!AG7/30))</f>
        <v>0</v>
      </c>
      <c r="AH7" s="47">
        <f>IF('Res Rent Roll'!$B7="","",IF('Res Rent Roll'!$D7="YES",IF(Vacancy!AH$3&lt;'Res Rent Roll'!$J7,'Res Rent Roll'!$H7*'Res Rent Roll'!$C7,'Res Rent Roll'!$R7*Rollover!AG7*Rents!AH7/30),'Res Rent Roll'!$R7*Rollover!AG7*Rents!AH7/30))</f>
        <v>0</v>
      </c>
      <c r="AI7" s="47">
        <f>IF('Res Rent Roll'!$B7="","",IF('Res Rent Roll'!$D7="YES",IF(Vacancy!AI$3&lt;'Res Rent Roll'!$J7,'Res Rent Roll'!$H7*'Res Rent Roll'!$C7,'Res Rent Roll'!$R7*Rollover!AH7*Rents!AI7/30),'Res Rent Roll'!$R7*Rollover!AH7*Rents!AI7/30))</f>
        <v>0</v>
      </c>
      <c r="AJ7" s="47">
        <f>IF('Res Rent Roll'!$B7="","",IF('Res Rent Roll'!$D7="YES",IF(Vacancy!AJ$3&lt;'Res Rent Roll'!$J7,'Res Rent Roll'!$H7*'Res Rent Roll'!$C7,'Res Rent Roll'!$R7*Rollover!AI7*Rents!AJ7/30),'Res Rent Roll'!$R7*Rollover!AI7*Rents!AJ7/30))</f>
        <v>0</v>
      </c>
      <c r="AK7" s="47">
        <f>IF('Res Rent Roll'!$B7="","",IF('Res Rent Roll'!$D7="YES",IF(Vacancy!AK$3&lt;'Res Rent Roll'!$J7,'Res Rent Roll'!$H7*'Res Rent Roll'!$C7,'Res Rent Roll'!$R7*Rollover!AJ7*Rents!AK7/30),'Res Rent Roll'!$R7*Rollover!AJ7*Rents!AK7/30))</f>
        <v>0</v>
      </c>
      <c r="AL7" s="47">
        <f>IF('Res Rent Roll'!$B7="","",IF('Res Rent Roll'!$D7="YES",IF(Vacancy!AL$3&lt;'Res Rent Roll'!$J7,'Res Rent Roll'!$H7*'Res Rent Roll'!$C7,'Res Rent Roll'!$R7*Rollover!AK7*Rents!AL7/30),'Res Rent Roll'!$R7*Rollover!AK7*Rents!AL7/30))</f>
        <v>0</v>
      </c>
      <c r="AM7" s="47">
        <f>IF('Res Rent Roll'!$B7="","",IF('Res Rent Roll'!$D7="YES",IF(Vacancy!AM$3&lt;'Res Rent Roll'!$J7,'Res Rent Roll'!$H7*'Res Rent Roll'!$C7,'Res Rent Roll'!$R7*Rollover!AL7*Rents!AM7/30),'Res Rent Roll'!$R7*Rollover!AL7*Rents!AM7/30))</f>
        <v>0</v>
      </c>
      <c r="AN7" s="47">
        <f>IF('Res Rent Roll'!$B7="","",IF('Res Rent Roll'!$D7="YES",IF(Vacancy!AN$3&lt;'Res Rent Roll'!$J7,'Res Rent Roll'!$H7*'Res Rent Roll'!$C7,'Res Rent Roll'!$R7*Rollover!AM7*Rents!AN7/30),'Res Rent Roll'!$R7*Rollover!AM7*Rents!AN7/30))</f>
        <v>2249.0944204800003</v>
      </c>
      <c r="AO7" s="47">
        <f>IF('Res Rent Roll'!$B7="","",IF('Res Rent Roll'!$D7="YES",IF(Vacancy!AO$3&lt;'Res Rent Roll'!$J7,'Res Rent Roll'!$H7*'Res Rent Roll'!$C7,'Res Rent Roll'!$R7*Rollover!AN7*Rents!AO7/30),'Res Rent Roll'!$R7*Rollover!AN7*Rents!AO7/30))</f>
        <v>0</v>
      </c>
      <c r="AP7" s="47">
        <f>IF('Res Rent Roll'!$B7="","",IF('Res Rent Roll'!$D7="YES",IF(Vacancy!AP$3&lt;'Res Rent Roll'!$J7,'Res Rent Roll'!$H7*'Res Rent Roll'!$C7,'Res Rent Roll'!$R7*Rollover!AO7*Rents!AP7/30),'Res Rent Roll'!$R7*Rollover!AO7*Rents!AP7/30))</f>
        <v>0</v>
      </c>
      <c r="AQ7" s="47">
        <f>IF('Res Rent Roll'!$B7="","",IF('Res Rent Roll'!$D7="YES",IF(Vacancy!AQ$3&lt;'Res Rent Roll'!$J7,'Res Rent Roll'!$H7*'Res Rent Roll'!$C7,'Res Rent Roll'!$R7*Rollover!AP7*Rents!AQ7/30),'Res Rent Roll'!$R7*Rollover!AP7*Rents!AQ7/30))</f>
        <v>0</v>
      </c>
      <c r="AR7" s="47">
        <f>IF('Res Rent Roll'!$B7="","",IF('Res Rent Roll'!$D7="YES",IF(Vacancy!AR$3&lt;'Res Rent Roll'!$J7,'Res Rent Roll'!$H7*'Res Rent Roll'!$C7,'Res Rent Roll'!$R7*Rollover!AQ7*Rents!AR7/30),'Res Rent Roll'!$R7*Rollover!AQ7*Rents!AR7/30))</f>
        <v>0</v>
      </c>
      <c r="AS7" s="47">
        <f>IF('Res Rent Roll'!$B7="","",IF('Res Rent Roll'!$D7="YES",IF(Vacancy!AS$3&lt;'Res Rent Roll'!$J7,'Res Rent Roll'!$H7*'Res Rent Roll'!$C7,'Res Rent Roll'!$R7*Rollover!AR7*Rents!AS7/30),'Res Rent Roll'!$R7*Rollover!AR7*Rents!AS7/30))</f>
        <v>0</v>
      </c>
      <c r="AT7" s="47">
        <f>IF('Res Rent Roll'!$B7="","",IF('Res Rent Roll'!$D7="YES",IF(Vacancy!AT$3&lt;'Res Rent Roll'!$J7,'Res Rent Roll'!$H7*'Res Rent Roll'!$C7,'Res Rent Roll'!$R7*Rollover!AS7*Rents!AT7/30),'Res Rent Roll'!$R7*Rollover!AS7*Rents!AT7/30))</f>
        <v>0</v>
      </c>
      <c r="AU7" s="47">
        <f>IF('Res Rent Roll'!$B7="","",IF('Res Rent Roll'!$D7="YES",IF(Vacancy!AU$3&lt;'Res Rent Roll'!$J7,'Res Rent Roll'!$H7*'Res Rent Roll'!$C7,'Res Rent Roll'!$R7*Rollover!AT7*Rents!AU7/30),'Res Rent Roll'!$R7*Rollover!AT7*Rents!AU7/30))</f>
        <v>0</v>
      </c>
      <c r="AV7" s="47">
        <f>IF('Res Rent Roll'!$B7="","",IF('Res Rent Roll'!$D7="YES",IF(Vacancy!AV$3&lt;'Res Rent Roll'!$J7,'Res Rent Roll'!$H7*'Res Rent Roll'!$C7,'Res Rent Roll'!$R7*Rollover!AU7*Rents!AV7/30),'Res Rent Roll'!$R7*Rollover!AU7*Rents!AV7/30))</f>
        <v>0</v>
      </c>
      <c r="AW7" s="47">
        <f>IF('Res Rent Roll'!$B7="","",IF('Res Rent Roll'!$D7="YES",IF(Vacancy!AW$3&lt;'Res Rent Roll'!$J7,'Res Rent Roll'!$H7*'Res Rent Roll'!$C7,'Res Rent Roll'!$R7*Rollover!AV7*Rents!AW7/30),'Res Rent Roll'!$R7*Rollover!AV7*Rents!AW7/30))</f>
        <v>0</v>
      </c>
      <c r="AX7" s="47">
        <f>IF('Res Rent Roll'!$B7="","",IF('Res Rent Roll'!$D7="YES",IF(Vacancy!AX$3&lt;'Res Rent Roll'!$J7,'Res Rent Roll'!$H7*'Res Rent Roll'!$C7,'Res Rent Roll'!$R7*Rollover!AW7*Rents!AX7/30),'Res Rent Roll'!$R7*Rollover!AW7*Rents!AX7/30))</f>
        <v>0</v>
      </c>
      <c r="AY7" s="47">
        <f>IF('Res Rent Roll'!$B7="","",IF('Res Rent Roll'!$D7="YES",IF(Vacancy!AY$3&lt;'Res Rent Roll'!$J7,'Res Rent Roll'!$H7*'Res Rent Roll'!$C7,'Res Rent Roll'!$R7*Rollover!AX7*Rents!AY7/30),'Res Rent Roll'!$R7*Rollover!AX7*Rents!AY7/30))</f>
        <v>0</v>
      </c>
      <c r="AZ7" s="47">
        <f>IF('Res Rent Roll'!$B7="","",IF('Res Rent Roll'!$D7="YES",IF(Vacancy!AZ$3&lt;'Res Rent Roll'!$J7,'Res Rent Roll'!$H7*'Res Rent Roll'!$C7,'Res Rent Roll'!$R7*Rollover!AY7*Rents!AZ7/30),'Res Rent Roll'!$R7*Rollover!AY7*Rents!AZ7/30))</f>
        <v>2316.5672530944003</v>
      </c>
      <c r="BA7" s="47">
        <f>IF('Res Rent Roll'!$B7="","",IF('Res Rent Roll'!$D7="YES",IF(Vacancy!BA$3&lt;'Res Rent Roll'!$J7,'Res Rent Roll'!$H7*'Res Rent Roll'!$C7,'Res Rent Roll'!$R7*Rollover!AZ7*Rents!BA7/30),'Res Rent Roll'!$R7*Rollover!AZ7*Rents!BA7/30))</f>
        <v>0</v>
      </c>
      <c r="BB7" s="47">
        <f>IF('Res Rent Roll'!$B7="","",IF('Res Rent Roll'!$D7="YES",IF(Vacancy!BB$3&lt;'Res Rent Roll'!$J7,'Res Rent Roll'!$H7*'Res Rent Roll'!$C7,'Res Rent Roll'!$R7*Rollover!BA7*Rents!BB7/30),'Res Rent Roll'!$R7*Rollover!BA7*Rents!BB7/30))</f>
        <v>0</v>
      </c>
      <c r="BC7" s="47">
        <f>IF('Res Rent Roll'!$B7="","",IF('Res Rent Roll'!$D7="YES",IF(Vacancy!BC$3&lt;'Res Rent Roll'!$J7,'Res Rent Roll'!$H7*'Res Rent Roll'!$C7,'Res Rent Roll'!$R7*Rollover!BB7*Rents!BC7/30),'Res Rent Roll'!$R7*Rollover!BB7*Rents!BC7/30))</f>
        <v>0</v>
      </c>
      <c r="BD7" s="47">
        <f>IF('Res Rent Roll'!$B7="","",IF('Res Rent Roll'!$D7="YES",IF(Vacancy!BD$3&lt;'Res Rent Roll'!$J7,'Res Rent Roll'!$H7*'Res Rent Roll'!$C7,'Res Rent Roll'!$R7*Rollover!BC7*Rents!BD7/30),'Res Rent Roll'!$R7*Rollover!BC7*Rents!BD7/30))</f>
        <v>0</v>
      </c>
      <c r="BE7" s="47">
        <f>IF('Res Rent Roll'!$B7="","",IF('Res Rent Roll'!$D7="YES",IF(Vacancy!BE$3&lt;'Res Rent Roll'!$J7,'Res Rent Roll'!$H7*'Res Rent Roll'!$C7,'Res Rent Roll'!$R7*Rollover!BD7*Rents!BE7/30),'Res Rent Roll'!$R7*Rollover!BD7*Rents!BE7/30))</f>
        <v>0</v>
      </c>
      <c r="BF7" s="47">
        <f>IF('Res Rent Roll'!$B7="","",IF('Res Rent Roll'!$D7="YES",IF(Vacancy!BF$3&lt;'Res Rent Roll'!$J7,'Res Rent Roll'!$H7*'Res Rent Roll'!$C7,'Res Rent Roll'!$R7*Rollover!BE7*Rents!BF7/30),'Res Rent Roll'!$R7*Rollover!BE7*Rents!BF7/30))</f>
        <v>0</v>
      </c>
      <c r="BG7" s="47">
        <f>IF('Res Rent Roll'!$B7="","",IF('Res Rent Roll'!$D7="YES",IF(Vacancy!BG$3&lt;'Res Rent Roll'!$J7,'Res Rent Roll'!$H7*'Res Rent Roll'!$C7,'Res Rent Roll'!$R7*Rollover!BF7*Rents!BG7/30),'Res Rent Roll'!$R7*Rollover!BF7*Rents!BG7/30))</f>
        <v>0</v>
      </c>
      <c r="BH7" s="47">
        <f>IF('Res Rent Roll'!$B7="","",IF('Res Rent Roll'!$D7="YES",IF(Vacancy!BH$3&lt;'Res Rent Roll'!$J7,'Res Rent Roll'!$H7*'Res Rent Roll'!$C7,'Res Rent Roll'!$R7*Rollover!BG7*Rents!BH7/30),'Res Rent Roll'!$R7*Rollover!BG7*Rents!BH7/30))</f>
        <v>0</v>
      </c>
      <c r="BI7" s="47">
        <f>IF('Res Rent Roll'!$B7="","",IF('Res Rent Roll'!$D7="YES",IF(Vacancy!BI$3&lt;'Res Rent Roll'!$J7,'Res Rent Roll'!$H7*'Res Rent Roll'!$C7,'Res Rent Roll'!$R7*Rollover!BH7*Rents!BI7/30),'Res Rent Roll'!$R7*Rollover!BH7*Rents!BI7/30))</f>
        <v>0</v>
      </c>
      <c r="BJ7" s="47">
        <f>IF('Res Rent Roll'!$B7="","",IF('Res Rent Roll'!$D7="YES",IF(Vacancy!BJ$3&lt;'Res Rent Roll'!$J7,'Res Rent Roll'!$H7*'Res Rent Roll'!$C7,'Res Rent Roll'!$R7*Rollover!BI7*Rents!BJ7/30),'Res Rent Roll'!$R7*Rollover!BI7*Rents!BJ7/30))</f>
        <v>0</v>
      </c>
      <c r="BK7" s="47">
        <f>IF('Res Rent Roll'!$B7="","",IF('Res Rent Roll'!$D7="YES",IF(Vacancy!BK$3&lt;'Res Rent Roll'!$J7,'Res Rent Roll'!$H7*'Res Rent Roll'!$C7,'Res Rent Roll'!$R7*Rollover!BJ7*Rents!BK7/30),'Res Rent Roll'!$R7*Rollover!BJ7*Rents!BK7/30))</f>
        <v>0</v>
      </c>
      <c r="BL7" s="47">
        <f>IF('Res Rent Roll'!$B7="","",IF('Res Rent Roll'!$D7="YES",IF(Vacancy!BL$3&lt;'Res Rent Roll'!$J7,'Res Rent Roll'!$H7*'Res Rent Roll'!$C7,'Res Rent Roll'!$R7*Rollover!BK7*Rents!BL7/30),'Res Rent Roll'!$R7*Rollover!BK7*Rents!BL7/30))</f>
        <v>2386.0642706872318</v>
      </c>
      <c r="BM7" s="47">
        <f>IF('Res Rent Roll'!$B7="","",IF('Res Rent Roll'!$D7="YES",IF(Vacancy!BM$3&lt;'Res Rent Roll'!$J7,'Res Rent Roll'!$H7*'Res Rent Roll'!$C7,'Res Rent Roll'!$R7*Rollover!BL7*Rents!BM7/30),'Res Rent Roll'!$R7*Rollover!BL7*Rents!BM7/30))</f>
        <v>0</v>
      </c>
      <c r="BN7" s="47">
        <f>IF('Res Rent Roll'!$B7="","",IF('Res Rent Roll'!$D7="YES",IF(Vacancy!BN$3&lt;'Res Rent Roll'!$J7,'Res Rent Roll'!$H7*'Res Rent Roll'!$C7,'Res Rent Roll'!$R7*Rollover!BM7*Rents!BN7/30),'Res Rent Roll'!$R7*Rollover!BM7*Rents!BN7/30))</f>
        <v>0</v>
      </c>
      <c r="BO7" s="47">
        <f>IF('Res Rent Roll'!$B7="","",IF('Res Rent Roll'!$D7="YES",IF(Vacancy!BO$3&lt;'Res Rent Roll'!$J7,'Res Rent Roll'!$H7*'Res Rent Roll'!$C7,'Res Rent Roll'!$R7*Rollover!BN7*Rents!BO7/30),'Res Rent Roll'!$R7*Rollover!BN7*Rents!BO7/30))</f>
        <v>0</v>
      </c>
      <c r="BP7" s="47">
        <f>IF('Res Rent Roll'!$B7="","",IF('Res Rent Roll'!$D7="YES",IF(Vacancy!BP$3&lt;'Res Rent Roll'!$J7,'Res Rent Roll'!$H7*'Res Rent Roll'!$C7,'Res Rent Roll'!$R7*Rollover!BO7*Rents!BP7/30),'Res Rent Roll'!$R7*Rollover!BO7*Rents!BP7/30))</f>
        <v>0</v>
      </c>
      <c r="BQ7" s="47">
        <f>IF('Res Rent Roll'!$B7="","",IF('Res Rent Roll'!$D7="YES",IF(Vacancy!BQ$3&lt;'Res Rent Roll'!$J7,'Res Rent Roll'!$H7*'Res Rent Roll'!$C7,'Res Rent Roll'!$R7*Rollover!BP7*Rents!BQ7/30),'Res Rent Roll'!$R7*Rollover!BP7*Rents!BQ7/30))</f>
        <v>0</v>
      </c>
      <c r="BR7" s="47">
        <f>IF('Res Rent Roll'!$B7="","",IF('Res Rent Roll'!$D7="YES",IF(Vacancy!BR$3&lt;'Res Rent Roll'!$J7,'Res Rent Roll'!$H7*'Res Rent Roll'!$C7,'Res Rent Roll'!$R7*Rollover!BQ7*Rents!BR7/30),'Res Rent Roll'!$R7*Rollover!BQ7*Rents!BR7/30))</f>
        <v>0</v>
      </c>
      <c r="BS7" s="47">
        <f>IF('Res Rent Roll'!$B7="","",IF('Res Rent Roll'!$D7="YES",IF(Vacancy!BS$3&lt;'Res Rent Roll'!$J7,'Res Rent Roll'!$H7*'Res Rent Roll'!$C7,'Res Rent Roll'!$R7*Rollover!BR7*Rents!BS7/30),'Res Rent Roll'!$R7*Rollover!BR7*Rents!BS7/30))</f>
        <v>0</v>
      </c>
      <c r="BT7" s="47">
        <f>IF('Res Rent Roll'!$B7="","",IF('Res Rent Roll'!$D7="YES",IF(Vacancy!BT$3&lt;'Res Rent Roll'!$J7,'Res Rent Roll'!$H7*'Res Rent Roll'!$C7,'Res Rent Roll'!$R7*Rollover!BS7*Rents!BT7/30),'Res Rent Roll'!$R7*Rollover!BS7*Rents!BT7/30))</f>
        <v>0</v>
      </c>
      <c r="BU7" s="47">
        <f>IF('Res Rent Roll'!$B7="","",IF('Res Rent Roll'!$D7="YES",IF(Vacancy!BU$3&lt;'Res Rent Roll'!$J7,'Res Rent Roll'!$H7*'Res Rent Roll'!$C7,'Res Rent Roll'!$R7*Rollover!BT7*Rents!BU7/30),'Res Rent Roll'!$R7*Rollover!BT7*Rents!BU7/30))</f>
        <v>0</v>
      </c>
      <c r="BV7" s="47">
        <f>IF('Res Rent Roll'!$B7="","",IF('Res Rent Roll'!$D7="YES",IF(Vacancy!BV$3&lt;'Res Rent Roll'!$J7,'Res Rent Roll'!$H7*'Res Rent Roll'!$C7,'Res Rent Roll'!$R7*Rollover!BU7*Rents!BV7/30),'Res Rent Roll'!$R7*Rollover!BU7*Rents!BV7/30))</f>
        <v>0</v>
      </c>
      <c r="BW7" s="47">
        <f>IF('Res Rent Roll'!$B7="","",IF('Res Rent Roll'!$D7="YES",IF(Vacancy!BW$3&lt;'Res Rent Roll'!$J7,'Res Rent Roll'!$H7*'Res Rent Roll'!$C7,'Res Rent Roll'!$R7*Rollover!BV7*Rents!BW7/30),'Res Rent Roll'!$R7*Rollover!BV7*Rents!BW7/30))</f>
        <v>0</v>
      </c>
      <c r="BX7" s="47">
        <f>IF('Res Rent Roll'!$B7="","",IF('Res Rent Roll'!$D7="YES",IF(Vacancy!BX$3&lt;'Res Rent Roll'!$J7,'Res Rent Roll'!$H7*'Res Rent Roll'!$C7,'Res Rent Roll'!$R7*Rollover!BW7*Rents!BX7/30),'Res Rent Roll'!$R7*Rollover!BW7*Rents!BX7/30))</f>
        <v>2457.6461988078495</v>
      </c>
      <c r="BY7" s="47">
        <f>IF('Res Rent Roll'!$B7="","",IF('Res Rent Roll'!$D7="YES",IF(Vacancy!BY$3&lt;'Res Rent Roll'!$J7,'Res Rent Roll'!$H7*'Res Rent Roll'!$C7,'Res Rent Roll'!$R7*Rollover!BX7*Rents!BY7/30),'Res Rent Roll'!$R7*Rollover!BX7*Rents!BY7/30))</f>
        <v>0</v>
      </c>
      <c r="BZ7" s="47">
        <f>IF('Res Rent Roll'!$B7="","",IF('Res Rent Roll'!$D7="YES",IF(Vacancy!BZ$3&lt;'Res Rent Roll'!$J7,'Res Rent Roll'!$H7*'Res Rent Roll'!$C7,'Res Rent Roll'!$R7*Rollover!BY7*Rents!BZ7/30),'Res Rent Roll'!$R7*Rollover!BY7*Rents!BZ7/30))</f>
        <v>0</v>
      </c>
      <c r="CA7" s="47">
        <f>IF('Res Rent Roll'!$B7="","",IF('Res Rent Roll'!$D7="YES",IF(Vacancy!CA$3&lt;'Res Rent Roll'!$J7,'Res Rent Roll'!$H7*'Res Rent Roll'!$C7,'Res Rent Roll'!$R7*Rollover!BZ7*Rents!CA7/30),'Res Rent Roll'!$R7*Rollover!BZ7*Rents!CA7/30))</f>
        <v>0</v>
      </c>
      <c r="CB7" s="47">
        <f>IF('Res Rent Roll'!$B7="","",IF('Res Rent Roll'!$D7="YES",IF(Vacancy!CB$3&lt;'Res Rent Roll'!$J7,'Res Rent Roll'!$H7*'Res Rent Roll'!$C7,'Res Rent Roll'!$R7*Rollover!CA7*Rents!CB7/30),'Res Rent Roll'!$R7*Rollover!CA7*Rents!CB7/30))</f>
        <v>0</v>
      </c>
      <c r="CC7" s="47">
        <f>IF('Res Rent Roll'!$B7="","",IF('Res Rent Roll'!$D7="YES",IF(Vacancy!CC$3&lt;'Res Rent Roll'!$J7,'Res Rent Roll'!$H7*'Res Rent Roll'!$C7,'Res Rent Roll'!$R7*Rollover!CB7*Rents!CC7/30),'Res Rent Roll'!$R7*Rollover!CB7*Rents!CC7/30))</f>
        <v>0</v>
      </c>
      <c r="CD7" s="47">
        <f>IF('Res Rent Roll'!$B7="","",IF('Res Rent Roll'!$D7="YES",IF(Vacancy!CD$3&lt;'Res Rent Roll'!$J7,'Res Rent Roll'!$H7*'Res Rent Roll'!$C7,'Res Rent Roll'!$R7*Rollover!CC7*Rents!CD7/30),'Res Rent Roll'!$R7*Rollover!CC7*Rents!CD7/30))</f>
        <v>0</v>
      </c>
      <c r="CE7" s="47">
        <f>IF('Res Rent Roll'!$B7="","",IF('Res Rent Roll'!$D7="YES",IF(Vacancy!CE$3&lt;'Res Rent Roll'!$J7,'Res Rent Roll'!$H7*'Res Rent Roll'!$C7,'Res Rent Roll'!$R7*Rollover!CD7*Rents!CE7/30),'Res Rent Roll'!$R7*Rollover!CD7*Rents!CE7/30))</f>
        <v>0</v>
      </c>
      <c r="CF7" s="47">
        <f>IF('Res Rent Roll'!$B7="","",IF('Res Rent Roll'!$D7="YES",IF(Vacancy!CF$3&lt;'Res Rent Roll'!$J7,'Res Rent Roll'!$H7*'Res Rent Roll'!$C7,'Res Rent Roll'!$R7*Rollover!CE7*Rents!CF7/30),'Res Rent Roll'!$R7*Rollover!CE7*Rents!CF7/30))</f>
        <v>0</v>
      </c>
      <c r="CG7" s="47">
        <f>IF('Res Rent Roll'!$B7="","",IF('Res Rent Roll'!$D7="YES",IF(Vacancy!CG$3&lt;'Res Rent Roll'!$J7,'Res Rent Roll'!$H7*'Res Rent Roll'!$C7,'Res Rent Roll'!$R7*Rollover!CF7*Rents!CG7/30),'Res Rent Roll'!$R7*Rollover!CF7*Rents!CG7/30))</f>
        <v>0</v>
      </c>
      <c r="CH7" s="47">
        <f>IF('Res Rent Roll'!$B7="","",IF('Res Rent Roll'!$D7="YES",IF(Vacancy!CH$3&lt;'Res Rent Roll'!$J7,'Res Rent Roll'!$H7*'Res Rent Roll'!$C7,'Res Rent Roll'!$R7*Rollover!CG7*Rents!CH7/30),'Res Rent Roll'!$R7*Rollover!CG7*Rents!CH7/30))</f>
        <v>0</v>
      </c>
      <c r="CI7" s="47">
        <f>IF('Res Rent Roll'!$B7="","",IF('Res Rent Roll'!$D7="YES",IF(Vacancy!CI$3&lt;'Res Rent Roll'!$J7,'Res Rent Roll'!$H7*'Res Rent Roll'!$C7,'Res Rent Roll'!$R7*Rollover!CH7*Rents!CI7/30),'Res Rent Roll'!$R7*Rollover!CH7*Rents!CI7/30))</f>
        <v>0</v>
      </c>
      <c r="CJ7" s="47">
        <f>IF('Res Rent Roll'!$B7="","",IF('Res Rent Roll'!$D7="YES",IF(Vacancy!CJ$3&lt;'Res Rent Roll'!$J7,'Res Rent Roll'!$H7*'Res Rent Roll'!$C7,'Res Rent Roll'!$R7*Rollover!CI7*Rents!CJ7/30),'Res Rent Roll'!$R7*Rollover!CI7*Rents!CJ7/30))</f>
        <v>2531.3755847720845</v>
      </c>
      <c r="CK7" s="47">
        <f>IF('Res Rent Roll'!$B7="","",IF('Res Rent Roll'!$D7="YES",IF(Vacancy!CK$3&lt;'Res Rent Roll'!$J7,'Res Rent Roll'!$H7*'Res Rent Roll'!$C7,'Res Rent Roll'!$R7*Rollover!CJ7*Rents!CK7/30),'Res Rent Roll'!$R7*Rollover!CJ7*Rents!CK7/30))</f>
        <v>0</v>
      </c>
      <c r="CL7" s="47">
        <f>IF('Res Rent Roll'!$B7="","",IF('Res Rent Roll'!$D7="YES",IF(Vacancy!CL$3&lt;'Res Rent Roll'!$J7,'Res Rent Roll'!$H7*'Res Rent Roll'!$C7,'Res Rent Roll'!$R7*Rollover!CK7*Rents!CL7/30),'Res Rent Roll'!$R7*Rollover!CK7*Rents!CL7/30))</f>
        <v>0</v>
      </c>
      <c r="CM7" s="47">
        <f>IF('Res Rent Roll'!$B7="","",IF('Res Rent Roll'!$D7="YES",IF(Vacancy!CM$3&lt;'Res Rent Roll'!$J7,'Res Rent Roll'!$H7*'Res Rent Roll'!$C7,'Res Rent Roll'!$R7*Rollover!CL7*Rents!CM7/30),'Res Rent Roll'!$R7*Rollover!CL7*Rents!CM7/30))</f>
        <v>0</v>
      </c>
      <c r="CN7" s="47">
        <f>IF('Res Rent Roll'!$B7="","",IF('Res Rent Roll'!$D7="YES",IF(Vacancy!CN$3&lt;'Res Rent Roll'!$J7,'Res Rent Roll'!$H7*'Res Rent Roll'!$C7,'Res Rent Roll'!$R7*Rollover!CM7*Rents!CN7/30),'Res Rent Roll'!$R7*Rollover!CM7*Rents!CN7/30))</f>
        <v>0</v>
      </c>
      <c r="CO7" s="47">
        <f>IF('Res Rent Roll'!$B7="","",IF('Res Rent Roll'!$D7="YES",IF(Vacancy!CO$3&lt;'Res Rent Roll'!$J7,'Res Rent Roll'!$H7*'Res Rent Roll'!$C7,'Res Rent Roll'!$R7*Rollover!CN7*Rents!CO7/30),'Res Rent Roll'!$R7*Rollover!CN7*Rents!CO7/30))</f>
        <v>0</v>
      </c>
      <c r="CP7" s="47">
        <f>IF('Res Rent Roll'!$B7="","",IF('Res Rent Roll'!$D7="YES",IF(Vacancy!CP$3&lt;'Res Rent Roll'!$J7,'Res Rent Roll'!$H7*'Res Rent Roll'!$C7,'Res Rent Roll'!$R7*Rollover!CO7*Rents!CP7/30),'Res Rent Roll'!$R7*Rollover!CO7*Rents!CP7/30))</f>
        <v>0</v>
      </c>
      <c r="CQ7" s="47">
        <f>IF('Res Rent Roll'!$B7="","",IF('Res Rent Roll'!$D7="YES",IF(Vacancy!CQ$3&lt;'Res Rent Roll'!$J7,'Res Rent Roll'!$H7*'Res Rent Roll'!$C7,'Res Rent Roll'!$R7*Rollover!CP7*Rents!CQ7/30),'Res Rent Roll'!$R7*Rollover!CP7*Rents!CQ7/30))</f>
        <v>0</v>
      </c>
      <c r="CR7" s="47">
        <f>IF('Res Rent Roll'!$B7="","",IF('Res Rent Roll'!$D7="YES",IF(Vacancy!CR$3&lt;'Res Rent Roll'!$J7,'Res Rent Roll'!$H7*'Res Rent Roll'!$C7,'Res Rent Roll'!$R7*Rollover!CQ7*Rents!CR7/30),'Res Rent Roll'!$R7*Rollover!CQ7*Rents!CR7/30))</f>
        <v>0</v>
      </c>
      <c r="CS7" s="47">
        <f>IF('Res Rent Roll'!$B7="","",IF('Res Rent Roll'!$D7="YES",IF(Vacancy!CS$3&lt;'Res Rent Roll'!$J7,'Res Rent Roll'!$H7*'Res Rent Roll'!$C7,'Res Rent Roll'!$R7*Rollover!CR7*Rents!CS7/30),'Res Rent Roll'!$R7*Rollover!CR7*Rents!CS7/30))</f>
        <v>0</v>
      </c>
      <c r="CT7" s="47">
        <f>IF('Res Rent Roll'!$B7="","",IF('Res Rent Roll'!$D7="YES",IF(Vacancy!CT$3&lt;'Res Rent Roll'!$J7,'Res Rent Roll'!$H7*'Res Rent Roll'!$C7,'Res Rent Roll'!$R7*Rollover!CS7*Rents!CT7/30),'Res Rent Roll'!$R7*Rollover!CS7*Rents!CT7/30))</f>
        <v>0</v>
      </c>
      <c r="CU7" s="47">
        <f>IF('Res Rent Roll'!$B7="","",IF('Res Rent Roll'!$D7="YES",IF(Vacancy!CU$3&lt;'Res Rent Roll'!$J7,'Res Rent Roll'!$H7*'Res Rent Roll'!$C7,'Res Rent Roll'!$R7*Rollover!CT7*Rents!CU7/30),'Res Rent Roll'!$R7*Rollover!CT7*Rents!CU7/30))</f>
        <v>0</v>
      </c>
      <c r="CV7" s="47">
        <f>IF('Res Rent Roll'!$B7="","",IF('Res Rent Roll'!$D7="YES",IF(Vacancy!CV$3&lt;'Res Rent Roll'!$J7,'Res Rent Roll'!$H7*'Res Rent Roll'!$C7,'Res Rent Roll'!$R7*Rollover!CU7*Rents!CV7/30),'Res Rent Roll'!$R7*Rollover!CU7*Rents!CV7/30))</f>
        <v>2607.3168523152472</v>
      </c>
      <c r="CW7" s="47">
        <f>IF('Res Rent Roll'!$B7="","",IF('Res Rent Roll'!$D7="YES",IF(Vacancy!CW$3&lt;'Res Rent Roll'!$J7,'Res Rent Roll'!$H7*'Res Rent Roll'!$C7,'Res Rent Roll'!$R7*Rollover!CV7*Rents!CW7/30),'Res Rent Roll'!$R7*Rollover!CV7*Rents!CW7/30))</f>
        <v>0</v>
      </c>
      <c r="CX7" s="47">
        <f>IF('Res Rent Roll'!$B7="","",IF('Res Rent Roll'!$D7="YES",IF(Vacancy!CX$3&lt;'Res Rent Roll'!$J7,'Res Rent Roll'!$H7*'Res Rent Roll'!$C7,'Res Rent Roll'!$R7*Rollover!CW7*Rents!CX7/30),'Res Rent Roll'!$R7*Rollover!CW7*Rents!CX7/30))</f>
        <v>0</v>
      </c>
      <c r="CY7" s="47">
        <f>IF('Res Rent Roll'!$B7="","",IF('Res Rent Roll'!$D7="YES",IF(Vacancy!CY$3&lt;'Res Rent Roll'!$J7,'Res Rent Roll'!$H7*'Res Rent Roll'!$C7,'Res Rent Roll'!$R7*Rollover!CX7*Rents!CY7/30),'Res Rent Roll'!$R7*Rollover!CX7*Rents!CY7/30))</f>
        <v>0</v>
      </c>
      <c r="CZ7" s="47">
        <f>IF('Res Rent Roll'!$B7="","",IF('Res Rent Roll'!$D7="YES",IF(Vacancy!CZ$3&lt;'Res Rent Roll'!$J7,'Res Rent Roll'!$H7*'Res Rent Roll'!$C7,'Res Rent Roll'!$R7*Rollover!CY7*Rents!CZ7/30),'Res Rent Roll'!$R7*Rollover!CY7*Rents!CZ7/30))</f>
        <v>0</v>
      </c>
      <c r="DA7" s="47">
        <f>IF('Res Rent Roll'!$B7="","",IF('Res Rent Roll'!$D7="YES",IF(Vacancy!DA$3&lt;'Res Rent Roll'!$J7,'Res Rent Roll'!$H7*'Res Rent Roll'!$C7,'Res Rent Roll'!$R7*Rollover!CZ7*Rents!DA7/30),'Res Rent Roll'!$R7*Rollover!CZ7*Rents!DA7/30))</f>
        <v>0</v>
      </c>
      <c r="DB7" s="47">
        <f>IF('Res Rent Roll'!$B7="","",IF('Res Rent Roll'!$D7="YES",IF(Vacancy!DB$3&lt;'Res Rent Roll'!$J7,'Res Rent Roll'!$H7*'Res Rent Roll'!$C7,'Res Rent Roll'!$R7*Rollover!DA7*Rents!DB7/30),'Res Rent Roll'!$R7*Rollover!DA7*Rents!DB7/30))</f>
        <v>0</v>
      </c>
      <c r="DC7" s="47">
        <f>IF('Res Rent Roll'!$B7="","",IF('Res Rent Roll'!$D7="YES",IF(Vacancy!DC$3&lt;'Res Rent Roll'!$J7,'Res Rent Roll'!$H7*'Res Rent Roll'!$C7,'Res Rent Roll'!$R7*Rollover!DB7*Rents!DC7/30),'Res Rent Roll'!$R7*Rollover!DB7*Rents!DC7/30))</f>
        <v>0</v>
      </c>
      <c r="DD7" s="47">
        <f>IF('Res Rent Roll'!$B7="","",IF('Res Rent Roll'!$D7="YES",IF(Vacancy!DD$3&lt;'Res Rent Roll'!$J7,'Res Rent Roll'!$H7*'Res Rent Roll'!$C7,'Res Rent Roll'!$R7*Rollover!DC7*Rents!DD7/30),'Res Rent Roll'!$R7*Rollover!DC7*Rents!DD7/30))</f>
        <v>0</v>
      </c>
      <c r="DE7" s="47">
        <f>IF('Res Rent Roll'!$B7="","",IF('Res Rent Roll'!$D7="YES",IF(Vacancy!DE$3&lt;'Res Rent Roll'!$J7,'Res Rent Roll'!$H7*'Res Rent Roll'!$C7,'Res Rent Roll'!$R7*Rollover!DD7*Rents!DE7/30),'Res Rent Roll'!$R7*Rollover!DD7*Rents!DE7/30))</f>
        <v>0</v>
      </c>
      <c r="DF7" s="47">
        <f>IF('Res Rent Roll'!$B7="","",IF('Res Rent Roll'!$D7="YES",IF(Vacancy!DF$3&lt;'Res Rent Roll'!$J7,'Res Rent Roll'!$H7*'Res Rent Roll'!$C7,'Res Rent Roll'!$R7*Rollover!DE7*Rents!DF7/30),'Res Rent Roll'!$R7*Rollover!DE7*Rents!DF7/30))</f>
        <v>0</v>
      </c>
      <c r="DG7" s="47">
        <f>IF('Res Rent Roll'!$B7="","",IF('Res Rent Roll'!$D7="YES",IF(Vacancy!DG$3&lt;'Res Rent Roll'!$J7,'Res Rent Roll'!$H7*'Res Rent Roll'!$C7,'Res Rent Roll'!$R7*Rollover!DF7*Rents!DG7/30),'Res Rent Roll'!$R7*Rollover!DF7*Rents!DG7/30))</f>
        <v>0</v>
      </c>
      <c r="DH7" s="47">
        <f>IF('Res Rent Roll'!$B7="","",IF('Res Rent Roll'!$D7="YES",IF(Vacancy!DH$3&lt;'Res Rent Roll'!$J7,'Res Rent Roll'!$H7*'Res Rent Roll'!$C7,'Res Rent Roll'!$R7*Rollover!DG7*Rents!DH7/30),'Res Rent Roll'!$R7*Rollover!DG7*Rents!DH7/30))</f>
        <v>2685.5363578847041</v>
      </c>
      <c r="DI7" s="47">
        <f>IF('Res Rent Roll'!$B7="","",IF('Res Rent Roll'!$D7="YES",IF(Vacancy!DI$3&lt;'Res Rent Roll'!$J7,'Res Rent Roll'!$H7*'Res Rent Roll'!$C7,'Res Rent Roll'!$R7*Rollover!DH7*Rents!DI7/30),'Res Rent Roll'!$R7*Rollover!DH7*Rents!DI7/30))</f>
        <v>0</v>
      </c>
      <c r="DJ7" s="47">
        <f>IF('Res Rent Roll'!$B7="","",IF('Res Rent Roll'!$D7="YES",IF(Vacancy!DJ$3&lt;'Res Rent Roll'!$J7,'Res Rent Roll'!$H7*'Res Rent Roll'!$C7,'Res Rent Roll'!$R7*Rollover!DI7*Rents!DJ7/30),'Res Rent Roll'!$R7*Rollover!DI7*Rents!DJ7/30))</f>
        <v>0</v>
      </c>
      <c r="DK7" s="47">
        <f>IF('Res Rent Roll'!$B7="","",IF('Res Rent Roll'!$D7="YES",IF(Vacancy!DK$3&lt;'Res Rent Roll'!$J7,'Res Rent Roll'!$H7*'Res Rent Roll'!$C7,'Res Rent Roll'!$R7*Rollover!DJ7*Rents!DK7/30),'Res Rent Roll'!$R7*Rollover!DJ7*Rents!DK7/30))</f>
        <v>0</v>
      </c>
      <c r="DL7" s="47">
        <f>IF('Res Rent Roll'!$B7="","",IF('Res Rent Roll'!$D7="YES",IF(Vacancy!DL$3&lt;'Res Rent Roll'!$J7,'Res Rent Roll'!$H7*'Res Rent Roll'!$C7,'Res Rent Roll'!$R7*Rollover!DK7*Rents!DL7/30),'Res Rent Roll'!$R7*Rollover!DK7*Rents!DL7/30))</f>
        <v>0</v>
      </c>
      <c r="DM7" s="47">
        <f>IF('Res Rent Roll'!$B7="","",IF('Res Rent Roll'!$D7="YES",IF(Vacancy!DM$3&lt;'Res Rent Roll'!$J7,'Res Rent Roll'!$H7*'Res Rent Roll'!$C7,'Res Rent Roll'!$R7*Rollover!DL7*Rents!DM7/30),'Res Rent Roll'!$R7*Rollover!DL7*Rents!DM7/30))</f>
        <v>0</v>
      </c>
      <c r="DN7" s="47">
        <f>IF('Res Rent Roll'!$B7="","",IF('Res Rent Roll'!$D7="YES",IF(Vacancy!DN$3&lt;'Res Rent Roll'!$J7,'Res Rent Roll'!$H7*'Res Rent Roll'!$C7,'Res Rent Roll'!$R7*Rollover!DM7*Rents!DN7/30),'Res Rent Roll'!$R7*Rollover!DM7*Rents!DN7/30))</f>
        <v>0</v>
      </c>
      <c r="DO7" s="47">
        <f>IF('Res Rent Roll'!$B7="","",IF('Res Rent Roll'!$D7="YES",IF(Vacancy!DO$3&lt;'Res Rent Roll'!$J7,'Res Rent Roll'!$H7*'Res Rent Roll'!$C7,'Res Rent Roll'!$R7*Rollover!DN7*Rents!DO7/30),'Res Rent Roll'!$R7*Rollover!DN7*Rents!DO7/30))</f>
        <v>0</v>
      </c>
      <c r="DP7" s="47">
        <f>IF('Res Rent Roll'!$B7="","",IF('Res Rent Roll'!$D7="YES",IF(Vacancy!DP$3&lt;'Res Rent Roll'!$J7,'Res Rent Roll'!$H7*'Res Rent Roll'!$C7,'Res Rent Roll'!$R7*Rollover!DO7*Rents!DP7/30),'Res Rent Roll'!$R7*Rollover!DO7*Rents!DP7/30))</f>
        <v>0</v>
      </c>
      <c r="DQ7" s="47">
        <f>IF('Res Rent Roll'!$B7="","",IF('Res Rent Roll'!$D7="YES",IF(Vacancy!DQ$3&lt;'Res Rent Roll'!$J7,'Res Rent Roll'!$H7*'Res Rent Roll'!$C7,'Res Rent Roll'!$R7*Rollover!DP7*Rents!DQ7/30),'Res Rent Roll'!$R7*Rollover!DP7*Rents!DQ7/30))</f>
        <v>0</v>
      </c>
      <c r="DR7" s="47">
        <f>IF('Res Rent Roll'!$B7="","",IF('Res Rent Roll'!$D7="YES",IF(Vacancy!DR$3&lt;'Res Rent Roll'!$J7,'Res Rent Roll'!$H7*'Res Rent Roll'!$C7,'Res Rent Roll'!$R7*Rollover!DQ7*Rents!DR7/30),'Res Rent Roll'!$R7*Rollover!DQ7*Rents!DR7/30))</f>
        <v>0</v>
      </c>
      <c r="DS7" s="47">
        <f>IF('Res Rent Roll'!$B7="","",IF('Res Rent Roll'!$D7="YES",IF(Vacancy!DS$3&lt;'Res Rent Roll'!$J7,'Res Rent Roll'!$H7*'Res Rent Roll'!$C7,'Res Rent Roll'!$R7*Rollover!DR7*Rents!DS7/30),'Res Rent Roll'!$R7*Rollover!DR7*Rents!DS7/30))</f>
        <v>0</v>
      </c>
      <c r="DT7" s="47">
        <f>IF('Res Rent Roll'!$B7="","",IF('Res Rent Roll'!$D7="YES",IF(Vacancy!DT$3&lt;'Res Rent Roll'!$J7,'Res Rent Roll'!$H7*'Res Rent Roll'!$C7,'Res Rent Roll'!$R7*Rollover!DS7*Rents!DT7/30),'Res Rent Roll'!$R7*Rollover!DS7*Rents!DT7/30))</f>
        <v>2766.1024486212455</v>
      </c>
      <c r="DU7" s="47">
        <f>IF('Res Rent Roll'!$B7="","",IF('Res Rent Roll'!$D7="YES",IF(Vacancy!DU$3&lt;'Res Rent Roll'!$J7,'Res Rent Roll'!$H7*'Res Rent Roll'!$C7,'Res Rent Roll'!$R7*Rollover!DT7*Rents!DU7/30),'Res Rent Roll'!$R7*Rollover!DT7*Rents!DU7/30))</f>
        <v>0</v>
      </c>
      <c r="DV7" s="47">
        <f>IF('Res Rent Roll'!$B7="","",IF('Res Rent Roll'!$D7="YES",IF(Vacancy!DV$3&lt;'Res Rent Roll'!$J7,'Res Rent Roll'!$H7*'Res Rent Roll'!$C7,'Res Rent Roll'!$R7*Rollover!DU7*Rents!DV7/30),'Res Rent Roll'!$R7*Rollover!DU7*Rents!DV7/30))</f>
        <v>0</v>
      </c>
      <c r="DW7" s="47">
        <f>IF('Res Rent Roll'!$B7="","",IF('Res Rent Roll'!$D7="YES",IF(Vacancy!DW$3&lt;'Res Rent Roll'!$J7,'Res Rent Roll'!$H7*'Res Rent Roll'!$C7,'Res Rent Roll'!$R7*Rollover!DV7*Rents!DW7/30),'Res Rent Roll'!$R7*Rollover!DV7*Rents!DW7/30))</f>
        <v>0</v>
      </c>
      <c r="DX7" s="47">
        <f>IF('Res Rent Roll'!$B7="","",IF('Res Rent Roll'!$D7="YES",IF(Vacancy!DX$3&lt;'Res Rent Roll'!$J7,'Res Rent Roll'!$H7*'Res Rent Roll'!$C7,'Res Rent Roll'!$R7*Rollover!DW7*Rents!DX7/30),'Res Rent Roll'!$R7*Rollover!DW7*Rents!DX7/30))</f>
        <v>0</v>
      </c>
      <c r="DY7" s="47">
        <f>IF('Res Rent Roll'!$B7="","",IF('Res Rent Roll'!$D7="YES",IF(Vacancy!DY$3&lt;'Res Rent Roll'!$J7,'Res Rent Roll'!$H7*'Res Rent Roll'!$C7,'Res Rent Roll'!$R7*Rollover!DX7*Rents!DY7/30),'Res Rent Roll'!$R7*Rollover!DX7*Rents!DY7/30))</f>
        <v>0</v>
      </c>
      <c r="DZ7" s="47">
        <f>IF('Res Rent Roll'!$B7="","",IF('Res Rent Roll'!$D7="YES",IF(Vacancy!DZ$3&lt;'Res Rent Roll'!$J7,'Res Rent Roll'!$H7*'Res Rent Roll'!$C7,'Res Rent Roll'!$R7*Rollover!DY7*Rents!DZ7/30),'Res Rent Roll'!$R7*Rollover!DY7*Rents!DZ7/30))</f>
        <v>0</v>
      </c>
      <c r="EA7" s="47">
        <f>IF('Res Rent Roll'!$B7="","",IF('Res Rent Roll'!$D7="YES",IF(Vacancy!EA$3&lt;'Res Rent Roll'!$J7,'Res Rent Roll'!$H7*'Res Rent Roll'!$C7,'Res Rent Roll'!$R7*Rollover!DZ7*Rents!EA7/30),'Res Rent Roll'!$R7*Rollover!DZ7*Rents!EA7/30))</f>
        <v>0</v>
      </c>
      <c r="EB7" s="47">
        <f>IF('Res Rent Roll'!$B7="","",IF('Res Rent Roll'!$D7="YES",IF(Vacancy!EB$3&lt;'Res Rent Roll'!$J7,'Res Rent Roll'!$H7*'Res Rent Roll'!$C7,'Res Rent Roll'!$R7*Rollover!EA7*Rents!EB7/30),'Res Rent Roll'!$R7*Rollover!EA7*Rents!EB7/30))</f>
        <v>0</v>
      </c>
      <c r="EC7" s="47">
        <f>IF('Res Rent Roll'!$B7="","",IF('Res Rent Roll'!$D7="YES",IF(Vacancy!EC$3&lt;'Res Rent Roll'!$J7,'Res Rent Roll'!$H7*'Res Rent Roll'!$C7,'Res Rent Roll'!$R7*Rollover!EB7*Rents!EC7/30),'Res Rent Roll'!$R7*Rollover!EB7*Rents!EC7/30))</f>
        <v>0</v>
      </c>
      <c r="ED7" s="47">
        <f>IF('Res Rent Roll'!$B7="","",IF('Res Rent Roll'!$D7="YES",IF(Vacancy!ED$3&lt;'Res Rent Roll'!$J7,'Res Rent Roll'!$H7*'Res Rent Roll'!$C7,'Res Rent Roll'!$R7*Rollover!EC7*Rents!ED7/30),'Res Rent Roll'!$R7*Rollover!EC7*Rents!ED7/30))</f>
        <v>0</v>
      </c>
      <c r="EE7" s="47">
        <f>IF('Res Rent Roll'!$B7="","",IF('Res Rent Roll'!$D7="YES",IF(Vacancy!EE$3&lt;'Res Rent Roll'!$J7,'Res Rent Roll'!$H7*'Res Rent Roll'!$C7,'Res Rent Roll'!$R7*Rollover!ED7*Rents!EE7/30),'Res Rent Roll'!$R7*Rollover!ED7*Rents!EE7/30))</f>
        <v>0</v>
      </c>
      <c r="EF7" s="47">
        <f>IF('Res Rent Roll'!$B7="","",IF('Res Rent Roll'!$D7="YES",IF(Vacancy!EF$3&lt;'Res Rent Roll'!$J7,'Res Rent Roll'!$H7*'Res Rent Roll'!$C7,'Res Rent Roll'!$R7*Rollover!EE7*Rents!EF7/30),'Res Rent Roll'!$R7*Rollover!EE7*Rents!EF7/30))</f>
        <v>2849.085522079883</v>
      </c>
      <c r="EG7" s="47">
        <f>IF('Res Rent Roll'!$B7="","",IF('Res Rent Roll'!$D7="YES",IF(Vacancy!EG$3&lt;'Res Rent Roll'!$J7,'Res Rent Roll'!$H7*'Res Rent Roll'!$C7,'Res Rent Roll'!$R7*Rollover!EF7*Rents!EG7/30),'Res Rent Roll'!$R7*Rollover!EF7*Rents!EG7/30))</f>
        <v>0</v>
      </c>
      <c r="EH7" s="47">
        <f>IF('Res Rent Roll'!$B7="","",IF('Res Rent Roll'!$D7="YES",IF(Vacancy!EH$3&lt;'Res Rent Roll'!$J7,'Res Rent Roll'!$H7*'Res Rent Roll'!$C7,'Res Rent Roll'!$R7*Rollover!EG7*Rents!EH7/30),'Res Rent Roll'!$R7*Rollover!EG7*Rents!EH7/30))</f>
        <v>0</v>
      </c>
      <c r="EI7" s="47">
        <f>IF('Res Rent Roll'!$B7="","",IF('Res Rent Roll'!$D7="YES",IF(Vacancy!EI$3&lt;'Res Rent Roll'!$J7,'Res Rent Roll'!$H7*'Res Rent Roll'!$C7,'Res Rent Roll'!$R7*Rollover!EH7*Rents!EI7/30),'Res Rent Roll'!$R7*Rollover!EH7*Rents!EI7/30))</f>
        <v>0</v>
      </c>
      <c r="EJ7" s="47">
        <f>IF('Res Rent Roll'!$B7="","",IF('Res Rent Roll'!$D7="YES",IF(Vacancy!EJ$3&lt;'Res Rent Roll'!$J7,'Res Rent Roll'!$H7*'Res Rent Roll'!$C7,'Res Rent Roll'!$R7*Rollover!EI7*Rents!EJ7/30),'Res Rent Roll'!$R7*Rollover!EI7*Rents!EJ7/30))</f>
        <v>0</v>
      </c>
      <c r="EK7" s="47">
        <f>IF('Res Rent Roll'!$B7="","",IF('Res Rent Roll'!$D7="YES",IF(Vacancy!EK$3&lt;'Res Rent Roll'!$J7,'Res Rent Roll'!$H7*'Res Rent Roll'!$C7,'Res Rent Roll'!$R7*Rollover!EJ7*Rents!EK7/30),'Res Rent Roll'!$R7*Rollover!EJ7*Rents!EK7/30))</f>
        <v>0</v>
      </c>
      <c r="EL7" s="47">
        <f>IF('Res Rent Roll'!$B7="","",IF('Res Rent Roll'!$D7="YES",IF(Vacancy!EL$3&lt;'Res Rent Roll'!$J7,'Res Rent Roll'!$H7*'Res Rent Roll'!$C7,'Res Rent Roll'!$R7*Rollover!EK7*Rents!EL7/30),'Res Rent Roll'!$R7*Rollover!EK7*Rents!EL7/30))</f>
        <v>0</v>
      </c>
      <c r="EM7" s="47">
        <f>IF('Res Rent Roll'!$B7="","",IF('Res Rent Roll'!$D7="YES",IF(Vacancy!EM$3&lt;'Res Rent Roll'!$J7,'Res Rent Roll'!$H7*'Res Rent Roll'!$C7,'Res Rent Roll'!$R7*Rollover!EL7*Rents!EM7/30),'Res Rent Roll'!$R7*Rollover!EL7*Rents!EM7/30))</f>
        <v>0</v>
      </c>
      <c r="EN7" s="47">
        <f>IF('Res Rent Roll'!$B7="","",IF('Res Rent Roll'!$D7="YES",IF(Vacancy!EN$3&lt;'Res Rent Roll'!$J7,'Res Rent Roll'!$H7*'Res Rent Roll'!$C7,'Res Rent Roll'!$R7*Rollover!EM7*Rents!EN7/30),'Res Rent Roll'!$R7*Rollover!EM7*Rents!EN7/30))</f>
        <v>0</v>
      </c>
      <c r="EO7" s="47">
        <f>IF('Res Rent Roll'!$B7="","",IF('Res Rent Roll'!$D7="YES",IF(Vacancy!EO$3&lt;'Res Rent Roll'!$J7,'Res Rent Roll'!$H7*'Res Rent Roll'!$C7,'Res Rent Roll'!$R7*Rollover!EN7*Rents!EO7/30),'Res Rent Roll'!$R7*Rollover!EN7*Rents!EO7/30))</f>
        <v>0</v>
      </c>
      <c r="EP7" s="47">
        <f>IF('Res Rent Roll'!$B7="","",IF('Res Rent Roll'!$D7="YES",IF(Vacancy!EP$3&lt;'Res Rent Roll'!$J7,'Res Rent Roll'!$H7*'Res Rent Roll'!$C7,'Res Rent Roll'!$R7*Rollover!EO7*Rents!EP7/30),'Res Rent Roll'!$R7*Rollover!EO7*Rents!EP7/30))</f>
        <v>0</v>
      </c>
      <c r="EQ7" s="47">
        <f>IF('Res Rent Roll'!$B7="","",IF('Res Rent Roll'!$D7="YES",IF(Vacancy!EQ$3&lt;'Res Rent Roll'!$J7,'Res Rent Roll'!$H7*'Res Rent Roll'!$C7,'Res Rent Roll'!$R7*Rollover!EP7*Rents!EQ7/30),'Res Rent Roll'!$R7*Rollover!EP7*Rents!EQ7/30))</f>
        <v>0</v>
      </c>
      <c r="ER7" s="47">
        <f>IF('Res Rent Roll'!$B7="","",IF('Res Rent Roll'!$D7="YES",IF(Vacancy!ER$3&lt;'Res Rent Roll'!$J7,'Res Rent Roll'!$H7*'Res Rent Roll'!$C7,'Res Rent Roll'!$R7*Rollover!EQ7*Rents!ER7/30),'Res Rent Roll'!$R7*Rollover!EQ7*Rents!ER7/30))</f>
        <v>2934.558087742279</v>
      </c>
      <c r="ES7" s="47">
        <f>IF('Res Rent Roll'!$B7="","",IF('Res Rent Roll'!$D7="YES",IF(Vacancy!ES$3&lt;'Res Rent Roll'!$J7,'Res Rent Roll'!$H7*'Res Rent Roll'!$C7,'Res Rent Roll'!$R7*Rollover!ER7*Rents!ES7/30),'Res Rent Roll'!$R7*Rollover!ER7*Rents!ES7/30))</f>
        <v>0</v>
      </c>
      <c r="ET7" s="47">
        <f>IF('Res Rent Roll'!$B7="","",IF('Res Rent Roll'!$D7="YES",IF(Vacancy!ET$3&lt;'Res Rent Roll'!$J7,'Res Rent Roll'!$H7*'Res Rent Roll'!$C7,'Res Rent Roll'!$R7*Rollover!ES7*Rents!ET7/30),'Res Rent Roll'!$R7*Rollover!ES7*Rents!ET7/30))</f>
        <v>0</v>
      </c>
      <c r="EU7" s="47">
        <f>IF('Res Rent Roll'!$B7="","",IF('Res Rent Roll'!$D7="YES",IF(Vacancy!EU$3&lt;'Res Rent Roll'!$J7,'Res Rent Roll'!$H7*'Res Rent Roll'!$C7,'Res Rent Roll'!$R7*Rollover!ET7*Rents!EU7/30),'Res Rent Roll'!$R7*Rollover!ET7*Rents!EU7/30))</f>
        <v>0</v>
      </c>
      <c r="EV7" s="47">
        <f>IF('Res Rent Roll'!$B7="","",IF('Res Rent Roll'!$D7="YES",IF(Vacancy!EV$3&lt;'Res Rent Roll'!$J7,'Res Rent Roll'!$H7*'Res Rent Roll'!$C7,'Res Rent Roll'!$R7*Rollover!EU7*Rents!EV7/30),'Res Rent Roll'!$R7*Rollover!EU7*Rents!EV7/30))</f>
        <v>0</v>
      </c>
      <c r="EW7" s="47">
        <f>IF('Res Rent Roll'!$B7="","",IF('Res Rent Roll'!$D7="YES",IF(Vacancy!EW$3&lt;'Res Rent Roll'!$J7,'Res Rent Roll'!$H7*'Res Rent Roll'!$C7,'Res Rent Roll'!$R7*Rollover!EV7*Rents!EW7/30),'Res Rent Roll'!$R7*Rollover!EV7*Rents!EW7/30))</f>
        <v>0</v>
      </c>
      <c r="EX7" s="47">
        <f>IF('Res Rent Roll'!$B7="","",IF('Res Rent Roll'!$D7="YES",IF(Vacancy!EX$3&lt;'Res Rent Roll'!$J7,'Res Rent Roll'!$H7*'Res Rent Roll'!$C7,'Res Rent Roll'!$R7*Rollover!EW7*Rents!EX7/30),'Res Rent Roll'!$R7*Rollover!EW7*Rents!EX7/30))</f>
        <v>0</v>
      </c>
      <c r="EY7" s="47">
        <f>IF('Res Rent Roll'!$B7="","",IF('Res Rent Roll'!$D7="YES",IF(Vacancy!EY$3&lt;'Res Rent Roll'!$J7,'Res Rent Roll'!$H7*'Res Rent Roll'!$C7,'Res Rent Roll'!$R7*Rollover!EX7*Rents!EY7/30),'Res Rent Roll'!$R7*Rollover!EX7*Rents!EY7/30))</f>
        <v>0</v>
      </c>
      <c r="EZ7" s="47">
        <f>IF('Res Rent Roll'!$B7="","",IF('Res Rent Roll'!$D7="YES",IF(Vacancy!EZ$3&lt;'Res Rent Roll'!$J7,'Res Rent Roll'!$H7*'Res Rent Roll'!$C7,'Res Rent Roll'!$R7*Rollover!EY7*Rents!EZ7/30),'Res Rent Roll'!$R7*Rollover!EY7*Rents!EZ7/30))</f>
        <v>0</v>
      </c>
      <c r="FA7" s="47">
        <f>IF('Res Rent Roll'!$B7="","",IF('Res Rent Roll'!$D7="YES",IF(Vacancy!FA$3&lt;'Res Rent Roll'!$J7,'Res Rent Roll'!$H7*'Res Rent Roll'!$C7,'Res Rent Roll'!$R7*Rollover!EZ7*Rents!FA7/30),'Res Rent Roll'!$R7*Rollover!EZ7*Rents!FA7/30))</f>
        <v>0</v>
      </c>
      <c r="FB7" s="47">
        <f>IF('Res Rent Roll'!$B7="","",IF('Res Rent Roll'!$D7="YES",IF(Vacancy!FB$3&lt;'Res Rent Roll'!$J7,'Res Rent Roll'!$H7*'Res Rent Roll'!$C7,'Res Rent Roll'!$R7*Rollover!FA7*Rents!FB7/30),'Res Rent Roll'!$R7*Rollover!FA7*Rents!FB7/30))</f>
        <v>0</v>
      </c>
      <c r="FC7" s="47">
        <f>IF('Res Rent Roll'!$B7="","",IF('Res Rent Roll'!$D7="YES",IF(Vacancy!FC$3&lt;'Res Rent Roll'!$J7,'Res Rent Roll'!$H7*'Res Rent Roll'!$C7,'Res Rent Roll'!$R7*Rollover!FB7*Rents!FC7/30),'Res Rent Roll'!$R7*Rollover!FB7*Rents!FC7/30))</f>
        <v>0</v>
      </c>
      <c r="FD7" s="47">
        <f>IF('Res Rent Roll'!$B7="","",IF('Res Rent Roll'!$D7="YES",IF(Vacancy!FD$3&lt;'Res Rent Roll'!$J7,'Res Rent Roll'!$H7*'Res Rent Roll'!$C7,'Res Rent Roll'!$R7*Rollover!FC7*Rents!FD7/30),'Res Rent Roll'!$R7*Rollover!FC7*Rents!FD7/30))</f>
        <v>3022.5948303745477</v>
      </c>
      <c r="FE7" s="47">
        <f>IF('Res Rent Roll'!$B7="","",IF('Res Rent Roll'!$D7="YES",IF(Vacancy!FE$3&lt;'Res Rent Roll'!$J7,'Res Rent Roll'!$H7*'Res Rent Roll'!$C7,'Res Rent Roll'!$R7*Rollover!FD7*Rents!FE7/30),'Res Rent Roll'!$R7*Rollover!FD7*Rents!FE7/30))</f>
        <v>0</v>
      </c>
      <c r="FF7" s="47">
        <f>IF('Res Rent Roll'!$B7="","",IF('Res Rent Roll'!$D7="YES",IF(Vacancy!FF$3&lt;'Res Rent Roll'!$J7,'Res Rent Roll'!$H7*'Res Rent Roll'!$C7,'Res Rent Roll'!$R7*Rollover!FE7*Rents!FF7/30),'Res Rent Roll'!$R7*Rollover!FE7*Rents!FF7/30))</f>
        <v>0</v>
      </c>
      <c r="FG7" s="47">
        <f>IF('Res Rent Roll'!$B7="","",IF('Res Rent Roll'!$D7="YES",IF(Vacancy!FG$3&lt;'Res Rent Roll'!$J7,'Res Rent Roll'!$H7*'Res Rent Roll'!$C7,'Res Rent Roll'!$R7*Rollover!FF7*Rents!FG7/30),'Res Rent Roll'!$R7*Rollover!FF7*Rents!FG7/30))</f>
        <v>0</v>
      </c>
      <c r="FH7" s="47">
        <f>IF('Res Rent Roll'!$B7="","",IF('Res Rent Roll'!$D7="YES",IF(Vacancy!FH$3&lt;'Res Rent Roll'!$J7,'Res Rent Roll'!$H7*'Res Rent Roll'!$C7,'Res Rent Roll'!$R7*Rollover!FG7*Rents!FH7/30),'Res Rent Roll'!$R7*Rollover!FG7*Rents!FH7/30))</f>
        <v>0</v>
      </c>
      <c r="FI7" s="47">
        <f>IF('Res Rent Roll'!$B7="","",IF('Res Rent Roll'!$D7="YES",IF(Vacancy!FI$3&lt;'Res Rent Roll'!$J7,'Res Rent Roll'!$H7*'Res Rent Roll'!$C7,'Res Rent Roll'!$R7*Rollover!FH7*Rents!FI7/30),'Res Rent Roll'!$R7*Rollover!FH7*Rents!FI7/30))</f>
        <v>0</v>
      </c>
      <c r="FJ7" s="47">
        <f>IF('Res Rent Roll'!$B7="","",IF('Res Rent Roll'!$D7="YES",IF(Vacancy!FJ$3&lt;'Res Rent Roll'!$J7,'Res Rent Roll'!$H7*'Res Rent Roll'!$C7,'Res Rent Roll'!$R7*Rollover!FI7*Rents!FJ7/30),'Res Rent Roll'!$R7*Rollover!FI7*Rents!FJ7/30))</f>
        <v>0</v>
      </c>
      <c r="FK7" s="47">
        <f>IF('Res Rent Roll'!$B7="","",IF('Res Rent Roll'!$D7="YES",IF(Vacancy!FK$3&lt;'Res Rent Roll'!$J7,'Res Rent Roll'!$H7*'Res Rent Roll'!$C7,'Res Rent Roll'!$R7*Rollover!FJ7*Rents!FK7/30),'Res Rent Roll'!$R7*Rollover!FJ7*Rents!FK7/30))</f>
        <v>0</v>
      </c>
      <c r="FL7" s="47">
        <f>IF('Res Rent Roll'!$B7="","",IF('Res Rent Roll'!$D7="YES",IF(Vacancy!FL$3&lt;'Res Rent Roll'!$J7,'Res Rent Roll'!$H7*'Res Rent Roll'!$C7,'Res Rent Roll'!$R7*Rollover!FK7*Rents!FL7/30),'Res Rent Roll'!$R7*Rollover!FK7*Rents!FL7/30))</f>
        <v>0</v>
      </c>
      <c r="FM7" s="47">
        <f>IF('Res Rent Roll'!$B7="","",IF('Res Rent Roll'!$D7="YES",IF(Vacancy!FM$3&lt;'Res Rent Roll'!$J7,'Res Rent Roll'!$H7*'Res Rent Roll'!$C7,'Res Rent Roll'!$R7*Rollover!FL7*Rents!FM7/30),'Res Rent Roll'!$R7*Rollover!FL7*Rents!FM7/30))</f>
        <v>0</v>
      </c>
      <c r="FN7" s="47">
        <f>IF('Res Rent Roll'!$B7="","",IF('Res Rent Roll'!$D7="YES",IF(Vacancy!FN$3&lt;'Res Rent Roll'!$J7,'Res Rent Roll'!$H7*'Res Rent Roll'!$C7,'Res Rent Roll'!$R7*Rollover!FM7*Rents!FN7/30),'Res Rent Roll'!$R7*Rollover!FM7*Rents!FN7/30))</f>
        <v>0</v>
      </c>
      <c r="FO7" s="47">
        <f>IF('Res Rent Roll'!$B7="","",IF('Res Rent Roll'!$D7="YES",IF(Vacancy!FO$3&lt;'Res Rent Roll'!$J7,'Res Rent Roll'!$H7*'Res Rent Roll'!$C7,'Res Rent Roll'!$R7*Rollover!FN7*Rents!FO7/30),'Res Rent Roll'!$R7*Rollover!FN7*Rents!FO7/30))</f>
        <v>0</v>
      </c>
      <c r="FP7" s="47">
        <f>IF('Res Rent Roll'!$B7="","",IF('Res Rent Roll'!$D7="YES",IF(Vacancy!FP$3&lt;'Res Rent Roll'!$J7,'Res Rent Roll'!$H7*'Res Rent Roll'!$C7,'Res Rent Roll'!$R7*Rollover!FO7*Rents!FP7/30),'Res Rent Roll'!$R7*Rollover!FO7*Rents!FP7/30))</f>
        <v>3113.2726752857839</v>
      </c>
      <c r="FQ7" s="47">
        <f>IF('Res Rent Roll'!$B7="","",IF('Res Rent Roll'!$D7="YES",IF(Vacancy!FQ$3&lt;'Res Rent Roll'!$J7,'Res Rent Roll'!$H7*'Res Rent Roll'!$C7,'Res Rent Roll'!$R7*Rollover!FP7*Rents!FQ7/30),'Res Rent Roll'!$R7*Rollover!FP7*Rents!FQ7/30))</f>
        <v>0</v>
      </c>
      <c r="FR7" s="47">
        <f>IF('Res Rent Roll'!$B7="","",IF('Res Rent Roll'!$D7="YES",IF(Vacancy!FR$3&lt;'Res Rent Roll'!$J7,'Res Rent Roll'!$H7*'Res Rent Roll'!$C7,'Res Rent Roll'!$R7*Rollover!FQ7*Rents!FR7/30),'Res Rent Roll'!$R7*Rollover!FQ7*Rents!FR7/30))</f>
        <v>0</v>
      </c>
      <c r="FS7" s="47">
        <f>IF('Res Rent Roll'!$B7="","",IF('Res Rent Roll'!$D7="YES",IF(Vacancy!FS$3&lt;'Res Rent Roll'!$J7,'Res Rent Roll'!$H7*'Res Rent Roll'!$C7,'Res Rent Roll'!$R7*Rollover!FR7*Rents!FS7/30),'Res Rent Roll'!$R7*Rollover!FR7*Rents!FS7/30))</f>
        <v>0</v>
      </c>
      <c r="FT7" s="47">
        <f>IF('Res Rent Roll'!$B7="","",IF('Res Rent Roll'!$D7="YES",IF(Vacancy!FT$3&lt;'Res Rent Roll'!$J7,'Res Rent Roll'!$H7*'Res Rent Roll'!$C7,'Res Rent Roll'!$R7*Rollover!FS7*Rents!FT7/30),'Res Rent Roll'!$R7*Rollover!FS7*Rents!FT7/30))</f>
        <v>0</v>
      </c>
      <c r="FU7" s="47">
        <f>IF('Res Rent Roll'!$B7="","",IF('Res Rent Roll'!$D7="YES",IF(Vacancy!FU$3&lt;'Res Rent Roll'!$J7,'Res Rent Roll'!$H7*'Res Rent Roll'!$C7,'Res Rent Roll'!$R7*Rollover!FT7*Rents!FU7/30),'Res Rent Roll'!$R7*Rollover!FT7*Rents!FU7/30))</f>
        <v>0</v>
      </c>
      <c r="FV7" s="47">
        <f>IF('Res Rent Roll'!$B7="","",IF('Res Rent Roll'!$D7="YES",IF(Vacancy!FV$3&lt;'Res Rent Roll'!$J7,'Res Rent Roll'!$H7*'Res Rent Roll'!$C7,'Res Rent Roll'!$R7*Rollover!FU7*Rents!FV7/30),'Res Rent Roll'!$R7*Rollover!FU7*Rents!FV7/30))</f>
        <v>0</v>
      </c>
      <c r="FW7" s="47">
        <f>IF('Res Rent Roll'!$B7="","",IF('Res Rent Roll'!$D7="YES",IF(Vacancy!FW$3&lt;'Res Rent Roll'!$J7,'Res Rent Roll'!$H7*'Res Rent Roll'!$C7,'Res Rent Roll'!$R7*Rollover!FV7*Rents!FW7/30),'Res Rent Roll'!$R7*Rollover!FV7*Rents!FW7/30))</f>
        <v>0</v>
      </c>
      <c r="FX7" s="47">
        <f>IF('Res Rent Roll'!$B7="","",IF('Res Rent Roll'!$D7="YES",IF(Vacancy!FX$3&lt;'Res Rent Roll'!$J7,'Res Rent Roll'!$H7*'Res Rent Roll'!$C7,'Res Rent Roll'!$R7*Rollover!FW7*Rents!FX7/30),'Res Rent Roll'!$R7*Rollover!FW7*Rents!FX7/30))</f>
        <v>0</v>
      </c>
      <c r="FY7" s="47">
        <f>IF('Res Rent Roll'!$B7="","",IF('Res Rent Roll'!$D7="YES",IF(Vacancy!FY$3&lt;'Res Rent Roll'!$J7,'Res Rent Roll'!$H7*'Res Rent Roll'!$C7,'Res Rent Roll'!$R7*Rollover!FX7*Rents!FY7/30),'Res Rent Roll'!$R7*Rollover!FX7*Rents!FY7/30))</f>
        <v>0</v>
      </c>
      <c r="FZ7" s="47">
        <f>IF('Res Rent Roll'!$B7="","",IF('Res Rent Roll'!$D7="YES",IF(Vacancy!FZ$3&lt;'Res Rent Roll'!$J7,'Res Rent Roll'!$H7*'Res Rent Roll'!$C7,'Res Rent Roll'!$R7*Rollover!FY7*Rents!FZ7/30),'Res Rent Roll'!$R7*Rollover!FY7*Rents!FZ7/30))</f>
        <v>0</v>
      </c>
      <c r="GA7" s="48">
        <f>IF('Res Rent Roll'!$B7="","",IF('Res Rent Roll'!$D7="YES",IF(Vacancy!GA$3&lt;'Res Rent Roll'!$J7,'Res Rent Roll'!$H7*'Res Rent Roll'!$C7,'Res Rent Roll'!$R7*Rollover!FZ7*Rents!GA7/30),'Res Rent Roll'!$R7*Rollover!FZ7*Rents!GA7/30))</f>
        <v>0</v>
      </c>
    </row>
    <row r="8" spans="2:183" x14ac:dyDescent="0.3">
      <c r="B8" s="42" t="str">
        <f>IF('Res Rent Roll'!$B8="","",'Res Rent Roll'!$B8)</f>
        <v>2-Bed B R1</v>
      </c>
      <c r="C8" s="43"/>
      <c r="D8" s="47">
        <f>IF('Res Rent Roll'!$B8="","",IF('Res Rent Roll'!$D8="YES",IF(Vacancy!D$3&lt;'Res Rent Roll'!$J8,'Res Rent Roll'!$H8*'Res Rent Roll'!$C8,'Res Rent Roll'!$R8*Rollover!C8*Rents!D8/30),'Res Rent Roll'!$R8*Rollover!C8*Rents!D8/30))</f>
        <v>0</v>
      </c>
      <c r="E8" s="47">
        <f>IF('Res Rent Roll'!$B8="","",IF('Res Rent Roll'!$D8="YES",IF(Vacancy!E$3&lt;'Res Rent Roll'!$J8,'Res Rent Roll'!$H8*'Res Rent Roll'!$C8,'Res Rent Roll'!$R8*Rollover!D8*Rents!E8/30),'Res Rent Roll'!$R8*Rollover!D8*Rents!E8/30))</f>
        <v>0</v>
      </c>
      <c r="F8" s="47">
        <f>IF('Res Rent Roll'!$B8="","",IF('Res Rent Roll'!$D8="YES",IF(Vacancy!F$3&lt;'Res Rent Roll'!$J8,'Res Rent Roll'!$H8*'Res Rent Roll'!$C8,'Res Rent Roll'!$R8*Rollover!E8*Rents!F8/30),'Res Rent Roll'!$R8*Rollover!E8*Rents!F8/30))</f>
        <v>0</v>
      </c>
      <c r="G8" s="47">
        <f>IF('Res Rent Roll'!$B8="","",IF('Res Rent Roll'!$D8="YES",IF(Vacancy!G$3&lt;'Res Rent Roll'!$J8,'Res Rent Roll'!$H8*'Res Rent Roll'!$C8,'Res Rent Roll'!$R8*Rollover!F8*Rents!G8/30),'Res Rent Roll'!$R8*Rollover!F8*Rents!G8/30))</f>
        <v>0</v>
      </c>
      <c r="H8" s="47">
        <f>IF('Res Rent Roll'!$B8="","",IF('Res Rent Roll'!$D8="YES",IF(Vacancy!H$3&lt;'Res Rent Roll'!$J8,'Res Rent Roll'!$H8*'Res Rent Roll'!$C8,'Res Rent Roll'!$R8*Rollover!G8*Rents!H8/30),'Res Rent Roll'!$R8*Rollover!G8*Rents!H8/30))</f>
        <v>0</v>
      </c>
      <c r="I8" s="47">
        <f>IF('Res Rent Roll'!$B8="","",IF('Res Rent Roll'!$D8="YES",IF(Vacancy!I$3&lt;'Res Rent Roll'!$J8,'Res Rent Roll'!$H8*'Res Rent Roll'!$C8,'Res Rent Roll'!$R8*Rollover!H8*Rents!I8/30),'Res Rent Roll'!$R8*Rollover!H8*Rents!I8/30))</f>
        <v>0</v>
      </c>
      <c r="J8" s="47">
        <f>IF('Res Rent Roll'!$B8="","",IF('Res Rent Roll'!$D8="YES",IF(Vacancy!J$3&lt;'Res Rent Roll'!$J8,'Res Rent Roll'!$H8*'Res Rent Roll'!$C8,'Res Rent Roll'!$R8*Rollover!I8*Rents!J8/30),'Res Rent Roll'!$R8*Rollover!I8*Rents!J8/30))</f>
        <v>0</v>
      </c>
      <c r="K8" s="47">
        <f>IF('Res Rent Roll'!$B8="","",IF('Res Rent Roll'!$D8="YES",IF(Vacancy!K$3&lt;'Res Rent Roll'!$J8,'Res Rent Roll'!$H8*'Res Rent Roll'!$C8,'Res Rent Roll'!$R8*Rollover!J8*Rents!K8/30),'Res Rent Roll'!$R8*Rollover!J8*Rents!K8/30))</f>
        <v>0</v>
      </c>
      <c r="L8" s="47">
        <f>IF('Res Rent Roll'!$B8="","",IF('Res Rent Roll'!$D8="YES",IF(Vacancy!L$3&lt;'Res Rent Roll'!$J8,'Res Rent Roll'!$H8*'Res Rent Roll'!$C8,'Res Rent Roll'!$R8*Rollover!K8*Rents!L8/30),'Res Rent Roll'!$R8*Rollover!K8*Rents!L8/30))</f>
        <v>0</v>
      </c>
      <c r="M8" s="47">
        <f>IF('Res Rent Roll'!$B8="","",IF('Res Rent Roll'!$D8="YES",IF(Vacancy!M$3&lt;'Res Rent Roll'!$J8,'Res Rent Roll'!$H8*'Res Rent Roll'!$C8,'Res Rent Roll'!$R8*Rollover!L8*Rents!M8/30),'Res Rent Roll'!$R8*Rollover!L8*Rents!M8/30))</f>
        <v>0</v>
      </c>
      <c r="N8" s="47">
        <f>IF('Res Rent Roll'!$B8="","",IF('Res Rent Roll'!$D8="YES",IF(Vacancy!N$3&lt;'Res Rent Roll'!$J8,'Res Rent Roll'!$H8*'Res Rent Roll'!$C8,'Res Rent Roll'!$R8*Rollover!M8*Rents!N8/30),'Res Rent Roll'!$R8*Rollover!M8*Rents!N8/30))</f>
        <v>0</v>
      </c>
      <c r="O8" s="47">
        <f>IF('Res Rent Roll'!$B8="","",IF('Res Rent Roll'!$D8="YES",IF(Vacancy!O$3&lt;'Res Rent Roll'!$J8,'Res Rent Roll'!$H8*'Res Rent Roll'!$C8,'Res Rent Roll'!$R8*Rollover!N8*Rents!O8/30),'Res Rent Roll'!$R8*Rollover!N8*Rents!O8/30))</f>
        <v>0</v>
      </c>
      <c r="P8" s="47">
        <f>IF('Res Rent Roll'!$B8="","",IF('Res Rent Roll'!$D8="YES",IF(Vacancy!P$3&lt;'Res Rent Roll'!$J8,'Res Rent Roll'!$H8*'Res Rent Roll'!$C8,'Res Rent Roll'!$R8*Rollover!O8*Rents!P8/30),'Res Rent Roll'!$R8*Rollover!O8*Rents!P8/30))</f>
        <v>2252.4864000000007</v>
      </c>
      <c r="Q8" s="47">
        <f>IF('Res Rent Roll'!$B8="","",IF('Res Rent Roll'!$D8="YES",IF(Vacancy!Q$3&lt;'Res Rent Roll'!$J8,'Res Rent Roll'!$H8*'Res Rent Roll'!$C8,'Res Rent Roll'!$R8*Rollover!P8*Rents!Q8/30),'Res Rent Roll'!$R8*Rollover!P8*Rents!Q8/30))</f>
        <v>0</v>
      </c>
      <c r="R8" s="47">
        <f>IF('Res Rent Roll'!$B8="","",IF('Res Rent Roll'!$D8="YES",IF(Vacancy!R$3&lt;'Res Rent Roll'!$J8,'Res Rent Roll'!$H8*'Res Rent Roll'!$C8,'Res Rent Roll'!$R8*Rollover!Q8*Rents!R8/30),'Res Rent Roll'!$R8*Rollover!Q8*Rents!R8/30))</f>
        <v>0</v>
      </c>
      <c r="S8" s="47">
        <f>IF('Res Rent Roll'!$B8="","",IF('Res Rent Roll'!$D8="YES",IF(Vacancy!S$3&lt;'Res Rent Roll'!$J8,'Res Rent Roll'!$H8*'Res Rent Roll'!$C8,'Res Rent Roll'!$R8*Rollover!R8*Rents!S8/30),'Res Rent Roll'!$R8*Rollover!R8*Rents!S8/30))</f>
        <v>0</v>
      </c>
      <c r="T8" s="47">
        <f>IF('Res Rent Roll'!$B8="","",IF('Res Rent Roll'!$D8="YES",IF(Vacancy!T$3&lt;'Res Rent Roll'!$J8,'Res Rent Roll'!$H8*'Res Rent Roll'!$C8,'Res Rent Roll'!$R8*Rollover!S8*Rents!T8/30),'Res Rent Roll'!$R8*Rollover!S8*Rents!T8/30))</f>
        <v>0</v>
      </c>
      <c r="U8" s="47">
        <f>IF('Res Rent Roll'!$B8="","",IF('Res Rent Roll'!$D8="YES",IF(Vacancy!U$3&lt;'Res Rent Roll'!$J8,'Res Rent Roll'!$H8*'Res Rent Roll'!$C8,'Res Rent Roll'!$R8*Rollover!T8*Rents!U8/30),'Res Rent Roll'!$R8*Rollover!T8*Rents!U8/30))</f>
        <v>0</v>
      </c>
      <c r="V8" s="47">
        <f>IF('Res Rent Roll'!$B8="","",IF('Res Rent Roll'!$D8="YES",IF(Vacancy!V$3&lt;'Res Rent Roll'!$J8,'Res Rent Roll'!$H8*'Res Rent Roll'!$C8,'Res Rent Roll'!$R8*Rollover!U8*Rents!V8/30),'Res Rent Roll'!$R8*Rollover!U8*Rents!V8/30))</f>
        <v>0</v>
      </c>
      <c r="W8" s="47">
        <f>IF('Res Rent Roll'!$B8="","",IF('Res Rent Roll'!$D8="YES",IF(Vacancy!W$3&lt;'Res Rent Roll'!$J8,'Res Rent Roll'!$H8*'Res Rent Roll'!$C8,'Res Rent Roll'!$R8*Rollover!V8*Rents!W8/30),'Res Rent Roll'!$R8*Rollover!V8*Rents!W8/30))</f>
        <v>0</v>
      </c>
      <c r="X8" s="47">
        <f>IF('Res Rent Roll'!$B8="","",IF('Res Rent Roll'!$D8="YES",IF(Vacancy!X$3&lt;'Res Rent Roll'!$J8,'Res Rent Roll'!$H8*'Res Rent Roll'!$C8,'Res Rent Roll'!$R8*Rollover!W8*Rents!X8/30),'Res Rent Roll'!$R8*Rollover!W8*Rents!X8/30))</f>
        <v>0</v>
      </c>
      <c r="Y8" s="47">
        <f>IF('Res Rent Roll'!$B8="","",IF('Res Rent Roll'!$D8="YES",IF(Vacancy!Y$3&lt;'Res Rent Roll'!$J8,'Res Rent Roll'!$H8*'Res Rent Roll'!$C8,'Res Rent Roll'!$R8*Rollover!X8*Rents!Y8/30),'Res Rent Roll'!$R8*Rollover!X8*Rents!Y8/30))</f>
        <v>0</v>
      </c>
      <c r="Z8" s="47">
        <f>IF('Res Rent Roll'!$B8="","",IF('Res Rent Roll'!$D8="YES",IF(Vacancy!Z$3&lt;'Res Rent Roll'!$J8,'Res Rent Roll'!$H8*'Res Rent Roll'!$C8,'Res Rent Roll'!$R8*Rollover!Y8*Rents!Z8/30),'Res Rent Roll'!$R8*Rollover!Y8*Rents!Z8/30))</f>
        <v>0</v>
      </c>
      <c r="AA8" s="47">
        <f>IF('Res Rent Roll'!$B8="","",IF('Res Rent Roll'!$D8="YES",IF(Vacancy!AA$3&lt;'Res Rent Roll'!$J8,'Res Rent Roll'!$H8*'Res Rent Roll'!$C8,'Res Rent Roll'!$R8*Rollover!Z8*Rents!AA8/30),'Res Rent Roll'!$R8*Rollover!Z8*Rents!AA8/30))</f>
        <v>0</v>
      </c>
      <c r="AB8" s="47">
        <f>IF('Res Rent Roll'!$B8="","",IF('Res Rent Roll'!$D8="YES",IF(Vacancy!AB$3&lt;'Res Rent Roll'!$J8,'Res Rent Roll'!$H8*'Res Rent Roll'!$C8,'Res Rent Roll'!$R8*Rollover!AA8*Rents!AB8/30),'Res Rent Roll'!$R8*Rollover!AA8*Rents!AB8/30))</f>
        <v>2320.0609920000002</v>
      </c>
      <c r="AC8" s="47">
        <f>IF('Res Rent Roll'!$B8="","",IF('Res Rent Roll'!$D8="YES",IF(Vacancy!AC$3&lt;'Res Rent Roll'!$J8,'Res Rent Roll'!$H8*'Res Rent Roll'!$C8,'Res Rent Roll'!$R8*Rollover!AB8*Rents!AC8/30),'Res Rent Roll'!$R8*Rollover!AB8*Rents!AC8/30))</f>
        <v>0</v>
      </c>
      <c r="AD8" s="47">
        <f>IF('Res Rent Roll'!$B8="","",IF('Res Rent Roll'!$D8="YES",IF(Vacancy!AD$3&lt;'Res Rent Roll'!$J8,'Res Rent Roll'!$H8*'Res Rent Roll'!$C8,'Res Rent Roll'!$R8*Rollover!AC8*Rents!AD8/30),'Res Rent Roll'!$R8*Rollover!AC8*Rents!AD8/30))</f>
        <v>0</v>
      </c>
      <c r="AE8" s="47">
        <f>IF('Res Rent Roll'!$B8="","",IF('Res Rent Roll'!$D8="YES",IF(Vacancy!AE$3&lt;'Res Rent Roll'!$J8,'Res Rent Roll'!$H8*'Res Rent Roll'!$C8,'Res Rent Roll'!$R8*Rollover!AD8*Rents!AE8/30),'Res Rent Roll'!$R8*Rollover!AD8*Rents!AE8/30))</f>
        <v>0</v>
      </c>
      <c r="AF8" s="47">
        <f>IF('Res Rent Roll'!$B8="","",IF('Res Rent Roll'!$D8="YES",IF(Vacancy!AF$3&lt;'Res Rent Roll'!$J8,'Res Rent Roll'!$H8*'Res Rent Roll'!$C8,'Res Rent Roll'!$R8*Rollover!AE8*Rents!AF8/30),'Res Rent Roll'!$R8*Rollover!AE8*Rents!AF8/30))</f>
        <v>0</v>
      </c>
      <c r="AG8" s="47">
        <f>IF('Res Rent Roll'!$B8="","",IF('Res Rent Roll'!$D8="YES",IF(Vacancy!AG$3&lt;'Res Rent Roll'!$J8,'Res Rent Roll'!$H8*'Res Rent Roll'!$C8,'Res Rent Roll'!$R8*Rollover!AF8*Rents!AG8/30),'Res Rent Roll'!$R8*Rollover!AF8*Rents!AG8/30))</f>
        <v>0</v>
      </c>
      <c r="AH8" s="47">
        <f>IF('Res Rent Roll'!$B8="","",IF('Res Rent Roll'!$D8="YES",IF(Vacancy!AH$3&lt;'Res Rent Roll'!$J8,'Res Rent Roll'!$H8*'Res Rent Roll'!$C8,'Res Rent Roll'!$R8*Rollover!AG8*Rents!AH8/30),'Res Rent Roll'!$R8*Rollover!AG8*Rents!AH8/30))</f>
        <v>0</v>
      </c>
      <c r="AI8" s="47">
        <f>IF('Res Rent Roll'!$B8="","",IF('Res Rent Roll'!$D8="YES",IF(Vacancy!AI$3&lt;'Res Rent Roll'!$J8,'Res Rent Roll'!$H8*'Res Rent Roll'!$C8,'Res Rent Roll'!$R8*Rollover!AH8*Rents!AI8/30),'Res Rent Roll'!$R8*Rollover!AH8*Rents!AI8/30))</f>
        <v>0</v>
      </c>
      <c r="AJ8" s="47">
        <f>IF('Res Rent Roll'!$B8="","",IF('Res Rent Roll'!$D8="YES",IF(Vacancy!AJ$3&lt;'Res Rent Roll'!$J8,'Res Rent Roll'!$H8*'Res Rent Roll'!$C8,'Res Rent Roll'!$R8*Rollover!AI8*Rents!AJ8/30),'Res Rent Roll'!$R8*Rollover!AI8*Rents!AJ8/30))</f>
        <v>0</v>
      </c>
      <c r="AK8" s="47">
        <f>IF('Res Rent Roll'!$B8="","",IF('Res Rent Roll'!$D8="YES",IF(Vacancy!AK$3&lt;'Res Rent Roll'!$J8,'Res Rent Roll'!$H8*'Res Rent Roll'!$C8,'Res Rent Roll'!$R8*Rollover!AJ8*Rents!AK8/30),'Res Rent Roll'!$R8*Rollover!AJ8*Rents!AK8/30))</f>
        <v>0</v>
      </c>
      <c r="AL8" s="47">
        <f>IF('Res Rent Roll'!$B8="","",IF('Res Rent Roll'!$D8="YES",IF(Vacancy!AL$3&lt;'Res Rent Roll'!$J8,'Res Rent Roll'!$H8*'Res Rent Roll'!$C8,'Res Rent Roll'!$R8*Rollover!AK8*Rents!AL8/30),'Res Rent Roll'!$R8*Rollover!AK8*Rents!AL8/30))</f>
        <v>0</v>
      </c>
      <c r="AM8" s="47">
        <f>IF('Res Rent Roll'!$B8="","",IF('Res Rent Roll'!$D8="YES",IF(Vacancy!AM$3&lt;'Res Rent Roll'!$J8,'Res Rent Roll'!$H8*'Res Rent Roll'!$C8,'Res Rent Roll'!$R8*Rollover!AL8*Rents!AM8/30),'Res Rent Roll'!$R8*Rollover!AL8*Rents!AM8/30))</f>
        <v>0</v>
      </c>
      <c r="AN8" s="47">
        <f>IF('Res Rent Roll'!$B8="","",IF('Res Rent Roll'!$D8="YES",IF(Vacancy!AN$3&lt;'Res Rent Roll'!$J8,'Res Rent Roll'!$H8*'Res Rent Roll'!$C8,'Res Rent Roll'!$R8*Rollover!AM8*Rents!AN8/30),'Res Rent Roll'!$R8*Rollover!AM8*Rents!AN8/30))</f>
        <v>2389.6628217600005</v>
      </c>
      <c r="AO8" s="47">
        <f>IF('Res Rent Roll'!$B8="","",IF('Res Rent Roll'!$D8="YES",IF(Vacancy!AO$3&lt;'Res Rent Roll'!$J8,'Res Rent Roll'!$H8*'Res Rent Roll'!$C8,'Res Rent Roll'!$R8*Rollover!AN8*Rents!AO8/30),'Res Rent Roll'!$R8*Rollover!AN8*Rents!AO8/30))</f>
        <v>0</v>
      </c>
      <c r="AP8" s="47">
        <f>IF('Res Rent Roll'!$B8="","",IF('Res Rent Roll'!$D8="YES",IF(Vacancy!AP$3&lt;'Res Rent Roll'!$J8,'Res Rent Roll'!$H8*'Res Rent Roll'!$C8,'Res Rent Roll'!$R8*Rollover!AO8*Rents!AP8/30),'Res Rent Roll'!$R8*Rollover!AO8*Rents!AP8/30))</f>
        <v>0</v>
      </c>
      <c r="AQ8" s="47">
        <f>IF('Res Rent Roll'!$B8="","",IF('Res Rent Roll'!$D8="YES",IF(Vacancy!AQ$3&lt;'Res Rent Roll'!$J8,'Res Rent Roll'!$H8*'Res Rent Roll'!$C8,'Res Rent Roll'!$R8*Rollover!AP8*Rents!AQ8/30),'Res Rent Roll'!$R8*Rollover!AP8*Rents!AQ8/30))</f>
        <v>0</v>
      </c>
      <c r="AR8" s="47">
        <f>IF('Res Rent Roll'!$B8="","",IF('Res Rent Roll'!$D8="YES",IF(Vacancy!AR$3&lt;'Res Rent Roll'!$J8,'Res Rent Roll'!$H8*'Res Rent Roll'!$C8,'Res Rent Roll'!$R8*Rollover!AQ8*Rents!AR8/30),'Res Rent Roll'!$R8*Rollover!AQ8*Rents!AR8/30))</f>
        <v>0</v>
      </c>
      <c r="AS8" s="47">
        <f>IF('Res Rent Roll'!$B8="","",IF('Res Rent Roll'!$D8="YES",IF(Vacancy!AS$3&lt;'Res Rent Roll'!$J8,'Res Rent Roll'!$H8*'Res Rent Roll'!$C8,'Res Rent Roll'!$R8*Rollover!AR8*Rents!AS8/30),'Res Rent Roll'!$R8*Rollover!AR8*Rents!AS8/30))</f>
        <v>0</v>
      </c>
      <c r="AT8" s="47">
        <f>IF('Res Rent Roll'!$B8="","",IF('Res Rent Roll'!$D8="YES",IF(Vacancy!AT$3&lt;'Res Rent Roll'!$J8,'Res Rent Roll'!$H8*'Res Rent Roll'!$C8,'Res Rent Roll'!$R8*Rollover!AS8*Rents!AT8/30),'Res Rent Roll'!$R8*Rollover!AS8*Rents!AT8/30))</f>
        <v>0</v>
      </c>
      <c r="AU8" s="47">
        <f>IF('Res Rent Roll'!$B8="","",IF('Res Rent Roll'!$D8="YES",IF(Vacancy!AU$3&lt;'Res Rent Roll'!$J8,'Res Rent Roll'!$H8*'Res Rent Roll'!$C8,'Res Rent Roll'!$R8*Rollover!AT8*Rents!AU8/30),'Res Rent Roll'!$R8*Rollover!AT8*Rents!AU8/30))</f>
        <v>0</v>
      </c>
      <c r="AV8" s="47">
        <f>IF('Res Rent Roll'!$B8="","",IF('Res Rent Roll'!$D8="YES",IF(Vacancy!AV$3&lt;'Res Rent Roll'!$J8,'Res Rent Roll'!$H8*'Res Rent Roll'!$C8,'Res Rent Roll'!$R8*Rollover!AU8*Rents!AV8/30),'Res Rent Roll'!$R8*Rollover!AU8*Rents!AV8/30))</f>
        <v>0</v>
      </c>
      <c r="AW8" s="47">
        <f>IF('Res Rent Roll'!$B8="","",IF('Res Rent Roll'!$D8="YES",IF(Vacancy!AW$3&lt;'Res Rent Roll'!$J8,'Res Rent Roll'!$H8*'Res Rent Roll'!$C8,'Res Rent Roll'!$R8*Rollover!AV8*Rents!AW8/30),'Res Rent Roll'!$R8*Rollover!AV8*Rents!AW8/30))</f>
        <v>0</v>
      </c>
      <c r="AX8" s="47">
        <f>IF('Res Rent Roll'!$B8="","",IF('Res Rent Roll'!$D8="YES",IF(Vacancy!AX$3&lt;'Res Rent Roll'!$J8,'Res Rent Roll'!$H8*'Res Rent Roll'!$C8,'Res Rent Roll'!$R8*Rollover!AW8*Rents!AX8/30),'Res Rent Roll'!$R8*Rollover!AW8*Rents!AX8/30))</f>
        <v>0</v>
      </c>
      <c r="AY8" s="47">
        <f>IF('Res Rent Roll'!$B8="","",IF('Res Rent Roll'!$D8="YES",IF(Vacancy!AY$3&lt;'Res Rent Roll'!$J8,'Res Rent Roll'!$H8*'Res Rent Roll'!$C8,'Res Rent Roll'!$R8*Rollover!AX8*Rents!AY8/30),'Res Rent Roll'!$R8*Rollover!AX8*Rents!AY8/30))</f>
        <v>0</v>
      </c>
      <c r="AZ8" s="47">
        <f>IF('Res Rent Roll'!$B8="","",IF('Res Rent Roll'!$D8="YES",IF(Vacancy!AZ$3&lt;'Res Rent Roll'!$J8,'Res Rent Roll'!$H8*'Res Rent Roll'!$C8,'Res Rent Roll'!$R8*Rollover!AY8*Rents!AZ8/30),'Res Rent Roll'!$R8*Rollover!AY8*Rents!AZ8/30))</f>
        <v>2461.3527064128002</v>
      </c>
      <c r="BA8" s="47">
        <f>IF('Res Rent Roll'!$B8="","",IF('Res Rent Roll'!$D8="YES",IF(Vacancy!BA$3&lt;'Res Rent Roll'!$J8,'Res Rent Roll'!$H8*'Res Rent Roll'!$C8,'Res Rent Roll'!$R8*Rollover!AZ8*Rents!BA8/30),'Res Rent Roll'!$R8*Rollover!AZ8*Rents!BA8/30))</f>
        <v>0</v>
      </c>
      <c r="BB8" s="47">
        <f>IF('Res Rent Roll'!$B8="","",IF('Res Rent Roll'!$D8="YES",IF(Vacancy!BB$3&lt;'Res Rent Roll'!$J8,'Res Rent Roll'!$H8*'Res Rent Roll'!$C8,'Res Rent Roll'!$R8*Rollover!BA8*Rents!BB8/30),'Res Rent Roll'!$R8*Rollover!BA8*Rents!BB8/30))</f>
        <v>0</v>
      </c>
      <c r="BC8" s="47">
        <f>IF('Res Rent Roll'!$B8="","",IF('Res Rent Roll'!$D8="YES",IF(Vacancy!BC$3&lt;'Res Rent Roll'!$J8,'Res Rent Roll'!$H8*'Res Rent Roll'!$C8,'Res Rent Roll'!$R8*Rollover!BB8*Rents!BC8/30),'Res Rent Roll'!$R8*Rollover!BB8*Rents!BC8/30))</f>
        <v>0</v>
      </c>
      <c r="BD8" s="47">
        <f>IF('Res Rent Roll'!$B8="","",IF('Res Rent Roll'!$D8="YES",IF(Vacancy!BD$3&lt;'Res Rent Roll'!$J8,'Res Rent Roll'!$H8*'Res Rent Roll'!$C8,'Res Rent Roll'!$R8*Rollover!BC8*Rents!BD8/30),'Res Rent Roll'!$R8*Rollover!BC8*Rents!BD8/30))</f>
        <v>0</v>
      </c>
      <c r="BE8" s="47">
        <f>IF('Res Rent Roll'!$B8="","",IF('Res Rent Roll'!$D8="YES",IF(Vacancy!BE$3&lt;'Res Rent Roll'!$J8,'Res Rent Roll'!$H8*'Res Rent Roll'!$C8,'Res Rent Roll'!$R8*Rollover!BD8*Rents!BE8/30),'Res Rent Roll'!$R8*Rollover!BD8*Rents!BE8/30))</f>
        <v>0</v>
      </c>
      <c r="BF8" s="47">
        <f>IF('Res Rent Roll'!$B8="","",IF('Res Rent Roll'!$D8="YES",IF(Vacancy!BF$3&lt;'Res Rent Roll'!$J8,'Res Rent Roll'!$H8*'Res Rent Roll'!$C8,'Res Rent Roll'!$R8*Rollover!BE8*Rents!BF8/30),'Res Rent Roll'!$R8*Rollover!BE8*Rents!BF8/30))</f>
        <v>0</v>
      </c>
      <c r="BG8" s="47">
        <f>IF('Res Rent Roll'!$B8="","",IF('Res Rent Roll'!$D8="YES",IF(Vacancy!BG$3&lt;'Res Rent Roll'!$J8,'Res Rent Roll'!$H8*'Res Rent Roll'!$C8,'Res Rent Roll'!$R8*Rollover!BF8*Rents!BG8/30),'Res Rent Roll'!$R8*Rollover!BF8*Rents!BG8/30))</f>
        <v>0</v>
      </c>
      <c r="BH8" s="47">
        <f>IF('Res Rent Roll'!$B8="","",IF('Res Rent Roll'!$D8="YES",IF(Vacancy!BH$3&lt;'Res Rent Roll'!$J8,'Res Rent Roll'!$H8*'Res Rent Roll'!$C8,'Res Rent Roll'!$R8*Rollover!BG8*Rents!BH8/30),'Res Rent Roll'!$R8*Rollover!BG8*Rents!BH8/30))</f>
        <v>0</v>
      </c>
      <c r="BI8" s="47">
        <f>IF('Res Rent Roll'!$B8="","",IF('Res Rent Roll'!$D8="YES",IF(Vacancy!BI$3&lt;'Res Rent Roll'!$J8,'Res Rent Roll'!$H8*'Res Rent Roll'!$C8,'Res Rent Roll'!$R8*Rollover!BH8*Rents!BI8/30),'Res Rent Roll'!$R8*Rollover!BH8*Rents!BI8/30))</f>
        <v>0</v>
      </c>
      <c r="BJ8" s="47">
        <f>IF('Res Rent Roll'!$B8="","",IF('Res Rent Roll'!$D8="YES",IF(Vacancy!BJ$3&lt;'Res Rent Roll'!$J8,'Res Rent Roll'!$H8*'Res Rent Roll'!$C8,'Res Rent Roll'!$R8*Rollover!BI8*Rents!BJ8/30),'Res Rent Roll'!$R8*Rollover!BI8*Rents!BJ8/30))</f>
        <v>0</v>
      </c>
      <c r="BK8" s="47">
        <f>IF('Res Rent Roll'!$B8="","",IF('Res Rent Roll'!$D8="YES",IF(Vacancy!BK$3&lt;'Res Rent Roll'!$J8,'Res Rent Roll'!$H8*'Res Rent Roll'!$C8,'Res Rent Roll'!$R8*Rollover!BJ8*Rents!BK8/30),'Res Rent Roll'!$R8*Rollover!BJ8*Rents!BK8/30))</f>
        <v>0</v>
      </c>
      <c r="BL8" s="47">
        <f>IF('Res Rent Roll'!$B8="","",IF('Res Rent Roll'!$D8="YES",IF(Vacancy!BL$3&lt;'Res Rent Roll'!$J8,'Res Rent Roll'!$H8*'Res Rent Roll'!$C8,'Res Rent Roll'!$R8*Rollover!BK8*Rents!BL8/30),'Res Rent Roll'!$R8*Rollover!BK8*Rents!BL8/30))</f>
        <v>2535.1932876051842</v>
      </c>
      <c r="BM8" s="47">
        <f>IF('Res Rent Roll'!$B8="","",IF('Res Rent Roll'!$D8="YES",IF(Vacancy!BM$3&lt;'Res Rent Roll'!$J8,'Res Rent Roll'!$H8*'Res Rent Roll'!$C8,'Res Rent Roll'!$R8*Rollover!BL8*Rents!BM8/30),'Res Rent Roll'!$R8*Rollover!BL8*Rents!BM8/30))</f>
        <v>0</v>
      </c>
      <c r="BN8" s="47">
        <f>IF('Res Rent Roll'!$B8="","",IF('Res Rent Roll'!$D8="YES",IF(Vacancy!BN$3&lt;'Res Rent Roll'!$J8,'Res Rent Roll'!$H8*'Res Rent Roll'!$C8,'Res Rent Roll'!$R8*Rollover!BM8*Rents!BN8/30),'Res Rent Roll'!$R8*Rollover!BM8*Rents!BN8/30))</f>
        <v>0</v>
      </c>
      <c r="BO8" s="47">
        <f>IF('Res Rent Roll'!$B8="","",IF('Res Rent Roll'!$D8="YES",IF(Vacancy!BO$3&lt;'Res Rent Roll'!$J8,'Res Rent Roll'!$H8*'Res Rent Roll'!$C8,'Res Rent Roll'!$R8*Rollover!BN8*Rents!BO8/30),'Res Rent Roll'!$R8*Rollover!BN8*Rents!BO8/30))</f>
        <v>0</v>
      </c>
      <c r="BP8" s="47">
        <f>IF('Res Rent Roll'!$B8="","",IF('Res Rent Roll'!$D8="YES",IF(Vacancy!BP$3&lt;'Res Rent Roll'!$J8,'Res Rent Roll'!$H8*'Res Rent Roll'!$C8,'Res Rent Roll'!$R8*Rollover!BO8*Rents!BP8/30),'Res Rent Roll'!$R8*Rollover!BO8*Rents!BP8/30))</f>
        <v>0</v>
      </c>
      <c r="BQ8" s="47">
        <f>IF('Res Rent Roll'!$B8="","",IF('Res Rent Roll'!$D8="YES",IF(Vacancy!BQ$3&lt;'Res Rent Roll'!$J8,'Res Rent Roll'!$H8*'Res Rent Roll'!$C8,'Res Rent Roll'!$R8*Rollover!BP8*Rents!BQ8/30),'Res Rent Roll'!$R8*Rollover!BP8*Rents!BQ8/30))</f>
        <v>0</v>
      </c>
      <c r="BR8" s="47">
        <f>IF('Res Rent Roll'!$B8="","",IF('Res Rent Roll'!$D8="YES",IF(Vacancy!BR$3&lt;'Res Rent Roll'!$J8,'Res Rent Roll'!$H8*'Res Rent Roll'!$C8,'Res Rent Roll'!$R8*Rollover!BQ8*Rents!BR8/30),'Res Rent Roll'!$R8*Rollover!BQ8*Rents!BR8/30))</f>
        <v>0</v>
      </c>
      <c r="BS8" s="47">
        <f>IF('Res Rent Roll'!$B8="","",IF('Res Rent Roll'!$D8="YES",IF(Vacancy!BS$3&lt;'Res Rent Roll'!$J8,'Res Rent Roll'!$H8*'Res Rent Roll'!$C8,'Res Rent Roll'!$R8*Rollover!BR8*Rents!BS8/30),'Res Rent Roll'!$R8*Rollover!BR8*Rents!BS8/30))</f>
        <v>0</v>
      </c>
      <c r="BT8" s="47">
        <f>IF('Res Rent Roll'!$B8="","",IF('Res Rent Roll'!$D8="YES",IF(Vacancy!BT$3&lt;'Res Rent Roll'!$J8,'Res Rent Roll'!$H8*'Res Rent Roll'!$C8,'Res Rent Roll'!$R8*Rollover!BS8*Rents!BT8/30),'Res Rent Roll'!$R8*Rollover!BS8*Rents!BT8/30))</f>
        <v>0</v>
      </c>
      <c r="BU8" s="47">
        <f>IF('Res Rent Roll'!$B8="","",IF('Res Rent Roll'!$D8="YES",IF(Vacancy!BU$3&lt;'Res Rent Roll'!$J8,'Res Rent Roll'!$H8*'Res Rent Roll'!$C8,'Res Rent Roll'!$R8*Rollover!BT8*Rents!BU8/30),'Res Rent Roll'!$R8*Rollover!BT8*Rents!BU8/30))</f>
        <v>0</v>
      </c>
      <c r="BV8" s="47">
        <f>IF('Res Rent Roll'!$B8="","",IF('Res Rent Roll'!$D8="YES",IF(Vacancy!BV$3&lt;'Res Rent Roll'!$J8,'Res Rent Roll'!$H8*'Res Rent Roll'!$C8,'Res Rent Roll'!$R8*Rollover!BU8*Rents!BV8/30),'Res Rent Roll'!$R8*Rollover!BU8*Rents!BV8/30))</f>
        <v>0</v>
      </c>
      <c r="BW8" s="47">
        <f>IF('Res Rent Roll'!$B8="","",IF('Res Rent Roll'!$D8="YES",IF(Vacancy!BW$3&lt;'Res Rent Roll'!$J8,'Res Rent Roll'!$H8*'Res Rent Roll'!$C8,'Res Rent Roll'!$R8*Rollover!BV8*Rents!BW8/30),'Res Rent Roll'!$R8*Rollover!BV8*Rents!BW8/30))</f>
        <v>0</v>
      </c>
      <c r="BX8" s="47">
        <f>IF('Res Rent Roll'!$B8="","",IF('Res Rent Roll'!$D8="YES",IF(Vacancy!BX$3&lt;'Res Rent Roll'!$J8,'Res Rent Roll'!$H8*'Res Rent Roll'!$C8,'Res Rent Roll'!$R8*Rollover!BW8*Rents!BX8/30),'Res Rent Roll'!$R8*Rollover!BW8*Rents!BX8/30))</f>
        <v>2611.2490862333393</v>
      </c>
      <c r="BY8" s="47">
        <f>IF('Res Rent Roll'!$B8="","",IF('Res Rent Roll'!$D8="YES",IF(Vacancy!BY$3&lt;'Res Rent Roll'!$J8,'Res Rent Roll'!$H8*'Res Rent Roll'!$C8,'Res Rent Roll'!$R8*Rollover!BX8*Rents!BY8/30),'Res Rent Roll'!$R8*Rollover!BX8*Rents!BY8/30))</f>
        <v>0</v>
      </c>
      <c r="BZ8" s="47">
        <f>IF('Res Rent Roll'!$B8="","",IF('Res Rent Roll'!$D8="YES",IF(Vacancy!BZ$3&lt;'Res Rent Roll'!$J8,'Res Rent Roll'!$H8*'Res Rent Roll'!$C8,'Res Rent Roll'!$R8*Rollover!BY8*Rents!BZ8/30),'Res Rent Roll'!$R8*Rollover!BY8*Rents!BZ8/30))</f>
        <v>0</v>
      </c>
      <c r="CA8" s="47">
        <f>IF('Res Rent Roll'!$B8="","",IF('Res Rent Roll'!$D8="YES",IF(Vacancy!CA$3&lt;'Res Rent Roll'!$J8,'Res Rent Roll'!$H8*'Res Rent Roll'!$C8,'Res Rent Roll'!$R8*Rollover!BZ8*Rents!CA8/30),'Res Rent Roll'!$R8*Rollover!BZ8*Rents!CA8/30))</f>
        <v>0</v>
      </c>
      <c r="CB8" s="47">
        <f>IF('Res Rent Roll'!$B8="","",IF('Res Rent Roll'!$D8="YES",IF(Vacancy!CB$3&lt;'Res Rent Roll'!$J8,'Res Rent Roll'!$H8*'Res Rent Roll'!$C8,'Res Rent Roll'!$R8*Rollover!CA8*Rents!CB8/30),'Res Rent Roll'!$R8*Rollover!CA8*Rents!CB8/30))</f>
        <v>0</v>
      </c>
      <c r="CC8" s="47">
        <f>IF('Res Rent Roll'!$B8="","",IF('Res Rent Roll'!$D8="YES",IF(Vacancy!CC$3&lt;'Res Rent Roll'!$J8,'Res Rent Roll'!$H8*'Res Rent Roll'!$C8,'Res Rent Roll'!$R8*Rollover!CB8*Rents!CC8/30),'Res Rent Roll'!$R8*Rollover!CB8*Rents!CC8/30))</f>
        <v>0</v>
      </c>
      <c r="CD8" s="47">
        <f>IF('Res Rent Roll'!$B8="","",IF('Res Rent Roll'!$D8="YES",IF(Vacancy!CD$3&lt;'Res Rent Roll'!$J8,'Res Rent Roll'!$H8*'Res Rent Roll'!$C8,'Res Rent Roll'!$R8*Rollover!CC8*Rents!CD8/30),'Res Rent Roll'!$R8*Rollover!CC8*Rents!CD8/30))</f>
        <v>0</v>
      </c>
      <c r="CE8" s="47">
        <f>IF('Res Rent Roll'!$B8="","",IF('Res Rent Roll'!$D8="YES",IF(Vacancy!CE$3&lt;'Res Rent Roll'!$J8,'Res Rent Roll'!$H8*'Res Rent Roll'!$C8,'Res Rent Roll'!$R8*Rollover!CD8*Rents!CE8/30),'Res Rent Roll'!$R8*Rollover!CD8*Rents!CE8/30))</f>
        <v>0</v>
      </c>
      <c r="CF8" s="47">
        <f>IF('Res Rent Roll'!$B8="","",IF('Res Rent Roll'!$D8="YES",IF(Vacancy!CF$3&lt;'Res Rent Roll'!$J8,'Res Rent Roll'!$H8*'Res Rent Roll'!$C8,'Res Rent Roll'!$R8*Rollover!CE8*Rents!CF8/30),'Res Rent Roll'!$R8*Rollover!CE8*Rents!CF8/30))</f>
        <v>0</v>
      </c>
      <c r="CG8" s="47">
        <f>IF('Res Rent Roll'!$B8="","",IF('Res Rent Roll'!$D8="YES",IF(Vacancy!CG$3&lt;'Res Rent Roll'!$J8,'Res Rent Roll'!$H8*'Res Rent Roll'!$C8,'Res Rent Roll'!$R8*Rollover!CF8*Rents!CG8/30),'Res Rent Roll'!$R8*Rollover!CF8*Rents!CG8/30))</f>
        <v>0</v>
      </c>
      <c r="CH8" s="47">
        <f>IF('Res Rent Roll'!$B8="","",IF('Res Rent Roll'!$D8="YES",IF(Vacancy!CH$3&lt;'Res Rent Roll'!$J8,'Res Rent Roll'!$H8*'Res Rent Roll'!$C8,'Res Rent Roll'!$R8*Rollover!CG8*Rents!CH8/30),'Res Rent Roll'!$R8*Rollover!CG8*Rents!CH8/30))</f>
        <v>0</v>
      </c>
      <c r="CI8" s="47">
        <f>IF('Res Rent Roll'!$B8="","",IF('Res Rent Roll'!$D8="YES",IF(Vacancy!CI$3&lt;'Res Rent Roll'!$J8,'Res Rent Roll'!$H8*'Res Rent Roll'!$C8,'Res Rent Roll'!$R8*Rollover!CH8*Rents!CI8/30),'Res Rent Roll'!$R8*Rollover!CH8*Rents!CI8/30))</f>
        <v>0</v>
      </c>
      <c r="CJ8" s="47">
        <f>IF('Res Rent Roll'!$B8="","",IF('Res Rent Roll'!$D8="YES",IF(Vacancy!CJ$3&lt;'Res Rent Roll'!$J8,'Res Rent Roll'!$H8*'Res Rent Roll'!$C8,'Res Rent Roll'!$R8*Rollover!CI8*Rents!CJ8/30),'Res Rent Roll'!$R8*Rollover!CI8*Rents!CJ8/30))</f>
        <v>2689.5865588203401</v>
      </c>
      <c r="CK8" s="47">
        <f>IF('Res Rent Roll'!$B8="","",IF('Res Rent Roll'!$D8="YES",IF(Vacancy!CK$3&lt;'Res Rent Roll'!$J8,'Res Rent Roll'!$H8*'Res Rent Roll'!$C8,'Res Rent Roll'!$R8*Rollover!CJ8*Rents!CK8/30),'Res Rent Roll'!$R8*Rollover!CJ8*Rents!CK8/30))</f>
        <v>0</v>
      </c>
      <c r="CL8" s="47">
        <f>IF('Res Rent Roll'!$B8="","",IF('Res Rent Roll'!$D8="YES",IF(Vacancy!CL$3&lt;'Res Rent Roll'!$J8,'Res Rent Roll'!$H8*'Res Rent Roll'!$C8,'Res Rent Roll'!$R8*Rollover!CK8*Rents!CL8/30),'Res Rent Roll'!$R8*Rollover!CK8*Rents!CL8/30))</f>
        <v>0</v>
      </c>
      <c r="CM8" s="47">
        <f>IF('Res Rent Roll'!$B8="","",IF('Res Rent Roll'!$D8="YES",IF(Vacancy!CM$3&lt;'Res Rent Roll'!$J8,'Res Rent Roll'!$H8*'Res Rent Roll'!$C8,'Res Rent Roll'!$R8*Rollover!CL8*Rents!CM8/30),'Res Rent Roll'!$R8*Rollover!CL8*Rents!CM8/30))</f>
        <v>0</v>
      </c>
      <c r="CN8" s="47">
        <f>IF('Res Rent Roll'!$B8="","",IF('Res Rent Roll'!$D8="YES",IF(Vacancy!CN$3&lt;'Res Rent Roll'!$J8,'Res Rent Roll'!$H8*'Res Rent Roll'!$C8,'Res Rent Roll'!$R8*Rollover!CM8*Rents!CN8/30),'Res Rent Roll'!$R8*Rollover!CM8*Rents!CN8/30))</f>
        <v>0</v>
      </c>
      <c r="CO8" s="47">
        <f>IF('Res Rent Roll'!$B8="","",IF('Res Rent Roll'!$D8="YES",IF(Vacancy!CO$3&lt;'Res Rent Roll'!$J8,'Res Rent Roll'!$H8*'Res Rent Roll'!$C8,'Res Rent Roll'!$R8*Rollover!CN8*Rents!CO8/30),'Res Rent Roll'!$R8*Rollover!CN8*Rents!CO8/30))</f>
        <v>0</v>
      </c>
      <c r="CP8" s="47">
        <f>IF('Res Rent Roll'!$B8="","",IF('Res Rent Roll'!$D8="YES",IF(Vacancy!CP$3&lt;'Res Rent Roll'!$J8,'Res Rent Roll'!$H8*'Res Rent Roll'!$C8,'Res Rent Roll'!$R8*Rollover!CO8*Rents!CP8/30),'Res Rent Roll'!$R8*Rollover!CO8*Rents!CP8/30))</f>
        <v>0</v>
      </c>
      <c r="CQ8" s="47">
        <f>IF('Res Rent Roll'!$B8="","",IF('Res Rent Roll'!$D8="YES",IF(Vacancy!CQ$3&lt;'Res Rent Roll'!$J8,'Res Rent Roll'!$H8*'Res Rent Roll'!$C8,'Res Rent Roll'!$R8*Rollover!CP8*Rents!CQ8/30),'Res Rent Roll'!$R8*Rollover!CP8*Rents!CQ8/30))</f>
        <v>0</v>
      </c>
      <c r="CR8" s="47">
        <f>IF('Res Rent Roll'!$B8="","",IF('Res Rent Roll'!$D8="YES",IF(Vacancy!CR$3&lt;'Res Rent Roll'!$J8,'Res Rent Roll'!$H8*'Res Rent Roll'!$C8,'Res Rent Roll'!$R8*Rollover!CQ8*Rents!CR8/30),'Res Rent Roll'!$R8*Rollover!CQ8*Rents!CR8/30))</f>
        <v>0</v>
      </c>
      <c r="CS8" s="47">
        <f>IF('Res Rent Roll'!$B8="","",IF('Res Rent Roll'!$D8="YES",IF(Vacancy!CS$3&lt;'Res Rent Roll'!$J8,'Res Rent Roll'!$H8*'Res Rent Roll'!$C8,'Res Rent Roll'!$R8*Rollover!CR8*Rents!CS8/30),'Res Rent Roll'!$R8*Rollover!CR8*Rents!CS8/30))</f>
        <v>0</v>
      </c>
      <c r="CT8" s="47">
        <f>IF('Res Rent Roll'!$B8="","",IF('Res Rent Roll'!$D8="YES",IF(Vacancy!CT$3&lt;'Res Rent Roll'!$J8,'Res Rent Roll'!$H8*'Res Rent Roll'!$C8,'Res Rent Roll'!$R8*Rollover!CS8*Rents!CT8/30),'Res Rent Roll'!$R8*Rollover!CS8*Rents!CT8/30))</f>
        <v>0</v>
      </c>
      <c r="CU8" s="47">
        <f>IF('Res Rent Roll'!$B8="","",IF('Res Rent Roll'!$D8="YES",IF(Vacancy!CU$3&lt;'Res Rent Roll'!$J8,'Res Rent Roll'!$H8*'Res Rent Roll'!$C8,'Res Rent Roll'!$R8*Rollover!CT8*Rents!CU8/30),'Res Rent Roll'!$R8*Rollover!CT8*Rents!CU8/30))</f>
        <v>0</v>
      </c>
      <c r="CV8" s="47">
        <f>IF('Res Rent Roll'!$B8="","",IF('Res Rent Roll'!$D8="YES",IF(Vacancy!CV$3&lt;'Res Rent Roll'!$J8,'Res Rent Roll'!$H8*'Res Rent Roll'!$C8,'Res Rent Roll'!$R8*Rollover!CU8*Rents!CV8/30),'Res Rent Roll'!$R8*Rollover!CU8*Rents!CV8/30))</f>
        <v>2770.2741555849502</v>
      </c>
      <c r="CW8" s="47">
        <f>IF('Res Rent Roll'!$B8="","",IF('Res Rent Roll'!$D8="YES",IF(Vacancy!CW$3&lt;'Res Rent Roll'!$J8,'Res Rent Roll'!$H8*'Res Rent Roll'!$C8,'Res Rent Roll'!$R8*Rollover!CV8*Rents!CW8/30),'Res Rent Roll'!$R8*Rollover!CV8*Rents!CW8/30))</f>
        <v>0</v>
      </c>
      <c r="CX8" s="47">
        <f>IF('Res Rent Roll'!$B8="","",IF('Res Rent Roll'!$D8="YES",IF(Vacancy!CX$3&lt;'Res Rent Roll'!$J8,'Res Rent Roll'!$H8*'Res Rent Roll'!$C8,'Res Rent Roll'!$R8*Rollover!CW8*Rents!CX8/30),'Res Rent Roll'!$R8*Rollover!CW8*Rents!CX8/30))</f>
        <v>0</v>
      </c>
      <c r="CY8" s="47">
        <f>IF('Res Rent Roll'!$B8="","",IF('Res Rent Roll'!$D8="YES",IF(Vacancy!CY$3&lt;'Res Rent Roll'!$J8,'Res Rent Roll'!$H8*'Res Rent Roll'!$C8,'Res Rent Roll'!$R8*Rollover!CX8*Rents!CY8/30),'Res Rent Roll'!$R8*Rollover!CX8*Rents!CY8/30))</f>
        <v>0</v>
      </c>
      <c r="CZ8" s="47">
        <f>IF('Res Rent Roll'!$B8="","",IF('Res Rent Roll'!$D8="YES",IF(Vacancy!CZ$3&lt;'Res Rent Roll'!$J8,'Res Rent Roll'!$H8*'Res Rent Roll'!$C8,'Res Rent Roll'!$R8*Rollover!CY8*Rents!CZ8/30),'Res Rent Roll'!$R8*Rollover!CY8*Rents!CZ8/30))</f>
        <v>0</v>
      </c>
      <c r="DA8" s="47">
        <f>IF('Res Rent Roll'!$B8="","",IF('Res Rent Roll'!$D8="YES",IF(Vacancy!DA$3&lt;'Res Rent Roll'!$J8,'Res Rent Roll'!$H8*'Res Rent Roll'!$C8,'Res Rent Roll'!$R8*Rollover!CZ8*Rents!DA8/30),'Res Rent Roll'!$R8*Rollover!CZ8*Rents!DA8/30))</f>
        <v>0</v>
      </c>
      <c r="DB8" s="47">
        <f>IF('Res Rent Roll'!$B8="","",IF('Res Rent Roll'!$D8="YES",IF(Vacancy!DB$3&lt;'Res Rent Roll'!$J8,'Res Rent Roll'!$H8*'Res Rent Roll'!$C8,'Res Rent Roll'!$R8*Rollover!DA8*Rents!DB8/30),'Res Rent Roll'!$R8*Rollover!DA8*Rents!DB8/30))</f>
        <v>0</v>
      </c>
      <c r="DC8" s="47">
        <f>IF('Res Rent Roll'!$B8="","",IF('Res Rent Roll'!$D8="YES",IF(Vacancy!DC$3&lt;'Res Rent Roll'!$J8,'Res Rent Roll'!$H8*'Res Rent Roll'!$C8,'Res Rent Roll'!$R8*Rollover!DB8*Rents!DC8/30),'Res Rent Roll'!$R8*Rollover!DB8*Rents!DC8/30))</f>
        <v>0</v>
      </c>
      <c r="DD8" s="47">
        <f>IF('Res Rent Roll'!$B8="","",IF('Res Rent Roll'!$D8="YES",IF(Vacancy!DD$3&lt;'Res Rent Roll'!$J8,'Res Rent Roll'!$H8*'Res Rent Roll'!$C8,'Res Rent Roll'!$R8*Rollover!DC8*Rents!DD8/30),'Res Rent Roll'!$R8*Rollover!DC8*Rents!DD8/30))</f>
        <v>0</v>
      </c>
      <c r="DE8" s="47">
        <f>IF('Res Rent Roll'!$B8="","",IF('Res Rent Roll'!$D8="YES",IF(Vacancy!DE$3&lt;'Res Rent Roll'!$J8,'Res Rent Roll'!$H8*'Res Rent Roll'!$C8,'Res Rent Roll'!$R8*Rollover!DD8*Rents!DE8/30),'Res Rent Roll'!$R8*Rollover!DD8*Rents!DE8/30))</f>
        <v>0</v>
      </c>
      <c r="DF8" s="47">
        <f>IF('Res Rent Roll'!$B8="","",IF('Res Rent Roll'!$D8="YES",IF(Vacancy!DF$3&lt;'Res Rent Roll'!$J8,'Res Rent Roll'!$H8*'Res Rent Roll'!$C8,'Res Rent Roll'!$R8*Rollover!DE8*Rents!DF8/30),'Res Rent Roll'!$R8*Rollover!DE8*Rents!DF8/30))</f>
        <v>0</v>
      </c>
      <c r="DG8" s="47">
        <f>IF('Res Rent Roll'!$B8="","",IF('Res Rent Roll'!$D8="YES",IF(Vacancy!DG$3&lt;'Res Rent Roll'!$J8,'Res Rent Roll'!$H8*'Res Rent Roll'!$C8,'Res Rent Roll'!$R8*Rollover!DF8*Rents!DG8/30),'Res Rent Roll'!$R8*Rollover!DF8*Rents!DG8/30))</f>
        <v>0</v>
      </c>
      <c r="DH8" s="47">
        <f>IF('Res Rent Roll'!$B8="","",IF('Res Rent Roll'!$D8="YES",IF(Vacancy!DH$3&lt;'Res Rent Roll'!$J8,'Res Rent Roll'!$H8*'Res Rent Roll'!$C8,'Res Rent Roll'!$R8*Rollover!DG8*Rents!DH8/30),'Res Rent Roll'!$R8*Rollover!DG8*Rents!DH8/30))</f>
        <v>2853.3823802524985</v>
      </c>
      <c r="DI8" s="47">
        <f>IF('Res Rent Roll'!$B8="","",IF('Res Rent Roll'!$D8="YES",IF(Vacancy!DI$3&lt;'Res Rent Roll'!$J8,'Res Rent Roll'!$H8*'Res Rent Roll'!$C8,'Res Rent Roll'!$R8*Rollover!DH8*Rents!DI8/30),'Res Rent Roll'!$R8*Rollover!DH8*Rents!DI8/30))</f>
        <v>0</v>
      </c>
      <c r="DJ8" s="47">
        <f>IF('Res Rent Roll'!$B8="","",IF('Res Rent Roll'!$D8="YES",IF(Vacancy!DJ$3&lt;'Res Rent Roll'!$J8,'Res Rent Roll'!$H8*'Res Rent Roll'!$C8,'Res Rent Roll'!$R8*Rollover!DI8*Rents!DJ8/30),'Res Rent Roll'!$R8*Rollover!DI8*Rents!DJ8/30))</f>
        <v>0</v>
      </c>
      <c r="DK8" s="47">
        <f>IF('Res Rent Roll'!$B8="","",IF('Res Rent Roll'!$D8="YES",IF(Vacancy!DK$3&lt;'Res Rent Roll'!$J8,'Res Rent Roll'!$H8*'Res Rent Roll'!$C8,'Res Rent Roll'!$R8*Rollover!DJ8*Rents!DK8/30),'Res Rent Roll'!$R8*Rollover!DJ8*Rents!DK8/30))</f>
        <v>0</v>
      </c>
      <c r="DL8" s="47">
        <f>IF('Res Rent Roll'!$B8="","",IF('Res Rent Roll'!$D8="YES",IF(Vacancy!DL$3&lt;'Res Rent Roll'!$J8,'Res Rent Roll'!$H8*'Res Rent Roll'!$C8,'Res Rent Roll'!$R8*Rollover!DK8*Rents!DL8/30),'Res Rent Roll'!$R8*Rollover!DK8*Rents!DL8/30))</f>
        <v>0</v>
      </c>
      <c r="DM8" s="47">
        <f>IF('Res Rent Roll'!$B8="","",IF('Res Rent Roll'!$D8="YES",IF(Vacancy!DM$3&lt;'Res Rent Roll'!$J8,'Res Rent Roll'!$H8*'Res Rent Roll'!$C8,'Res Rent Roll'!$R8*Rollover!DL8*Rents!DM8/30),'Res Rent Roll'!$R8*Rollover!DL8*Rents!DM8/30))</f>
        <v>0</v>
      </c>
      <c r="DN8" s="47">
        <f>IF('Res Rent Roll'!$B8="","",IF('Res Rent Roll'!$D8="YES",IF(Vacancy!DN$3&lt;'Res Rent Roll'!$J8,'Res Rent Roll'!$H8*'Res Rent Roll'!$C8,'Res Rent Roll'!$R8*Rollover!DM8*Rents!DN8/30),'Res Rent Roll'!$R8*Rollover!DM8*Rents!DN8/30))</f>
        <v>0</v>
      </c>
      <c r="DO8" s="47">
        <f>IF('Res Rent Roll'!$B8="","",IF('Res Rent Roll'!$D8="YES",IF(Vacancy!DO$3&lt;'Res Rent Roll'!$J8,'Res Rent Roll'!$H8*'Res Rent Roll'!$C8,'Res Rent Roll'!$R8*Rollover!DN8*Rents!DO8/30),'Res Rent Roll'!$R8*Rollover!DN8*Rents!DO8/30))</f>
        <v>0</v>
      </c>
      <c r="DP8" s="47">
        <f>IF('Res Rent Roll'!$B8="","",IF('Res Rent Roll'!$D8="YES",IF(Vacancy!DP$3&lt;'Res Rent Roll'!$J8,'Res Rent Roll'!$H8*'Res Rent Roll'!$C8,'Res Rent Roll'!$R8*Rollover!DO8*Rents!DP8/30),'Res Rent Roll'!$R8*Rollover!DO8*Rents!DP8/30))</f>
        <v>0</v>
      </c>
      <c r="DQ8" s="47">
        <f>IF('Res Rent Roll'!$B8="","",IF('Res Rent Roll'!$D8="YES",IF(Vacancy!DQ$3&lt;'Res Rent Roll'!$J8,'Res Rent Roll'!$H8*'Res Rent Roll'!$C8,'Res Rent Roll'!$R8*Rollover!DP8*Rents!DQ8/30),'Res Rent Roll'!$R8*Rollover!DP8*Rents!DQ8/30))</f>
        <v>0</v>
      </c>
      <c r="DR8" s="47">
        <f>IF('Res Rent Roll'!$B8="","",IF('Res Rent Roll'!$D8="YES",IF(Vacancy!DR$3&lt;'Res Rent Roll'!$J8,'Res Rent Roll'!$H8*'Res Rent Roll'!$C8,'Res Rent Roll'!$R8*Rollover!DQ8*Rents!DR8/30),'Res Rent Roll'!$R8*Rollover!DQ8*Rents!DR8/30))</f>
        <v>0</v>
      </c>
      <c r="DS8" s="47">
        <f>IF('Res Rent Roll'!$B8="","",IF('Res Rent Roll'!$D8="YES",IF(Vacancy!DS$3&lt;'Res Rent Roll'!$J8,'Res Rent Roll'!$H8*'Res Rent Roll'!$C8,'Res Rent Roll'!$R8*Rollover!DR8*Rents!DS8/30),'Res Rent Roll'!$R8*Rollover!DR8*Rents!DS8/30))</f>
        <v>0</v>
      </c>
      <c r="DT8" s="47">
        <f>IF('Res Rent Roll'!$B8="","",IF('Res Rent Roll'!$D8="YES",IF(Vacancy!DT$3&lt;'Res Rent Roll'!$J8,'Res Rent Roll'!$H8*'Res Rent Roll'!$C8,'Res Rent Roll'!$R8*Rollover!DS8*Rents!DT8/30),'Res Rent Roll'!$R8*Rollover!DS8*Rents!DT8/30))</f>
        <v>2938.9838516600735</v>
      </c>
      <c r="DU8" s="47">
        <f>IF('Res Rent Roll'!$B8="","",IF('Res Rent Roll'!$D8="YES",IF(Vacancy!DU$3&lt;'Res Rent Roll'!$J8,'Res Rent Roll'!$H8*'Res Rent Roll'!$C8,'Res Rent Roll'!$R8*Rollover!DT8*Rents!DU8/30),'Res Rent Roll'!$R8*Rollover!DT8*Rents!DU8/30))</f>
        <v>0</v>
      </c>
      <c r="DV8" s="47">
        <f>IF('Res Rent Roll'!$B8="","",IF('Res Rent Roll'!$D8="YES",IF(Vacancy!DV$3&lt;'Res Rent Roll'!$J8,'Res Rent Roll'!$H8*'Res Rent Roll'!$C8,'Res Rent Roll'!$R8*Rollover!DU8*Rents!DV8/30),'Res Rent Roll'!$R8*Rollover!DU8*Rents!DV8/30))</f>
        <v>0</v>
      </c>
      <c r="DW8" s="47">
        <f>IF('Res Rent Roll'!$B8="","",IF('Res Rent Roll'!$D8="YES",IF(Vacancy!DW$3&lt;'Res Rent Roll'!$J8,'Res Rent Roll'!$H8*'Res Rent Roll'!$C8,'Res Rent Roll'!$R8*Rollover!DV8*Rents!DW8/30),'Res Rent Roll'!$R8*Rollover!DV8*Rents!DW8/30))</f>
        <v>0</v>
      </c>
      <c r="DX8" s="47">
        <f>IF('Res Rent Roll'!$B8="","",IF('Res Rent Roll'!$D8="YES",IF(Vacancy!DX$3&lt;'Res Rent Roll'!$J8,'Res Rent Roll'!$H8*'Res Rent Roll'!$C8,'Res Rent Roll'!$R8*Rollover!DW8*Rents!DX8/30),'Res Rent Roll'!$R8*Rollover!DW8*Rents!DX8/30))</f>
        <v>0</v>
      </c>
      <c r="DY8" s="47">
        <f>IF('Res Rent Roll'!$B8="","",IF('Res Rent Roll'!$D8="YES",IF(Vacancy!DY$3&lt;'Res Rent Roll'!$J8,'Res Rent Roll'!$H8*'Res Rent Roll'!$C8,'Res Rent Roll'!$R8*Rollover!DX8*Rents!DY8/30),'Res Rent Roll'!$R8*Rollover!DX8*Rents!DY8/30))</f>
        <v>0</v>
      </c>
      <c r="DZ8" s="47">
        <f>IF('Res Rent Roll'!$B8="","",IF('Res Rent Roll'!$D8="YES",IF(Vacancy!DZ$3&lt;'Res Rent Roll'!$J8,'Res Rent Roll'!$H8*'Res Rent Roll'!$C8,'Res Rent Roll'!$R8*Rollover!DY8*Rents!DZ8/30),'Res Rent Roll'!$R8*Rollover!DY8*Rents!DZ8/30))</f>
        <v>0</v>
      </c>
      <c r="EA8" s="47">
        <f>IF('Res Rent Roll'!$B8="","",IF('Res Rent Roll'!$D8="YES",IF(Vacancy!EA$3&lt;'Res Rent Roll'!$J8,'Res Rent Roll'!$H8*'Res Rent Roll'!$C8,'Res Rent Roll'!$R8*Rollover!DZ8*Rents!EA8/30),'Res Rent Roll'!$R8*Rollover!DZ8*Rents!EA8/30))</f>
        <v>0</v>
      </c>
      <c r="EB8" s="47">
        <f>IF('Res Rent Roll'!$B8="","",IF('Res Rent Roll'!$D8="YES",IF(Vacancy!EB$3&lt;'Res Rent Roll'!$J8,'Res Rent Roll'!$H8*'Res Rent Roll'!$C8,'Res Rent Roll'!$R8*Rollover!EA8*Rents!EB8/30),'Res Rent Roll'!$R8*Rollover!EA8*Rents!EB8/30))</f>
        <v>0</v>
      </c>
      <c r="EC8" s="47">
        <f>IF('Res Rent Roll'!$B8="","",IF('Res Rent Roll'!$D8="YES",IF(Vacancy!EC$3&lt;'Res Rent Roll'!$J8,'Res Rent Roll'!$H8*'Res Rent Roll'!$C8,'Res Rent Roll'!$R8*Rollover!EB8*Rents!EC8/30),'Res Rent Roll'!$R8*Rollover!EB8*Rents!EC8/30))</f>
        <v>0</v>
      </c>
      <c r="ED8" s="47">
        <f>IF('Res Rent Roll'!$B8="","",IF('Res Rent Roll'!$D8="YES",IF(Vacancy!ED$3&lt;'Res Rent Roll'!$J8,'Res Rent Roll'!$H8*'Res Rent Roll'!$C8,'Res Rent Roll'!$R8*Rollover!EC8*Rents!ED8/30),'Res Rent Roll'!$R8*Rollover!EC8*Rents!ED8/30))</f>
        <v>0</v>
      </c>
      <c r="EE8" s="47">
        <f>IF('Res Rent Roll'!$B8="","",IF('Res Rent Roll'!$D8="YES",IF(Vacancy!EE$3&lt;'Res Rent Roll'!$J8,'Res Rent Roll'!$H8*'Res Rent Roll'!$C8,'Res Rent Roll'!$R8*Rollover!ED8*Rents!EE8/30),'Res Rent Roll'!$R8*Rollover!ED8*Rents!EE8/30))</f>
        <v>0</v>
      </c>
      <c r="EF8" s="47">
        <f>IF('Res Rent Roll'!$B8="","",IF('Res Rent Roll'!$D8="YES",IF(Vacancy!EF$3&lt;'Res Rent Roll'!$J8,'Res Rent Roll'!$H8*'Res Rent Roll'!$C8,'Res Rent Roll'!$R8*Rollover!EE8*Rents!EF8/30),'Res Rent Roll'!$R8*Rollover!EE8*Rents!EF8/30))</f>
        <v>3027.1533672098753</v>
      </c>
      <c r="EG8" s="47">
        <f>IF('Res Rent Roll'!$B8="","",IF('Res Rent Roll'!$D8="YES",IF(Vacancy!EG$3&lt;'Res Rent Roll'!$J8,'Res Rent Roll'!$H8*'Res Rent Roll'!$C8,'Res Rent Roll'!$R8*Rollover!EF8*Rents!EG8/30),'Res Rent Roll'!$R8*Rollover!EF8*Rents!EG8/30))</f>
        <v>0</v>
      </c>
      <c r="EH8" s="47">
        <f>IF('Res Rent Roll'!$B8="","",IF('Res Rent Roll'!$D8="YES",IF(Vacancy!EH$3&lt;'Res Rent Roll'!$J8,'Res Rent Roll'!$H8*'Res Rent Roll'!$C8,'Res Rent Roll'!$R8*Rollover!EG8*Rents!EH8/30),'Res Rent Roll'!$R8*Rollover!EG8*Rents!EH8/30))</f>
        <v>0</v>
      </c>
      <c r="EI8" s="47">
        <f>IF('Res Rent Roll'!$B8="","",IF('Res Rent Roll'!$D8="YES",IF(Vacancy!EI$3&lt;'Res Rent Roll'!$J8,'Res Rent Roll'!$H8*'Res Rent Roll'!$C8,'Res Rent Roll'!$R8*Rollover!EH8*Rents!EI8/30),'Res Rent Roll'!$R8*Rollover!EH8*Rents!EI8/30))</f>
        <v>0</v>
      </c>
      <c r="EJ8" s="47">
        <f>IF('Res Rent Roll'!$B8="","",IF('Res Rent Roll'!$D8="YES",IF(Vacancy!EJ$3&lt;'Res Rent Roll'!$J8,'Res Rent Roll'!$H8*'Res Rent Roll'!$C8,'Res Rent Roll'!$R8*Rollover!EI8*Rents!EJ8/30),'Res Rent Roll'!$R8*Rollover!EI8*Rents!EJ8/30))</f>
        <v>0</v>
      </c>
      <c r="EK8" s="47">
        <f>IF('Res Rent Roll'!$B8="","",IF('Res Rent Roll'!$D8="YES",IF(Vacancy!EK$3&lt;'Res Rent Roll'!$J8,'Res Rent Roll'!$H8*'Res Rent Roll'!$C8,'Res Rent Roll'!$R8*Rollover!EJ8*Rents!EK8/30),'Res Rent Roll'!$R8*Rollover!EJ8*Rents!EK8/30))</f>
        <v>0</v>
      </c>
      <c r="EL8" s="47">
        <f>IF('Res Rent Roll'!$B8="","",IF('Res Rent Roll'!$D8="YES",IF(Vacancy!EL$3&lt;'Res Rent Roll'!$J8,'Res Rent Roll'!$H8*'Res Rent Roll'!$C8,'Res Rent Roll'!$R8*Rollover!EK8*Rents!EL8/30),'Res Rent Roll'!$R8*Rollover!EK8*Rents!EL8/30))</f>
        <v>0</v>
      </c>
      <c r="EM8" s="47">
        <f>IF('Res Rent Roll'!$B8="","",IF('Res Rent Roll'!$D8="YES",IF(Vacancy!EM$3&lt;'Res Rent Roll'!$J8,'Res Rent Roll'!$H8*'Res Rent Roll'!$C8,'Res Rent Roll'!$R8*Rollover!EL8*Rents!EM8/30),'Res Rent Roll'!$R8*Rollover!EL8*Rents!EM8/30))</f>
        <v>0</v>
      </c>
      <c r="EN8" s="47">
        <f>IF('Res Rent Roll'!$B8="","",IF('Res Rent Roll'!$D8="YES",IF(Vacancy!EN$3&lt;'Res Rent Roll'!$J8,'Res Rent Roll'!$H8*'Res Rent Roll'!$C8,'Res Rent Roll'!$R8*Rollover!EM8*Rents!EN8/30),'Res Rent Roll'!$R8*Rollover!EM8*Rents!EN8/30))</f>
        <v>0</v>
      </c>
      <c r="EO8" s="47">
        <f>IF('Res Rent Roll'!$B8="","",IF('Res Rent Roll'!$D8="YES",IF(Vacancy!EO$3&lt;'Res Rent Roll'!$J8,'Res Rent Roll'!$H8*'Res Rent Roll'!$C8,'Res Rent Roll'!$R8*Rollover!EN8*Rents!EO8/30),'Res Rent Roll'!$R8*Rollover!EN8*Rents!EO8/30))</f>
        <v>0</v>
      </c>
      <c r="EP8" s="47">
        <f>IF('Res Rent Roll'!$B8="","",IF('Res Rent Roll'!$D8="YES",IF(Vacancy!EP$3&lt;'Res Rent Roll'!$J8,'Res Rent Roll'!$H8*'Res Rent Roll'!$C8,'Res Rent Roll'!$R8*Rollover!EO8*Rents!EP8/30),'Res Rent Roll'!$R8*Rollover!EO8*Rents!EP8/30))</f>
        <v>0</v>
      </c>
      <c r="EQ8" s="47">
        <f>IF('Res Rent Roll'!$B8="","",IF('Res Rent Roll'!$D8="YES",IF(Vacancy!EQ$3&lt;'Res Rent Roll'!$J8,'Res Rent Roll'!$H8*'Res Rent Roll'!$C8,'Res Rent Roll'!$R8*Rollover!EP8*Rents!EQ8/30),'Res Rent Roll'!$R8*Rollover!EP8*Rents!EQ8/30))</f>
        <v>0</v>
      </c>
      <c r="ER8" s="47">
        <f>IF('Res Rent Roll'!$B8="","",IF('Res Rent Roll'!$D8="YES",IF(Vacancy!ER$3&lt;'Res Rent Roll'!$J8,'Res Rent Roll'!$H8*'Res Rent Roll'!$C8,'Res Rent Roll'!$R8*Rollover!EQ8*Rents!ER8/30),'Res Rent Roll'!$R8*Rollover!EQ8*Rents!ER8/30))</f>
        <v>3117.9679682261717</v>
      </c>
      <c r="ES8" s="47">
        <f>IF('Res Rent Roll'!$B8="","",IF('Res Rent Roll'!$D8="YES",IF(Vacancy!ES$3&lt;'Res Rent Roll'!$J8,'Res Rent Roll'!$H8*'Res Rent Roll'!$C8,'Res Rent Roll'!$R8*Rollover!ER8*Rents!ES8/30),'Res Rent Roll'!$R8*Rollover!ER8*Rents!ES8/30))</f>
        <v>0</v>
      </c>
      <c r="ET8" s="47">
        <f>IF('Res Rent Roll'!$B8="","",IF('Res Rent Roll'!$D8="YES",IF(Vacancy!ET$3&lt;'Res Rent Roll'!$J8,'Res Rent Roll'!$H8*'Res Rent Roll'!$C8,'Res Rent Roll'!$R8*Rollover!ES8*Rents!ET8/30),'Res Rent Roll'!$R8*Rollover!ES8*Rents!ET8/30))</f>
        <v>0</v>
      </c>
      <c r="EU8" s="47">
        <f>IF('Res Rent Roll'!$B8="","",IF('Res Rent Roll'!$D8="YES",IF(Vacancy!EU$3&lt;'Res Rent Roll'!$J8,'Res Rent Roll'!$H8*'Res Rent Roll'!$C8,'Res Rent Roll'!$R8*Rollover!ET8*Rents!EU8/30),'Res Rent Roll'!$R8*Rollover!ET8*Rents!EU8/30))</f>
        <v>0</v>
      </c>
      <c r="EV8" s="47">
        <f>IF('Res Rent Roll'!$B8="","",IF('Res Rent Roll'!$D8="YES",IF(Vacancy!EV$3&lt;'Res Rent Roll'!$J8,'Res Rent Roll'!$H8*'Res Rent Roll'!$C8,'Res Rent Roll'!$R8*Rollover!EU8*Rents!EV8/30),'Res Rent Roll'!$R8*Rollover!EU8*Rents!EV8/30))</f>
        <v>0</v>
      </c>
      <c r="EW8" s="47">
        <f>IF('Res Rent Roll'!$B8="","",IF('Res Rent Roll'!$D8="YES",IF(Vacancy!EW$3&lt;'Res Rent Roll'!$J8,'Res Rent Roll'!$H8*'Res Rent Roll'!$C8,'Res Rent Roll'!$R8*Rollover!EV8*Rents!EW8/30),'Res Rent Roll'!$R8*Rollover!EV8*Rents!EW8/30))</f>
        <v>0</v>
      </c>
      <c r="EX8" s="47">
        <f>IF('Res Rent Roll'!$B8="","",IF('Res Rent Roll'!$D8="YES",IF(Vacancy!EX$3&lt;'Res Rent Roll'!$J8,'Res Rent Roll'!$H8*'Res Rent Roll'!$C8,'Res Rent Roll'!$R8*Rollover!EW8*Rents!EX8/30),'Res Rent Roll'!$R8*Rollover!EW8*Rents!EX8/30))</f>
        <v>0</v>
      </c>
      <c r="EY8" s="47">
        <f>IF('Res Rent Roll'!$B8="","",IF('Res Rent Roll'!$D8="YES",IF(Vacancy!EY$3&lt;'Res Rent Roll'!$J8,'Res Rent Roll'!$H8*'Res Rent Roll'!$C8,'Res Rent Roll'!$R8*Rollover!EX8*Rents!EY8/30),'Res Rent Roll'!$R8*Rollover!EX8*Rents!EY8/30))</f>
        <v>0</v>
      </c>
      <c r="EZ8" s="47">
        <f>IF('Res Rent Roll'!$B8="","",IF('Res Rent Roll'!$D8="YES",IF(Vacancy!EZ$3&lt;'Res Rent Roll'!$J8,'Res Rent Roll'!$H8*'Res Rent Roll'!$C8,'Res Rent Roll'!$R8*Rollover!EY8*Rents!EZ8/30),'Res Rent Roll'!$R8*Rollover!EY8*Rents!EZ8/30))</f>
        <v>0</v>
      </c>
      <c r="FA8" s="47">
        <f>IF('Res Rent Roll'!$B8="","",IF('Res Rent Roll'!$D8="YES",IF(Vacancy!FA$3&lt;'Res Rent Roll'!$J8,'Res Rent Roll'!$H8*'Res Rent Roll'!$C8,'Res Rent Roll'!$R8*Rollover!EZ8*Rents!FA8/30),'Res Rent Roll'!$R8*Rollover!EZ8*Rents!FA8/30))</f>
        <v>0</v>
      </c>
      <c r="FB8" s="47">
        <f>IF('Res Rent Roll'!$B8="","",IF('Res Rent Roll'!$D8="YES",IF(Vacancy!FB$3&lt;'Res Rent Roll'!$J8,'Res Rent Roll'!$H8*'Res Rent Roll'!$C8,'Res Rent Roll'!$R8*Rollover!FA8*Rents!FB8/30),'Res Rent Roll'!$R8*Rollover!FA8*Rents!FB8/30))</f>
        <v>0</v>
      </c>
      <c r="FC8" s="47">
        <f>IF('Res Rent Roll'!$B8="","",IF('Res Rent Roll'!$D8="YES",IF(Vacancy!FC$3&lt;'Res Rent Roll'!$J8,'Res Rent Roll'!$H8*'Res Rent Roll'!$C8,'Res Rent Roll'!$R8*Rollover!FB8*Rents!FC8/30),'Res Rent Roll'!$R8*Rollover!FB8*Rents!FC8/30))</f>
        <v>0</v>
      </c>
      <c r="FD8" s="47">
        <f>IF('Res Rent Roll'!$B8="","",IF('Res Rent Roll'!$D8="YES",IF(Vacancy!FD$3&lt;'Res Rent Roll'!$J8,'Res Rent Roll'!$H8*'Res Rent Roll'!$C8,'Res Rent Roll'!$R8*Rollover!FC8*Rents!FD8/30),'Res Rent Roll'!$R8*Rollover!FC8*Rents!FD8/30))</f>
        <v>3211.5070072729563</v>
      </c>
      <c r="FE8" s="47">
        <f>IF('Res Rent Roll'!$B8="","",IF('Res Rent Roll'!$D8="YES",IF(Vacancy!FE$3&lt;'Res Rent Roll'!$J8,'Res Rent Roll'!$H8*'Res Rent Roll'!$C8,'Res Rent Roll'!$R8*Rollover!FD8*Rents!FE8/30),'Res Rent Roll'!$R8*Rollover!FD8*Rents!FE8/30))</f>
        <v>0</v>
      </c>
      <c r="FF8" s="47">
        <f>IF('Res Rent Roll'!$B8="","",IF('Res Rent Roll'!$D8="YES",IF(Vacancy!FF$3&lt;'Res Rent Roll'!$J8,'Res Rent Roll'!$H8*'Res Rent Roll'!$C8,'Res Rent Roll'!$R8*Rollover!FE8*Rents!FF8/30),'Res Rent Roll'!$R8*Rollover!FE8*Rents!FF8/30))</f>
        <v>0</v>
      </c>
      <c r="FG8" s="47">
        <f>IF('Res Rent Roll'!$B8="","",IF('Res Rent Roll'!$D8="YES",IF(Vacancy!FG$3&lt;'Res Rent Roll'!$J8,'Res Rent Roll'!$H8*'Res Rent Roll'!$C8,'Res Rent Roll'!$R8*Rollover!FF8*Rents!FG8/30),'Res Rent Roll'!$R8*Rollover!FF8*Rents!FG8/30))</f>
        <v>0</v>
      </c>
      <c r="FH8" s="47">
        <f>IF('Res Rent Roll'!$B8="","",IF('Res Rent Roll'!$D8="YES",IF(Vacancy!FH$3&lt;'Res Rent Roll'!$J8,'Res Rent Roll'!$H8*'Res Rent Roll'!$C8,'Res Rent Roll'!$R8*Rollover!FG8*Rents!FH8/30),'Res Rent Roll'!$R8*Rollover!FG8*Rents!FH8/30))</f>
        <v>0</v>
      </c>
      <c r="FI8" s="47">
        <f>IF('Res Rent Roll'!$B8="","",IF('Res Rent Roll'!$D8="YES",IF(Vacancy!FI$3&lt;'Res Rent Roll'!$J8,'Res Rent Roll'!$H8*'Res Rent Roll'!$C8,'Res Rent Roll'!$R8*Rollover!FH8*Rents!FI8/30),'Res Rent Roll'!$R8*Rollover!FH8*Rents!FI8/30))</f>
        <v>0</v>
      </c>
      <c r="FJ8" s="47">
        <f>IF('Res Rent Roll'!$B8="","",IF('Res Rent Roll'!$D8="YES",IF(Vacancy!FJ$3&lt;'Res Rent Roll'!$J8,'Res Rent Roll'!$H8*'Res Rent Roll'!$C8,'Res Rent Roll'!$R8*Rollover!FI8*Rents!FJ8/30),'Res Rent Roll'!$R8*Rollover!FI8*Rents!FJ8/30))</f>
        <v>0</v>
      </c>
      <c r="FK8" s="47">
        <f>IF('Res Rent Roll'!$B8="","",IF('Res Rent Roll'!$D8="YES",IF(Vacancy!FK$3&lt;'Res Rent Roll'!$J8,'Res Rent Roll'!$H8*'Res Rent Roll'!$C8,'Res Rent Roll'!$R8*Rollover!FJ8*Rents!FK8/30),'Res Rent Roll'!$R8*Rollover!FJ8*Rents!FK8/30))</f>
        <v>0</v>
      </c>
      <c r="FL8" s="47">
        <f>IF('Res Rent Roll'!$B8="","",IF('Res Rent Roll'!$D8="YES",IF(Vacancy!FL$3&lt;'Res Rent Roll'!$J8,'Res Rent Roll'!$H8*'Res Rent Roll'!$C8,'Res Rent Roll'!$R8*Rollover!FK8*Rents!FL8/30),'Res Rent Roll'!$R8*Rollover!FK8*Rents!FL8/30))</f>
        <v>0</v>
      </c>
      <c r="FM8" s="47">
        <f>IF('Res Rent Roll'!$B8="","",IF('Res Rent Roll'!$D8="YES",IF(Vacancy!FM$3&lt;'Res Rent Roll'!$J8,'Res Rent Roll'!$H8*'Res Rent Roll'!$C8,'Res Rent Roll'!$R8*Rollover!FL8*Rents!FM8/30),'Res Rent Roll'!$R8*Rollover!FL8*Rents!FM8/30))</f>
        <v>0</v>
      </c>
      <c r="FN8" s="47">
        <f>IF('Res Rent Roll'!$B8="","",IF('Res Rent Roll'!$D8="YES",IF(Vacancy!FN$3&lt;'Res Rent Roll'!$J8,'Res Rent Roll'!$H8*'Res Rent Roll'!$C8,'Res Rent Roll'!$R8*Rollover!FM8*Rents!FN8/30),'Res Rent Roll'!$R8*Rollover!FM8*Rents!FN8/30))</f>
        <v>0</v>
      </c>
      <c r="FO8" s="47">
        <f>IF('Res Rent Roll'!$B8="","",IF('Res Rent Roll'!$D8="YES",IF(Vacancy!FO$3&lt;'Res Rent Roll'!$J8,'Res Rent Roll'!$H8*'Res Rent Roll'!$C8,'Res Rent Roll'!$R8*Rollover!FN8*Rents!FO8/30),'Res Rent Roll'!$R8*Rollover!FN8*Rents!FO8/30))</f>
        <v>0</v>
      </c>
      <c r="FP8" s="47">
        <f>IF('Res Rent Roll'!$B8="","",IF('Res Rent Roll'!$D8="YES",IF(Vacancy!FP$3&lt;'Res Rent Roll'!$J8,'Res Rent Roll'!$H8*'Res Rent Roll'!$C8,'Res Rent Roll'!$R8*Rollover!FO8*Rents!FP8/30),'Res Rent Roll'!$R8*Rollover!FO8*Rents!FP8/30))</f>
        <v>3307.8522174911459</v>
      </c>
      <c r="FQ8" s="47">
        <f>IF('Res Rent Roll'!$B8="","",IF('Res Rent Roll'!$D8="YES",IF(Vacancy!FQ$3&lt;'Res Rent Roll'!$J8,'Res Rent Roll'!$H8*'Res Rent Roll'!$C8,'Res Rent Roll'!$R8*Rollover!FP8*Rents!FQ8/30),'Res Rent Roll'!$R8*Rollover!FP8*Rents!FQ8/30))</f>
        <v>0</v>
      </c>
      <c r="FR8" s="47">
        <f>IF('Res Rent Roll'!$B8="","",IF('Res Rent Roll'!$D8="YES",IF(Vacancy!FR$3&lt;'Res Rent Roll'!$J8,'Res Rent Roll'!$H8*'Res Rent Roll'!$C8,'Res Rent Roll'!$R8*Rollover!FQ8*Rents!FR8/30),'Res Rent Roll'!$R8*Rollover!FQ8*Rents!FR8/30))</f>
        <v>0</v>
      </c>
      <c r="FS8" s="47">
        <f>IF('Res Rent Roll'!$B8="","",IF('Res Rent Roll'!$D8="YES",IF(Vacancy!FS$3&lt;'Res Rent Roll'!$J8,'Res Rent Roll'!$H8*'Res Rent Roll'!$C8,'Res Rent Roll'!$R8*Rollover!FR8*Rents!FS8/30),'Res Rent Roll'!$R8*Rollover!FR8*Rents!FS8/30))</f>
        <v>0</v>
      </c>
      <c r="FT8" s="47">
        <f>IF('Res Rent Roll'!$B8="","",IF('Res Rent Roll'!$D8="YES",IF(Vacancy!FT$3&lt;'Res Rent Roll'!$J8,'Res Rent Roll'!$H8*'Res Rent Roll'!$C8,'Res Rent Roll'!$R8*Rollover!FS8*Rents!FT8/30),'Res Rent Roll'!$R8*Rollover!FS8*Rents!FT8/30))</f>
        <v>0</v>
      </c>
      <c r="FU8" s="47">
        <f>IF('Res Rent Roll'!$B8="","",IF('Res Rent Roll'!$D8="YES",IF(Vacancy!FU$3&lt;'Res Rent Roll'!$J8,'Res Rent Roll'!$H8*'Res Rent Roll'!$C8,'Res Rent Roll'!$R8*Rollover!FT8*Rents!FU8/30),'Res Rent Roll'!$R8*Rollover!FT8*Rents!FU8/30))</f>
        <v>0</v>
      </c>
      <c r="FV8" s="47">
        <f>IF('Res Rent Roll'!$B8="","",IF('Res Rent Roll'!$D8="YES",IF(Vacancy!FV$3&lt;'Res Rent Roll'!$J8,'Res Rent Roll'!$H8*'Res Rent Roll'!$C8,'Res Rent Roll'!$R8*Rollover!FU8*Rents!FV8/30),'Res Rent Roll'!$R8*Rollover!FU8*Rents!FV8/30))</f>
        <v>0</v>
      </c>
      <c r="FW8" s="47">
        <f>IF('Res Rent Roll'!$B8="","",IF('Res Rent Roll'!$D8="YES",IF(Vacancy!FW$3&lt;'Res Rent Roll'!$J8,'Res Rent Roll'!$H8*'Res Rent Roll'!$C8,'Res Rent Roll'!$R8*Rollover!FV8*Rents!FW8/30),'Res Rent Roll'!$R8*Rollover!FV8*Rents!FW8/30))</f>
        <v>0</v>
      </c>
      <c r="FX8" s="47">
        <f>IF('Res Rent Roll'!$B8="","",IF('Res Rent Roll'!$D8="YES",IF(Vacancy!FX$3&lt;'Res Rent Roll'!$J8,'Res Rent Roll'!$H8*'Res Rent Roll'!$C8,'Res Rent Roll'!$R8*Rollover!FW8*Rents!FX8/30),'Res Rent Roll'!$R8*Rollover!FW8*Rents!FX8/30))</f>
        <v>0</v>
      </c>
      <c r="FY8" s="47">
        <f>IF('Res Rent Roll'!$B8="","",IF('Res Rent Roll'!$D8="YES",IF(Vacancy!FY$3&lt;'Res Rent Roll'!$J8,'Res Rent Roll'!$H8*'Res Rent Roll'!$C8,'Res Rent Roll'!$R8*Rollover!FX8*Rents!FY8/30),'Res Rent Roll'!$R8*Rollover!FX8*Rents!FY8/30))</f>
        <v>0</v>
      </c>
      <c r="FZ8" s="47">
        <f>IF('Res Rent Roll'!$B8="","",IF('Res Rent Roll'!$D8="YES",IF(Vacancy!FZ$3&lt;'Res Rent Roll'!$J8,'Res Rent Roll'!$H8*'Res Rent Roll'!$C8,'Res Rent Roll'!$R8*Rollover!FY8*Rents!FZ8/30),'Res Rent Roll'!$R8*Rollover!FY8*Rents!FZ8/30))</f>
        <v>0</v>
      </c>
      <c r="GA8" s="48">
        <f>IF('Res Rent Roll'!$B8="","",IF('Res Rent Roll'!$D8="YES",IF(Vacancy!GA$3&lt;'Res Rent Roll'!$J8,'Res Rent Roll'!$H8*'Res Rent Roll'!$C8,'Res Rent Roll'!$R8*Rollover!FZ8*Rents!GA8/30),'Res Rent Roll'!$R8*Rollover!FZ8*Rents!GA8/30))</f>
        <v>0</v>
      </c>
    </row>
    <row r="9" spans="2:183" x14ac:dyDescent="0.3">
      <c r="B9" s="42" t="str">
        <f>IF('Res Rent Roll'!$B9="","",'Res Rent Roll'!$B9)</f>
        <v>1-Bed A R2</v>
      </c>
      <c r="C9" s="43"/>
      <c r="D9" s="47">
        <f>IF('Res Rent Roll'!$B9="","",IF('Res Rent Roll'!$D9="YES",IF(Vacancy!D$3&lt;'Res Rent Roll'!$J9,'Res Rent Roll'!$H9*'Res Rent Roll'!$C9,'Res Rent Roll'!$R9*Rollover!C9*Rents!D9/30),'Res Rent Roll'!$R9*Rollover!C9*Rents!D9/30))</f>
        <v>0</v>
      </c>
      <c r="E9" s="47">
        <f>IF('Res Rent Roll'!$B9="","",IF('Res Rent Roll'!$D9="YES",IF(Vacancy!E$3&lt;'Res Rent Roll'!$J9,'Res Rent Roll'!$H9*'Res Rent Roll'!$C9,'Res Rent Roll'!$R9*Rollover!D9*Rents!E9/30),'Res Rent Roll'!$R9*Rollover!D9*Rents!E9/30))</f>
        <v>0</v>
      </c>
      <c r="F9" s="47">
        <f>IF('Res Rent Roll'!$B9="","",IF('Res Rent Roll'!$D9="YES",IF(Vacancy!F$3&lt;'Res Rent Roll'!$J9,'Res Rent Roll'!$H9*'Res Rent Roll'!$C9,'Res Rent Roll'!$R9*Rollover!E9*Rents!F9/30),'Res Rent Roll'!$R9*Rollover!E9*Rents!F9/30))</f>
        <v>0</v>
      </c>
      <c r="G9" s="47">
        <f>IF('Res Rent Roll'!$B9="","",IF('Res Rent Roll'!$D9="YES",IF(Vacancy!G$3&lt;'Res Rent Roll'!$J9,'Res Rent Roll'!$H9*'Res Rent Roll'!$C9,'Res Rent Roll'!$R9*Rollover!F9*Rents!G9/30),'Res Rent Roll'!$R9*Rollover!F9*Rents!G9/30))</f>
        <v>0</v>
      </c>
      <c r="H9" s="47">
        <f>IF('Res Rent Roll'!$B9="","",IF('Res Rent Roll'!$D9="YES",IF(Vacancy!H$3&lt;'Res Rent Roll'!$J9,'Res Rent Roll'!$H9*'Res Rent Roll'!$C9,'Res Rent Roll'!$R9*Rollover!G9*Rents!H9/30),'Res Rent Roll'!$R9*Rollover!G9*Rents!H9/30))</f>
        <v>0</v>
      </c>
      <c r="I9" s="47">
        <f>IF('Res Rent Roll'!$B9="","",IF('Res Rent Roll'!$D9="YES",IF(Vacancy!I$3&lt;'Res Rent Roll'!$J9,'Res Rent Roll'!$H9*'Res Rent Roll'!$C9,'Res Rent Roll'!$R9*Rollover!H9*Rents!I9/30),'Res Rent Roll'!$R9*Rollover!H9*Rents!I9/30))</f>
        <v>0</v>
      </c>
      <c r="J9" s="47">
        <f>IF('Res Rent Roll'!$B9="","",IF('Res Rent Roll'!$D9="YES",IF(Vacancy!J$3&lt;'Res Rent Roll'!$J9,'Res Rent Roll'!$H9*'Res Rent Roll'!$C9,'Res Rent Roll'!$R9*Rollover!I9*Rents!J9/30),'Res Rent Roll'!$R9*Rollover!I9*Rents!J9/30))</f>
        <v>0</v>
      </c>
      <c r="K9" s="47">
        <f>IF('Res Rent Roll'!$B9="","",IF('Res Rent Roll'!$D9="YES",IF(Vacancy!K$3&lt;'Res Rent Roll'!$J9,'Res Rent Roll'!$H9*'Res Rent Roll'!$C9,'Res Rent Roll'!$R9*Rollover!J9*Rents!K9/30),'Res Rent Roll'!$R9*Rollover!J9*Rents!K9/30))</f>
        <v>0</v>
      </c>
      <c r="L9" s="47">
        <f>IF('Res Rent Roll'!$B9="","",IF('Res Rent Roll'!$D9="YES",IF(Vacancy!L$3&lt;'Res Rent Roll'!$J9,'Res Rent Roll'!$H9*'Res Rent Roll'!$C9,'Res Rent Roll'!$R9*Rollover!K9*Rents!L9/30),'Res Rent Roll'!$R9*Rollover!K9*Rents!L9/30))</f>
        <v>0</v>
      </c>
      <c r="M9" s="47">
        <f>IF('Res Rent Roll'!$B9="","",IF('Res Rent Roll'!$D9="YES",IF(Vacancy!M$3&lt;'Res Rent Roll'!$J9,'Res Rent Roll'!$H9*'Res Rent Roll'!$C9,'Res Rent Roll'!$R9*Rollover!L9*Rents!M9/30),'Res Rent Roll'!$R9*Rollover!L9*Rents!M9/30))</f>
        <v>0</v>
      </c>
      <c r="N9" s="47">
        <f>IF('Res Rent Roll'!$B9="","",IF('Res Rent Roll'!$D9="YES",IF(Vacancy!N$3&lt;'Res Rent Roll'!$J9,'Res Rent Roll'!$H9*'Res Rent Roll'!$C9,'Res Rent Roll'!$R9*Rollover!M9*Rents!N9/30),'Res Rent Roll'!$R9*Rollover!M9*Rents!N9/30))</f>
        <v>0</v>
      </c>
      <c r="O9" s="47">
        <f>IF('Res Rent Roll'!$B9="","",IF('Res Rent Roll'!$D9="YES",IF(Vacancy!O$3&lt;'Res Rent Roll'!$J9,'Res Rent Roll'!$H9*'Res Rent Roll'!$C9,'Res Rent Roll'!$R9*Rollover!N9*Rents!O9/30),'Res Rent Roll'!$R9*Rollover!N9*Rents!O9/30))</f>
        <v>0</v>
      </c>
      <c r="P9" s="47">
        <f>IF('Res Rent Roll'!$B9="","",IF('Res Rent Roll'!$D9="YES",IF(Vacancy!P$3&lt;'Res Rent Roll'!$J9,'Res Rent Roll'!$H9*'Res Rent Roll'!$C9,'Res Rent Roll'!$R9*Rollover!O9*Rents!P9/30),'Res Rent Roll'!$R9*Rollover!O9*Rents!P9/30))</f>
        <v>867.50720000000013</v>
      </c>
      <c r="Q9" s="47">
        <f>IF('Res Rent Roll'!$B9="","",IF('Res Rent Roll'!$D9="YES",IF(Vacancy!Q$3&lt;'Res Rent Roll'!$J9,'Res Rent Roll'!$H9*'Res Rent Roll'!$C9,'Res Rent Roll'!$R9*Rollover!P9*Rents!Q9/30),'Res Rent Roll'!$R9*Rollover!P9*Rents!Q9/30))</f>
        <v>0</v>
      </c>
      <c r="R9" s="47">
        <f>IF('Res Rent Roll'!$B9="","",IF('Res Rent Roll'!$D9="YES",IF(Vacancy!R$3&lt;'Res Rent Roll'!$J9,'Res Rent Roll'!$H9*'Res Rent Roll'!$C9,'Res Rent Roll'!$R9*Rollover!Q9*Rents!R9/30),'Res Rent Roll'!$R9*Rollover!Q9*Rents!R9/30))</f>
        <v>0</v>
      </c>
      <c r="S9" s="47">
        <f>IF('Res Rent Roll'!$B9="","",IF('Res Rent Roll'!$D9="YES",IF(Vacancy!S$3&lt;'Res Rent Roll'!$J9,'Res Rent Roll'!$H9*'Res Rent Roll'!$C9,'Res Rent Roll'!$R9*Rollover!R9*Rents!S9/30),'Res Rent Roll'!$R9*Rollover!R9*Rents!S9/30))</f>
        <v>0</v>
      </c>
      <c r="T9" s="47">
        <f>IF('Res Rent Roll'!$B9="","",IF('Res Rent Roll'!$D9="YES",IF(Vacancy!T$3&lt;'Res Rent Roll'!$J9,'Res Rent Roll'!$H9*'Res Rent Roll'!$C9,'Res Rent Roll'!$R9*Rollover!S9*Rents!T9/30),'Res Rent Roll'!$R9*Rollover!S9*Rents!T9/30))</f>
        <v>0</v>
      </c>
      <c r="U9" s="47">
        <f>IF('Res Rent Roll'!$B9="","",IF('Res Rent Roll'!$D9="YES",IF(Vacancy!U$3&lt;'Res Rent Roll'!$J9,'Res Rent Roll'!$H9*'Res Rent Roll'!$C9,'Res Rent Roll'!$R9*Rollover!T9*Rents!U9/30),'Res Rent Roll'!$R9*Rollover!T9*Rents!U9/30))</f>
        <v>0</v>
      </c>
      <c r="V9" s="47">
        <f>IF('Res Rent Roll'!$B9="","",IF('Res Rent Roll'!$D9="YES",IF(Vacancy!V$3&lt;'Res Rent Roll'!$J9,'Res Rent Roll'!$H9*'Res Rent Roll'!$C9,'Res Rent Roll'!$R9*Rollover!U9*Rents!V9/30),'Res Rent Roll'!$R9*Rollover!U9*Rents!V9/30))</f>
        <v>0</v>
      </c>
      <c r="W9" s="47">
        <f>IF('Res Rent Roll'!$B9="","",IF('Res Rent Roll'!$D9="YES",IF(Vacancy!W$3&lt;'Res Rent Roll'!$J9,'Res Rent Roll'!$H9*'Res Rent Roll'!$C9,'Res Rent Roll'!$R9*Rollover!V9*Rents!W9/30),'Res Rent Roll'!$R9*Rollover!V9*Rents!W9/30))</f>
        <v>0</v>
      </c>
      <c r="X9" s="47">
        <f>IF('Res Rent Roll'!$B9="","",IF('Res Rent Roll'!$D9="YES",IF(Vacancy!X$3&lt;'Res Rent Roll'!$J9,'Res Rent Roll'!$H9*'Res Rent Roll'!$C9,'Res Rent Roll'!$R9*Rollover!W9*Rents!X9/30),'Res Rent Roll'!$R9*Rollover!W9*Rents!X9/30))</f>
        <v>0</v>
      </c>
      <c r="Y9" s="47">
        <f>IF('Res Rent Roll'!$B9="","",IF('Res Rent Roll'!$D9="YES",IF(Vacancy!Y$3&lt;'Res Rent Roll'!$J9,'Res Rent Roll'!$H9*'Res Rent Roll'!$C9,'Res Rent Roll'!$R9*Rollover!X9*Rents!Y9/30),'Res Rent Roll'!$R9*Rollover!X9*Rents!Y9/30))</f>
        <v>0</v>
      </c>
      <c r="Z9" s="47">
        <f>IF('Res Rent Roll'!$B9="","",IF('Res Rent Roll'!$D9="YES",IF(Vacancy!Z$3&lt;'Res Rent Roll'!$J9,'Res Rent Roll'!$H9*'Res Rent Roll'!$C9,'Res Rent Roll'!$R9*Rollover!Y9*Rents!Z9/30),'Res Rent Roll'!$R9*Rollover!Y9*Rents!Z9/30))</f>
        <v>0</v>
      </c>
      <c r="AA9" s="47">
        <f>IF('Res Rent Roll'!$B9="","",IF('Res Rent Roll'!$D9="YES",IF(Vacancy!AA$3&lt;'Res Rent Roll'!$J9,'Res Rent Roll'!$H9*'Res Rent Roll'!$C9,'Res Rent Roll'!$R9*Rollover!Z9*Rents!AA9/30),'Res Rent Roll'!$R9*Rollover!Z9*Rents!AA9/30))</f>
        <v>0</v>
      </c>
      <c r="AB9" s="47">
        <f>IF('Res Rent Roll'!$B9="","",IF('Res Rent Roll'!$D9="YES",IF(Vacancy!AB$3&lt;'Res Rent Roll'!$J9,'Res Rent Roll'!$H9*'Res Rent Roll'!$C9,'Res Rent Roll'!$R9*Rollover!AA9*Rents!AB9/30),'Res Rent Roll'!$R9*Rollover!AA9*Rents!AB9/30))</f>
        <v>1081.2692800000002</v>
      </c>
      <c r="AC9" s="47">
        <f>IF('Res Rent Roll'!$B9="","",IF('Res Rent Roll'!$D9="YES",IF(Vacancy!AC$3&lt;'Res Rent Roll'!$J9,'Res Rent Roll'!$H9*'Res Rent Roll'!$C9,'Res Rent Roll'!$R9*Rollover!AB9*Rents!AC9/30),'Res Rent Roll'!$R9*Rollover!AB9*Rents!AC9/30))</f>
        <v>0</v>
      </c>
      <c r="AD9" s="47">
        <f>IF('Res Rent Roll'!$B9="","",IF('Res Rent Roll'!$D9="YES",IF(Vacancy!AD$3&lt;'Res Rent Roll'!$J9,'Res Rent Roll'!$H9*'Res Rent Roll'!$C9,'Res Rent Roll'!$R9*Rollover!AC9*Rents!AD9/30),'Res Rent Roll'!$R9*Rollover!AC9*Rents!AD9/30))</f>
        <v>0</v>
      </c>
      <c r="AE9" s="47">
        <f>IF('Res Rent Roll'!$B9="","",IF('Res Rent Roll'!$D9="YES",IF(Vacancy!AE$3&lt;'Res Rent Roll'!$J9,'Res Rent Roll'!$H9*'Res Rent Roll'!$C9,'Res Rent Roll'!$R9*Rollover!AD9*Rents!AE9/30),'Res Rent Roll'!$R9*Rollover!AD9*Rents!AE9/30))</f>
        <v>0</v>
      </c>
      <c r="AF9" s="47">
        <f>IF('Res Rent Roll'!$B9="","",IF('Res Rent Roll'!$D9="YES",IF(Vacancy!AF$3&lt;'Res Rent Roll'!$J9,'Res Rent Roll'!$H9*'Res Rent Roll'!$C9,'Res Rent Roll'!$R9*Rollover!AE9*Rents!AF9/30),'Res Rent Roll'!$R9*Rollover!AE9*Rents!AF9/30))</f>
        <v>0</v>
      </c>
      <c r="AG9" s="47">
        <f>IF('Res Rent Roll'!$B9="","",IF('Res Rent Roll'!$D9="YES",IF(Vacancy!AG$3&lt;'Res Rent Roll'!$J9,'Res Rent Roll'!$H9*'Res Rent Roll'!$C9,'Res Rent Roll'!$R9*Rollover!AF9*Rents!AG9/30),'Res Rent Roll'!$R9*Rollover!AF9*Rents!AG9/30))</f>
        <v>0</v>
      </c>
      <c r="AH9" s="47">
        <f>IF('Res Rent Roll'!$B9="","",IF('Res Rent Roll'!$D9="YES",IF(Vacancy!AH$3&lt;'Res Rent Roll'!$J9,'Res Rent Roll'!$H9*'Res Rent Roll'!$C9,'Res Rent Roll'!$R9*Rollover!AG9*Rents!AH9/30),'Res Rent Roll'!$R9*Rollover!AG9*Rents!AH9/30))</f>
        <v>0</v>
      </c>
      <c r="AI9" s="47">
        <f>IF('Res Rent Roll'!$B9="","",IF('Res Rent Roll'!$D9="YES",IF(Vacancy!AI$3&lt;'Res Rent Roll'!$J9,'Res Rent Roll'!$H9*'Res Rent Roll'!$C9,'Res Rent Roll'!$R9*Rollover!AH9*Rents!AI9/30),'Res Rent Roll'!$R9*Rollover!AH9*Rents!AI9/30))</f>
        <v>0</v>
      </c>
      <c r="AJ9" s="47">
        <f>IF('Res Rent Roll'!$B9="","",IF('Res Rent Roll'!$D9="YES",IF(Vacancy!AJ$3&lt;'Res Rent Roll'!$J9,'Res Rent Roll'!$H9*'Res Rent Roll'!$C9,'Res Rent Roll'!$R9*Rollover!AI9*Rents!AJ9/30),'Res Rent Roll'!$R9*Rollover!AI9*Rents!AJ9/30))</f>
        <v>0</v>
      </c>
      <c r="AK9" s="47">
        <f>IF('Res Rent Roll'!$B9="","",IF('Res Rent Roll'!$D9="YES",IF(Vacancy!AK$3&lt;'Res Rent Roll'!$J9,'Res Rent Roll'!$H9*'Res Rent Roll'!$C9,'Res Rent Roll'!$R9*Rollover!AJ9*Rents!AK9/30),'Res Rent Roll'!$R9*Rollover!AJ9*Rents!AK9/30))</f>
        <v>0</v>
      </c>
      <c r="AL9" s="47">
        <f>IF('Res Rent Roll'!$B9="","",IF('Res Rent Roll'!$D9="YES",IF(Vacancy!AL$3&lt;'Res Rent Roll'!$J9,'Res Rent Roll'!$H9*'Res Rent Roll'!$C9,'Res Rent Roll'!$R9*Rollover!AK9*Rents!AL9/30),'Res Rent Roll'!$R9*Rollover!AK9*Rents!AL9/30))</f>
        <v>0</v>
      </c>
      <c r="AM9" s="47">
        <f>IF('Res Rent Roll'!$B9="","",IF('Res Rent Roll'!$D9="YES",IF(Vacancy!AM$3&lt;'Res Rent Roll'!$J9,'Res Rent Roll'!$H9*'Res Rent Roll'!$C9,'Res Rent Roll'!$R9*Rollover!AL9*Rents!AM9/30),'Res Rent Roll'!$R9*Rollover!AL9*Rents!AM9/30))</f>
        <v>0</v>
      </c>
      <c r="AN9" s="47">
        <f>IF('Res Rent Roll'!$B9="","",IF('Res Rent Roll'!$D9="YES",IF(Vacancy!AN$3&lt;'Res Rent Roll'!$J9,'Res Rent Roll'!$H9*'Res Rent Roll'!$C9,'Res Rent Roll'!$R9*Rollover!AM9*Rents!AN9/30),'Res Rent Roll'!$R9*Rollover!AM9*Rents!AN9/30))</f>
        <v>1113.7073584</v>
      </c>
      <c r="AO9" s="47">
        <f>IF('Res Rent Roll'!$B9="","",IF('Res Rent Roll'!$D9="YES",IF(Vacancy!AO$3&lt;'Res Rent Roll'!$J9,'Res Rent Roll'!$H9*'Res Rent Roll'!$C9,'Res Rent Roll'!$R9*Rollover!AN9*Rents!AO9/30),'Res Rent Roll'!$R9*Rollover!AN9*Rents!AO9/30))</f>
        <v>0</v>
      </c>
      <c r="AP9" s="47">
        <f>IF('Res Rent Roll'!$B9="","",IF('Res Rent Roll'!$D9="YES",IF(Vacancy!AP$3&lt;'Res Rent Roll'!$J9,'Res Rent Roll'!$H9*'Res Rent Roll'!$C9,'Res Rent Roll'!$R9*Rollover!AO9*Rents!AP9/30),'Res Rent Roll'!$R9*Rollover!AO9*Rents!AP9/30))</f>
        <v>0</v>
      </c>
      <c r="AQ9" s="47">
        <f>IF('Res Rent Roll'!$B9="","",IF('Res Rent Roll'!$D9="YES",IF(Vacancy!AQ$3&lt;'Res Rent Roll'!$J9,'Res Rent Roll'!$H9*'Res Rent Roll'!$C9,'Res Rent Roll'!$R9*Rollover!AP9*Rents!AQ9/30),'Res Rent Roll'!$R9*Rollover!AP9*Rents!AQ9/30))</f>
        <v>0</v>
      </c>
      <c r="AR9" s="47">
        <f>IF('Res Rent Roll'!$B9="","",IF('Res Rent Roll'!$D9="YES",IF(Vacancy!AR$3&lt;'Res Rent Roll'!$J9,'Res Rent Roll'!$H9*'Res Rent Roll'!$C9,'Res Rent Roll'!$R9*Rollover!AQ9*Rents!AR9/30),'Res Rent Roll'!$R9*Rollover!AQ9*Rents!AR9/30))</f>
        <v>0</v>
      </c>
      <c r="AS9" s="47">
        <f>IF('Res Rent Roll'!$B9="","",IF('Res Rent Roll'!$D9="YES",IF(Vacancy!AS$3&lt;'Res Rent Roll'!$J9,'Res Rent Roll'!$H9*'Res Rent Roll'!$C9,'Res Rent Roll'!$R9*Rollover!AR9*Rents!AS9/30),'Res Rent Roll'!$R9*Rollover!AR9*Rents!AS9/30))</f>
        <v>0</v>
      </c>
      <c r="AT9" s="47">
        <f>IF('Res Rent Roll'!$B9="","",IF('Res Rent Roll'!$D9="YES",IF(Vacancy!AT$3&lt;'Res Rent Roll'!$J9,'Res Rent Roll'!$H9*'Res Rent Roll'!$C9,'Res Rent Roll'!$R9*Rollover!AS9*Rents!AT9/30),'Res Rent Roll'!$R9*Rollover!AS9*Rents!AT9/30))</f>
        <v>0</v>
      </c>
      <c r="AU9" s="47">
        <f>IF('Res Rent Roll'!$B9="","",IF('Res Rent Roll'!$D9="YES",IF(Vacancy!AU$3&lt;'Res Rent Roll'!$J9,'Res Rent Roll'!$H9*'Res Rent Roll'!$C9,'Res Rent Roll'!$R9*Rollover!AT9*Rents!AU9/30),'Res Rent Roll'!$R9*Rollover!AT9*Rents!AU9/30))</f>
        <v>0</v>
      </c>
      <c r="AV9" s="47">
        <f>IF('Res Rent Roll'!$B9="","",IF('Res Rent Roll'!$D9="YES",IF(Vacancy!AV$3&lt;'Res Rent Roll'!$J9,'Res Rent Roll'!$H9*'Res Rent Roll'!$C9,'Res Rent Roll'!$R9*Rollover!AU9*Rents!AV9/30),'Res Rent Roll'!$R9*Rollover!AU9*Rents!AV9/30))</f>
        <v>0</v>
      </c>
      <c r="AW9" s="47">
        <f>IF('Res Rent Roll'!$B9="","",IF('Res Rent Roll'!$D9="YES",IF(Vacancy!AW$3&lt;'Res Rent Roll'!$J9,'Res Rent Roll'!$H9*'Res Rent Roll'!$C9,'Res Rent Roll'!$R9*Rollover!AV9*Rents!AW9/30),'Res Rent Roll'!$R9*Rollover!AV9*Rents!AW9/30))</f>
        <v>0</v>
      </c>
      <c r="AX9" s="47">
        <f>IF('Res Rent Roll'!$B9="","",IF('Res Rent Roll'!$D9="YES",IF(Vacancy!AX$3&lt;'Res Rent Roll'!$J9,'Res Rent Roll'!$H9*'Res Rent Roll'!$C9,'Res Rent Roll'!$R9*Rollover!AW9*Rents!AX9/30),'Res Rent Roll'!$R9*Rollover!AW9*Rents!AX9/30))</f>
        <v>0</v>
      </c>
      <c r="AY9" s="47">
        <f>IF('Res Rent Roll'!$B9="","",IF('Res Rent Roll'!$D9="YES",IF(Vacancy!AY$3&lt;'Res Rent Roll'!$J9,'Res Rent Roll'!$H9*'Res Rent Roll'!$C9,'Res Rent Roll'!$R9*Rollover!AX9*Rents!AY9/30),'Res Rent Roll'!$R9*Rollover!AX9*Rents!AY9/30))</f>
        <v>0</v>
      </c>
      <c r="AZ9" s="47">
        <f>IF('Res Rent Roll'!$B9="","",IF('Res Rent Roll'!$D9="YES",IF(Vacancy!AZ$3&lt;'Res Rent Roll'!$J9,'Res Rent Roll'!$H9*'Res Rent Roll'!$C9,'Res Rent Roll'!$R9*Rollover!AY9*Rents!AZ9/30),'Res Rent Roll'!$R9*Rollover!AY9*Rents!AZ9/30))</f>
        <v>1147.1185791519999</v>
      </c>
      <c r="BA9" s="47">
        <f>IF('Res Rent Roll'!$B9="","",IF('Res Rent Roll'!$D9="YES",IF(Vacancy!BA$3&lt;'Res Rent Roll'!$J9,'Res Rent Roll'!$H9*'Res Rent Roll'!$C9,'Res Rent Roll'!$R9*Rollover!AZ9*Rents!BA9/30),'Res Rent Roll'!$R9*Rollover!AZ9*Rents!BA9/30))</f>
        <v>0</v>
      </c>
      <c r="BB9" s="47">
        <f>IF('Res Rent Roll'!$B9="","",IF('Res Rent Roll'!$D9="YES",IF(Vacancy!BB$3&lt;'Res Rent Roll'!$J9,'Res Rent Roll'!$H9*'Res Rent Roll'!$C9,'Res Rent Roll'!$R9*Rollover!BA9*Rents!BB9/30),'Res Rent Roll'!$R9*Rollover!BA9*Rents!BB9/30))</f>
        <v>0</v>
      </c>
      <c r="BC9" s="47">
        <f>IF('Res Rent Roll'!$B9="","",IF('Res Rent Roll'!$D9="YES",IF(Vacancy!BC$3&lt;'Res Rent Roll'!$J9,'Res Rent Roll'!$H9*'Res Rent Roll'!$C9,'Res Rent Roll'!$R9*Rollover!BB9*Rents!BC9/30),'Res Rent Roll'!$R9*Rollover!BB9*Rents!BC9/30))</f>
        <v>0</v>
      </c>
      <c r="BD9" s="47">
        <f>IF('Res Rent Roll'!$B9="","",IF('Res Rent Roll'!$D9="YES",IF(Vacancy!BD$3&lt;'Res Rent Roll'!$J9,'Res Rent Roll'!$H9*'Res Rent Roll'!$C9,'Res Rent Roll'!$R9*Rollover!BC9*Rents!BD9/30),'Res Rent Roll'!$R9*Rollover!BC9*Rents!BD9/30))</f>
        <v>0</v>
      </c>
      <c r="BE9" s="47">
        <f>IF('Res Rent Roll'!$B9="","",IF('Res Rent Roll'!$D9="YES",IF(Vacancy!BE$3&lt;'Res Rent Roll'!$J9,'Res Rent Roll'!$H9*'Res Rent Roll'!$C9,'Res Rent Roll'!$R9*Rollover!BD9*Rents!BE9/30),'Res Rent Roll'!$R9*Rollover!BD9*Rents!BE9/30))</f>
        <v>0</v>
      </c>
      <c r="BF9" s="47">
        <f>IF('Res Rent Roll'!$B9="","",IF('Res Rent Roll'!$D9="YES",IF(Vacancy!BF$3&lt;'Res Rent Roll'!$J9,'Res Rent Roll'!$H9*'Res Rent Roll'!$C9,'Res Rent Roll'!$R9*Rollover!BE9*Rents!BF9/30),'Res Rent Roll'!$R9*Rollover!BE9*Rents!BF9/30))</f>
        <v>0</v>
      </c>
      <c r="BG9" s="47">
        <f>IF('Res Rent Roll'!$B9="","",IF('Res Rent Roll'!$D9="YES",IF(Vacancy!BG$3&lt;'Res Rent Roll'!$J9,'Res Rent Roll'!$H9*'Res Rent Roll'!$C9,'Res Rent Roll'!$R9*Rollover!BF9*Rents!BG9/30),'Res Rent Roll'!$R9*Rollover!BF9*Rents!BG9/30))</f>
        <v>0</v>
      </c>
      <c r="BH9" s="47">
        <f>IF('Res Rent Roll'!$B9="","",IF('Res Rent Roll'!$D9="YES",IF(Vacancy!BH$3&lt;'Res Rent Roll'!$J9,'Res Rent Roll'!$H9*'Res Rent Roll'!$C9,'Res Rent Roll'!$R9*Rollover!BG9*Rents!BH9/30),'Res Rent Roll'!$R9*Rollover!BG9*Rents!BH9/30))</f>
        <v>0</v>
      </c>
      <c r="BI9" s="47">
        <f>IF('Res Rent Roll'!$B9="","",IF('Res Rent Roll'!$D9="YES",IF(Vacancy!BI$3&lt;'Res Rent Roll'!$J9,'Res Rent Roll'!$H9*'Res Rent Roll'!$C9,'Res Rent Roll'!$R9*Rollover!BH9*Rents!BI9/30),'Res Rent Roll'!$R9*Rollover!BH9*Rents!BI9/30))</f>
        <v>0</v>
      </c>
      <c r="BJ9" s="47">
        <f>IF('Res Rent Roll'!$B9="","",IF('Res Rent Roll'!$D9="YES",IF(Vacancy!BJ$3&lt;'Res Rent Roll'!$J9,'Res Rent Roll'!$H9*'Res Rent Roll'!$C9,'Res Rent Roll'!$R9*Rollover!BI9*Rents!BJ9/30),'Res Rent Roll'!$R9*Rollover!BI9*Rents!BJ9/30))</f>
        <v>0</v>
      </c>
      <c r="BK9" s="47">
        <f>IF('Res Rent Roll'!$B9="","",IF('Res Rent Roll'!$D9="YES",IF(Vacancy!BK$3&lt;'Res Rent Roll'!$J9,'Res Rent Roll'!$H9*'Res Rent Roll'!$C9,'Res Rent Roll'!$R9*Rollover!BJ9*Rents!BK9/30),'Res Rent Roll'!$R9*Rollover!BJ9*Rents!BK9/30))</f>
        <v>0</v>
      </c>
      <c r="BL9" s="47">
        <f>IF('Res Rent Roll'!$B9="","",IF('Res Rent Roll'!$D9="YES",IF(Vacancy!BL$3&lt;'Res Rent Roll'!$J9,'Res Rent Roll'!$H9*'Res Rent Roll'!$C9,'Res Rent Roll'!$R9*Rollover!BK9*Rents!BL9/30),'Res Rent Roll'!$R9*Rollover!BK9*Rents!BL9/30))</f>
        <v>1181.53213652656</v>
      </c>
      <c r="BM9" s="47">
        <f>IF('Res Rent Roll'!$B9="","",IF('Res Rent Roll'!$D9="YES",IF(Vacancy!BM$3&lt;'Res Rent Roll'!$J9,'Res Rent Roll'!$H9*'Res Rent Roll'!$C9,'Res Rent Roll'!$R9*Rollover!BL9*Rents!BM9/30),'Res Rent Roll'!$R9*Rollover!BL9*Rents!BM9/30))</f>
        <v>0</v>
      </c>
      <c r="BN9" s="47">
        <f>IF('Res Rent Roll'!$B9="","",IF('Res Rent Roll'!$D9="YES",IF(Vacancy!BN$3&lt;'Res Rent Roll'!$J9,'Res Rent Roll'!$H9*'Res Rent Roll'!$C9,'Res Rent Roll'!$R9*Rollover!BM9*Rents!BN9/30),'Res Rent Roll'!$R9*Rollover!BM9*Rents!BN9/30))</f>
        <v>0</v>
      </c>
      <c r="BO9" s="47">
        <f>IF('Res Rent Roll'!$B9="","",IF('Res Rent Roll'!$D9="YES",IF(Vacancy!BO$3&lt;'Res Rent Roll'!$J9,'Res Rent Roll'!$H9*'Res Rent Roll'!$C9,'Res Rent Roll'!$R9*Rollover!BN9*Rents!BO9/30),'Res Rent Roll'!$R9*Rollover!BN9*Rents!BO9/30))</f>
        <v>0</v>
      </c>
      <c r="BP9" s="47">
        <f>IF('Res Rent Roll'!$B9="","",IF('Res Rent Roll'!$D9="YES",IF(Vacancy!BP$3&lt;'Res Rent Roll'!$J9,'Res Rent Roll'!$H9*'Res Rent Roll'!$C9,'Res Rent Roll'!$R9*Rollover!BO9*Rents!BP9/30),'Res Rent Roll'!$R9*Rollover!BO9*Rents!BP9/30))</f>
        <v>0</v>
      </c>
      <c r="BQ9" s="47">
        <f>IF('Res Rent Roll'!$B9="","",IF('Res Rent Roll'!$D9="YES",IF(Vacancy!BQ$3&lt;'Res Rent Roll'!$J9,'Res Rent Roll'!$H9*'Res Rent Roll'!$C9,'Res Rent Roll'!$R9*Rollover!BP9*Rents!BQ9/30),'Res Rent Roll'!$R9*Rollover!BP9*Rents!BQ9/30))</f>
        <v>0</v>
      </c>
      <c r="BR9" s="47">
        <f>IF('Res Rent Roll'!$B9="","",IF('Res Rent Roll'!$D9="YES",IF(Vacancy!BR$3&lt;'Res Rent Roll'!$J9,'Res Rent Roll'!$H9*'Res Rent Roll'!$C9,'Res Rent Roll'!$R9*Rollover!BQ9*Rents!BR9/30),'Res Rent Roll'!$R9*Rollover!BQ9*Rents!BR9/30))</f>
        <v>0</v>
      </c>
      <c r="BS9" s="47">
        <f>IF('Res Rent Roll'!$B9="","",IF('Res Rent Roll'!$D9="YES",IF(Vacancy!BS$3&lt;'Res Rent Roll'!$J9,'Res Rent Roll'!$H9*'Res Rent Roll'!$C9,'Res Rent Roll'!$R9*Rollover!BR9*Rents!BS9/30),'Res Rent Roll'!$R9*Rollover!BR9*Rents!BS9/30))</f>
        <v>0</v>
      </c>
      <c r="BT9" s="47">
        <f>IF('Res Rent Roll'!$B9="","",IF('Res Rent Roll'!$D9="YES",IF(Vacancy!BT$3&lt;'Res Rent Roll'!$J9,'Res Rent Roll'!$H9*'Res Rent Roll'!$C9,'Res Rent Roll'!$R9*Rollover!BS9*Rents!BT9/30),'Res Rent Roll'!$R9*Rollover!BS9*Rents!BT9/30))</f>
        <v>0</v>
      </c>
      <c r="BU9" s="47">
        <f>IF('Res Rent Roll'!$B9="","",IF('Res Rent Roll'!$D9="YES",IF(Vacancy!BU$3&lt;'Res Rent Roll'!$J9,'Res Rent Roll'!$H9*'Res Rent Roll'!$C9,'Res Rent Roll'!$R9*Rollover!BT9*Rents!BU9/30),'Res Rent Roll'!$R9*Rollover!BT9*Rents!BU9/30))</f>
        <v>0</v>
      </c>
      <c r="BV9" s="47">
        <f>IF('Res Rent Roll'!$B9="","",IF('Res Rent Roll'!$D9="YES",IF(Vacancy!BV$3&lt;'Res Rent Roll'!$J9,'Res Rent Roll'!$H9*'Res Rent Roll'!$C9,'Res Rent Roll'!$R9*Rollover!BU9*Rents!BV9/30),'Res Rent Roll'!$R9*Rollover!BU9*Rents!BV9/30))</f>
        <v>0</v>
      </c>
      <c r="BW9" s="47">
        <f>IF('Res Rent Roll'!$B9="","",IF('Res Rent Roll'!$D9="YES",IF(Vacancy!BW$3&lt;'Res Rent Roll'!$J9,'Res Rent Roll'!$H9*'Res Rent Roll'!$C9,'Res Rent Roll'!$R9*Rollover!BV9*Rents!BW9/30),'Res Rent Roll'!$R9*Rollover!BV9*Rents!BW9/30))</f>
        <v>0</v>
      </c>
      <c r="BX9" s="47">
        <f>IF('Res Rent Roll'!$B9="","",IF('Res Rent Roll'!$D9="YES",IF(Vacancy!BX$3&lt;'Res Rent Roll'!$J9,'Res Rent Roll'!$H9*'Res Rent Roll'!$C9,'Res Rent Roll'!$R9*Rollover!BW9*Rents!BX9/30),'Res Rent Roll'!$R9*Rollover!BW9*Rents!BX9/30))</f>
        <v>1216.9781006223568</v>
      </c>
      <c r="BY9" s="47">
        <f>IF('Res Rent Roll'!$B9="","",IF('Res Rent Roll'!$D9="YES",IF(Vacancy!BY$3&lt;'Res Rent Roll'!$J9,'Res Rent Roll'!$H9*'Res Rent Roll'!$C9,'Res Rent Roll'!$R9*Rollover!BX9*Rents!BY9/30),'Res Rent Roll'!$R9*Rollover!BX9*Rents!BY9/30))</f>
        <v>0</v>
      </c>
      <c r="BZ9" s="47">
        <f>IF('Res Rent Roll'!$B9="","",IF('Res Rent Roll'!$D9="YES",IF(Vacancy!BZ$3&lt;'Res Rent Roll'!$J9,'Res Rent Roll'!$H9*'Res Rent Roll'!$C9,'Res Rent Roll'!$R9*Rollover!BY9*Rents!BZ9/30),'Res Rent Roll'!$R9*Rollover!BY9*Rents!BZ9/30))</f>
        <v>0</v>
      </c>
      <c r="CA9" s="47">
        <f>IF('Res Rent Roll'!$B9="","",IF('Res Rent Roll'!$D9="YES",IF(Vacancy!CA$3&lt;'Res Rent Roll'!$J9,'Res Rent Roll'!$H9*'Res Rent Roll'!$C9,'Res Rent Roll'!$R9*Rollover!BZ9*Rents!CA9/30),'Res Rent Roll'!$R9*Rollover!BZ9*Rents!CA9/30))</f>
        <v>0</v>
      </c>
      <c r="CB9" s="47">
        <f>IF('Res Rent Roll'!$B9="","",IF('Res Rent Roll'!$D9="YES",IF(Vacancy!CB$3&lt;'Res Rent Roll'!$J9,'Res Rent Roll'!$H9*'Res Rent Roll'!$C9,'Res Rent Roll'!$R9*Rollover!CA9*Rents!CB9/30),'Res Rent Roll'!$R9*Rollover!CA9*Rents!CB9/30))</f>
        <v>0</v>
      </c>
      <c r="CC9" s="47">
        <f>IF('Res Rent Roll'!$B9="","",IF('Res Rent Roll'!$D9="YES",IF(Vacancy!CC$3&lt;'Res Rent Roll'!$J9,'Res Rent Roll'!$H9*'Res Rent Roll'!$C9,'Res Rent Roll'!$R9*Rollover!CB9*Rents!CC9/30),'Res Rent Roll'!$R9*Rollover!CB9*Rents!CC9/30))</f>
        <v>0</v>
      </c>
      <c r="CD9" s="47">
        <f>IF('Res Rent Roll'!$B9="","",IF('Res Rent Roll'!$D9="YES",IF(Vacancy!CD$3&lt;'Res Rent Roll'!$J9,'Res Rent Roll'!$H9*'Res Rent Roll'!$C9,'Res Rent Roll'!$R9*Rollover!CC9*Rents!CD9/30),'Res Rent Roll'!$R9*Rollover!CC9*Rents!CD9/30))</f>
        <v>0</v>
      </c>
      <c r="CE9" s="47">
        <f>IF('Res Rent Roll'!$B9="","",IF('Res Rent Roll'!$D9="YES",IF(Vacancy!CE$3&lt;'Res Rent Roll'!$J9,'Res Rent Roll'!$H9*'Res Rent Roll'!$C9,'Res Rent Roll'!$R9*Rollover!CD9*Rents!CE9/30),'Res Rent Roll'!$R9*Rollover!CD9*Rents!CE9/30))</f>
        <v>0</v>
      </c>
      <c r="CF9" s="47">
        <f>IF('Res Rent Roll'!$B9="","",IF('Res Rent Roll'!$D9="YES",IF(Vacancy!CF$3&lt;'Res Rent Roll'!$J9,'Res Rent Roll'!$H9*'Res Rent Roll'!$C9,'Res Rent Roll'!$R9*Rollover!CE9*Rents!CF9/30),'Res Rent Roll'!$R9*Rollover!CE9*Rents!CF9/30))</f>
        <v>0</v>
      </c>
      <c r="CG9" s="47">
        <f>IF('Res Rent Roll'!$B9="","",IF('Res Rent Roll'!$D9="YES",IF(Vacancy!CG$3&lt;'Res Rent Roll'!$J9,'Res Rent Roll'!$H9*'Res Rent Roll'!$C9,'Res Rent Roll'!$R9*Rollover!CF9*Rents!CG9/30),'Res Rent Roll'!$R9*Rollover!CF9*Rents!CG9/30))</f>
        <v>0</v>
      </c>
      <c r="CH9" s="47">
        <f>IF('Res Rent Roll'!$B9="","",IF('Res Rent Roll'!$D9="YES",IF(Vacancy!CH$3&lt;'Res Rent Roll'!$J9,'Res Rent Roll'!$H9*'Res Rent Roll'!$C9,'Res Rent Roll'!$R9*Rollover!CG9*Rents!CH9/30),'Res Rent Roll'!$R9*Rollover!CG9*Rents!CH9/30))</f>
        <v>0</v>
      </c>
      <c r="CI9" s="47">
        <f>IF('Res Rent Roll'!$B9="","",IF('Res Rent Roll'!$D9="YES",IF(Vacancy!CI$3&lt;'Res Rent Roll'!$J9,'Res Rent Roll'!$H9*'Res Rent Roll'!$C9,'Res Rent Roll'!$R9*Rollover!CH9*Rents!CI9/30),'Res Rent Roll'!$R9*Rollover!CH9*Rents!CI9/30))</f>
        <v>0</v>
      </c>
      <c r="CJ9" s="47">
        <f>IF('Res Rent Roll'!$B9="","",IF('Res Rent Roll'!$D9="YES",IF(Vacancy!CJ$3&lt;'Res Rent Roll'!$J9,'Res Rent Roll'!$H9*'Res Rent Roll'!$C9,'Res Rent Roll'!$R9*Rollover!CI9*Rents!CJ9/30),'Res Rent Roll'!$R9*Rollover!CI9*Rents!CJ9/30))</f>
        <v>1253.4874436410278</v>
      </c>
      <c r="CK9" s="47">
        <f>IF('Res Rent Roll'!$B9="","",IF('Res Rent Roll'!$D9="YES",IF(Vacancy!CK$3&lt;'Res Rent Roll'!$J9,'Res Rent Roll'!$H9*'Res Rent Roll'!$C9,'Res Rent Roll'!$R9*Rollover!CJ9*Rents!CK9/30),'Res Rent Roll'!$R9*Rollover!CJ9*Rents!CK9/30))</f>
        <v>0</v>
      </c>
      <c r="CL9" s="47">
        <f>IF('Res Rent Roll'!$B9="","",IF('Res Rent Roll'!$D9="YES",IF(Vacancy!CL$3&lt;'Res Rent Roll'!$J9,'Res Rent Roll'!$H9*'Res Rent Roll'!$C9,'Res Rent Roll'!$R9*Rollover!CK9*Rents!CL9/30),'Res Rent Roll'!$R9*Rollover!CK9*Rents!CL9/30))</f>
        <v>0</v>
      </c>
      <c r="CM9" s="47">
        <f>IF('Res Rent Roll'!$B9="","",IF('Res Rent Roll'!$D9="YES",IF(Vacancy!CM$3&lt;'Res Rent Roll'!$J9,'Res Rent Roll'!$H9*'Res Rent Roll'!$C9,'Res Rent Roll'!$R9*Rollover!CL9*Rents!CM9/30),'Res Rent Roll'!$R9*Rollover!CL9*Rents!CM9/30))</f>
        <v>0</v>
      </c>
      <c r="CN9" s="47">
        <f>IF('Res Rent Roll'!$B9="","",IF('Res Rent Roll'!$D9="YES",IF(Vacancy!CN$3&lt;'Res Rent Roll'!$J9,'Res Rent Roll'!$H9*'Res Rent Roll'!$C9,'Res Rent Roll'!$R9*Rollover!CM9*Rents!CN9/30),'Res Rent Roll'!$R9*Rollover!CM9*Rents!CN9/30))</f>
        <v>0</v>
      </c>
      <c r="CO9" s="47">
        <f>IF('Res Rent Roll'!$B9="","",IF('Res Rent Roll'!$D9="YES",IF(Vacancy!CO$3&lt;'Res Rent Roll'!$J9,'Res Rent Roll'!$H9*'Res Rent Roll'!$C9,'Res Rent Roll'!$R9*Rollover!CN9*Rents!CO9/30),'Res Rent Roll'!$R9*Rollover!CN9*Rents!CO9/30))</f>
        <v>0</v>
      </c>
      <c r="CP9" s="47">
        <f>IF('Res Rent Roll'!$B9="","",IF('Res Rent Roll'!$D9="YES",IF(Vacancy!CP$3&lt;'Res Rent Roll'!$J9,'Res Rent Roll'!$H9*'Res Rent Roll'!$C9,'Res Rent Roll'!$R9*Rollover!CO9*Rents!CP9/30),'Res Rent Roll'!$R9*Rollover!CO9*Rents!CP9/30))</f>
        <v>0</v>
      </c>
      <c r="CQ9" s="47">
        <f>IF('Res Rent Roll'!$B9="","",IF('Res Rent Roll'!$D9="YES",IF(Vacancy!CQ$3&lt;'Res Rent Roll'!$J9,'Res Rent Roll'!$H9*'Res Rent Roll'!$C9,'Res Rent Roll'!$R9*Rollover!CP9*Rents!CQ9/30),'Res Rent Roll'!$R9*Rollover!CP9*Rents!CQ9/30))</f>
        <v>0</v>
      </c>
      <c r="CR9" s="47">
        <f>IF('Res Rent Roll'!$B9="","",IF('Res Rent Roll'!$D9="YES",IF(Vacancy!CR$3&lt;'Res Rent Roll'!$J9,'Res Rent Roll'!$H9*'Res Rent Roll'!$C9,'Res Rent Roll'!$R9*Rollover!CQ9*Rents!CR9/30),'Res Rent Roll'!$R9*Rollover!CQ9*Rents!CR9/30))</f>
        <v>0</v>
      </c>
      <c r="CS9" s="47">
        <f>IF('Res Rent Roll'!$B9="","",IF('Res Rent Roll'!$D9="YES",IF(Vacancy!CS$3&lt;'Res Rent Roll'!$J9,'Res Rent Roll'!$H9*'Res Rent Roll'!$C9,'Res Rent Roll'!$R9*Rollover!CR9*Rents!CS9/30),'Res Rent Roll'!$R9*Rollover!CR9*Rents!CS9/30))</f>
        <v>0</v>
      </c>
      <c r="CT9" s="47">
        <f>IF('Res Rent Roll'!$B9="","",IF('Res Rent Roll'!$D9="YES",IF(Vacancy!CT$3&lt;'Res Rent Roll'!$J9,'Res Rent Roll'!$H9*'Res Rent Roll'!$C9,'Res Rent Roll'!$R9*Rollover!CS9*Rents!CT9/30),'Res Rent Roll'!$R9*Rollover!CS9*Rents!CT9/30))</f>
        <v>0</v>
      </c>
      <c r="CU9" s="47">
        <f>IF('Res Rent Roll'!$B9="","",IF('Res Rent Roll'!$D9="YES",IF(Vacancy!CU$3&lt;'Res Rent Roll'!$J9,'Res Rent Roll'!$H9*'Res Rent Roll'!$C9,'Res Rent Roll'!$R9*Rollover!CT9*Rents!CU9/30),'Res Rent Roll'!$R9*Rollover!CT9*Rents!CU9/30))</f>
        <v>0</v>
      </c>
      <c r="CV9" s="47">
        <f>IF('Res Rent Roll'!$B9="","",IF('Res Rent Roll'!$D9="YES",IF(Vacancy!CV$3&lt;'Res Rent Roll'!$J9,'Res Rent Roll'!$H9*'Res Rent Roll'!$C9,'Res Rent Roll'!$R9*Rollover!CU9*Rents!CV9/30),'Res Rent Roll'!$R9*Rollover!CU9*Rents!CV9/30))</f>
        <v>1291.0920669502584</v>
      </c>
      <c r="CW9" s="47">
        <f>IF('Res Rent Roll'!$B9="","",IF('Res Rent Roll'!$D9="YES",IF(Vacancy!CW$3&lt;'Res Rent Roll'!$J9,'Res Rent Roll'!$H9*'Res Rent Roll'!$C9,'Res Rent Roll'!$R9*Rollover!CV9*Rents!CW9/30),'Res Rent Roll'!$R9*Rollover!CV9*Rents!CW9/30))</f>
        <v>0</v>
      </c>
      <c r="CX9" s="47">
        <f>IF('Res Rent Roll'!$B9="","",IF('Res Rent Roll'!$D9="YES",IF(Vacancy!CX$3&lt;'Res Rent Roll'!$J9,'Res Rent Roll'!$H9*'Res Rent Roll'!$C9,'Res Rent Roll'!$R9*Rollover!CW9*Rents!CX9/30),'Res Rent Roll'!$R9*Rollover!CW9*Rents!CX9/30))</f>
        <v>0</v>
      </c>
      <c r="CY9" s="47">
        <f>IF('Res Rent Roll'!$B9="","",IF('Res Rent Roll'!$D9="YES",IF(Vacancy!CY$3&lt;'Res Rent Roll'!$J9,'Res Rent Roll'!$H9*'Res Rent Roll'!$C9,'Res Rent Roll'!$R9*Rollover!CX9*Rents!CY9/30),'Res Rent Roll'!$R9*Rollover!CX9*Rents!CY9/30))</f>
        <v>0</v>
      </c>
      <c r="CZ9" s="47">
        <f>IF('Res Rent Roll'!$B9="","",IF('Res Rent Roll'!$D9="YES",IF(Vacancy!CZ$3&lt;'Res Rent Roll'!$J9,'Res Rent Roll'!$H9*'Res Rent Roll'!$C9,'Res Rent Roll'!$R9*Rollover!CY9*Rents!CZ9/30),'Res Rent Roll'!$R9*Rollover!CY9*Rents!CZ9/30))</f>
        <v>0</v>
      </c>
      <c r="DA9" s="47">
        <f>IF('Res Rent Roll'!$B9="","",IF('Res Rent Roll'!$D9="YES",IF(Vacancy!DA$3&lt;'Res Rent Roll'!$J9,'Res Rent Roll'!$H9*'Res Rent Roll'!$C9,'Res Rent Roll'!$R9*Rollover!CZ9*Rents!DA9/30),'Res Rent Roll'!$R9*Rollover!CZ9*Rents!DA9/30))</f>
        <v>0</v>
      </c>
      <c r="DB9" s="47">
        <f>IF('Res Rent Roll'!$B9="","",IF('Res Rent Roll'!$D9="YES",IF(Vacancy!DB$3&lt;'Res Rent Roll'!$J9,'Res Rent Roll'!$H9*'Res Rent Roll'!$C9,'Res Rent Roll'!$R9*Rollover!DA9*Rents!DB9/30),'Res Rent Roll'!$R9*Rollover!DA9*Rents!DB9/30))</f>
        <v>0</v>
      </c>
      <c r="DC9" s="47">
        <f>IF('Res Rent Roll'!$B9="","",IF('Res Rent Roll'!$D9="YES",IF(Vacancy!DC$3&lt;'Res Rent Roll'!$J9,'Res Rent Roll'!$H9*'Res Rent Roll'!$C9,'Res Rent Roll'!$R9*Rollover!DB9*Rents!DC9/30),'Res Rent Roll'!$R9*Rollover!DB9*Rents!DC9/30))</f>
        <v>0</v>
      </c>
      <c r="DD9" s="47">
        <f>IF('Res Rent Roll'!$B9="","",IF('Res Rent Roll'!$D9="YES",IF(Vacancy!DD$3&lt;'Res Rent Roll'!$J9,'Res Rent Roll'!$H9*'Res Rent Roll'!$C9,'Res Rent Roll'!$R9*Rollover!DC9*Rents!DD9/30),'Res Rent Roll'!$R9*Rollover!DC9*Rents!DD9/30))</f>
        <v>0</v>
      </c>
      <c r="DE9" s="47">
        <f>IF('Res Rent Roll'!$B9="","",IF('Res Rent Roll'!$D9="YES",IF(Vacancy!DE$3&lt;'Res Rent Roll'!$J9,'Res Rent Roll'!$H9*'Res Rent Roll'!$C9,'Res Rent Roll'!$R9*Rollover!DD9*Rents!DE9/30),'Res Rent Roll'!$R9*Rollover!DD9*Rents!DE9/30))</f>
        <v>0</v>
      </c>
      <c r="DF9" s="47">
        <f>IF('Res Rent Roll'!$B9="","",IF('Res Rent Roll'!$D9="YES",IF(Vacancy!DF$3&lt;'Res Rent Roll'!$J9,'Res Rent Roll'!$H9*'Res Rent Roll'!$C9,'Res Rent Roll'!$R9*Rollover!DE9*Rents!DF9/30),'Res Rent Roll'!$R9*Rollover!DE9*Rents!DF9/30))</f>
        <v>0</v>
      </c>
      <c r="DG9" s="47">
        <f>IF('Res Rent Roll'!$B9="","",IF('Res Rent Roll'!$D9="YES",IF(Vacancy!DG$3&lt;'Res Rent Roll'!$J9,'Res Rent Roll'!$H9*'Res Rent Roll'!$C9,'Res Rent Roll'!$R9*Rollover!DF9*Rents!DG9/30),'Res Rent Roll'!$R9*Rollover!DF9*Rents!DG9/30))</f>
        <v>0</v>
      </c>
      <c r="DH9" s="47">
        <f>IF('Res Rent Roll'!$B9="","",IF('Res Rent Roll'!$D9="YES",IF(Vacancy!DH$3&lt;'Res Rent Roll'!$J9,'Res Rent Roll'!$H9*'Res Rent Roll'!$C9,'Res Rent Roll'!$R9*Rollover!DG9*Rents!DH9/30),'Res Rent Roll'!$R9*Rollover!DG9*Rents!DH9/30))</f>
        <v>1329.8248289587661</v>
      </c>
      <c r="DI9" s="47">
        <f>IF('Res Rent Roll'!$B9="","",IF('Res Rent Roll'!$D9="YES",IF(Vacancy!DI$3&lt;'Res Rent Roll'!$J9,'Res Rent Roll'!$H9*'Res Rent Roll'!$C9,'Res Rent Roll'!$R9*Rollover!DH9*Rents!DI9/30),'Res Rent Roll'!$R9*Rollover!DH9*Rents!DI9/30))</f>
        <v>0</v>
      </c>
      <c r="DJ9" s="47">
        <f>IF('Res Rent Roll'!$B9="","",IF('Res Rent Roll'!$D9="YES",IF(Vacancy!DJ$3&lt;'Res Rent Roll'!$J9,'Res Rent Roll'!$H9*'Res Rent Roll'!$C9,'Res Rent Roll'!$R9*Rollover!DI9*Rents!DJ9/30),'Res Rent Roll'!$R9*Rollover!DI9*Rents!DJ9/30))</f>
        <v>0</v>
      </c>
      <c r="DK9" s="47">
        <f>IF('Res Rent Roll'!$B9="","",IF('Res Rent Roll'!$D9="YES",IF(Vacancy!DK$3&lt;'Res Rent Roll'!$J9,'Res Rent Roll'!$H9*'Res Rent Roll'!$C9,'Res Rent Roll'!$R9*Rollover!DJ9*Rents!DK9/30),'Res Rent Roll'!$R9*Rollover!DJ9*Rents!DK9/30))</f>
        <v>0</v>
      </c>
      <c r="DL9" s="47">
        <f>IF('Res Rent Roll'!$B9="","",IF('Res Rent Roll'!$D9="YES",IF(Vacancy!DL$3&lt;'Res Rent Roll'!$J9,'Res Rent Roll'!$H9*'Res Rent Roll'!$C9,'Res Rent Roll'!$R9*Rollover!DK9*Rents!DL9/30),'Res Rent Roll'!$R9*Rollover!DK9*Rents!DL9/30))</f>
        <v>0</v>
      </c>
      <c r="DM9" s="47">
        <f>IF('Res Rent Roll'!$B9="","",IF('Res Rent Roll'!$D9="YES",IF(Vacancy!DM$3&lt;'Res Rent Roll'!$J9,'Res Rent Roll'!$H9*'Res Rent Roll'!$C9,'Res Rent Roll'!$R9*Rollover!DL9*Rents!DM9/30),'Res Rent Roll'!$R9*Rollover!DL9*Rents!DM9/30))</f>
        <v>0</v>
      </c>
      <c r="DN9" s="47">
        <f>IF('Res Rent Roll'!$B9="","",IF('Res Rent Roll'!$D9="YES",IF(Vacancy!DN$3&lt;'Res Rent Roll'!$J9,'Res Rent Roll'!$H9*'Res Rent Roll'!$C9,'Res Rent Roll'!$R9*Rollover!DM9*Rents!DN9/30),'Res Rent Roll'!$R9*Rollover!DM9*Rents!DN9/30))</f>
        <v>0</v>
      </c>
      <c r="DO9" s="47">
        <f>IF('Res Rent Roll'!$B9="","",IF('Res Rent Roll'!$D9="YES",IF(Vacancy!DO$3&lt;'Res Rent Roll'!$J9,'Res Rent Roll'!$H9*'Res Rent Roll'!$C9,'Res Rent Roll'!$R9*Rollover!DN9*Rents!DO9/30),'Res Rent Roll'!$R9*Rollover!DN9*Rents!DO9/30))</f>
        <v>0</v>
      </c>
      <c r="DP9" s="47">
        <f>IF('Res Rent Roll'!$B9="","",IF('Res Rent Roll'!$D9="YES",IF(Vacancy!DP$3&lt;'Res Rent Roll'!$J9,'Res Rent Roll'!$H9*'Res Rent Roll'!$C9,'Res Rent Roll'!$R9*Rollover!DO9*Rents!DP9/30),'Res Rent Roll'!$R9*Rollover!DO9*Rents!DP9/30))</f>
        <v>0</v>
      </c>
      <c r="DQ9" s="47">
        <f>IF('Res Rent Roll'!$B9="","",IF('Res Rent Roll'!$D9="YES",IF(Vacancy!DQ$3&lt;'Res Rent Roll'!$J9,'Res Rent Roll'!$H9*'Res Rent Roll'!$C9,'Res Rent Roll'!$R9*Rollover!DP9*Rents!DQ9/30),'Res Rent Roll'!$R9*Rollover!DP9*Rents!DQ9/30))</f>
        <v>0</v>
      </c>
      <c r="DR9" s="47">
        <f>IF('Res Rent Roll'!$B9="","",IF('Res Rent Roll'!$D9="YES",IF(Vacancy!DR$3&lt;'Res Rent Roll'!$J9,'Res Rent Roll'!$H9*'Res Rent Roll'!$C9,'Res Rent Roll'!$R9*Rollover!DQ9*Rents!DR9/30),'Res Rent Roll'!$R9*Rollover!DQ9*Rents!DR9/30))</f>
        <v>0</v>
      </c>
      <c r="DS9" s="47">
        <f>IF('Res Rent Roll'!$B9="","",IF('Res Rent Roll'!$D9="YES",IF(Vacancy!DS$3&lt;'Res Rent Roll'!$J9,'Res Rent Roll'!$H9*'Res Rent Roll'!$C9,'Res Rent Roll'!$R9*Rollover!DR9*Rents!DS9/30),'Res Rent Roll'!$R9*Rollover!DR9*Rents!DS9/30))</f>
        <v>0</v>
      </c>
      <c r="DT9" s="47">
        <f>IF('Res Rent Roll'!$B9="","",IF('Res Rent Roll'!$D9="YES",IF(Vacancy!DT$3&lt;'Res Rent Roll'!$J9,'Res Rent Roll'!$H9*'Res Rent Roll'!$C9,'Res Rent Roll'!$R9*Rollover!DS9*Rents!DT9/30),'Res Rent Roll'!$R9*Rollover!DS9*Rents!DT9/30))</f>
        <v>1369.7195738275291</v>
      </c>
      <c r="DU9" s="47">
        <f>IF('Res Rent Roll'!$B9="","",IF('Res Rent Roll'!$D9="YES",IF(Vacancy!DU$3&lt;'Res Rent Roll'!$J9,'Res Rent Roll'!$H9*'Res Rent Roll'!$C9,'Res Rent Roll'!$R9*Rollover!DT9*Rents!DU9/30),'Res Rent Roll'!$R9*Rollover!DT9*Rents!DU9/30))</f>
        <v>0</v>
      </c>
      <c r="DV9" s="47">
        <f>IF('Res Rent Roll'!$B9="","",IF('Res Rent Roll'!$D9="YES",IF(Vacancy!DV$3&lt;'Res Rent Roll'!$J9,'Res Rent Roll'!$H9*'Res Rent Roll'!$C9,'Res Rent Roll'!$R9*Rollover!DU9*Rents!DV9/30),'Res Rent Roll'!$R9*Rollover!DU9*Rents!DV9/30))</f>
        <v>0</v>
      </c>
      <c r="DW9" s="47">
        <f>IF('Res Rent Roll'!$B9="","",IF('Res Rent Roll'!$D9="YES",IF(Vacancy!DW$3&lt;'Res Rent Roll'!$J9,'Res Rent Roll'!$H9*'Res Rent Roll'!$C9,'Res Rent Roll'!$R9*Rollover!DV9*Rents!DW9/30),'Res Rent Roll'!$R9*Rollover!DV9*Rents!DW9/30))</f>
        <v>0</v>
      </c>
      <c r="DX9" s="47">
        <f>IF('Res Rent Roll'!$B9="","",IF('Res Rent Roll'!$D9="YES",IF(Vacancy!DX$3&lt;'Res Rent Roll'!$J9,'Res Rent Roll'!$H9*'Res Rent Roll'!$C9,'Res Rent Roll'!$R9*Rollover!DW9*Rents!DX9/30),'Res Rent Roll'!$R9*Rollover!DW9*Rents!DX9/30))</f>
        <v>0</v>
      </c>
      <c r="DY9" s="47">
        <f>IF('Res Rent Roll'!$B9="","",IF('Res Rent Roll'!$D9="YES",IF(Vacancy!DY$3&lt;'Res Rent Roll'!$J9,'Res Rent Roll'!$H9*'Res Rent Roll'!$C9,'Res Rent Roll'!$R9*Rollover!DX9*Rents!DY9/30),'Res Rent Roll'!$R9*Rollover!DX9*Rents!DY9/30))</f>
        <v>0</v>
      </c>
      <c r="DZ9" s="47">
        <f>IF('Res Rent Roll'!$B9="","",IF('Res Rent Roll'!$D9="YES",IF(Vacancy!DZ$3&lt;'Res Rent Roll'!$J9,'Res Rent Roll'!$H9*'Res Rent Roll'!$C9,'Res Rent Roll'!$R9*Rollover!DY9*Rents!DZ9/30),'Res Rent Roll'!$R9*Rollover!DY9*Rents!DZ9/30))</f>
        <v>0</v>
      </c>
      <c r="EA9" s="47">
        <f>IF('Res Rent Roll'!$B9="","",IF('Res Rent Roll'!$D9="YES",IF(Vacancy!EA$3&lt;'Res Rent Roll'!$J9,'Res Rent Roll'!$H9*'Res Rent Roll'!$C9,'Res Rent Roll'!$R9*Rollover!DZ9*Rents!EA9/30),'Res Rent Roll'!$R9*Rollover!DZ9*Rents!EA9/30))</f>
        <v>0</v>
      </c>
      <c r="EB9" s="47">
        <f>IF('Res Rent Roll'!$B9="","",IF('Res Rent Roll'!$D9="YES",IF(Vacancy!EB$3&lt;'Res Rent Roll'!$J9,'Res Rent Roll'!$H9*'Res Rent Roll'!$C9,'Res Rent Roll'!$R9*Rollover!EA9*Rents!EB9/30),'Res Rent Roll'!$R9*Rollover!EA9*Rents!EB9/30))</f>
        <v>0</v>
      </c>
      <c r="EC9" s="47">
        <f>IF('Res Rent Roll'!$B9="","",IF('Res Rent Roll'!$D9="YES",IF(Vacancy!EC$3&lt;'Res Rent Roll'!$J9,'Res Rent Roll'!$H9*'Res Rent Roll'!$C9,'Res Rent Roll'!$R9*Rollover!EB9*Rents!EC9/30),'Res Rent Roll'!$R9*Rollover!EB9*Rents!EC9/30))</f>
        <v>0</v>
      </c>
      <c r="ED9" s="47">
        <f>IF('Res Rent Roll'!$B9="","",IF('Res Rent Roll'!$D9="YES",IF(Vacancy!ED$3&lt;'Res Rent Roll'!$J9,'Res Rent Roll'!$H9*'Res Rent Roll'!$C9,'Res Rent Roll'!$R9*Rollover!EC9*Rents!ED9/30),'Res Rent Roll'!$R9*Rollover!EC9*Rents!ED9/30))</f>
        <v>0</v>
      </c>
      <c r="EE9" s="47">
        <f>IF('Res Rent Roll'!$B9="","",IF('Res Rent Roll'!$D9="YES",IF(Vacancy!EE$3&lt;'Res Rent Roll'!$J9,'Res Rent Roll'!$H9*'Res Rent Roll'!$C9,'Res Rent Roll'!$R9*Rollover!ED9*Rents!EE9/30),'Res Rent Roll'!$R9*Rollover!ED9*Rents!EE9/30))</f>
        <v>0</v>
      </c>
      <c r="EF9" s="47">
        <f>IF('Res Rent Roll'!$B9="","",IF('Res Rent Roll'!$D9="YES",IF(Vacancy!EF$3&lt;'Res Rent Roll'!$J9,'Res Rent Roll'!$H9*'Res Rent Roll'!$C9,'Res Rent Roll'!$R9*Rollover!EE9*Rents!EF9/30),'Res Rent Roll'!$R9*Rollover!EE9*Rents!EF9/30))</f>
        <v>1410.811161042355</v>
      </c>
      <c r="EG9" s="47">
        <f>IF('Res Rent Roll'!$B9="","",IF('Res Rent Roll'!$D9="YES",IF(Vacancy!EG$3&lt;'Res Rent Roll'!$J9,'Res Rent Roll'!$H9*'Res Rent Roll'!$C9,'Res Rent Roll'!$R9*Rollover!EF9*Rents!EG9/30),'Res Rent Roll'!$R9*Rollover!EF9*Rents!EG9/30))</f>
        <v>0</v>
      </c>
      <c r="EH9" s="47">
        <f>IF('Res Rent Roll'!$B9="","",IF('Res Rent Roll'!$D9="YES",IF(Vacancy!EH$3&lt;'Res Rent Roll'!$J9,'Res Rent Roll'!$H9*'Res Rent Roll'!$C9,'Res Rent Roll'!$R9*Rollover!EG9*Rents!EH9/30),'Res Rent Roll'!$R9*Rollover!EG9*Rents!EH9/30))</f>
        <v>0</v>
      </c>
      <c r="EI9" s="47">
        <f>IF('Res Rent Roll'!$B9="","",IF('Res Rent Roll'!$D9="YES",IF(Vacancy!EI$3&lt;'Res Rent Roll'!$J9,'Res Rent Roll'!$H9*'Res Rent Roll'!$C9,'Res Rent Roll'!$R9*Rollover!EH9*Rents!EI9/30),'Res Rent Roll'!$R9*Rollover!EH9*Rents!EI9/30))</f>
        <v>0</v>
      </c>
      <c r="EJ9" s="47">
        <f>IF('Res Rent Roll'!$B9="","",IF('Res Rent Roll'!$D9="YES",IF(Vacancy!EJ$3&lt;'Res Rent Roll'!$J9,'Res Rent Roll'!$H9*'Res Rent Roll'!$C9,'Res Rent Roll'!$R9*Rollover!EI9*Rents!EJ9/30),'Res Rent Roll'!$R9*Rollover!EI9*Rents!EJ9/30))</f>
        <v>0</v>
      </c>
      <c r="EK9" s="47">
        <f>IF('Res Rent Roll'!$B9="","",IF('Res Rent Roll'!$D9="YES",IF(Vacancy!EK$3&lt;'Res Rent Roll'!$J9,'Res Rent Roll'!$H9*'Res Rent Roll'!$C9,'Res Rent Roll'!$R9*Rollover!EJ9*Rents!EK9/30),'Res Rent Roll'!$R9*Rollover!EJ9*Rents!EK9/30))</f>
        <v>0</v>
      </c>
      <c r="EL9" s="47">
        <f>IF('Res Rent Roll'!$B9="","",IF('Res Rent Roll'!$D9="YES",IF(Vacancy!EL$3&lt;'Res Rent Roll'!$J9,'Res Rent Roll'!$H9*'Res Rent Roll'!$C9,'Res Rent Roll'!$R9*Rollover!EK9*Rents!EL9/30),'Res Rent Roll'!$R9*Rollover!EK9*Rents!EL9/30))</f>
        <v>0</v>
      </c>
      <c r="EM9" s="47">
        <f>IF('Res Rent Roll'!$B9="","",IF('Res Rent Roll'!$D9="YES",IF(Vacancy!EM$3&lt;'Res Rent Roll'!$J9,'Res Rent Roll'!$H9*'Res Rent Roll'!$C9,'Res Rent Roll'!$R9*Rollover!EL9*Rents!EM9/30),'Res Rent Roll'!$R9*Rollover!EL9*Rents!EM9/30))</f>
        <v>0</v>
      </c>
      <c r="EN9" s="47">
        <f>IF('Res Rent Roll'!$B9="","",IF('Res Rent Roll'!$D9="YES",IF(Vacancy!EN$3&lt;'Res Rent Roll'!$J9,'Res Rent Roll'!$H9*'Res Rent Roll'!$C9,'Res Rent Roll'!$R9*Rollover!EM9*Rents!EN9/30),'Res Rent Roll'!$R9*Rollover!EM9*Rents!EN9/30))</f>
        <v>0</v>
      </c>
      <c r="EO9" s="47">
        <f>IF('Res Rent Roll'!$B9="","",IF('Res Rent Roll'!$D9="YES",IF(Vacancy!EO$3&lt;'Res Rent Roll'!$J9,'Res Rent Roll'!$H9*'Res Rent Roll'!$C9,'Res Rent Roll'!$R9*Rollover!EN9*Rents!EO9/30),'Res Rent Roll'!$R9*Rollover!EN9*Rents!EO9/30))</f>
        <v>0</v>
      </c>
      <c r="EP9" s="47">
        <f>IF('Res Rent Roll'!$B9="","",IF('Res Rent Roll'!$D9="YES",IF(Vacancy!EP$3&lt;'Res Rent Roll'!$J9,'Res Rent Roll'!$H9*'Res Rent Roll'!$C9,'Res Rent Roll'!$R9*Rollover!EO9*Rents!EP9/30),'Res Rent Roll'!$R9*Rollover!EO9*Rents!EP9/30))</f>
        <v>0</v>
      </c>
      <c r="EQ9" s="47">
        <f>IF('Res Rent Roll'!$B9="","",IF('Res Rent Roll'!$D9="YES",IF(Vacancy!EQ$3&lt;'Res Rent Roll'!$J9,'Res Rent Roll'!$H9*'Res Rent Roll'!$C9,'Res Rent Roll'!$R9*Rollover!EP9*Rents!EQ9/30),'Res Rent Roll'!$R9*Rollover!EP9*Rents!EQ9/30))</f>
        <v>0</v>
      </c>
      <c r="ER9" s="47">
        <f>IF('Res Rent Roll'!$B9="","",IF('Res Rent Roll'!$D9="YES",IF(Vacancy!ER$3&lt;'Res Rent Roll'!$J9,'Res Rent Roll'!$H9*'Res Rent Roll'!$C9,'Res Rent Roll'!$R9*Rollover!EQ9*Rents!ER9/30),'Res Rent Roll'!$R9*Rollover!EQ9*Rents!ER9/30))</f>
        <v>1453.1354958736256</v>
      </c>
      <c r="ES9" s="47">
        <f>IF('Res Rent Roll'!$B9="","",IF('Res Rent Roll'!$D9="YES",IF(Vacancy!ES$3&lt;'Res Rent Roll'!$J9,'Res Rent Roll'!$H9*'Res Rent Roll'!$C9,'Res Rent Roll'!$R9*Rollover!ER9*Rents!ES9/30),'Res Rent Roll'!$R9*Rollover!ER9*Rents!ES9/30))</f>
        <v>0</v>
      </c>
      <c r="ET9" s="47">
        <f>IF('Res Rent Roll'!$B9="","",IF('Res Rent Roll'!$D9="YES",IF(Vacancy!ET$3&lt;'Res Rent Roll'!$J9,'Res Rent Roll'!$H9*'Res Rent Roll'!$C9,'Res Rent Roll'!$R9*Rollover!ES9*Rents!ET9/30),'Res Rent Roll'!$R9*Rollover!ES9*Rents!ET9/30))</f>
        <v>0</v>
      </c>
      <c r="EU9" s="47">
        <f>IF('Res Rent Roll'!$B9="","",IF('Res Rent Roll'!$D9="YES",IF(Vacancy!EU$3&lt;'Res Rent Roll'!$J9,'Res Rent Roll'!$H9*'Res Rent Roll'!$C9,'Res Rent Roll'!$R9*Rollover!ET9*Rents!EU9/30),'Res Rent Roll'!$R9*Rollover!ET9*Rents!EU9/30))</f>
        <v>0</v>
      </c>
      <c r="EV9" s="47">
        <f>IF('Res Rent Roll'!$B9="","",IF('Res Rent Roll'!$D9="YES",IF(Vacancy!EV$3&lt;'Res Rent Roll'!$J9,'Res Rent Roll'!$H9*'Res Rent Roll'!$C9,'Res Rent Roll'!$R9*Rollover!EU9*Rents!EV9/30),'Res Rent Roll'!$R9*Rollover!EU9*Rents!EV9/30))</f>
        <v>0</v>
      </c>
      <c r="EW9" s="47">
        <f>IF('Res Rent Roll'!$B9="","",IF('Res Rent Roll'!$D9="YES",IF(Vacancy!EW$3&lt;'Res Rent Roll'!$J9,'Res Rent Roll'!$H9*'Res Rent Roll'!$C9,'Res Rent Roll'!$R9*Rollover!EV9*Rents!EW9/30),'Res Rent Roll'!$R9*Rollover!EV9*Rents!EW9/30))</f>
        <v>0</v>
      </c>
      <c r="EX9" s="47">
        <f>IF('Res Rent Roll'!$B9="","",IF('Res Rent Roll'!$D9="YES",IF(Vacancy!EX$3&lt;'Res Rent Roll'!$J9,'Res Rent Roll'!$H9*'Res Rent Roll'!$C9,'Res Rent Roll'!$R9*Rollover!EW9*Rents!EX9/30),'Res Rent Roll'!$R9*Rollover!EW9*Rents!EX9/30))</f>
        <v>0</v>
      </c>
      <c r="EY9" s="47">
        <f>IF('Res Rent Roll'!$B9="","",IF('Res Rent Roll'!$D9="YES",IF(Vacancy!EY$3&lt;'Res Rent Roll'!$J9,'Res Rent Roll'!$H9*'Res Rent Roll'!$C9,'Res Rent Roll'!$R9*Rollover!EX9*Rents!EY9/30),'Res Rent Roll'!$R9*Rollover!EX9*Rents!EY9/30))</f>
        <v>0</v>
      </c>
      <c r="EZ9" s="47">
        <f>IF('Res Rent Roll'!$B9="","",IF('Res Rent Roll'!$D9="YES",IF(Vacancy!EZ$3&lt;'Res Rent Roll'!$J9,'Res Rent Roll'!$H9*'Res Rent Roll'!$C9,'Res Rent Roll'!$R9*Rollover!EY9*Rents!EZ9/30),'Res Rent Roll'!$R9*Rollover!EY9*Rents!EZ9/30))</f>
        <v>0</v>
      </c>
      <c r="FA9" s="47">
        <f>IF('Res Rent Roll'!$B9="","",IF('Res Rent Roll'!$D9="YES",IF(Vacancy!FA$3&lt;'Res Rent Roll'!$J9,'Res Rent Roll'!$H9*'Res Rent Roll'!$C9,'Res Rent Roll'!$R9*Rollover!EZ9*Rents!FA9/30),'Res Rent Roll'!$R9*Rollover!EZ9*Rents!FA9/30))</f>
        <v>0</v>
      </c>
      <c r="FB9" s="47">
        <f>IF('Res Rent Roll'!$B9="","",IF('Res Rent Roll'!$D9="YES",IF(Vacancy!FB$3&lt;'Res Rent Roll'!$J9,'Res Rent Roll'!$H9*'Res Rent Roll'!$C9,'Res Rent Roll'!$R9*Rollover!FA9*Rents!FB9/30),'Res Rent Roll'!$R9*Rollover!FA9*Rents!FB9/30))</f>
        <v>0</v>
      </c>
      <c r="FC9" s="47">
        <f>IF('Res Rent Roll'!$B9="","",IF('Res Rent Roll'!$D9="YES",IF(Vacancy!FC$3&lt;'Res Rent Roll'!$J9,'Res Rent Roll'!$H9*'Res Rent Roll'!$C9,'Res Rent Roll'!$R9*Rollover!FB9*Rents!FC9/30),'Res Rent Roll'!$R9*Rollover!FB9*Rents!FC9/30))</f>
        <v>0</v>
      </c>
      <c r="FD9" s="47">
        <f>IF('Res Rent Roll'!$B9="","",IF('Res Rent Roll'!$D9="YES",IF(Vacancy!FD$3&lt;'Res Rent Roll'!$J9,'Res Rent Roll'!$H9*'Res Rent Roll'!$C9,'Res Rent Roll'!$R9*Rollover!FC9*Rents!FD9/30),'Res Rent Roll'!$R9*Rollover!FC9*Rents!FD9/30))</f>
        <v>1496.7295607498343</v>
      </c>
      <c r="FE9" s="47">
        <f>IF('Res Rent Roll'!$B9="","",IF('Res Rent Roll'!$D9="YES",IF(Vacancy!FE$3&lt;'Res Rent Roll'!$J9,'Res Rent Roll'!$H9*'Res Rent Roll'!$C9,'Res Rent Roll'!$R9*Rollover!FD9*Rents!FE9/30),'Res Rent Roll'!$R9*Rollover!FD9*Rents!FE9/30))</f>
        <v>0</v>
      </c>
      <c r="FF9" s="47">
        <f>IF('Res Rent Roll'!$B9="","",IF('Res Rent Roll'!$D9="YES",IF(Vacancy!FF$3&lt;'Res Rent Roll'!$J9,'Res Rent Roll'!$H9*'Res Rent Roll'!$C9,'Res Rent Roll'!$R9*Rollover!FE9*Rents!FF9/30),'Res Rent Roll'!$R9*Rollover!FE9*Rents!FF9/30))</f>
        <v>0</v>
      </c>
      <c r="FG9" s="47">
        <f>IF('Res Rent Roll'!$B9="","",IF('Res Rent Roll'!$D9="YES",IF(Vacancy!FG$3&lt;'Res Rent Roll'!$J9,'Res Rent Roll'!$H9*'Res Rent Roll'!$C9,'Res Rent Roll'!$R9*Rollover!FF9*Rents!FG9/30),'Res Rent Roll'!$R9*Rollover!FF9*Rents!FG9/30))</f>
        <v>0</v>
      </c>
      <c r="FH9" s="47">
        <f>IF('Res Rent Roll'!$B9="","",IF('Res Rent Roll'!$D9="YES",IF(Vacancy!FH$3&lt;'Res Rent Roll'!$J9,'Res Rent Roll'!$H9*'Res Rent Roll'!$C9,'Res Rent Roll'!$R9*Rollover!FG9*Rents!FH9/30),'Res Rent Roll'!$R9*Rollover!FG9*Rents!FH9/30))</f>
        <v>0</v>
      </c>
      <c r="FI9" s="47">
        <f>IF('Res Rent Roll'!$B9="","",IF('Res Rent Roll'!$D9="YES",IF(Vacancy!FI$3&lt;'Res Rent Roll'!$J9,'Res Rent Roll'!$H9*'Res Rent Roll'!$C9,'Res Rent Roll'!$R9*Rollover!FH9*Rents!FI9/30),'Res Rent Roll'!$R9*Rollover!FH9*Rents!FI9/30))</f>
        <v>0</v>
      </c>
      <c r="FJ9" s="47">
        <f>IF('Res Rent Roll'!$B9="","",IF('Res Rent Roll'!$D9="YES",IF(Vacancy!FJ$3&lt;'Res Rent Roll'!$J9,'Res Rent Roll'!$H9*'Res Rent Roll'!$C9,'Res Rent Roll'!$R9*Rollover!FI9*Rents!FJ9/30),'Res Rent Roll'!$R9*Rollover!FI9*Rents!FJ9/30))</f>
        <v>0</v>
      </c>
      <c r="FK9" s="47">
        <f>IF('Res Rent Roll'!$B9="","",IF('Res Rent Roll'!$D9="YES",IF(Vacancy!FK$3&lt;'Res Rent Roll'!$J9,'Res Rent Roll'!$H9*'Res Rent Roll'!$C9,'Res Rent Roll'!$R9*Rollover!FJ9*Rents!FK9/30),'Res Rent Roll'!$R9*Rollover!FJ9*Rents!FK9/30))</f>
        <v>0</v>
      </c>
      <c r="FL9" s="47">
        <f>IF('Res Rent Roll'!$B9="","",IF('Res Rent Roll'!$D9="YES",IF(Vacancy!FL$3&lt;'Res Rent Roll'!$J9,'Res Rent Roll'!$H9*'Res Rent Roll'!$C9,'Res Rent Roll'!$R9*Rollover!FK9*Rents!FL9/30),'Res Rent Roll'!$R9*Rollover!FK9*Rents!FL9/30))</f>
        <v>0</v>
      </c>
      <c r="FM9" s="47">
        <f>IF('Res Rent Roll'!$B9="","",IF('Res Rent Roll'!$D9="YES",IF(Vacancy!FM$3&lt;'Res Rent Roll'!$J9,'Res Rent Roll'!$H9*'Res Rent Roll'!$C9,'Res Rent Roll'!$R9*Rollover!FL9*Rents!FM9/30),'Res Rent Roll'!$R9*Rollover!FL9*Rents!FM9/30))</f>
        <v>0</v>
      </c>
      <c r="FN9" s="47">
        <f>IF('Res Rent Roll'!$B9="","",IF('Res Rent Roll'!$D9="YES",IF(Vacancy!FN$3&lt;'Res Rent Roll'!$J9,'Res Rent Roll'!$H9*'Res Rent Roll'!$C9,'Res Rent Roll'!$R9*Rollover!FM9*Rents!FN9/30),'Res Rent Roll'!$R9*Rollover!FM9*Rents!FN9/30))</f>
        <v>0</v>
      </c>
      <c r="FO9" s="47">
        <f>IF('Res Rent Roll'!$B9="","",IF('Res Rent Roll'!$D9="YES",IF(Vacancy!FO$3&lt;'Res Rent Roll'!$J9,'Res Rent Roll'!$H9*'Res Rent Roll'!$C9,'Res Rent Roll'!$R9*Rollover!FN9*Rents!FO9/30),'Res Rent Roll'!$R9*Rollover!FN9*Rents!FO9/30))</f>
        <v>0</v>
      </c>
      <c r="FP9" s="47">
        <f>IF('Res Rent Roll'!$B9="","",IF('Res Rent Roll'!$D9="YES",IF(Vacancy!FP$3&lt;'Res Rent Roll'!$J9,'Res Rent Roll'!$H9*'Res Rent Roll'!$C9,'Res Rent Roll'!$R9*Rollover!FO9*Rents!FP9/30),'Res Rent Roll'!$R9*Rollover!FO9*Rents!FP9/30))</f>
        <v>1541.6314475723295</v>
      </c>
      <c r="FQ9" s="47">
        <f>IF('Res Rent Roll'!$B9="","",IF('Res Rent Roll'!$D9="YES",IF(Vacancy!FQ$3&lt;'Res Rent Roll'!$J9,'Res Rent Roll'!$H9*'Res Rent Roll'!$C9,'Res Rent Roll'!$R9*Rollover!FP9*Rents!FQ9/30),'Res Rent Roll'!$R9*Rollover!FP9*Rents!FQ9/30))</f>
        <v>0</v>
      </c>
      <c r="FR9" s="47">
        <f>IF('Res Rent Roll'!$B9="","",IF('Res Rent Roll'!$D9="YES",IF(Vacancy!FR$3&lt;'Res Rent Roll'!$J9,'Res Rent Roll'!$H9*'Res Rent Roll'!$C9,'Res Rent Roll'!$R9*Rollover!FQ9*Rents!FR9/30),'Res Rent Roll'!$R9*Rollover!FQ9*Rents!FR9/30))</f>
        <v>0</v>
      </c>
      <c r="FS9" s="47">
        <f>IF('Res Rent Roll'!$B9="","",IF('Res Rent Roll'!$D9="YES",IF(Vacancy!FS$3&lt;'Res Rent Roll'!$J9,'Res Rent Roll'!$H9*'Res Rent Roll'!$C9,'Res Rent Roll'!$R9*Rollover!FR9*Rents!FS9/30),'Res Rent Roll'!$R9*Rollover!FR9*Rents!FS9/30))</f>
        <v>0</v>
      </c>
      <c r="FT9" s="47">
        <f>IF('Res Rent Roll'!$B9="","",IF('Res Rent Roll'!$D9="YES",IF(Vacancy!FT$3&lt;'Res Rent Roll'!$J9,'Res Rent Roll'!$H9*'Res Rent Roll'!$C9,'Res Rent Roll'!$R9*Rollover!FS9*Rents!FT9/30),'Res Rent Roll'!$R9*Rollover!FS9*Rents!FT9/30))</f>
        <v>0</v>
      </c>
      <c r="FU9" s="47">
        <f>IF('Res Rent Roll'!$B9="","",IF('Res Rent Roll'!$D9="YES",IF(Vacancy!FU$3&lt;'Res Rent Roll'!$J9,'Res Rent Roll'!$H9*'Res Rent Roll'!$C9,'Res Rent Roll'!$R9*Rollover!FT9*Rents!FU9/30),'Res Rent Roll'!$R9*Rollover!FT9*Rents!FU9/30))</f>
        <v>0</v>
      </c>
      <c r="FV9" s="47">
        <f>IF('Res Rent Roll'!$B9="","",IF('Res Rent Roll'!$D9="YES",IF(Vacancy!FV$3&lt;'Res Rent Roll'!$J9,'Res Rent Roll'!$H9*'Res Rent Roll'!$C9,'Res Rent Roll'!$R9*Rollover!FU9*Rents!FV9/30),'Res Rent Roll'!$R9*Rollover!FU9*Rents!FV9/30))</f>
        <v>0</v>
      </c>
      <c r="FW9" s="47">
        <f>IF('Res Rent Roll'!$B9="","",IF('Res Rent Roll'!$D9="YES",IF(Vacancy!FW$3&lt;'Res Rent Roll'!$J9,'Res Rent Roll'!$H9*'Res Rent Roll'!$C9,'Res Rent Roll'!$R9*Rollover!FV9*Rents!FW9/30),'Res Rent Roll'!$R9*Rollover!FV9*Rents!FW9/30))</f>
        <v>0</v>
      </c>
      <c r="FX9" s="47">
        <f>IF('Res Rent Roll'!$B9="","",IF('Res Rent Roll'!$D9="YES",IF(Vacancy!FX$3&lt;'Res Rent Roll'!$J9,'Res Rent Roll'!$H9*'Res Rent Roll'!$C9,'Res Rent Roll'!$R9*Rollover!FW9*Rents!FX9/30),'Res Rent Roll'!$R9*Rollover!FW9*Rents!FX9/30))</f>
        <v>0</v>
      </c>
      <c r="FY9" s="47">
        <f>IF('Res Rent Roll'!$B9="","",IF('Res Rent Roll'!$D9="YES",IF(Vacancy!FY$3&lt;'Res Rent Roll'!$J9,'Res Rent Roll'!$H9*'Res Rent Roll'!$C9,'Res Rent Roll'!$R9*Rollover!FX9*Rents!FY9/30),'Res Rent Roll'!$R9*Rollover!FX9*Rents!FY9/30))</f>
        <v>0</v>
      </c>
      <c r="FZ9" s="47">
        <f>IF('Res Rent Roll'!$B9="","",IF('Res Rent Roll'!$D9="YES",IF(Vacancy!FZ$3&lt;'Res Rent Roll'!$J9,'Res Rent Roll'!$H9*'Res Rent Roll'!$C9,'Res Rent Roll'!$R9*Rollover!FY9*Rents!FZ9/30),'Res Rent Roll'!$R9*Rollover!FY9*Rents!FZ9/30))</f>
        <v>0</v>
      </c>
      <c r="GA9" s="48">
        <f>IF('Res Rent Roll'!$B9="","",IF('Res Rent Roll'!$D9="YES",IF(Vacancy!GA$3&lt;'Res Rent Roll'!$J9,'Res Rent Roll'!$H9*'Res Rent Roll'!$C9,'Res Rent Roll'!$R9*Rollover!FZ9*Rents!GA9/30),'Res Rent Roll'!$R9*Rollover!FZ9*Rents!GA9/30))</f>
        <v>0</v>
      </c>
    </row>
    <row r="10" spans="2:183" x14ac:dyDescent="0.3">
      <c r="B10" s="42" t="str">
        <f>IF('Res Rent Roll'!$B10="","",'Res Rent Roll'!$B10)</f>
        <v>1-Bed B R2</v>
      </c>
      <c r="C10" s="43"/>
      <c r="D10" s="47">
        <f>IF('Res Rent Roll'!$B10="","",IF('Res Rent Roll'!$D10="YES",IF(Vacancy!D$3&lt;'Res Rent Roll'!$J10,'Res Rent Roll'!$H10*'Res Rent Roll'!$C10,'Res Rent Roll'!$R10*Rollover!C10*Rents!D10/30),'Res Rent Roll'!$R10*Rollover!C10*Rents!D10/30))</f>
        <v>0</v>
      </c>
      <c r="E10" s="47">
        <f>IF('Res Rent Roll'!$B10="","",IF('Res Rent Roll'!$D10="YES",IF(Vacancy!E$3&lt;'Res Rent Roll'!$J10,'Res Rent Roll'!$H10*'Res Rent Roll'!$C10,'Res Rent Roll'!$R10*Rollover!D10*Rents!E10/30),'Res Rent Roll'!$R10*Rollover!D10*Rents!E10/30))</f>
        <v>0</v>
      </c>
      <c r="F10" s="47">
        <f>IF('Res Rent Roll'!$B10="","",IF('Res Rent Roll'!$D10="YES",IF(Vacancy!F$3&lt;'Res Rent Roll'!$J10,'Res Rent Roll'!$H10*'Res Rent Roll'!$C10,'Res Rent Roll'!$R10*Rollover!E10*Rents!F10/30),'Res Rent Roll'!$R10*Rollover!E10*Rents!F10/30))</f>
        <v>0</v>
      </c>
      <c r="G10" s="47">
        <f>IF('Res Rent Roll'!$B10="","",IF('Res Rent Roll'!$D10="YES",IF(Vacancy!G$3&lt;'Res Rent Roll'!$J10,'Res Rent Roll'!$H10*'Res Rent Roll'!$C10,'Res Rent Roll'!$R10*Rollover!F10*Rents!G10/30),'Res Rent Roll'!$R10*Rollover!F10*Rents!G10/30))</f>
        <v>0</v>
      </c>
      <c r="H10" s="47">
        <f>IF('Res Rent Roll'!$B10="","",IF('Res Rent Roll'!$D10="YES",IF(Vacancy!H$3&lt;'Res Rent Roll'!$J10,'Res Rent Roll'!$H10*'Res Rent Roll'!$C10,'Res Rent Roll'!$R10*Rollover!G10*Rents!H10/30),'Res Rent Roll'!$R10*Rollover!G10*Rents!H10/30))</f>
        <v>0</v>
      </c>
      <c r="I10" s="47">
        <f>IF('Res Rent Roll'!$B10="","",IF('Res Rent Roll'!$D10="YES",IF(Vacancy!I$3&lt;'Res Rent Roll'!$J10,'Res Rent Roll'!$H10*'Res Rent Roll'!$C10,'Res Rent Roll'!$R10*Rollover!H10*Rents!I10/30),'Res Rent Roll'!$R10*Rollover!H10*Rents!I10/30))</f>
        <v>0</v>
      </c>
      <c r="J10" s="47">
        <f>IF('Res Rent Roll'!$B10="","",IF('Res Rent Roll'!$D10="YES",IF(Vacancy!J$3&lt;'Res Rent Roll'!$J10,'Res Rent Roll'!$H10*'Res Rent Roll'!$C10,'Res Rent Roll'!$R10*Rollover!I10*Rents!J10/30),'Res Rent Roll'!$R10*Rollover!I10*Rents!J10/30))</f>
        <v>0</v>
      </c>
      <c r="K10" s="47">
        <f>IF('Res Rent Roll'!$B10="","",IF('Res Rent Roll'!$D10="YES",IF(Vacancy!K$3&lt;'Res Rent Roll'!$J10,'Res Rent Roll'!$H10*'Res Rent Roll'!$C10,'Res Rent Roll'!$R10*Rollover!J10*Rents!K10/30),'Res Rent Roll'!$R10*Rollover!J10*Rents!K10/30))</f>
        <v>0</v>
      </c>
      <c r="L10" s="47">
        <f>IF('Res Rent Roll'!$B10="","",IF('Res Rent Roll'!$D10="YES",IF(Vacancy!L$3&lt;'Res Rent Roll'!$J10,'Res Rent Roll'!$H10*'Res Rent Roll'!$C10,'Res Rent Roll'!$R10*Rollover!K10*Rents!L10/30),'Res Rent Roll'!$R10*Rollover!K10*Rents!L10/30))</f>
        <v>0</v>
      </c>
      <c r="M10" s="47">
        <f>IF('Res Rent Roll'!$B10="","",IF('Res Rent Roll'!$D10="YES",IF(Vacancy!M$3&lt;'Res Rent Roll'!$J10,'Res Rent Roll'!$H10*'Res Rent Roll'!$C10,'Res Rent Roll'!$R10*Rollover!L10*Rents!M10/30),'Res Rent Roll'!$R10*Rollover!L10*Rents!M10/30))</f>
        <v>0</v>
      </c>
      <c r="N10" s="47">
        <f>IF('Res Rent Roll'!$B10="","",IF('Res Rent Roll'!$D10="YES",IF(Vacancy!N$3&lt;'Res Rent Roll'!$J10,'Res Rent Roll'!$H10*'Res Rent Roll'!$C10,'Res Rent Roll'!$R10*Rollover!M10*Rents!N10/30),'Res Rent Roll'!$R10*Rollover!M10*Rents!N10/30))</f>
        <v>0</v>
      </c>
      <c r="O10" s="47">
        <f>IF('Res Rent Roll'!$B10="","",IF('Res Rent Roll'!$D10="YES",IF(Vacancy!O$3&lt;'Res Rent Roll'!$J10,'Res Rent Roll'!$H10*'Res Rent Roll'!$C10,'Res Rent Roll'!$R10*Rollover!N10*Rents!O10/30),'Res Rent Roll'!$R10*Rollover!N10*Rents!O10/30))</f>
        <v>0</v>
      </c>
      <c r="P10" s="47">
        <f>IF('Res Rent Roll'!$B10="","",IF('Res Rent Roll'!$D10="YES",IF(Vacancy!P$3&lt;'Res Rent Roll'!$J10,'Res Rent Roll'!$H10*'Res Rent Roll'!$C10,'Res Rent Roll'!$R10*Rollover!O10*Rents!P10/30),'Res Rent Roll'!$R10*Rollover!O10*Rents!P10/30))</f>
        <v>516.1536000000001</v>
      </c>
      <c r="Q10" s="47">
        <f>IF('Res Rent Roll'!$B10="","",IF('Res Rent Roll'!$D10="YES",IF(Vacancy!Q$3&lt;'Res Rent Roll'!$J10,'Res Rent Roll'!$H10*'Res Rent Roll'!$C10,'Res Rent Roll'!$R10*Rollover!P10*Rents!Q10/30),'Res Rent Roll'!$R10*Rollover!P10*Rents!Q10/30))</f>
        <v>0</v>
      </c>
      <c r="R10" s="47">
        <f>IF('Res Rent Roll'!$B10="","",IF('Res Rent Roll'!$D10="YES",IF(Vacancy!R$3&lt;'Res Rent Roll'!$J10,'Res Rent Roll'!$H10*'Res Rent Roll'!$C10,'Res Rent Roll'!$R10*Rollover!Q10*Rents!R10/30),'Res Rent Roll'!$R10*Rollover!Q10*Rents!R10/30))</f>
        <v>0</v>
      </c>
      <c r="S10" s="47">
        <f>IF('Res Rent Roll'!$B10="","",IF('Res Rent Roll'!$D10="YES",IF(Vacancy!S$3&lt;'Res Rent Roll'!$J10,'Res Rent Roll'!$H10*'Res Rent Roll'!$C10,'Res Rent Roll'!$R10*Rollover!R10*Rents!S10/30),'Res Rent Roll'!$R10*Rollover!R10*Rents!S10/30))</f>
        <v>0</v>
      </c>
      <c r="T10" s="47">
        <f>IF('Res Rent Roll'!$B10="","",IF('Res Rent Roll'!$D10="YES",IF(Vacancy!T$3&lt;'Res Rent Roll'!$J10,'Res Rent Roll'!$H10*'Res Rent Roll'!$C10,'Res Rent Roll'!$R10*Rollover!S10*Rents!T10/30),'Res Rent Roll'!$R10*Rollover!S10*Rents!T10/30))</f>
        <v>0</v>
      </c>
      <c r="U10" s="47">
        <f>IF('Res Rent Roll'!$B10="","",IF('Res Rent Roll'!$D10="YES",IF(Vacancy!U$3&lt;'Res Rent Roll'!$J10,'Res Rent Roll'!$H10*'Res Rent Roll'!$C10,'Res Rent Roll'!$R10*Rollover!T10*Rents!U10/30),'Res Rent Roll'!$R10*Rollover!T10*Rents!U10/30))</f>
        <v>0</v>
      </c>
      <c r="V10" s="47">
        <f>IF('Res Rent Roll'!$B10="","",IF('Res Rent Roll'!$D10="YES",IF(Vacancy!V$3&lt;'Res Rent Roll'!$J10,'Res Rent Roll'!$H10*'Res Rent Roll'!$C10,'Res Rent Roll'!$R10*Rollover!U10*Rents!V10/30),'Res Rent Roll'!$R10*Rollover!U10*Rents!V10/30))</f>
        <v>0</v>
      </c>
      <c r="W10" s="47">
        <f>IF('Res Rent Roll'!$B10="","",IF('Res Rent Roll'!$D10="YES",IF(Vacancy!W$3&lt;'Res Rent Roll'!$J10,'Res Rent Roll'!$H10*'Res Rent Roll'!$C10,'Res Rent Roll'!$R10*Rollover!V10*Rents!W10/30),'Res Rent Roll'!$R10*Rollover!V10*Rents!W10/30))</f>
        <v>0</v>
      </c>
      <c r="X10" s="47">
        <f>IF('Res Rent Roll'!$B10="","",IF('Res Rent Roll'!$D10="YES",IF(Vacancy!X$3&lt;'Res Rent Roll'!$J10,'Res Rent Roll'!$H10*'Res Rent Roll'!$C10,'Res Rent Roll'!$R10*Rollover!W10*Rents!X10/30),'Res Rent Roll'!$R10*Rollover!W10*Rents!X10/30))</f>
        <v>0</v>
      </c>
      <c r="Y10" s="47">
        <f>IF('Res Rent Roll'!$B10="","",IF('Res Rent Roll'!$D10="YES",IF(Vacancy!Y$3&lt;'Res Rent Roll'!$J10,'Res Rent Roll'!$H10*'Res Rent Roll'!$C10,'Res Rent Roll'!$R10*Rollover!X10*Rents!Y10/30),'Res Rent Roll'!$R10*Rollover!X10*Rents!Y10/30))</f>
        <v>0</v>
      </c>
      <c r="Z10" s="47">
        <f>IF('Res Rent Roll'!$B10="","",IF('Res Rent Roll'!$D10="YES",IF(Vacancy!Z$3&lt;'Res Rent Roll'!$J10,'Res Rent Roll'!$H10*'Res Rent Roll'!$C10,'Res Rent Roll'!$R10*Rollover!Y10*Rents!Z10/30),'Res Rent Roll'!$R10*Rollover!Y10*Rents!Z10/30))</f>
        <v>0</v>
      </c>
      <c r="AA10" s="47">
        <f>IF('Res Rent Roll'!$B10="","",IF('Res Rent Roll'!$D10="YES",IF(Vacancy!AA$3&lt;'Res Rent Roll'!$J10,'Res Rent Roll'!$H10*'Res Rent Roll'!$C10,'Res Rent Roll'!$R10*Rollover!Z10*Rents!AA10/30),'Res Rent Roll'!$R10*Rollover!Z10*Rents!AA10/30))</f>
        <v>0</v>
      </c>
      <c r="AB10" s="47">
        <f>IF('Res Rent Roll'!$B10="","",IF('Res Rent Roll'!$D10="YES",IF(Vacancy!AB$3&lt;'Res Rent Roll'!$J10,'Res Rent Roll'!$H10*'Res Rent Roll'!$C10,'Res Rent Roll'!$R10*Rollover!AA10*Rents!AB10/30),'Res Rent Roll'!$R10*Rollover!AA10*Rents!AB10/30))</f>
        <v>684.40780800000005</v>
      </c>
      <c r="AC10" s="47">
        <f>IF('Res Rent Roll'!$B10="","",IF('Res Rent Roll'!$D10="YES",IF(Vacancy!AC$3&lt;'Res Rent Roll'!$J10,'Res Rent Roll'!$H10*'Res Rent Roll'!$C10,'Res Rent Roll'!$R10*Rollover!AB10*Rents!AC10/30),'Res Rent Roll'!$R10*Rollover!AB10*Rents!AC10/30))</f>
        <v>0</v>
      </c>
      <c r="AD10" s="47">
        <f>IF('Res Rent Roll'!$B10="","",IF('Res Rent Roll'!$D10="YES",IF(Vacancy!AD$3&lt;'Res Rent Roll'!$J10,'Res Rent Roll'!$H10*'Res Rent Roll'!$C10,'Res Rent Roll'!$R10*Rollover!AC10*Rents!AD10/30),'Res Rent Roll'!$R10*Rollover!AC10*Rents!AD10/30))</f>
        <v>0</v>
      </c>
      <c r="AE10" s="47">
        <f>IF('Res Rent Roll'!$B10="","",IF('Res Rent Roll'!$D10="YES",IF(Vacancy!AE$3&lt;'Res Rent Roll'!$J10,'Res Rent Roll'!$H10*'Res Rent Roll'!$C10,'Res Rent Roll'!$R10*Rollover!AD10*Rents!AE10/30),'Res Rent Roll'!$R10*Rollover!AD10*Rents!AE10/30))</f>
        <v>0</v>
      </c>
      <c r="AF10" s="47">
        <f>IF('Res Rent Roll'!$B10="","",IF('Res Rent Roll'!$D10="YES",IF(Vacancy!AF$3&lt;'Res Rent Roll'!$J10,'Res Rent Roll'!$H10*'Res Rent Roll'!$C10,'Res Rent Roll'!$R10*Rollover!AE10*Rents!AF10/30),'Res Rent Roll'!$R10*Rollover!AE10*Rents!AF10/30))</f>
        <v>0</v>
      </c>
      <c r="AG10" s="47">
        <f>IF('Res Rent Roll'!$B10="","",IF('Res Rent Roll'!$D10="YES",IF(Vacancy!AG$3&lt;'Res Rent Roll'!$J10,'Res Rent Roll'!$H10*'Res Rent Roll'!$C10,'Res Rent Roll'!$R10*Rollover!AF10*Rents!AG10/30),'Res Rent Roll'!$R10*Rollover!AF10*Rents!AG10/30))</f>
        <v>0</v>
      </c>
      <c r="AH10" s="47">
        <f>IF('Res Rent Roll'!$B10="","",IF('Res Rent Roll'!$D10="YES",IF(Vacancy!AH$3&lt;'Res Rent Roll'!$J10,'Res Rent Roll'!$H10*'Res Rent Roll'!$C10,'Res Rent Roll'!$R10*Rollover!AG10*Rents!AH10/30),'Res Rent Roll'!$R10*Rollover!AG10*Rents!AH10/30))</f>
        <v>0</v>
      </c>
      <c r="AI10" s="47">
        <f>IF('Res Rent Roll'!$B10="","",IF('Res Rent Roll'!$D10="YES",IF(Vacancy!AI$3&lt;'Res Rent Roll'!$J10,'Res Rent Roll'!$H10*'Res Rent Roll'!$C10,'Res Rent Roll'!$R10*Rollover!AH10*Rents!AI10/30),'Res Rent Roll'!$R10*Rollover!AH10*Rents!AI10/30))</f>
        <v>0</v>
      </c>
      <c r="AJ10" s="47">
        <f>IF('Res Rent Roll'!$B10="","",IF('Res Rent Roll'!$D10="YES",IF(Vacancy!AJ$3&lt;'Res Rent Roll'!$J10,'Res Rent Roll'!$H10*'Res Rent Roll'!$C10,'Res Rent Roll'!$R10*Rollover!AI10*Rents!AJ10/30),'Res Rent Roll'!$R10*Rollover!AI10*Rents!AJ10/30))</f>
        <v>0</v>
      </c>
      <c r="AK10" s="47">
        <f>IF('Res Rent Roll'!$B10="","",IF('Res Rent Roll'!$D10="YES",IF(Vacancy!AK$3&lt;'Res Rent Roll'!$J10,'Res Rent Roll'!$H10*'Res Rent Roll'!$C10,'Res Rent Roll'!$R10*Rollover!AJ10*Rents!AK10/30),'Res Rent Roll'!$R10*Rollover!AJ10*Rents!AK10/30))</f>
        <v>0</v>
      </c>
      <c r="AL10" s="47">
        <f>IF('Res Rent Roll'!$B10="","",IF('Res Rent Roll'!$D10="YES",IF(Vacancy!AL$3&lt;'Res Rent Roll'!$J10,'Res Rent Roll'!$H10*'Res Rent Roll'!$C10,'Res Rent Roll'!$R10*Rollover!AK10*Rents!AL10/30),'Res Rent Roll'!$R10*Rollover!AK10*Rents!AL10/30))</f>
        <v>0</v>
      </c>
      <c r="AM10" s="47">
        <f>IF('Res Rent Roll'!$B10="","",IF('Res Rent Roll'!$D10="YES",IF(Vacancy!AM$3&lt;'Res Rent Roll'!$J10,'Res Rent Roll'!$H10*'Res Rent Roll'!$C10,'Res Rent Roll'!$R10*Rollover!AL10*Rents!AM10/30),'Res Rent Roll'!$R10*Rollover!AL10*Rents!AM10/30))</f>
        <v>0</v>
      </c>
      <c r="AN10" s="47">
        <f>IF('Res Rent Roll'!$B10="","",IF('Res Rent Roll'!$D10="YES",IF(Vacancy!AN$3&lt;'Res Rent Roll'!$J10,'Res Rent Roll'!$H10*'Res Rent Roll'!$C10,'Res Rent Roll'!$R10*Rollover!AM10*Rents!AN10/30),'Res Rent Roll'!$R10*Rollover!AM10*Rents!AN10/30))</f>
        <v>704.94004224000014</v>
      </c>
      <c r="AO10" s="47">
        <f>IF('Res Rent Roll'!$B10="","",IF('Res Rent Roll'!$D10="YES",IF(Vacancy!AO$3&lt;'Res Rent Roll'!$J10,'Res Rent Roll'!$H10*'Res Rent Roll'!$C10,'Res Rent Roll'!$R10*Rollover!AN10*Rents!AO10/30),'Res Rent Roll'!$R10*Rollover!AN10*Rents!AO10/30))</f>
        <v>0</v>
      </c>
      <c r="AP10" s="47">
        <f>IF('Res Rent Roll'!$B10="","",IF('Res Rent Roll'!$D10="YES",IF(Vacancy!AP$3&lt;'Res Rent Roll'!$J10,'Res Rent Roll'!$H10*'Res Rent Roll'!$C10,'Res Rent Roll'!$R10*Rollover!AO10*Rents!AP10/30),'Res Rent Roll'!$R10*Rollover!AO10*Rents!AP10/30))</f>
        <v>0</v>
      </c>
      <c r="AQ10" s="47">
        <f>IF('Res Rent Roll'!$B10="","",IF('Res Rent Roll'!$D10="YES",IF(Vacancy!AQ$3&lt;'Res Rent Roll'!$J10,'Res Rent Roll'!$H10*'Res Rent Roll'!$C10,'Res Rent Roll'!$R10*Rollover!AP10*Rents!AQ10/30),'Res Rent Roll'!$R10*Rollover!AP10*Rents!AQ10/30))</f>
        <v>0</v>
      </c>
      <c r="AR10" s="47">
        <f>IF('Res Rent Roll'!$B10="","",IF('Res Rent Roll'!$D10="YES",IF(Vacancy!AR$3&lt;'Res Rent Roll'!$J10,'Res Rent Roll'!$H10*'Res Rent Roll'!$C10,'Res Rent Roll'!$R10*Rollover!AQ10*Rents!AR10/30),'Res Rent Roll'!$R10*Rollover!AQ10*Rents!AR10/30))</f>
        <v>0</v>
      </c>
      <c r="AS10" s="47">
        <f>IF('Res Rent Roll'!$B10="","",IF('Res Rent Roll'!$D10="YES",IF(Vacancy!AS$3&lt;'Res Rent Roll'!$J10,'Res Rent Roll'!$H10*'Res Rent Roll'!$C10,'Res Rent Roll'!$R10*Rollover!AR10*Rents!AS10/30),'Res Rent Roll'!$R10*Rollover!AR10*Rents!AS10/30))</f>
        <v>0</v>
      </c>
      <c r="AT10" s="47">
        <f>IF('Res Rent Roll'!$B10="","",IF('Res Rent Roll'!$D10="YES",IF(Vacancy!AT$3&lt;'Res Rent Roll'!$J10,'Res Rent Roll'!$H10*'Res Rent Roll'!$C10,'Res Rent Roll'!$R10*Rollover!AS10*Rents!AT10/30),'Res Rent Roll'!$R10*Rollover!AS10*Rents!AT10/30))</f>
        <v>0</v>
      </c>
      <c r="AU10" s="47">
        <f>IF('Res Rent Roll'!$B10="","",IF('Res Rent Roll'!$D10="YES",IF(Vacancy!AU$3&lt;'Res Rent Roll'!$J10,'Res Rent Roll'!$H10*'Res Rent Roll'!$C10,'Res Rent Roll'!$R10*Rollover!AT10*Rents!AU10/30),'Res Rent Roll'!$R10*Rollover!AT10*Rents!AU10/30))</f>
        <v>0</v>
      </c>
      <c r="AV10" s="47">
        <f>IF('Res Rent Roll'!$B10="","",IF('Res Rent Roll'!$D10="YES",IF(Vacancy!AV$3&lt;'Res Rent Roll'!$J10,'Res Rent Roll'!$H10*'Res Rent Roll'!$C10,'Res Rent Roll'!$R10*Rollover!AU10*Rents!AV10/30),'Res Rent Roll'!$R10*Rollover!AU10*Rents!AV10/30))</f>
        <v>0</v>
      </c>
      <c r="AW10" s="47">
        <f>IF('Res Rent Roll'!$B10="","",IF('Res Rent Roll'!$D10="YES",IF(Vacancy!AW$3&lt;'Res Rent Roll'!$J10,'Res Rent Roll'!$H10*'Res Rent Roll'!$C10,'Res Rent Roll'!$R10*Rollover!AV10*Rents!AW10/30),'Res Rent Roll'!$R10*Rollover!AV10*Rents!AW10/30))</f>
        <v>0</v>
      </c>
      <c r="AX10" s="47">
        <f>IF('Res Rent Roll'!$B10="","",IF('Res Rent Roll'!$D10="YES",IF(Vacancy!AX$3&lt;'Res Rent Roll'!$J10,'Res Rent Roll'!$H10*'Res Rent Roll'!$C10,'Res Rent Roll'!$R10*Rollover!AW10*Rents!AX10/30),'Res Rent Roll'!$R10*Rollover!AW10*Rents!AX10/30))</f>
        <v>0</v>
      </c>
      <c r="AY10" s="47">
        <f>IF('Res Rent Roll'!$B10="","",IF('Res Rent Roll'!$D10="YES",IF(Vacancy!AY$3&lt;'Res Rent Roll'!$J10,'Res Rent Roll'!$H10*'Res Rent Roll'!$C10,'Res Rent Roll'!$R10*Rollover!AX10*Rents!AY10/30),'Res Rent Roll'!$R10*Rollover!AX10*Rents!AY10/30))</f>
        <v>0</v>
      </c>
      <c r="AZ10" s="47">
        <f>IF('Res Rent Roll'!$B10="","",IF('Res Rent Roll'!$D10="YES",IF(Vacancy!AZ$3&lt;'Res Rent Roll'!$J10,'Res Rent Roll'!$H10*'Res Rent Roll'!$C10,'Res Rent Roll'!$R10*Rollover!AY10*Rents!AZ10/30),'Res Rent Roll'!$R10*Rollover!AY10*Rents!AZ10/30))</f>
        <v>726.08824350719999</v>
      </c>
      <c r="BA10" s="47">
        <f>IF('Res Rent Roll'!$B10="","",IF('Res Rent Roll'!$D10="YES",IF(Vacancy!BA$3&lt;'Res Rent Roll'!$J10,'Res Rent Roll'!$H10*'Res Rent Roll'!$C10,'Res Rent Roll'!$R10*Rollover!AZ10*Rents!BA10/30),'Res Rent Roll'!$R10*Rollover!AZ10*Rents!BA10/30))</f>
        <v>0</v>
      </c>
      <c r="BB10" s="47">
        <f>IF('Res Rent Roll'!$B10="","",IF('Res Rent Roll'!$D10="YES",IF(Vacancy!BB$3&lt;'Res Rent Roll'!$J10,'Res Rent Roll'!$H10*'Res Rent Roll'!$C10,'Res Rent Roll'!$R10*Rollover!BA10*Rents!BB10/30),'Res Rent Roll'!$R10*Rollover!BA10*Rents!BB10/30))</f>
        <v>0</v>
      </c>
      <c r="BC10" s="47">
        <f>IF('Res Rent Roll'!$B10="","",IF('Res Rent Roll'!$D10="YES",IF(Vacancy!BC$3&lt;'Res Rent Roll'!$J10,'Res Rent Roll'!$H10*'Res Rent Roll'!$C10,'Res Rent Roll'!$R10*Rollover!BB10*Rents!BC10/30),'Res Rent Roll'!$R10*Rollover!BB10*Rents!BC10/30))</f>
        <v>0</v>
      </c>
      <c r="BD10" s="47">
        <f>IF('Res Rent Roll'!$B10="","",IF('Res Rent Roll'!$D10="YES",IF(Vacancy!BD$3&lt;'Res Rent Roll'!$J10,'Res Rent Roll'!$H10*'Res Rent Roll'!$C10,'Res Rent Roll'!$R10*Rollover!BC10*Rents!BD10/30),'Res Rent Roll'!$R10*Rollover!BC10*Rents!BD10/30))</f>
        <v>0</v>
      </c>
      <c r="BE10" s="47">
        <f>IF('Res Rent Roll'!$B10="","",IF('Res Rent Roll'!$D10="YES",IF(Vacancy!BE$3&lt;'Res Rent Roll'!$J10,'Res Rent Roll'!$H10*'Res Rent Roll'!$C10,'Res Rent Roll'!$R10*Rollover!BD10*Rents!BE10/30),'Res Rent Roll'!$R10*Rollover!BD10*Rents!BE10/30))</f>
        <v>0</v>
      </c>
      <c r="BF10" s="47">
        <f>IF('Res Rent Roll'!$B10="","",IF('Res Rent Roll'!$D10="YES",IF(Vacancy!BF$3&lt;'Res Rent Roll'!$J10,'Res Rent Roll'!$H10*'Res Rent Roll'!$C10,'Res Rent Roll'!$R10*Rollover!BE10*Rents!BF10/30),'Res Rent Roll'!$R10*Rollover!BE10*Rents!BF10/30))</f>
        <v>0</v>
      </c>
      <c r="BG10" s="47">
        <f>IF('Res Rent Roll'!$B10="","",IF('Res Rent Roll'!$D10="YES",IF(Vacancy!BG$3&lt;'Res Rent Roll'!$J10,'Res Rent Roll'!$H10*'Res Rent Roll'!$C10,'Res Rent Roll'!$R10*Rollover!BF10*Rents!BG10/30),'Res Rent Roll'!$R10*Rollover!BF10*Rents!BG10/30))</f>
        <v>0</v>
      </c>
      <c r="BH10" s="47">
        <f>IF('Res Rent Roll'!$B10="","",IF('Res Rent Roll'!$D10="YES",IF(Vacancy!BH$3&lt;'Res Rent Roll'!$J10,'Res Rent Roll'!$H10*'Res Rent Roll'!$C10,'Res Rent Roll'!$R10*Rollover!BG10*Rents!BH10/30),'Res Rent Roll'!$R10*Rollover!BG10*Rents!BH10/30))</f>
        <v>0</v>
      </c>
      <c r="BI10" s="47">
        <f>IF('Res Rent Roll'!$B10="","",IF('Res Rent Roll'!$D10="YES",IF(Vacancy!BI$3&lt;'Res Rent Roll'!$J10,'Res Rent Roll'!$H10*'Res Rent Roll'!$C10,'Res Rent Roll'!$R10*Rollover!BH10*Rents!BI10/30),'Res Rent Roll'!$R10*Rollover!BH10*Rents!BI10/30))</f>
        <v>0</v>
      </c>
      <c r="BJ10" s="47">
        <f>IF('Res Rent Roll'!$B10="","",IF('Res Rent Roll'!$D10="YES",IF(Vacancy!BJ$3&lt;'Res Rent Roll'!$J10,'Res Rent Roll'!$H10*'Res Rent Roll'!$C10,'Res Rent Roll'!$R10*Rollover!BI10*Rents!BJ10/30),'Res Rent Roll'!$R10*Rollover!BI10*Rents!BJ10/30))</f>
        <v>0</v>
      </c>
      <c r="BK10" s="47">
        <f>IF('Res Rent Roll'!$B10="","",IF('Res Rent Roll'!$D10="YES",IF(Vacancy!BK$3&lt;'Res Rent Roll'!$J10,'Res Rent Roll'!$H10*'Res Rent Roll'!$C10,'Res Rent Roll'!$R10*Rollover!BJ10*Rents!BK10/30),'Res Rent Roll'!$R10*Rollover!BJ10*Rents!BK10/30))</f>
        <v>0</v>
      </c>
      <c r="BL10" s="47">
        <f>IF('Res Rent Roll'!$B10="","",IF('Res Rent Roll'!$D10="YES",IF(Vacancy!BL$3&lt;'Res Rent Roll'!$J10,'Res Rent Roll'!$H10*'Res Rent Roll'!$C10,'Res Rent Roll'!$R10*Rollover!BK10*Rents!BL10/30),'Res Rent Roll'!$R10*Rollover!BK10*Rents!BL10/30))</f>
        <v>747.87089081241595</v>
      </c>
      <c r="BM10" s="47">
        <f>IF('Res Rent Roll'!$B10="","",IF('Res Rent Roll'!$D10="YES",IF(Vacancy!BM$3&lt;'Res Rent Roll'!$J10,'Res Rent Roll'!$H10*'Res Rent Roll'!$C10,'Res Rent Roll'!$R10*Rollover!BL10*Rents!BM10/30),'Res Rent Roll'!$R10*Rollover!BL10*Rents!BM10/30))</f>
        <v>0</v>
      </c>
      <c r="BN10" s="47">
        <f>IF('Res Rent Roll'!$B10="","",IF('Res Rent Roll'!$D10="YES",IF(Vacancy!BN$3&lt;'Res Rent Roll'!$J10,'Res Rent Roll'!$H10*'Res Rent Roll'!$C10,'Res Rent Roll'!$R10*Rollover!BM10*Rents!BN10/30),'Res Rent Roll'!$R10*Rollover!BM10*Rents!BN10/30))</f>
        <v>0</v>
      </c>
      <c r="BO10" s="47">
        <f>IF('Res Rent Roll'!$B10="","",IF('Res Rent Roll'!$D10="YES",IF(Vacancy!BO$3&lt;'Res Rent Roll'!$J10,'Res Rent Roll'!$H10*'Res Rent Roll'!$C10,'Res Rent Roll'!$R10*Rollover!BN10*Rents!BO10/30),'Res Rent Roll'!$R10*Rollover!BN10*Rents!BO10/30))</f>
        <v>0</v>
      </c>
      <c r="BP10" s="47">
        <f>IF('Res Rent Roll'!$B10="","",IF('Res Rent Roll'!$D10="YES",IF(Vacancy!BP$3&lt;'Res Rent Roll'!$J10,'Res Rent Roll'!$H10*'Res Rent Roll'!$C10,'Res Rent Roll'!$R10*Rollover!BO10*Rents!BP10/30),'Res Rent Roll'!$R10*Rollover!BO10*Rents!BP10/30))</f>
        <v>0</v>
      </c>
      <c r="BQ10" s="47">
        <f>IF('Res Rent Roll'!$B10="","",IF('Res Rent Roll'!$D10="YES",IF(Vacancy!BQ$3&lt;'Res Rent Roll'!$J10,'Res Rent Roll'!$H10*'Res Rent Roll'!$C10,'Res Rent Roll'!$R10*Rollover!BP10*Rents!BQ10/30),'Res Rent Roll'!$R10*Rollover!BP10*Rents!BQ10/30))</f>
        <v>0</v>
      </c>
      <c r="BR10" s="47">
        <f>IF('Res Rent Roll'!$B10="","",IF('Res Rent Roll'!$D10="YES",IF(Vacancy!BR$3&lt;'Res Rent Roll'!$J10,'Res Rent Roll'!$H10*'Res Rent Roll'!$C10,'Res Rent Roll'!$R10*Rollover!BQ10*Rents!BR10/30),'Res Rent Roll'!$R10*Rollover!BQ10*Rents!BR10/30))</f>
        <v>0</v>
      </c>
      <c r="BS10" s="47">
        <f>IF('Res Rent Roll'!$B10="","",IF('Res Rent Roll'!$D10="YES",IF(Vacancy!BS$3&lt;'Res Rent Roll'!$J10,'Res Rent Roll'!$H10*'Res Rent Roll'!$C10,'Res Rent Roll'!$R10*Rollover!BR10*Rents!BS10/30),'Res Rent Roll'!$R10*Rollover!BR10*Rents!BS10/30))</f>
        <v>0</v>
      </c>
      <c r="BT10" s="47">
        <f>IF('Res Rent Roll'!$B10="","",IF('Res Rent Roll'!$D10="YES",IF(Vacancy!BT$3&lt;'Res Rent Roll'!$J10,'Res Rent Roll'!$H10*'Res Rent Roll'!$C10,'Res Rent Roll'!$R10*Rollover!BS10*Rents!BT10/30),'Res Rent Roll'!$R10*Rollover!BS10*Rents!BT10/30))</f>
        <v>0</v>
      </c>
      <c r="BU10" s="47">
        <f>IF('Res Rent Roll'!$B10="","",IF('Res Rent Roll'!$D10="YES",IF(Vacancy!BU$3&lt;'Res Rent Roll'!$J10,'Res Rent Roll'!$H10*'Res Rent Roll'!$C10,'Res Rent Roll'!$R10*Rollover!BT10*Rents!BU10/30),'Res Rent Roll'!$R10*Rollover!BT10*Rents!BU10/30))</f>
        <v>0</v>
      </c>
      <c r="BV10" s="47">
        <f>IF('Res Rent Roll'!$B10="","",IF('Res Rent Roll'!$D10="YES",IF(Vacancy!BV$3&lt;'Res Rent Roll'!$J10,'Res Rent Roll'!$H10*'Res Rent Roll'!$C10,'Res Rent Roll'!$R10*Rollover!BU10*Rents!BV10/30),'Res Rent Roll'!$R10*Rollover!BU10*Rents!BV10/30))</f>
        <v>0</v>
      </c>
      <c r="BW10" s="47">
        <f>IF('Res Rent Roll'!$B10="","",IF('Res Rent Roll'!$D10="YES",IF(Vacancy!BW$3&lt;'Res Rent Roll'!$J10,'Res Rent Roll'!$H10*'Res Rent Roll'!$C10,'Res Rent Roll'!$R10*Rollover!BV10*Rents!BW10/30),'Res Rent Roll'!$R10*Rollover!BV10*Rents!BW10/30))</f>
        <v>0</v>
      </c>
      <c r="BX10" s="47">
        <f>IF('Res Rent Roll'!$B10="","",IF('Res Rent Roll'!$D10="YES",IF(Vacancy!BX$3&lt;'Res Rent Roll'!$J10,'Res Rent Roll'!$H10*'Res Rent Roll'!$C10,'Res Rent Roll'!$R10*Rollover!BW10*Rents!BX10/30),'Res Rent Roll'!$R10*Rollover!BW10*Rents!BX10/30))</f>
        <v>770.30701753678863</v>
      </c>
      <c r="BY10" s="47">
        <f>IF('Res Rent Roll'!$B10="","",IF('Res Rent Roll'!$D10="YES",IF(Vacancy!BY$3&lt;'Res Rent Roll'!$J10,'Res Rent Roll'!$H10*'Res Rent Roll'!$C10,'Res Rent Roll'!$R10*Rollover!BX10*Rents!BY10/30),'Res Rent Roll'!$R10*Rollover!BX10*Rents!BY10/30))</f>
        <v>0</v>
      </c>
      <c r="BZ10" s="47">
        <f>IF('Res Rent Roll'!$B10="","",IF('Res Rent Roll'!$D10="YES",IF(Vacancy!BZ$3&lt;'Res Rent Roll'!$J10,'Res Rent Roll'!$H10*'Res Rent Roll'!$C10,'Res Rent Roll'!$R10*Rollover!BY10*Rents!BZ10/30),'Res Rent Roll'!$R10*Rollover!BY10*Rents!BZ10/30))</f>
        <v>0</v>
      </c>
      <c r="CA10" s="47">
        <f>IF('Res Rent Roll'!$B10="","",IF('Res Rent Roll'!$D10="YES",IF(Vacancy!CA$3&lt;'Res Rent Roll'!$J10,'Res Rent Roll'!$H10*'Res Rent Roll'!$C10,'Res Rent Roll'!$R10*Rollover!BZ10*Rents!CA10/30),'Res Rent Roll'!$R10*Rollover!BZ10*Rents!CA10/30))</f>
        <v>0</v>
      </c>
      <c r="CB10" s="47">
        <f>IF('Res Rent Roll'!$B10="","",IF('Res Rent Roll'!$D10="YES",IF(Vacancy!CB$3&lt;'Res Rent Roll'!$J10,'Res Rent Roll'!$H10*'Res Rent Roll'!$C10,'Res Rent Roll'!$R10*Rollover!CA10*Rents!CB10/30),'Res Rent Roll'!$R10*Rollover!CA10*Rents!CB10/30))</f>
        <v>0</v>
      </c>
      <c r="CC10" s="47">
        <f>IF('Res Rent Roll'!$B10="","",IF('Res Rent Roll'!$D10="YES",IF(Vacancy!CC$3&lt;'Res Rent Roll'!$J10,'Res Rent Roll'!$H10*'Res Rent Roll'!$C10,'Res Rent Roll'!$R10*Rollover!CB10*Rents!CC10/30),'Res Rent Roll'!$R10*Rollover!CB10*Rents!CC10/30))</f>
        <v>0</v>
      </c>
      <c r="CD10" s="47">
        <f>IF('Res Rent Roll'!$B10="","",IF('Res Rent Roll'!$D10="YES",IF(Vacancy!CD$3&lt;'Res Rent Roll'!$J10,'Res Rent Roll'!$H10*'Res Rent Roll'!$C10,'Res Rent Roll'!$R10*Rollover!CC10*Rents!CD10/30),'Res Rent Roll'!$R10*Rollover!CC10*Rents!CD10/30))</f>
        <v>0</v>
      </c>
      <c r="CE10" s="47">
        <f>IF('Res Rent Roll'!$B10="","",IF('Res Rent Roll'!$D10="YES",IF(Vacancy!CE$3&lt;'Res Rent Roll'!$J10,'Res Rent Roll'!$H10*'Res Rent Roll'!$C10,'Res Rent Roll'!$R10*Rollover!CD10*Rents!CE10/30),'Res Rent Roll'!$R10*Rollover!CD10*Rents!CE10/30))</f>
        <v>0</v>
      </c>
      <c r="CF10" s="47">
        <f>IF('Res Rent Roll'!$B10="","",IF('Res Rent Roll'!$D10="YES",IF(Vacancy!CF$3&lt;'Res Rent Roll'!$J10,'Res Rent Roll'!$H10*'Res Rent Roll'!$C10,'Res Rent Roll'!$R10*Rollover!CE10*Rents!CF10/30),'Res Rent Roll'!$R10*Rollover!CE10*Rents!CF10/30))</f>
        <v>0</v>
      </c>
      <c r="CG10" s="47">
        <f>IF('Res Rent Roll'!$B10="","",IF('Res Rent Roll'!$D10="YES",IF(Vacancy!CG$3&lt;'Res Rent Roll'!$J10,'Res Rent Roll'!$H10*'Res Rent Roll'!$C10,'Res Rent Roll'!$R10*Rollover!CF10*Rents!CG10/30),'Res Rent Roll'!$R10*Rollover!CF10*Rents!CG10/30))</f>
        <v>0</v>
      </c>
      <c r="CH10" s="47">
        <f>IF('Res Rent Roll'!$B10="","",IF('Res Rent Roll'!$D10="YES",IF(Vacancy!CH$3&lt;'Res Rent Roll'!$J10,'Res Rent Roll'!$H10*'Res Rent Roll'!$C10,'Res Rent Roll'!$R10*Rollover!CG10*Rents!CH10/30),'Res Rent Roll'!$R10*Rollover!CG10*Rents!CH10/30))</f>
        <v>0</v>
      </c>
      <c r="CI10" s="47">
        <f>IF('Res Rent Roll'!$B10="","",IF('Res Rent Roll'!$D10="YES",IF(Vacancy!CI$3&lt;'Res Rent Roll'!$J10,'Res Rent Roll'!$H10*'Res Rent Roll'!$C10,'Res Rent Roll'!$R10*Rollover!CH10*Rents!CI10/30),'Res Rent Roll'!$R10*Rollover!CH10*Rents!CI10/30))</f>
        <v>0</v>
      </c>
      <c r="CJ10" s="47">
        <f>IF('Res Rent Roll'!$B10="","",IF('Res Rent Roll'!$D10="YES",IF(Vacancy!CJ$3&lt;'Res Rent Roll'!$J10,'Res Rent Roll'!$H10*'Res Rent Roll'!$C10,'Res Rent Roll'!$R10*Rollover!CI10*Rents!CJ10/30),'Res Rent Roll'!$R10*Rollover!CI10*Rents!CJ10/30))</f>
        <v>793.41622806289229</v>
      </c>
      <c r="CK10" s="47">
        <f>IF('Res Rent Roll'!$B10="","",IF('Res Rent Roll'!$D10="YES",IF(Vacancy!CK$3&lt;'Res Rent Roll'!$J10,'Res Rent Roll'!$H10*'Res Rent Roll'!$C10,'Res Rent Roll'!$R10*Rollover!CJ10*Rents!CK10/30),'Res Rent Roll'!$R10*Rollover!CJ10*Rents!CK10/30))</f>
        <v>0</v>
      </c>
      <c r="CL10" s="47">
        <f>IF('Res Rent Roll'!$B10="","",IF('Res Rent Roll'!$D10="YES",IF(Vacancy!CL$3&lt;'Res Rent Roll'!$J10,'Res Rent Roll'!$H10*'Res Rent Roll'!$C10,'Res Rent Roll'!$R10*Rollover!CK10*Rents!CL10/30),'Res Rent Roll'!$R10*Rollover!CK10*Rents!CL10/30))</f>
        <v>0</v>
      </c>
      <c r="CM10" s="47">
        <f>IF('Res Rent Roll'!$B10="","",IF('Res Rent Roll'!$D10="YES",IF(Vacancy!CM$3&lt;'Res Rent Roll'!$J10,'Res Rent Roll'!$H10*'Res Rent Roll'!$C10,'Res Rent Roll'!$R10*Rollover!CL10*Rents!CM10/30),'Res Rent Roll'!$R10*Rollover!CL10*Rents!CM10/30))</f>
        <v>0</v>
      </c>
      <c r="CN10" s="47">
        <f>IF('Res Rent Roll'!$B10="","",IF('Res Rent Roll'!$D10="YES",IF(Vacancy!CN$3&lt;'Res Rent Roll'!$J10,'Res Rent Roll'!$H10*'Res Rent Roll'!$C10,'Res Rent Roll'!$R10*Rollover!CM10*Rents!CN10/30),'Res Rent Roll'!$R10*Rollover!CM10*Rents!CN10/30))</f>
        <v>0</v>
      </c>
      <c r="CO10" s="47">
        <f>IF('Res Rent Roll'!$B10="","",IF('Res Rent Roll'!$D10="YES",IF(Vacancy!CO$3&lt;'Res Rent Roll'!$J10,'Res Rent Roll'!$H10*'Res Rent Roll'!$C10,'Res Rent Roll'!$R10*Rollover!CN10*Rents!CO10/30),'Res Rent Roll'!$R10*Rollover!CN10*Rents!CO10/30))</f>
        <v>0</v>
      </c>
      <c r="CP10" s="47">
        <f>IF('Res Rent Roll'!$B10="","",IF('Res Rent Roll'!$D10="YES",IF(Vacancy!CP$3&lt;'Res Rent Roll'!$J10,'Res Rent Roll'!$H10*'Res Rent Roll'!$C10,'Res Rent Roll'!$R10*Rollover!CO10*Rents!CP10/30),'Res Rent Roll'!$R10*Rollover!CO10*Rents!CP10/30))</f>
        <v>0</v>
      </c>
      <c r="CQ10" s="47">
        <f>IF('Res Rent Roll'!$B10="","",IF('Res Rent Roll'!$D10="YES",IF(Vacancy!CQ$3&lt;'Res Rent Roll'!$J10,'Res Rent Roll'!$H10*'Res Rent Roll'!$C10,'Res Rent Roll'!$R10*Rollover!CP10*Rents!CQ10/30),'Res Rent Roll'!$R10*Rollover!CP10*Rents!CQ10/30))</f>
        <v>0</v>
      </c>
      <c r="CR10" s="47">
        <f>IF('Res Rent Roll'!$B10="","",IF('Res Rent Roll'!$D10="YES",IF(Vacancy!CR$3&lt;'Res Rent Roll'!$J10,'Res Rent Roll'!$H10*'Res Rent Roll'!$C10,'Res Rent Roll'!$R10*Rollover!CQ10*Rents!CR10/30),'Res Rent Roll'!$R10*Rollover!CQ10*Rents!CR10/30))</f>
        <v>0</v>
      </c>
      <c r="CS10" s="47">
        <f>IF('Res Rent Roll'!$B10="","",IF('Res Rent Roll'!$D10="YES",IF(Vacancy!CS$3&lt;'Res Rent Roll'!$J10,'Res Rent Roll'!$H10*'Res Rent Roll'!$C10,'Res Rent Roll'!$R10*Rollover!CR10*Rents!CS10/30),'Res Rent Roll'!$R10*Rollover!CR10*Rents!CS10/30))</f>
        <v>0</v>
      </c>
      <c r="CT10" s="47">
        <f>IF('Res Rent Roll'!$B10="","",IF('Res Rent Roll'!$D10="YES",IF(Vacancy!CT$3&lt;'Res Rent Roll'!$J10,'Res Rent Roll'!$H10*'Res Rent Roll'!$C10,'Res Rent Roll'!$R10*Rollover!CS10*Rents!CT10/30),'Res Rent Roll'!$R10*Rollover!CS10*Rents!CT10/30))</f>
        <v>0</v>
      </c>
      <c r="CU10" s="47">
        <f>IF('Res Rent Roll'!$B10="","",IF('Res Rent Roll'!$D10="YES",IF(Vacancy!CU$3&lt;'Res Rent Roll'!$J10,'Res Rent Roll'!$H10*'Res Rent Roll'!$C10,'Res Rent Roll'!$R10*Rollover!CT10*Rents!CU10/30),'Res Rent Roll'!$R10*Rollover!CT10*Rents!CU10/30))</f>
        <v>0</v>
      </c>
      <c r="CV10" s="47">
        <f>IF('Res Rent Roll'!$B10="","",IF('Res Rent Roll'!$D10="YES",IF(Vacancy!CV$3&lt;'Res Rent Roll'!$J10,'Res Rent Roll'!$H10*'Res Rent Roll'!$C10,'Res Rent Roll'!$R10*Rollover!CU10*Rents!CV10/30),'Res Rent Roll'!$R10*Rollover!CU10*Rents!CV10/30))</f>
        <v>817.21871490477884</v>
      </c>
      <c r="CW10" s="47">
        <f>IF('Res Rent Roll'!$B10="","",IF('Res Rent Roll'!$D10="YES",IF(Vacancy!CW$3&lt;'Res Rent Roll'!$J10,'Res Rent Roll'!$H10*'Res Rent Roll'!$C10,'Res Rent Roll'!$R10*Rollover!CV10*Rents!CW10/30),'Res Rent Roll'!$R10*Rollover!CV10*Rents!CW10/30))</f>
        <v>0</v>
      </c>
      <c r="CX10" s="47">
        <f>IF('Res Rent Roll'!$B10="","",IF('Res Rent Roll'!$D10="YES",IF(Vacancy!CX$3&lt;'Res Rent Roll'!$J10,'Res Rent Roll'!$H10*'Res Rent Roll'!$C10,'Res Rent Roll'!$R10*Rollover!CW10*Rents!CX10/30),'Res Rent Roll'!$R10*Rollover!CW10*Rents!CX10/30))</f>
        <v>0</v>
      </c>
      <c r="CY10" s="47">
        <f>IF('Res Rent Roll'!$B10="","",IF('Res Rent Roll'!$D10="YES",IF(Vacancy!CY$3&lt;'Res Rent Roll'!$J10,'Res Rent Roll'!$H10*'Res Rent Roll'!$C10,'Res Rent Roll'!$R10*Rollover!CX10*Rents!CY10/30),'Res Rent Roll'!$R10*Rollover!CX10*Rents!CY10/30))</f>
        <v>0</v>
      </c>
      <c r="CZ10" s="47">
        <f>IF('Res Rent Roll'!$B10="","",IF('Res Rent Roll'!$D10="YES",IF(Vacancy!CZ$3&lt;'Res Rent Roll'!$J10,'Res Rent Roll'!$H10*'Res Rent Roll'!$C10,'Res Rent Roll'!$R10*Rollover!CY10*Rents!CZ10/30),'Res Rent Roll'!$R10*Rollover!CY10*Rents!CZ10/30))</f>
        <v>0</v>
      </c>
      <c r="DA10" s="47">
        <f>IF('Res Rent Roll'!$B10="","",IF('Res Rent Roll'!$D10="YES",IF(Vacancy!DA$3&lt;'Res Rent Roll'!$J10,'Res Rent Roll'!$H10*'Res Rent Roll'!$C10,'Res Rent Roll'!$R10*Rollover!CZ10*Rents!DA10/30),'Res Rent Roll'!$R10*Rollover!CZ10*Rents!DA10/30))</f>
        <v>0</v>
      </c>
      <c r="DB10" s="47">
        <f>IF('Res Rent Roll'!$B10="","",IF('Res Rent Roll'!$D10="YES",IF(Vacancy!DB$3&lt;'Res Rent Roll'!$J10,'Res Rent Roll'!$H10*'Res Rent Roll'!$C10,'Res Rent Roll'!$R10*Rollover!DA10*Rents!DB10/30),'Res Rent Roll'!$R10*Rollover!DA10*Rents!DB10/30))</f>
        <v>0</v>
      </c>
      <c r="DC10" s="47">
        <f>IF('Res Rent Roll'!$B10="","",IF('Res Rent Roll'!$D10="YES",IF(Vacancy!DC$3&lt;'Res Rent Roll'!$J10,'Res Rent Roll'!$H10*'Res Rent Roll'!$C10,'Res Rent Roll'!$R10*Rollover!DB10*Rents!DC10/30),'Res Rent Roll'!$R10*Rollover!DB10*Rents!DC10/30))</f>
        <v>0</v>
      </c>
      <c r="DD10" s="47">
        <f>IF('Res Rent Roll'!$B10="","",IF('Res Rent Roll'!$D10="YES",IF(Vacancy!DD$3&lt;'Res Rent Roll'!$J10,'Res Rent Roll'!$H10*'Res Rent Roll'!$C10,'Res Rent Roll'!$R10*Rollover!DC10*Rents!DD10/30),'Res Rent Roll'!$R10*Rollover!DC10*Rents!DD10/30))</f>
        <v>0</v>
      </c>
      <c r="DE10" s="47">
        <f>IF('Res Rent Roll'!$B10="","",IF('Res Rent Roll'!$D10="YES",IF(Vacancy!DE$3&lt;'Res Rent Roll'!$J10,'Res Rent Roll'!$H10*'Res Rent Roll'!$C10,'Res Rent Roll'!$R10*Rollover!DD10*Rents!DE10/30),'Res Rent Roll'!$R10*Rollover!DD10*Rents!DE10/30))</f>
        <v>0</v>
      </c>
      <c r="DF10" s="47">
        <f>IF('Res Rent Roll'!$B10="","",IF('Res Rent Roll'!$D10="YES",IF(Vacancy!DF$3&lt;'Res Rent Roll'!$J10,'Res Rent Roll'!$H10*'Res Rent Roll'!$C10,'Res Rent Roll'!$R10*Rollover!DE10*Rents!DF10/30),'Res Rent Roll'!$R10*Rollover!DE10*Rents!DF10/30))</f>
        <v>0</v>
      </c>
      <c r="DG10" s="47">
        <f>IF('Res Rent Roll'!$B10="","",IF('Res Rent Roll'!$D10="YES",IF(Vacancy!DG$3&lt;'Res Rent Roll'!$J10,'Res Rent Roll'!$H10*'Res Rent Roll'!$C10,'Res Rent Roll'!$R10*Rollover!DF10*Rents!DG10/30),'Res Rent Roll'!$R10*Rollover!DF10*Rents!DG10/30))</f>
        <v>0</v>
      </c>
      <c r="DH10" s="47">
        <f>IF('Res Rent Roll'!$B10="","",IF('Res Rent Roll'!$D10="YES",IF(Vacancy!DH$3&lt;'Res Rent Roll'!$J10,'Res Rent Roll'!$H10*'Res Rent Roll'!$C10,'Res Rent Roll'!$R10*Rollover!DG10*Rents!DH10/30),'Res Rent Roll'!$R10*Rollover!DG10*Rents!DH10/30))</f>
        <v>841.73527635192238</v>
      </c>
      <c r="DI10" s="47">
        <f>IF('Res Rent Roll'!$B10="","",IF('Res Rent Roll'!$D10="YES",IF(Vacancy!DI$3&lt;'Res Rent Roll'!$J10,'Res Rent Roll'!$H10*'Res Rent Roll'!$C10,'Res Rent Roll'!$R10*Rollover!DH10*Rents!DI10/30),'Res Rent Roll'!$R10*Rollover!DH10*Rents!DI10/30))</f>
        <v>0</v>
      </c>
      <c r="DJ10" s="47">
        <f>IF('Res Rent Roll'!$B10="","",IF('Res Rent Roll'!$D10="YES",IF(Vacancy!DJ$3&lt;'Res Rent Roll'!$J10,'Res Rent Roll'!$H10*'Res Rent Roll'!$C10,'Res Rent Roll'!$R10*Rollover!DI10*Rents!DJ10/30),'Res Rent Roll'!$R10*Rollover!DI10*Rents!DJ10/30))</f>
        <v>0</v>
      </c>
      <c r="DK10" s="47">
        <f>IF('Res Rent Roll'!$B10="","",IF('Res Rent Roll'!$D10="YES",IF(Vacancy!DK$3&lt;'Res Rent Roll'!$J10,'Res Rent Roll'!$H10*'Res Rent Roll'!$C10,'Res Rent Roll'!$R10*Rollover!DJ10*Rents!DK10/30),'Res Rent Roll'!$R10*Rollover!DJ10*Rents!DK10/30))</f>
        <v>0</v>
      </c>
      <c r="DL10" s="47">
        <f>IF('Res Rent Roll'!$B10="","",IF('Res Rent Roll'!$D10="YES",IF(Vacancy!DL$3&lt;'Res Rent Roll'!$J10,'Res Rent Roll'!$H10*'Res Rent Roll'!$C10,'Res Rent Roll'!$R10*Rollover!DK10*Rents!DL10/30),'Res Rent Roll'!$R10*Rollover!DK10*Rents!DL10/30))</f>
        <v>0</v>
      </c>
      <c r="DM10" s="47">
        <f>IF('Res Rent Roll'!$B10="","",IF('Res Rent Roll'!$D10="YES",IF(Vacancy!DM$3&lt;'Res Rent Roll'!$J10,'Res Rent Roll'!$H10*'Res Rent Roll'!$C10,'Res Rent Roll'!$R10*Rollover!DL10*Rents!DM10/30),'Res Rent Roll'!$R10*Rollover!DL10*Rents!DM10/30))</f>
        <v>0</v>
      </c>
      <c r="DN10" s="47">
        <f>IF('Res Rent Roll'!$B10="","",IF('Res Rent Roll'!$D10="YES",IF(Vacancy!DN$3&lt;'Res Rent Roll'!$J10,'Res Rent Roll'!$H10*'Res Rent Roll'!$C10,'Res Rent Roll'!$R10*Rollover!DM10*Rents!DN10/30),'Res Rent Roll'!$R10*Rollover!DM10*Rents!DN10/30))</f>
        <v>0</v>
      </c>
      <c r="DO10" s="47">
        <f>IF('Res Rent Roll'!$B10="","",IF('Res Rent Roll'!$D10="YES",IF(Vacancy!DO$3&lt;'Res Rent Roll'!$J10,'Res Rent Roll'!$H10*'Res Rent Roll'!$C10,'Res Rent Roll'!$R10*Rollover!DN10*Rents!DO10/30),'Res Rent Roll'!$R10*Rollover!DN10*Rents!DO10/30))</f>
        <v>0</v>
      </c>
      <c r="DP10" s="47">
        <f>IF('Res Rent Roll'!$B10="","",IF('Res Rent Roll'!$D10="YES",IF(Vacancy!DP$3&lt;'Res Rent Roll'!$J10,'Res Rent Roll'!$H10*'Res Rent Roll'!$C10,'Res Rent Roll'!$R10*Rollover!DO10*Rents!DP10/30),'Res Rent Roll'!$R10*Rollover!DO10*Rents!DP10/30))</f>
        <v>0</v>
      </c>
      <c r="DQ10" s="47">
        <f>IF('Res Rent Roll'!$B10="","",IF('Res Rent Roll'!$D10="YES",IF(Vacancy!DQ$3&lt;'Res Rent Roll'!$J10,'Res Rent Roll'!$H10*'Res Rent Roll'!$C10,'Res Rent Roll'!$R10*Rollover!DP10*Rents!DQ10/30),'Res Rent Roll'!$R10*Rollover!DP10*Rents!DQ10/30))</f>
        <v>0</v>
      </c>
      <c r="DR10" s="47">
        <f>IF('Res Rent Roll'!$B10="","",IF('Res Rent Roll'!$D10="YES",IF(Vacancy!DR$3&lt;'Res Rent Roll'!$J10,'Res Rent Roll'!$H10*'Res Rent Roll'!$C10,'Res Rent Roll'!$R10*Rollover!DQ10*Rents!DR10/30),'Res Rent Roll'!$R10*Rollover!DQ10*Rents!DR10/30))</f>
        <v>0</v>
      </c>
      <c r="DS10" s="47">
        <f>IF('Res Rent Roll'!$B10="","",IF('Res Rent Roll'!$D10="YES",IF(Vacancy!DS$3&lt;'Res Rent Roll'!$J10,'Res Rent Roll'!$H10*'Res Rent Roll'!$C10,'Res Rent Roll'!$R10*Rollover!DR10*Rents!DS10/30),'Res Rent Roll'!$R10*Rollover!DR10*Rents!DS10/30))</f>
        <v>0</v>
      </c>
      <c r="DT10" s="47">
        <f>IF('Res Rent Roll'!$B10="","",IF('Res Rent Roll'!$D10="YES",IF(Vacancy!DT$3&lt;'Res Rent Roll'!$J10,'Res Rent Roll'!$H10*'Res Rent Roll'!$C10,'Res Rent Roll'!$R10*Rollover!DS10*Rents!DT10/30),'Res Rent Roll'!$R10*Rollover!DS10*Rents!DT10/30))</f>
        <v>866.98733464247994</v>
      </c>
      <c r="DU10" s="47">
        <f>IF('Res Rent Roll'!$B10="","",IF('Res Rent Roll'!$D10="YES",IF(Vacancy!DU$3&lt;'Res Rent Roll'!$J10,'Res Rent Roll'!$H10*'Res Rent Roll'!$C10,'Res Rent Roll'!$R10*Rollover!DT10*Rents!DU10/30),'Res Rent Roll'!$R10*Rollover!DT10*Rents!DU10/30))</f>
        <v>0</v>
      </c>
      <c r="DV10" s="47">
        <f>IF('Res Rent Roll'!$B10="","",IF('Res Rent Roll'!$D10="YES",IF(Vacancy!DV$3&lt;'Res Rent Roll'!$J10,'Res Rent Roll'!$H10*'Res Rent Roll'!$C10,'Res Rent Roll'!$R10*Rollover!DU10*Rents!DV10/30),'Res Rent Roll'!$R10*Rollover!DU10*Rents!DV10/30))</f>
        <v>0</v>
      </c>
      <c r="DW10" s="47">
        <f>IF('Res Rent Roll'!$B10="","",IF('Res Rent Roll'!$D10="YES",IF(Vacancy!DW$3&lt;'Res Rent Roll'!$J10,'Res Rent Roll'!$H10*'Res Rent Roll'!$C10,'Res Rent Roll'!$R10*Rollover!DV10*Rents!DW10/30),'Res Rent Roll'!$R10*Rollover!DV10*Rents!DW10/30))</f>
        <v>0</v>
      </c>
      <c r="DX10" s="47">
        <f>IF('Res Rent Roll'!$B10="","",IF('Res Rent Roll'!$D10="YES",IF(Vacancy!DX$3&lt;'Res Rent Roll'!$J10,'Res Rent Roll'!$H10*'Res Rent Roll'!$C10,'Res Rent Roll'!$R10*Rollover!DW10*Rents!DX10/30),'Res Rent Roll'!$R10*Rollover!DW10*Rents!DX10/30))</f>
        <v>0</v>
      </c>
      <c r="DY10" s="47">
        <f>IF('Res Rent Roll'!$B10="","",IF('Res Rent Roll'!$D10="YES",IF(Vacancy!DY$3&lt;'Res Rent Roll'!$J10,'Res Rent Roll'!$H10*'Res Rent Roll'!$C10,'Res Rent Roll'!$R10*Rollover!DX10*Rents!DY10/30),'Res Rent Roll'!$R10*Rollover!DX10*Rents!DY10/30))</f>
        <v>0</v>
      </c>
      <c r="DZ10" s="47">
        <f>IF('Res Rent Roll'!$B10="","",IF('Res Rent Roll'!$D10="YES",IF(Vacancy!DZ$3&lt;'Res Rent Roll'!$J10,'Res Rent Roll'!$H10*'Res Rent Roll'!$C10,'Res Rent Roll'!$R10*Rollover!DY10*Rents!DZ10/30),'Res Rent Roll'!$R10*Rollover!DY10*Rents!DZ10/30))</f>
        <v>0</v>
      </c>
      <c r="EA10" s="47">
        <f>IF('Res Rent Roll'!$B10="","",IF('Res Rent Roll'!$D10="YES",IF(Vacancy!EA$3&lt;'Res Rent Roll'!$J10,'Res Rent Roll'!$H10*'Res Rent Roll'!$C10,'Res Rent Roll'!$R10*Rollover!DZ10*Rents!EA10/30),'Res Rent Roll'!$R10*Rollover!DZ10*Rents!EA10/30))</f>
        <v>0</v>
      </c>
      <c r="EB10" s="47">
        <f>IF('Res Rent Roll'!$B10="","",IF('Res Rent Roll'!$D10="YES",IF(Vacancy!EB$3&lt;'Res Rent Roll'!$J10,'Res Rent Roll'!$H10*'Res Rent Roll'!$C10,'Res Rent Roll'!$R10*Rollover!EA10*Rents!EB10/30),'Res Rent Roll'!$R10*Rollover!EA10*Rents!EB10/30))</f>
        <v>0</v>
      </c>
      <c r="EC10" s="47">
        <f>IF('Res Rent Roll'!$B10="","",IF('Res Rent Roll'!$D10="YES",IF(Vacancy!EC$3&lt;'Res Rent Roll'!$J10,'Res Rent Roll'!$H10*'Res Rent Roll'!$C10,'Res Rent Roll'!$R10*Rollover!EB10*Rents!EC10/30),'Res Rent Roll'!$R10*Rollover!EB10*Rents!EC10/30))</f>
        <v>0</v>
      </c>
      <c r="ED10" s="47">
        <f>IF('Res Rent Roll'!$B10="","",IF('Res Rent Roll'!$D10="YES",IF(Vacancy!ED$3&lt;'Res Rent Roll'!$J10,'Res Rent Roll'!$H10*'Res Rent Roll'!$C10,'Res Rent Roll'!$R10*Rollover!EC10*Rents!ED10/30),'Res Rent Roll'!$R10*Rollover!EC10*Rents!ED10/30))</f>
        <v>0</v>
      </c>
      <c r="EE10" s="47">
        <f>IF('Res Rent Roll'!$B10="","",IF('Res Rent Roll'!$D10="YES",IF(Vacancy!EE$3&lt;'Res Rent Roll'!$J10,'Res Rent Roll'!$H10*'Res Rent Roll'!$C10,'Res Rent Roll'!$R10*Rollover!ED10*Rents!EE10/30),'Res Rent Roll'!$R10*Rollover!ED10*Rents!EE10/30))</f>
        <v>0</v>
      </c>
      <c r="EF10" s="47">
        <f>IF('Res Rent Roll'!$B10="","",IF('Res Rent Roll'!$D10="YES",IF(Vacancy!EF$3&lt;'Res Rent Roll'!$J10,'Res Rent Roll'!$H10*'Res Rent Roll'!$C10,'Res Rent Roll'!$R10*Rollover!EE10*Rents!EF10/30),'Res Rent Roll'!$R10*Rollover!EE10*Rents!EF10/30))</f>
        <v>892.99695468175435</v>
      </c>
      <c r="EG10" s="47">
        <f>IF('Res Rent Roll'!$B10="","",IF('Res Rent Roll'!$D10="YES",IF(Vacancy!EG$3&lt;'Res Rent Roll'!$J10,'Res Rent Roll'!$H10*'Res Rent Roll'!$C10,'Res Rent Roll'!$R10*Rollover!EF10*Rents!EG10/30),'Res Rent Roll'!$R10*Rollover!EF10*Rents!EG10/30))</f>
        <v>0</v>
      </c>
      <c r="EH10" s="47">
        <f>IF('Res Rent Roll'!$B10="","",IF('Res Rent Roll'!$D10="YES",IF(Vacancy!EH$3&lt;'Res Rent Roll'!$J10,'Res Rent Roll'!$H10*'Res Rent Roll'!$C10,'Res Rent Roll'!$R10*Rollover!EG10*Rents!EH10/30),'Res Rent Roll'!$R10*Rollover!EG10*Rents!EH10/30))</f>
        <v>0</v>
      </c>
      <c r="EI10" s="47">
        <f>IF('Res Rent Roll'!$B10="","",IF('Res Rent Roll'!$D10="YES",IF(Vacancy!EI$3&lt;'Res Rent Roll'!$J10,'Res Rent Roll'!$H10*'Res Rent Roll'!$C10,'Res Rent Roll'!$R10*Rollover!EH10*Rents!EI10/30),'Res Rent Roll'!$R10*Rollover!EH10*Rents!EI10/30))</f>
        <v>0</v>
      </c>
      <c r="EJ10" s="47">
        <f>IF('Res Rent Roll'!$B10="","",IF('Res Rent Roll'!$D10="YES",IF(Vacancy!EJ$3&lt;'Res Rent Roll'!$J10,'Res Rent Roll'!$H10*'Res Rent Roll'!$C10,'Res Rent Roll'!$R10*Rollover!EI10*Rents!EJ10/30),'Res Rent Roll'!$R10*Rollover!EI10*Rents!EJ10/30))</f>
        <v>0</v>
      </c>
      <c r="EK10" s="47">
        <f>IF('Res Rent Roll'!$B10="","",IF('Res Rent Roll'!$D10="YES",IF(Vacancy!EK$3&lt;'Res Rent Roll'!$J10,'Res Rent Roll'!$H10*'Res Rent Roll'!$C10,'Res Rent Roll'!$R10*Rollover!EJ10*Rents!EK10/30),'Res Rent Roll'!$R10*Rollover!EJ10*Rents!EK10/30))</f>
        <v>0</v>
      </c>
      <c r="EL10" s="47">
        <f>IF('Res Rent Roll'!$B10="","",IF('Res Rent Roll'!$D10="YES",IF(Vacancy!EL$3&lt;'Res Rent Roll'!$J10,'Res Rent Roll'!$H10*'Res Rent Roll'!$C10,'Res Rent Roll'!$R10*Rollover!EK10*Rents!EL10/30),'Res Rent Roll'!$R10*Rollover!EK10*Rents!EL10/30))</f>
        <v>0</v>
      </c>
      <c r="EM10" s="47">
        <f>IF('Res Rent Roll'!$B10="","",IF('Res Rent Roll'!$D10="YES",IF(Vacancy!EM$3&lt;'Res Rent Roll'!$J10,'Res Rent Roll'!$H10*'Res Rent Roll'!$C10,'Res Rent Roll'!$R10*Rollover!EL10*Rents!EM10/30),'Res Rent Roll'!$R10*Rollover!EL10*Rents!EM10/30))</f>
        <v>0</v>
      </c>
      <c r="EN10" s="47">
        <f>IF('Res Rent Roll'!$B10="","",IF('Res Rent Roll'!$D10="YES",IF(Vacancy!EN$3&lt;'Res Rent Roll'!$J10,'Res Rent Roll'!$H10*'Res Rent Roll'!$C10,'Res Rent Roll'!$R10*Rollover!EM10*Rents!EN10/30),'Res Rent Roll'!$R10*Rollover!EM10*Rents!EN10/30))</f>
        <v>0</v>
      </c>
      <c r="EO10" s="47">
        <f>IF('Res Rent Roll'!$B10="","",IF('Res Rent Roll'!$D10="YES",IF(Vacancy!EO$3&lt;'Res Rent Roll'!$J10,'Res Rent Roll'!$H10*'Res Rent Roll'!$C10,'Res Rent Roll'!$R10*Rollover!EN10*Rents!EO10/30),'Res Rent Roll'!$R10*Rollover!EN10*Rents!EO10/30))</f>
        <v>0</v>
      </c>
      <c r="EP10" s="47">
        <f>IF('Res Rent Roll'!$B10="","",IF('Res Rent Roll'!$D10="YES",IF(Vacancy!EP$3&lt;'Res Rent Roll'!$J10,'Res Rent Roll'!$H10*'Res Rent Roll'!$C10,'Res Rent Roll'!$R10*Rollover!EO10*Rents!EP10/30),'Res Rent Roll'!$R10*Rollover!EO10*Rents!EP10/30))</f>
        <v>0</v>
      </c>
      <c r="EQ10" s="47">
        <f>IF('Res Rent Roll'!$B10="","",IF('Res Rent Roll'!$D10="YES",IF(Vacancy!EQ$3&lt;'Res Rent Roll'!$J10,'Res Rent Roll'!$H10*'Res Rent Roll'!$C10,'Res Rent Roll'!$R10*Rollover!EP10*Rents!EQ10/30),'Res Rent Roll'!$R10*Rollover!EP10*Rents!EQ10/30))</f>
        <v>0</v>
      </c>
      <c r="ER10" s="47">
        <f>IF('Res Rent Roll'!$B10="","",IF('Res Rent Roll'!$D10="YES",IF(Vacancy!ER$3&lt;'Res Rent Roll'!$J10,'Res Rent Roll'!$H10*'Res Rent Roll'!$C10,'Res Rent Roll'!$R10*Rollover!EQ10*Rents!ER10/30),'Res Rent Roll'!$R10*Rollover!EQ10*Rents!ER10/30))</f>
        <v>919.78686332220684</v>
      </c>
      <c r="ES10" s="47">
        <f>IF('Res Rent Roll'!$B10="","",IF('Res Rent Roll'!$D10="YES",IF(Vacancy!ES$3&lt;'Res Rent Roll'!$J10,'Res Rent Roll'!$H10*'Res Rent Roll'!$C10,'Res Rent Roll'!$R10*Rollover!ER10*Rents!ES10/30),'Res Rent Roll'!$R10*Rollover!ER10*Rents!ES10/30))</f>
        <v>0</v>
      </c>
      <c r="ET10" s="47">
        <f>IF('Res Rent Roll'!$B10="","",IF('Res Rent Roll'!$D10="YES",IF(Vacancy!ET$3&lt;'Res Rent Roll'!$J10,'Res Rent Roll'!$H10*'Res Rent Roll'!$C10,'Res Rent Roll'!$R10*Rollover!ES10*Rents!ET10/30),'Res Rent Roll'!$R10*Rollover!ES10*Rents!ET10/30))</f>
        <v>0</v>
      </c>
      <c r="EU10" s="47">
        <f>IF('Res Rent Roll'!$B10="","",IF('Res Rent Roll'!$D10="YES",IF(Vacancy!EU$3&lt;'Res Rent Roll'!$J10,'Res Rent Roll'!$H10*'Res Rent Roll'!$C10,'Res Rent Roll'!$R10*Rollover!ET10*Rents!EU10/30),'Res Rent Roll'!$R10*Rollover!ET10*Rents!EU10/30))</f>
        <v>0</v>
      </c>
      <c r="EV10" s="47">
        <f>IF('Res Rent Roll'!$B10="","",IF('Res Rent Roll'!$D10="YES",IF(Vacancy!EV$3&lt;'Res Rent Roll'!$J10,'Res Rent Roll'!$H10*'Res Rent Roll'!$C10,'Res Rent Roll'!$R10*Rollover!EU10*Rents!EV10/30),'Res Rent Roll'!$R10*Rollover!EU10*Rents!EV10/30))</f>
        <v>0</v>
      </c>
      <c r="EW10" s="47">
        <f>IF('Res Rent Roll'!$B10="","",IF('Res Rent Roll'!$D10="YES",IF(Vacancy!EW$3&lt;'Res Rent Roll'!$J10,'Res Rent Roll'!$H10*'Res Rent Roll'!$C10,'Res Rent Roll'!$R10*Rollover!EV10*Rents!EW10/30),'Res Rent Roll'!$R10*Rollover!EV10*Rents!EW10/30))</f>
        <v>0</v>
      </c>
      <c r="EX10" s="47">
        <f>IF('Res Rent Roll'!$B10="","",IF('Res Rent Roll'!$D10="YES",IF(Vacancy!EX$3&lt;'Res Rent Roll'!$J10,'Res Rent Roll'!$H10*'Res Rent Roll'!$C10,'Res Rent Roll'!$R10*Rollover!EW10*Rents!EX10/30),'Res Rent Roll'!$R10*Rollover!EW10*Rents!EX10/30))</f>
        <v>0</v>
      </c>
      <c r="EY10" s="47">
        <f>IF('Res Rent Roll'!$B10="","",IF('Res Rent Roll'!$D10="YES",IF(Vacancy!EY$3&lt;'Res Rent Roll'!$J10,'Res Rent Roll'!$H10*'Res Rent Roll'!$C10,'Res Rent Roll'!$R10*Rollover!EX10*Rents!EY10/30),'Res Rent Roll'!$R10*Rollover!EX10*Rents!EY10/30))</f>
        <v>0</v>
      </c>
      <c r="EZ10" s="47">
        <f>IF('Res Rent Roll'!$B10="","",IF('Res Rent Roll'!$D10="YES",IF(Vacancy!EZ$3&lt;'Res Rent Roll'!$J10,'Res Rent Roll'!$H10*'Res Rent Roll'!$C10,'Res Rent Roll'!$R10*Rollover!EY10*Rents!EZ10/30),'Res Rent Roll'!$R10*Rollover!EY10*Rents!EZ10/30))</f>
        <v>0</v>
      </c>
      <c r="FA10" s="47">
        <f>IF('Res Rent Roll'!$B10="","",IF('Res Rent Roll'!$D10="YES",IF(Vacancy!FA$3&lt;'Res Rent Roll'!$J10,'Res Rent Roll'!$H10*'Res Rent Roll'!$C10,'Res Rent Roll'!$R10*Rollover!EZ10*Rents!FA10/30),'Res Rent Roll'!$R10*Rollover!EZ10*Rents!FA10/30))</f>
        <v>0</v>
      </c>
      <c r="FB10" s="47">
        <f>IF('Res Rent Roll'!$B10="","",IF('Res Rent Roll'!$D10="YES",IF(Vacancy!FB$3&lt;'Res Rent Roll'!$J10,'Res Rent Roll'!$H10*'Res Rent Roll'!$C10,'Res Rent Roll'!$R10*Rollover!FA10*Rents!FB10/30),'Res Rent Roll'!$R10*Rollover!FA10*Rents!FB10/30))</f>
        <v>0</v>
      </c>
      <c r="FC10" s="47">
        <f>IF('Res Rent Roll'!$B10="","",IF('Res Rent Roll'!$D10="YES",IF(Vacancy!FC$3&lt;'Res Rent Roll'!$J10,'Res Rent Roll'!$H10*'Res Rent Roll'!$C10,'Res Rent Roll'!$R10*Rollover!FB10*Rents!FC10/30),'Res Rent Roll'!$R10*Rollover!FB10*Rents!FC10/30))</f>
        <v>0</v>
      </c>
      <c r="FD10" s="47">
        <f>IF('Res Rent Roll'!$B10="","",IF('Res Rent Roll'!$D10="YES",IF(Vacancy!FD$3&lt;'Res Rent Roll'!$J10,'Res Rent Roll'!$H10*'Res Rent Roll'!$C10,'Res Rent Roll'!$R10*Rollover!FC10*Rents!FD10/30),'Res Rent Roll'!$R10*Rollover!FC10*Rents!FD10/30))</f>
        <v>947.380469221873</v>
      </c>
      <c r="FE10" s="47">
        <f>IF('Res Rent Roll'!$B10="","",IF('Res Rent Roll'!$D10="YES",IF(Vacancy!FE$3&lt;'Res Rent Roll'!$J10,'Res Rent Roll'!$H10*'Res Rent Roll'!$C10,'Res Rent Roll'!$R10*Rollover!FD10*Rents!FE10/30),'Res Rent Roll'!$R10*Rollover!FD10*Rents!FE10/30))</f>
        <v>0</v>
      </c>
      <c r="FF10" s="47">
        <f>IF('Res Rent Roll'!$B10="","",IF('Res Rent Roll'!$D10="YES",IF(Vacancy!FF$3&lt;'Res Rent Roll'!$J10,'Res Rent Roll'!$H10*'Res Rent Roll'!$C10,'Res Rent Roll'!$R10*Rollover!FE10*Rents!FF10/30),'Res Rent Roll'!$R10*Rollover!FE10*Rents!FF10/30))</f>
        <v>0</v>
      </c>
      <c r="FG10" s="47">
        <f>IF('Res Rent Roll'!$B10="","",IF('Res Rent Roll'!$D10="YES",IF(Vacancy!FG$3&lt;'Res Rent Roll'!$J10,'Res Rent Roll'!$H10*'Res Rent Roll'!$C10,'Res Rent Roll'!$R10*Rollover!FF10*Rents!FG10/30),'Res Rent Roll'!$R10*Rollover!FF10*Rents!FG10/30))</f>
        <v>0</v>
      </c>
      <c r="FH10" s="47">
        <f>IF('Res Rent Roll'!$B10="","",IF('Res Rent Roll'!$D10="YES",IF(Vacancy!FH$3&lt;'Res Rent Roll'!$J10,'Res Rent Roll'!$H10*'Res Rent Roll'!$C10,'Res Rent Roll'!$R10*Rollover!FG10*Rents!FH10/30),'Res Rent Roll'!$R10*Rollover!FG10*Rents!FH10/30))</f>
        <v>0</v>
      </c>
      <c r="FI10" s="47">
        <f>IF('Res Rent Roll'!$B10="","",IF('Res Rent Roll'!$D10="YES",IF(Vacancy!FI$3&lt;'Res Rent Roll'!$J10,'Res Rent Roll'!$H10*'Res Rent Roll'!$C10,'Res Rent Roll'!$R10*Rollover!FH10*Rents!FI10/30),'Res Rent Roll'!$R10*Rollover!FH10*Rents!FI10/30))</f>
        <v>0</v>
      </c>
      <c r="FJ10" s="47">
        <f>IF('Res Rent Roll'!$B10="","",IF('Res Rent Roll'!$D10="YES",IF(Vacancy!FJ$3&lt;'Res Rent Roll'!$J10,'Res Rent Roll'!$H10*'Res Rent Roll'!$C10,'Res Rent Roll'!$R10*Rollover!FI10*Rents!FJ10/30),'Res Rent Roll'!$R10*Rollover!FI10*Rents!FJ10/30))</f>
        <v>0</v>
      </c>
      <c r="FK10" s="47">
        <f>IF('Res Rent Roll'!$B10="","",IF('Res Rent Roll'!$D10="YES",IF(Vacancy!FK$3&lt;'Res Rent Roll'!$J10,'Res Rent Roll'!$H10*'Res Rent Roll'!$C10,'Res Rent Roll'!$R10*Rollover!FJ10*Rents!FK10/30),'Res Rent Roll'!$R10*Rollover!FJ10*Rents!FK10/30))</f>
        <v>0</v>
      </c>
      <c r="FL10" s="47">
        <f>IF('Res Rent Roll'!$B10="","",IF('Res Rent Roll'!$D10="YES",IF(Vacancy!FL$3&lt;'Res Rent Roll'!$J10,'Res Rent Roll'!$H10*'Res Rent Roll'!$C10,'Res Rent Roll'!$R10*Rollover!FK10*Rents!FL10/30),'Res Rent Roll'!$R10*Rollover!FK10*Rents!FL10/30))</f>
        <v>0</v>
      </c>
      <c r="FM10" s="47">
        <f>IF('Res Rent Roll'!$B10="","",IF('Res Rent Roll'!$D10="YES",IF(Vacancy!FM$3&lt;'Res Rent Roll'!$J10,'Res Rent Roll'!$H10*'Res Rent Roll'!$C10,'Res Rent Roll'!$R10*Rollover!FL10*Rents!FM10/30),'Res Rent Roll'!$R10*Rollover!FL10*Rents!FM10/30))</f>
        <v>0</v>
      </c>
      <c r="FN10" s="47">
        <f>IF('Res Rent Roll'!$B10="","",IF('Res Rent Roll'!$D10="YES",IF(Vacancy!FN$3&lt;'Res Rent Roll'!$J10,'Res Rent Roll'!$H10*'Res Rent Roll'!$C10,'Res Rent Roll'!$R10*Rollover!FM10*Rents!FN10/30),'Res Rent Roll'!$R10*Rollover!FM10*Rents!FN10/30))</f>
        <v>0</v>
      </c>
      <c r="FO10" s="47">
        <f>IF('Res Rent Roll'!$B10="","",IF('Res Rent Roll'!$D10="YES",IF(Vacancy!FO$3&lt;'Res Rent Roll'!$J10,'Res Rent Roll'!$H10*'Res Rent Roll'!$C10,'Res Rent Roll'!$R10*Rollover!FN10*Rents!FO10/30),'Res Rent Roll'!$R10*Rollover!FN10*Rents!FO10/30))</f>
        <v>0</v>
      </c>
      <c r="FP10" s="47">
        <f>IF('Res Rent Roll'!$B10="","",IF('Res Rent Roll'!$D10="YES",IF(Vacancy!FP$3&lt;'Res Rent Roll'!$J10,'Res Rent Roll'!$H10*'Res Rent Roll'!$C10,'Res Rent Roll'!$R10*Rollover!FO10*Rents!FP10/30),'Res Rent Roll'!$R10*Rollover!FO10*Rents!FP10/30))</f>
        <v>975.80188329852945</v>
      </c>
      <c r="FQ10" s="47">
        <f>IF('Res Rent Roll'!$B10="","",IF('Res Rent Roll'!$D10="YES",IF(Vacancy!FQ$3&lt;'Res Rent Roll'!$J10,'Res Rent Roll'!$H10*'Res Rent Roll'!$C10,'Res Rent Roll'!$R10*Rollover!FP10*Rents!FQ10/30),'Res Rent Roll'!$R10*Rollover!FP10*Rents!FQ10/30))</f>
        <v>0</v>
      </c>
      <c r="FR10" s="47">
        <f>IF('Res Rent Roll'!$B10="","",IF('Res Rent Roll'!$D10="YES",IF(Vacancy!FR$3&lt;'Res Rent Roll'!$J10,'Res Rent Roll'!$H10*'Res Rent Roll'!$C10,'Res Rent Roll'!$R10*Rollover!FQ10*Rents!FR10/30),'Res Rent Roll'!$R10*Rollover!FQ10*Rents!FR10/30))</f>
        <v>0</v>
      </c>
      <c r="FS10" s="47">
        <f>IF('Res Rent Roll'!$B10="","",IF('Res Rent Roll'!$D10="YES",IF(Vacancy!FS$3&lt;'Res Rent Roll'!$J10,'Res Rent Roll'!$H10*'Res Rent Roll'!$C10,'Res Rent Roll'!$R10*Rollover!FR10*Rents!FS10/30),'Res Rent Roll'!$R10*Rollover!FR10*Rents!FS10/30))</f>
        <v>0</v>
      </c>
      <c r="FT10" s="47">
        <f>IF('Res Rent Roll'!$B10="","",IF('Res Rent Roll'!$D10="YES",IF(Vacancy!FT$3&lt;'Res Rent Roll'!$J10,'Res Rent Roll'!$H10*'Res Rent Roll'!$C10,'Res Rent Roll'!$R10*Rollover!FS10*Rents!FT10/30),'Res Rent Roll'!$R10*Rollover!FS10*Rents!FT10/30))</f>
        <v>0</v>
      </c>
      <c r="FU10" s="47">
        <f>IF('Res Rent Roll'!$B10="","",IF('Res Rent Roll'!$D10="YES",IF(Vacancy!FU$3&lt;'Res Rent Roll'!$J10,'Res Rent Roll'!$H10*'Res Rent Roll'!$C10,'Res Rent Roll'!$R10*Rollover!FT10*Rents!FU10/30),'Res Rent Roll'!$R10*Rollover!FT10*Rents!FU10/30))</f>
        <v>0</v>
      </c>
      <c r="FV10" s="47">
        <f>IF('Res Rent Roll'!$B10="","",IF('Res Rent Roll'!$D10="YES",IF(Vacancy!FV$3&lt;'Res Rent Roll'!$J10,'Res Rent Roll'!$H10*'Res Rent Roll'!$C10,'Res Rent Roll'!$R10*Rollover!FU10*Rents!FV10/30),'Res Rent Roll'!$R10*Rollover!FU10*Rents!FV10/30))</f>
        <v>0</v>
      </c>
      <c r="FW10" s="47">
        <f>IF('Res Rent Roll'!$B10="","",IF('Res Rent Roll'!$D10="YES",IF(Vacancy!FW$3&lt;'Res Rent Roll'!$J10,'Res Rent Roll'!$H10*'Res Rent Roll'!$C10,'Res Rent Roll'!$R10*Rollover!FV10*Rents!FW10/30),'Res Rent Roll'!$R10*Rollover!FV10*Rents!FW10/30))</f>
        <v>0</v>
      </c>
      <c r="FX10" s="47">
        <f>IF('Res Rent Roll'!$B10="","",IF('Res Rent Roll'!$D10="YES",IF(Vacancy!FX$3&lt;'Res Rent Roll'!$J10,'Res Rent Roll'!$H10*'Res Rent Roll'!$C10,'Res Rent Roll'!$R10*Rollover!FW10*Rents!FX10/30),'Res Rent Roll'!$R10*Rollover!FW10*Rents!FX10/30))</f>
        <v>0</v>
      </c>
      <c r="FY10" s="47">
        <f>IF('Res Rent Roll'!$B10="","",IF('Res Rent Roll'!$D10="YES",IF(Vacancy!FY$3&lt;'Res Rent Roll'!$J10,'Res Rent Roll'!$H10*'Res Rent Roll'!$C10,'Res Rent Roll'!$R10*Rollover!FX10*Rents!FY10/30),'Res Rent Roll'!$R10*Rollover!FX10*Rents!FY10/30))</f>
        <v>0</v>
      </c>
      <c r="FZ10" s="47">
        <f>IF('Res Rent Roll'!$B10="","",IF('Res Rent Roll'!$D10="YES",IF(Vacancy!FZ$3&lt;'Res Rent Roll'!$J10,'Res Rent Roll'!$H10*'Res Rent Roll'!$C10,'Res Rent Roll'!$R10*Rollover!FY10*Rents!FZ10/30),'Res Rent Roll'!$R10*Rollover!FY10*Rents!FZ10/30))</f>
        <v>0</v>
      </c>
      <c r="GA10" s="48">
        <f>IF('Res Rent Roll'!$B10="","",IF('Res Rent Roll'!$D10="YES",IF(Vacancy!GA$3&lt;'Res Rent Roll'!$J10,'Res Rent Roll'!$H10*'Res Rent Roll'!$C10,'Res Rent Roll'!$R10*Rollover!FZ10*Rents!GA10/30),'Res Rent Roll'!$R10*Rollover!FZ10*Rents!GA10/30))</f>
        <v>0</v>
      </c>
    </row>
    <row r="11" spans="2:183" x14ac:dyDescent="0.3">
      <c r="B11" s="42" t="str">
        <f>IF('Res Rent Roll'!$B11="","",'Res Rent Roll'!$B11)</f>
        <v>2-Bed A R2</v>
      </c>
      <c r="C11" s="43"/>
      <c r="D11" s="47">
        <f>IF('Res Rent Roll'!$B11="","",IF('Res Rent Roll'!$D11="YES",IF(Vacancy!D$3&lt;'Res Rent Roll'!$J11,'Res Rent Roll'!$H11*'Res Rent Roll'!$C11,'Res Rent Roll'!$R11*Rollover!C11*Rents!D11/30),'Res Rent Roll'!$R11*Rollover!C11*Rents!D11/30))</f>
        <v>0</v>
      </c>
      <c r="E11" s="47">
        <f>IF('Res Rent Roll'!$B11="","",IF('Res Rent Roll'!$D11="YES",IF(Vacancy!E$3&lt;'Res Rent Roll'!$J11,'Res Rent Roll'!$H11*'Res Rent Roll'!$C11,'Res Rent Roll'!$R11*Rollover!D11*Rents!E11/30),'Res Rent Roll'!$R11*Rollover!D11*Rents!E11/30))</f>
        <v>0</v>
      </c>
      <c r="F11" s="47">
        <f>IF('Res Rent Roll'!$B11="","",IF('Res Rent Roll'!$D11="YES",IF(Vacancy!F$3&lt;'Res Rent Roll'!$J11,'Res Rent Roll'!$H11*'Res Rent Roll'!$C11,'Res Rent Roll'!$R11*Rollover!E11*Rents!F11/30),'Res Rent Roll'!$R11*Rollover!E11*Rents!F11/30))</f>
        <v>0</v>
      </c>
      <c r="G11" s="47">
        <f>IF('Res Rent Roll'!$B11="","",IF('Res Rent Roll'!$D11="YES",IF(Vacancy!G$3&lt;'Res Rent Roll'!$J11,'Res Rent Roll'!$H11*'Res Rent Roll'!$C11,'Res Rent Roll'!$R11*Rollover!F11*Rents!G11/30),'Res Rent Roll'!$R11*Rollover!F11*Rents!G11/30))</f>
        <v>0</v>
      </c>
      <c r="H11" s="47">
        <f>IF('Res Rent Roll'!$B11="","",IF('Res Rent Roll'!$D11="YES",IF(Vacancy!H$3&lt;'Res Rent Roll'!$J11,'Res Rent Roll'!$H11*'Res Rent Roll'!$C11,'Res Rent Roll'!$R11*Rollover!G11*Rents!H11/30),'Res Rent Roll'!$R11*Rollover!G11*Rents!H11/30))</f>
        <v>0</v>
      </c>
      <c r="I11" s="47">
        <f>IF('Res Rent Roll'!$B11="","",IF('Res Rent Roll'!$D11="YES",IF(Vacancy!I$3&lt;'Res Rent Roll'!$J11,'Res Rent Roll'!$H11*'Res Rent Roll'!$C11,'Res Rent Roll'!$R11*Rollover!H11*Rents!I11/30),'Res Rent Roll'!$R11*Rollover!H11*Rents!I11/30))</f>
        <v>0</v>
      </c>
      <c r="J11" s="47">
        <f>IF('Res Rent Roll'!$B11="","",IF('Res Rent Roll'!$D11="YES",IF(Vacancy!J$3&lt;'Res Rent Roll'!$J11,'Res Rent Roll'!$H11*'Res Rent Roll'!$C11,'Res Rent Roll'!$R11*Rollover!I11*Rents!J11/30),'Res Rent Roll'!$R11*Rollover!I11*Rents!J11/30))</f>
        <v>0</v>
      </c>
      <c r="K11" s="47">
        <f>IF('Res Rent Roll'!$B11="","",IF('Res Rent Roll'!$D11="YES",IF(Vacancy!K$3&lt;'Res Rent Roll'!$J11,'Res Rent Roll'!$H11*'Res Rent Roll'!$C11,'Res Rent Roll'!$R11*Rollover!J11*Rents!K11/30),'Res Rent Roll'!$R11*Rollover!J11*Rents!K11/30))</f>
        <v>0</v>
      </c>
      <c r="L11" s="47">
        <f>IF('Res Rent Roll'!$B11="","",IF('Res Rent Roll'!$D11="YES",IF(Vacancy!L$3&lt;'Res Rent Roll'!$J11,'Res Rent Roll'!$H11*'Res Rent Roll'!$C11,'Res Rent Roll'!$R11*Rollover!K11*Rents!L11/30),'Res Rent Roll'!$R11*Rollover!K11*Rents!L11/30))</f>
        <v>0</v>
      </c>
      <c r="M11" s="47">
        <f>IF('Res Rent Roll'!$B11="","",IF('Res Rent Roll'!$D11="YES",IF(Vacancy!M$3&lt;'Res Rent Roll'!$J11,'Res Rent Roll'!$H11*'Res Rent Roll'!$C11,'Res Rent Roll'!$R11*Rollover!L11*Rents!M11/30),'Res Rent Roll'!$R11*Rollover!L11*Rents!M11/30))</f>
        <v>0</v>
      </c>
      <c r="N11" s="47">
        <f>IF('Res Rent Roll'!$B11="","",IF('Res Rent Roll'!$D11="YES",IF(Vacancy!N$3&lt;'Res Rent Roll'!$J11,'Res Rent Roll'!$H11*'Res Rent Roll'!$C11,'Res Rent Roll'!$R11*Rollover!M11*Rents!N11/30),'Res Rent Roll'!$R11*Rollover!M11*Rents!N11/30))</f>
        <v>0</v>
      </c>
      <c r="O11" s="47">
        <f>IF('Res Rent Roll'!$B11="","",IF('Res Rent Roll'!$D11="YES",IF(Vacancy!O$3&lt;'Res Rent Roll'!$J11,'Res Rent Roll'!$H11*'Res Rent Roll'!$C11,'Res Rent Roll'!$R11*Rollover!N11*Rents!O11/30),'Res Rent Roll'!$R11*Rollover!N11*Rents!O11/30))</f>
        <v>0</v>
      </c>
      <c r="P11" s="47">
        <f>IF('Res Rent Roll'!$B11="","",IF('Res Rent Roll'!$D11="YES",IF(Vacancy!P$3&lt;'Res Rent Roll'!$J11,'Res Rent Roll'!$H11*'Res Rent Roll'!$C11,'Res Rent Roll'!$R11*Rollover!O11*Rents!P11/30),'Res Rent Roll'!$R11*Rollover!O11*Rents!P11/30))</f>
        <v>1951.7264000000005</v>
      </c>
      <c r="Q11" s="47">
        <f>IF('Res Rent Roll'!$B11="","",IF('Res Rent Roll'!$D11="YES",IF(Vacancy!Q$3&lt;'Res Rent Roll'!$J11,'Res Rent Roll'!$H11*'Res Rent Roll'!$C11,'Res Rent Roll'!$R11*Rollover!P11*Rents!Q11/30),'Res Rent Roll'!$R11*Rollover!P11*Rents!Q11/30))</f>
        <v>0</v>
      </c>
      <c r="R11" s="47">
        <f>IF('Res Rent Roll'!$B11="","",IF('Res Rent Roll'!$D11="YES",IF(Vacancy!R$3&lt;'Res Rent Roll'!$J11,'Res Rent Roll'!$H11*'Res Rent Roll'!$C11,'Res Rent Roll'!$R11*Rollover!Q11*Rents!R11/30),'Res Rent Roll'!$R11*Rollover!Q11*Rents!R11/30))</f>
        <v>0</v>
      </c>
      <c r="S11" s="47">
        <f>IF('Res Rent Roll'!$B11="","",IF('Res Rent Roll'!$D11="YES",IF(Vacancy!S$3&lt;'Res Rent Roll'!$J11,'Res Rent Roll'!$H11*'Res Rent Roll'!$C11,'Res Rent Roll'!$R11*Rollover!R11*Rents!S11/30),'Res Rent Roll'!$R11*Rollover!R11*Rents!S11/30))</f>
        <v>0</v>
      </c>
      <c r="T11" s="47">
        <f>IF('Res Rent Roll'!$B11="","",IF('Res Rent Roll'!$D11="YES",IF(Vacancy!T$3&lt;'Res Rent Roll'!$J11,'Res Rent Roll'!$H11*'Res Rent Roll'!$C11,'Res Rent Roll'!$R11*Rollover!S11*Rents!T11/30),'Res Rent Roll'!$R11*Rollover!S11*Rents!T11/30))</f>
        <v>0</v>
      </c>
      <c r="U11" s="47">
        <f>IF('Res Rent Roll'!$B11="","",IF('Res Rent Roll'!$D11="YES",IF(Vacancy!U$3&lt;'Res Rent Roll'!$J11,'Res Rent Roll'!$H11*'Res Rent Roll'!$C11,'Res Rent Roll'!$R11*Rollover!T11*Rents!U11/30),'Res Rent Roll'!$R11*Rollover!T11*Rents!U11/30))</f>
        <v>0</v>
      </c>
      <c r="V11" s="47">
        <f>IF('Res Rent Roll'!$B11="","",IF('Res Rent Roll'!$D11="YES",IF(Vacancy!V$3&lt;'Res Rent Roll'!$J11,'Res Rent Roll'!$H11*'Res Rent Roll'!$C11,'Res Rent Roll'!$R11*Rollover!U11*Rents!V11/30),'Res Rent Roll'!$R11*Rollover!U11*Rents!V11/30))</f>
        <v>0</v>
      </c>
      <c r="W11" s="47">
        <f>IF('Res Rent Roll'!$B11="","",IF('Res Rent Roll'!$D11="YES",IF(Vacancy!W$3&lt;'Res Rent Roll'!$J11,'Res Rent Roll'!$H11*'Res Rent Roll'!$C11,'Res Rent Roll'!$R11*Rollover!V11*Rents!W11/30),'Res Rent Roll'!$R11*Rollover!V11*Rents!W11/30))</f>
        <v>0</v>
      </c>
      <c r="X11" s="47">
        <f>IF('Res Rent Roll'!$B11="","",IF('Res Rent Roll'!$D11="YES",IF(Vacancy!X$3&lt;'Res Rent Roll'!$J11,'Res Rent Roll'!$H11*'Res Rent Roll'!$C11,'Res Rent Roll'!$R11*Rollover!W11*Rents!X11/30),'Res Rent Roll'!$R11*Rollover!W11*Rents!X11/30))</f>
        <v>0</v>
      </c>
      <c r="Y11" s="47">
        <f>IF('Res Rent Roll'!$B11="","",IF('Res Rent Roll'!$D11="YES",IF(Vacancy!Y$3&lt;'Res Rent Roll'!$J11,'Res Rent Roll'!$H11*'Res Rent Roll'!$C11,'Res Rent Roll'!$R11*Rollover!X11*Rents!Y11/30),'Res Rent Roll'!$R11*Rollover!X11*Rents!Y11/30))</f>
        <v>0</v>
      </c>
      <c r="Z11" s="47">
        <f>IF('Res Rent Roll'!$B11="","",IF('Res Rent Roll'!$D11="YES",IF(Vacancy!Z$3&lt;'Res Rent Roll'!$J11,'Res Rent Roll'!$H11*'Res Rent Roll'!$C11,'Res Rent Roll'!$R11*Rollover!Y11*Rents!Z11/30),'Res Rent Roll'!$R11*Rollover!Y11*Rents!Z11/30))</f>
        <v>0</v>
      </c>
      <c r="AA11" s="47">
        <f>IF('Res Rent Roll'!$B11="","",IF('Res Rent Roll'!$D11="YES",IF(Vacancy!AA$3&lt;'Res Rent Roll'!$J11,'Res Rent Roll'!$H11*'Res Rent Roll'!$C11,'Res Rent Roll'!$R11*Rollover!Z11*Rents!AA11/30),'Res Rent Roll'!$R11*Rollover!Z11*Rents!AA11/30))</f>
        <v>0</v>
      </c>
      <c r="AB11" s="47">
        <f>IF('Res Rent Roll'!$B11="","",IF('Res Rent Roll'!$D11="YES",IF(Vacancy!AB$3&lt;'Res Rent Roll'!$J11,'Res Rent Roll'!$H11*'Res Rent Roll'!$C11,'Res Rent Roll'!$R11*Rollover!AA11*Rents!AB11/30),'Res Rent Roll'!$R11*Rollover!AA11*Rents!AB11/30))</f>
        <v>2365.5523840000005</v>
      </c>
      <c r="AC11" s="47">
        <f>IF('Res Rent Roll'!$B11="","",IF('Res Rent Roll'!$D11="YES",IF(Vacancy!AC$3&lt;'Res Rent Roll'!$J11,'Res Rent Roll'!$H11*'Res Rent Roll'!$C11,'Res Rent Roll'!$R11*Rollover!AB11*Rents!AC11/30),'Res Rent Roll'!$R11*Rollover!AB11*Rents!AC11/30))</f>
        <v>0</v>
      </c>
      <c r="AD11" s="47">
        <f>IF('Res Rent Roll'!$B11="","",IF('Res Rent Roll'!$D11="YES",IF(Vacancy!AD$3&lt;'Res Rent Roll'!$J11,'Res Rent Roll'!$H11*'Res Rent Roll'!$C11,'Res Rent Roll'!$R11*Rollover!AC11*Rents!AD11/30),'Res Rent Roll'!$R11*Rollover!AC11*Rents!AD11/30))</f>
        <v>0</v>
      </c>
      <c r="AE11" s="47">
        <f>IF('Res Rent Roll'!$B11="","",IF('Res Rent Roll'!$D11="YES",IF(Vacancy!AE$3&lt;'Res Rent Roll'!$J11,'Res Rent Roll'!$H11*'Res Rent Roll'!$C11,'Res Rent Roll'!$R11*Rollover!AD11*Rents!AE11/30),'Res Rent Roll'!$R11*Rollover!AD11*Rents!AE11/30))</f>
        <v>0</v>
      </c>
      <c r="AF11" s="47">
        <f>IF('Res Rent Roll'!$B11="","",IF('Res Rent Roll'!$D11="YES",IF(Vacancy!AF$3&lt;'Res Rent Roll'!$J11,'Res Rent Roll'!$H11*'Res Rent Roll'!$C11,'Res Rent Roll'!$R11*Rollover!AE11*Rents!AF11/30),'Res Rent Roll'!$R11*Rollover!AE11*Rents!AF11/30))</f>
        <v>0</v>
      </c>
      <c r="AG11" s="47">
        <f>IF('Res Rent Roll'!$B11="","",IF('Res Rent Roll'!$D11="YES",IF(Vacancy!AG$3&lt;'Res Rent Roll'!$J11,'Res Rent Roll'!$H11*'Res Rent Roll'!$C11,'Res Rent Roll'!$R11*Rollover!AF11*Rents!AG11/30),'Res Rent Roll'!$R11*Rollover!AF11*Rents!AG11/30))</f>
        <v>0</v>
      </c>
      <c r="AH11" s="47">
        <f>IF('Res Rent Roll'!$B11="","",IF('Res Rent Roll'!$D11="YES",IF(Vacancy!AH$3&lt;'Res Rent Roll'!$J11,'Res Rent Roll'!$H11*'Res Rent Roll'!$C11,'Res Rent Roll'!$R11*Rollover!AG11*Rents!AH11/30),'Res Rent Roll'!$R11*Rollover!AG11*Rents!AH11/30))</f>
        <v>0</v>
      </c>
      <c r="AI11" s="47">
        <f>IF('Res Rent Roll'!$B11="","",IF('Res Rent Roll'!$D11="YES",IF(Vacancy!AI$3&lt;'Res Rent Roll'!$J11,'Res Rent Roll'!$H11*'Res Rent Roll'!$C11,'Res Rent Roll'!$R11*Rollover!AH11*Rents!AI11/30),'Res Rent Roll'!$R11*Rollover!AH11*Rents!AI11/30))</f>
        <v>0</v>
      </c>
      <c r="AJ11" s="47">
        <f>IF('Res Rent Roll'!$B11="","",IF('Res Rent Roll'!$D11="YES",IF(Vacancy!AJ$3&lt;'Res Rent Roll'!$J11,'Res Rent Roll'!$H11*'Res Rent Roll'!$C11,'Res Rent Roll'!$R11*Rollover!AI11*Rents!AJ11/30),'Res Rent Roll'!$R11*Rollover!AI11*Rents!AJ11/30))</f>
        <v>0</v>
      </c>
      <c r="AK11" s="47">
        <f>IF('Res Rent Roll'!$B11="","",IF('Res Rent Roll'!$D11="YES",IF(Vacancy!AK$3&lt;'Res Rent Roll'!$J11,'Res Rent Roll'!$H11*'Res Rent Roll'!$C11,'Res Rent Roll'!$R11*Rollover!AJ11*Rents!AK11/30),'Res Rent Roll'!$R11*Rollover!AJ11*Rents!AK11/30))</f>
        <v>0</v>
      </c>
      <c r="AL11" s="47">
        <f>IF('Res Rent Roll'!$B11="","",IF('Res Rent Roll'!$D11="YES",IF(Vacancy!AL$3&lt;'Res Rent Roll'!$J11,'Res Rent Roll'!$H11*'Res Rent Roll'!$C11,'Res Rent Roll'!$R11*Rollover!AK11*Rents!AL11/30),'Res Rent Roll'!$R11*Rollover!AK11*Rents!AL11/30))</f>
        <v>0</v>
      </c>
      <c r="AM11" s="47">
        <f>IF('Res Rent Roll'!$B11="","",IF('Res Rent Roll'!$D11="YES",IF(Vacancy!AM$3&lt;'Res Rent Roll'!$J11,'Res Rent Roll'!$H11*'Res Rent Roll'!$C11,'Res Rent Roll'!$R11*Rollover!AL11*Rents!AM11/30),'Res Rent Roll'!$R11*Rollover!AL11*Rents!AM11/30))</f>
        <v>0</v>
      </c>
      <c r="AN11" s="47">
        <f>IF('Res Rent Roll'!$B11="","",IF('Res Rent Roll'!$D11="YES",IF(Vacancy!AN$3&lt;'Res Rent Roll'!$J11,'Res Rent Roll'!$H11*'Res Rent Roll'!$C11,'Res Rent Roll'!$R11*Rollover!AM11*Rents!AN11/30),'Res Rent Roll'!$R11*Rollover!AM11*Rents!AN11/30))</f>
        <v>2436.5189555200004</v>
      </c>
      <c r="AO11" s="47">
        <f>IF('Res Rent Roll'!$B11="","",IF('Res Rent Roll'!$D11="YES",IF(Vacancy!AO$3&lt;'Res Rent Roll'!$J11,'Res Rent Roll'!$H11*'Res Rent Roll'!$C11,'Res Rent Roll'!$R11*Rollover!AN11*Rents!AO11/30),'Res Rent Roll'!$R11*Rollover!AN11*Rents!AO11/30))</f>
        <v>0</v>
      </c>
      <c r="AP11" s="47">
        <f>IF('Res Rent Roll'!$B11="","",IF('Res Rent Roll'!$D11="YES",IF(Vacancy!AP$3&lt;'Res Rent Roll'!$J11,'Res Rent Roll'!$H11*'Res Rent Roll'!$C11,'Res Rent Roll'!$R11*Rollover!AO11*Rents!AP11/30),'Res Rent Roll'!$R11*Rollover!AO11*Rents!AP11/30))</f>
        <v>0</v>
      </c>
      <c r="AQ11" s="47">
        <f>IF('Res Rent Roll'!$B11="","",IF('Res Rent Roll'!$D11="YES",IF(Vacancy!AQ$3&lt;'Res Rent Roll'!$J11,'Res Rent Roll'!$H11*'Res Rent Roll'!$C11,'Res Rent Roll'!$R11*Rollover!AP11*Rents!AQ11/30),'Res Rent Roll'!$R11*Rollover!AP11*Rents!AQ11/30))</f>
        <v>0</v>
      </c>
      <c r="AR11" s="47">
        <f>IF('Res Rent Roll'!$B11="","",IF('Res Rent Roll'!$D11="YES",IF(Vacancy!AR$3&lt;'Res Rent Roll'!$J11,'Res Rent Roll'!$H11*'Res Rent Roll'!$C11,'Res Rent Roll'!$R11*Rollover!AQ11*Rents!AR11/30),'Res Rent Roll'!$R11*Rollover!AQ11*Rents!AR11/30))</f>
        <v>0</v>
      </c>
      <c r="AS11" s="47">
        <f>IF('Res Rent Roll'!$B11="","",IF('Res Rent Roll'!$D11="YES",IF(Vacancy!AS$3&lt;'Res Rent Roll'!$J11,'Res Rent Roll'!$H11*'Res Rent Roll'!$C11,'Res Rent Roll'!$R11*Rollover!AR11*Rents!AS11/30),'Res Rent Roll'!$R11*Rollover!AR11*Rents!AS11/30))</f>
        <v>0</v>
      </c>
      <c r="AT11" s="47">
        <f>IF('Res Rent Roll'!$B11="","",IF('Res Rent Roll'!$D11="YES",IF(Vacancy!AT$3&lt;'Res Rent Roll'!$J11,'Res Rent Roll'!$H11*'Res Rent Roll'!$C11,'Res Rent Roll'!$R11*Rollover!AS11*Rents!AT11/30),'Res Rent Roll'!$R11*Rollover!AS11*Rents!AT11/30))</f>
        <v>0</v>
      </c>
      <c r="AU11" s="47">
        <f>IF('Res Rent Roll'!$B11="","",IF('Res Rent Roll'!$D11="YES",IF(Vacancy!AU$3&lt;'Res Rent Roll'!$J11,'Res Rent Roll'!$H11*'Res Rent Roll'!$C11,'Res Rent Roll'!$R11*Rollover!AT11*Rents!AU11/30),'Res Rent Roll'!$R11*Rollover!AT11*Rents!AU11/30))</f>
        <v>0</v>
      </c>
      <c r="AV11" s="47">
        <f>IF('Res Rent Roll'!$B11="","",IF('Res Rent Roll'!$D11="YES",IF(Vacancy!AV$3&lt;'Res Rent Roll'!$J11,'Res Rent Roll'!$H11*'Res Rent Roll'!$C11,'Res Rent Roll'!$R11*Rollover!AU11*Rents!AV11/30),'Res Rent Roll'!$R11*Rollover!AU11*Rents!AV11/30))</f>
        <v>0</v>
      </c>
      <c r="AW11" s="47">
        <f>IF('Res Rent Roll'!$B11="","",IF('Res Rent Roll'!$D11="YES",IF(Vacancy!AW$3&lt;'Res Rent Roll'!$J11,'Res Rent Roll'!$H11*'Res Rent Roll'!$C11,'Res Rent Roll'!$R11*Rollover!AV11*Rents!AW11/30),'Res Rent Roll'!$R11*Rollover!AV11*Rents!AW11/30))</f>
        <v>0</v>
      </c>
      <c r="AX11" s="47">
        <f>IF('Res Rent Roll'!$B11="","",IF('Res Rent Roll'!$D11="YES",IF(Vacancy!AX$3&lt;'Res Rent Roll'!$J11,'Res Rent Roll'!$H11*'Res Rent Roll'!$C11,'Res Rent Roll'!$R11*Rollover!AW11*Rents!AX11/30),'Res Rent Roll'!$R11*Rollover!AW11*Rents!AX11/30))</f>
        <v>0</v>
      </c>
      <c r="AY11" s="47">
        <f>IF('Res Rent Roll'!$B11="","",IF('Res Rent Roll'!$D11="YES",IF(Vacancy!AY$3&lt;'Res Rent Roll'!$J11,'Res Rent Roll'!$H11*'Res Rent Roll'!$C11,'Res Rent Roll'!$R11*Rollover!AX11*Rents!AY11/30),'Res Rent Roll'!$R11*Rollover!AX11*Rents!AY11/30))</f>
        <v>0</v>
      </c>
      <c r="AZ11" s="47">
        <f>IF('Res Rent Roll'!$B11="","",IF('Res Rent Roll'!$D11="YES",IF(Vacancy!AZ$3&lt;'Res Rent Roll'!$J11,'Res Rent Roll'!$H11*'Res Rent Roll'!$C11,'Res Rent Roll'!$R11*Rollover!AY11*Rents!AZ11/30),'Res Rent Roll'!$R11*Rollover!AY11*Rents!AZ11/30))</f>
        <v>2509.6145241856002</v>
      </c>
      <c r="BA11" s="47">
        <f>IF('Res Rent Roll'!$B11="","",IF('Res Rent Roll'!$D11="YES",IF(Vacancy!BA$3&lt;'Res Rent Roll'!$J11,'Res Rent Roll'!$H11*'Res Rent Roll'!$C11,'Res Rent Roll'!$R11*Rollover!AZ11*Rents!BA11/30),'Res Rent Roll'!$R11*Rollover!AZ11*Rents!BA11/30))</f>
        <v>0</v>
      </c>
      <c r="BB11" s="47">
        <f>IF('Res Rent Roll'!$B11="","",IF('Res Rent Roll'!$D11="YES",IF(Vacancy!BB$3&lt;'Res Rent Roll'!$J11,'Res Rent Roll'!$H11*'Res Rent Roll'!$C11,'Res Rent Roll'!$R11*Rollover!BA11*Rents!BB11/30),'Res Rent Roll'!$R11*Rollover!BA11*Rents!BB11/30))</f>
        <v>0</v>
      </c>
      <c r="BC11" s="47">
        <f>IF('Res Rent Roll'!$B11="","",IF('Res Rent Roll'!$D11="YES",IF(Vacancy!BC$3&lt;'Res Rent Roll'!$J11,'Res Rent Roll'!$H11*'Res Rent Roll'!$C11,'Res Rent Roll'!$R11*Rollover!BB11*Rents!BC11/30),'Res Rent Roll'!$R11*Rollover!BB11*Rents!BC11/30))</f>
        <v>0</v>
      </c>
      <c r="BD11" s="47">
        <f>IF('Res Rent Roll'!$B11="","",IF('Res Rent Roll'!$D11="YES",IF(Vacancy!BD$3&lt;'Res Rent Roll'!$J11,'Res Rent Roll'!$H11*'Res Rent Roll'!$C11,'Res Rent Roll'!$R11*Rollover!BC11*Rents!BD11/30),'Res Rent Roll'!$R11*Rollover!BC11*Rents!BD11/30))</f>
        <v>0</v>
      </c>
      <c r="BE11" s="47">
        <f>IF('Res Rent Roll'!$B11="","",IF('Res Rent Roll'!$D11="YES",IF(Vacancy!BE$3&lt;'Res Rent Roll'!$J11,'Res Rent Roll'!$H11*'Res Rent Roll'!$C11,'Res Rent Roll'!$R11*Rollover!BD11*Rents!BE11/30),'Res Rent Roll'!$R11*Rollover!BD11*Rents!BE11/30))</f>
        <v>0</v>
      </c>
      <c r="BF11" s="47">
        <f>IF('Res Rent Roll'!$B11="","",IF('Res Rent Roll'!$D11="YES",IF(Vacancy!BF$3&lt;'Res Rent Roll'!$J11,'Res Rent Roll'!$H11*'Res Rent Roll'!$C11,'Res Rent Roll'!$R11*Rollover!BE11*Rents!BF11/30),'Res Rent Roll'!$R11*Rollover!BE11*Rents!BF11/30))</f>
        <v>0</v>
      </c>
      <c r="BG11" s="47">
        <f>IF('Res Rent Roll'!$B11="","",IF('Res Rent Roll'!$D11="YES",IF(Vacancy!BG$3&lt;'Res Rent Roll'!$J11,'Res Rent Roll'!$H11*'Res Rent Roll'!$C11,'Res Rent Roll'!$R11*Rollover!BF11*Rents!BG11/30),'Res Rent Roll'!$R11*Rollover!BF11*Rents!BG11/30))</f>
        <v>0</v>
      </c>
      <c r="BH11" s="47">
        <f>IF('Res Rent Roll'!$B11="","",IF('Res Rent Roll'!$D11="YES",IF(Vacancy!BH$3&lt;'Res Rent Roll'!$J11,'Res Rent Roll'!$H11*'Res Rent Roll'!$C11,'Res Rent Roll'!$R11*Rollover!BG11*Rents!BH11/30),'Res Rent Roll'!$R11*Rollover!BG11*Rents!BH11/30))</f>
        <v>0</v>
      </c>
      <c r="BI11" s="47">
        <f>IF('Res Rent Roll'!$B11="","",IF('Res Rent Roll'!$D11="YES",IF(Vacancy!BI$3&lt;'Res Rent Roll'!$J11,'Res Rent Roll'!$H11*'Res Rent Roll'!$C11,'Res Rent Roll'!$R11*Rollover!BH11*Rents!BI11/30),'Res Rent Roll'!$R11*Rollover!BH11*Rents!BI11/30))</f>
        <v>0</v>
      </c>
      <c r="BJ11" s="47">
        <f>IF('Res Rent Roll'!$B11="","",IF('Res Rent Roll'!$D11="YES",IF(Vacancy!BJ$3&lt;'Res Rent Roll'!$J11,'Res Rent Roll'!$H11*'Res Rent Roll'!$C11,'Res Rent Roll'!$R11*Rollover!BI11*Rents!BJ11/30),'Res Rent Roll'!$R11*Rollover!BI11*Rents!BJ11/30))</f>
        <v>0</v>
      </c>
      <c r="BK11" s="47">
        <f>IF('Res Rent Roll'!$B11="","",IF('Res Rent Roll'!$D11="YES",IF(Vacancy!BK$3&lt;'Res Rent Roll'!$J11,'Res Rent Roll'!$H11*'Res Rent Roll'!$C11,'Res Rent Roll'!$R11*Rollover!BJ11*Rents!BK11/30),'Res Rent Roll'!$R11*Rollover!BJ11*Rents!BK11/30))</f>
        <v>0</v>
      </c>
      <c r="BL11" s="47">
        <f>IF('Res Rent Roll'!$B11="","",IF('Res Rent Roll'!$D11="YES",IF(Vacancy!BL$3&lt;'Res Rent Roll'!$J11,'Res Rent Roll'!$H11*'Res Rent Roll'!$C11,'Res Rent Roll'!$R11*Rollover!BK11*Rents!BL11/30),'Res Rent Roll'!$R11*Rollover!BK11*Rents!BL11/30))</f>
        <v>2584.9029599111677</v>
      </c>
      <c r="BM11" s="47">
        <f>IF('Res Rent Roll'!$B11="","",IF('Res Rent Roll'!$D11="YES",IF(Vacancy!BM$3&lt;'Res Rent Roll'!$J11,'Res Rent Roll'!$H11*'Res Rent Roll'!$C11,'Res Rent Roll'!$R11*Rollover!BL11*Rents!BM11/30),'Res Rent Roll'!$R11*Rollover!BL11*Rents!BM11/30))</f>
        <v>0</v>
      </c>
      <c r="BN11" s="47">
        <f>IF('Res Rent Roll'!$B11="","",IF('Res Rent Roll'!$D11="YES",IF(Vacancy!BN$3&lt;'Res Rent Roll'!$J11,'Res Rent Roll'!$H11*'Res Rent Roll'!$C11,'Res Rent Roll'!$R11*Rollover!BM11*Rents!BN11/30),'Res Rent Roll'!$R11*Rollover!BM11*Rents!BN11/30))</f>
        <v>0</v>
      </c>
      <c r="BO11" s="47">
        <f>IF('Res Rent Roll'!$B11="","",IF('Res Rent Roll'!$D11="YES",IF(Vacancy!BO$3&lt;'Res Rent Roll'!$J11,'Res Rent Roll'!$H11*'Res Rent Roll'!$C11,'Res Rent Roll'!$R11*Rollover!BN11*Rents!BO11/30),'Res Rent Roll'!$R11*Rollover!BN11*Rents!BO11/30))</f>
        <v>0</v>
      </c>
      <c r="BP11" s="47">
        <f>IF('Res Rent Roll'!$B11="","",IF('Res Rent Roll'!$D11="YES",IF(Vacancy!BP$3&lt;'Res Rent Roll'!$J11,'Res Rent Roll'!$H11*'Res Rent Roll'!$C11,'Res Rent Roll'!$R11*Rollover!BO11*Rents!BP11/30),'Res Rent Roll'!$R11*Rollover!BO11*Rents!BP11/30))</f>
        <v>0</v>
      </c>
      <c r="BQ11" s="47">
        <f>IF('Res Rent Roll'!$B11="","",IF('Res Rent Roll'!$D11="YES",IF(Vacancy!BQ$3&lt;'Res Rent Roll'!$J11,'Res Rent Roll'!$H11*'Res Rent Roll'!$C11,'Res Rent Roll'!$R11*Rollover!BP11*Rents!BQ11/30),'Res Rent Roll'!$R11*Rollover!BP11*Rents!BQ11/30))</f>
        <v>0</v>
      </c>
      <c r="BR11" s="47">
        <f>IF('Res Rent Roll'!$B11="","",IF('Res Rent Roll'!$D11="YES",IF(Vacancy!BR$3&lt;'Res Rent Roll'!$J11,'Res Rent Roll'!$H11*'Res Rent Roll'!$C11,'Res Rent Roll'!$R11*Rollover!BQ11*Rents!BR11/30),'Res Rent Roll'!$R11*Rollover!BQ11*Rents!BR11/30))</f>
        <v>0</v>
      </c>
      <c r="BS11" s="47">
        <f>IF('Res Rent Roll'!$B11="","",IF('Res Rent Roll'!$D11="YES",IF(Vacancy!BS$3&lt;'Res Rent Roll'!$J11,'Res Rent Roll'!$H11*'Res Rent Roll'!$C11,'Res Rent Roll'!$R11*Rollover!BR11*Rents!BS11/30),'Res Rent Roll'!$R11*Rollover!BR11*Rents!BS11/30))</f>
        <v>0</v>
      </c>
      <c r="BT11" s="47">
        <f>IF('Res Rent Roll'!$B11="","",IF('Res Rent Roll'!$D11="YES",IF(Vacancy!BT$3&lt;'Res Rent Roll'!$J11,'Res Rent Roll'!$H11*'Res Rent Roll'!$C11,'Res Rent Roll'!$R11*Rollover!BS11*Rents!BT11/30),'Res Rent Roll'!$R11*Rollover!BS11*Rents!BT11/30))</f>
        <v>0</v>
      </c>
      <c r="BU11" s="47">
        <f>IF('Res Rent Roll'!$B11="","",IF('Res Rent Roll'!$D11="YES",IF(Vacancy!BU$3&lt;'Res Rent Roll'!$J11,'Res Rent Roll'!$H11*'Res Rent Roll'!$C11,'Res Rent Roll'!$R11*Rollover!BT11*Rents!BU11/30),'Res Rent Roll'!$R11*Rollover!BT11*Rents!BU11/30))</f>
        <v>0</v>
      </c>
      <c r="BV11" s="47">
        <f>IF('Res Rent Roll'!$B11="","",IF('Res Rent Roll'!$D11="YES",IF(Vacancy!BV$3&lt;'Res Rent Roll'!$J11,'Res Rent Roll'!$H11*'Res Rent Roll'!$C11,'Res Rent Roll'!$R11*Rollover!BU11*Rents!BV11/30),'Res Rent Roll'!$R11*Rollover!BU11*Rents!BV11/30))</f>
        <v>0</v>
      </c>
      <c r="BW11" s="47">
        <f>IF('Res Rent Roll'!$B11="","",IF('Res Rent Roll'!$D11="YES",IF(Vacancy!BW$3&lt;'Res Rent Roll'!$J11,'Res Rent Roll'!$H11*'Res Rent Roll'!$C11,'Res Rent Roll'!$R11*Rollover!BV11*Rents!BW11/30),'Res Rent Roll'!$R11*Rollover!BV11*Rents!BW11/30))</f>
        <v>0</v>
      </c>
      <c r="BX11" s="47">
        <f>IF('Res Rent Roll'!$B11="","",IF('Res Rent Roll'!$D11="YES",IF(Vacancy!BX$3&lt;'Res Rent Roll'!$J11,'Res Rent Roll'!$H11*'Res Rent Roll'!$C11,'Res Rent Roll'!$R11*Rollover!BW11*Rents!BX11/30),'Res Rent Roll'!$R11*Rollover!BW11*Rents!BX11/30))</f>
        <v>2662.4500487085033</v>
      </c>
      <c r="BY11" s="47">
        <f>IF('Res Rent Roll'!$B11="","",IF('Res Rent Roll'!$D11="YES",IF(Vacancy!BY$3&lt;'Res Rent Roll'!$J11,'Res Rent Roll'!$H11*'Res Rent Roll'!$C11,'Res Rent Roll'!$R11*Rollover!BX11*Rents!BY11/30),'Res Rent Roll'!$R11*Rollover!BX11*Rents!BY11/30))</f>
        <v>0</v>
      </c>
      <c r="BZ11" s="47">
        <f>IF('Res Rent Roll'!$B11="","",IF('Res Rent Roll'!$D11="YES",IF(Vacancy!BZ$3&lt;'Res Rent Roll'!$J11,'Res Rent Roll'!$H11*'Res Rent Roll'!$C11,'Res Rent Roll'!$R11*Rollover!BY11*Rents!BZ11/30),'Res Rent Roll'!$R11*Rollover!BY11*Rents!BZ11/30))</f>
        <v>0</v>
      </c>
      <c r="CA11" s="47">
        <f>IF('Res Rent Roll'!$B11="","",IF('Res Rent Roll'!$D11="YES",IF(Vacancy!CA$3&lt;'Res Rent Roll'!$J11,'Res Rent Roll'!$H11*'Res Rent Roll'!$C11,'Res Rent Roll'!$R11*Rollover!BZ11*Rents!CA11/30),'Res Rent Roll'!$R11*Rollover!BZ11*Rents!CA11/30))</f>
        <v>0</v>
      </c>
      <c r="CB11" s="47">
        <f>IF('Res Rent Roll'!$B11="","",IF('Res Rent Roll'!$D11="YES",IF(Vacancy!CB$3&lt;'Res Rent Roll'!$J11,'Res Rent Roll'!$H11*'Res Rent Roll'!$C11,'Res Rent Roll'!$R11*Rollover!CA11*Rents!CB11/30),'Res Rent Roll'!$R11*Rollover!CA11*Rents!CB11/30))</f>
        <v>0</v>
      </c>
      <c r="CC11" s="47">
        <f>IF('Res Rent Roll'!$B11="","",IF('Res Rent Roll'!$D11="YES",IF(Vacancy!CC$3&lt;'Res Rent Roll'!$J11,'Res Rent Roll'!$H11*'Res Rent Roll'!$C11,'Res Rent Roll'!$R11*Rollover!CB11*Rents!CC11/30),'Res Rent Roll'!$R11*Rollover!CB11*Rents!CC11/30))</f>
        <v>0</v>
      </c>
      <c r="CD11" s="47">
        <f>IF('Res Rent Roll'!$B11="","",IF('Res Rent Roll'!$D11="YES",IF(Vacancy!CD$3&lt;'Res Rent Roll'!$J11,'Res Rent Roll'!$H11*'Res Rent Roll'!$C11,'Res Rent Roll'!$R11*Rollover!CC11*Rents!CD11/30),'Res Rent Roll'!$R11*Rollover!CC11*Rents!CD11/30))</f>
        <v>0</v>
      </c>
      <c r="CE11" s="47">
        <f>IF('Res Rent Roll'!$B11="","",IF('Res Rent Roll'!$D11="YES",IF(Vacancy!CE$3&lt;'Res Rent Roll'!$J11,'Res Rent Roll'!$H11*'Res Rent Roll'!$C11,'Res Rent Roll'!$R11*Rollover!CD11*Rents!CE11/30),'Res Rent Roll'!$R11*Rollover!CD11*Rents!CE11/30))</f>
        <v>0</v>
      </c>
      <c r="CF11" s="47">
        <f>IF('Res Rent Roll'!$B11="","",IF('Res Rent Roll'!$D11="YES",IF(Vacancy!CF$3&lt;'Res Rent Roll'!$J11,'Res Rent Roll'!$H11*'Res Rent Roll'!$C11,'Res Rent Roll'!$R11*Rollover!CE11*Rents!CF11/30),'Res Rent Roll'!$R11*Rollover!CE11*Rents!CF11/30))</f>
        <v>0</v>
      </c>
      <c r="CG11" s="47">
        <f>IF('Res Rent Roll'!$B11="","",IF('Res Rent Roll'!$D11="YES",IF(Vacancy!CG$3&lt;'Res Rent Roll'!$J11,'Res Rent Roll'!$H11*'Res Rent Roll'!$C11,'Res Rent Roll'!$R11*Rollover!CF11*Rents!CG11/30),'Res Rent Roll'!$R11*Rollover!CF11*Rents!CG11/30))</f>
        <v>0</v>
      </c>
      <c r="CH11" s="47">
        <f>IF('Res Rent Roll'!$B11="","",IF('Res Rent Roll'!$D11="YES",IF(Vacancy!CH$3&lt;'Res Rent Roll'!$J11,'Res Rent Roll'!$H11*'Res Rent Roll'!$C11,'Res Rent Roll'!$R11*Rollover!CG11*Rents!CH11/30),'Res Rent Roll'!$R11*Rollover!CG11*Rents!CH11/30))</f>
        <v>0</v>
      </c>
      <c r="CI11" s="47">
        <f>IF('Res Rent Roll'!$B11="","",IF('Res Rent Roll'!$D11="YES",IF(Vacancy!CI$3&lt;'Res Rent Roll'!$J11,'Res Rent Roll'!$H11*'Res Rent Roll'!$C11,'Res Rent Roll'!$R11*Rollover!CH11*Rents!CI11/30),'Res Rent Roll'!$R11*Rollover!CH11*Rents!CI11/30))</f>
        <v>0</v>
      </c>
      <c r="CJ11" s="47">
        <f>IF('Res Rent Roll'!$B11="","",IF('Res Rent Roll'!$D11="YES",IF(Vacancy!CJ$3&lt;'Res Rent Roll'!$J11,'Res Rent Roll'!$H11*'Res Rent Roll'!$C11,'Res Rent Roll'!$R11*Rollover!CI11*Rents!CJ11/30),'Res Rent Roll'!$R11*Rollover!CI11*Rents!CJ11/30))</f>
        <v>2742.3235501697586</v>
      </c>
      <c r="CK11" s="47">
        <f>IF('Res Rent Roll'!$B11="","",IF('Res Rent Roll'!$D11="YES",IF(Vacancy!CK$3&lt;'Res Rent Roll'!$J11,'Res Rent Roll'!$H11*'Res Rent Roll'!$C11,'Res Rent Roll'!$R11*Rollover!CJ11*Rents!CK11/30),'Res Rent Roll'!$R11*Rollover!CJ11*Rents!CK11/30))</f>
        <v>0</v>
      </c>
      <c r="CL11" s="47">
        <f>IF('Res Rent Roll'!$B11="","",IF('Res Rent Roll'!$D11="YES",IF(Vacancy!CL$3&lt;'Res Rent Roll'!$J11,'Res Rent Roll'!$H11*'Res Rent Roll'!$C11,'Res Rent Roll'!$R11*Rollover!CK11*Rents!CL11/30),'Res Rent Roll'!$R11*Rollover!CK11*Rents!CL11/30))</f>
        <v>0</v>
      </c>
      <c r="CM11" s="47">
        <f>IF('Res Rent Roll'!$B11="","",IF('Res Rent Roll'!$D11="YES",IF(Vacancy!CM$3&lt;'Res Rent Roll'!$J11,'Res Rent Roll'!$H11*'Res Rent Roll'!$C11,'Res Rent Roll'!$R11*Rollover!CL11*Rents!CM11/30),'Res Rent Roll'!$R11*Rollover!CL11*Rents!CM11/30))</f>
        <v>0</v>
      </c>
      <c r="CN11" s="47">
        <f>IF('Res Rent Roll'!$B11="","",IF('Res Rent Roll'!$D11="YES",IF(Vacancy!CN$3&lt;'Res Rent Roll'!$J11,'Res Rent Roll'!$H11*'Res Rent Roll'!$C11,'Res Rent Roll'!$R11*Rollover!CM11*Rents!CN11/30),'Res Rent Roll'!$R11*Rollover!CM11*Rents!CN11/30))</f>
        <v>0</v>
      </c>
      <c r="CO11" s="47">
        <f>IF('Res Rent Roll'!$B11="","",IF('Res Rent Roll'!$D11="YES",IF(Vacancy!CO$3&lt;'Res Rent Roll'!$J11,'Res Rent Roll'!$H11*'Res Rent Roll'!$C11,'Res Rent Roll'!$R11*Rollover!CN11*Rents!CO11/30),'Res Rent Roll'!$R11*Rollover!CN11*Rents!CO11/30))</f>
        <v>0</v>
      </c>
      <c r="CP11" s="47">
        <f>IF('Res Rent Roll'!$B11="","",IF('Res Rent Roll'!$D11="YES",IF(Vacancy!CP$3&lt;'Res Rent Roll'!$J11,'Res Rent Roll'!$H11*'Res Rent Roll'!$C11,'Res Rent Roll'!$R11*Rollover!CO11*Rents!CP11/30),'Res Rent Roll'!$R11*Rollover!CO11*Rents!CP11/30))</f>
        <v>0</v>
      </c>
      <c r="CQ11" s="47">
        <f>IF('Res Rent Roll'!$B11="","",IF('Res Rent Roll'!$D11="YES",IF(Vacancy!CQ$3&lt;'Res Rent Roll'!$J11,'Res Rent Roll'!$H11*'Res Rent Roll'!$C11,'Res Rent Roll'!$R11*Rollover!CP11*Rents!CQ11/30),'Res Rent Roll'!$R11*Rollover!CP11*Rents!CQ11/30))</f>
        <v>0</v>
      </c>
      <c r="CR11" s="47">
        <f>IF('Res Rent Roll'!$B11="","",IF('Res Rent Roll'!$D11="YES",IF(Vacancy!CR$3&lt;'Res Rent Roll'!$J11,'Res Rent Roll'!$H11*'Res Rent Roll'!$C11,'Res Rent Roll'!$R11*Rollover!CQ11*Rents!CR11/30),'Res Rent Roll'!$R11*Rollover!CQ11*Rents!CR11/30))</f>
        <v>0</v>
      </c>
      <c r="CS11" s="47">
        <f>IF('Res Rent Roll'!$B11="","",IF('Res Rent Roll'!$D11="YES",IF(Vacancy!CS$3&lt;'Res Rent Roll'!$J11,'Res Rent Roll'!$H11*'Res Rent Roll'!$C11,'Res Rent Roll'!$R11*Rollover!CR11*Rents!CS11/30),'Res Rent Roll'!$R11*Rollover!CR11*Rents!CS11/30))</f>
        <v>0</v>
      </c>
      <c r="CT11" s="47">
        <f>IF('Res Rent Roll'!$B11="","",IF('Res Rent Roll'!$D11="YES",IF(Vacancy!CT$3&lt;'Res Rent Roll'!$J11,'Res Rent Roll'!$H11*'Res Rent Roll'!$C11,'Res Rent Roll'!$R11*Rollover!CS11*Rents!CT11/30),'Res Rent Roll'!$R11*Rollover!CS11*Rents!CT11/30))</f>
        <v>0</v>
      </c>
      <c r="CU11" s="47">
        <f>IF('Res Rent Roll'!$B11="","",IF('Res Rent Roll'!$D11="YES",IF(Vacancy!CU$3&lt;'Res Rent Roll'!$J11,'Res Rent Roll'!$H11*'Res Rent Roll'!$C11,'Res Rent Roll'!$R11*Rollover!CT11*Rents!CU11/30),'Res Rent Roll'!$R11*Rollover!CT11*Rents!CU11/30))</f>
        <v>0</v>
      </c>
      <c r="CV11" s="47">
        <f>IF('Res Rent Roll'!$B11="","",IF('Res Rent Roll'!$D11="YES",IF(Vacancy!CV$3&lt;'Res Rent Roll'!$J11,'Res Rent Roll'!$H11*'Res Rent Roll'!$C11,'Res Rent Roll'!$R11*Rollover!CU11*Rents!CV11/30),'Res Rent Roll'!$R11*Rollover!CU11*Rents!CV11/30))</f>
        <v>2824.5932566748511</v>
      </c>
      <c r="CW11" s="47">
        <f>IF('Res Rent Roll'!$B11="","",IF('Res Rent Roll'!$D11="YES",IF(Vacancy!CW$3&lt;'Res Rent Roll'!$J11,'Res Rent Roll'!$H11*'Res Rent Roll'!$C11,'Res Rent Roll'!$R11*Rollover!CV11*Rents!CW11/30),'Res Rent Roll'!$R11*Rollover!CV11*Rents!CW11/30))</f>
        <v>0</v>
      </c>
      <c r="CX11" s="47">
        <f>IF('Res Rent Roll'!$B11="","",IF('Res Rent Roll'!$D11="YES",IF(Vacancy!CX$3&lt;'Res Rent Roll'!$J11,'Res Rent Roll'!$H11*'Res Rent Roll'!$C11,'Res Rent Roll'!$R11*Rollover!CW11*Rents!CX11/30),'Res Rent Roll'!$R11*Rollover!CW11*Rents!CX11/30))</f>
        <v>0</v>
      </c>
      <c r="CY11" s="47">
        <f>IF('Res Rent Roll'!$B11="","",IF('Res Rent Roll'!$D11="YES",IF(Vacancy!CY$3&lt;'Res Rent Roll'!$J11,'Res Rent Roll'!$H11*'Res Rent Roll'!$C11,'Res Rent Roll'!$R11*Rollover!CX11*Rents!CY11/30),'Res Rent Roll'!$R11*Rollover!CX11*Rents!CY11/30))</f>
        <v>0</v>
      </c>
      <c r="CZ11" s="47">
        <f>IF('Res Rent Roll'!$B11="","",IF('Res Rent Roll'!$D11="YES",IF(Vacancy!CZ$3&lt;'Res Rent Roll'!$J11,'Res Rent Roll'!$H11*'Res Rent Roll'!$C11,'Res Rent Roll'!$R11*Rollover!CY11*Rents!CZ11/30),'Res Rent Roll'!$R11*Rollover!CY11*Rents!CZ11/30))</f>
        <v>0</v>
      </c>
      <c r="DA11" s="47">
        <f>IF('Res Rent Roll'!$B11="","",IF('Res Rent Roll'!$D11="YES",IF(Vacancy!DA$3&lt;'Res Rent Roll'!$J11,'Res Rent Roll'!$H11*'Res Rent Roll'!$C11,'Res Rent Roll'!$R11*Rollover!CZ11*Rents!DA11/30),'Res Rent Roll'!$R11*Rollover!CZ11*Rents!DA11/30))</f>
        <v>0</v>
      </c>
      <c r="DB11" s="47">
        <f>IF('Res Rent Roll'!$B11="","",IF('Res Rent Roll'!$D11="YES",IF(Vacancy!DB$3&lt;'Res Rent Roll'!$J11,'Res Rent Roll'!$H11*'Res Rent Roll'!$C11,'Res Rent Roll'!$R11*Rollover!DA11*Rents!DB11/30),'Res Rent Roll'!$R11*Rollover!DA11*Rents!DB11/30))</f>
        <v>0</v>
      </c>
      <c r="DC11" s="47">
        <f>IF('Res Rent Roll'!$B11="","",IF('Res Rent Roll'!$D11="YES",IF(Vacancy!DC$3&lt;'Res Rent Roll'!$J11,'Res Rent Roll'!$H11*'Res Rent Roll'!$C11,'Res Rent Roll'!$R11*Rollover!DB11*Rents!DC11/30),'Res Rent Roll'!$R11*Rollover!DB11*Rents!DC11/30))</f>
        <v>0</v>
      </c>
      <c r="DD11" s="47">
        <f>IF('Res Rent Roll'!$B11="","",IF('Res Rent Roll'!$D11="YES",IF(Vacancy!DD$3&lt;'Res Rent Roll'!$J11,'Res Rent Roll'!$H11*'Res Rent Roll'!$C11,'Res Rent Roll'!$R11*Rollover!DC11*Rents!DD11/30),'Res Rent Roll'!$R11*Rollover!DC11*Rents!DD11/30))</f>
        <v>0</v>
      </c>
      <c r="DE11" s="47">
        <f>IF('Res Rent Roll'!$B11="","",IF('Res Rent Roll'!$D11="YES",IF(Vacancy!DE$3&lt;'Res Rent Roll'!$J11,'Res Rent Roll'!$H11*'Res Rent Roll'!$C11,'Res Rent Roll'!$R11*Rollover!DD11*Rents!DE11/30),'Res Rent Roll'!$R11*Rollover!DD11*Rents!DE11/30))</f>
        <v>0</v>
      </c>
      <c r="DF11" s="47">
        <f>IF('Res Rent Roll'!$B11="","",IF('Res Rent Roll'!$D11="YES",IF(Vacancy!DF$3&lt;'Res Rent Roll'!$J11,'Res Rent Roll'!$H11*'Res Rent Roll'!$C11,'Res Rent Roll'!$R11*Rollover!DE11*Rents!DF11/30),'Res Rent Roll'!$R11*Rollover!DE11*Rents!DF11/30))</f>
        <v>0</v>
      </c>
      <c r="DG11" s="47">
        <f>IF('Res Rent Roll'!$B11="","",IF('Res Rent Roll'!$D11="YES",IF(Vacancy!DG$3&lt;'Res Rent Roll'!$J11,'Res Rent Roll'!$H11*'Res Rent Roll'!$C11,'Res Rent Roll'!$R11*Rollover!DF11*Rents!DG11/30),'Res Rent Roll'!$R11*Rollover!DF11*Rents!DG11/30))</f>
        <v>0</v>
      </c>
      <c r="DH11" s="47">
        <f>IF('Res Rent Roll'!$B11="","",IF('Res Rent Roll'!$D11="YES",IF(Vacancy!DH$3&lt;'Res Rent Roll'!$J11,'Res Rent Roll'!$H11*'Res Rent Roll'!$C11,'Res Rent Roll'!$R11*Rollover!DG11*Rents!DH11/30),'Res Rent Roll'!$R11*Rollover!DG11*Rents!DH11/30))</f>
        <v>2909.3310543750968</v>
      </c>
      <c r="DI11" s="47">
        <f>IF('Res Rent Roll'!$B11="","",IF('Res Rent Roll'!$D11="YES",IF(Vacancy!DI$3&lt;'Res Rent Roll'!$J11,'Res Rent Roll'!$H11*'Res Rent Roll'!$C11,'Res Rent Roll'!$R11*Rollover!DH11*Rents!DI11/30),'Res Rent Roll'!$R11*Rollover!DH11*Rents!DI11/30))</f>
        <v>0</v>
      </c>
      <c r="DJ11" s="47">
        <f>IF('Res Rent Roll'!$B11="","",IF('Res Rent Roll'!$D11="YES",IF(Vacancy!DJ$3&lt;'Res Rent Roll'!$J11,'Res Rent Roll'!$H11*'Res Rent Roll'!$C11,'Res Rent Roll'!$R11*Rollover!DI11*Rents!DJ11/30),'Res Rent Roll'!$R11*Rollover!DI11*Rents!DJ11/30))</f>
        <v>0</v>
      </c>
      <c r="DK11" s="47">
        <f>IF('Res Rent Roll'!$B11="","",IF('Res Rent Roll'!$D11="YES",IF(Vacancy!DK$3&lt;'Res Rent Roll'!$J11,'Res Rent Roll'!$H11*'Res Rent Roll'!$C11,'Res Rent Roll'!$R11*Rollover!DJ11*Rents!DK11/30),'Res Rent Roll'!$R11*Rollover!DJ11*Rents!DK11/30))</f>
        <v>0</v>
      </c>
      <c r="DL11" s="47">
        <f>IF('Res Rent Roll'!$B11="","",IF('Res Rent Roll'!$D11="YES",IF(Vacancy!DL$3&lt;'Res Rent Roll'!$J11,'Res Rent Roll'!$H11*'Res Rent Roll'!$C11,'Res Rent Roll'!$R11*Rollover!DK11*Rents!DL11/30),'Res Rent Roll'!$R11*Rollover!DK11*Rents!DL11/30))</f>
        <v>0</v>
      </c>
      <c r="DM11" s="47">
        <f>IF('Res Rent Roll'!$B11="","",IF('Res Rent Roll'!$D11="YES",IF(Vacancy!DM$3&lt;'Res Rent Roll'!$J11,'Res Rent Roll'!$H11*'Res Rent Roll'!$C11,'Res Rent Roll'!$R11*Rollover!DL11*Rents!DM11/30),'Res Rent Roll'!$R11*Rollover!DL11*Rents!DM11/30))</f>
        <v>0</v>
      </c>
      <c r="DN11" s="47">
        <f>IF('Res Rent Roll'!$B11="","",IF('Res Rent Roll'!$D11="YES",IF(Vacancy!DN$3&lt;'Res Rent Roll'!$J11,'Res Rent Roll'!$H11*'Res Rent Roll'!$C11,'Res Rent Roll'!$R11*Rollover!DM11*Rents!DN11/30),'Res Rent Roll'!$R11*Rollover!DM11*Rents!DN11/30))</f>
        <v>0</v>
      </c>
      <c r="DO11" s="47">
        <f>IF('Res Rent Roll'!$B11="","",IF('Res Rent Roll'!$D11="YES",IF(Vacancy!DO$3&lt;'Res Rent Roll'!$J11,'Res Rent Roll'!$H11*'Res Rent Roll'!$C11,'Res Rent Roll'!$R11*Rollover!DN11*Rents!DO11/30),'Res Rent Roll'!$R11*Rollover!DN11*Rents!DO11/30))</f>
        <v>0</v>
      </c>
      <c r="DP11" s="47">
        <f>IF('Res Rent Roll'!$B11="","",IF('Res Rent Roll'!$D11="YES",IF(Vacancy!DP$3&lt;'Res Rent Roll'!$J11,'Res Rent Roll'!$H11*'Res Rent Roll'!$C11,'Res Rent Roll'!$R11*Rollover!DO11*Rents!DP11/30),'Res Rent Roll'!$R11*Rollover!DO11*Rents!DP11/30))</f>
        <v>0</v>
      </c>
      <c r="DQ11" s="47">
        <f>IF('Res Rent Roll'!$B11="","",IF('Res Rent Roll'!$D11="YES",IF(Vacancy!DQ$3&lt;'Res Rent Roll'!$J11,'Res Rent Roll'!$H11*'Res Rent Roll'!$C11,'Res Rent Roll'!$R11*Rollover!DP11*Rents!DQ11/30),'Res Rent Roll'!$R11*Rollover!DP11*Rents!DQ11/30))</f>
        <v>0</v>
      </c>
      <c r="DR11" s="47">
        <f>IF('Res Rent Roll'!$B11="","",IF('Res Rent Roll'!$D11="YES",IF(Vacancy!DR$3&lt;'Res Rent Roll'!$J11,'Res Rent Roll'!$H11*'Res Rent Roll'!$C11,'Res Rent Roll'!$R11*Rollover!DQ11*Rents!DR11/30),'Res Rent Roll'!$R11*Rollover!DQ11*Rents!DR11/30))</f>
        <v>0</v>
      </c>
      <c r="DS11" s="47">
        <f>IF('Res Rent Roll'!$B11="","",IF('Res Rent Roll'!$D11="YES",IF(Vacancy!DS$3&lt;'Res Rent Roll'!$J11,'Res Rent Roll'!$H11*'Res Rent Roll'!$C11,'Res Rent Roll'!$R11*Rollover!DR11*Rents!DS11/30),'Res Rent Roll'!$R11*Rollover!DR11*Rents!DS11/30))</f>
        <v>0</v>
      </c>
      <c r="DT11" s="47">
        <f>IF('Res Rent Roll'!$B11="","",IF('Res Rent Roll'!$D11="YES",IF(Vacancy!DT$3&lt;'Res Rent Roll'!$J11,'Res Rent Roll'!$H11*'Res Rent Roll'!$C11,'Res Rent Roll'!$R11*Rollover!DS11*Rents!DT11/30),'Res Rent Roll'!$R11*Rollover!DS11*Rents!DT11/30))</f>
        <v>2996.6109860063498</v>
      </c>
      <c r="DU11" s="47">
        <f>IF('Res Rent Roll'!$B11="","",IF('Res Rent Roll'!$D11="YES",IF(Vacancy!DU$3&lt;'Res Rent Roll'!$J11,'Res Rent Roll'!$H11*'Res Rent Roll'!$C11,'Res Rent Roll'!$R11*Rollover!DT11*Rents!DU11/30),'Res Rent Roll'!$R11*Rollover!DT11*Rents!DU11/30))</f>
        <v>0</v>
      </c>
      <c r="DV11" s="47">
        <f>IF('Res Rent Roll'!$B11="","",IF('Res Rent Roll'!$D11="YES",IF(Vacancy!DV$3&lt;'Res Rent Roll'!$J11,'Res Rent Roll'!$H11*'Res Rent Roll'!$C11,'Res Rent Roll'!$R11*Rollover!DU11*Rents!DV11/30),'Res Rent Roll'!$R11*Rollover!DU11*Rents!DV11/30))</f>
        <v>0</v>
      </c>
      <c r="DW11" s="47">
        <f>IF('Res Rent Roll'!$B11="","",IF('Res Rent Roll'!$D11="YES",IF(Vacancy!DW$3&lt;'Res Rent Roll'!$J11,'Res Rent Roll'!$H11*'Res Rent Roll'!$C11,'Res Rent Roll'!$R11*Rollover!DV11*Rents!DW11/30),'Res Rent Roll'!$R11*Rollover!DV11*Rents!DW11/30))</f>
        <v>0</v>
      </c>
      <c r="DX11" s="47">
        <f>IF('Res Rent Roll'!$B11="","",IF('Res Rent Roll'!$D11="YES",IF(Vacancy!DX$3&lt;'Res Rent Roll'!$J11,'Res Rent Roll'!$H11*'Res Rent Roll'!$C11,'Res Rent Roll'!$R11*Rollover!DW11*Rents!DX11/30),'Res Rent Roll'!$R11*Rollover!DW11*Rents!DX11/30))</f>
        <v>0</v>
      </c>
      <c r="DY11" s="47">
        <f>IF('Res Rent Roll'!$B11="","",IF('Res Rent Roll'!$D11="YES",IF(Vacancy!DY$3&lt;'Res Rent Roll'!$J11,'Res Rent Roll'!$H11*'Res Rent Roll'!$C11,'Res Rent Roll'!$R11*Rollover!DX11*Rents!DY11/30),'Res Rent Roll'!$R11*Rollover!DX11*Rents!DY11/30))</f>
        <v>0</v>
      </c>
      <c r="DZ11" s="47">
        <f>IF('Res Rent Roll'!$B11="","",IF('Res Rent Roll'!$D11="YES",IF(Vacancy!DZ$3&lt;'Res Rent Roll'!$J11,'Res Rent Roll'!$H11*'Res Rent Roll'!$C11,'Res Rent Roll'!$R11*Rollover!DY11*Rents!DZ11/30),'Res Rent Roll'!$R11*Rollover!DY11*Rents!DZ11/30))</f>
        <v>0</v>
      </c>
      <c r="EA11" s="47">
        <f>IF('Res Rent Roll'!$B11="","",IF('Res Rent Roll'!$D11="YES",IF(Vacancy!EA$3&lt;'Res Rent Roll'!$J11,'Res Rent Roll'!$H11*'Res Rent Roll'!$C11,'Res Rent Roll'!$R11*Rollover!DZ11*Rents!EA11/30),'Res Rent Roll'!$R11*Rollover!DZ11*Rents!EA11/30))</f>
        <v>0</v>
      </c>
      <c r="EB11" s="47">
        <f>IF('Res Rent Roll'!$B11="","",IF('Res Rent Roll'!$D11="YES",IF(Vacancy!EB$3&lt;'Res Rent Roll'!$J11,'Res Rent Roll'!$H11*'Res Rent Roll'!$C11,'Res Rent Roll'!$R11*Rollover!EA11*Rents!EB11/30),'Res Rent Roll'!$R11*Rollover!EA11*Rents!EB11/30))</f>
        <v>0</v>
      </c>
      <c r="EC11" s="47">
        <f>IF('Res Rent Roll'!$B11="","",IF('Res Rent Roll'!$D11="YES",IF(Vacancy!EC$3&lt;'Res Rent Roll'!$J11,'Res Rent Roll'!$H11*'Res Rent Roll'!$C11,'Res Rent Roll'!$R11*Rollover!EB11*Rents!EC11/30),'Res Rent Roll'!$R11*Rollover!EB11*Rents!EC11/30))</f>
        <v>0</v>
      </c>
      <c r="ED11" s="47">
        <f>IF('Res Rent Roll'!$B11="","",IF('Res Rent Roll'!$D11="YES",IF(Vacancy!ED$3&lt;'Res Rent Roll'!$J11,'Res Rent Roll'!$H11*'Res Rent Roll'!$C11,'Res Rent Roll'!$R11*Rollover!EC11*Rents!ED11/30),'Res Rent Roll'!$R11*Rollover!EC11*Rents!ED11/30))</f>
        <v>0</v>
      </c>
      <c r="EE11" s="47">
        <f>IF('Res Rent Roll'!$B11="","",IF('Res Rent Roll'!$D11="YES",IF(Vacancy!EE$3&lt;'Res Rent Roll'!$J11,'Res Rent Roll'!$H11*'Res Rent Roll'!$C11,'Res Rent Roll'!$R11*Rollover!ED11*Rents!EE11/30),'Res Rent Roll'!$R11*Rollover!ED11*Rents!EE11/30))</f>
        <v>0</v>
      </c>
      <c r="EF11" s="47">
        <f>IF('Res Rent Roll'!$B11="","",IF('Res Rent Roll'!$D11="YES",IF(Vacancy!EF$3&lt;'Res Rent Roll'!$J11,'Res Rent Roll'!$H11*'Res Rent Roll'!$C11,'Res Rent Roll'!$R11*Rollover!EE11*Rents!EF11/30),'Res Rent Roll'!$R11*Rollover!EE11*Rents!EF11/30))</f>
        <v>3086.5093155865397</v>
      </c>
      <c r="EG11" s="47">
        <f>IF('Res Rent Roll'!$B11="","",IF('Res Rent Roll'!$D11="YES",IF(Vacancy!EG$3&lt;'Res Rent Roll'!$J11,'Res Rent Roll'!$H11*'Res Rent Roll'!$C11,'Res Rent Roll'!$R11*Rollover!EF11*Rents!EG11/30),'Res Rent Roll'!$R11*Rollover!EF11*Rents!EG11/30))</f>
        <v>0</v>
      </c>
      <c r="EH11" s="47">
        <f>IF('Res Rent Roll'!$B11="","",IF('Res Rent Roll'!$D11="YES",IF(Vacancy!EH$3&lt;'Res Rent Roll'!$J11,'Res Rent Roll'!$H11*'Res Rent Roll'!$C11,'Res Rent Roll'!$R11*Rollover!EG11*Rents!EH11/30),'Res Rent Roll'!$R11*Rollover!EG11*Rents!EH11/30))</f>
        <v>0</v>
      </c>
      <c r="EI11" s="47">
        <f>IF('Res Rent Roll'!$B11="","",IF('Res Rent Roll'!$D11="YES",IF(Vacancy!EI$3&lt;'Res Rent Roll'!$J11,'Res Rent Roll'!$H11*'Res Rent Roll'!$C11,'Res Rent Roll'!$R11*Rollover!EH11*Rents!EI11/30),'Res Rent Roll'!$R11*Rollover!EH11*Rents!EI11/30))</f>
        <v>0</v>
      </c>
      <c r="EJ11" s="47">
        <f>IF('Res Rent Roll'!$B11="","",IF('Res Rent Roll'!$D11="YES",IF(Vacancy!EJ$3&lt;'Res Rent Roll'!$J11,'Res Rent Roll'!$H11*'Res Rent Roll'!$C11,'Res Rent Roll'!$R11*Rollover!EI11*Rents!EJ11/30),'Res Rent Roll'!$R11*Rollover!EI11*Rents!EJ11/30))</f>
        <v>0</v>
      </c>
      <c r="EK11" s="47">
        <f>IF('Res Rent Roll'!$B11="","",IF('Res Rent Roll'!$D11="YES",IF(Vacancy!EK$3&lt;'Res Rent Roll'!$J11,'Res Rent Roll'!$H11*'Res Rent Roll'!$C11,'Res Rent Roll'!$R11*Rollover!EJ11*Rents!EK11/30),'Res Rent Roll'!$R11*Rollover!EJ11*Rents!EK11/30))</f>
        <v>0</v>
      </c>
      <c r="EL11" s="47">
        <f>IF('Res Rent Roll'!$B11="","",IF('Res Rent Roll'!$D11="YES",IF(Vacancy!EL$3&lt;'Res Rent Roll'!$J11,'Res Rent Roll'!$H11*'Res Rent Roll'!$C11,'Res Rent Roll'!$R11*Rollover!EK11*Rents!EL11/30),'Res Rent Roll'!$R11*Rollover!EK11*Rents!EL11/30))</f>
        <v>0</v>
      </c>
      <c r="EM11" s="47">
        <f>IF('Res Rent Roll'!$B11="","",IF('Res Rent Roll'!$D11="YES",IF(Vacancy!EM$3&lt;'Res Rent Roll'!$J11,'Res Rent Roll'!$H11*'Res Rent Roll'!$C11,'Res Rent Roll'!$R11*Rollover!EL11*Rents!EM11/30),'Res Rent Roll'!$R11*Rollover!EL11*Rents!EM11/30))</f>
        <v>0</v>
      </c>
      <c r="EN11" s="47">
        <f>IF('Res Rent Roll'!$B11="","",IF('Res Rent Roll'!$D11="YES",IF(Vacancy!EN$3&lt;'Res Rent Roll'!$J11,'Res Rent Roll'!$H11*'Res Rent Roll'!$C11,'Res Rent Roll'!$R11*Rollover!EM11*Rents!EN11/30),'Res Rent Roll'!$R11*Rollover!EM11*Rents!EN11/30))</f>
        <v>0</v>
      </c>
      <c r="EO11" s="47">
        <f>IF('Res Rent Roll'!$B11="","",IF('Res Rent Roll'!$D11="YES",IF(Vacancy!EO$3&lt;'Res Rent Roll'!$J11,'Res Rent Roll'!$H11*'Res Rent Roll'!$C11,'Res Rent Roll'!$R11*Rollover!EN11*Rents!EO11/30),'Res Rent Roll'!$R11*Rollover!EN11*Rents!EO11/30))</f>
        <v>0</v>
      </c>
      <c r="EP11" s="47">
        <f>IF('Res Rent Roll'!$B11="","",IF('Res Rent Roll'!$D11="YES",IF(Vacancy!EP$3&lt;'Res Rent Roll'!$J11,'Res Rent Roll'!$H11*'Res Rent Roll'!$C11,'Res Rent Roll'!$R11*Rollover!EO11*Rents!EP11/30),'Res Rent Roll'!$R11*Rollover!EO11*Rents!EP11/30))</f>
        <v>0</v>
      </c>
      <c r="EQ11" s="47">
        <f>IF('Res Rent Roll'!$B11="","",IF('Res Rent Roll'!$D11="YES",IF(Vacancy!EQ$3&lt;'Res Rent Roll'!$J11,'Res Rent Roll'!$H11*'Res Rent Roll'!$C11,'Res Rent Roll'!$R11*Rollover!EP11*Rents!EQ11/30),'Res Rent Roll'!$R11*Rollover!EP11*Rents!EQ11/30))</f>
        <v>0</v>
      </c>
      <c r="ER11" s="47">
        <f>IF('Res Rent Roll'!$B11="","",IF('Res Rent Roll'!$D11="YES",IF(Vacancy!ER$3&lt;'Res Rent Roll'!$J11,'Res Rent Roll'!$H11*'Res Rent Roll'!$C11,'Res Rent Roll'!$R11*Rollover!EQ11*Rents!ER11/30),'Res Rent Roll'!$R11*Rollover!EQ11*Rents!ER11/30))</f>
        <v>3179.1045950541361</v>
      </c>
      <c r="ES11" s="47">
        <f>IF('Res Rent Roll'!$B11="","",IF('Res Rent Roll'!$D11="YES",IF(Vacancy!ES$3&lt;'Res Rent Roll'!$J11,'Res Rent Roll'!$H11*'Res Rent Roll'!$C11,'Res Rent Roll'!$R11*Rollover!ER11*Rents!ES11/30),'Res Rent Roll'!$R11*Rollover!ER11*Rents!ES11/30))</f>
        <v>0</v>
      </c>
      <c r="ET11" s="47">
        <f>IF('Res Rent Roll'!$B11="","",IF('Res Rent Roll'!$D11="YES",IF(Vacancy!ET$3&lt;'Res Rent Roll'!$J11,'Res Rent Roll'!$H11*'Res Rent Roll'!$C11,'Res Rent Roll'!$R11*Rollover!ES11*Rents!ET11/30),'Res Rent Roll'!$R11*Rollover!ES11*Rents!ET11/30))</f>
        <v>0</v>
      </c>
      <c r="EU11" s="47">
        <f>IF('Res Rent Roll'!$B11="","",IF('Res Rent Roll'!$D11="YES",IF(Vacancy!EU$3&lt;'Res Rent Roll'!$J11,'Res Rent Roll'!$H11*'Res Rent Roll'!$C11,'Res Rent Roll'!$R11*Rollover!ET11*Rents!EU11/30),'Res Rent Roll'!$R11*Rollover!ET11*Rents!EU11/30))</f>
        <v>0</v>
      </c>
      <c r="EV11" s="47">
        <f>IF('Res Rent Roll'!$B11="","",IF('Res Rent Roll'!$D11="YES",IF(Vacancy!EV$3&lt;'Res Rent Roll'!$J11,'Res Rent Roll'!$H11*'Res Rent Roll'!$C11,'Res Rent Roll'!$R11*Rollover!EU11*Rents!EV11/30),'Res Rent Roll'!$R11*Rollover!EU11*Rents!EV11/30))</f>
        <v>0</v>
      </c>
      <c r="EW11" s="47">
        <f>IF('Res Rent Roll'!$B11="","",IF('Res Rent Roll'!$D11="YES",IF(Vacancy!EW$3&lt;'Res Rent Roll'!$J11,'Res Rent Roll'!$H11*'Res Rent Roll'!$C11,'Res Rent Roll'!$R11*Rollover!EV11*Rents!EW11/30),'Res Rent Roll'!$R11*Rollover!EV11*Rents!EW11/30))</f>
        <v>0</v>
      </c>
      <c r="EX11" s="47">
        <f>IF('Res Rent Roll'!$B11="","",IF('Res Rent Roll'!$D11="YES",IF(Vacancy!EX$3&lt;'Res Rent Roll'!$J11,'Res Rent Roll'!$H11*'Res Rent Roll'!$C11,'Res Rent Roll'!$R11*Rollover!EW11*Rents!EX11/30),'Res Rent Roll'!$R11*Rollover!EW11*Rents!EX11/30))</f>
        <v>0</v>
      </c>
      <c r="EY11" s="47">
        <f>IF('Res Rent Roll'!$B11="","",IF('Res Rent Roll'!$D11="YES",IF(Vacancy!EY$3&lt;'Res Rent Roll'!$J11,'Res Rent Roll'!$H11*'Res Rent Roll'!$C11,'Res Rent Roll'!$R11*Rollover!EX11*Rents!EY11/30),'Res Rent Roll'!$R11*Rollover!EX11*Rents!EY11/30))</f>
        <v>0</v>
      </c>
      <c r="EZ11" s="47">
        <f>IF('Res Rent Roll'!$B11="","",IF('Res Rent Roll'!$D11="YES",IF(Vacancy!EZ$3&lt;'Res Rent Roll'!$J11,'Res Rent Roll'!$H11*'Res Rent Roll'!$C11,'Res Rent Roll'!$R11*Rollover!EY11*Rents!EZ11/30),'Res Rent Roll'!$R11*Rollover!EY11*Rents!EZ11/30))</f>
        <v>0</v>
      </c>
      <c r="FA11" s="47">
        <f>IF('Res Rent Roll'!$B11="","",IF('Res Rent Roll'!$D11="YES",IF(Vacancy!FA$3&lt;'Res Rent Roll'!$J11,'Res Rent Roll'!$H11*'Res Rent Roll'!$C11,'Res Rent Roll'!$R11*Rollover!EZ11*Rents!FA11/30),'Res Rent Roll'!$R11*Rollover!EZ11*Rents!FA11/30))</f>
        <v>0</v>
      </c>
      <c r="FB11" s="47">
        <f>IF('Res Rent Roll'!$B11="","",IF('Res Rent Roll'!$D11="YES",IF(Vacancy!FB$3&lt;'Res Rent Roll'!$J11,'Res Rent Roll'!$H11*'Res Rent Roll'!$C11,'Res Rent Roll'!$R11*Rollover!FA11*Rents!FB11/30),'Res Rent Roll'!$R11*Rollover!FA11*Rents!FB11/30))</f>
        <v>0</v>
      </c>
      <c r="FC11" s="47">
        <f>IF('Res Rent Roll'!$B11="","",IF('Res Rent Roll'!$D11="YES",IF(Vacancy!FC$3&lt;'Res Rent Roll'!$J11,'Res Rent Roll'!$H11*'Res Rent Roll'!$C11,'Res Rent Roll'!$R11*Rollover!FB11*Rents!FC11/30),'Res Rent Roll'!$R11*Rollover!FB11*Rents!FC11/30))</f>
        <v>0</v>
      </c>
      <c r="FD11" s="47">
        <f>IF('Res Rent Roll'!$B11="","",IF('Res Rent Roll'!$D11="YES",IF(Vacancy!FD$3&lt;'Res Rent Roll'!$J11,'Res Rent Roll'!$H11*'Res Rent Roll'!$C11,'Res Rent Roll'!$R11*Rollover!FC11*Rents!FD11/30),'Res Rent Roll'!$R11*Rollover!FC11*Rents!FD11/30))</f>
        <v>3274.4777329057597</v>
      </c>
      <c r="FE11" s="47">
        <f>IF('Res Rent Roll'!$B11="","",IF('Res Rent Roll'!$D11="YES",IF(Vacancy!FE$3&lt;'Res Rent Roll'!$J11,'Res Rent Roll'!$H11*'Res Rent Roll'!$C11,'Res Rent Roll'!$R11*Rollover!FD11*Rents!FE11/30),'Res Rent Roll'!$R11*Rollover!FD11*Rents!FE11/30))</f>
        <v>0</v>
      </c>
      <c r="FF11" s="47">
        <f>IF('Res Rent Roll'!$B11="","",IF('Res Rent Roll'!$D11="YES",IF(Vacancy!FF$3&lt;'Res Rent Roll'!$J11,'Res Rent Roll'!$H11*'Res Rent Roll'!$C11,'Res Rent Roll'!$R11*Rollover!FE11*Rents!FF11/30),'Res Rent Roll'!$R11*Rollover!FE11*Rents!FF11/30))</f>
        <v>0</v>
      </c>
      <c r="FG11" s="47">
        <f>IF('Res Rent Roll'!$B11="","",IF('Res Rent Roll'!$D11="YES",IF(Vacancy!FG$3&lt;'Res Rent Roll'!$J11,'Res Rent Roll'!$H11*'Res Rent Roll'!$C11,'Res Rent Roll'!$R11*Rollover!FF11*Rents!FG11/30),'Res Rent Roll'!$R11*Rollover!FF11*Rents!FG11/30))</f>
        <v>0</v>
      </c>
      <c r="FH11" s="47">
        <f>IF('Res Rent Roll'!$B11="","",IF('Res Rent Roll'!$D11="YES",IF(Vacancy!FH$3&lt;'Res Rent Roll'!$J11,'Res Rent Roll'!$H11*'Res Rent Roll'!$C11,'Res Rent Roll'!$R11*Rollover!FG11*Rents!FH11/30),'Res Rent Roll'!$R11*Rollover!FG11*Rents!FH11/30))</f>
        <v>0</v>
      </c>
      <c r="FI11" s="47">
        <f>IF('Res Rent Roll'!$B11="","",IF('Res Rent Roll'!$D11="YES",IF(Vacancy!FI$3&lt;'Res Rent Roll'!$J11,'Res Rent Roll'!$H11*'Res Rent Roll'!$C11,'Res Rent Roll'!$R11*Rollover!FH11*Rents!FI11/30),'Res Rent Roll'!$R11*Rollover!FH11*Rents!FI11/30))</f>
        <v>0</v>
      </c>
      <c r="FJ11" s="47">
        <f>IF('Res Rent Roll'!$B11="","",IF('Res Rent Roll'!$D11="YES",IF(Vacancy!FJ$3&lt;'Res Rent Roll'!$J11,'Res Rent Roll'!$H11*'Res Rent Roll'!$C11,'Res Rent Roll'!$R11*Rollover!FI11*Rents!FJ11/30),'Res Rent Roll'!$R11*Rollover!FI11*Rents!FJ11/30))</f>
        <v>0</v>
      </c>
      <c r="FK11" s="47">
        <f>IF('Res Rent Roll'!$B11="","",IF('Res Rent Roll'!$D11="YES",IF(Vacancy!FK$3&lt;'Res Rent Roll'!$J11,'Res Rent Roll'!$H11*'Res Rent Roll'!$C11,'Res Rent Roll'!$R11*Rollover!FJ11*Rents!FK11/30),'Res Rent Roll'!$R11*Rollover!FJ11*Rents!FK11/30))</f>
        <v>0</v>
      </c>
      <c r="FL11" s="47">
        <f>IF('Res Rent Roll'!$B11="","",IF('Res Rent Roll'!$D11="YES",IF(Vacancy!FL$3&lt;'Res Rent Roll'!$J11,'Res Rent Roll'!$H11*'Res Rent Roll'!$C11,'Res Rent Roll'!$R11*Rollover!FK11*Rents!FL11/30),'Res Rent Roll'!$R11*Rollover!FK11*Rents!FL11/30))</f>
        <v>0</v>
      </c>
      <c r="FM11" s="47">
        <f>IF('Res Rent Roll'!$B11="","",IF('Res Rent Roll'!$D11="YES",IF(Vacancy!FM$3&lt;'Res Rent Roll'!$J11,'Res Rent Roll'!$H11*'Res Rent Roll'!$C11,'Res Rent Roll'!$R11*Rollover!FL11*Rents!FM11/30),'Res Rent Roll'!$R11*Rollover!FL11*Rents!FM11/30))</f>
        <v>0</v>
      </c>
      <c r="FN11" s="47">
        <f>IF('Res Rent Roll'!$B11="","",IF('Res Rent Roll'!$D11="YES",IF(Vacancy!FN$3&lt;'Res Rent Roll'!$J11,'Res Rent Roll'!$H11*'Res Rent Roll'!$C11,'Res Rent Roll'!$R11*Rollover!FM11*Rents!FN11/30),'Res Rent Roll'!$R11*Rollover!FM11*Rents!FN11/30))</f>
        <v>0</v>
      </c>
      <c r="FO11" s="47">
        <f>IF('Res Rent Roll'!$B11="","",IF('Res Rent Roll'!$D11="YES",IF(Vacancy!FO$3&lt;'Res Rent Roll'!$J11,'Res Rent Roll'!$H11*'Res Rent Roll'!$C11,'Res Rent Roll'!$R11*Rollover!FN11*Rents!FO11/30),'Res Rent Roll'!$R11*Rollover!FN11*Rents!FO11/30))</f>
        <v>0</v>
      </c>
      <c r="FP11" s="47">
        <f>IF('Res Rent Roll'!$B11="","",IF('Res Rent Roll'!$D11="YES",IF(Vacancy!FP$3&lt;'Res Rent Roll'!$J11,'Res Rent Roll'!$H11*'Res Rent Roll'!$C11,'Res Rent Roll'!$R11*Rollover!FO11*Rents!FP11/30),'Res Rent Roll'!$R11*Rollover!FO11*Rents!FP11/30))</f>
        <v>3372.7120648929331</v>
      </c>
      <c r="FQ11" s="47">
        <f>IF('Res Rent Roll'!$B11="","",IF('Res Rent Roll'!$D11="YES",IF(Vacancy!FQ$3&lt;'Res Rent Roll'!$J11,'Res Rent Roll'!$H11*'Res Rent Roll'!$C11,'Res Rent Roll'!$R11*Rollover!FP11*Rents!FQ11/30),'Res Rent Roll'!$R11*Rollover!FP11*Rents!FQ11/30))</f>
        <v>0</v>
      </c>
      <c r="FR11" s="47">
        <f>IF('Res Rent Roll'!$B11="","",IF('Res Rent Roll'!$D11="YES",IF(Vacancy!FR$3&lt;'Res Rent Roll'!$J11,'Res Rent Roll'!$H11*'Res Rent Roll'!$C11,'Res Rent Roll'!$R11*Rollover!FQ11*Rents!FR11/30),'Res Rent Roll'!$R11*Rollover!FQ11*Rents!FR11/30))</f>
        <v>0</v>
      </c>
      <c r="FS11" s="47">
        <f>IF('Res Rent Roll'!$B11="","",IF('Res Rent Roll'!$D11="YES",IF(Vacancy!FS$3&lt;'Res Rent Roll'!$J11,'Res Rent Roll'!$H11*'Res Rent Roll'!$C11,'Res Rent Roll'!$R11*Rollover!FR11*Rents!FS11/30),'Res Rent Roll'!$R11*Rollover!FR11*Rents!FS11/30))</f>
        <v>0</v>
      </c>
      <c r="FT11" s="47">
        <f>IF('Res Rent Roll'!$B11="","",IF('Res Rent Roll'!$D11="YES",IF(Vacancy!FT$3&lt;'Res Rent Roll'!$J11,'Res Rent Roll'!$H11*'Res Rent Roll'!$C11,'Res Rent Roll'!$R11*Rollover!FS11*Rents!FT11/30),'Res Rent Roll'!$R11*Rollover!FS11*Rents!FT11/30))</f>
        <v>0</v>
      </c>
      <c r="FU11" s="47">
        <f>IF('Res Rent Roll'!$B11="","",IF('Res Rent Roll'!$D11="YES",IF(Vacancy!FU$3&lt;'Res Rent Roll'!$J11,'Res Rent Roll'!$H11*'Res Rent Roll'!$C11,'Res Rent Roll'!$R11*Rollover!FT11*Rents!FU11/30),'Res Rent Roll'!$R11*Rollover!FT11*Rents!FU11/30))</f>
        <v>0</v>
      </c>
      <c r="FV11" s="47">
        <f>IF('Res Rent Roll'!$B11="","",IF('Res Rent Roll'!$D11="YES",IF(Vacancy!FV$3&lt;'Res Rent Roll'!$J11,'Res Rent Roll'!$H11*'Res Rent Roll'!$C11,'Res Rent Roll'!$R11*Rollover!FU11*Rents!FV11/30),'Res Rent Roll'!$R11*Rollover!FU11*Rents!FV11/30))</f>
        <v>0</v>
      </c>
      <c r="FW11" s="47">
        <f>IF('Res Rent Roll'!$B11="","",IF('Res Rent Roll'!$D11="YES",IF(Vacancy!FW$3&lt;'Res Rent Roll'!$J11,'Res Rent Roll'!$H11*'Res Rent Roll'!$C11,'Res Rent Roll'!$R11*Rollover!FV11*Rents!FW11/30),'Res Rent Roll'!$R11*Rollover!FV11*Rents!FW11/30))</f>
        <v>0</v>
      </c>
      <c r="FX11" s="47">
        <f>IF('Res Rent Roll'!$B11="","",IF('Res Rent Roll'!$D11="YES",IF(Vacancy!FX$3&lt;'Res Rent Roll'!$J11,'Res Rent Roll'!$H11*'Res Rent Roll'!$C11,'Res Rent Roll'!$R11*Rollover!FW11*Rents!FX11/30),'Res Rent Roll'!$R11*Rollover!FW11*Rents!FX11/30))</f>
        <v>0</v>
      </c>
      <c r="FY11" s="47">
        <f>IF('Res Rent Roll'!$B11="","",IF('Res Rent Roll'!$D11="YES",IF(Vacancy!FY$3&lt;'Res Rent Roll'!$J11,'Res Rent Roll'!$H11*'Res Rent Roll'!$C11,'Res Rent Roll'!$R11*Rollover!FX11*Rents!FY11/30),'Res Rent Roll'!$R11*Rollover!FX11*Rents!FY11/30))</f>
        <v>0</v>
      </c>
      <c r="FZ11" s="47">
        <f>IF('Res Rent Roll'!$B11="","",IF('Res Rent Roll'!$D11="YES",IF(Vacancy!FZ$3&lt;'Res Rent Roll'!$J11,'Res Rent Roll'!$H11*'Res Rent Roll'!$C11,'Res Rent Roll'!$R11*Rollover!FY11*Rents!FZ11/30),'Res Rent Roll'!$R11*Rollover!FY11*Rents!FZ11/30))</f>
        <v>0</v>
      </c>
      <c r="GA11" s="48">
        <f>IF('Res Rent Roll'!$B11="","",IF('Res Rent Roll'!$D11="YES",IF(Vacancy!GA$3&lt;'Res Rent Roll'!$J11,'Res Rent Roll'!$H11*'Res Rent Roll'!$C11,'Res Rent Roll'!$R11*Rollover!FZ11*Rents!GA11/30),'Res Rent Roll'!$R11*Rollover!FZ11*Rents!GA11/30))</f>
        <v>0</v>
      </c>
    </row>
    <row r="12" spans="2:183" x14ac:dyDescent="0.3">
      <c r="B12" s="42" t="str">
        <f>IF('Res Rent Roll'!$B12="","",'Res Rent Roll'!$B12)</f>
        <v>2-Bed B R2</v>
      </c>
      <c r="C12" s="43"/>
      <c r="D12" s="47">
        <f>IF('Res Rent Roll'!$B12="","",IF('Res Rent Roll'!$D12="YES",IF(Vacancy!D$3&lt;'Res Rent Roll'!$J12,'Res Rent Roll'!$H12*'Res Rent Roll'!$C12,'Res Rent Roll'!$R12*Rollover!C12*Rents!D12/30),'Res Rent Roll'!$R12*Rollover!C12*Rents!D12/30))</f>
        <v>0</v>
      </c>
      <c r="E12" s="47">
        <f>IF('Res Rent Roll'!$B12="","",IF('Res Rent Roll'!$D12="YES",IF(Vacancy!E$3&lt;'Res Rent Roll'!$J12,'Res Rent Roll'!$H12*'Res Rent Roll'!$C12,'Res Rent Roll'!$R12*Rollover!D12*Rents!E12/30),'Res Rent Roll'!$R12*Rollover!D12*Rents!E12/30))</f>
        <v>0</v>
      </c>
      <c r="F12" s="47">
        <f>IF('Res Rent Roll'!$B12="","",IF('Res Rent Roll'!$D12="YES",IF(Vacancy!F$3&lt;'Res Rent Roll'!$J12,'Res Rent Roll'!$H12*'Res Rent Roll'!$C12,'Res Rent Roll'!$R12*Rollover!E12*Rents!F12/30),'Res Rent Roll'!$R12*Rollover!E12*Rents!F12/30))</f>
        <v>0</v>
      </c>
      <c r="G12" s="47">
        <f>IF('Res Rent Roll'!$B12="","",IF('Res Rent Roll'!$D12="YES",IF(Vacancy!G$3&lt;'Res Rent Roll'!$J12,'Res Rent Roll'!$H12*'Res Rent Roll'!$C12,'Res Rent Roll'!$R12*Rollover!F12*Rents!G12/30),'Res Rent Roll'!$R12*Rollover!F12*Rents!G12/30))</f>
        <v>0</v>
      </c>
      <c r="H12" s="47">
        <f>IF('Res Rent Roll'!$B12="","",IF('Res Rent Roll'!$D12="YES",IF(Vacancy!H$3&lt;'Res Rent Roll'!$J12,'Res Rent Roll'!$H12*'Res Rent Roll'!$C12,'Res Rent Roll'!$R12*Rollover!G12*Rents!H12/30),'Res Rent Roll'!$R12*Rollover!G12*Rents!H12/30))</f>
        <v>0</v>
      </c>
      <c r="I12" s="47">
        <f>IF('Res Rent Roll'!$B12="","",IF('Res Rent Roll'!$D12="YES",IF(Vacancy!I$3&lt;'Res Rent Roll'!$J12,'Res Rent Roll'!$H12*'Res Rent Roll'!$C12,'Res Rent Roll'!$R12*Rollover!H12*Rents!I12/30),'Res Rent Roll'!$R12*Rollover!H12*Rents!I12/30))</f>
        <v>0</v>
      </c>
      <c r="J12" s="47">
        <f>IF('Res Rent Roll'!$B12="","",IF('Res Rent Roll'!$D12="YES",IF(Vacancy!J$3&lt;'Res Rent Roll'!$J12,'Res Rent Roll'!$H12*'Res Rent Roll'!$C12,'Res Rent Roll'!$R12*Rollover!I12*Rents!J12/30),'Res Rent Roll'!$R12*Rollover!I12*Rents!J12/30))</f>
        <v>0</v>
      </c>
      <c r="K12" s="47">
        <f>IF('Res Rent Roll'!$B12="","",IF('Res Rent Roll'!$D12="YES",IF(Vacancy!K$3&lt;'Res Rent Roll'!$J12,'Res Rent Roll'!$H12*'Res Rent Roll'!$C12,'Res Rent Roll'!$R12*Rollover!J12*Rents!K12/30),'Res Rent Roll'!$R12*Rollover!J12*Rents!K12/30))</f>
        <v>0</v>
      </c>
      <c r="L12" s="47">
        <f>IF('Res Rent Roll'!$B12="","",IF('Res Rent Roll'!$D12="YES",IF(Vacancy!L$3&lt;'Res Rent Roll'!$J12,'Res Rent Roll'!$H12*'Res Rent Roll'!$C12,'Res Rent Roll'!$R12*Rollover!K12*Rents!L12/30),'Res Rent Roll'!$R12*Rollover!K12*Rents!L12/30))</f>
        <v>0</v>
      </c>
      <c r="M12" s="47">
        <f>IF('Res Rent Roll'!$B12="","",IF('Res Rent Roll'!$D12="YES",IF(Vacancy!M$3&lt;'Res Rent Roll'!$J12,'Res Rent Roll'!$H12*'Res Rent Roll'!$C12,'Res Rent Roll'!$R12*Rollover!L12*Rents!M12/30),'Res Rent Roll'!$R12*Rollover!L12*Rents!M12/30))</f>
        <v>0</v>
      </c>
      <c r="N12" s="47">
        <f>IF('Res Rent Roll'!$B12="","",IF('Res Rent Roll'!$D12="YES",IF(Vacancy!N$3&lt;'Res Rent Roll'!$J12,'Res Rent Roll'!$H12*'Res Rent Roll'!$C12,'Res Rent Roll'!$R12*Rollover!M12*Rents!N12/30),'Res Rent Roll'!$R12*Rollover!M12*Rents!N12/30))</f>
        <v>0</v>
      </c>
      <c r="O12" s="47">
        <f>IF('Res Rent Roll'!$B12="","",IF('Res Rent Roll'!$D12="YES",IF(Vacancy!O$3&lt;'Res Rent Roll'!$J12,'Res Rent Roll'!$H12*'Res Rent Roll'!$C12,'Res Rent Roll'!$R12*Rollover!N12*Rents!O12/30),'Res Rent Roll'!$R12*Rollover!N12*Rents!O12/30))</f>
        <v>0</v>
      </c>
      <c r="P12" s="47">
        <f>IF('Res Rent Roll'!$B12="","",IF('Res Rent Roll'!$D12="YES",IF(Vacancy!P$3&lt;'Res Rent Roll'!$J12,'Res Rent Roll'!$H12*'Res Rent Roll'!$C12,'Res Rent Roll'!$R12*Rollover!O12*Rents!P12/30),'Res Rent Roll'!$R12*Rollover!O12*Rents!P12/30))</f>
        <v>1862.8992000000003</v>
      </c>
      <c r="Q12" s="47">
        <f>IF('Res Rent Roll'!$B12="","",IF('Res Rent Roll'!$D12="YES",IF(Vacancy!Q$3&lt;'Res Rent Roll'!$J12,'Res Rent Roll'!$H12*'Res Rent Roll'!$C12,'Res Rent Roll'!$R12*Rollover!P12*Rents!Q12/30),'Res Rent Roll'!$R12*Rollover!P12*Rents!Q12/30))</f>
        <v>0</v>
      </c>
      <c r="R12" s="47">
        <f>IF('Res Rent Roll'!$B12="","",IF('Res Rent Roll'!$D12="YES",IF(Vacancy!R$3&lt;'Res Rent Roll'!$J12,'Res Rent Roll'!$H12*'Res Rent Roll'!$C12,'Res Rent Roll'!$R12*Rollover!Q12*Rents!R12/30),'Res Rent Roll'!$R12*Rollover!Q12*Rents!R12/30))</f>
        <v>0</v>
      </c>
      <c r="S12" s="47">
        <f>IF('Res Rent Roll'!$B12="","",IF('Res Rent Roll'!$D12="YES",IF(Vacancy!S$3&lt;'Res Rent Roll'!$J12,'Res Rent Roll'!$H12*'Res Rent Roll'!$C12,'Res Rent Roll'!$R12*Rollover!R12*Rents!S12/30),'Res Rent Roll'!$R12*Rollover!R12*Rents!S12/30))</f>
        <v>0</v>
      </c>
      <c r="T12" s="47">
        <f>IF('Res Rent Roll'!$B12="","",IF('Res Rent Roll'!$D12="YES",IF(Vacancy!T$3&lt;'Res Rent Roll'!$J12,'Res Rent Roll'!$H12*'Res Rent Roll'!$C12,'Res Rent Roll'!$R12*Rollover!S12*Rents!T12/30),'Res Rent Roll'!$R12*Rollover!S12*Rents!T12/30))</f>
        <v>0</v>
      </c>
      <c r="U12" s="47">
        <f>IF('Res Rent Roll'!$B12="","",IF('Res Rent Roll'!$D12="YES",IF(Vacancy!U$3&lt;'Res Rent Roll'!$J12,'Res Rent Roll'!$H12*'Res Rent Roll'!$C12,'Res Rent Roll'!$R12*Rollover!T12*Rents!U12/30),'Res Rent Roll'!$R12*Rollover!T12*Rents!U12/30))</f>
        <v>0</v>
      </c>
      <c r="V12" s="47">
        <f>IF('Res Rent Roll'!$B12="","",IF('Res Rent Roll'!$D12="YES",IF(Vacancy!V$3&lt;'Res Rent Roll'!$J12,'Res Rent Roll'!$H12*'Res Rent Roll'!$C12,'Res Rent Roll'!$R12*Rollover!U12*Rents!V12/30),'Res Rent Roll'!$R12*Rollover!U12*Rents!V12/30))</f>
        <v>0</v>
      </c>
      <c r="W12" s="47">
        <f>IF('Res Rent Roll'!$B12="","",IF('Res Rent Roll'!$D12="YES",IF(Vacancy!W$3&lt;'Res Rent Roll'!$J12,'Res Rent Roll'!$H12*'Res Rent Roll'!$C12,'Res Rent Roll'!$R12*Rollover!V12*Rents!W12/30),'Res Rent Roll'!$R12*Rollover!V12*Rents!W12/30))</f>
        <v>0</v>
      </c>
      <c r="X12" s="47">
        <f>IF('Res Rent Roll'!$B12="","",IF('Res Rent Roll'!$D12="YES",IF(Vacancy!X$3&lt;'Res Rent Roll'!$J12,'Res Rent Roll'!$H12*'Res Rent Roll'!$C12,'Res Rent Roll'!$R12*Rollover!W12*Rents!X12/30),'Res Rent Roll'!$R12*Rollover!W12*Rents!X12/30))</f>
        <v>0</v>
      </c>
      <c r="Y12" s="47">
        <f>IF('Res Rent Roll'!$B12="","",IF('Res Rent Roll'!$D12="YES",IF(Vacancy!Y$3&lt;'Res Rent Roll'!$J12,'Res Rent Roll'!$H12*'Res Rent Roll'!$C12,'Res Rent Roll'!$R12*Rollover!X12*Rents!Y12/30),'Res Rent Roll'!$R12*Rollover!X12*Rents!Y12/30))</f>
        <v>0</v>
      </c>
      <c r="Z12" s="47">
        <f>IF('Res Rent Roll'!$B12="","",IF('Res Rent Roll'!$D12="YES",IF(Vacancy!Z$3&lt;'Res Rent Roll'!$J12,'Res Rent Roll'!$H12*'Res Rent Roll'!$C12,'Res Rent Roll'!$R12*Rollover!Y12*Rents!Z12/30),'Res Rent Roll'!$R12*Rollover!Y12*Rents!Z12/30))</f>
        <v>0</v>
      </c>
      <c r="AA12" s="47">
        <f>IF('Res Rent Roll'!$B12="","",IF('Res Rent Roll'!$D12="YES",IF(Vacancy!AA$3&lt;'Res Rent Roll'!$J12,'Res Rent Roll'!$H12*'Res Rent Roll'!$C12,'Res Rent Roll'!$R12*Rollover!Z12*Rents!AA12/30),'Res Rent Roll'!$R12*Rollover!Z12*Rents!AA12/30))</f>
        <v>0</v>
      </c>
      <c r="AB12" s="47">
        <f>IF('Res Rent Roll'!$B12="","",IF('Res Rent Roll'!$D12="YES",IF(Vacancy!AB$3&lt;'Res Rent Roll'!$J12,'Res Rent Roll'!$H12*'Res Rent Roll'!$C12,'Res Rent Roll'!$R12*Rollover!AA12*Rents!AB12/30),'Res Rent Roll'!$R12*Rollover!AA12*Rents!AB12/30))</f>
        <v>2320.0609920000002</v>
      </c>
      <c r="AC12" s="47">
        <f>IF('Res Rent Roll'!$B12="","",IF('Res Rent Roll'!$D12="YES",IF(Vacancy!AC$3&lt;'Res Rent Roll'!$J12,'Res Rent Roll'!$H12*'Res Rent Roll'!$C12,'Res Rent Roll'!$R12*Rollover!AB12*Rents!AC12/30),'Res Rent Roll'!$R12*Rollover!AB12*Rents!AC12/30))</f>
        <v>0</v>
      </c>
      <c r="AD12" s="47">
        <f>IF('Res Rent Roll'!$B12="","",IF('Res Rent Roll'!$D12="YES",IF(Vacancy!AD$3&lt;'Res Rent Roll'!$J12,'Res Rent Roll'!$H12*'Res Rent Roll'!$C12,'Res Rent Roll'!$R12*Rollover!AC12*Rents!AD12/30),'Res Rent Roll'!$R12*Rollover!AC12*Rents!AD12/30))</f>
        <v>0</v>
      </c>
      <c r="AE12" s="47">
        <f>IF('Res Rent Roll'!$B12="","",IF('Res Rent Roll'!$D12="YES",IF(Vacancy!AE$3&lt;'Res Rent Roll'!$J12,'Res Rent Roll'!$H12*'Res Rent Roll'!$C12,'Res Rent Roll'!$R12*Rollover!AD12*Rents!AE12/30),'Res Rent Roll'!$R12*Rollover!AD12*Rents!AE12/30))</f>
        <v>0</v>
      </c>
      <c r="AF12" s="47">
        <f>IF('Res Rent Roll'!$B12="","",IF('Res Rent Roll'!$D12="YES",IF(Vacancy!AF$3&lt;'Res Rent Roll'!$J12,'Res Rent Roll'!$H12*'Res Rent Roll'!$C12,'Res Rent Roll'!$R12*Rollover!AE12*Rents!AF12/30),'Res Rent Roll'!$R12*Rollover!AE12*Rents!AF12/30))</f>
        <v>0</v>
      </c>
      <c r="AG12" s="47">
        <f>IF('Res Rent Roll'!$B12="","",IF('Res Rent Roll'!$D12="YES",IF(Vacancy!AG$3&lt;'Res Rent Roll'!$J12,'Res Rent Roll'!$H12*'Res Rent Roll'!$C12,'Res Rent Roll'!$R12*Rollover!AF12*Rents!AG12/30),'Res Rent Roll'!$R12*Rollover!AF12*Rents!AG12/30))</f>
        <v>0</v>
      </c>
      <c r="AH12" s="47">
        <f>IF('Res Rent Roll'!$B12="","",IF('Res Rent Roll'!$D12="YES",IF(Vacancy!AH$3&lt;'Res Rent Roll'!$J12,'Res Rent Roll'!$H12*'Res Rent Roll'!$C12,'Res Rent Roll'!$R12*Rollover!AG12*Rents!AH12/30),'Res Rent Roll'!$R12*Rollover!AG12*Rents!AH12/30))</f>
        <v>0</v>
      </c>
      <c r="AI12" s="47">
        <f>IF('Res Rent Roll'!$B12="","",IF('Res Rent Roll'!$D12="YES",IF(Vacancy!AI$3&lt;'Res Rent Roll'!$J12,'Res Rent Roll'!$H12*'Res Rent Roll'!$C12,'Res Rent Roll'!$R12*Rollover!AH12*Rents!AI12/30),'Res Rent Roll'!$R12*Rollover!AH12*Rents!AI12/30))</f>
        <v>0</v>
      </c>
      <c r="AJ12" s="47">
        <f>IF('Res Rent Roll'!$B12="","",IF('Res Rent Roll'!$D12="YES",IF(Vacancy!AJ$3&lt;'Res Rent Roll'!$J12,'Res Rent Roll'!$H12*'Res Rent Roll'!$C12,'Res Rent Roll'!$R12*Rollover!AI12*Rents!AJ12/30),'Res Rent Roll'!$R12*Rollover!AI12*Rents!AJ12/30))</f>
        <v>0</v>
      </c>
      <c r="AK12" s="47">
        <f>IF('Res Rent Roll'!$B12="","",IF('Res Rent Roll'!$D12="YES",IF(Vacancy!AK$3&lt;'Res Rent Roll'!$J12,'Res Rent Roll'!$H12*'Res Rent Roll'!$C12,'Res Rent Roll'!$R12*Rollover!AJ12*Rents!AK12/30),'Res Rent Roll'!$R12*Rollover!AJ12*Rents!AK12/30))</f>
        <v>0</v>
      </c>
      <c r="AL12" s="47">
        <f>IF('Res Rent Roll'!$B12="","",IF('Res Rent Roll'!$D12="YES",IF(Vacancy!AL$3&lt;'Res Rent Roll'!$J12,'Res Rent Roll'!$H12*'Res Rent Roll'!$C12,'Res Rent Roll'!$R12*Rollover!AK12*Rents!AL12/30),'Res Rent Roll'!$R12*Rollover!AK12*Rents!AL12/30))</f>
        <v>0</v>
      </c>
      <c r="AM12" s="47">
        <f>IF('Res Rent Roll'!$B12="","",IF('Res Rent Roll'!$D12="YES",IF(Vacancy!AM$3&lt;'Res Rent Roll'!$J12,'Res Rent Roll'!$H12*'Res Rent Roll'!$C12,'Res Rent Roll'!$R12*Rollover!AL12*Rents!AM12/30),'Res Rent Roll'!$R12*Rollover!AL12*Rents!AM12/30))</f>
        <v>0</v>
      </c>
      <c r="AN12" s="47">
        <f>IF('Res Rent Roll'!$B12="","",IF('Res Rent Roll'!$D12="YES",IF(Vacancy!AN$3&lt;'Res Rent Roll'!$J12,'Res Rent Roll'!$H12*'Res Rent Roll'!$C12,'Res Rent Roll'!$R12*Rollover!AM12*Rents!AN12/30),'Res Rent Roll'!$R12*Rollover!AM12*Rents!AN12/30))</f>
        <v>2389.6628217600005</v>
      </c>
      <c r="AO12" s="47">
        <f>IF('Res Rent Roll'!$B12="","",IF('Res Rent Roll'!$D12="YES",IF(Vacancy!AO$3&lt;'Res Rent Roll'!$J12,'Res Rent Roll'!$H12*'Res Rent Roll'!$C12,'Res Rent Roll'!$R12*Rollover!AN12*Rents!AO12/30),'Res Rent Roll'!$R12*Rollover!AN12*Rents!AO12/30))</f>
        <v>0</v>
      </c>
      <c r="AP12" s="47">
        <f>IF('Res Rent Roll'!$B12="","",IF('Res Rent Roll'!$D12="YES",IF(Vacancy!AP$3&lt;'Res Rent Roll'!$J12,'Res Rent Roll'!$H12*'Res Rent Roll'!$C12,'Res Rent Roll'!$R12*Rollover!AO12*Rents!AP12/30),'Res Rent Roll'!$R12*Rollover!AO12*Rents!AP12/30))</f>
        <v>0</v>
      </c>
      <c r="AQ12" s="47">
        <f>IF('Res Rent Roll'!$B12="","",IF('Res Rent Roll'!$D12="YES",IF(Vacancy!AQ$3&lt;'Res Rent Roll'!$J12,'Res Rent Roll'!$H12*'Res Rent Roll'!$C12,'Res Rent Roll'!$R12*Rollover!AP12*Rents!AQ12/30),'Res Rent Roll'!$R12*Rollover!AP12*Rents!AQ12/30))</f>
        <v>0</v>
      </c>
      <c r="AR12" s="47">
        <f>IF('Res Rent Roll'!$B12="","",IF('Res Rent Roll'!$D12="YES",IF(Vacancy!AR$3&lt;'Res Rent Roll'!$J12,'Res Rent Roll'!$H12*'Res Rent Roll'!$C12,'Res Rent Roll'!$R12*Rollover!AQ12*Rents!AR12/30),'Res Rent Roll'!$R12*Rollover!AQ12*Rents!AR12/30))</f>
        <v>0</v>
      </c>
      <c r="AS12" s="47">
        <f>IF('Res Rent Roll'!$B12="","",IF('Res Rent Roll'!$D12="YES",IF(Vacancy!AS$3&lt;'Res Rent Roll'!$J12,'Res Rent Roll'!$H12*'Res Rent Roll'!$C12,'Res Rent Roll'!$R12*Rollover!AR12*Rents!AS12/30),'Res Rent Roll'!$R12*Rollover!AR12*Rents!AS12/30))</f>
        <v>0</v>
      </c>
      <c r="AT12" s="47">
        <f>IF('Res Rent Roll'!$B12="","",IF('Res Rent Roll'!$D12="YES",IF(Vacancy!AT$3&lt;'Res Rent Roll'!$J12,'Res Rent Roll'!$H12*'Res Rent Roll'!$C12,'Res Rent Roll'!$R12*Rollover!AS12*Rents!AT12/30),'Res Rent Roll'!$R12*Rollover!AS12*Rents!AT12/30))</f>
        <v>0</v>
      </c>
      <c r="AU12" s="47">
        <f>IF('Res Rent Roll'!$B12="","",IF('Res Rent Roll'!$D12="YES",IF(Vacancy!AU$3&lt;'Res Rent Roll'!$J12,'Res Rent Roll'!$H12*'Res Rent Roll'!$C12,'Res Rent Roll'!$R12*Rollover!AT12*Rents!AU12/30),'Res Rent Roll'!$R12*Rollover!AT12*Rents!AU12/30))</f>
        <v>0</v>
      </c>
      <c r="AV12" s="47">
        <f>IF('Res Rent Roll'!$B12="","",IF('Res Rent Roll'!$D12="YES",IF(Vacancy!AV$3&lt;'Res Rent Roll'!$J12,'Res Rent Roll'!$H12*'Res Rent Roll'!$C12,'Res Rent Roll'!$R12*Rollover!AU12*Rents!AV12/30),'Res Rent Roll'!$R12*Rollover!AU12*Rents!AV12/30))</f>
        <v>0</v>
      </c>
      <c r="AW12" s="47">
        <f>IF('Res Rent Roll'!$B12="","",IF('Res Rent Roll'!$D12="YES",IF(Vacancy!AW$3&lt;'Res Rent Roll'!$J12,'Res Rent Roll'!$H12*'Res Rent Roll'!$C12,'Res Rent Roll'!$R12*Rollover!AV12*Rents!AW12/30),'Res Rent Roll'!$R12*Rollover!AV12*Rents!AW12/30))</f>
        <v>0</v>
      </c>
      <c r="AX12" s="47">
        <f>IF('Res Rent Roll'!$B12="","",IF('Res Rent Roll'!$D12="YES",IF(Vacancy!AX$3&lt;'Res Rent Roll'!$J12,'Res Rent Roll'!$H12*'Res Rent Roll'!$C12,'Res Rent Roll'!$R12*Rollover!AW12*Rents!AX12/30),'Res Rent Roll'!$R12*Rollover!AW12*Rents!AX12/30))</f>
        <v>0</v>
      </c>
      <c r="AY12" s="47">
        <f>IF('Res Rent Roll'!$B12="","",IF('Res Rent Roll'!$D12="YES",IF(Vacancy!AY$3&lt;'Res Rent Roll'!$J12,'Res Rent Roll'!$H12*'Res Rent Roll'!$C12,'Res Rent Roll'!$R12*Rollover!AX12*Rents!AY12/30),'Res Rent Roll'!$R12*Rollover!AX12*Rents!AY12/30))</f>
        <v>0</v>
      </c>
      <c r="AZ12" s="47">
        <f>IF('Res Rent Roll'!$B12="","",IF('Res Rent Roll'!$D12="YES",IF(Vacancy!AZ$3&lt;'Res Rent Roll'!$J12,'Res Rent Roll'!$H12*'Res Rent Roll'!$C12,'Res Rent Roll'!$R12*Rollover!AY12*Rents!AZ12/30),'Res Rent Roll'!$R12*Rollover!AY12*Rents!AZ12/30))</f>
        <v>2461.3527064128002</v>
      </c>
      <c r="BA12" s="47">
        <f>IF('Res Rent Roll'!$B12="","",IF('Res Rent Roll'!$D12="YES",IF(Vacancy!BA$3&lt;'Res Rent Roll'!$J12,'Res Rent Roll'!$H12*'Res Rent Roll'!$C12,'Res Rent Roll'!$R12*Rollover!AZ12*Rents!BA12/30),'Res Rent Roll'!$R12*Rollover!AZ12*Rents!BA12/30))</f>
        <v>0</v>
      </c>
      <c r="BB12" s="47">
        <f>IF('Res Rent Roll'!$B12="","",IF('Res Rent Roll'!$D12="YES",IF(Vacancy!BB$3&lt;'Res Rent Roll'!$J12,'Res Rent Roll'!$H12*'Res Rent Roll'!$C12,'Res Rent Roll'!$R12*Rollover!BA12*Rents!BB12/30),'Res Rent Roll'!$R12*Rollover!BA12*Rents!BB12/30))</f>
        <v>0</v>
      </c>
      <c r="BC12" s="47">
        <f>IF('Res Rent Roll'!$B12="","",IF('Res Rent Roll'!$D12="YES",IF(Vacancy!BC$3&lt;'Res Rent Roll'!$J12,'Res Rent Roll'!$H12*'Res Rent Roll'!$C12,'Res Rent Roll'!$R12*Rollover!BB12*Rents!BC12/30),'Res Rent Roll'!$R12*Rollover!BB12*Rents!BC12/30))</f>
        <v>0</v>
      </c>
      <c r="BD12" s="47">
        <f>IF('Res Rent Roll'!$B12="","",IF('Res Rent Roll'!$D12="YES",IF(Vacancy!BD$3&lt;'Res Rent Roll'!$J12,'Res Rent Roll'!$H12*'Res Rent Roll'!$C12,'Res Rent Roll'!$R12*Rollover!BC12*Rents!BD12/30),'Res Rent Roll'!$R12*Rollover!BC12*Rents!BD12/30))</f>
        <v>0</v>
      </c>
      <c r="BE12" s="47">
        <f>IF('Res Rent Roll'!$B12="","",IF('Res Rent Roll'!$D12="YES",IF(Vacancy!BE$3&lt;'Res Rent Roll'!$J12,'Res Rent Roll'!$H12*'Res Rent Roll'!$C12,'Res Rent Roll'!$R12*Rollover!BD12*Rents!BE12/30),'Res Rent Roll'!$R12*Rollover!BD12*Rents!BE12/30))</f>
        <v>0</v>
      </c>
      <c r="BF12" s="47">
        <f>IF('Res Rent Roll'!$B12="","",IF('Res Rent Roll'!$D12="YES",IF(Vacancy!BF$3&lt;'Res Rent Roll'!$J12,'Res Rent Roll'!$H12*'Res Rent Roll'!$C12,'Res Rent Roll'!$R12*Rollover!BE12*Rents!BF12/30),'Res Rent Roll'!$R12*Rollover!BE12*Rents!BF12/30))</f>
        <v>0</v>
      </c>
      <c r="BG12" s="47">
        <f>IF('Res Rent Roll'!$B12="","",IF('Res Rent Roll'!$D12="YES",IF(Vacancy!BG$3&lt;'Res Rent Roll'!$J12,'Res Rent Roll'!$H12*'Res Rent Roll'!$C12,'Res Rent Roll'!$R12*Rollover!BF12*Rents!BG12/30),'Res Rent Roll'!$R12*Rollover!BF12*Rents!BG12/30))</f>
        <v>0</v>
      </c>
      <c r="BH12" s="47">
        <f>IF('Res Rent Roll'!$B12="","",IF('Res Rent Roll'!$D12="YES",IF(Vacancy!BH$3&lt;'Res Rent Roll'!$J12,'Res Rent Roll'!$H12*'Res Rent Roll'!$C12,'Res Rent Roll'!$R12*Rollover!BG12*Rents!BH12/30),'Res Rent Roll'!$R12*Rollover!BG12*Rents!BH12/30))</f>
        <v>0</v>
      </c>
      <c r="BI12" s="47">
        <f>IF('Res Rent Roll'!$B12="","",IF('Res Rent Roll'!$D12="YES",IF(Vacancy!BI$3&lt;'Res Rent Roll'!$J12,'Res Rent Roll'!$H12*'Res Rent Roll'!$C12,'Res Rent Roll'!$R12*Rollover!BH12*Rents!BI12/30),'Res Rent Roll'!$R12*Rollover!BH12*Rents!BI12/30))</f>
        <v>0</v>
      </c>
      <c r="BJ12" s="47">
        <f>IF('Res Rent Roll'!$B12="","",IF('Res Rent Roll'!$D12="YES",IF(Vacancy!BJ$3&lt;'Res Rent Roll'!$J12,'Res Rent Roll'!$H12*'Res Rent Roll'!$C12,'Res Rent Roll'!$R12*Rollover!BI12*Rents!BJ12/30),'Res Rent Roll'!$R12*Rollover!BI12*Rents!BJ12/30))</f>
        <v>0</v>
      </c>
      <c r="BK12" s="47">
        <f>IF('Res Rent Roll'!$B12="","",IF('Res Rent Roll'!$D12="YES",IF(Vacancy!BK$3&lt;'Res Rent Roll'!$J12,'Res Rent Roll'!$H12*'Res Rent Roll'!$C12,'Res Rent Roll'!$R12*Rollover!BJ12*Rents!BK12/30),'Res Rent Roll'!$R12*Rollover!BJ12*Rents!BK12/30))</f>
        <v>0</v>
      </c>
      <c r="BL12" s="47">
        <f>IF('Res Rent Roll'!$B12="","",IF('Res Rent Roll'!$D12="YES",IF(Vacancy!BL$3&lt;'Res Rent Roll'!$J12,'Res Rent Roll'!$H12*'Res Rent Roll'!$C12,'Res Rent Roll'!$R12*Rollover!BK12*Rents!BL12/30),'Res Rent Roll'!$R12*Rollover!BK12*Rents!BL12/30))</f>
        <v>2535.1932876051842</v>
      </c>
      <c r="BM12" s="47">
        <f>IF('Res Rent Roll'!$B12="","",IF('Res Rent Roll'!$D12="YES",IF(Vacancy!BM$3&lt;'Res Rent Roll'!$J12,'Res Rent Roll'!$H12*'Res Rent Roll'!$C12,'Res Rent Roll'!$R12*Rollover!BL12*Rents!BM12/30),'Res Rent Roll'!$R12*Rollover!BL12*Rents!BM12/30))</f>
        <v>0</v>
      </c>
      <c r="BN12" s="47">
        <f>IF('Res Rent Roll'!$B12="","",IF('Res Rent Roll'!$D12="YES",IF(Vacancy!BN$3&lt;'Res Rent Roll'!$J12,'Res Rent Roll'!$H12*'Res Rent Roll'!$C12,'Res Rent Roll'!$R12*Rollover!BM12*Rents!BN12/30),'Res Rent Roll'!$R12*Rollover!BM12*Rents!BN12/30))</f>
        <v>0</v>
      </c>
      <c r="BO12" s="47">
        <f>IF('Res Rent Roll'!$B12="","",IF('Res Rent Roll'!$D12="YES",IF(Vacancy!BO$3&lt;'Res Rent Roll'!$J12,'Res Rent Roll'!$H12*'Res Rent Roll'!$C12,'Res Rent Roll'!$R12*Rollover!BN12*Rents!BO12/30),'Res Rent Roll'!$R12*Rollover!BN12*Rents!BO12/30))</f>
        <v>0</v>
      </c>
      <c r="BP12" s="47">
        <f>IF('Res Rent Roll'!$B12="","",IF('Res Rent Roll'!$D12="YES",IF(Vacancy!BP$3&lt;'Res Rent Roll'!$J12,'Res Rent Roll'!$H12*'Res Rent Roll'!$C12,'Res Rent Roll'!$R12*Rollover!BO12*Rents!BP12/30),'Res Rent Roll'!$R12*Rollover!BO12*Rents!BP12/30))</f>
        <v>0</v>
      </c>
      <c r="BQ12" s="47">
        <f>IF('Res Rent Roll'!$B12="","",IF('Res Rent Roll'!$D12="YES",IF(Vacancy!BQ$3&lt;'Res Rent Roll'!$J12,'Res Rent Roll'!$H12*'Res Rent Roll'!$C12,'Res Rent Roll'!$R12*Rollover!BP12*Rents!BQ12/30),'Res Rent Roll'!$R12*Rollover!BP12*Rents!BQ12/30))</f>
        <v>0</v>
      </c>
      <c r="BR12" s="47">
        <f>IF('Res Rent Roll'!$B12="","",IF('Res Rent Roll'!$D12="YES",IF(Vacancy!BR$3&lt;'Res Rent Roll'!$J12,'Res Rent Roll'!$H12*'Res Rent Roll'!$C12,'Res Rent Roll'!$R12*Rollover!BQ12*Rents!BR12/30),'Res Rent Roll'!$R12*Rollover!BQ12*Rents!BR12/30))</f>
        <v>0</v>
      </c>
      <c r="BS12" s="47">
        <f>IF('Res Rent Roll'!$B12="","",IF('Res Rent Roll'!$D12="YES",IF(Vacancy!BS$3&lt;'Res Rent Roll'!$J12,'Res Rent Roll'!$H12*'Res Rent Roll'!$C12,'Res Rent Roll'!$R12*Rollover!BR12*Rents!BS12/30),'Res Rent Roll'!$R12*Rollover!BR12*Rents!BS12/30))</f>
        <v>0</v>
      </c>
      <c r="BT12" s="47">
        <f>IF('Res Rent Roll'!$B12="","",IF('Res Rent Roll'!$D12="YES",IF(Vacancy!BT$3&lt;'Res Rent Roll'!$J12,'Res Rent Roll'!$H12*'Res Rent Roll'!$C12,'Res Rent Roll'!$R12*Rollover!BS12*Rents!BT12/30),'Res Rent Roll'!$R12*Rollover!BS12*Rents!BT12/30))</f>
        <v>0</v>
      </c>
      <c r="BU12" s="47">
        <f>IF('Res Rent Roll'!$B12="","",IF('Res Rent Roll'!$D12="YES",IF(Vacancy!BU$3&lt;'Res Rent Roll'!$J12,'Res Rent Roll'!$H12*'Res Rent Roll'!$C12,'Res Rent Roll'!$R12*Rollover!BT12*Rents!BU12/30),'Res Rent Roll'!$R12*Rollover!BT12*Rents!BU12/30))</f>
        <v>0</v>
      </c>
      <c r="BV12" s="47">
        <f>IF('Res Rent Roll'!$B12="","",IF('Res Rent Roll'!$D12="YES",IF(Vacancy!BV$3&lt;'Res Rent Roll'!$J12,'Res Rent Roll'!$H12*'Res Rent Roll'!$C12,'Res Rent Roll'!$R12*Rollover!BU12*Rents!BV12/30),'Res Rent Roll'!$R12*Rollover!BU12*Rents!BV12/30))</f>
        <v>0</v>
      </c>
      <c r="BW12" s="47">
        <f>IF('Res Rent Roll'!$B12="","",IF('Res Rent Roll'!$D12="YES",IF(Vacancy!BW$3&lt;'Res Rent Roll'!$J12,'Res Rent Roll'!$H12*'Res Rent Roll'!$C12,'Res Rent Roll'!$R12*Rollover!BV12*Rents!BW12/30),'Res Rent Roll'!$R12*Rollover!BV12*Rents!BW12/30))</f>
        <v>0</v>
      </c>
      <c r="BX12" s="47">
        <f>IF('Res Rent Roll'!$B12="","",IF('Res Rent Roll'!$D12="YES",IF(Vacancy!BX$3&lt;'Res Rent Roll'!$J12,'Res Rent Roll'!$H12*'Res Rent Roll'!$C12,'Res Rent Roll'!$R12*Rollover!BW12*Rents!BX12/30),'Res Rent Roll'!$R12*Rollover!BW12*Rents!BX12/30))</f>
        <v>2611.2490862333393</v>
      </c>
      <c r="BY12" s="47">
        <f>IF('Res Rent Roll'!$B12="","",IF('Res Rent Roll'!$D12="YES",IF(Vacancy!BY$3&lt;'Res Rent Roll'!$J12,'Res Rent Roll'!$H12*'Res Rent Roll'!$C12,'Res Rent Roll'!$R12*Rollover!BX12*Rents!BY12/30),'Res Rent Roll'!$R12*Rollover!BX12*Rents!BY12/30))</f>
        <v>0</v>
      </c>
      <c r="BZ12" s="47">
        <f>IF('Res Rent Roll'!$B12="","",IF('Res Rent Roll'!$D12="YES",IF(Vacancy!BZ$3&lt;'Res Rent Roll'!$J12,'Res Rent Roll'!$H12*'Res Rent Roll'!$C12,'Res Rent Roll'!$R12*Rollover!BY12*Rents!BZ12/30),'Res Rent Roll'!$R12*Rollover!BY12*Rents!BZ12/30))</f>
        <v>0</v>
      </c>
      <c r="CA12" s="47">
        <f>IF('Res Rent Roll'!$B12="","",IF('Res Rent Roll'!$D12="YES",IF(Vacancy!CA$3&lt;'Res Rent Roll'!$J12,'Res Rent Roll'!$H12*'Res Rent Roll'!$C12,'Res Rent Roll'!$R12*Rollover!BZ12*Rents!CA12/30),'Res Rent Roll'!$R12*Rollover!BZ12*Rents!CA12/30))</f>
        <v>0</v>
      </c>
      <c r="CB12" s="47">
        <f>IF('Res Rent Roll'!$B12="","",IF('Res Rent Roll'!$D12="YES",IF(Vacancy!CB$3&lt;'Res Rent Roll'!$J12,'Res Rent Roll'!$H12*'Res Rent Roll'!$C12,'Res Rent Roll'!$R12*Rollover!CA12*Rents!CB12/30),'Res Rent Roll'!$R12*Rollover!CA12*Rents!CB12/30))</f>
        <v>0</v>
      </c>
      <c r="CC12" s="47">
        <f>IF('Res Rent Roll'!$B12="","",IF('Res Rent Roll'!$D12="YES",IF(Vacancy!CC$3&lt;'Res Rent Roll'!$J12,'Res Rent Roll'!$H12*'Res Rent Roll'!$C12,'Res Rent Roll'!$R12*Rollover!CB12*Rents!CC12/30),'Res Rent Roll'!$R12*Rollover!CB12*Rents!CC12/30))</f>
        <v>0</v>
      </c>
      <c r="CD12" s="47">
        <f>IF('Res Rent Roll'!$B12="","",IF('Res Rent Roll'!$D12="YES",IF(Vacancy!CD$3&lt;'Res Rent Roll'!$J12,'Res Rent Roll'!$H12*'Res Rent Roll'!$C12,'Res Rent Roll'!$R12*Rollover!CC12*Rents!CD12/30),'Res Rent Roll'!$R12*Rollover!CC12*Rents!CD12/30))</f>
        <v>0</v>
      </c>
      <c r="CE12" s="47">
        <f>IF('Res Rent Roll'!$B12="","",IF('Res Rent Roll'!$D12="YES",IF(Vacancy!CE$3&lt;'Res Rent Roll'!$J12,'Res Rent Roll'!$H12*'Res Rent Roll'!$C12,'Res Rent Roll'!$R12*Rollover!CD12*Rents!CE12/30),'Res Rent Roll'!$R12*Rollover!CD12*Rents!CE12/30))</f>
        <v>0</v>
      </c>
      <c r="CF12" s="47">
        <f>IF('Res Rent Roll'!$B12="","",IF('Res Rent Roll'!$D12="YES",IF(Vacancy!CF$3&lt;'Res Rent Roll'!$J12,'Res Rent Roll'!$H12*'Res Rent Roll'!$C12,'Res Rent Roll'!$R12*Rollover!CE12*Rents!CF12/30),'Res Rent Roll'!$R12*Rollover!CE12*Rents!CF12/30))</f>
        <v>0</v>
      </c>
      <c r="CG12" s="47">
        <f>IF('Res Rent Roll'!$B12="","",IF('Res Rent Roll'!$D12="YES",IF(Vacancy!CG$3&lt;'Res Rent Roll'!$J12,'Res Rent Roll'!$H12*'Res Rent Roll'!$C12,'Res Rent Roll'!$R12*Rollover!CF12*Rents!CG12/30),'Res Rent Roll'!$R12*Rollover!CF12*Rents!CG12/30))</f>
        <v>0</v>
      </c>
      <c r="CH12" s="47">
        <f>IF('Res Rent Roll'!$B12="","",IF('Res Rent Roll'!$D12="YES",IF(Vacancy!CH$3&lt;'Res Rent Roll'!$J12,'Res Rent Roll'!$H12*'Res Rent Roll'!$C12,'Res Rent Roll'!$R12*Rollover!CG12*Rents!CH12/30),'Res Rent Roll'!$R12*Rollover!CG12*Rents!CH12/30))</f>
        <v>0</v>
      </c>
      <c r="CI12" s="47">
        <f>IF('Res Rent Roll'!$B12="","",IF('Res Rent Roll'!$D12="YES",IF(Vacancy!CI$3&lt;'Res Rent Roll'!$J12,'Res Rent Roll'!$H12*'Res Rent Roll'!$C12,'Res Rent Roll'!$R12*Rollover!CH12*Rents!CI12/30),'Res Rent Roll'!$R12*Rollover!CH12*Rents!CI12/30))</f>
        <v>0</v>
      </c>
      <c r="CJ12" s="47">
        <f>IF('Res Rent Roll'!$B12="","",IF('Res Rent Roll'!$D12="YES",IF(Vacancy!CJ$3&lt;'Res Rent Roll'!$J12,'Res Rent Roll'!$H12*'Res Rent Roll'!$C12,'Res Rent Roll'!$R12*Rollover!CI12*Rents!CJ12/30),'Res Rent Roll'!$R12*Rollover!CI12*Rents!CJ12/30))</f>
        <v>2689.5865588203401</v>
      </c>
      <c r="CK12" s="47">
        <f>IF('Res Rent Roll'!$B12="","",IF('Res Rent Roll'!$D12="YES",IF(Vacancy!CK$3&lt;'Res Rent Roll'!$J12,'Res Rent Roll'!$H12*'Res Rent Roll'!$C12,'Res Rent Roll'!$R12*Rollover!CJ12*Rents!CK12/30),'Res Rent Roll'!$R12*Rollover!CJ12*Rents!CK12/30))</f>
        <v>0</v>
      </c>
      <c r="CL12" s="47">
        <f>IF('Res Rent Roll'!$B12="","",IF('Res Rent Roll'!$D12="YES",IF(Vacancy!CL$3&lt;'Res Rent Roll'!$J12,'Res Rent Roll'!$H12*'Res Rent Roll'!$C12,'Res Rent Roll'!$R12*Rollover!CK12*Rents!CL12/30),'Res Rent Roll'!$R12*Rollover!CK12*Rents!CL12/30))</f>
        <v>0</v>
      </c>
      <c r="CM12" s="47">
        <f>IF('Res Rent Roll'!$B12="","",IF('Res Rent Roll'!$D12="YES",IF(Vacancy!CM$3&lt;'Res Rent Roll'!$J12,'Res Rent Roll'!$H12*'Res Rent Roll'!$C12,'Res Rent Roll'!$R12*Rollover!CL12*Rents!CM12/30),'Res Rent Roll'!$R12*Rollover!CL12*Rents!CM12/30))</f>
        <v>0</v>
      </c>
      <c r="CN12" s="47">
        <f>IF('Res Rent Roll'!$B12="","",IF('Res Rent Roll'!$D12="YES",IF(Vacancy!CN$3&lt;'Res Rent Roll'!$J12,'Res Rent Roll'!$H12*'Res Rent Roll'!$C12,'Res Rent Roll'!$R12*Rollover!CM12*Rents!CN12/30),'Res Rent Roll'!$R12*Rollover!CM12*Rents!CN12/30))</f>
        <v>0</v>
      </c>
      <c r="CO12" s="47">
        <f>IF('Res Rent Roll'!$B12="","",IF('Res Rent Roll'!$D12="YES",IF(Vacancy!CO$3&lt;'Res Rent Roll'!$J12,'Res Rent Roll'!$H12*'Res Rent Roll'!$C12,'Res Rent Roll'!$R12*Rollover!CN12*Rents!CO12/30),'Res Rent Roll'!$R12*Rollover!CN12*Rents!CO12/30))</f>
        <v>0</v>
      </c>
      <c r="CP12" s="47">
        <f>IF('Res Rent Roll'!$B12="","",IF('Res Rent Roll'!$D12="YES",IF(Vacancy!CP$3&lt;'Res Rent Roll'!$J12,'Res Rent Roll'!$H12*'Res Rent Roll'!$C12,'Res Rent Roll'!$R12*Rollover!CO12*Rents!CP12/30),'Res Rent Roll'!$R12*Rollover!CO12*Rents!CP12/30))</f>
        <v>0</v>
      </c>
      <c r="CQ12" s="47">
        <f>IF('Res Rent Roll'!$B12="","",IF('Res Rent Roll'!$D12="YES",IF(Vacancy!CQ$3&lt;'Res Rent Roll'!$J12,'Res Rent Roll'!$H12*'Res Rent Roll'!$C12,'Res Rent Roll'!$R12*Rollover!CP12*Rents!CQ12/30),'Res Rent Roll'!$R12*Rollover!CP12*Rents!CQ12/30))</f>
        <v>0</v>
      </c>
      <c r="CR12" s="47">
        <f>IF('Res Rent Roll'!$B12="","",IF('Res Rent Roll'!$D12="YES",IF(Vacancy!CR$3&lt;'Res Rent Roll'!$J12,'Res Rent Roll'!$H12*'Res Rent Roll'!$C12,'Res Rent Roll'!$R12*Rollover!CQ12*Rents!CR12/30),'Res Rent Roll'!$R12*Rollover!CQ12*Rents!CR12/30))</f>
        <v>0</v>
      </c>
      <c r="CS12" s="47">
        <f>IF('Res Rent Roll'!$B12="","",IF('Res Rent Roll'!$D12="YES",IF(Vacancy!CS$3&lt;'Res Rent Roll'!$J12,'Res Rent Roll'!$H12*'Res Rent Roll'!$C12,'Res Rent Roll'!$R12*Rollover!CR12*Rents!CS12/30),'Res Rent Roll'!$R12*Rollover!CR12*Rents!CS12/30))</f>
        <v>0</v>
      </c>
      <c r="CT12" s="47">
        <f>IF('Res Rent Roll'!$B12="","",IF('Res Rent Roll'!$D12="YES",IF(Vacancy!CT$3&lt;'Res Rent Roll'!$J12,'Res Rent Roll'!$H12*'Res Rent Roll'!$C12,'Res Rent Roll'!$R12*Rollover!CS12*Rents!CT12/30),'Res Rent Roll'!$R12*Rollover!CS12*Rents!CT12/30))</f>
        <v>0</v>
      </c>
      <c r="CU12" s="47">
        <f>IF('Res Rent Roll'!$B12="","",IF('Res Rent Roll'!$D12="YES",IF(Vacancy!CU$3&lt;'Res Rent Roll'!$J12,'Res Rent Roll'!$H12*'Res Rent Roll'!$C12,'Res Rent Roll'!$R12*Rollover!CT12*Rents!CU12/30),'Res Rent Roll'!$R12*Rollover!CT12*Rents!CU12/30))</f>
        <v>0</v>
      </c>
      <c r="CV12" s="47">
        <f>IF('Res Rent Roll'!$B12="","",IF('Res Rent Roll'!$D12="YES",IF(Vacancy!CV$3&lt;'Res Rent Roll'!$J12,'Res Rent Roll'!$H12*'Res Rent Roll'!$C12,'Res Rent Roll'!$R12*Rollover!CU12*Rents!CV12/30),'Res Rent Roll'!$R12*Rollover!CU12*Rents!CV12/30))</f>
        <v>2770.2741555849502</v>
      </c>
      <c r="CW12" s="47">
        <f>IF('Res Rent Roll'!$B12="","",IF('Res Rent Roll'!$D12="YES",IF(Vacancy!CW$3&lt;'Res Rent Roll'!$J12,'Res Rent Roll'!$H12*'Res Rent Roll'!$C12,'Res Rent Roll'!$R12*Rollover!CV12*Rents!CW12/30),'Res Rent Roll'!$R12*Rollover!CV12*Rents!CW12/30))</f>
        <v>0</v>
      </c>
      <c r="CX12" s="47">
        <f>IF('Res Rent Roll'!$B12="","",IF('Res Rent Roll'!$D12="YES",IF(Vacancy!CX$3&lt;'Res Rent Roll'!$J12,'Res Rent Roll'!$H12*'Res Rent Roll'!$C12,'Res Rent Roll'!$R12*Rollover!CW12*Rents!CX12/30),'Res Rent Roll'!$R12*Rollover!CW12*Rents!CX12/30))</f>
        <v>0</v>
      </c>
      <c r="CY12" s="47">
        <f>IF('Res Rent Roll'!$B12="","",IF('Res Rent Roll'!$D12="YES",IF(Vacancy!CY$3&lt;'Res Rent Roll'!$J12,'Res Rent Roll'!$H12*'Res Rent Roll'!$C12,'Res Rent Roll'!$R12*Rollover!CX12*Rents!CY12/30),'Res Rent Roll'!$R12*Rollover!CX12*Rents!CY12/30))</f>
        <v>0</v>
      </c>
      <c r="CZ12" s="47">
        <f>IF('Res Rent Roll'!$B12="","",IF('Res Rent Roll'!$D12="YES",IF(Vacancy!CZ$3&lt;'Res Rent Roll'!$J12,'Res Rent Roll'!$H12*'Res Rent Roll'!$C12,'Res Rent Roll'!$R12*Rollover!CY12*Rents!CZ12/30),'Res Rent Roll'!$R12*Rollover!CY12*Rents!CZ12/30))</f>
        <v>0</v>
      </c>
      <c r="DA12" s="47">
        <f>IF('Res Rent Roll'!$B12="","",IF('Res Rent Roll'!$D12="YES",IF(Vacancy!DA$3&lt;'Res Rent Roll'!$J12,'Res Rent Roll'!$H12*'Res Rent Roll'!$C12,'Res Rent Roll'!$R12*Rollover!CZ12*Rents!DA12/30),'Res Rent Roll'!$R12*Rollover!CZ12*Rents!DA12/30))</f>
        <v>0</v>
      </c>
      <c r="DB12" s="47">
        <f>IF('Res Rent Roll'!$B12="","",IF('Res Rent Roll'!$D12="YES",IF(Vacancy!DB$3&lt;'Res Rent Roll'!$J12,'Res Rent Roll'!$H12*'Res Rent Roll'!$C12,'Res Rent Roll'!$R12*Rollover!DA12*Rents!DB12/30),'Res Rent Roll'!$R12*Rollover!DA12*Rents!DB12/30))</f>
        <v>0</v>
      </c>
      <c r="DC12" s="47">
        <f>IF('Res Rent Roll'!$B12="","",IF('Res Rent Roll'!$D12="YES",IF(Vacancy!DC$3&lt;'Res Rent Roll'!$J12,'Res Rent Roll'!$H12*'Res Rent Roll'!$C12,'Res Rent Roll'!$R12*Rollover!DB12*Rents!DC12/30),'Res Rent Roll'!$R12*Rollover!DB12*Rents!DC12/30))</f>
        <v>0</v>
      </c>
      <c r="DD12" s="47">
        <f>IF('Res Rent Roll'!$B12="","",IF('Res Rent Roll'!$D12="YES",IF(Vacancy!DD$3&lt;'Res Rent Roll'!$J12,'Res Rent Roll'!$H12*'Res Rent Roll'!$C12,'Res Rent Roll'!$R12*Rollover!DC12*Rents!DD12/30),'Res Rent Roll'!$R12*Rollover!DC12*Rents!DD12/30))</f>
        <v>0</v>
      </c>
      <c r="DE12" s="47">
        <f>IF('Res Rent Roll'!$B12="","",IF('Res Rent Roll'!$D12="YES",IF(Vacancy!DE$3&lt;'Res Rent Roll'!$J12,'Res Rent Roll'!$H12*'Res Rent Roll'!$C12,'Res Rent Roll'!$R12*Rollover!DD12*Rents!DE12/30),'Res Rent Roll'!$R12*Rollover!DD12*Rents!DE12/30))</f>
        <v>0</v>
      </c>
      <c r="DF12" s="47">
        <f>IF('Res Rent Roll'!$B12="","",IF('Res Rent Roll'!$D12="YES",IF(Vacancy!DF$3&lt;'Res Rent Roll'!$J12,'Res Rent Roll'!$H12*'Res Rent Roll'!$C12,'Res Rent Roll'!$R12*Rollover!DE12*Rents!DF12/30),'Res Rent Roll'!$R12*Rollover!DE12*Rents!DF12/30))</f>
        <v>0</v>
      </c>
      <c r="DG12" s="47">
        <f>IF('Res Rent Roll'!$B12="","",IF('Res Rent Roll'!$D12="YES",IF(Vacancy!DG$3&lt;'Res Rent Roll'!$J12,'Res Rent Roll'!$H12*'Res Rent Roll'!$C12,'Res Rent Roll'!$R12*Rollover!DF12*Rents!DG12/30),'Res Rent Roll'!$R12*Rollover!DF12*Rents!DG12/30))</f>
        <v>0</v>
      </c>
      <c r="DH12" s="47">
        <f>IF('Res Rent Roll'!$B12="","",IF('Res Rent Roll'!$D12="YES",IF(Vacancy!DH$3&lt;'Res Rent Roll'!$J12,'Res Rent Roll'!$H12*'Res Rent Roll'!$C12,'Res Rent Roll'!$R12*Rollover!DG12*Rents!DH12/30),'Res Rent Roll'!$R12*Rollover!DG12*Rents!DH12/30))</f>
        <v>2853.3823802524985</v>
      </c>
      <c r="DI12" s="47">
        <f>IF('Res Rent Roll'!$B12="","",IF('Res Rent Roll'!$D12="YES",IF(Vacancy!DI$3&lt;'Res Rent Roll'!$J12,'Res Rent Roll'!$H12*'Res Rent Roll'!$C12,'Res Rent Roll'!$R12*Rollover!DH12*Rents!DI12/30),'Res Rent Roll'!$R12*Rollover!DH12*Rents!DI12/30))</f>
        <v>0</v>
      </c>
      <c r="DJ12" s="47">
        <f>IF('Res Rent Roll'!$B12="","",IF('Res Rent Roll'!$D12="YES",IF(Vacancy!DJ$3&lt;'Res Rent Roll'!$J12,'Res Rent Roll'!$H12*'Res Rent Roll'!$C12,'Res Rent Roll'!$R12*Rollover!DI12*Rents!DJ12/30),'Res Rent Roll'!$R12*Rollover!DI12*Rents!DJ12/30))</f>
        <v>0</v>
      </c>
      <c r="DK12" s="47">
        <f>IF('Res Rent Roll'!$B12="","",IF('Res Rent Roll'!$D12="YES",IF(Vacancy!DK$3&lt;'Res Rent Roll'!$J12,'Res Rent Roll'!$H12*'Res Rent Roll'!$C12,'Res Rent Roll'!$R12*Rollover!DJ12*Rents!DK12/30),'Res Rent Roll'!$R12*Rollover!DJ12*Rents!DK12/30))</f>
        <v>0</v>
      </c>
      <c r="DL12" s="47">
        <f>IF('Res Rent Roll'!$B12="","",IF('Res Rent Roll'!$D12="YES",IF(Vacancy!DL$3&lt;'Res Rent Roll'!$J12,'Res Rent Roll'!$H12*'Res Rent Roll'!$C12,'Res Rent Roll'!$R12*Rollover!DK12*Rents!DL12/30),'Res Rent Roll'!$R12*Rollover!DK12*Rents!DL12/30))</f>
        <v>0</v>
      </c>
      <c r="DM12" s="47">
        <f>IF('Res Rent Roll'!$B12="","",IF('Res Rent Roll'!$D12="YES",IF(Vacancy!DM$3&lt;'Res Rent Roll'!$J12,'Res Rent Roll'!$H12*'Res Rent Roll'!$C12,'Res Rent Roll'!$R12*Rollover!DL12*Rents!DM12/30),'Res Rent Roll'!$R12*Rollover!DL12*Rents!DM12/30))</f>
        <v>0</v>
      </c>
      <c r="DN12" s="47">
        <f>IF('Res Rent Roll'!$B12="","",IF('Res Rent Roll'!$D12="YES",IF(Vacancy!DN$3&lt;'Res Rent Roll'!$J12,'Res Rent Roll'!$H12*'Res Rent Roll'!$C12,'Res Rent Roll'!$R12*Rollover!DM12*Rents!DN12/30),'Res Rent Roll'!$R12*Rollover!DM12*Rents!DN12/30))</f>
        <v>0</v>
      </c>
      <c r="DO12" s="47">
        <f>IF('Res Rent Roll'!$B12="","",IF('Res Rent Roll'!$D12="YES",IF(Vacancy!DO$3&lt;'Res Rent Roll'!$J12,'Res Rent Roll'!$H12*'Res Rent Roll'!$C12,'Res Rent Roll'!$R12*Rollover!DN12*Rents!DO12/30),'Res Rent Roll'!$R12*Rollover!DN12*Rents!DO12/30))</f>
        <v>0</v>
      </c>
      <c r="DP12" s="47">
        <f>IF('Res Rent Roll'!$B12="","",IF('Res Rent Roll'!$D12="YES",IF(Vacancy!DP$3&lt;'Res Rent Roll'!$J12,'Res Rent Roll'!$H12*'Res Rent Roll'!$C12,'Res Rent Roll'!$R12*Rollover!DO12*Rents!DP12/30),'Res Rent Roll'!$R12*Rollover!DO12*Rents!DP12/30))</f>
        <v>0</v>
      </c>
      <c r="DQ12" s="47">
        <f>IF('Res Rent Roll'!$B12="","",IF('Res Rent Roll'!$D12="YES",IF(Vacancy!DQ$3&lt;'Res Rent Roll'!$J12,'Res Rent Roll'!$H12*'Res Rent Roll'!$C12,'Res Rent Roll'!$R12*Rollover!DP12*Rents!DQ12/30),'Res Rent Roll'!$R12*Rollover!DP12*Rents!DQ12/30))</f>
        <v>0</v>
      </c>
      <c r="DR12" s="47">
        <f>IF('Res Rent Roll'!$B12="","",IF('Res Rent Roll'!$D12="YES",IF(Vacancy!DR$3&lt;'Res Rent Roll'!$J12,'Res Rent Roll'!$H12*'Res Rent Roll'!$C12,'Res Rent Roll'!$R12*Rollover!DQ12*Rents!DR12/30),'Res Rent Roll'!$R12*Rollover!DQ12*Rents!DR12/30))</f>
        <v>0</v>
      </c>
      <c r="DS12" s="47">
        <f>IF('Res Rent Roll'!$B12="","",IF('Res Rent Roll'!$D12="YES",IF(Vacancy!DS$3&lt;'Res Rent Roll'!$J12,'Res Rent Roll'!$H12*'Res Rent Roll'!$C12,'Res Rent Roll'!$R12*Rollover!DR12*Rents!DS12/30),'Res Rent Roll'!$R12*Rollover!DR12*Rents!DS12/30))</f>
        <v>0</v>
      </c>
      <c r="DT12" s="47">
        <f>IF('Res Rent Roll'!$B12="","",IF('Res Rent Roll'!$D12="YES",IF(Vacancy!DT$3&lt;'Res Rent Roll'!$J12,'Res Rent Roll'!$H12*'Res Rent Roll'!$C12,'Res Rent Roll'!$R12*Rollover!DS12*Rents!DT12/30),'Res Rent Roll'!$R12*Rollover!DS12*Rents!DT12/30))</f>
        <v>2938.9838516600735</v>
      </c>
      <c r="DU12" s="47">
        <f>IF('Res Rent Roll'!$B12="","",IF('Res Rent Roll'!$D12="YES",IF(Vacancy!DU$3&lt;'Res Rent Roll'!$J12,'Res Rent Roll'!$H12*'Res Rent Roll'!$C12,'Res Rent Roll'!$R12*Rollover!DT12*Rents!DU12/30),'Res Rent Roll'!$R12*Rollover!DT12*Rents!DU12/30))</f>
        <v>0</v>
      </c>
      <c r="DV12" s="47">
        <f>IF('Res Rent Roll'!$B12="","",IF('Res Rent Roll'!$D12="YES",IF(Vacancy!DV$3&lt;'Res Rent Roll'!$J12,'Res Rent Roll'!$H12*'Res Rent Roll'!$C12,'Res Rent Roll'!$R12*Rollover!DU12*Rents!DV12/30),'Res Rent Roll'!$R12*Rollover!DU12*Rents!DV12/30))</f>
        <v>0</v>
      </c>
      <c r="DW12" s="47">
        <f>IF('Res Rent Roll'!$B12="","",IF('Res Rent Roll'!$D12="YES",IF(Vacancy!DW$3&lt;'Res Rent Roll'!$J12,'Res Rent Roll'!$H12*'Res Rent Roll'!$C12,'Res Rent Roll'!$R12*Rollover!DV12*Rents!DW12/30),'Res Rent Roll'!$R12*Rollover!DV12*Rents!DW12/30))</f>
        <v>0</v>
      </c>
      <c r="DX12" s="47">
        <f>IF('Res Rent Roll'!$B12="","",IF('Res Rent Roll'!$D12="YES",IF(Vacancy!DX$3&lt;'Res Rent Roll'!$J12,'Res Rent Roll'!$H12*'Res Rent Roll'!$C12,'Res Rent Roll'!$R12*Rollover!DW12*Rents!DX12/30),'Res Rent Roll'!$R12*Rollover!DW12*Rents!DX12/30))</f>
        <v>0</v>
      </c>
      <c r="DY12" s="47">
        <f>IF('Res Rent Roll'!$B12="","",IF('Res Rent Roll'!$D12="YES",IF(Vacancy!DY$3&lt;'Res Rent Roll'!$J12,'Res Rent Roll'!$H12*'Res Rent Roll'!$C12,'Res Rent Roll'!$R12*Rollover!DX12*Rents!DY12/30),'Res Rent Roll'!$R12*Rollover!DX12*Rents!DY12/30))</f>
        <v>0</v>
      </c>
      <c r="DZ12" s="47">
        <f>IF('Res Rent Roll'!$B12="","",IF('Res Rent Roll'!$D12="YES",IF(Vacancy!DZ$3&lt;'Res Rent Roll'!$J12,'Res Rent Roll'!$H12*'Res Rent Roll'!$C12,'Res Rent Roll'!$R12*Rollover!DY12*Rents!DZ12/30),'Res Rent Roll'!$R12*Rollover!DY12*Rents!DZ12/30))</f>
        <v>0</v>
      </c>
      <c r="EA12" s="47">
        <f>IF('Res Rent Roll'!$B12="","",IF('Res Rent Roll'!$D12="YES",IF(Vacancy!EA$3&lt;'Res Rent Roll'!$J12,'Res Rent Roll'!$H12*'Res Rent Roll'!$C12,'Res Rent Roll'!$R12*Rollover!DZ12*Rents!EA12/30),'Res Rent Roll'!$R12*Rollover!DZ12*Rents!EA12/30))</f>
        <v>0</v>
      </c>
      <c r="EB12" s="47">
        <f>IF('Res Rent Roll'!$B12="","",IF('Res Rent Roll'!$D12="YES",IF(Vacancy!EB$3&lt;'Res Rent Roll'!$J12,'Res Rent Roll'!$H12*'Res Rent Roll'!$C12,'Res Rent Roll'!$R12*Rollover!EA12*Rents!EB12/30),'Res Rent Roll'!$R12*Rollover!EA12*Rents!EB12/30))</f>
        <v>0</v>
      </c>
      <c r="EC12" s="47">
        <f>IF('Res Rent Roll'!$B12="","",IF('Res Rent Roll'!$D12="YES",IF(Vacancy!EC$3&lt;'Res Rent Roll'!$J12,'Res Rent Roll'!$H12*'Res Rent Roll'!$C12,'Res Rent Roll'!$R12*Rollover!EB12*Rents!EC12/30),'Res Rent Roll'!$R12*Rollover!EB12*Rents!EC12/30))</f>
        <v>0</v>
      </c>
      <c r="ED12" s="47">
        <f>IF('Res Rent Roll'!$B12="","",IF('Res Rent Roll'!$D12="YES",IF(Vacancy!ED$3&lt;'Res Rent Roll'!$J12,'Res Rent Roll'!$H12*'Res Rent Roll'!$C12,'Res Rent Roll'!$R12*Rollover!EC12*Rents!ED12/30),'Res Rent Roll'!$R12*Rollover!EC12*Rents!ED12/30))</f>
        <v>0</v>
      </c>
      <c r="EE12" s="47">
        <f>IF('Res Rent Roll'!$B12="","",IF('Res Rent Roll'!$D12="YES",IF(Vacancy!EE$3&lt;'Res Rent Roll'!$J12,'Res Rent Roll'!$H12*'Res Rent Roll'!$C12,'Res Rent Roll'!$R12*Rollover!ED12*Rents!EE12/30),'Res Rent Roll'!$R12*Rollover!ED12*Rents!EE12/30))</f>
        <v>0</v>
      </c>
      <c r="EF12" s="47">
        <f>IF('Res Rent Roll'!$B12="","",IF('Res Rent Roll'!$D12="YES",IF(Vacancy!EF$3&lt;'Res Rent Roll'!$J12,'Res Rent Roll'!$H12*'Res Rent Roll'!$C12,'Res Rent Roll'!$R12*Rollover!EE12*Rents!EF12/30),'Res Rent Roll'!$R12*Rollover!EE12*Rents!EF12/30))</f>
        <v>3027.1533672098753</v>
      </c>
      <c r="EG12" s="47">
        <f>IF('Res Rent Roll'!$B12="","",IF('Res Rent Roll'!$D12="YES",IF(Vacancy!EG$3&lt;'Res Rent Roll'!$J12,'Res Rent Roll'!$H12*'Res Rent Roll'!$C12,'Res Rent Roll'!$R12*Rollover!EF12*Rents!EG12/30),'Res Rent Roll'!$R12*Rollover!EF12*Rents!EG12/30))</f>
        <v>0</v>
      </c>
      <c r="EH12" s="47">
        <f>IF('Res Rent Roll'!$B12="","",IF('Res Rent Roll'!$D12="YES",IF(Vacancy!EH$3&lt;'Res Rent Roll'!$J12,'Res Rent Roll'!$H12*'Res Rent Roll'!$C12,'Res Rent Roll'!$R12*Rollover!EG12*Rents!EH12/30),'Res Rent Roll'!$R12*Rollover!EG12*Rents!EH12/30))</f>
        <v>0</v>
      </c>
      <c r="EI12" s="47">
        <f>IF('Res Rent Roll'!$B12="","",IF('Res Rent Roll'!$D12="YES",IF(Vacancy!EI$3&lt;'Res Rent Roll'!$J12,'Res Rent Roll'!$H12*'Res Rent Roll'!$C12,'Res Rent Roll'!$R12*Rollover!EH12*Rents!EI12/30),'Res Rent Roll'!$R12*Rollover!EH12*Rents!EI12/30))</f>
        <v>0</v>
      </c>
      <c r="EJ12" s="47">
        <f>IF('Res Rent Roll'!$B12="","",IF('Res Rent Roll'!$D12="YES",IF(Vacancy!EJ$3&lt;'Res Rent Roll'!$J12,'Res Rent Roll'!$H12*'Res Rent Roll'!$C12,'Res Rent Roll'!$R12*Rollover!EI12*Rents!EJ12/30),'Res Rent Roll'!$R12*Rollover!EI12*Rents!EJ12/30))</f>
        <v>0</v>
      </c>
      <c r="EK12" s="47">
        <f>IF('Res Rent Roll'!$B12="","",IF('Res Rent Roll'!$D12="YES",IF(Vacancy!EK$3&lt;'Res Rent Roll'!$J12,'Res Rent Roll'!$H12*'Res Rent Roll'!$C12,'Res Rent Roll'!$R12*Rollover!EJ12*Rents!EK12/30),'Res Rent Roll'!$R12*Rollover!EJ12*Rents!EK12/30))</f>
        <v>0</v>
      </c>
      <c r="EL12" s="47">
        <f>IF('Res Rent Roll'!$B12="","",IF('Res Rent Roll'!$D12="YES",IF(Vacancy!EL$3&lt;'Res Rent Roll'!$J12,'Res Rent Roll'!$H12*'Res Rent Roll'!$C12,'Res Rent Roll'!$R12*Rollover!EK12*Rents!EL12/30),'Res Rent Roll'!$R12*Rollover!EK12*Rents!EL12/30))</f>
        <v>0</v>
      </c>
      <c r="EM12" s="47">
        <f>IF('Res Rent Roll'!$B12="","",IF('Res Rent Roll'!$D12="YES",IF(Vacancy!EM$3&lt;'Res Rent Roll'!$J12,'Res Rent Roll'!$H12*'Res Rent Roll'!$C12,'Res Rent Roll'!$R12*Rollover!EL12*Rents!EM12/30),'Res Rent Roll'!$R12*Rollover!EL12*Rents!EM12/30))</f>
        <v>0</v>
      </c>
      <c r="EN12" s="47">
        <f>IF('Res Rent Roll'!$B12="","",IF('Res Rent Roll'!$D12="YES",IF(Vacancy!EN$3&lt;'Res Rent Roll'!$J12,'Res Rent Roll'!$H12*'Res Rent Roll'!$C12,'Res Rent Roll'!$R12*Rollover!EM12*Rents!EN12/30),'Res Rent Roll'!$R12*Rollover!EM12*Rents!EN12/30))</f>
        <v>0</v>
      </c>
      <c r="EO12" s="47">
        <f>IF('Res Rent Roll'!$B12="","",IF('Res Rent Roll'!$D12="YES",IF(Vacancy!EO$3&lt;'Res Rent Roll'!$J12,'Res Rent Roll'!$H12*'Res Rent Roll'!$C12,'Res Rent Roll'!$R12*Rollover!EN12*Rents!EO12/30),'Res Rent Roll'!$R12*Rollover!EN12*Rents!EO12/30))</f>
        <v>0</v>
      </c>
      <c r="EP12" s="47">
        <f>IF('Res Rent Roll'!$B12="","",IF('Res Rent Roll'!$D12="YES",IF(Vacancy!EP$3&lt;'Res Rent Roll'!$J12,'Res Rent Roll'!$H12*'Res Rent Roll'!$C12,'Res Rent Roll'!$R12*Rollover!EO12*Rents!EP12/30),'Res Rent Roll'!$R12*Rollover!EO12*Rents!EP12/30))</f>
        <v>0</v>
      </c>
      <c r="EQ12" s="47">
        <f>IF('Res Rent Roll'!$B12="","",IF('Res Rent Roll'!$D12="YES",IF(Vacancy!EQ$3&lt;'Res Rent Roll'!$J12,'Res Rent Roll'!$H12*'Res Rent Roll'!$C12,'Res Rent Roll'!$R12*Rollover!EP12*Rents!EQ12/30),'Res Rent Roll'!$R12*Rollover!EP12*Rents!EQ12/30))</f>
        <v>0</v>
      </c>
      <c r="ER12" s="47">
        <f>IF('Res Rent Roll'!$B12="","",IF('Res Rent Roll'!$D12="YES",IF(Vacancy!ER$3&lt;'Res Rent Roll'!$J12,'Res Rent Roll'!$H12*'Res Rent Roll'!$C12,'Res Rent Roll'!$R12*Rollover!EQ12*Rents!ER12/30),'Res Rent Roll'!$R12*Rollover!EQ12*Rents!ER12/30))</f>
        <v>3117.9679682261717</v>
      </c>
      <c r="ES12" s="47">
        <f>IF('Res Rent Roll'!$B12="","",IF('Res Rent Roll'!$D12="YES",IF(Vacancy!ES$3&lt;'Res Rent Roll'!$J12,'Res Rent Roll'!$H12*'Res Rent Roll'!$C12,'Res Rent Roll'!$R12*Rollover!ER12*Rents!ES12/30),'Res Rent Roll'!$R12*Rollover!ER12*Rents!ES12/30))</f>
        <v>0</v>
      </c>
      <c r="ET12" s="47">
        <f>IF('Res Rent Roll'!$B12="","",IF('Res Rent Roll'!$D12="YES",IF(Vacancy!ET$3&lt;'Res Rent Roll'!$J12,'Res Rent Roll'!$H12*'Res Rent Roll'!$C12,'Res Rent Roll'!$R12*Rollover!ES12*Rents!ET12/30),'Res Rent Roll'!$R12*Rollover!ES12*Rents!ET12/30))</f>
        <v>0</v>
      </c>
      <c r="EU12" s="47">
        <f>IF('Res Rent Roll'!$B12="","",IF('Res Rent Roll'!$D12="YES",IF(Vacancy!EU$3&lt;'Res Rent Roll'!$J12,'Res Rent Roll'!$H12*'Res Rent Roll'!$C12,'Res Rent Roll'!$R12*Rollover!ET12*Rents!EU12/30),'Res Rent Roll'!$R12*Rollover!ET12*Rents!EU12/30))</f>
        <v>0</v>
      </c>
      <c r="EV12" s="47">
        <f>IF('Res Rent Roll'!$B12="","",IF('Res Rent Roll'!$D12="YES",IF(Vacancy!EV$3&lt;'Res Rent Roll'!$J12,'Res Rent Roll'!$H12*'Res Rent Roll'!$C12,'Res Rent Roll'!$R12*Rollover!EU12*Rents!EV12/30),'Res Rent Roll'!$R12*Rollover!EU12*Rents!EV12/30))</f>
        <v>0</v>
      </c>
      <c r="EW12" s="47">
        <f>IF('Res Rent Roll'!$B12="","",IF('Res Rent Roll'!$D12="YES",IF(Vacancy!EW$3&lt;'Res Rent Roll'!$J12,'Res Rent Roll'!$H12*'Res Rent Roll'!$C12,'Res Rent Roll'!$R12*Rollover!EV12*Rents!EW12/30),'Res Rent Roll'!$R12*Rollover!EV12*Rents!EW12/30))</f>
        <v>0</v>
      </c>
      <c r="EX12" s="47">
        <f>IF('Res Rent Roll'!$B12="","",IF('Res Rent Roll'!$D12="YES",IF(Vacancy!EX$3&lt;'Res Rent Roll'!$J12,'Res Rent Roll'!$H12*'Res Rent Roll'!$C12,'Res Rent Roll'!$R12*Rollover!EW12*Rents!EX12/30),'Res Rent Roll'!$R12*Rollover!EW12*Rents!EX12/30))</f>
        <v>0</v>
      </c>
      <c r="EY12" s="47">
        <f>IF('Res Rent Roll'!$B12="","",IF('Res Rent Roll'!$D12="YES",IF(Vacancy!EY$3&lt;'Res Rent Roll'!$J12,'Res Rent Roll'!$H12*'Res Rent Roll'!$C12,'Res Rent Roll'!$R12*Rollover!EX12*Rents!EY12/30),'Res Rent Roll'!$R12*Rollover!EX12*Rents!EY12/30))</f>
        <v>0</v>
      </c>
      <c r="EZ12" s="47">
        <f>IF('Res Rent Roll'!$B12="","",IF('Res Rent Roll'!$D12="YES",IF(Vacancy!EZ$3&lt;'Res Rent Roll'!$J12,'Res Rent Roll'!$H12*'Res Rent Roll'!$C12,'Res Rent Roll'!$R12*Rollover!EY12*Rents!EZ12/30),'Res Rent Roll'!$R12*Rollover!EY12*Rents!EZ12/30))</f>
        <v>0</v>
      </c>
      <c r="FA12" s="47">
        <f>IF('Res Rent Roll'!$B12="","",IF('Res Rent Roll'!$D12="YES",IF(Vacancy!FA$3&lt;'Res Rent Roll'!$J12,'Res Rent Roll'!$H12*'Res Rent Roll'!$C12,'Res Rent Roll'!$R12*Rollover!EZ12*Rents!FA12/30),'Res Rent Roll'!$R12*Rollover!EZ12*Rents!FA12/30))</f>
        <v>0</v>
      </c>
      <c r="FB12" s="47">
        <f>IF('Res Rent Roll'!$B12="","",IF('Res Rent Roll'!$D12="YES",IF(Vacancy!FB$3&lt;'Res Rent Roll'!$J12,'Res Rent Roll'!$H12*'Res Rent Roll'!$C12,'Res Rent Roll'!$R12*Rollover!FA12*Rents!FB12/30),'Res Rent Roll'!$R12*Rollover!FA12*Rents!FB12/30))</f>
        <v>0</v>
      </c>
      <c r="FC12" s="47">
        <f>IF('Res Rent Roll'!$B12="","",IF('Res Rent Roll'!$D12="YES",IF(Vacancy!FC$3&lt;'Res Rent Roll'!$J12,'Res Rent Roll'!$H12*'Res Rent Roll'!$C12,'Res Rent Roll'!$R12*Rollover!FB12*Rents!FC12/30),'Res Rent Roll'!$R12*Rollover!FB12*Rents!FC12/30))</f>
        <v>0</v>
      </c>
      <c r="FD12" s="47">
        <f>IF('Res Rent Roll'!$B12="","",IF('Res Rent Roll'!$D12="YES",IF(Vacancy!FD$3&lt;'Res Rent Roll'!$J12,'Res Rent Roll'!$H12*'Res Rent Roll'!$C12,'Res Rent Roll'!$R12*Rollover!FC12*Rents!FD12/30),'Res Rent Roll'!$R12*Rollover!FC12*Rents!FD12/30))</f>
        <v>3211.5070072729563</v>
      </c>
      <c r="FE12" s="47">
        <f>IF('Res Rent Roll'!$B12="","",IF('Res Rent Roll'!$D12="YES",IF(Vacancy!FE$3&lt;'Res Rent Roll'!$J12,'Res Rent Roll'!$H12*'Res Rent Roll'!$C12,'Res Rent Roll'!$R12*Rollover!FD12*Rents!FE12/30),'Res Rent Roll'!$R12*Rollover!FD12*Rents!FE12/30))</f>
        <v>0</v>
      </c>
      <c r="FF12" s="47">
        <f>IF('Res Rent Roll'!$B12="","",IF('Res Rent Roll'!$D12="YES",IF(Vacancy!FF$3&lt;'Res Rent Roll'!$J12,'Res Rent Roll'!$H12*'Res Rent Roll'!$C12,'Res Rent Roll'!$R12*Rollover!FE12*Rents!FF12/30),'Res Rent Roll'!$R12*Rollover!FE12*Rents!FF12/30))</f>
        <v>0</v>
      </c>
      <c r="FG12" s="47">
        <f>IF('Res Rent Roll'!$B12="","",IF('Res Rent Roll'!$D12="YES",IF(Vacancy!FG$3&lt;'Res Rent Roll'!$J12,'Res Rent Roll'!$H12*'Res Rent Roll'!$C12,'Res Rent Roll'!$R12*Rollover!FF12*Rents!FG12/30),'Res Rent Roll'!$R12*Rollover!FF12*Rents!FG12/30))</f>
        <v>0</v>
      </c>
      <c r="FH12" s="47">
        <f>IF('Res Rent Roll'!$B12="","",IF('Res Rent Roll'!$D12="YES",IF(Vacancy!FH$3&lt;'Res Rent Roll'!$J12,'Res Rent Roll'!$H12*'Res Rent Roll'!$C12,'Res Rent Roll'!$R12*Rollover!FG12*Rents!FH12/30),'Res Rent Roll'!$R12*Rollover!FG12*Rents!FH12/30))</f>
        <v>0</v>
      </c>
      <c r="FI12" s="47">
        <f>IF('Res Rent Roll'!$B12="","",IF('Res Rent Roll'!$D12="YES",IF(Vacancy!FI$3&lt;'Res Rent Roll'!$J12,'Res Rent Roll'!$H12*'Res Rent Roll'!$C12,'Res Rent Roll'!$R12*Rollover!FH12*Rents!FI12/30),'Res Rent Roll'!$R12*Rollover!FH12*Rents!FI12/30))</f>
        <v>0</v>
      </c>
      <c r="FJ12" s="47">
        <f>IF('Res Rent Roll'!$B12="","",IF('Res Rent Roll'!$D12="YES",IF(Vacancy!FJ$3&lt;'Res Rent Roll'!$J12,'Res Rent Roll'!$H12*'Res Rent Roll'!$C12,'Res Rent Roll'!$R12*Rollover!FI12*Rents!FJ12/30),'Res Rent Roll'!$R12*Rollover!FI12*Rents!FJ12/30))</f>
        <v>0</v>
      </c>
      <c r="FK12" s="47">
        <f>IF('Res Rent Roll'!$B12="","",IF('Res Rent Roll'!$D12="YES",IF(Vacancy!FK$3&lt;'Res Rent Roll'!$J12,'Res Rent Roll'!$H12*'Res Rent Roll'!$C12,'Res Rent Roll'!$R12*Rollover!FJ12*Rents!FK12/30),'Res Rent Roll'!$R12*Rollover!FJ12*Rents!FK12/30))</f>
        <v>0</v>
      </c>
      <c r="FL12" s="47">
        <f>IF('Res Rent Roll'!$B12="","",IF('Res Rent Roll'!$D12="YES",IF(Vacancy!FL$3&lt;'Res Rent Roll'!$J12,'Res Rent Roll'!$H12*'Res Rent Roll'!$C12,'Res Rent Roll'!$R12*Rollover!FK12*Rents!FL12/30),'Res Rent Roll'!$R12*Rollover!FK12*Rents!FL12/30))</f>
        <v>0</v>
      </c>
      <c r="FM12" s="47">
        <f>IF('Res Rent Roll'!$B12="","",IF('Res Rent Roll'!$D12="YES",IF(Vacancy!FM$3&lt;'Res Rent Roll'!$J12,'Res Rent Roll'!$H12*'Res Rent Roll'!$C12,'Res Rent Roll'!$R12*Rollover!FL12*Rents!FM12/30),'Res Rent Roll'!$R12*Rollover!FL12*Rents!FM12/30))</f>
        <v>0</v>
      </c>
      <c r="FN12" s="47">
        <f>IF('Res Rent Roll'!$B12="","",IF('Res Rent Roll'!$D12="YES",IF(Vacancy!FN$3&lt;'Res Rent Roll'!$J12,'Res Rent Roll'!$H12*'Res Rent Roll'!$C12,'Res Rent Roll'!$R12*Rollover!FM12*Rents!FN12/30),'Res Rent Roll'!$R12*Rollover!FM12*Rents!FN12/30))</f>
        <v>0</v>
      </c>
      <c r="FO12" s="47">
        <f>IF('Res Rent Roll'!$B12="","",IF('Res Rent Roll'!$D12="YES",IF(Vacancy!FO$3&lt;'Res Rent Roll'!$J12,'Res Rent Roll'!$H12*'Res Rent Roll'!$C12,'Res Rent Roll'!$R12*Rollover!FN12*Rents!FO12/30),'Res Rent Roll'!$R12*Rollover!FN12*Rents!FO12/30))</f>
        <v>0</v>
      </c>
      <c r="FP12" s="47">
        <f>IF('Res Rent Roll'!$B12="","",IF('Res Rent Roll'!$D12="YES",IF(Vacancy!FP$3&lt;'Res Rent Roll'!$J12,'Res Rent Roll'!$H12*'Res Rent Roll'!$C12,'Res Rent Roll'!$R12*Rollover!FO12*Rents!FP12/30),'Res Rent Roll'!$R12*Rollover!FO12*Rents!FP12/30))</f>
        <v>3307.8522174911459</v>
      </c>
      <c r="FQ12" s="47">
        <f>IF('Res Rent Roll'!$B12="","",IF('Res Rent Roll'!$D12="YES",IF(Vacancy!FQ$3&lt;'Res Rent Roll'!$J12,'Res Rent Roll'!$H12*'Res Rent Roll'!$C12,'Res Rent Roll'!$R12*Rollover!FP12*Rents!FQ12/30),'Res Rent Roll'!$R12*Rollover!FP12*Rents!FQ12/30))</f>
        <v>0</v>
      </c>
      <c r="FR12" s="47">
        <f>IF('Res Rent Roll'!$B12="","",IF('Res Rent Roll'!$D12="YES",IF(Vacancy!FR$3&lt;'Res Rent Roll'!$J12,'Res Rent Roll'!$H12*'Res Rent Roll'!$C12,'Res Rent Roll'!$R12*Rollover!FQ12*Rents!FR12/30),'Res Rent Roll'!$R12*Rollover!FQ12*Rents!FR12/30))</f>
        <v>0</v>
      </c>
      <c r="FS12" s="47">
        <f>IF('Res Rent Roll'!$B12="","",IF('Res Rent Roll'!$D12="YES",IF(Vacancy!FS$3&lt;'Res Rent Roll'!$J12,'Res Rent Roll'!$H12*'Res Rent Roll'!$C12,'Res Rent Roll'!$R12*Rollover!FR12*Rents!FS12/30),'Res Rent Roll'!$R12*Rollover!FR12*Rents!FS12/30))</f>
        <v>0</v>
      </c>
      <c r="FT12" s="47">
        <f>IF('Res Rent Roll'!$B12="","",IF('Res Rent Roll'!$D12="YES",IF(Vacancy!FT$3&lt;'Res Rent Roll'!$J12,'Res Rent Roll'!$H12*'Res Rent Roll'!$C12,'Res Rent Roll'!$R12*Rollover!FS12*Rents!FT12/30),'Res Rent Roll'!$R12*Rollover!FS12*Rents!FT12/30))</f>
        <v>0</v>
      </c>
      <c r="FU12" s="47">
        <f>IF('Res Rent Roll'!$B12="","",IF('Res Rent Roll'!$D12="YES",IF(Vacancy!FU$3&lt;'Res Rent Roll'!$J12,'Res Rent Roll'!$H12*'Res Rent Roll'!$C12,'Res Rent Roll'!$R12*Rollover!FT12*Rents!FU12/30),'Res Rent Roll'!$R12*Rollover!FT12*Rents!FU12/30))</f>
        <v>0</v>
      </c>
      <c r="FV12" s="47">
        <f>IF('Res Rent Roll'!$B12="","",IF('Res Rent Roll'!$D12="YES",IF(Vacancy!FV$3&lt;'Res Rent Roll'!$J12,'Res Rent Roll'!$H12*'Res Rent Roll'!$C12,'Res Rent Roll'!$R12*Rollover!FU12*Rents!FV12/30),'Res Rent Roll'!$R12*Rollover!FU12*Rents!FV12/30))</f>
        <v>0</v>
      </c>
      <c r="FW12" s="47">
        <f>IF('Res Rent Roll'!$B12="","",IF('Res Rent Roll'!$D12="YES",IF(Vacancy!FW$3&lt;'Res Rent Roll'!$J12,'Res Rent Roll'!$H12*'Res Rent Roll'!$C12,'Res Rent Roll'!$R12*Rollover!FV12*Rents!FW12/30),'Res Rent Roll'!$R12*Rollover!FV12*Rents!FW12/30))</f>
        <v>0</v>
      </c>
      <c r="FX12" s="47">
        <f>IF('Res Rent Roll'!$B12="","",IF('Res Rent Roll'!$D12="YES",IF(Vacancy!FX$3&lt;'Res Rent Roll'!$J12,'Res Rent Roll'!$H12*'Res Rent Roll'!$C12,'Res Rent Roll'!$R12*Rollover!FW12*Rents!FX12/30),'Res Rent Roll'!$R12*Rollover!FW12*Rents!FX12/30))</f>
        <v>0</v>
      </c>
      <c r="FY12" s="47">
        <f>IF('Res Rent Roll'!$B12="","",IF('Res Rent Roll'!$D12="YES",IF(Vacancy!FY$3&lt;'Res Rent Roll'!$J12,'Res Rent Roll'!$H12*'Res Rent Roll'!$C12,'Res Rent Roll'!$R12*Rollover!FX12*Rents!FY12/30),'Res Rent Roll'!$R12*Rollover!FX12*Rents!FY12/30))</f>
        <v>0</v>
      </c>
      <c r="FZ12" s="47">
        <f>IF('Res Rent Roll'!$B12="","",IF('Res Rent Roll'!$D12="YES",IF(Vacancy!FZ$3&lt;'Res Rent Roll'!$J12,'Res Rent Roll'!$H12*'Res Rent Roll'!$C12,'Res Rent Roll'!$R12*Rollover!FY12*Rents!FZ12/30),'Res Rent Roll'!$R12*Rollover!FY12*Rents!FZ12/30))</f>
        <v>0</v>
      </c>
      <c r="GA12" s="48">
        <f>IF('Res Rent Roll'!$B12="","",IF('Res Rent Roll'!$D12="YES",IF(Vacancy!GA$3&lt;'Res Rent Roll'!$J12,'Res Rent Roll'!$H12*'Res Rent Roll'!$C12,'Res Rent Roll'!$R12*Rollover!FZ12*Rents!GA12/30),'Res Rent Roll'!$R12*Rollover!FZ12*Rents!GA12/30))</f>
        <v>0</v>
      </c>
    </row>
    <row r="13" spans="2:183" x14ac:dyDescent="0.3">
      <c r="B13" s="42" t="str">
        <f>IF('Res Rent Roll'!$B13="","",'Res Rent Roll'!$B13)</f>
        <v>1-Bed A (No Renovation)</v>
      </c>
      <c r="C13" s="43"/>
      <c r="D13" s="47">
        <f>IF('Res Rent Roll'!$B13="","",IF('Res Rent Roll'!$D13="YES",IF(Vacancy!D$3&lt;'Res Rent Roll'!$J13,'Res Rent Roll'!$H13*'Res Rent Roll'!$C13,'Res Rent Roll'!$R13*Rollover!C13*Rents!D13/30),'Res Rent Roll'!$R13*Rollover!C13*Rents!D13/30))</f>
        <v>0</v>
      </c>
      <c r="E13" s="47">
        <f>IF('Res Rent Roll'!$B13="","",IF('Res Rent Roll'!$D13="YES",IF(Vacancy!E$3&lt;'Res Rent Roll'!$J13,'Res Rent Roll'!$H13*'Res Rent Roll'!$C13,'Res Rent Roll'!$R13*Rollover!D13*Rents!E13/30),'Res Rent Roll'!$R13*Rollover!D13*Rents!E13/30))</f>
        <v>0</v>
      </c>
      <c r="F13" s="47">
        <f>IF('Res Rent Roll'!$B13="","",IF('Res Rent Roll'!$D13="YES",IF(Vacancy!F$3&lt;'Res Rent Roll'!$J13,'Res Rent Roll'!$H13*'Res Rent Roll'!$C13,'Res Rent Roll'!$R13*Rollover!E13*Rents!F13/30),'Res Rent Roll'!$R13*Rollover!E13*Rents!F13/30))</f>
        <v>0</v>
      </c>
      <c r="G13" s="47">
        <f>IF('Res Rent Roll'!$B13="","",IF('Res Rent Roll'!$D13="YES",IF(Vacancy!G$3&lt;'Res Rent Roll'!$J13,'Res Rent Roll'!$H13*'Res Rent Roll'!$C13,'Res Rent Roll'!$R13*Rollover!F13*Rents!G13/30),'Res Rent Roll'!$R13*Rollover!F13*Rents!G13/30))</f>
        <v>0</v>
      </c>
      <c r="H13" s="47">
        <f>IF('Res Rent Roll'!$B13="","",IF('Res Rent Roll'!$D13="YES",IF(Vacancy!H$3&lt;'Res Rent Roll'!$J13,'Res Rent Roll'!$H13*'Res Rent Roll'!$C13,'Res Rent Roll'!$R13*Rollover!G13*Rents!H13/30),'Res Rent Roll'!$R13*Rollover!G13*Rents!H13/30))</f>
        <v>0</v>
      </c>
      <c r="I13" s="47">
        <f>IF('Res Rent Roll'!$B13="","",IF('Res Rent Roll'!$D13="YES",IF(Vacancy!I$3&lt;'Res Rent Roll'!$J13,'Res Rent Roll'!$H13*'Res Rent Roll'!$C13,'Res Rent Roll'!$R13*Rollover!H13*Rents!I13/30),'Res Rent Roll'!$R13*Rollover!H13*Rents!I13/30))</f>
        <v>0</v>
      </c>
      <c r="J13" s="47">
        <f>IF('Res Rent Roll'!$B13="","",IF('Res Rent Roll'!$D13="YES",IF(Vacancy!J$3&lt;'Res Rent Roll'!$J13,'Res Rent Roll'!$H13*'Res Rent Roll'!$C13,'Res Rent Roll'!$R13*Rollover!I13*Rents!J13/30),'Res Rent Roll'!$R13*Rollover!I13*Rents!J13/30))</f>
        <v>0</v>
      </c>
      <c r="K13" s="47">
        <f>IF('Res Rent Roll'!$B13="","",IF('Res Rent Roll'!$D13="YES",IF(Vacancy!K$3&lt;'Res Rent Roll'!$J13,'Res Rent Roll'!$H13*'Res Rent Roll'!$C13,'Res Rent Roll'!$R13*Rollover!J13*Rents!K13/30),'Res Rent Roll'!$R13*Rollover!J13*Rents!K13/30))</f>
        <v>0</v>
      </c>
      <c r="L13" s="47">
        <f>IF('Res Rent Roll'!$B13="","",IF('Res Rent Roll'!$D13="YES",IF(Vacancy!L$3&lt;'Res Rent Roll'!$J13,'Res Rent Roll'!$H13*'Res Rent Roll'!$C13,'Res Rent Roll'!$R13*Rollover!K13*Rents!L13/30),'Res Rent Roll'!$R13*Rollover!K13*Rents!L13/30))</f>
        <v>0</v>
      </c>
      <c r="M13" s="47">
        <f>IF('Res Rent Roll'!$B13="","",IF('Res Rent Roll'!$D13="YES",IF(Vacancy!M$3&lt;'Res Rent Roll'!$J13,'Res Rent Roll'!$H13*'Res Rent Roll'!$C13,'Res Rent Roll'!$R13*Rollover!L13*Rents!M13/30),'Res Rent Roll'!$R13*Rollover!L13*Rents!M13/30))</f>
        <v>0</v>
      </c>
      <c r="N13" s="47">
        <f>IF('Res Rent Roll'!$B13="","",IF('Res Rent Roll'!$D13="YES",IF(Vacancy!N$3&lt;'Res Rent Roll'!$J13,'Res Rent Roll'!$H13*'Res Rent Roll'!$C13,'Res Rent Roll'!$R13*Rollover!M13*Rents!N13/30),'Res Rent Roll'!$R13*Rollover!M13*Rents!N13/30))</f>
        <v>0</v>
      </c>
      <c r="O13" s="47">
        <f>IF('Res Rent Roll'!$B13="","",IF('Res Rent Roll'!$D13="YES",IF(Vacancy!O$3&lt;'Res Rent Roll'!$J13,'Res Rent Roll'!$H13*'Res Rent Roll'!$C13,'Res Rent Roll'!$R13*Rollover!N13*Rents!O13/30),'Res Rent Roll'!$R13*Rollover!N13*Rents!O13/30))</f>
        <v>0</v>
      </c>
      <c r="P13" s="47">
        <f>IF('Res Rent Roll'!$B13="","",IF('Res Rent Roll'!$D13="YES",IF(Vacancy!P$3&lt;'Res Rent Roll'!$J13,'Res Rent Roll'!$H13*'Res Rent Roll'!$C13,'Res Rent Roll'!$R13*Rollover!O13*Rents!P13/30),'Res Rent Roll'!$R13*Rollover!O13*Rents!P13/30))</f>
        <v>1239.296</v>
      </c>
      <c r="Q13" s="47">
        <f>IF('Res Rent Roll'!$B13="","",IF('Res Rent Roll'!$D13="YES",IF(Vacancy!Q$3&lt;'Res Rent Roll'!$J13,'Res Rent Roll'!$H13*'Res Rent Roll'!$C13,'Res Rent Roll'!$R13*Rollover!P13*Rents!Q13/30),'Res Rent Roll'!$R13*Rollover!P13*Rents!Q13/30))</f>
        <v>0</v>
      </c>
      <c r="R13" s="47">
        <f>IF('Res Rent Roll'!$B13="","",IF('Res Rent Roll'!$D13="YES",IF(Vacancy!R$3&lt;'Res Rent Roll'!$J13,'Res Rent Roll'!$H13*'Res Rent Roll'!$C13,'Res Rent Roll'!$R13*Rollover!Q13*Rents!R13/30),'Res Rent Roll'!$R13*Rollover!Q13*Rents!R13/30))</f>
        <v>0</v>
      </c>
      <c r="S13" s="47">
        <f>IF('Res Rent Roll'!$B13="","",IF('Res Rent Roll'!$D13="YES",IF(Vacancy!S$3&lt;'Res Rent Roll'!$J13,'Res Rent Roll'!$H13*'Res Rent Roll'!$C13,'Res Rent Roll'!$R13*Rollover!R13*Rents!S13/30),'Res Rent Roll'!$R13*Rollover!R13*Rents!S13/30))</f>
        <v>0</v>
      </c>
      <c r="T13" s="47">
        <f>IF('Res Rent Roll'!$B13="","",IF('Res Rent Roll'!$D13="YES",IF(Vacancy!T$3&lt;'Res Rent Roll'!$J13,'Res Rent Roll'!$H13*'Res Rent Roll'!$C13,'Res Rent Roll'!$R13*Rollover!S13*Rents!T13/30),'Res Rent Roll'!$R13*Rollover!S13*Rents!T13/30))</f>
        <v>0</v>
      </c>
      <c r="U13" s="47">
        <f>IF('Res Rent Roll'!$B13="","",IF('Res Rent Roll'!$D13="YES",IF(Vacancy!U$3&lt;'Res Rent Roll'!$J13,'Res Rent Roll'!$H13*'Res Rent Roll'!$C13,'Res Rent Roll'!$R13*Rollover!T13*Rents!U13/30),'Res Rent Roll'!$R13*Rollover!T13*Rents!U13/30))</f>
        <v>0</v>
      </c>
      <c r="V13" s="47">
        <f>IF('Res Rent Roll'!$B13="","",IF('Res Rent Roll'!$D13="YES",IF(Vacancy!V$3&lt;'Res Rent Roll'!$J13,'Res Rent Roll'!$H13*'Res Rent Roll'!$C13,'Res Rent Roll'!$R13*Rollover!U13*Rents!V13/30),'Res Rent Roll'!$R13*Rollover!U13*Rents!V13/30))</f>
        <v>0</v>
      </c>
      <c r="W13" s="47">
        <f>IF('Res Rent Roll'!$B13="","",IF('Res Rent Roll'!$D13="YES",IF(Vacancy!W$3&lt;'Res Rent Roll'!$J13,'Res Rent Roll'!$H13*'Res Rent Roll'!$C13,'Res Rent Roll'!$R13*Rollover!V13*Rents!W13/30),'Res Rent Roll'!$R13*Rollover!V13*Rents!W13/30))</f>
        <v>0</v>
      </c>
      <c r="X13" s="47">
        <f>IF('Res Rent Roll'!$B13="","",IF('Res Rent Roll'!$D13="YES",IF(Vacancy!X$3&lt;'Res Rent Roll'!$J13,'Res Rent Roll'!$H13*'Res Rent Roll'!$C13,'Res Rent Roll'!$R13*Rollover!W13*Rents!X13/30),'Res Rent Roll'!$R13*Rollover!W13*Rents!X13/30))</f>
        <v>0</v>
      </c>
      <c r="Y13" s="47">
        <f>IF('Res Rent Roll'!$B13="","",IF('Res Rent Roll'!$D13="YES",IF(Vacancy!Y$3&lt;'Res Rent Roll'!$J13,'Res Rent Roll'!$H13*'Res Rent Roll'!$C13,'Res Rent Roll'!$R13*Rollover!X13*Rents!Y13/30),'Res Rent Roll'!$R13*Rollover!X13*Rents!Y13/30))</f>
        <v>0</v>
      </c>
      <c r="Z13" s="47">
        <f>IF('Res Rent Roll'!$B13="","",IF('Res Rent Roll'!$D13="YES",IF(Vacancy!Z$3&lt;'Res Rent Roll'!$J13,'Res Rent Roll'!$H13*'Res Rent Roll'!$C13,'Res Rent Roll'!$R13*Rollover!Y13*Rents!Z13/30),'Res Rent Roll'!$R13*Rollover!Y13*Rents!Z13/30))</f>
        <v>0</v>
      </c>
      <c r="AA13" s="47">
        <f>IF('Res Rent Roll'!$B13="","",IF('Res Rent Roll'!$D13="YES",IF(Vacancy!AA$3&lt;'Res Rent Roll'!$J13,'Res Rent Roll'!$H13*'Res Rent Roll'!$C13,'Res Rent Roll'!$R13*Rollover!Z13*Rents!AA13/30),'Res Rent Roll'!$R13*Rollover!Z13*Rents!AA13/30))</f>
        <v>0</v>
      </c>
      <c r="AB13" s="47">
        <f>IF('Res Rent Roll'!$B13="","",IF('Res Rent Roll'!$D13="YES",IF(Vacancy!AB$3&lt;'Res Rent Roll'!$J13,'Res Rent Roll'!$H13*'Res Rent Roll'!$C13,'Res Rent Roll'!$R13*Rollover!AA13*Rents!AB13/30),'Res Rent Roll'!$R13*Rollover!AA13*Rents!AB13/30))</f>
        <v>1276.4748800000002</v>
      </c>
      <c r="AC13" s="47">
        <f>IF('Res Rent Roll'!$B13="","",IF('Res Rent Roll'!$D13="YES",IF(Vacancy!AC$3&lt;'Res Rent Roll'!$J13,'Res Rent Roll'!$H13*'Res Rent Roll'!$C13,'Res Rent Roll'!$R13*Rollover!AB13*Rents!AC13/30),'Res Rent Roll'!$R13*Rollover!AB13*Rents!AC13/30))</f>
        <v>0</v>
      </c>
      <c r="AD13" s="47">
        <f>IF('Res Rent Roll'!$B13="","",IF('Res Rent Roll'!$D13="YES",IF(Vacancy!AD$3&lt;'Res Rent Roll'!$J13,'Res Rent Roll'!$H13*'Res Rent Roll'!$C13,'Res Rent Roll'!$R13*Rollover!AC13*Rents!AD13/30),'Res Rent Roll'!$R13*Rollover!AC13*Rents!AD13/30))</f>
        <v>0</v>
      </c>
      <c r="AE13" s="47">
        <f>IF('Res Rent Roll'!$B13="","",IF('Res Rent Roll'!$D13="YES",IF(Vacancy!AE$3&lt;'Res Rent Roll'!$J13,'Res Rent Roll'!$H13*'Res Rent Roll'!$C13,'Res Rent Roll'!$R13*Rollover!AD13*Rents!AE13/30),'Res Rent Roll'!$R13*Rollover!AD13*Rents!AE13/30))</f>
        <v>0</v>
      </c>
      <c r="AF13" s="47">
        <f>IF('Res Rent Roll'!$B13="","",IF('Res Rent Roll'!$D13="YES",IF(Vacancy!AF$3&lt;'Res Rent Roll'!$J13,'Res Rent Roll'!$H13*'Res Rent Roll'!$C13,'Res Rent Roll'!$R13*Rollover!AE13*Rents!AF13/30),'Res Rent Roll'!$R13*Rollover!AE13*Rents!AF13/30))</f>
        <v>0</v>
      </c>
      <c r="AG13" s="47">
        <f>IF('Res Rent Roll'!$B13="","",IF('Res Rent Roll'!$D13="YES",IF(Vacancy!AG$3&lt;'Res Rent Roll'!$J13,'Res Rent Roll'!$H13*'Res Rent Roll'!$C13,'Res Rent Roll'!$R13*Rollover!AF13*Rents!AG13/30),'Res Rent Roll'!$R13*Rollover!AF13*Rents!AG13/30))</f>
        <v>0</v>
      </c>
      <c r="AH13" s="47">
        <f>IF('Res Rent Roll'!$B13="","",IF('Res Rent Roll'!$D13="YES",IF(Vacancy!AH$3&lt;'Res Rent Roll'!$J13,'Res Rent Roll'!$H13*'Res Rent Roll'!$C13,'Res Rent Roll'!$R13*Rollover!AG13*Rents!AH13/30),'Res Rent Roll'!$R13*Rollover!AG13*Rents!AH13/30))</f>
        <v>0</v>
      </c>
      <c r="AI13" s="47">
        <f>IF('Res Rent Roll'!$B13="","",IF('Res Rent Roll'!$D13="YES",IF(Vacancy!AI$3&lt;'Res Rent Roll'!$J13,'Res Rent Roll'!$H13*'Res Rent Roll'!$C13,'Res Rent Roll'!$R13*Rollover!AH13*Rents!AI13/30),'Res Rent Roll'!$R13*Rollover!AH13*Rents!AI13/30))</f>
        <v>0</v>
      </c>
      <c r="AJ13" s="47">
        <f>IF('Res Rent Roll'!$B13="","",IF('Res Rent Roll'!$D13="YES",IF(Vacancy!AJ$3&lt;'Res Rent Roll'!$J13,'Res Rent Roll'!$H13*'Res Rent Roll'!$C13,'Res Rent Roll'!$R13*Rollover!AI13*Rents!AJ13/30),'Res Rent Roll'!$R13*Rollover!AI13*Rents!AJ13/30))</f>
        <v>0</v>
      </c>
      <c r="AK13" s="47">
        <f>IF('Res Rent Roll'!$B13="","",IF('Res Rent Roll'!$D13="YES",IF(Vacancy!AK$3&lt;'Res Rent Roll'!$J13,'Res Rent Roll'!$H13*'Res Rent Roll'!$C13,'Res Rent Roll'!$R13*Rollover!AJ13*Rents!AK13/30),'Res Rent Roll'!$R13*Rollover!AJ13*Rents!AK13/30))</f>
        <v>0</v>
      </c>
      <c r="AL13" s="47">
        <f>IF('Res Rent Roll'!$B13="","",IF('Res Rent Roll'!$D13="YES",IF(Vacancy!AL$3&lt;'Res Rent Roll'!$J13,'Res Rent Roll'!$H13*'Res Rent Roll'!$C13,'Res Rent Roll'!$R13*Rollover!AK13*Rents!AL13/30),'Res Rent Roll'!$R13*Rollover!AK13*Rents!AL13/30))</f>
        <v>0</v>
      </c>
      <c r="AM13" s="47">
        <f>IF('Res Rent Roll'!$B13="","",IF('Res Rent Roll'!$D13="YES",IF(Vacancy!AM$3&lt;'Res Rent Roll'!$J13,'Res Rent Roll'!$H13*'Res Rent Roll'!$C13,'Res Rent Roll'!$R13*Rollover!AL13*Rents!AM13/30),'Res Rent Roll'!$R13*Rollover!AL13*Rents!AM13/30))</f>
        <v>0</v>
      </c>
      <c r="AN13" s="47">
        <f>IF('Res Rent Roll'!$B13="","",IF('Res Rent Roll'!$D13="YES",IF(Vacancy!AN$3&lt;'Res Rent Roll'!$J13,'Res Rent Roll'!$H13*'Res Rent Roll'!$C13,'Res Rent Roll'!$R13*Rollover!AM13*Rents!AN13/30),'Res Rent Roll'!$R13*Rollover!AM13*Rents!AN13/30))</f>
        <v>1314.7691264</v>
      </c>
      <c r="AO13" s="47">
        <f>IF('Res Rent Roll'!$B13="","",IF('Res Rent Roll'!$D13="YES",IF(Vacancy!AO$3&lt;'Res Rent Roll'!$J13,'Res Rent Roll'!$H13*'Res Rent Roll'!$C13,'Res Rent Roll'!$R13*Rollover!AN13*Rents!AO13/30),'Res Rent Roll'!$R13*Rollover!AN13*Rents!AO13/30))</f>
        <v>0</v>
      </c>
      <c r="AP13" s="47">
        <f>IF('Res Rent Roll'!$B13="","",IF('Res Rent Roll'!$D13="YES",IF(Vacancy!AP$3&lt;'Res Rent Roll'!$J13,'Res Rent Roll'!$H13*'Res Rent Roll'!$C13,'Res Rent Roll'!$R13*Rollover!AO13*Rents!AP13/30),'Res Rent Roll'!$R13*Rollover!AO13*Rents!AP13/30))</f>
        <v>0</v>
      </c>
      <c r="AQ13" s="47">
        <f>IF('Res Rent Roll'!$B13="","",IF('Res Rent Roll'!$D13="YES",IF(Vacancy!AQ$3&lt;'Res Rent Roll'!$J13,'Res Rent Roll'!$H13*'Res Rent Roll'!$C13,'Res Rent Roll'!$R13*Rollover!AP13*Rents!AQ13/30),'Res Rent Roll'!$R13*Rollover!AP13*Rents!AQ13/30))</f>
        <v>0</v>
      </c>
      <c r="AR13" s="47">
        <f>IF('Res Rent Roll'!$B13="","",IF('Res Rent Roll'!$D13="YES",IF(Vacancy!AR$3&lt;'Res Rent Roll'!$J13,'Res Rent Roll'!$H13*'Res Rent Roll'!$C13,'Res Rent Roll'!$R13*Rollover!AQ13*Rents!AR13/30),'Res Rent Roll'!$R13*Rollover!AQ13*Rents!AR13/30))</f>
        <v>0</v>
      </c>
      <c r="AS13" s="47">
        <f>IF('Res Rent Roll'!$B13="","",IF('Res Rent Roll'!$D13="YES",IF(Vacancy!AS$3&lt;'Res Rent Roll'!$J13,'Res Rent Roll'!$H13*'Res Rent Roll'!$C13,'Res Rent Roll'!$R13*Rollover!AR13*Rents!AS13/30),'Res Rent Roll'!$R13*Rollover!AR13*Rents!AS13/30))</f>
        <v>0</v>
      </c>
      <c r="AT13" s="47">
        <f>IF('Res Rent Roll'!$B13="","",IF('Res Rent Roll'!$D13="YES",IF(Vacancy!AT$3&lt;'Res Rent Roll'!$J13,'Res Rent Roll'!$H13*'Res Rent Roll'!$C13,'Res Rent Roll'!$R13*Rollover!AS13*Rents!AT13/30),'Res Rent Roll'!$R13*Rollover!AS13*Rents!AT13/30))</f>
        <v>0</v>
      </c>
      <c r="AU13" s="47">
        <f>IF('Res Rent Roll'!$B13="","",IF('Res Rent Roll'!$D13="YES",IF(Vacancy!AU$3&lt;'Res Rent Roll'!$J13,'Res Rent Roll'!$H13*'Res Rent Roll'!$C13,'Res Rent Roll'!$R13*Rollover!AT13*Rents!AU13/30),'Res Rent Roll'!$R13*Rollover!AT13*Rents!AU13/30))</f>
        <v>0</v>
      </c>
      <c r="AV13" s="47">
        <f>IF('Res Rent Roll'!$B13="","",IF('Res Rent Roll'!$D13="YES",IF(Vacancy!AV$3&lt;'Res Rent Roll'!$J13,'Res Rent Roll'!$H13*'Res Rent Roll'!$C13,'Res Rent Roll'!$R13*Rollover!AU13*Rents!AV13/30),'Res Rent Roll'!$R13*Rollover!AU13*Rents!AV13/30))</f>
        <v>0</v>
      </c>
      <c r="AW13" s="47">
        <f>IF('Res Rent Roll'!$B13="","",IF('Res Rent Roll'!$D13="YES",IF(Vacancy!AW$3&lt;'Res Rent Roll'!$J13,'Res Rent Roll'!$H13*'Res Rent Roll'!$C13,'Res Rent Roll'!$R13*Rollover!AV13*Rents!AW13/30),'Res Rent Roll'!$R13*Rollover!AV13*Rents!AW13/30))</f>
        <v>0</v>
      </c>
      <c r="AX13" s="47">
        <f>IF('Res Rent Roll'!$B13="","",IF('Res Rent Roll'!$D13="YES",IF(Vacancy!AX$3&lt;'Res Rent Roll'!$J13,'Res Rent Roll'!$H13*'Res Rent Roll'!$C13,'Res Rent Roll'!$R13*Rollover!AW13*Rents!AX13/30),'Res Rent Roll'!$R13*Rollover!AW13*Rents!AX13/30))</f>
        <v>0</v>
      </c>
      <c r="AY13" s="47">
        <f>IF('Res Rent Roll'!$B13="","",IF('Res Rent Roll'!$D13="YES",IF(Vacancy!AY$3&lt;'Res Rent Roll'!$J13,'Res Rent Roll'!$H13*'Res Rent Roll'!$C13,'Res Rent Roll'!$R13*Rollover!AX13*Rents!AY13/30),'Res Rent Roll'!$R13*Rollover!AX13*Rents!AY13/30))</f>
        <v>0</v>
      </c>
      <c r="AZ13" s="47">
        <f>IF('Res Rent Roll'!$B13="","",IF('Res Rent Roll'!$D13="YES",IF(Vacancy!AZ$3&lt;'Res Rent Roll'!$J13,'Res Rent Roll'!$H13*'Res Rent Roll'!$C13,'Res Rent Roll'!$R13*Rollover!AY13*Rents!AZ13/30),'Res Rent Roll'!$R13*Rollover!AY13*Rents!AZ13/30))</f>
        <v>1354.2122001920002</v>
      </c>
      <c r="BA13" s="47">
        <f>IF('Res Rent Roll'!$B13="","",IF('Res Rent Roll'!$D13="YES",IF(Vacancy!BA$3&lt;'Res Rent Roll'!$J13,'Res Rent Roll'!$H13*'Res Rent Roll'!$C13,'Res Rent Roll'!$R13*Rollover!AZ13*Rents!BA13/30),'Res Rent Roll'!$R13*Rollover!AZ13*Rents!BA13/30))</f>
        <v>0</v>
      </c>
      <c r="BB13" s="47">
        <f>IF('Res Rent Roll'!$B13="","",IF('Res Rent Roll'!$D13="YES",IF(Vacancy!BB$3&lt;'Res Rent Roll'!$J13,'Res Rent Roll'!$H13*'Res Rent Roll'!$C13,'Res Rent Roll'!$R13*Rollover!BA13*Rents!BB13/30),'Res Rent Roll'!$R13*Rollover!BA13*Rents!BB13/30))</f>
        <v>0</v>
      </c>
      <c r="BC13" s="47">
        <f>IF('Res Rent Roll'!$B13="","",IF('Res Rent Roll'!$D13="YES",IF(Vacancy!BC$3&lt;'Res Rent Roll'!$J13,'Res Rent Roll'!$H13*'Res Rent Roll'!$C13,'Res Rent Roll'!$R13*Rollover!BB13*Rents!BC13/30),'Res Rent Roll'!$R13*Rollover!BB13*Rents!BC13/30))</f>
        <v>0</v>
      </c>
      <c r="BD13" s="47">
        <f>IF('Res Rent Roll'!$B13="","",IF('Res Rent Roll'!$D13="YES",IF(Vacancy!BD$3&lt;'Res Rent Roll'!$J13,'Res Rent Roll'!$H13*'Res Rent Roll'!$C13,'Res Rent Roll'!$R13*Rollover!BC13*Rents!BD13/30),'Res Rent Roll'!$R13*Rollover!BC13*Rents!BD13/30))</f>
        <v>0</v>
      </c>
      <c r="BE13" s="47">
        <f>IF('Res Rent Roll'!$B13="","",IF('Res Rent Roll'!$D13="YES",IF(Vacancy!BE$3&lt;'Res Rent Roll'!$J13,'Res Rent Roll'!$H13*'Res Rent Roll'!$C13,'Res Rent Roll'!$R13*Rollover!BD13*Rents!BE13/30),'Res Rent Roll'!$R13*Rollover!BD13*Rents!BE13/30))</f>
        <v>0</v>
      </c>
      <c r="BF13" s="47">
        <f>IF('Res Rent Roll'!$B13="","",IF('Res Rent Roll'!$D13="YES",IF(Vacancy!BF$3&lt;'Res Rent Roll'!$J13,'Res Rent Roll'!$H13*'Res Rent Roll'!$C13,'Res Rent Roll'!$R13*Rollover!BE13*Rents!BF13/30),'Res Rent Roll'!$R13*Rollover!BE13*Rents!BF13/30))</f>
        <v>0</v>
      </c>
      <c r="BG13" s="47">
        <f>IF('Res Rent Roll'!$B13="","",IF('Res Rent Roll'!$D13="YES",IF(Vacancy!BG$3&lt;'Res Rent Roll'!$J13,'Res Rent Roll'!$H13*'Res Rent Roll'!$C13,'Res Rent Roll'!$R13*Rollover!BF13*Rents!BG13/30),'Res Rent Roll'!$R13*Rollover!BF13*Rents!BG13/30))</f>
        <v>0</v>
      </c>
      <c r="BH13" s="47">
        <f>IF('Res Rent Roll'!$B13="","",IF('Res Rent Roll'!$D13="YES",IF(Vacancy!BH$3&lt;'Res Rent Roll'!$J13,'Res Rent Roll'!$H13*'Res Rent Roll'!$C13,'Res Rent Roll'!$R13*Rollover!BG13*Rents!BH13/30),'Res Rent Roll'!$R13*Rollover!BG13*Rents!BH13/30))</f>
        <v>0</v>
      </c>
      <c r="BI13" s="47">
        <f>IF('Res Rent Roll'!$B13="","",IF('Res Rent Roll'!$D13="YES",IF(Vacancy!BI$3&lt;'Res Rent Roll'!$J13,'Res Rent Roll'!$H13*'Res Rent Roll'!$C13,'Res Rent Roll'!$R13*Rollover!BH13*Rents!BI13/30),'Res Rent Roll'!$R13*Rollover!BH13*Rents!BI13/30))</f>
        <v>0</v>
      </c>
      <c r="BJ13" s="47">
        <f>IF('Res Rent Roll'!$B13="","",IF('Res Rent Roll'!$D13="YES",IF(Vacancy!BJ$3&lt;'Res Rent Roll'!$J13,'Res Rent Roll'!$H13*'Res Rent Roll'!$C13,'Res Rent Roll'!$R13*Rollover!BI13*Rents!BJ13/30),'Res Rent Roll'!$R13*Rollover!BI13*Rents!BJ13/30))</f>
        <v>0</v>
      </c>
      <c r="BK13" s="47">
        <f>IF('Res Rent Roll'!$B13="","",IF('Res Rent Roll'!$D13="YES",IF(Vacancy!BK$3&lt;'Res Rent Roll'!$J13,'Res Rent Roll'!$H13*'Res Rent Roll'!$C13,'Res Rent Roll'!$R13*Rollover!BJ13*Rents!BK13/30),'Res Rent Roll'!$R13*Rollover!BJ13*Rents!BK13/30))</f>
        <v>0</v>
      </c>
      <c r="BL13" s="47">
        <f>IF('Res Rent Roll'!$B13="","",IF('Res Rent Roll'!$D13="YES",IF(Vacancy!BL$3&lt;'Res Rent Roll'!$J13,'Res Rent Roll'!$H13*'Res Rent Roll'!$C13,'Res Rent Roll'!$R13*Rollover!BK13*Rents!BL13/30),'Res Rent Roll'!$R13*Rollover!BK13*Rents!BL13/30))</f>
        <v>1394.83856619776</v>
      </c>
      <c r="BM13" s="47">
        <f>IF('Res Rent Roll'!$B13="","",IF('Res Rent Roll'!$D13="YES",IF(Vacancy!BM$3&lt;'Res Rent Roll'!$J13,'Res Rent Roll'!$H13*'Res Rent Roll'!$C13,'Res Rent Roll'!$R13*Rollover!BL13*Rents!BM13/30),'Res Rent Roll'!$R13*Rollover!BL13*Rents!BM13/30))</f>
        <v>0</v>
      </c>
      <c r="BN13" s="47">
        <f>IF('Res Rent Roll'!$B13="","",IF('Res Rent Roll'!$D13="YES",IF(Vacancy!BN$3&lt;'Res Rent Roll'!$J13,'Res Rent Roll'!$H13*'Res Rent Roll'!$C13,'Res Rent Roll'!$R13*Rollover!BM13*Rents!BN13/30),'Res Rent Roll'!$R13*Rollover!BM13*Rents!BN13/30))</f>
        <v>0</v>
      </c>
      <c r="BO13" s="47">
        <f>IF('Res Rent Roll'!$B13="","",IF('Res Rent Roll'!$D13="YES",IF(Vacancy!BO$3&lt;'Res Rent Roll'!$J13,'Res Rent Roll'!$H13*'Res Rent Roll'!$C13,'Res Rent Roll'!$R13*Rollover!BN13*Rents!BO13/30),'Res Rent Roll'!$R13*Rollover!BN13*Rents!BO13/30))</f>
        <v>0</v>
      </c>
      <c r="BP13" s="47">
        <f>IF('Res Rent Roll'!$B13="","",IF('Res Rent Roll'!$D13="YES",IF(Vacancy!BP$3&lt;'Res Rent Roll'!$J13,'Res Rent Roll'!$H13*'Res Rent Roll'!$C13,'Res Rent Roll'!$R13*Rollover!BO13*Rents!BP13/30),'Res Rent Roll'!$R13*Rollover!BO13*Rents!BP13/30))</f>
        <v>0</v>
      </c>
      <c r="BQ13" s="47">
        <f>IF('Res Rent Roll'!$B13="","",IF('Res Rent Roll'!$D13="YES",IF(Vacancy!BQ$3&lt;'Res Rent Roll'!$J13,'Res Rent Roll'!$H13*'Res Rent Roll'!$C13,'Res Rent Roll'!$R13*Rollover!BP13*Rents!BQ13/30),'Res Rent Roll'!$R13*Rollover!BP13*Rents!BQ13/30))</f>
        <v>0</v>
      </c>
      <c r="BR13" s="47">
        <f>IF('Res Rent Roll'!$B13="","",IF('Res Rent Roll'!$D13="YES",IF(Vacancy!BR$3&lt;'Res Rent Roll'!$J13,'Res Rent Roll'!$H13*'Res Rent Roll'!$C13,'Res Rent Roll'!$R13*Rollover!BQ13*Rents!BR13/30),'Res Rent Roll'!$R13*Rollover!BQ13*Rents!BR13/30))</f>
        <v>0</v>
      </c>
      <c r="BS13" s="47">
        <f>IF('Res Rent Roll'!$B13="","",IF('Res Rent Roll'!$D13="YES",IF(Vacancy!BS$3&lt;'Res Rent Roll'!$J13,'Res Rent Roll'!$H13*'Res Rent Roll'!$C13,'Res Rent Roll'!$R13*Rollover!BR13*Rents!BS13/30),'Res Rent Roll'!$R13*Rollover!BR13*Rents!BS13/30))</f>
        <v>0</v>
      </c>
      <c r="BT13" s="47">
        <f>IF('Res Rent Roll'!$B13="","",IF('Res Rent Roll'!$D13="YES",IF(Vacancy!BT$3&lt;'Res Rent Roll'!$J13,'Res Rent Roll'!$H13*'Res Rent Roll'!$C13,'Res Rent Roll'!$R13*Rollover!BS13*Rents!BT13/30),'Res Rent Roll'!$R13*Rollover!BS13*Rents!BT13/30))</f>
        <v>0</v>
      </c>
      <c r="BU13" s="47">
        <f>IF('Res Rent Roll'!$B13="","",IF('Res Rent Roll'!$D13="YES",IF(Vacancy!BU$3&lt;'Res Rent Roll'!$J13,'Res Rent Roll'!$H13*'Res Rent Roll'!$C13,'Res Rent Roll'!$R13*Rollover!BT13*Rents!BU13/30),'Res Rent Roll'!$R13*Rollover!BT13*Rents!BU13/30))</f>
        <v>0</v>
      </c>
      <c r="BV13" s="47">
        <f>IF('Res Rent Roll'!$B13="","",IF('Res Rent Roll'!$D13="YES",IF(Vacancy!BV$3&lt;'Res Rent Roll'!$J13,'Res Rent Roll'!$H13*'Res Rent Roll'!$C13,'Res Rent Roll'!$R13*Rollover!BU13*Rents!BV13/30),'Res Rent Roll'!$R13*Rollover!BU13*Rents!BV13/30))</f>
        <v>0</v>
      </c>
      <c r="BW13" s="47">
        <f>IF('Res Rent Roll'!$B13="","",IF('Res Rent Roll'!$D13="YES",IF(Vacancy!BW$3&lt;'Res Rent Roll'!$J13,'Res Rent Roll'!$H13*'Res Rent Roll'!$C13,'Res Rent Roll'!$R13*Rollover!BV13*Rents!BW13/30),'Res Rent Roll'!$R13*Rollover!BV13*Rents!BW13/30))</f>
        <v>0</v>
      </c>
      <c r="BX13" s="47">
        <f>IF('Res Rent Roll'!$B13="","",IF('Res Rent Roll'!$D13="YES",IF(Vacancy!BX$3&lt;'Res Rent Roll'!$J13,'Res Rent Roll'!$H13*'Res Rent Roll'!$C13,'Res Rent Roll'!$R13*Rollover!BW13*Rents!BX13/30),'Res Rent Roll'!$R13*Rollover!BW13*Rents!BX13/30))</f>
        <v>1436.683723183693</v>
      </c>
      <c r="BY13" s="47">
        <f>IF('Res Rent Roll'!$B13="","",IF('Res Rent Roll'!$D13="YES",IF(Vacancy!BY$3&lt;'Res Rent Roll'!$J13,'Res Rent Roll'!$H13*'Res Rent Roll'!$C13,'Res Rent Roll'!$R13*Rollover!BX13*Rents!BY13/30),'Res Rent Roll'!$R13*Rollover!BX13*Rents!BY13/30))</f>
        <v>0</v>
      </c>
      <c r="BZ13" s="47">
        <f>IF('Res Rent Roll'!$B13="","",IF('Res Rent Roll'!$D13="YES",IF(Vacancy!BZ$3&lt;'Res Rent Roll'!$J13,'Res Rent Roll'!$H13*'Res Rent Roll'!$C13,'Res Rent Roll'!$R13*Rollover!BY13*Rents!BZ13/30),'Res Rent Roll'!$R13*Rollover!BY13*Rents!BZ13/30))</f>
        <v>0</v>
      </c>
      <c r="CA13" s="47">
        <f>IF('Res Rent Roll'!$B13="","",IF('Res Rent Roll'!$D13="YES",IF(Vacancy!CA$3&lt;'Res Rent Roll'!$J13,'Res Rent Roll'!$H13*'Res Rent Roll'!$C13,'Res Rent Roll'!$R13*Rollover!BZ13*Rents!CA13/30),'Res Rent Roll'!$R13*Rollover!BZ13*Rents!CA13/30))</f>
        <v>0</v>
      </c>
      <c r="CB13" s="47">
        <f>IF('Res Rent Roll'!$B13="","",IF('Res Rent Roll'!$D13="YES",IF(Vacancy!CB$3&lt;'Res Rent Roll'!$J13,'Res Rent Roll'!$H13*'Res Rent Roll'!$C13,'Res Rent Roll'!$R13*Rollover!CA13*Rents!CB13/30),'Res Rent Roll'!$R13*Rollover!CA13*Rents!CB13/30))</f>
        <v>0</v>
      </c>
      <c r="CC13" s="47">
        <f>IF('Res Rent Roll'!$B13="","",IF('Res Rent Roll'!$D13="YES",IF(Vacancy!CC$3&lt;'Res Rent Roll'!$J13,'Res Rent Roll'!$H13*'Res Rent Roll'!$C13,'Res Rent Roll'!$R13*Rollover!CB13*Rents!CC13/30),'Res Rent Roll'!$R13*Rollover!CB13*Rents!CC13/30))</f>
        <v>0</v>
      </c>
      <c r="CD13" s="47">
        <f>IF('Res Rent Roll'!$B13="","",IF('Res Rent Roll'!$D13="YES",IF(Vacancy!CD$3&lt;'Res Rent Roll'!$J13,'Res Rent Roll'!$H13*'Res Rent Roll'!$C13,'Res Rent Roll'!$R13*Rollover!CC13*Rents!CD13/30),'Res Rent Roll'!$R13*Rollover!CC13*Rents!CD13/30))</f>
        <v>0</v>
      </c>
      <c r="CE13" s="47">
        <f>IF('Res Rent Roll'!$B13="","",IF('Res Rent Roll'!$D13="YES",IF(Vacancy!CE$3&lt;'Res Rent Roll'!$J13,'Res Rent Roll'!$H13*'Res Rent Roll'!$C13,'Res Rent Roll'!$R13*Rollover!CD13*Rents!CE13/30),'Res Rent Roll'!$R13*Rollover!CD13*Rents!CE13/30))</f>
        <v>0</v>
      </c>
      <c r="CF13" s="47">
        <f>IF('Res Rent Roll'!$B13="","",IF('Res Rent Roll'!$D13="YES",IF(Vacancy!CF$3&lt;'Res Rent Roll'!$J13,'Res Rent Roll'!$H13*'Res Rent Roll'!$C13,'Res Rent Roll'!$R13*Rollover!CE13*Rents!CF13/30),'Res Rent Roll'!$R13*Rollover!CE13*Rents!CF13/30))</f>
        <v>0</v>
      </c>
      <c r="CG13" s="47">
        <f>IF('Res Rent Roll'!$B13="","",IF('Res Rent Roll'!$D13="YES",IF(Vacancy!CG$3&lt;'Res Rent Roll'!$J13,'Res Rent Roll'!$H13*'Res Rent Roll'!$C13,'Res Rent Roll'!$R13*Rollover!CF13*Rents!CG13/30),'Res Rent Roll'!$R13*Rollover!CF13*Rents!CG13/30))</f>
        <v>0</v>
      </c>
      <c r="CH13" s="47">
        <f>IF('Res Rent Roll'!$B13="","",IF('Res Rent Roll'!$D13="YES",IF(Vacancy!CH$3&lt;'Res Rent Roll'!$J13,'Res Rent Roll'!$H13*'Res Rent Roll'!$C13,'Res Rent Roll'!$R13*Rollover!CG13*Rents!CH13/30),'Res Rent Roll'!$R13*Rollover!CG13*Rents!CH13/30))</f>
        <v>0</v>
      </c>
      <c r="CI13" s="47">
        <f>IF('Res Rent Roll'!$B13="","",IF('Res Rent Roll'!$D13="YES",IF(Vacancy!CI$3&lt;'Res Rent Roll'!$J13,'Res Rent Roll'!$H13*'Res Rent Roll'!$C13,'Res Rent Roll'!$R13*Rollover!CH13*Rents!CI13/30),'Res Rent Roll'!$R13*Rollover!CH13*Rents!CI13/30))</f>
        <v>0</v>
      </c>
      <c r="CJ13" s="47">
        <f>IF('Res Rent Roll'!$B13="","",IF('Res Rent Roll'!$D13="YES",IF(Vacancy!CJ$3&lt;'Res Rent Roll'!$J13,'Res Rent Roll'!$H13*'Res Rent Roll'!$C13,'Res Rent Roll'!$R13*Rollover!CI13*Rents!CJ13/30),'Res Rent Roll'!$R13*Rollover!CI13*Rents!CJ13/30))</f>
        <v>1479.7842348792037</v>
      </c>
      <c r="CK13" s="47">
        <f>IF('Res Rent Roll'!$B13="","",IF('Res Rent Roll'!$D13="YES",IF(Vacancy!CK$3&lt;'Res Rent Roll'!$J13,'Res Rent Roll'!$H13*'Res Rent Roll'!$C13,'Res Rent Roll'!$R13*Rollover!CJ13*Rents!CK13/30),'Res Rent Roll'!$R13*Rollover!CJ13*Rents!CK13/30))</f>
        <v>0</v>
      </c>
      <c r="CL13" s="47">
        <f>IF('Res Rent Roll'!$B13="","",IF('Res Rent Roll'!$D13="YES",IF(Vacancy!CL$3&lt;'Res Rent Roll'!$J13,'Res Rent Roll'!$H13*'Res Rent Roll'!$C13,'Res Rent Roll'!$R13*Rollover!CK13*Rents!CL13/30),'Res Rent Roll'!$R13*Rollover!CK13*Rents!CL13/30))</f>
        <v>0</v>
      </c>
      <c r="CM13" s="47">
        <f>IF('Res Rent Roll'!$B13="","",IF('Res Rent Roll'!$D13="YES",IF(Vacancy!CM$3&lt;'Res Rent Roll'!$J13,'Res Rent Roll'!$H13*'Res Rent Roll'!$C13,'Res Rent Roll'!$R13*Rollover!CL13*Rents!CM13/30),'Res Rent Roll'!$R13*Rollover!CL13*Rents!CM13/30))</f>
        <v>0</v>
      </c>
      <c r="CN13" s="47">
        <f>IF('Res Rent Roll'!$B13="","",IF('Res Rent Roll'!$D13="YES",IF(Vacancy!CN$3&lt;'Res Rent Roll'!$J13,'Res Rent Roll'!$H13*'Res Rent Roll'!$C13,'Res Rent Roll'!$R13*Rollover!CM13*Rents!CN13/30),'Res Rent Roll'!$R13*Rollover!CM13*Rents!CN13/30))</f>
        <v>0</v>
      </c>
      <c r="CO13" s="47">
        <f>IF('Res Rent Roll'!$B13="","",IF('Res Rent Roll'!$D13="YES",IF(Vacancy!CO$3&lt;'Res Rent Roll'!$J13,'Res Rent Roll'!$H13*'Res Rent Roll'!$C13,'Res Rent Roll'!$R13*Rollover!CN13*Rents!CO13/30),'Res Rent Roll'!$R13*Rollover!CN13*Rents!CO13/30))</f>
        <v>0</v>
      </c>
      <c r="CP13" s="47">
        <f>IF('Res Rent Roll'!$B13="","",IF('Res Rent Roll'!$D13="YES",IF(Vacancy!CP$3&lt;'Res Rent Roll'!$J13,'Res Rent Roll'!$H13*'Res Rent Roll'!$C13,'Res Rent Roll'!$R13*Rollover!CO13*Rents!CP13/30),'Res Rent Roll'!$R13*Rollover!CO13*Rents!CP13/30))</f>
        <v>0</v>
      </c>
      <c r="CQ13" s="47">
        <f>IF('Res Rent Roll'!$B13="","",IF('Res Rent Roll'!$D13="YES",IF(Vacancy!CQ$3&lt;'Res Rent Roll'!$J13,'Res Rent Roll'!$H13*'Res Rent Roll'!$C13,'Res Rent Roll'!$R13*Rollover!CP13*Rents!CQ13/30),'Res Rent Roll'!$R13*Rollover!CP13*Rents!CQ13/30))</f>
        <v>0</v>
      </c>
      <c r="CR13" s="47">
        <f>IF('Res Rent Roll'!$B13="","",IF('Res Rent Roll'!$D13="YES",IF(Vacancy!CR$3&lt;'Res Rent Roll'!$J13,'Res Rent Roll'!$H13*'Res Rent Roll'!$C13,'Res Rent Roll'!$R13*Rollover!CQ13*Rents!CR13/30),'Res Rent Roll'!$R13*Rollover!CQ13*Rents!CR13/30))</f>
        <v>0</v>
      </c>
      <c r="CS13" s="47">
        <f>IF('Res Rent Roll'!$B13="","",IF('Res Rent Roll'!$D13="YES",IF(Vacancy!CS$3&lt;'Res Rent Roll'!$J13,'Res Rent Roll'!$H13*'Res Rent Roll'!$C13,'Res Rent Roll'!$R13*Rollover!CR13*Rents!CS13/30),'Res Rent Roll'!$R13*Rollover!CR13*Rents!CS13/30))</f>
        <v>0</v>
      </c>
      <c r="CT13" s="47">
        <f>IF('Res Rent Roll'!$B13="","",IF('Res Rent Roll'!$D13="YES",IF(Vacancy!CT$3&lt;'Res Rent Roll'!$J13,'Res Rent Roll'!$H13*'Res Rent Roll'!$C13,'Res Rent Roll'!$R13*Rollover!CS13*Rents!CT13/30),'Res Rent Roll'!$R13*Rollover!CS13*Rents!CT13/30))</f>
        <v>0</v>
      </c>
      <c r="CU13" s="47">
        <f>IF('Res Rent Roll'!$B13="","",IF('Res Rent Roll'!$D13="YES",IF(Vacancy!CU$3&lt;'Res Rent Roll'!$J13,'Res Rent Roll'!$H13*'Res Rent Roll'!$C13,'Res Rent Roll'!$R13*Rollover!CT13*Rents!CU13/30),'Res Rent Roll'!$R13*Rollover!CT13*Rents!CU13/30))</f>
        <v>0</v>
      </c>
      <c r="CV13" s="47">
        <f>IF('Res Rent Roll'!$B13="","",IF('Res Rent Roll'!$D13="YES",IF(Vacancy!CV$3&lt;'Res Rent Roll'!$J13,'Res Rent Roll'!$H13*'Res Rent Roll'!$C13,'Res Rent Roll'!$R13*Rollover!CU13*Rents!CV13/30),'Res Rent Roll'!$R13*Rollover!CU13*Rents!CV13/30))</f>
        <v>1524.1777619255797</v>
      </c>
      <c r="CW13" s="47">
        <f>IF('Res Rent Roll'!$B13="","",IF('Res Rent Roll'!$D13="YES",IF(Vacancy!CW$3&lt;'Res Rent Roll'!$J13,'Res Rent Roll'!$H13*'Res Rent Roll'!$C13,'Res Rent Roll'!$R13*Rollover!CV13*Rents!CW13/30),'Res Rent Roll'!$R13*Rollover!CV13*Rents!CW13/30))</f>
        <v>0</v>
      </c>
      <c r="CX13" s="47">
        <f>IF('Res Rent Roll'!$B13="","",IF('Res Rent Roll'!$D13="YES",IF(Vacancy!CX$3&lt;'Res Rent Roll'!$J13,'Res Rent Roll'!$H13*'Res Rent Roll'!$C13,'Res Rent Roll'!$R13*Rollover!CW13*Rents!CX13/30),'Res Rent Roll'!$R13*Rollover!CW13*Rents!CX13/30))</f>
        <v>0</v>
      </c>
      <c r="CY13" s="47">
        <f>IF('Res Rent Roll'!$B13="","",IF('Res Rent Roll'!$D13="YES",IF(Vacancy!CY$3&lt;'Res Rent Roll'!$J13,'Res Rent Roll'!$H13*'Res Rent Roll'!$C13,'Res Rent Roll'!$R13*Rollover!CX13*Rents!CY13/30),'Res Rent Roll'!$R13*Rollover!CX13*Rents!CY13/30))</f>
        <v>0</v>
      </c>
      <c r="CZ13" s="47">
        <f>IF('Res Rent Roll'!$B13="","",IF('Res Rent Roll'!$D13="YES",IF(Vacancy!CZ$3&lt;'Res Rent Roll'!$J13,'Res Rent Roll'!$H13*'Res Rent Roll'!$C13,'Res Rent Roll'!$R13*Rollover!CY13*Rents!CZ13/30),'Res Rent Roll'!$R13*Rollover!CY13*Rents!CZ13/30))</f>
        <v>0</v>
      </c>
      <c r="DA13" s="47">
        <f>IF('Res Rent Roll'!$B13="","",IF('Res Rent Roll'!$D13="YES",IF(Vacancy!DA$3&lt;'Res Rent Roll'!$J13,'Res Rent Roll'!$H13*'Res Rent Roll'!$C13,'Res Rent Roll'!$R13*Rollover!CZ13*Rents!DA13/30),'Res Rent Roll'!$R13*Rollover!CZ13*Rents!DA13/30))</f>
        <v>0</v>
      </c>
      <c r="DB13" s="47">
        <f>IF('Res Rent Roll'!$B13="","",IF('Res Rent Roll'!$D13="YES",IF(Vacancy!DB$3&lt;'Res Rent Roll'!$J13,'Res Rent Roll'!$H13*'Res Rent Roll'!$C13,'Res Rent Roll'!$R13*Rollover!DA13*Rents!DB13/30),'Res Rent Roll'!$R13*Rollover!DA13*Rents!DB13/30))</f>
        <v>0</v>
      </c>
      <c r="DC13" s="47">
        <f>IF('Res Rent Roll'!$B13="","",IF('Res Rent Roll'!$D13="YES",IF(Vacancy!DC$3&lt;'Res Rent Roll'!$J13,'Res Rent Roll'!$H13*'Res Rent Roll'!$C13,'Res Rent Roll'!$R13*Rollover!DB13*Rents!DC13/30),'Res Rent Roll'!$R13*Rollover!DB13*Rents!DC13/30))</f>
        <v>0</v>
      </c>
      <c r="DD13" s="47">
        <f>IF('Res Rent Roll'!$B13="","",IF('Res Rent Roll'!$D13="YES",IF(Vacancy!DD$3&lt;'Res Rent Roll'!$J13,'Res Rent Roll'!$H13*'Res Rent Roll'!$C13,'Res Rent Roll'!$R13*Rollover!DC13*Rents!DD13/30),'Res Rent Roll'!$R13*Rollover!DC13*Rents!DD13/30))</f>
        <v>0</v>
      </c>
      <c r="DE13" s="47">
        <f>IF('Res Rent Roll'!$B13="","",IF('Res Rent Roll'!$D13="YES",IF(Vacancy!DE$3&lt;'Res Rent Roll'!$J13,'Res Rent Roll'!$H13*'Res Rent Roll'!$C13,'Res Rent Roll'!$R13*Rollover!DD13*Rents!DE13/30),'Res Rent Roll'!$R13*Rollover!DD13*Rents!DE13/30))</f>
        <v>0</v>
      </c>
      <c r="DF13" s="47">
        <f>IF('Res Rent Roll'!$B13="","",IF('Res Rent Roll'!$D13="YES",IF(Vacancy!DF$3&lt;'Res Rent Roll'!$J13,'Res Rent Roll'!$H13*'Res Rent Roll'!$C13,'Res Rent Roll'!$R13*Rollover!DE13*Rents!DF13/30),'Res Rent Roll'!$R13*Rollover!DE13*Rents!DF13/30))</f>
        <v>0</v>
      </c>
      <c r="DG13" s="47">
        <f>IF('Res Rent Roll'!$B13="","",IF('Res Rent Roll'!$D13="YES",IF(Vacancy!DG$3&lt;'Res Rent Roll'!$J13,'Res Rent Roll'!$H13*'Res Rent Roll'!$C13,'Res Rent Roll'!$R13*Rollover!DF13*Rents!DG13/30),'Res Rent Roll'!$R13*Rollover!DF13*Rents!DG13/30))</f>
        <v>0</v>
      </c>
      <c r="DH13" s="47">
        <f>IF('Res Rent Roll'!$B13="","",IF('Res Rent Roll'!$D13="YES",IF(Vacancy!DH$3&lt;'Res Rent Roll'!$J13,'Res Rent Roll'!$H13*'Res Rent Roll'!$C13,'Res Rent Roll'!$R13*Rollover!DG13*Rents!DH13/30),'Res Rent Roll'!$R13*Rollover!DG13*Rents!DH13/30))</f>
        <v>1569.9030947833473</v>
      </c>
      <c r="DI13" s="47">
        <f>IF('Res Rent Roll'!$B13="","",IF('Res Rent Roll'!$D13="YES",IF(Vacancy!DI$3&lt;'Res Rent Roll'!$J13,'Res Rent Roll'!$H13*'Res Rent Roll'!$C13,'Res Rent Roll'!$R13*Rollover!DH13*Rents!DI13/30),'Res Rent Roll'!$R13*Rollover!DH13*Rents!DI13/30))</f>
        <v>0</v>
      </c>
      <c r="DJ13" s="47">
        <f>IF('Res Rent Roll'!$B13="","",IF('Res Rent Roll'!$D13="YES",IF(Vacancy!DJ$3&lt;'Res Rent Roll'!$J13,'Res Rent Roll'!$H13*'Res Rent Roll'!$C13,'Res Rent Roll'!$R13*Rollover!DI13*Rents!DJ13/30),'Res Rent Roll'!$R13*Rollover!DI13*Rents!DJ13/30))</f>
        <v>0</v>
      </c>
      <c r="DK13" s="47">
        <f>IF('Res Rent Roll'!$B13="","",IF('Res Rent Roll'!$D13="YES",IF(Vacancy!DK$3&lt;'Res Rent Roll'!$J13,'Res Rent Roll'!$H13*'Res Rent Roll'!$C13,'Res Rent Roll'!$R13*Rollover!DJ13*Rents!DK13/30),'Res Rent Roll'!$R13*Rollover!DJ13*Rents!DK13/30))</f>
        <v>0</v>
      </c>
      <c r="DL13" s="47">
        <f>IF('Res Rent Roll'!$B13="","",IF('Res Rent Roll'!$D13="YES",IF(Vacancy!DL$3&lt;'Res Rent Roll'!$J13,'Res Rent Roll'!$H13*'Res Rent Roll'!$C13,'Res Rent Roll'!$R13*Rollover!DK13*Rents!DL13/30),'Res Rent Roll'!$R13*Rollover!DK13*Rents!DL13/30))</f>
        <v>0</v>
      </c>
      <c r="DM13" s="47">
        <f>IF('Res Rent Roll'!$B13="","",IF('Res Rent Roll'!$D13="YES",IF(Vacancy!DM$3&lt;'Res Rent Roll'!$J13,'Res Rent Roll'!$H13*'Res Rent Roll'!$C13,'Res Rent Roll'!$R13*Rollover!DL13*Rents!DM13/30),'Res Rent Roll'!$R13*Rollover!DL13*Rents!DM13/30))</f>
        <v>0</v>
      </c>
      <c r="DN13" s="47">
        <f>IF('Res Rent Roll'!$B13="","",IF('Res Rent Roll'!$D13="YES",IF(Vacancy!DN$3&lt;'Res Rent Roll'!$J13,'Res Rent Roll'!$H13*'Res Rent Roll'!$C13,'Res Rent Roll'!$R13*Rollover!DM13*Rents!DN13/30),'Res Rent Roll'!$R13*Rollover!DM13*Rents!DN13/30))</f>
        <v>0</v>
      </c>
      <c r="DO13" s="47">
        <f>IF('Res Rent Roll'!$B13="","",IF('Res Rent Roll'!$D13="YES",IF(Vacancy!DO$3&lt;'Res Rent Roll'!$J13,'Res Rent Roll'!$H13*'Res Rent Roll'!$C13,'Res Rent Roll'!$R13*Rollover!DN13*Rents!DO13/30),'Res Rent Roll'!$R13*Rollover!DN13*Rents!DO13/30))</f>
        <v>0</v>
      </c>
      <c r="DP13" s="47">
        <f>IF('Res Rent Roll'!$B13="","",IF('Res Rent Roll'!$D13="YES",IF(Vacancy!DP$3&lt;'Res Rent Roll'!$J13,'Res Rent Roll'!$H13*'Res Rent Roll'!$C13,'Res Rent Roll'!$R13*Rollover!DO13*Rents!DP13/30),'Res Rent Roll'!$R13*Rollover!DO13*Rents!DP13/30))</f>
        <v>0</v>
      </c>
      <c r="DQ13" s="47">
        <f>IF('Res Rent Roll'!$B13="","",IF('Res Rent Roll'!$D13="YES",IF(Vacancy!DQ$3&lt;'Res Rent Roll'!$J13,'Res Rent Roll'!$H13*'Res Rent Roll'!$C13,'Res Rent Roll'!$R13*Rollover!DP13*Rents!DQ13/30),'Res Rent Roll'!$R13*Rollover!DP13*Rents!DQ13/30))</f>
        <v>0</v>
      </c>
      <c r="DR13" s="47">
        <f>IF('Res Rent Roll'!$B13="","",IF('Res Rent Roll'!$D13="YES",IF(Vacancy!DR$3&lt;'Res Rent Roll'!$J13,'Res Rent Roll'!$H13*'Res Rent Roll'!$C13,'Res Rent Roll'!$R13*Rollover!DQ13*Rents!DR13/30),'Res Rent Roll'!$R13*Rollover!DQ13*Rents!DR13/30))</f>
        <v>0</v>
      </c>
      <c r="DS13" s="47">
        <f>IF('Res Rent Roll'!$B13="","",IF('Res Rent Roll'!$D13="YES",IF(Vacancy!DS$3&lt;'Res Rent Roll'!$J13,'Res Rent Roll'!$H13*'Res Rent Roll'!$C13,'Res Rent Roll'!$R13*Rollover!DR13*Rents!DS13/30),'Res Rent Roll'!$R13*Rollover!DR13*Rents!DS13/30))</f>
        <v>0</v>
      </c>
      <c r="DT13" s="47">
        <f>IF('Res Rent Roll'!$B13="","",IF('Res Rent Roll'!$D13="YES",IF(Vacancy!DT$3&lt;'Res Rent Roll'!$J13,'Res Rent Roll'!$H13*'Res Rent Roll'!$C13,'Res Rent Roll'!$R13*Rollover!DS13*Rents!DT13/30),'Res Rent Roll'!$R13*Rollover!DS13*Rents!DT13/30))</f>
        <v>1617.0001876268475</v>
      </c>
      <c r="DU13" s="47">
        <f>IF('Res Rent Roll'!$B13="","",IF('Res Rent Roll'!$D13="YES",IF(Vacancy!DU$3&lt;'Res Rent Roll'!$J13,'Res Rent Roll'!$H13*'Res Rent Roll'!$C13,'Res Rent Roll'!$R13*Rollover!DT13*Rents!DU13/30),'Res Rent Roll'!$R13*Rollover!DT13*Rents!DU13/30))</f>
        <v>0</v>
      </c>
      <c r="DV13" s="47">
        <f>IF('Res Rent Roll'!$B13="","",IF('Res Rent Roll'!$D13="YES",IF(Vacancy!DV$3&lt;'Res Rent Roll'!$J13,'Res Rent Roll'!$H13*'Res Rent Roll'!$C13,'Res Rent Roll'!$R13*Rollover!DU13*Rents!DV13/30),'Res Rent Roll'!$R13*Rollover!DU13*Rents!DV13/30))</f>
        <v>0</v>
      </c>
      <c r="DW13" s="47">
        <f>IF('Res Rent Roll'!$B13="","",IF('Res Rent Roll'!$D13="YES",IF(Vacancy!DW$3&lt;'Res Rent Roll'!$J13,'Res Rent Roll'!$H13*'Res Rent Roll'!$C13,'Res Rent Roll'!$R13*Rollover!DV13*Rents!DW13/30),'Res Rent Roll'!$R13*Rollover!DV13*Rents!DW13/30))</f>
        <v>0</v>
      </c>
      <c r="DX13" s="47">
        <f>IF('Res Rent Roll'!$B13="","",IF('Res Rent Roll'!$D13="YES",IF(Vacancy!DX$3&lt;'Res Rent Roll'!$J13,'Res Rent Roll'!$H13*'Res Rent Roll'!$C13,'Res Rent Roll'!$R13*Rollover!DW13*Rents!DX13/30),'Res Rent Roll'!$R13*Rollover!DW13*Rents!DX13/30))</f>
        <v>0</v>
      </c>
      <c r="DY13" s="47">
        <f>IF('Res Rent Roll'!$B13="","",IF('Res Rent Roll'!$D13="YES",IF(Vacancy!DY$3&lt;'Res Rent Roll'!$J13,'Res Rent Roll'!$H13*'Res Rent Roll'!$C13,'Res Rent Roll'!$R13*Rollover!DX13*Rents!DY13/30),'Res Rent Roll'!$R13*Rollover!DX13*Rents!DY13/30))</f>
        <v>0</v>
      </c>
      <c r="DZ13" s="47">
        <f>IF('Res Rent Roll'!$B13="","",IF('Res Rent Roll'!$D13="YES",IF(Vacancy!DZ$3&lt;'Res Rent Roll'!$J13,'Res Rent Roll'!$H13*'Res Rent Roll'!$C13,'Res Rent Roll'!$R13*Rollover!DY13*Rents!DZ13/30),'Res Rent Roll'!$R13*Rollover!DY13*Rents!DZ13/30))</f>
        <v>0</v>
      </c>
      <c r="EA13" s="47">
        <f>IF('Res Rent Roll'!$B13="","",IF('Res Rent Roll'!$D13="YES",IF(Vacancy!EA$3&lt;'Res Rent Roll'!$J13,'Res Rent Roll'!$H13*'Res Rent Roll'!$C13,'Res Rent Roll'!$R13*Rollover!DZ13*Rents!EA13/30),'Res Rent Roll'!$R13*Rollover!DZ13*Rents!EA13/30))</f>
        <v>0</v>
      </c>
      <c r="EB13" s="47">
        <f>IF('Res Rent Roll'!$B13="","",IF('Res Rent Roll'!$D13="YES",IF(Vacancy!EB$3&lt;'Res Rent Roll'!$J13,'Res Rent Roll'!$H13*'Res Rent Roll'!$C13,'Res Rent Roll'!$R13*Rollover!EA13*Rents!EB13/30),'Res Rent Roll'!$R13*Rollover!EA13*Rents!EB13/30))</f>
        <v>0</v>
      </c>
      <c r="EC13" s="47">
        <f>IF('Res Rent Roll'!$B13="","",IF('Res Rent Roll'!$D13="YES",IF(Vacancy!EC$3&lt;'Res Rent Roll'!$J13,'Res Rent Roll'!$H13*'Res Rent Roll'!$C13,'Res Rent Roll'!$R13*Rollover!EB13*Rents!EC13/30),'Res Rent Roll'!$R13*Rollover!EB13*Rents!EC13/30))</f>
        <v>0</v>
      </c>
      <c r="ED13" s="47">
        <f>IF('Res Rent Roll'!$B13="","",IF('Res Rent Roll'!$D13="YES",IF(Vacancy!ED$3&lt;'Res Rent Roll'!$J13,'Res Rent Roll'!$H13*'Res Rent Roll'!$C13,'Res Rent Roll'!$R13*Rollover!EC13*Rents!ED13/30),'Res Rent Roll'!$R13*Rollover!EC13*Rents!ED13/30))</f>
        <v>0</v>
      </c>
      <c r="EE13" s="47">
        <f>IF('Res Rent Roll'!$B13="","",IF('Res Rent Roll'!$D13="YES",IF(Vacancy!EE$3&lt;'Res Rent Roll'!$J13,'Res Rent Roll'!$H13*'Res Rent Roll'!$C13,'Res Rent Roll'!$R13*Rollover!ED13*Rents!EE13/30),'Res Rent Roll'!$R13*Rollover!ED13*Rents!EE13/30))</f>
        <v>0</v>
      </c>
      <c r="EF13" s="47">
        <f>IF('Res Rent Roll'!$B13="","",IF('Res Rent Roll'!$D13="YES",IF(Vacancy!EF$3&lt;'Res Rent Roll'!$J13,'Res Rent Roll'!$H13*'Res Rent Roll'!$C13,'Res Rent Roll'!$R13*Rollover!EE13*Rents!EF13/30),'Res Rent Roll'!$R13*Rollover!EE13*Rents!EF13/30))</f>
        <v>1665.5101932556531</v>
      </c>
      <c r="EG13" s="47">
        <f>IF('Res Rent Roll'!$B13="","",IF('Res Rent Roll'!$D13="YES",IF(Vacancy!EG$3&lt;'Res Rent Roll'!$J13,'Res Rent Roll'!$H13*'Res Rent Roll'!$C13,'Res Rent Roll'!$R13*Rollover!EF13*Rents!EG13/30),'Res Rent Roll'!$R13*Rollover!EF13*Rents!EG13/30))</f>
        <v>0</v>
      </c>
      <c r="EH13" s="47">
        <f>IF('Res Rent Roll'!$B13="","",IF('Res Rent Roll'!$D13="YES",IF(Vacancy!EH$3&lt;'Res Rent Roll'!$J13,'Res Rent Roll'!$H13*'Res Rent Roll'!$C13,'Res Rent Roll'!$R13*Rollover!EG13*Rents!EH13/30),'Res Rent Roll'!$R13*Rollover!EG13*Rents!EH13/30))</f>
        <v>0</v>
      </c>
      <c r="EI13" s="47">
        <f>IF('Res Rent Roll'!$B13="","",IF('Res Rent Roll'!$D13="YES",IF(Vacancy!EI$3&lt;'Res Rent Roll'!$J13,'Res Rent Roll'!$H13*'Res Rent Roll'!$C13,'Res Rent Roll'!$R13*Rollover!EH13*Rents!EI13/30),'Res Rent Roll'!$R13*Rollover!EH13*Rents!EI13/30))</f>
        <v>0</v>
      </c>
      <c r="EJ13" s="47">
        <f>IF('Res Rent Roll'!$B13="","",IF('Res Rent Roll'!$D13="YES",IF(Vacancy!EJ$3&lt;'Res Rent Roll'!$J13,'Res Rent Roll'!$H13*'Res Rent Roll'!$C13,'Res Rent Roll'!$R13*Rollover!EI13*Rents!EJ13/30),'Res Rent Roll'!$R13*Rollover!EI13*Rents!EJ13/30))</f>
        <v>0</v>
      </c>
      <c r="EK13" s="47">
        <f>IF('Res Rent Roll'!$B13="","",IF('Res Rent Roll'!$D13="YES",IF(Vacancy!EK$3&lt;'Res Rent Roll'!$J13,'Res Rent Roll'!$H13*'Res Rent Roll'!$C13,'Res Rent Roll'!$R13*Rollover!EJ13*Rents!EK13/30),'Res Rent Roll'!$R13*Rollover!EJ13*Rents!EK13/30))</f>
        <v>0</v>
      </c>
      <c r="EL13" s="47">
        <f>IF('Res Rent Roll'!$B13="","",IF('Res Rent Roll'!$D13="YES",IF(Vacancy!EL$3&lt;'Res Rent Roll'!$J13,'Res Rent Roll'!$H13*'Res Rent Roll'!$C13,'Res Rent Roll'!$R13*Rollover!EK13*Rents!EL13/30),'Res Rent Roll'!$R13*Rollover!EK13*Rents!EL13/30))</f>
        <v>0</v>
      </c>
      <c r="EM13" s="47">
        <f>IF('Res Rent Roll'!$B13="","",IF('Res Rent Roll'!$D13="YES",IF(Vacancy!EM$3&lt;'Res Rent Roll'!$J13,'Res Rent Roll'!$H13*'Res Rent Roll'!$C13,'Res Rent Roll'!$R13*Rollover!EL13*Rents!EM13/30),'Res Rent Roll'!$R13*Rollover!EL13*Rents!EM13/30))</f>
        <v>0</v>
      </c>
      <c r="EN13" s="47">
        <f>IF('Res Rent Roll'!$B13="","",IF('Res Rent Roll'!$D13="YES",IF(Vacancy!EN$3&lt;'Res Rent Roll'!$J13,'Res Rent Roll'!$H13*'Res Rent Roll'!$C13,'Res Rent Roll'!$R13*Rollover!EM13*Rents!EN13/30),'Res Rent Roll'!$R13*Rollover!EM13*Rents!EN13/30))</f>
        <v>0</v>
      </c>
      <c r="EO13" s="47">
        <f>IF('Res Rent Roll'!$B13="","",IF('Res Rent Roll'!$D13="YES",IF(Vacancy!EO$3&lt;'Res Rent Roll'!$J13,'Res Rent Roll'!$H13*'Res Rent Roll'!$C13,'Res Rent Roll'!$R13*Rollover!EN13*Rents!EO13/30),'Res Rent Roll'!$R13*Rollover!EN13*Rents!EO13/30))</f>
        <v>0</v>
      </c>
      <c r="EP13" s="47">
        <f>IF('Res Rent Roll'!$B13="","",IF('Res Rent Roll'!$D13="YES",IF(Vacancy!EP$3&lt;'Res Rent Roll'!$J13,'Res Rent Roll'!$H13*'Res Rent Roll'!$C13,'Res Rent Roll'!$R13*Rollover!EO13*Rents!EP13/30),'Res Rent Roll'!$R13*Rollover!EO13*Rents!EP13/30))</f>
        <v>0</v>
      </c>
      <c r="EQ13" s="47">
        <f>IF('Res Rent Roll'!$B13="","",IF('Res Rent Roll'!$D13="YES",IF(Vacancy!EQ$3&lt;'Res Rent Roll'!$J13,'Res Rent Roll'!$H13*'Res Rent Roll'!$C13,'Res Rent Roll'!$R13*Rollover!EP13*Rents!EQ13/30),'Res Rent Roll'!$R13*Rollover!EP13*Rents!EQ13/30))</f>
        <v>0</v>
      </c>
      <c r="ER13" s="47">
        <f>IF('Res Rent Roll'!$B13="","",IF('Res Rent Roll'!$D13="YES",IF(Vacancy!ER$3&lt;'Res Rent Roll'!$J13,'Res Rent Roll'!$H13*'Res Rent Roll'!$C13,'Res Rent Roll'!$R13*Rollover!EQ13*Rents!ER13/30),'Res Rent Roll'!$R13*Rollover!EQ13*Rents!ER13/30))</f>
        <v>1715.4754990533224</v>
      </c>
      <c r="ES13" s="47">
        <f>IF('Res Rent Roll'!$B13="","",IF('Res Rent Roll'!$D13="YES",IF(Vacancy!ES$3&lt;'Res Rent Roll'!$J13,'Res Rent Roll'!$H13*'Res Rent Roll'!$C13,'Res Rent Roll'!$R13*Rollover!ER13*Rents!ES13/30),'Res Rent Roll'!$R13*Rollover!ER13*Rents!ES13/30))</f>
        <v>0</v>
      </c>
      <c r="ET13" s="47">
        <f>IF('Res Rent Roll'!$B13="","",IF('Res Rent Roll'!$D13="YES",IF(Vacancy!ET$3&lt;'Res Rent Roll'!$J13,'Res Rent Roll'!$H13*'Res Rent Roll'!$C13,'Res Rent Roll'!$R13*Rollover!ES13*Rents!ET13/30),'Res Rent Roll'!$R13*Rollover!ES13*Rents!ET13/30))</f>
        <v>0</v>
      </c>
      <c r="EU13" s="47">
        <f>IF('Res Rent Roll'!$B13="","",IF('Res Rent Roll'!$D13="YES",IF(Vacancy!EU$3&lt;'Res Rent Roll'!$J13,'Res Rent Roll'!$H13*'Res Rent Roll'!$C13,'Res Rent Roll'!$R13*Rollover!ET13*Rents!EU13/30),'Res Rent Roll'!$R13*Rollover!ET13*Rents!EU13/30))</f>
        <v>0</v>
      </c>
      <c r="EV13" s="47">
        <f>IF('Res Rent Roll'!$B13="","",IF('Res Rent Roll'!$D13="YES",IF(Vacancy!EV$3&lt;'Res Rent Roll'!$J13,'Res Rent Roll'!$H13*'Res Rent Roll'!$C13,'Res Rent Roll'!$R13*Rollover!EU13*Rents!EV13/30),'Res Rent Roll'!$R13*Rollover!EU13*Rents!EV13/30))</f>
        <v>0</v>
      </c>
      <c r="EW13" s="47">
        <f>IF('Res Rent Roll'!$B13="","",IF('Res Rent Roll'!$D13="YES",IF(Vacancy!EW$3&lt;'Res Rent Roll'!$J13,'Res Rent Roll'!$H13*'Res Rent Roll'!$C13,'Res Rent Roll'!$R13*Rollover!EV13*Rents!EW13/30),'Res Rent Roll'!$R13*Rollover!EV13*Rents!EW13/30))</f>
        <v>0</v>
      </c>
      <c r="EX13" s="47">
        <f>IF('Res Rent Roll'!$B13="","",IF('Res Rent Roll'!$D13="YES",IF(Vacancy!EX$3&lt;'Res Rent Roll'!$J13,'Res Rent Roll'!$H13*'Res Rent Roll'!$C13,'Res Rent Roll'!$R13*Rollover!EW13*Rents!EX13/30),'Res Rent Roll'!$R13*Rollover!EW13*Rents!EX13/30))</f>
        <v>0</v>
      </c>
      <c r="EY13" s="47">
        <f>IF('Res Rent Roll'!$B13="","",IF('Res Rent Roll'!$D13="YES",IF(Vacancy!EY$3&lt;'Res Rent Roll'!$J13,'Res Rent Roll'!$H13*'Res Rent Roll'!$C13,'Res Rent Roll'!$R13*Rollover!EX13*Rents!EY13/30),'Res Rent Roll'!$R13*Rollover!EX13*Rents!EY13/30))</f>
        <v>0</v>
      </c>
      <c r="EZ13" s="47">
        <f>IF('Res Rent Roll'!$B13="","",IF('Res Rent Roll'!$D13="YES",IF(Vacancy!EZ$3&lt;'Res Rent Roll'!$J13,'Res Rent Roll'!$H13*'Res Rent Roll'!$C13,'Res Rent Roll'!$R13*Rollover!EY13*Rents!EZ13/30),'Res Rent Roll'!$R13*Rollover!EY13*Rents!EZ13/30))</f>
        <v>0</v>
      </c>
      <c r="FA13" s="47">
        <f>IF('Res Rent Roll'!$B13="","",IF('Res Rent Roll'!$D13="YES",IF(Vacancy!FA$3&lt;'Res Rent Roll'!$J13,'Res Rent Roll'!$H13*'Res Rent Roll'!$C13,'Res Rent Roll'!$R13*Rollover!EZ13*Rents!FA13/30),'Res Rent Roll'!$R13*Rollover!EZ13*Rents!FA13/30))</f>
        <v>0</v>
      </c>
      <c r="FB13" s="47">
        <f>IF('Res Rent Roll'!$B13="","",IF('Res Rent Roll'!$D13="YES",IF(Vacancy!FB$3&lt;'Res Rent Roll'!$J13,'Res Rent Roll'!$H13*'Res Rent Roll'!$C13,'Res Rent Roll'!$R13*Rollover!FA13*Rents!FB13/30),'Res Rent Roll'!$R13*Rollover!FA13*Rents!FB13/30))</f>
        <v>0</v>
      </c>
      <c r="FC13" s="47">
        <f>IF('Res Rent Roll'!$B13="","",IF('Res Rent Roll'!$D13="YES",IF(Vacancy!FC$3&lt;'Res Rent Roll'!$J13,'Res Rent Roll'!$H13*'Res Rent Roll'!$C13,'Res Rent Roll'!$R13*Rollover!FB13*Rents!FC13/30),'Res Rent Roll'!$R13*Rollover!FB13*Rents!FC13/30))</f>
        <v>0</v>
      </c>
      <c r="FD13" s="47">
        <f>IF('Res Rent Roll'!$B13="","",IF('Res Rent Roll'!$D13="YES",IF(Vacancy!FD$3&lt;'Res Rent Roll'!$J13,'Res Rent Roll'!$H13*'Res Rent Roll'!$C13,'Res Rent Roll'!$R13*Rollover!FC13*Rents!FD13/30),'Res Rent Roll'!$R13*Rollover!FC13*Rents!FD13/30))</f>
        <v>1766.9397640249219</v>
      </c>
      <c r="FE13" s="47">
        <f>IF('Res Rent Roll'!$B13="","",IF('Res Rent Roll'!$D13="YES",IF(Vacancy!FE$3&lt;'Res Rent Roll'!$J13,'Res Rent Roll'!$H13*'Res Rent Roll'!$C13,'Res Rent Roll'!$R13*Rollover!FD13*Rents!FE13/30),'Res Rent Roll'!$R13*Rollover!FD13*Rents!FE13/30))</f>
        <v>0</v>
      </c>
      <c r="FF13" s="47">
        <f>IF('Res Rent Roll'!$B13="","",IF('Res Rent Roll'!$D13="YES",IF(Vacancy!FF$3&lt;'Res Rent Roll'!$J13,'Res Rent Roll'!$H13*'Res Rent Roll'!$C13,'Res Rent Roll'!$R13*Rollover!FE13*Rents!FF13/30),'Res Rent Roll'!$R13*Rollover!FE13*Rents!FF13/30))</f>
        <v>0</v>
      </c>
      <c r="FG13" s="47">
        <f>IF('Res Rent Roll'!$B13="","",IF('Res Rent Roll'!$D13="YES",IF(Vacancy!FG$3&lt;'Res Rent Roll'!$J13,'Res Rent Roll'!$H13*'Res Rent Roll'!$C13,'Res Rent Roll'!$R13*Rollover!FF13*Rents!FG13/30),'Res Rent Roll'!$R13*Rollover!FF13*Rents!FG13/30))</f>
        <v>0</v>
      </c>
      <c r="FH13" s="47">
        <f>IF('Res Rent Roll'!$B13="","",IF('Res Rent Roll'!$D13="YES",IF(Vacancy!FH$3&lt;'Res Rent Roll'!$J13,'Res Rent Roll'!$H13*'Res Rent Roll'!$C13,'Res Rent Roll'!$R13*Rollover!FG13*Rents!FH13/30),'Res Rent Roll'!$R13*Rollover!FG13*Rents!FH13/30))</f>
        <v>0</v>
      </c>
      <c r="FI13" s="47">
        <f>IF('Res Rent Roll'!$B13="","",IF('Res Rent Roll'!$D13="YES",IF(Vacancy!FI$3&lt;'Res Rent Roll'!$J13,'Res Rent Roll'!$H13*'Res Rent Roll'!$C13,'Res Rent Roll'!$R13*Rollover!FH13*Rents!FI13/30),'Res Rent Roll'!$R13*Rollover!FH13*Rents!FI13/30))</f>
        <v>0</v>
      </c>
      <c r="FJ13" s="47">
        <f>IF('Res Rent Roll'!$B13="","",IF('Res Rent Roll'!$D13="YES",IF(Vacancy!FJ$3&lt;'Res Rent Roll'!$J13,'Res Rent Roll'!$H13*'Res Rent Roll'!$C13,'Res Rent Roll'!$R13*Rollover!FI13*Rents!FJ13/30),'Res Rent Roll'!$R13*Rollover!FI13*Rents!FJ13/30))</f>
        <v>0</v>
      </c>
      <c r="FK13" s="47">
        <f>IF('Res Rent Roll'!$B13="","",IF('Res Rent Roll'!$D13="YES",IF(Vacancy!FK$3&lt;'Res Rent Roll'!$J13,'Res Rent Roll'!$H13*'Res Rent Roll'!$C13,'Res Rent Roll'!$R13*Rollover!FJ13*Rents!FK13/30),'Res Rent Roll'!$R13*Rollover!FJ13*Rents!FK13/30))</f>
        <v>0</v>
      </c>
      <c r="FL13" s="47">
        <f>IF('Res Rent Roll'!$B13="","",IF('Res Rent Roll'!$D13="YES",IF(Vacancy!FL$3&lt;'Res Rent Roll'!$J13,'Res Rent Roll'!$H13*'Res Rent Roll'!$C13,'Res Rent Roll'!$R13*Rollover!FK13*Rents!FL13/30),'Res Rent Roll'!$R13*Rollover!FK13*Rents!FL13/30))</f>
        <v>0</v>
      </c>
      <c r="FM13" s="47">
        <f>IF('Res Rent Roll'!$B13="","",IF('Res Rent Roll'!$D13="YES",IF(Vacancy!FM$3&lt;'Res Rent Roll'!$J13,'Res Rent Roll'!$H13*'Res Rent Roll'!$C13,'Res Rent Roll'!$R13*Rollover!FL13*Rents!FM13/30),'Res Rent Roll'!$R13*Rollover!FL13*Rents!FM13/30))</f>
        <v>0</v>
      </c>
      <c r="FN13" s="47">
        <f>IF('Res Rent Roll'!$B13="","",IF('Res Rent Roll'!$D13="YES",IF(Vacancy!FN$3&lt;'Res Rent Roll'!$J13,'Res Rent Roll'!$H13*'Res Rent Roll'!$C13,'Res Rent Roll'!$R13*Rollover!FM13*Rents!FN13/30),'Res Rent Roll'!$R13*Rollover!FM13*Rents!FN13/30))</f>
        <v>0</v>
      </c>
      <c r="FO13" s="47">
        <f>IF('Res Rent Roll'!$B13="","",IF('Res Rent Roll'!$D13="YES",IF(Vacancy!FO$3&lt;'Res Rent Roll'!$J13,'Res Rent Roll'!$H13*'Res Rent Roll'!$C13,'Res Rent Roll'!$R13*Rollover!FN13*Rents!FO13/30),'Res Rent Roll'!$R13*Rollover!FN13*Rents!FO13/30))</f>
        <v>0</v>
      </c>
      <c r="FP13" s="47">
        <f>IF('Res Rent Roll'!$B13="","",IF('Res Rent Roll'!$D13="YES",IF(Vacancy!FP$3&lt;'Res Rent Roll'!$J13,'Res Rent Roll'!$H13*'Res Rent Roll'!$C13,'Res Rent Roll'!$R13*Rollover!FO13*Rents!FP13/30),'Res Rent Roll'!$R13*Rollover!FO13*Rents!FP13/30))</f>
        <v>1819.9479569456698</v>
      </c>
      <c r="FQ13" s="47">
        <f>IF('Res Rent Roll'!$B13="","",IF('Res Rent Roll'!$D13="YES",IF(Vacancy!FQ$3&lt;'Res Rent Roll'!$J13,'Res Rent Roll'!$H13*'Res Rent Roll'!$C13,'Res Rent Roll'!$R13*Rollover!FP13*Rents!FQ13/30),'Res Rent Roll'!$R13*Rollover!FP13*Rents!FQ13/30))</f>
        <v>0</v>
      </c>
      <c r="FR13" s="47">
        <f>IF('Res Rent Roll'!$B13="","",IF('Res Rent Roll'!$D13="YES",IF(Vacancy!FR$3&lt;'Res Rent Roll'!$J13,'Res Rent Roll'!$H13*'Res Rent Roll'!$C13,'Res Rent Roll'!$R13*Rollover!FQ13*Rents!FR13/30),'Res Rent Roll'!$R13*Rollover!FQ13*Rents!FR13/30))</f>
        <v>0</v>
      </c>
      <c r="FS13" s="47">
        <f>IF('Res Rent Roll'!$B13="","",IF('Res Rent Roll'!$D13="YES",IF(Vacancy!FS$3&lt;'Res Rent Roll'!$J13,'Res Rent Roll'!$H13*'Res Rent Roll'!$C13,'Res Rent Roll'!$R13*Rollover!FR13*Rents!FS13/30),'Res Rent Roll'!$R13*Rollover!FR13*Rents!FS13/30))</f>
        <v>0</v>
      </c>
      <c r="FT13" s="47">
        <f>IF('Res Rent Roll'!$B13="","",IF('Res Rent Roll'!$D13="YES",IF(Vacancy!FT$3&lt;'Res Rent Roll'!$J13,'Res Rent Roll'!$H13*'Res Rent Roll'!$C13,'Res Rent Roll'!$R13*Rollover!FS13*Rents!FT13/30),'Res Rent Roll'!$R13*Rollover!FS13*Rents!FT13/30))</f>
        <v>0</v>
      </c>
      <c r="FU13" s="47">
        <f>IF('Res Rent Roll'!$B13="","",IF('Res Rent Roll'!$D13="YES",IF(Vacancy!FU$3&lt;'Res Rent Roll'!$J13,'Res Rent Roll'!$H13*'Res Rent Roll'!$C13,'Res Rent Roll'!$R13*Rollover!FT13*Rents!FU13/30),'Res Rent Roll'!$R13*Rollover!FT13*Rents!FU13/30))</f>
        <v>0</v>
      </c>
      <c r="FV13" s="47">
        <f>IF('Res Rent Roll'!$B13="","",IF('Res Rent Roll'!$D13="YES",IF(Vacancy!FV$3&lt;'Res Rent Roll'!$J13,'Res Rent Roll'!$H13*'Res Rent Roll'!$C13,'Res Rent Roll'!$R13*Rollover!FU13*Rents!FV13/30),'Res Rent Roll'!$R13*Rollover!FU13*Rents!FV13/30))</f>
        <v>0</v>
      </c>
      <c r="FW13" s="47">
        <f>IF('Res Rent Roll'!$B13="","",IF('Res Rent Roll'!$D13="YES",IF(Vacancy!FW$3&lt;'Res Rent Roll'!$J13,'Res Rent Roll'!$H13*'Res Rent Roll'!$C13,'Res Rent Roll'!$R13*Rollover!FV13*Rents!FW13/30),'Res Rent Roll'!$R13*Rollover!FV13*Rents!FW13/30))</f>
        <v>0</v>
      </c>
      <c r="FX13" s="47">
        <f>IF('Res Rent Roll'!$B13="","",IF('Res Rent Roll'!$D13="YES",IF(Vacancy!FX$3&lt;'Res Rent Roll'!$J13,'Res Rent Roll'!$H13*'Res Rent Roll'!$C13,'Res Rent Roll'!$R13*Rollover!FW13*Rents!FX13/30),'Res Rent Roll'!$R13*Rollover!FW13*Rents!FX13/30))</f>
        <v>0</v>
      </c>
      <c r="FY13" s="47">
        <f>IF('Res Rent Roll'!$B13="","",IF('Res Rent Roll'!$D13="YES",IF(Vacancy!FY$3&lt;'Res Rent Roll'!$J13,'Res Rent Roll'!$H13*'Res Rent Roll'!$C13,'Res Rent Roll'!$R13*Rollover!FX13*Rents!FY13/30),'Res Rent Roll'!$R13*Rollover!FX13*Rents!FY13/30))</f>
        <v>0</v>
      </c>
      <c r="FZ13" s="47">
        <f>IF('Res Rent Roll'!$B13="","",IF('Res Rent Roll'!$D13="YES",IF(Vacancy!FZ$3&lt;'Res Rent Roll'!$J13,'Res Rent Roll'!$H13*'Res Rent Roll'!$C13,'Res Rent Roll'!$R13*Rollover!FY13*Rents!FZ13/30),'Res Rent Roll'!$R13*Rollover!FY13*Rents!FZ13/30))</f>
        <v>0</v>
      </c>
      <c r="GA13" s="48">
        <f>IF('Res Rent Roll'!$B13="","",IF('Res Rent Roll'!$D13="YES",IF(Vacancy!GA$3&lt;'Res Rent Roll'!$J13,'Res Rent Roll'!$H13*'Res Rent Roll'!$C13,'Res Rent Roll'!$R13*Rollover!FZ13*Rents!GA13/30),'Res Rent Roll'!$R13*Rollover!FZ13*Rents!GA13/30))</f>
        <v>0</v>
      </c>
    </row>
    <row r="14" spans="2:183" x14ac:dyDescent="0.3">
      <c r="B14" s="42" t="str">
        <f>IF('Res Rent Roll'!$B14="","",'Res Rent Roll'!$B14)</f>
        <v>1-Bed B (No Renovation)</v>
      </c>
      <c r="C14" s="43"/>
      <c r="D14" s="47">
        <f>IF('Res Rent Roll'!$B14="","",IF('Res Rent Roll'!$D14="YES",IF(Vacancy!D$3&lt;'Res Rent Roll'!$J14,'Res Rent Roll'!$H14*'Res Rent Roll'!$C14,'Res Rent Roll'!$R14*Rollover!C14*Rents!D14/30),'Res Rent Roll'!$R14*Rollover!C14*Rents!D14/30))</f>
        <v>0</v>
      </c>
      <c r="E14" s="47">
        <f>IF('Res Rent Roll'!$B14="","",IF('Res Rent Roll'!$D14="YES",IF(Vacancy!E$3&lt;'Res Rent Roll'!$J14,'Res Rent Roll'!$H14*'Res Rent Roll'!$C14,'Res Rent Roll'!$R14*Rollover!D14*Rents!E14/30),'Res Rent Roll'!$R14*Rollover!D14*Rents!E14/30))</f>
        <v>0</v>
      </c>
      <c r="F14" s="47">
        <f>IF('Res Rent Roll'!$B14="","",IF('Res Rent Roll'!$D14="YES",IF(Vacancy!F$3&lt;'Res Rent Roll'!$J14,'Res Rent Roll'!$H14*'Res Rent Roll'!$C14,'Res Rent Roll'!$R14*Rollover!E14*Rents!F14/30),'Res Rent Roll'!$R14*Rollover!E14*Rents!F14/30))</f>
        <v>0</v>
      </c>
      <c r="G14" s="47">
        <f>IF('Res Rent Roll'!$B14="","",IF('Res Rent Roll'!$D14="YES",IF(Vacancy!G$3&lt;'Res Rent Roll'!$J14,'Res Rent Roll'!$H14*'Res Rent Roll'!$C14,'Res Rent Roll'!$R14*Rollover!F14*Rents!G14/30),'Res Rent Roll'!$R14*Rollover!F14*Rents!G14/30))</f>
        <v>0</v>
      </c>
      <c r="H14" s="47">
        <f>IF('Res Rent Roll'!$B14="","",IF('Res Rent Roll'!$D14="YES",IF(Vacancy!H$3&lt;'Res Rent Roll'!$J14,'Res Rent Roll'!$H14*'Res Rent Roll'!$C14,'Res Rent Roll'!$R14*Rollover!G14*Rents!H14/30),'Res Rent Roll'!$R14*Rollover!G14*Rents!H14/30))</f>
        <v>0</v>
      </c>
      <c r="I14" s="47">
        <f>IF('Res Rent Roll'!$B14="","",IF('Res Rent Roll'!$D14="YES",IF(Vacancy!I$3&lt;'Res Rent Roll'!$J14,'Res Rent Roll'!$H14*'Res Rent Roll'!$C14,'Res Rent Roll'!$R14*Rollover!H14*Rents!I14/30),'Res Rent Roll'!$R14*Rollover!H14*Rents!I14/30))</f>
        <v>0</v>
      </c>
      <c r="J14" s="47">
        <f>IF('Res Rent Roll'!$B14="","",IF('Res Rent Roll'!$D14="YES",IF(Vacancy!J$3&lt;'Res Rent Roll'!$J14,'Res Rent Roll'!$H14*'Res Rent Roll'!$C14,'Res Rent Roll'!$R14*Rollover!I14*Rents!J14/30),'Res Rent Roll'!$R14*Rollover!I14*Rents!J14/30))</f>
        <v>0</v>
      </c>
      <c r="K14" s="47">
        <f>IF('Res Rent Roll'!$B14="","",IF('Res Rent Roll'!$D14="YES",IF(Vacancy!K$3&lt;'Res Rent Roll'!$J14,'Res Rent Roll'!$H14*'Res Rent Roll'!$C14,'Res Rent Roll'!$R14*Rollover!J14*Rents!K14/30),'Res Rent Roll'!$R14*Rollover!J14*Rents!K14/30))</f>
        <v>0</v>
      </c>
      <c r="L14" s="47">
        <f>IF('Res Rent Roll'!$B14="","",IF('Res Rent Roll'!$D14="YES",IF(Vacancy!L$3&lt;'Res Rent Roll'!$J14,'Res Rent Roll'!$H14*'Res Rent Roll'!$C14,'Res Rent Roll'!$R14*Rollover!K14*Rents!L14/30),'Res Rent Roll'!$R14*Rollover!K14*Rents!L14/30))</f>
        <v>0</v>
      </c>
      <c r="M14" s="47">
        <f>IF('Res Rent Roll'!$B14="","",IF('Res Rent Roll'!$D14="YES",IF(Vacancy!M$3&lt;'Res Rent Roll'!$J14,'Res Rent Roll'!$H14*'Res Rent Roll'!$C14,'Res Rent Roll'!$R14*Rollover!L14*Rents!M14/30),'Res Rent Roll'!$R14*Rollover!L14*Rents!M14/30))</f>
        <v>0</v>
      </c>
      <c r="N14" s="47">
        <f>IF('Res Rent Roll'!$B14="","",IF('Res Rent Roll'!$D14="YES",IF(Vacancy!N$3&lt;'Res Rent Roll'!$J14,'Res Rent Roll'!$H14*'Res Rent Roll'!$C14,'Res Rent Roll'!$R14*Rollover!M14*Rents!N14/30),'Res Rent Roll'!$R14*Rollover!M14*Rents!N14/30))</f>
        <v>0</v>
      </c>
      <c r="O14" s="47">
        <f>IF('Res Rent Roll'!$B14="","",IF('Res Rent Roll'!$D14="YES",IF(Vacancy!O$3&lt;'Res Rent Roll'!$J14,'Res Rent Roll'!$H14*'Res Rent Roll'!$C14,'Res Rent Roll'!$R14*Rollover!N14*Rents!O14/30),'Res Rent Roll'!$R14*Rollover!N14*Rents!O14/30))</f>
        <v>0</v>
      </c>
      <c r="P14" s="47">
        <f>IF('Res Rent Roll'!$B14="","",IF('Res Rent Roll'!$D14="YES",IF(Vacancy!P$3&lt;'Res Rent Roll'!$J14,'Res Rent Roll'!$H14*'Res Rent Roll'!$C14,'Res Rent Roll'!$R14*Rollover!O14*Rents!P14/30),'Res Rent Roll'!$R14*Rollover!O14*Rents!P14/30))</f>
        <v>516.1536000000001</v>
      </c>
      <c r="Q14" s="47">
        <f>IF('Res Rent Roll'!$B14="","",IF('Res Rent Roll'!$D14="YES",IF(Vacancy!Q$3&lt;'Res Rent Roll'!$J14,'Res Rent Roll'!$H14*'Res Rent Roll'!$C14,'Res Rent Roll'!$R14*Rollover!P14*Rents!Q14/30),'Res Rent Roll'!$R14*Rollover!P14*Rents!Q14/30))</f>
        <v>0</v>
      </c>
      <c r="R14" s="47">
        <f>IF('Res Rent Roll'!$B14="","",IF('Res Rent Roll'!$D14="YES",IF(Vacancy!R$3&lt;'Res Rent Roll'!$J14,'Res Rent Roll'!$H14*'Res Rent Roll'!$C14,'Res Rent Roll'!$R14*Rollover!Q14*Rents!R14/30),'Res Rent Roll'!$R14*Rollover!Q14*Rents!R14/30))</f>
        <v>0</v>
      </c>
      <c r="S14" s="47">
        <f>IF('Res Rent Roll'!$B14="","",IF('Res Rent Roll'!$D14="YES",IF(Vacancy!S$3&lt;'Res Rent Roll'!$J14,'Res Rent Roll'!$H14*'Res Rent Roll'!$C14,'Res Rent Roll'!$R14*Rollover!R14*Rents!S14/30),'Res Rent Roll'!$R14*Rollover!R14*Rents!S14/30))</f>
        <v>0</v>
      </c>
      <c r="T14" s="47">
        <f>IF('Res Rent Roll'!$B14="","",IF('Res Rent Roll'!$D14="YES",IF(Vacancy!T$3&lt;'Res Rent Roll'!$J14,'Res Rent Roll'!$H14*'Res Rent Roll'!$C14,'Res Rent Roll'!$R14*Rollover!S14*Rents!T14/30),'Res Rent Roll'!$R14*Rollover!S14*Rents!T14/30))</f>
        <v>0</v>
      </c>
      <c r="U14" s="47">
        <f>IF('Res Rent Roll'!$B14="","",IF('Res Rent Roll'!$D14="YES",IF(Vacancy!U$3&lt;'Res Rent Roll'!$J14,'Res Rent Roll'!$H14*'Res Rent Roll'!$C14,'Res Rent Roll'!$R14*Rollover!T14*Rents!U14/30),'Res Rent Roll'!$R14*Rollover!T14*Rents!U14/30))</f>
        <v>0</v>
      </c>
      <c r="V14" s="47">
        <f>IF('Res Rent Roll'!$B14="","",IF('Res Rent Roll'!$D14="YES",IF(Vacancy!V$3&lt;'Res Rent Roll'!$J14,'Res Rent Roll'!$H14*'Res Rent Roll'!$C14,'Res Rent Roll'!$R14*Rollover!U14*Rents!V14/30),'Res Rent Roll'!$R14*Rollover!U14*Rents!V14/30))</f>
        <v>0</v>
      </c>
      <c r="W14" s="47">
        <f>IF('Res Rent Roll'!$B14="","",IF('Res Rent Roll'!$D14="YES",IF(Vacancy!W$3&lt;'Res Rent Roll'!$J14,'Res Rent Roll'!$H14*'Res Rent Roll'!$C14,'Res Rent Roll'!$R14*Rollover!V14*Rents!W14/30),'Res Rent Roll'!$R14*Rollover!V14*Rents!W14/30))</f>
        <v>0</v>
      </c>
      <c r="X14" s="47">
        <f>IF('Res Rent Roll'!$B14="","",IF('Res Rent Roll'!$D14="YES",IF(Vacancy!X$3&lt;'Res Rent Roll'!$J14,'Res Rent Roll'!$H14*'Res Rent Roll'!$C14,'Res Rent Roll'!$R14*Rollover!W14*Rents!X14/30),'Res Rent Roll'!$R14*Rollover!W14*Rents!X14/30))</f>
        <v>0</v>
      </c>
      <c r="Y14" s="47">
        <f>IF('Res Rent Roll'!$B14="","",IF('Res Rent Roll'!$D14="YES",IF(Vacancy!Y$3&lt;'Res Rent Roll'!$J14,'Res Rent Roll'!$H14*'Res Rent Roll'!$C14,'Res Rent Roll'!$R14*Rollover!X14*Rents!Y14/30),'Res Rent Roll'!$R14*Rollover!X14*Rents!Y14/30))</f>
        <v>0</v>
      </c>
      <c r="Z14" s="47">
        <f>IF('Res Rent Roll'!$B14="","",IF('Res Rent Roll'!$D14="YES",IF(Vacancy!Z$3&lt;'Res Rent Roll'!$J14,'Res Rent Roll'!$H14*'Res Rent Roll'!$C14,'Res Rent Roll'!$R14*Rollover!Y14*Rents!Z14/30),'Res Rent Roll'!$R14*Rollover!Y14*Rents!Z14/30))</f>
        <v>0</v>
      </c>
      <c r="AA14" s="47">
        <f>IF('Res Rent Roll'!$B14="","",IF('Res Rent Roll'!$D14="YES",IF(Vacancy!AA$3&lt;'Res Rent Roll'!$J14,'Res Rent Roll'!$H14*'Res Rent Roll'!$C14,'Res Rent Roll'!$R14*Rollover!Z14*Rents!AA14/30),'Res Rent Roll'!$R14*Rollover!Z14*Rents!AA14/30))</f>
        <v>0</v>
      </c>
      <c r="AB14" s="47">
        <f>IF('Res Rent Roll'!$B14="","",IF('Res Rent Roll'!$D14="YES",IF(Vacancy!AB$3&lt;'Res Rent Roll'!$J14,'Res Rent Roll'!$H14*'Res Rent Roll'!$C14,'Res Rent Roll'!$R14*Rollover!AA14*Rents!AB14/30),'Res Rent Roll'!$R14*Rollover!AA14*Rents!AB14/30))</f>
        <v>531.63820800000008</v>
      </c>
      <c r="AC14" s="47">
        <f>IF('Res Rent Roll'!$B14="","",IF('Res Rent Roll'!$D14="YES",IF(Vacancy!AC$3&lt;'Res Rent Roll'!$J14,'Res Rent Roll'!$H14*'Res Rent Roll'!$C14,'Res Rent Roll'!$R14*Rollover!AB14*Rents!AC14/30),'Res Rent Roll'!$R14*Rollover!AB14*Rents!AC14/30))</f>
        <v>0</v>
      </c>
      <c r="AD14" s="47">
        <f>IF('Res Rent Roll'!$B14="","",IF('Res Rent Roll'!$D14="YES",IF(Vacancy!AD$3&lt;'Res Rent Roll'!$J14,'Res Rent Roll'!$H14*'Res Rent Roll'!$C14,'Res Rent Roll'!$R14*Rollover!AC14*Rents!AD14/30),'Res Rent Roll'!$R14*Rollover!AC14*Rents!AD14/30))</f>
        <v>0</v>
      </c>
      <c r="AE14" s="47">
        <f>IF('Res Rent Roll'!$B14="","",IF('Res Rent Roll'!$D14="YES",IF(Vacancy!AE$3&lt;'Res Rent Roll'!$J14,'Res Rent Roll'!$H14*'Res Rent Roll'!$C14,'Res Rent Roll'!$R14*Rollover!AD14*Rents!AE14/30),'Res Rent Roll'!$R14*Rollover!AD14*Rents!AE14/30))</f>
        <v>0</v>
      </c>
      <c r="AF14" s="47">
        <f>IF('Res Rent Roll'!$B14="","",IF('Res Rent Roll'!$D14="YES",IF(Vacancy!AF$3&lt;'Res Rent Roll'!$J14,'Res Rent Roll'!$H14*'Res Rent Roll'!$C14,'Res Rent Roll'!$R14*Rollover!AE14*Rents!AF14/30),'Res Rent Roll'!$R14*Rollover!AE14*Rents!AF14/30))</f>
        <v>0</v>
      </c>
      <c r="AG14" s="47">
        <f>IF('Res Rent Roll'!$B14="","",IF('Res Rent Roll'!$D14="YES",IF(Vacancy!AG$3&lt;'Res Rent Roll'!$J14,'Res Rent Roll'!$H14*'Res Rent Roll'!$C14,'Res Rent Roll'!$R14*Rollover!AF14*Rents!AG14/30),'Res Rent Roll'!$R14*Rollover!AF14*Rents!AG14/30))</f>
        <v>0</v>
      </c>
      <c r="AH14" s="47">
        <f>IF('Res Rent Roll'!$B14="","",IF('Res Rent Roll'!$D14="YES",IF(Vacancy!AH$3&lt;'Res Rent Roll'!$J14,'Res Rent Roll'!$H14*'Res Rent Roll'!$C14,'Res Rent Roll'!$R14*Rollover!AG14*Rents!AH14/30),'Res Rent Roll'!$R14*Rollover!AG14*Rents!AH14/30))</f>
        <v>0</v>
      </c>
      <c r="AI14" s="47">
        <f>IF('Res Rent Roll'!$B14="","",IF('Res Rent Roll'!$D14="YES",IF(Vacancy!AI$3&lt;'Res Rent Roll'!$J14,'Res Rent Roll'!$H14*'Res Rent Roll'!$C14,'Res Rent Roll'!$R14*Rollover!AH14*Rents!AI14/30),'Res Rent Roll'!$R14*Rollover!AH14*Rents!AI14/30))</f>
        <v>0</v>
      </c>
      <c r="AJ14" s="47">
        <f>IF('Res Rent Roll'!$B14="","",IF('Res Rent Roll'!$D14="YES",IF(Vacancy!AJ$3&lt;'Res Rent Roll'!$J14,'Res Rent Roll'!$H14*'Res Rent Roll'!$C14,'Res Rent Roll'!$R14*Rollover!AI14*Rents!AJ14/30),'Res Rent Roll'!$R14*Rollover!AI14*Rents!AJ14/30))</f>
        <v>0</v>
      </c>
      <c r="AK14" s="47">
        <f>IF('Res Rent Roll'!$B14="","",IF('Res Rent Roll'!$D14="YES",IF(Vacancy!AK$3&lt;'Res Rent Roll'!$J14,'Res Rent Roll'!$H14*'Res Rent Roll'!$C14,'Res Rent Roll'!$R14*Rollover!AJ14*Rents!AK14/30),'Res Rent Roll'!$R14*Rollover!AJ14*Rents!AK14/30))</f>
        <v>0</v>
      </c>
      <c r="AL14" s="47">
        <f>IF('Res Rent Roll'!$B14="","",IF('Res Rent Roll'!$D14="YES",IF(Vacancy!AL$3&lt;'Res Rent Roll'!$J14,'Res Rent Roll'!$H14*'Res Rent Roll'!$C14,'Res Rent Roll'!$R14*Rollover!AK14*Rents!AL14/30),'Res Rent Roll'!$R14*Rollover!AK14*Rents!AL14/30))</f>
        <v>0</v>
      </c>
      <c r="AM14" s="47">
        <f>IF('Res Rent Roll'!$B14="","",IF('Res Rent Roll'!$D14="YES",IF(Vacancy!AM$3&lt;'Res Rent Roll'!$J14,'Res Rent Roll'!$H14*'Res Rent Roll'!$C14,'Res Rent Roll'!$R14*Rollover!AL14*Rents!AM14/30),'Res Rent Roll'!$R14*Rollover!AL14*Rents!AM14/30))</f>
        <v>0</v>
      </c>
      <c r="AN14" s="47">
        <f>IF('Res Rent Roll'!$B14="","",IF('Res Rent Roll'!$D14="YES",IF(Vacancy!AN$3&lt;'Res Rent Roll'!$J14,'Res Rent Roll'!$H14*'Res Rent Roll'!$C14,'Res Rent Roll'!$R14*Rollover!AM14*Rents!AN14/30),'Res Rent Roll'!$R14*Rollover!AM14*Rents!AN14/30))</f>
        <v>547.58735424000008</v>
      </c>
      <c r="AO14" s="47">
        <f>IF('Res Rent Roll'!$B14="","",IF('Res Rent Roll'!$D14="YES",IF(Vacancy!AO$3&lt;'Res Rent Roll'!$J14,'Res Rent Roll'!$H14*'Res Rent Roll'!$C14,'Res Rent Roll'!$R14*Rollover!AN14*Rents!AO14/30),'Res Rent Roll'!$R14*Rollover!AN14*Rents!AO14/30))</f>
        <v>0</v>
      </c>
      <c r="AP14" s="47">
        <f>IF('Res Rent Roll'!$B14="","",IF('Res Rent Roll'!$D14="YES",IF(Vacancy!AP$3&lt;'Res Rent Roll'!$J14,'Res Rent Roll'!$H14*'Res Rent Roll'!$C14,'Res Rent Roll'!$R14*Rollover!AO14*Rents!AP14/30),'Res Rent Roll'!$R14*Rollover!AO14*Rents!AP14/30))</f>
        <v>0</v>
      </c>
      <c r="AQ14" s="47">
        <f>IF('Res Rent Roll'!$B14="","",IF('Res Rent Roll'!$D14="YES",IF(Vacancy!AQ$3&lt;'Res Rent Roll'!$J14,'Res Rent Roll'!$H14*'Res Rent Roll'!$C14,'Res Rent Roll'!$R14*Rollover!AP14*Rents!AQ14/30),'Res Rent Roll'!$R14*Rollover!AP14*Rents!AQ14/30))</f>
        <v>0</v>
      </c>
      <c r="AR14" s="47">
        <f>IF('Res Rent Roll'!$B14="","",IF('Res Rent Roll'!$D14="YES",IF(Vacancy!AR$3&lt;'Res Rent Roll'!$J14,'Res Rent Roll'!$H14*'Res Rent Roll'!$C14,'Res Rent Roll'!$R14*Rollover!AQ14*Rents!AR14/30),'Res Rent Roll'!$R14*Rollover!AQ14*Rents!AR14/30))</f>
        <v>0</v>
      </c>
      <c r="AS14" s="47">
        <f>IF('Res Rent Roll'!$B14="","",IF('Res Rent Roll'!$D14="YES",IF(Vacancy!AS$3&lt;'Res Rent Roll'!$J14,'Res Rent Roll'!$H14*'Res Rent Roll'!$C14,'Res Rent Roll'!$R14*Rollover!AR14*Rents!AS14/30),'Res Rent Roll'!$R14*Rollover!AR14*Rents!AS14/30))</f>
        <v>0</v>
      </c>
      <c r="AT14" s="47">
        <f>IF('Res Rent Roll'!$B14="","",IF('Res Rent Roll'!$D14="YES",IF(Vacancy!AT$3&lt;'Res Rent Roll'!$J14,'Res Rent Roll'!$H14*'Res Rent Roll'!$C14,'Res Rent Roll'!$R14*Rollover!AS14*Rents!AT14/30),'Res Rent Roll'!$R14*Rollover!AS14*Rents!AT14/30))</f>
        <v>0</v>
      </c>
      <c r="AU14" s="47">
        <f>IF('Res Rent Roll'!$B14="","",IF('Res Rent Roll'!$D14="YES",IF(Vacancy!AU$3&lt;'Res Rent Roll'!$J14,'Res Rent Roll'!$H14*'Res Rent Roll'!$C14,'Res Rent Roll'!$R14*Rollover!AT14*Rents!AU14/30),'Res Rent Roll'!$R14*Rollover!AT14*Rents!AU14/30))</f>
        <v>0</v>
      </c>
      <c r="AV14" s="47">
        <f>IF('Res Rent Roll'!$B14="","",IF('Res Rent Roll'!$D14="YES",IF(Vacancy!AV$3&lt;'Res Rent Roll'!$J14,'Res Rent Roll'!$H14*'Res Rent Roll'!$C14,'Res Rent Roll'!$R14*Rollover!AU14*Rents!AV14/30),'Res Rent Roll'!$R14*Rollover!AU14*Rents!AV14/30))</f>
        <v>0</v>
      </c>
      <c r="AW14" s="47">
        <f>IF('Res Rent Roll'!$B14="","",IF('Res Rent Roll'!$D14="YES",IF(Vacancy!AW$3&lt;'Res Rent Roll'!$J14,'Res Rent Roll'!$H14*'Res Rent Roll'!$C14,'Res Rent Roll'!$R14*Rollover!AV14*Rents!AW14/30),'Res Rent Roll'!$R14*Rollover!AV14*Rents!AW14/30))</f>
        <v>0</v>
      </c>
      <c r="AX14" s="47">
        <f>IF('Res Rent Roll'!$B14="","",IF('Res Rent Roll'!$D14="YES",IF(Vacancy!AX$3&lt;'Res Rent Roll'!$J14,'Res Rent Roll'!$H14*'Res Rent Roll'!$C14,'Res Rent Roll'!$R14*Rollover!AW14*Rents!AX14/30),'Res Rent Roll'!$R14*Rollover!AW14*Rents!AX14/30))</f>
        <v>0</v>
      </c>
      <c r="AY14" s="47">
        <f>IF('Res Rent Roll'!$B14="","",IF('Res Rent Roll'!$D14="YES",IF(Vacancy!AY$3&lt;'Res Rent Roll'!$J14,'Res Rent Roll'!$H14*'Res Rent Roll'!$C14,'Res Rent Roll'!$R14*Rollover!AX14*Rents!AY14/30),'Res Rent Roll'!$R14*Rollover!AX14*Rents!AY14/30))</f>
        <v>0</v>
      </c>
      <c r="AZ14" s="47">
        <f>IF('Res Rent Roll'!$B14="","",IF('Res Rent Roll'!$D14="YES",IF(Vacancy!AZ$3&lt;'Res Rent Roll'!$J14,'Res Rent Roll'!$H14*'Res Rent Roll'!$C14,'Res Rent Roll'!$R14*Rollover!AY14*Rents!AZ14/30),'Res Rent Roll'!$R14*Rollover!AY14*Rents!AZ14/30))</f>
        <v>564.01497486719995</v>
      </c>
      <c r="BA14" s="47">
        <f>IF('Res Rent Roll'!$B14="","",IF('Res Rent Roll'!$D14="YES",IF(Vacancy!BA$3&lt;'Res Rent Roll'!$J14,'Res Rent Roll'!$H14*'Res Rent Roll'!$C14,'Res Rent Roll'!$R14*Rollover!AZ14*Rents!BA14/30),'Res Rent Roll'!$R14*Rollover!AZ14*Rents!BA14/30))</f>
        <v>0</v>
      </c>
      <c r="BB14" s="47">
        <f>IF('Res Rent Roll'!$B14="","",IF('Res Rent Roll'!$D14="YES",IF(Vacancy!BB$3&lt;'Res Rent Roll'!$J14,'Res Rent Roll'!$H14*'Res Rent Roll'!$C14,'Res Rent Roll'!$R14*Rollover!BA14*Rents!BB14/30),'Res Rent Roll'!$R14*Rollover!BA14*Rents!BB14/30))</f>
        <v>0</v>
      </c>
      <c r="BC14" s="47">
        <f>IF('Res Rent Roll'!$B14="","",IF('Res Rent Roll'!$D14="YES",IF(Vacancy!BC$3&lt;'Res Rent Roll'!$J14,'Res Rent Roll'!$H14*'Res Rent Roll'!$C14,'Res Rent Roll'!$R14*Rollover!BB14*Rents!BC14/30),'Res Rent Roll'!$R14*Rollover!BB14*Rents!BC14/30))</f>
        <v>0</v>
      </c>
      <c r="BD14" s="47">
        <f>IF('Res Rent Roll'!$B14="","",IF('Res Rent Roll'!$D14="YES",IF(Vacancy!BD$3&lt;'Res Rent Roll'!$J14,'Res Rent Roll'!$H14*'Res Rent Roll'!$C14,'Res Rent Roll'!$R14*Rollover!BC14*Rents!BD14/30),'Res Rent Roll'!$R14*Rollover!BC14*Rents!BD14/30))</f>
        <v>0</v>
      </c>
      <c r="BE14" s="47">
        <f>IF('Res Rent Roll'!$B14="","",IF('Res Rent Roll'!$D14="YES",IF(Vacancy!BE$3&lt;'Res Rent Roll'!$J14,'Res Rent Roll'!$H14*'Res Rent Roll'!$C14,'Res Rent Roll'!$R14*Rollover!BD14*Rents!BE14/30),'Res Rent Roll'!$R14*Rollover!BD14*Rents!BE14/30))</f>
        <v>0</v>
      </c>
      <c r="BF14" s="47">
        <f>IF('Res Rent Roll'!$B14="","",IF('Res Rent Roll'!$D14="YES",IF(Vacancy!BF$3&lt;'Res Rent Roll'!$J14,'Res Rent Roll'!$H14*'Res Rent Roll'!$C14,'Res Rent Roll'!$R14*Rollover!BE14*Rents!BF14/30),'Res Rent Roll'!$R14*Rollover!BE14*Rents!BF14/30))</f>
        <v>0</v>
      </c>
      <c r="BG14" s="47">
        <f>IF('Res Rent Roll'!$B14="","",IF('Res Rent Roll'!$D14="YES",IF(Vacancy!BG$3&lt;'Res Rent Roll'!$J14,'Res Rent Roll'!$H14*'Res Rent Roll'!$C14,'Res Rent Roll'!$R14*Rollover!BF14*Rents!BG14/30),'Res Rent Roll'!$R14*Rollover!BF14*Rents!BG14/30))</f>
        <v>0</v>
      </c>
      <c r="BH14" s="47">
        <f>IF('Res Rent Roll'!$B14="","",IF('Res Rent Roll'!$D14="YES",IF(Vacancy!BH$3&lt;'Res Rent Roll'!$J14,'Res Rent Roll'!$H14*'Res Rent Roll'!$C14,'Res Rent Roll'!$R14*Rollover!BG14*Rents!BH14/30),'Res Rent Roll'!$R14*Rollover!BG14*Rents!BH14/30))</f>
        <v>0</v>
      </c>
      <c r="BI14" s="47">
        <f>IF('Res Rent Roll'!$B14="","",IF('Res Rent Roll'!$D14="YES",IF(Vacancy!BI$3&lt;'Res Rent Roll'!$J14,'Res Rent Roll'!$H14*'Res Rent Roll'!$C14,'Res Rent Roll'!$R14*Rollover!BH14*Rents!BI14/30),'Res Rent Roll'!$R14*Rollover!BH14*Rents!BI14/30))</f>
        <v>0</v>
      </c>
      <c r="BJ14" s="47">
        <f>IF('Res Rent Roll'!$B14="","",IF('Res Rent Roll'!$D14="YES",IF(Vacancy!BJ$3&lt;'Res Rent Roll'!$J14,'Res Rent Roll'!$H14*'Res Rent Roll'!$C14,'Res Rent Roll'!$R14*Rollover!BI14*Rents!BJ14/30),'Res Rent Roll'!$R14*Rollover!BI14*Rents!BJ14/30))</f>
        <v>0</v>
      </c>
      <c r="BK14" s="47">
        <f>IF('Res Rent Roll'!$B14="","",IF('Res Rent Roll'!$D14="YES",IF(Vacancy!BK$3&lt;'Res Rent Roll'!$J14,'Res Rent Roll'!$H14*'Res Rent Roll'!$C14,'Res Rent Roll'!$R14*Rollover!BJ14*Rents!BK14/30),'Res Rent Roll'!$R14*Rollover!BJ14*Rents!BK14/30))</f>
        <v>0</v>
      </c>
      <c r="BL14" s="47">
        <f>IF('Res Rent Roll'!$B14="","",IF('Res Rent Roll'!$D14="YES",IF(Vacancy!BL$3&lt;'Res Rent Roll'!$J14,'Res Rent Roll'!$H14*'Res Rent Roll'!$C14,'Res Rent Roll'!$R14*Rollover!BK14*Rents!BL14/30),'Res Rent Roll'!$R14*Rollover!BK14*Rents!BL14/30))</f>
        <v>580.93542411321607</v>
      </c>
      <c r="BM14" s="47">
        <f>IF('Res Rent Roll'!$B14="","",IF('Res Rent Roll'!$D14="YES",IF(Vacancy!BM$3&lt;'Res Rent Roll'!$J14,'Res Rent Roll'!$H14*'Res Rent Roll'!$C14,'Res Rent Roll'!$R14*Rollover!BL14*Rents!BM14/30),'Res Rent Roll'!$R14*Rollover!BL14*Rents!BM14/30))</f>
        <v>0</v>
      </c>
      <c r="BN14" s="47">
        <f>IF('Res Rent Roll'!$B14="","",IF('Res Rent Roll'!$D14="YES",IF(Vacancy!BN$3&lt;'Res Rent Roll'!$J14,'Res Rent Roll'!$H14*'Res Rent Roll'!$C14,'Res Rent Roll'!$R14*Rollover!BM14*Rents!BN14/30),'Res Rent Roll'!$R14*Rollover!BM14*Rents!BN14/30))</f>
        <v>0</v>
      </c>
      <c r="BO14" s="47">
        <f>IF('Res Rent Roll'!$B14="","",IF('Res Rent Roll'!$D14="YES",IF(Vacancy!BO$3&lt;'Res Rent Roll'!$J14,'Res Rent Roll'!$H14*'Res Rent Roll'!$C14,'Res Rent Roll'!$R14*Rollover!BN14*Rents!BO14/30),'Res Rent Roll'!$R14*Rollover!BN14*Rents!BO14/30))</f>
        <v>0</v>
      </c>
      <c r="BP14" s="47">
        <f>IF('Res Rent Roll'!$B14="","",IF('Res Rent Roll'!$D14="YES",IF(Vacancy!BP$3&lt;'Res Rent Roll'!$J14,'Res Rent Roll'!$H14*'Res Rent Roll'!$C14,'Res Rent Roll'!$R14*Rollover!BO14*Rents!BP14/30),'Res Rent Roll'!$R14*Rollover!BO14*Rents!BP14/30))</f>
        <v>0</v>
      </c>
      <c r="BQ14" s="47">
        <f>IF('Res Rent Roll'!$B14="","",IF('Res Rent Roll'!$D14="YES",IF(Vacancy!BQ$3&lt;'Res Rent Roll'!$J14,'Res Rent Roll'!$H14*'Res Rent Roll'!$C14,'Res Rent Roll'!$R14*Rollover!BP14*Rents!BQ14/30),'Res Rent Roll'!$R14*Rollover!BP14*Rents!BQ14/30))</f>
        <v>0</v>
      </c>
      <c r="BR14" s="47">
        <f>IF('Res Rent Roll'!$B14="","",IF('Res Rent Roll'!$D14="YES",IF(Vacancy!BR$3&lt;'Res Rent Roll'!$J14,'Res Rent Roll'!$H14*'Res Rent Roll'!$C14,'Res Rent Roll'!$R14*Rollover!BQ14*Rents!BR14/30),'Res Rent Roll'!$R14*Rollover!BQ14*Rents!BR14/30))</f>
        <v>0</v>
      </c>
      <c r="BS14" s="47">
        <f>IF('Res Rent Roll'!$B14="","",IF('Res Rent Roll'!$D14="YES",IF(Vacancy!BS$3&lt;'Res Rent Roll'!$J14,'Res Rent Roll'!$H14*'Res Rent Roll'!$C14,'Res Rent Roll'!$R14*Rollover!BR14*Rents!BS14/30),'Res Rent Roll'!$R14*Rollover!BR14*Rents!BS14/30))</f>
        <v>0</v>
      </c>
      <c r="BT14" s="47">
        <f>IF('Res Rent Roll'!$B14="","",IF('Res Rent Roll'!$D14="YES",IF(Vacancy!BT$3&lt;'Res Rent Roll'!$J14,'Res Rent Roll'!$H14*'Res Rent Roll'!$C14,'Res Rent Roll'!$R14*Rollover!BS14*Rents!BT14/30),'Res Rent Roll'!$R14*Rollover!BS14*Rents!BT14/30))</f>
        <v>0</v>
      </c>
      <c r="BU14" s="47">
        <f>IF('Res Rent Roll'!$B14="","",IF('Res Rent Roll'!$D14="YES",IF(Vacancy!BU$3&lt;'Res Rent Roll'!$J14,'Res Rent Roll'!$H14*'Res Rent Roll'!$C14,'Res Rent Roll'!$R14*Rollover!BT14*Rents!BU14/30),'Res Rent Roll'!$R14*Rollover!BT14*Rents!BU14/30))</f>
        <v>0</v>
      </c>
      <c r="BV14" s="47">
        <f>IF('Res Rent Roll'!$B14="","",IF('Res Rent Roll'!$D14="YES",IF(Vacancy!BV$3&lt;'Res Rent Roll'!$J14,'Res Rent Roll'!$H14*'Res Rent Roll'!$C14,'Res Rent Roll'!$R14*Rollover!BU14*Rents!BV14/30),'Res Rent Roll'!$R14*Rollover!BU14*Rents!BV14/30))</f>
        <v>0</v>
      </c>
      <c r="BW14" s="47">
        <f>IF('Res Rent Roll'!$B14="","",IF('Res Rent Roll'!$D14="YES",IF(Vacancy!BW$3&lt;'Res Rent Roll'!$J14,'Res Rent Roll'!$H14*'Res Rent Roll'!$C14,'Res Rent Roll'!$R14*Rollover!BV14*Rents!BW14/30),'Res Rent Roll'!$R14*Rollover!BV14*Rents!BW14/30))</f>
        <v>0</v>
      </c>
      <c r="BX14" s="47">
        <f>IF('Res Rent Roll'!$B14="","",IF('Res Rent Roll'!$D14="YES",IF(Vacancy!BX$3&lt;'Res Rent Roll'!$J14,'Res Rent Roll'!$H14*'Res Rent Roll'!$C14,'Res Rent Roll'!$R14*Rollover!BW14*Rents!BX14/30),'Res Rent Roll'!$R14*Rollover!BW14*Rents!BX14/30))</f>
        <v>598.36348683661242</v>
      </c>
      <c r="BY14" s="47">
        <f>IF('Res Rent Roll'!$B14="","",IF('Res Rent Roll'!$D14="YES",IF(Vacancy!BY$3&lt;'Res Rent Roll'!$J14,'Res Rent Roll'!$H14*'Res Rent Roll'!$C14,'Res Rent Roll'!$R14*Rollover!BX14*Rents!BY14/30),'Res Rent Roll'!$R14*Rollover!BX14*Rents!BY14/30))</f>
        <v>0</v>
      </c>
      <c r="BZ14" s="47">
        <f>IF('Res Rent Roll'!$B14="","",IF('Res Rent Roll'!$D14="YES",IF(Vacancy!BZ$3&lt;'Res Rent Roll'!$J14,'Res Rent Roll'!$H14*'Res Rent Roll'!$C14,'Res Rent Roll'!$R14*Rollover!BY14*Rents!BZ14/30),'Res Rent Roll'!$R14*Rollover!BY14*Rents!BZ14/30))</f>
        <v>0</v>
      </c>
      <c r="CA14" s="47">
        <f>IF('Res Rent Roll'!$B14="","",IF('Res Rent Roll'!$D14="YES",IF(Vacancy!CA$3&lt;'Res Rent Roll'!$J14,'Res Rent Roll'!$H14*'Res Rent Roll'!$C14,'Res Rent Roll'!$R14*Rollover!BZ14*Rents!CA14/30),'Res Rent Roll'!$R14*Rollover!BZ14*Rents!CA14/30))</f>
        <v>0</v>
      </c>
      <c r="CB14" s="47">
        <f>IF('Res Rent Roll'!$B14="","",IF('Res Rent Roll'!$D14="YES",IF(Vacancy!CB$3&lt;'Res Rent Roll'!$J14,'Res Rent Roll'!$H14*'Res Rent Roll'!$C14,'Res Rent Roll'!$R14*Rollover!CA14*Rents!CB14/30),'Res Rent Roll'!$R14*Rollover!CA14*Rents!CB14/30))</f>
        <v>0</v>
      </c>
      <c r="CC14" s="47">
        <f>IF('Res Rent Roll'!$B14="","",IF('Res Rent Roll'!$D14="YES",IF(Vacancy!CC$3&lt;'Res Rent Roll'!$J14,'Res Rent Roll'!$H14*'Res Rent Roll'!$C14,'Res Rent Roll'!$R14*Rollover!CB14*Rents!CC14/30),'Res Rent Roll'!$R14*Rollover!CB14*Rents!CC14/30))</f>
        <v>0</v>
      </c>
      <c r="CD14" s="47">
        <f>IF('Res Rent Roll'!$B14="","",IF('Res Rent Roll'!$D14="YES",IF(Vacancy!CD$3&lt;'Res Rent Roll'!$J14,'Res Rent Roll'!$H14*'Res Rent Roll'!$C14,'Res Rent Roll'!$R14*Rollover!CC14*Rents!CD14/30),'Res Rent Roll'!$R14*Rollover!CC14*Rents!CD14/30))</f>
        <v>0</v>
      </c>
      <c r="CE14" s="47">
        <f>IF('Res Rent Roll'!$B14="","",IF('Res Rent Roll'!$D14="YES",IF(Vacancy!CE$3&lt;'Res Rent Roll'!$J14,'Res Rent Roll'!$H14*'Res Rent Roll'!$C14,'Res Rent Roll'!$R14*Rollover!CD14*Rents!CE14/30),'Res Rent Roll'!$R14*Rollover!CD14*Rents!CE14/30))</f>
        <v>0</v>
      </c>
      <c r="CF14" s="47">
        <f>IF('Res Rent Roll'!$B14="","",IF('Res Rent Roll'!$D14="YES",IF(Vacancy!CF$3&lt;'Res Rent Roll'!$J14,'Res Rent Roll'!$H14*'Res Rent Roll'!$C14,'Res Rent Roll'!$R14*Rollover!CE14*Rents!CF14/30),'Res Rent Roll'!$R14*Rollover!CE14*Rents!CF14/30))</f>
        <v>0</v>
      </c>
      <c r="CG14" s="47">
        <f>IF('Res Rent Roll'!$B14="","",IF('Res Rent Roll'!$D14="YES",IF(Vacancy!CG$3&lt;'Res Rent Roll'!$J14,'Res Rent Roll'!$H14*'Res Rent Roll'!$C14,'Res Rent Roll'!$R14*Rollover!CF14*Rents!CG14/30),'Res Rent Roll'!$R14*Rollover!CF14*Rents!CG14/30))</f>
        <v>0</v>
      </c>
      <c r="CH14" s="47">
        <f>IF('Res Rent Roll'!$B14="","",IF('Res Rent Roll'!$D14="YES",IF(Vacancy!CH$3&lt;'Res Rent Roll'!$J14,'Res Rent Roll'!$H14*'Res Rent Roll'!$C14,'Res Rent Roll'!$R14*Rollover!CG14*Rents!CH14/30),'Res Rent Roll'!$R14*Rollover!CG14*Rents!CH14/30))</f>
        <v>0</v>
      </c>
      <c r="CI14" s="47">
        <f>IF('Res Rent Roll'!$B14="","",IF('Res Rent Roll'!$D14="YES",IF(Vacancy!CI$3&lt;'Res Rent Roll'!$J14,'Res Rent Roll'!$H14*'Res Rent Roll'!$C14,'Res Rent Roll'!$R14*Rollover!CH14*Rents!CI14/30),'Res Rent Roll'!$R14*Rollover!CH14*Rents!CI14/30))</f>
        <v>0</v>
      </c>
      <c r="CJ14" s="47">
        <f>IF('Res Rent Roll'!$B14="","",IF('Res Rent Roll'!$D14="YES",IF(Vacancy!CJ$3&lt;'Res Rent Roll'!$J14,'Res Rent Roll'!$H14*'Res Rent Roll'!$C14,'Res Rent Roll'!$R14*Rollover!CI14*Rents!CJ14/30),'Res Rent Roll'!$R14*Rollover!CI14*Rents!CJ14/30))</f>
        <v>616.31439144171088</v>
      </c>
      <c r="CK14" s="47">
        <f>IF('Res Rent Roll'!$B14="","",IF('Res Rent Roll'!$D14="YES",IF(Vacancy!CK$3&lt;'Res Rent Roll'!$J14,'Res Rent Roll'!$H14*'Res Rent Roll'!$C14,'Res Rent Roll'!$R14*Rollover!CJ14*Rents!CK14/30),'Res Rent Roll'!$R14*Rollover!CJ14*Rents!CK14/30))</f>
        <v>0</v>
      </c>
      <c r="CL14" s="47">
        <f>IF('Res Rent Roll'!$B14="","",IF('Res Rent Roll'!$D14="YES",IF(Vacancy!CL$3&lt;'Res Rent Roll'!$J14,'Res Rent Roll'!$H14*'Res Rent Roll'!$C14,'Res Rent Roll'!$R14*Rollover!CK14*Rents!CL14/30),'Res Rent Roll'!$R14*Rollover!CK14*Rents!CL14/30))</f>
        <v>0</v>
      </c>
      <c r="CM14" s="47">
        <f>IF('Res Rent Roll'!$B14="","",IF('Res Rent Roll'!$D14="YES",IF(Vacancy!CM$3&lt;'Res Rent Roll'!$J14,'Res Rent Roll'!$H14*'Res Rent Roll'!$C14,'Res Rent Roll'!$R14*Rollover!CL14*Rents!CM14/30),'Res Rent Roll'!$R14*Rollover!CL14*Rents!CM14/30))</f>
        <v>0</v>
      </c>
      <c r="CN14" s="47">
        <f>IF('Res Rent Roll'!$B14="","",IF('Res Rent Roll'!$D14="YES",IF(Vacancy!CN$3&lt;'Res Rent Roll'!$J14,'Res Rent Roll'!$H14*'Res Rent Roll'!$C14,'Res Rent Roll'!$R14*Rollover!CM14*Rents!CN14/30),'Res Rent Roll'!$R14*Rollover!CM14*Rents!CN14/30))</f>
        <v>0</v>
      </c>
      <c r="CO14" s="47">
        <f>IF('Res Rent Roll'!$B14="","",IF('Res Rent Roll'!$D14="YES",IF(Vacancy!CO$3&lt;'Res Rent Roll'!$J14,'Res Rent Roll'!$H14*'Res Rent Roll'!$C14,'Res Rent Roll'!$R14*Rollover!CN14*Rents!CO14/30),'Res Rent Roll'!$R14*Rollover!CN14*Rents!CO14/30))</f>
        <v>0</v>
      </c>
      <c r="CP14" s="47">
        <f>IF('Res Rent Roll'!$B14="","",IF('Res Rent Roll'!$D14="YES",IF(Vacancy!CP$3&lt;'Res Rent Roll'!$J14,'Res Rent Roll'!$H14*'Res Rent Roll'!$C14,'Res Rent Roll'!$R14*Rollover!CO14*Rents!CP14/30),'Res Rent Roll'!$R14*Rollover!CO14*Rents!CP14/30))</f>
        <v>0</v>
      </c>
      <c r="CQ14" s="47">
        <f>IF('Res Rent Roll'!$B14="","",IF('Res Rent Roll'!$D14="YES",IF(Vacancy!CQ$3&lt;'Res Rent Roll'!$J14,'Res Rent Roll'!$H14*'Res Rent Roll'!$C14,'Res Rent Roll'!$R14*Rollover!CP14*Rents!CQ14/30),'Res Rent Roll'!$R14*Rollover!CP14*Rents!CQ14/30))</f>
        <v>0</v>
      </c>
      <c r="CR14" s="47">
        <f>IF('Res Rent Roll'!$B14="","",IF('Res Rent Roll'!$D14="YES",IF(Vacancy!CR$3&lt;'Res Rent Roll'!$J14,'Res Rent Roll'!$H14*'Res Rent Roll'!$C14,'Res Rent Roll'!$R14*Rollover!CQ14*Rents!CR14/30),'Res Rent Roll'!$R14*Rollover!CQ14*Rents!CR14/30))</f>
        <v>0</v>
      </c>
      <c r="CS14" s="47">
        <f>IF('Res Rent Roll'!$B14="","",IF('Res Rent Roll'!$D14="YES",IF(Vacancy!CS$3&lt;'Res Rent Roll'!$J14,'Res Rent Roll'!$H14*'Res Rent Roll'!$C14,'Res Rent Roll'!$R14*Rollover!CR14*Rents!CS14/30),'Res Rent Roll'!$R14*Rollover!CR14*Rents!CS14/30))</f>
        <v>0</v>
      </c>
      <c r="CT14" s="47">
        <f>IF('Res Rent Roll'!$B14="","",IF('Res Rent Roll'!$D14="YES",IF(Vacancy!CT$3&lt;'Res Rent Roll'!$J14,'Res Rent Roll'!$H14*'Res Rent Roll'!$C14,'Res Rent Roll'!$R14*Rollover!CS14*Rents!CT14/30),'Res Rent Roll'!$R14*Rollover!CS14*Rents!CT14/30))</f>
        <v>0</v>
      </c>
      <c r="CU14" s="47">
        <f>IF('Res Rent Roll'!$B14="","",IF('Res Rent Roll'!$D14="YES",IF(Vacancy!CU$3&lt;'Res Rent Roll'!$J14,'Res Rent Roll'!$H14*'Res Rent Roll'!$C14,'Res Rent Roll'!$R14*Rollover!CT14*Rents!CU14/30),'Res Rent Roll'!$R14*Rollover!CT14*Rents!CU14/30))</f>
        <v>0</v>
      </c>
      <c r="CV14" s="47">
        <f>IF('Res Rent Roll'!$B14="","",IF('Res Rent Roll'!$D14="YES",IF(Vacancy!CV$3&lt;'Res Rent Roll'!$J14,'Res Rent Roll'!$H14*'Res Rent Roll'!$C14,'Res Rent Roll'!$R14*Rollover!CU14*Rents!CV14/30),'Res Rent Roll'!$R14*Rollover!CU14*Rents!CV14/30))</f>
        <v>634.8038231849622</v>
      </c>
      <c r="CW14" s="47">
        <f>IF('Res Rent Roll'!$B14="","",IF('Res Rent Roll'!$D14="YES",IF(Vacancy!CW$3&lt;'Res Rent Roll'!$J14,'Res Rent Roll'!$H14*'Res Rent Roll'!$C14,'Res Rent Roll'!$R14*Rollover!CV14*Rents!CW14/30),'Res Rent Roll'!$R14*Rollover!CV14*Rents!CW14/30))</f>
        <v>0</v>
      </c>
      <c r="CX14" s="47">
        <f>IF('Res Rent Roll'!$B14="","",IF('Res Rent Roll'!$D14="YES",IF(Vacancy!CX$3&lt;'Res Rent Roll'!$J14,'Res Rent Roll'!$H14*'Res Rent Roll'!$C14,'Res Rent Roll'!$R14*Rollover!CW14*Rents!CX14/30),'Res Rent Roll'!$R14*Rollover!CW14*Rents!CX14/30))</f>
        <v>0</v>
      </c>
      <c r="CY14" s="47">
        <f>IF('Res Rent Roll'!$B14="","",IF('Res Rent Roll'!$D14="YES",IF(Vacancy!CY$3&lt;'Res Rent Roll'!$J14,'Res Rent Roll'!$H14*'Res Rent Roll'!$C14,'Res Rent Roll'!$R14*Rollover!CX14*Rents!CY14/30),'Res Rent Roll'!$R14*Rollover!CX14*Rents!CY14/30))</f>
        <v>0</v>
      </c>
      <c r="CZ14" s="47">
        <f>IF('Res Rent Roll'!$B14="","",IF('Res Rent Roll'!$D14="YES",IF(Vacancy!CZ$3&lt;'Res Rent Roll'!$J14,'Res Rent Roll'!$H14*'Res Rent Roll'!$C14,'Res Rent Roll'!$R14*Rollover!CY14*Rents!CZ14/30),'Res Rent Roll'!$R14*Rollover!CY14*Rents!CZ14/30))</f>
        <v>0</v>
      </c>
      <c r="DA14" s="47">
        <f>IF('Res Rent Roll'!$B14="","",IF('Res Rent Roll'!$D14="YES",IF(Vacancy!DA$3&lt;'Res Rent Roll'!$J14,'Res Rent Roll'!$H14*'Res Rent Roll'!$C14,'Res Rent Roll'!$R14*Rollover!CZ14*Rents!DA14/30),'Res Rent Roll'!$R14*Rollover!CZ14*Rents!DA14/30))</f>
        <v>0</v>
      </c>
      <c r="DB14" s="47">
        <f>IF('Res Rent Roll'!$B14="","",IF('Res Rent Roll'!$D14="YES",IF(Vacancy!DB$3&lt;'Res Rent Roll'!$J14,'Res Rent Roll'!$H14*'Res Rent Roll'!$C14,'Res Rent Roll'!$R14*Rollover!DA14*Rents!DB14/30),'Res Rent Roll'!$R14*Rollover!DA14*Rents!DB14/30))</f>
        <v>0</v>
      </c>
      <c r="DC14" s="47">
        <f>IF('Res Rent Roll'!$B14="","",IF('Res Rent Roll'!$D14="YES",IF(Vacancy!DC$3&lt;'Res Rent Roll'!$J14,'Res Rent Roll'!$H14*'Res Rent Roll'!$C14,'Res Rent Roll'!$R14*Rollover!DB14*Rents!DC14/30),'Res Rent Roll'!$R14*Rollover!DB14*Rents!DC14/30))</f>
        <v>0</v>
      </c>
      <c r="DD14" s="47">
        <f>IF('Res Rent Roll'!$B14="","",IF('Res Rent Roll'!$D14="YES",IF(Vacancy!DD$3&lt;'Res Rent Roll'!$J14,'Res Rent Roll'!$H14*'Res Rent Roll'!$C14,'Res Rent Roll'!$R14*Rollover!DC14*Rents!DD14/30),'Res Rent Roll'!$R14*Rollover!DC14*Rents!DD14/30))</f>
        <v>0</v>
      </c>
      <c r="DE14" s="47">
        <f>IF('Res Rent Roll'!$B14="","",IF('Res Rent Roll'!$D14="YES",IF(Vacancy!DE$3&lt;'Res Rent Roll'!$J14,'Res Rent Roll'!$H14*'Res Rent Roll'!$C14,'Res Rent Roll'!$R14*Rollover!DD14*Rents!DE14/30),'Res Rent Roll'!$R14*Rollover!DD14*Rents!DE14/30))</f>
        <v>0</v>
      </c>
      <c r="DF14" s="47">
        <f>IF('Res Rent Roll'!$B14="","",IF('Res Rent Roll'!$D14="YES",IF(Vacancy!DF$3&lt;'Res Rent Roll'!$J14,'Res Rent Roll'!$H14*'Res Rent Roll'!$C14,'Res Rent Roll'!$R14*Rollover!DE14*Rents!DF14/30),'Res Rent Roll'!$R14*Rollover!DE14*Rents!DF14/30))</f>
        <v>0</v>
      </c>
      <c r="DG14" s="47">
        <f>IF('Res Rent Roll'!$B14="","",IF('Res Rent Roll'!$D14="YES",IF(Vacancy!DG$3&lt;'Res Rent Roll'!$J14,'Res Rent Roll'!$H14*'Res Rent Roll'!$C14,'Res Rent Roll'!$R14*Rollover!DF14*Rents!DG14/30),'Res Rent Roll'!$R14*Rollover!DF14*Rents!DG14/30))</f>
        <v>0</v>
      </c>
      <c r="DH14" s="47">
        <f>IF('Res Rent Roll'!$B14="","",IF('Res Rent Roll'!$D14="YES",IF(Vacancy!DH$3&lt;'Res Rent Roll'!$J14,'Res Rent Roll'!$H14*'Res Rent Roll'!$C14,'Res Rent Roll'!$R14*Rollover!DG14*Rents!DH14/30),'Res Rent Roll'!$R14*Rollover!DG14*Rents!DH14/30))</f>
        <v>653.84793788051104</v>
      </c>
      <c r="DI14" s="47">
        <f>IF('Res Rent Roll'!$B14="","",IF('Res Rent Roll'!$D14="YES",IF(Vacancy!DI$3&lt;'Res Rent Roll'!$J14,'Res Rent Roll'!$H14*'Res Rent Roll'!$C14,'Res Rent Roll'!$R14*Rollover!DH14*Rents!DI14/30),'Res Rent Roll'!$R14*Rollover!DH14*Rents!DI14/30))</f>
        <v>0</v>
      </c>
      <c r="DJ14" s="47">
        <f>IF('Res Rent Roll'!$B14="","",IF('Res Rent Roll'!$D14="YES",IF(Vacancy!DJ$3&lt;'Res Rent Roll'!$J14,'Res Rent Roll'!$H14*'Res Rent Roll'!$C14,'Res Rent Roll'!$R14*Rollover!DI14*Rents!DJ14/30),'Res Rent Roll'!$R14*Rollover!DI14*Rents!DJ14/30))</f>
        <v>0</v>
      </c>
      <c r="DK14" s="47">
        <f>IF('Res Rent Roll'!$B14="","",IF('Res Rent Roll'!$D14="YES",IF(Vacancy!DK$3&lt;'Res Rent Roll'!$J14,'Res Rent Roll'!$H14*'Res Rent Roll'!$C14,'Res Rent Roll'!$R14*Rollover!DJ14*Rents!DK14/30),'Res Rent Roll'!$R14*Rollover!DJ14*Rents!DK14/30))</f>
        <v>0</v>
      </c>
      <c r="DL14" s="47">
        <f>IF('Res Rent Roll'!$B14="","",IF('Res Rent Roll'!$D14="YES",IF(Vacancy!DL$3&lt;'Res Rent Roll'!$J14,'Res Rent Roll'!$H14*'Res Rent Roll'!$C14,'Res Rent Roll'!$R14*Rollover!DK14*Rents!DL14/30),'Res Rent Roll'!$R14*Rollover!DK14*Rents!DL14/30))</f>
        <v>0</v>
      </c>
      <c r="DM14" s="47">
        <f>IF('Res Rent Roll'!$B14="","",IF('Res Rent Roll'!$D14="YES",IF(Vacancy!DM$3&lt;'Res Rent Roll'!$J14,'Res Rent Roll'!$H14*'Res Rent Roll'!$C14,'Res Rent Roll'!$R14*Rollover!DL14*Rents!DM14/30),'Res Rent Roll'!$R14*Rollover!DL14*Rents!DM14/30))</f>
        <v>0</v>
      </c>
      <c r="DN14" s="47">
        <f>IF('Res Rent Roll'!$B14="","",IF('Res Rent Roll'!$D14="YES",IF(Vacancy!DN$3&lt;'Res Rent Roll'!$J14,'Res Rent Roll'!$H14*'Res Rent Roll'!$C14,'Res Rent Roll'!$R14*Rollover!DM14*Rents!DN14/30),'Res Rent Roll'!$R14*Rollover!DM14*Rents!DN14/30))</f>
        <v>0</v>
      </c>
      <c r="DO14" s="47">
        <f>IF('Res Rent Roll'!$B14="","",IF('Res Rent Roll'!$D14="YES",IF(Vacancy!DO$3&lt;'Res Rent Roll'!$J14,'Res Rent Roll'!$H14*'Res Rent Roll'!$C14,'Res Rent Roll'!$R14*Rollover!DN14*Rents!DO14/30),'Res Rent Roll'!$R14*Rollover!DN14*Rents!DO14/30))</f>
        <v>0</v>
      </c>
      <c r="DP14" s="47">
        <f>IF('Res Rent Roll'!$B14="","",IF('Res Rent Roll'!$D14="YES",IF(Vacancy!DP$3&lt;'Res Rent Roll'!$J14,'Res Rent Roll'!$H14*'Res Rent Roll'!$C14,'Res Rent Roll'!$R14*Rollover!DO14*Rents!DP14/30),'Res Rent Roll'!$R14*Rollover!DO14*Rents!DP14/30))</f>
        <v>0</v>
      </c>
      <c r="DQ14" s="47">
        <f>IF('Res Rent Roll'!$B14="","",IF('Res Rent Roll'!$D14="YES",IF(Vacancy!DQ$3&lt;'Res Rent Roll'!$J14,'Res Rent Roll'!$H14*'Res Rent Roll'!$C14,'Res Rent Roll'!$R14*Rollover!DP14*Rents!DQ14/30),'Res Rent Roll'!$R14*Rollover!DP14*Rents!DQ14/30))</f>
        <v>0</v>
      </c>
      <c r="DR14" s="47">
        <f>IF('Res Rent Roll'!$B14="","",IF('Res Rent Roll'!$D14="YES",IF(Vacancy!DR$3&lt;'Res Rent Roll'!$J14,'Res Rent Roll'!$H14*'Res Rent Roll'!$C14,'Res Rent Roll'!$R14*Rollover!DQ14*Rents!DR14/30),'Res Rent Roll'!$R14*Rollover!DQ14*Rents!DR14/30))</f>
        <v>0</v>
      </c>
      <c r="DS14" s="47">
        <f>IF('Res Rent Roll'!$B14="","",IF('Res Rent Roll'!$D14="YES",IF(Vacancy!DS$3&lt;'Res Rent Roll'!$J14,'Res Rent Roll'!$H14*'Res Rent Roll'!$C14,'Res Rent Roll'!$R14*Rollover!DR14*Rents!DS14/30),'Res Rent Roll'!$R14*Rollover!DR14*Rents!DS14/30))</f>
        <v>0</v>
      </c>
      <c r="DT14" s="47">
        <f>IF('Res Rent Roll'!$B14="","",IF('Res Rent Roll'!$D14="YES",IF(Vacancy!DT$3&lt;'Res Rent Roll'!$J14,'Res Rent Roll'!$H14*'Res Rent Roll'!$C14,'Res Rent Roll'!$R14*Rollover!DS14*Rents!DT14/30),'Res Rent Roll'!$R14*Rollover!DS14*Rents!DT14/30))</f>
        <v>673.46337601692653</v>
      </c>
      <c r="DU14" s="47">
        <f>IF('Res Rent Roll'!$B14="","",IF('Res Rent Roll'!$D14="YES",IF(Vacancy!DU$3&lt;'Res Rent Roll'!$J14,'Res Rent Roll'!$H14*'Res Rent Roll'!$C14,'Res Rent Roll'!$R14*Rollover!DT14*Rents!DU14/30),'Res Rent Roll'!$R14*Rollover!DT14*Rents!DU14/30))</f>
        <v>0</v>
      </c>
      <c r="DV14" s="47">
        <f>IF('Res Rent Roll'!$B14="","",IF('Res Rent Roll'!$D14="YES",IF(Vacancy!DV$3&lt;'Res Rent Roll'!$J14,'Res Rent Roll'!$H14*'Res Rent Roll'!$C14,'Res Rent Roll'!$R14*Rollover!DU14*Rents!DV14/30),'Res Rent Roll'!$R14*Rollover!DU14*Rents!DV14/30))</f>
        <v>0</v>
      </c>
      <c r="DW14" s="47">
        <f>IF('Res Rent Roll'!$B14="","",IF('Res Rent Roll'!$D14="YES",IF(Vacancy!DW$3&lt;'Res Rent Roll'!$J14,'Res Rent Roll'!$H14*'Res Rent Roll'!$C14,'Res Rent Roll'!$R14*Rollover!DV14*Rents!DW14/30),'Res Rent Roll'!$R14*Rollover!DV14*Rents!DW14/30))</f>
        <v>0</v>
      </c>
      <c r="DX14" s="47">
        <f>IF('Res Rent Roll'!$B14="","",IF('Res Rent Roll'!$D14="YES",IF(Vacancy!DX$3&lt;'Res Rent Roll'!$J14,'Res Rent Roll'!$H14*'Res Rent Roll'!$C14,'Res Rent Roll'!$R14*Rollover!DW14*Rents!DX14/30),'Res Rent Roll'!$R14*Rollover!DW14*Rents!DX14/30))</f>
        <v>0</v>
      </c>
      <c r="DY14" s="47">
        <f>IF('Res Rent Roll'!$B14="","",IF('Res Rent Roll'!$D14="YES",IF(Vacancy!DY$3&lt;'Res Rent Roll'!$J14,'Res Rent Roll'!$H14*'Res Rent Roll'!$C14,'Res Rent Roll'!$R14*Rollover!DX14*Rents!DY14/30),'Res Rent Roll'!$R14*Rollover!DX14*Rents!DY14/30))</f>
        <v>0</v>
      </c>
      <c r="DZ14" s="47">
        <f>IF('Res Rent Roll'!$B14="","",IF('Res Rent Roll'!$D14="YES",IF(Vacancy!DZ$3&lt;'Res Rent Roll'!$J14,'Res Rent Roll'!$H14*'Res Rent Roll'!$C14,'Res Rent Roll'!$R14*Rollover!DY14*Rents!DZ14/30),'Res Rent Roll'!$R14*Rollover!DY14*Rents!DZ14/30))</f>
        <v>0</v>
      </c>
      <c r="EA14" s="47">
        <f>IF('Res Rent Roll'!$B14="","",IF('Res Rent Roll'!$D14="YES",IF(Vacancy!EA$3&lt;'Res Rent Roll'!$J14,'Res Rent Roll'!$H14*'Res Rent Roll'!$C14,'Res Rent Roll'!$R14*Rollover!DZ14*Rents!EA14/30),'Res Rent Roll'!$R14*Rollover!DZ14*Rents!EA14/30))</f>
        <v>0</v>
      </c>
      <c r="EB14" s="47">
        <f>IF('Res Rent Roll'!$B14="","",IF('Res Rent Roll'!$D14="YES",IF(Vacancy!EB$3&lt;'Res Rent Roll'!$J14,'Res Rent Roll'!$H14*'Res Rent Roll'!$C14,'Res Rent Roll'!$R14*Rollover!EA14*Rents!EB14/30),'Res Rent Roll'!$R14*Rollover!EA14*Rents!EB14/30))</f>
        <v>0</v>
      </c>
      <c r="EC14" s="47">
        <f>IF('Res Rent Roll'!$B14="","",IF('Res Rent Roll'!$D14="YES",IF(Vacancy!EC$3&lt;'Res Rent Roll'!$J14,'Res Rent Roll'!$H14*'Res Rent Roll'!$C14,'Res Rent Roll'!$R14*Rollover!EB14*Rents!EC14/30),'Res Rent Roll'!$R14*Rollover!EB14*Rents!EC14/30))</f>
        <v>0</v>
      </c>
      <c r="ED14" s="47">
        <f>IF('Res Rent Roll'!$B14="","",IF('Res Rent Roll'!$D14="YES",IF(Vacancy!ED$3&lt;'Res Rent Roll'!$J14,'Res Rent Roll'!$H14*'Res Rent Roll'!$C14,'Res Rent Roll'!$R14*Rollover!EC14*Rents!ED14/30),'Res Rent Roll'!$R14*Rollover!EC14*Rents!ED14/30))</f>
        <v>0</v>
      </c>
      <c r="EE14" s="47">
        <f>IF('Res Rent Roll'!$B14="","",IF('Res Rent Roll'!$D14="YES",IF(Vacancy!EE$3&lt;'Res Rent Roll'!$J14,'Res Rent Roll'!$H14*'Res Rent Roll'!$C14,'Res Rent Roll'!$R14*Rollover!ED14*Rents!EE14/30),'Res Rent Roll'!$R14*Rollover!ED14*Rents!EE14/30))</f>
        <v>0</v>
      </c>
      <c r="EF14" s="47">
        <f>IF('Res Rent Roll'!$B14="","",IF('Res Rent Roll'!$D14="YES",IF(Vacancy!EF$3&lt;'Res Rent Roll'!$J14,'Res Rent Roll'!$H14*'Res Rent Roll'!$C14,'Res Rent Roll'!$R14*Rollover!EE14*Rents!EF14/30),'Res Rent Roll'!$R14*Rollover!EE14*Rents!EF14/30))</f>
        <v>693.66727729743411</v>
      </c>
      <c r="EG14" s="47">
        <f>IF('Res Rent Roll'!$B14="","",IF('Res Rent Roll'!$D14="YES",IF(Vacancy!EG$3&lt;'Res Rent Roll'!$J14,'Res Rent Roll'!$H14*'Res Rent Roll'!$C14,'Res Rent Roll'!$R14*Rollover!EF14*Rents!EG14/30),'Res Rent Roll'!$R14*Rollover!EF14*Rents!EG14/30))</f>
        <v>0</v>
      </c>
      <c r="EH14" s="47">
        <f>IF('Res Rent Roll'!$B14="","",IF('Res Rent Roll'!$D14="YES",IF(Vacancy!EH$3&lt;'Res Rent Roll'!$J14,'Res Rent Roll'!$H14*'Res Rent Roll'!$C14,'Res Rent Roll'!$R14*Rollover!EG14*Rents!EH14/30),'Res Rent Roll'!$R14*Rollover!EG14*Rents!EH14/30))</f>
        <v>0</v>
      </c>
      <c r="EI14" s="47">
        <f>IF('Res Rent Roll'!$B14="","",IF('Res Rent Roll'!$D14="YES",IF(Vacancy!EI$3&lt;'Res Rent Roll'!$J14,'Res Rent Roll'!$H14*'Res Rent Roll'!$C14,'Res Rent Roll'!$R14*Rollover!EH14*Rents!EI14/30),'Res Rent Roll'!$R14*Rollover!EH14*Rents!EI14/30))</f>
        <v>0</v>
      </c>
      <c r="EJ14" s="47">
        <f>IF('Res Rent Roll'!$B14="","",IF('Res Rent Roll'!$D14="YES",IF(Vacancy!EJ$3&lt;'Res Rent Roll'!$J14,'Res Rent Roll'!$H14*'Res Rent Roll'!$C14,'Res Rent Roll'!$R14*Rollover!EI14*Rents!EJ14/30),'Res Rent Roll'!$R14*Rollover!EI14*Rents!EJ14/30))</f>
        <v>0</v>
      </c>
      <c r="EK14" s="47">
        <f>IF('Res Rent Roll'!$B14="","",IF('Res Rent Roll'!$D14="YES",IF(Vacancy!EK$3&lt;'Res Rent Roll'!$J14,'Res Rent Roll'!$H14*'Res Rent Roll'!$C14,'Res Rent Roll'!$R14*Rollover!EJ14*Rents!EK14/30),'Res Rent Roll'!$R14*Rollover!EJ14*Rents!EK14/30))</f>
        <v>0</v>
      </c>
      <c r="EL14" s="47">
        <f>IF('Res Rent Roll'!$B14="","",IF('Res Rent Roll'!$D14="YES",IF(Vacancy!EL$3&lt;'Res Rent Roll'!$J14,'Res Rent Roll'!$H14*'Res Rent Roll'!$C14,'Res Rent Roll'!$R14*Rollover!EK14*Rents!EL14/30),'Res Rent Roll'!$R14*Rollover!EK14*Rents!EL14/30))</f>
        <v>0</v>
      </c>
      <c r="EM14" s="47">
        <f>IF('Res Rent Roll'!$B14="","",IF('Res Rent Roll'!$D14="YES",IF(Vacancy!EM$3&lt;'Res Rent Roll'!$J14,'Res Rent Roll'!$H14*'Res Rent Roll'!$C14,'Res Rent Roll'!$R14*Rollover!EL14*Rents!EM14/30),'Res Rent Roll'!$R14*Rollover!EL14*Rents!EM14/30))</f>
        <v>0</v>
      </c>
      <c r="EN14" s="47">
        <f>IF('Res Rent Roll'!$B14="","",IF('Res Rent Roll'!$D14="YES",IF(Vacancy!EN$3&lt;'Res Rent Roll'!$J14,'Res Rent Roll'!$H14*'Res Rent Roll'!$C14,'Res Rent Roll'!$R14*Rollover!EM14*Rents!EN14/30),'Res Rent Roll'!$R14*Rollover!EM14*Rents!EN14/30))</f>
        <v>0</v>
      </c>
      <c r="EO14" s="47">
        <f>IF('Res Rent Roll'!$B14="","",IF('Res Rent Roll'!$D14="YES",IF(Vacancy!EO$3&lt;'Res Rent Roll'!$J14,'Res Rent Roll'!$H14*'Res Rent Roll'!$C14,'Res Rent Roll'!$R14*Rollover!EN14*Rents!EO14/30),'Res Rent Roll'!$R14*Rollover!EN14*Rents!EO14/30))</f>
        <v>0</v>
      </c>
      <c r="EP14" s="47">
        <f>IF('Res Rent Roll'!$B14="","",IF('Res Rent Roll'!$D14="YES",IF(Vacancy!EP$3&lt;'Res Rent Roll'!$J14,'Res Rent Roll'!$H14*'Res Rent Roll'!$C14,'Res Rent Roll'!$R14*Rollover!EO14*Rents!EP14/30),'Res Rent Roll'!$R14*Rollover!EO14*Rents!EP14/30))</f>
        <v>0</v>
      </c>
      <c r="EQ14" s="47">
        <f>IF('Res Rent Roll'!$B14="","",IF('Res Rent Roll'!$D14="YES",IF(Vacancy!EQ$3&lt;'Res Rent Roll'!$J14,'Res Rent Roll'!$H14*'Res Rent Roll'!$C14,'Res Rent Roll'!$R14*Rollover!EP14*Rents!EQ14/30),'Res Rent Roll'!$R14*Rollover!EP14*Rents!EQ14/30))</f>
        <v>0</v>
      </c>
      <c r="ER14" s="47">
        <f>IF('Res Rent Roll'!$B14="","",IF('Res Rent Roll'!$D14="YES",IF(Vacancy!ER$3&lt;'Res Rent Roll'!$J14,'Res Rent Roll'!$H14*'Res Rent Roll'!$C14,'Res Rent Roll'!$R14*Rollover!EQ14*Rents!ER14/30),'Res Rent Roll'!$R14*Rollover!EQ14*Rents!ER14/30))</f>
        <v>714.4772956163572</v>
      </c>
      <c r="ES14" s="47">
        <f>IF('Res Rent Roll'!$B14="","",IF('Res Rent Roll'!$D14="YES",IF(Vacancy!ES$3&lt;'Res Rent Roll'!$J14,'Res Rent Roll'!$H14*'Res Rent Roll'!$C14,'Res Rent Roll'!$R14*Rollover!ER14*Rents!ES14/30),'Res Rent Roll'!$R14*Rollover!ER14*Rents!ES14/30))</f>
        <v>0</v>
      </c>
      <c r="ET14" s="47">
        <f>IF('Res Rent Roll'!$B14="","",IF('Res Rent Roll'!$D14="YES",IF(Vacancy!ET$3&lt;'Res Rent Roll'!$J14,'Res Rent Roll'!$H14*'Res Rent Roll'!$C14,'Res Rent Roll'!$R14*Rollover!ES14*Rents!ET14/30),'Res Rent Roll'!$R14*Rollover!ES14*Rents!ET14/30))</f>
        <v>0</v>
      </c>
      <c r="EU14" s="47">
        <f>IF('Res Rent Roll'!$B14="","",IF('Res Rent Roll'!$D14="YES",IF(Vacancy!EU$3&lt;'Res Rent Roll'!$J14,'Res Rent Roll'!$H14*'Res Rent Roll'!$C14,'Res Rent Roll'!$R14*Rollover!ET14*Rents!EU14/30),'Res Rent Roll'!$R14*Rollover!ET14*Rents!EU14/30))</f>
        <v>0</v>
      </c>
      <c r="EV14" s="47">
        <f>IF('Res Rent Roll'!$B14="","",IF('Res Rent Roll'!$D14="YES",IF(Vacancy!EV$3&lt;'Res Rent Roll'!$J14,'Res Rent Roll'!$H14*'Res Rent Roll'!$C14,'Res Rent Roll'!$R14*Rollover!EU14*Rents!EV14/30),'Res Rent Roll'!$R14*Rollover!EU14*Rents!EV14/30))</f>
        <v>0</v>
      </c>
      <c r="EW14" s="47">
        <f>IF('Res Rent Roll'!$B14="","",IF('Res Rent Roll'!$D14="YES",IF(Vacancy!EW$3&lt;'Res Rent Roll'!$J14,'Res Rent Roll'!$H14*'Res Rent Roll'!$C14,'Res Rent Roll'!$R14*Rollover!EV14*Rents!EW14/30),'Res Rent Roll'!$R14*Rollover!EV14*Rents!EW14/30))</f>
        <v>0</v>
      </c>
      <c r="EX14" s="47">
        <f>IF('Res Rent Roll'!$B14="","",IF('Res Rent Roll'!$D14="YES",IF(Vacancy!EX$3&lt;'Res Rent Roll'!$J14,'Res Rent Roll'!$H14*'Res Rent Roll'!$C14,'Res Rent Roll'!$R14*Rollover!EW14*Rents!EX14/30),'Res Rent Roll'!$R14*Rollover!EW14*Rents!EX14/30))</f>
        <v>0</v>
      </c>
      <c r="EY14" s="47">
        <f>IF('Res Rent Roll'!$B14="","",IF('Res Rent Roll'!$D14="YES",IF(Vacancy!EY$3&lt;'Res Rent Roll'!$J14,'Res Rent Roll'!$H14*'Res Rent Roll'!$C14,'Res Rent Roll'!$R14*Rollover!EX14*Rents!EY14/30),'Res Rent Roll'!$R14*Rollover!EX14*Rents!EY14/30))</f>
        <v>0</v>
      </c>
      <c r="EZ14" s="47">
        <f>IF('Res Rent Roll'!$B14="","",IF('Res Rent Roll'!$D14="YES",IF(Vacancy!EZ$3&lt;'Res Rent Roll'!$J14,'Res Rent Roll'!$H14*'Res Rent Roll'!$C14,'Res Rent Roll'!$R14*Rollover!EY14*Rents!EZ14/30),'Res Rent Roll'!$R14*Rollover!EY14*Rents!EZ14/30))</f>
        <v>0</v>
      </c>
      <c r="FA14" s="47">
        <f>IF('Res Rent Roll'!$B14="","",IF('Res Rent Roll'!$D14="YES",IF(Vacancy!FA$3&lt;'Res Rent Roll'!$J14,'Res Rent Roll'!$H14*'Res Rent Roll'!$C14,'Res Rent Roll'!$R14*Rollover!EZ14*Rents!FA14/30),'Res Rent Roll'!$R14*Rollover!EZ14*Rents!FA14/30))</f>
        <v>0</v>
      </c>
      <c r="FB14" s="47">
        <f>IF('Res Rent Roll'!$B14="","",IF('Res Rent Roll'!$D14="YES",IF(Vacancy!FB$3&lt;'Res Rent Roll'!$J14,'Res Rent Roll'!$H14*'Res Rent Roll'!$C14,'Res Rent Roll'!$R14*Rollover!FA14*Rents!FB14/30),'Res Rent Roll'!$R14*Rollover!FA14*Rents!FB14/30))</f>
        <v>0</v>
      </c>
      <c r="FC14" s="47">
        <f>IF('Res Rent Roll'!$B14="","",IF('Res Rent Roll'!$D14="YES",IF(Vacancy!FC$3&lt;'Res Rent Roll'!$J14,'Res Rent Roll'!$H14*'Res Rent Roll'!$C14,'Res Rent Roll'!$R14*Rollover!FB14*Rents!FC14/30),'Res Rent Roll'!$R14*Rollover!FB14*Rents!FC14/30))</f>
        <v>0</v>
      </c>
      <c r="FD14" s="47">
        <f>IF('Res Rent Roll'!$B14="","",IF('Res Rent Roll'!$D14="YES",IF(Vacancy!FD$3&lt;'Res Rent Roll'!$J14,'Res Rent Roll'!$H14*'Res Rent Roll'!$C14,'Res Rent Roll'!$R14*Rollover!FC14*Rents!FD14/30),'Res Rent Roll'!$R14*Rollover!FC14*Rents!FD14/30))</f>
        <v>735.91161448484786</v>
      </c>
      <c r="FE14" s="47">
        <f>IF('Res Rent Roll'!$B14="","",IF('Res Rent Roll'!$D14="YES",IF(Vacancy!FE$3&lt;'Res Rent Roll'!$J14,'Res Rent Roll'!$H14*'Res Rent Roll'!$C14,'Res Rent Roll'!$R14*Rollover!FD14*Rents!FE14/30),'Res Rent Roll'!$R14*Rollover!FD14*Rents!FE14/30))</f>
        <v>0</v>
      </c>
      <c r="FF14" s="47">
        <f>IF('Res Rent Roll'!$B14="","",IF('Res Rent Roll'!$D14="YES",IF(Vacancy!FF$3&lt;'Res Rent Roll'!$J14,'Res Rent Roll'!$H14*'Res Rent Roll'!$C14,'Res Rent Roll'!$R14*Rollover!FE14*Rents!FF14/30),'Res Rent Roll'!$R14*Rollover!FE14*Rents!FF14/30))</f>
        <v>0</v>
      </c>
      <c r="FG14" s="47">
        <f>IF('Res Rent Roll'!$B14="","",IF('Res Rent Roll'!$D14="YES",IF(Vacancy!FG$3&lt;'Res Rent Roll'!$J14,'Res Rent Roll'!$H14*'Res Rent Roll'!$C14,'Res Rent Roll'!$R14*Rollover!FF14*Rents!FG14/30),'Res Rent Roll'!$R14*Rollover!FF14*Rents!FG14/30))</f>
        <v>0</v>
      </c>
      <c r="FH14" s="47">
        <f>IF('Res Rent Roll'!$B14="","",IF('Res Rent Roll'!$D14="YES",IF(Vacancy!FH$3&lt;'Res Rent Roll'!$J14,'Res Rent Roll'!$H14*'Res Rent Roll'!$C14,'Res Rent Roll'!$R14*Rollover!FG14*Rents!FH14/30),'Res Rent Roll'!$R14*Rollover!FG14*Rents!FH14/30))</f>
        <v>0</v>
      </c>
      <c r="FI14" s="47">
        <f>IF('Res Rent Roll'!$B14="","",IF('Res Rent Roll'!$D14="YES",IF(Vacancy!FI$3&lt;'Res Rent Roll'!$J14,'Res Rent Roll'!$H14*'Res Rent Roll'!$C14,'Res Rent Roll'!$R14*Rollover!FH14*Rents!FI14/30),'Res Rent Roll'!$R14*Rollover!FH14*Rents!FI14/30))</f>
        <v>0</v>
      </c>
      <c r="FJ14" s="47">
        <f>IF('Res Rent Roll'!$B14="","",IF('Res Rent Roll'!$D14="YES",IF(Vacancy!FJ$3&lt;'Res Rent Roll'!$J14,'Res Rent Roll'!$H14*'Res Rent Roll'!$C14,'Res Rent Roll'!$R14*Rollover!FI14*Rents!FJ14/30),'Res Rent Roll'!$R14*Rollover!FI14*Rents!FJ14/30))</f>
        <v>0</v>
      </c>
      <c r="FK14" s="47">
        <f>IF('Res Rent Roll'!$B14="","",IF('Res Rent Roll'!$D14="YES",IF(Vacancy!FK$3&lt;'Res Rent Roll'!$J14,'Res Rent Roll'!$H14*'Res Rent Roll'!$C14,'Res Rent Roll'!$R14*Rollover!FJ14*Rents!FK14/30),'Res Rent Roll'!$R14*Rollover!FJ14*Rents!FK14/30))</f>
        <v>0</v>
      </c>
      <c r="FL14" s="47">
        <f>IF('Res Rent Roll'!$B14="","",IF('Res Rent Roll'!$D14="YES",IF(Vacancy!FL$3&lt;'Res Rent Roll'!$J14,'Res Rent Roll'!$H14*'Res Rent Roll'!$C14,'Res Rent Roll'!$R14*Rollover!FK14*Rents!FL14/30),'Res Rent Roll'!$R14*Rollover!FK14*Rents!FL14/30))</f>
        <v>0</v>
      </c>
      <c r="FM14" s="47">
        <f>IF('Res Rent Roll'!$B14="","",IF('Res Rent Roll'!$D14="YES",IF(Vacancy!FM$3&lt;'Res Rent Roll'!$J14,'Res Rent Roll'!$H14*'Res Rent Roll'!$C14,'Res Rent Roll'!$R14*Rollover!FL14*Rents!FM14/30),'Res Rent Roll'!$R14*Rollover!FL14*Rents!FM14/30))</f>
        <v>0</v>
      </c>
      <c r="FN14" s="47">
        <f>IF('Res Rent Roll'!$B14="","",IF('Res Rent Roll'!$D14="YES",IF(Vacancy!FN$3&lt;'Res Rent Roll'!$J14,'Res Rent Roll'!$H14*'Res Rent Roll'!$C14,'Res Rent Roll'!$R14*Rollover!FM14*Rents!FN14/30),'Res Rent Roll'!$R14*Rollover!FM14*Rents!FN14/30))</f>
        <v>0</v>
      </c>
      <c r="FO14" s="47">
        <f>IF('Res Rent Roll'!$B14="","",IF('Res Rent Roll'!$D14="YES",IF(Vacancy!FO$3&lt;'Res Rent Roll'!$J14,'Res Rent Roll'!$H14*'Res Rent Roll'!$C14,'Res Rent Roll'!$R14*Rollover!FN14*Rents!FO14/30),'Res Rent Roll'!$R14*Rollover!FN14*Rents!FO14/30))</f>
        <v>0</v>
      </c>
      <c r="FP14" s="47">
        <f>IF('Res Rent Roll'!$B14="","",IF('Res Rent Roll'!$D14="YES",IF(Vacancy!FP$3&lt;'Res Rent Roll'!$J14,'Res Rent Roll'!$H14*'Res Rent Roll'!$C14,'Res Rent Roll'!$R14*Rollover!FO14*Rents!FP14/30),'Res Rent Roll'!$R14*Rollover!FO14*Rents!FP14/30))</f>
        <v>757.98896291939332</v>
      </c>
      <c r="FQ14" s="47">
        <f>IF('Res Rent Roll'!$B14="","",IF('Res Rent Roll'!$D14="YES",IF(Vacancy!FQ$3&lt;'Res Rent Roll'!$J14,'Res Rent Roll'!$H14*'Res Rent Roll'!$C14,'Res Rent Roll'!$R14*Rollover!FP14*Rents!FQ14/30),'Res Rent Roll'!$R14*Rollover!FP14*Rents!FQ14/30))</f>
        <v>0</v>
      </c>
      <c r="FR14" s="47">
        <f>IF('Res Rent Roll'!$B14="","",IF('Res Rent Roll'!$D14="YES",IF(Vacancy!FR$3&lt;'Res Rent Roll'!$J14,'Res Rent Roll'!$H14*'Res Rent Roll'!$C14,'Res Rent Roll'!$R14*Rollover!FQ14*Rents!FR14/30),'Res Rent Roll'!$R14*Rollover!FQ14*Rents!FR14/30))</f>
        <v>0</v>
      </c>
      <c r="FS14" s="47">
        <f>IF('Res Rent Roll'!$B14="","",IF('Res Rent Roll'!$D14="YES",IF(Vacancy!FS$3&lt;'Res Rent Roll'!$J14,'Res Rent Roll'!$H14*'Res Rent Roll'!$C14,'Res Rent Roll'!$R14*Rollover!FR14*Rents!FS14/30),'Res Rent Roll'!$R14*Rollover!FR14*Rents!FS14/30))</f>
        <v>0</v>
      </c>
      <c r="FT14" s="47">
        <f>IF('Res Rent Roll'!$B14="","",IF('Res Rent Roll'!$D14="YES",IF(Vacancy!FT$3&lt;'Res Rent Roll'!$J14,'Res Rent Roll'!$H14*'Res Rent Roll'!$C14,'Res Rent Roll'!$R14*Rollover!FS14*Rents!FT14/30),'Res Rent Roll'!$R14*Rollover!FS14*Rents!FT14/30))</f>
        <v>0</v>
      </c>
      <c r="FU14" s="47">
        <f>IF('Res Rent Roll'!$B14="","",IF('Res Rent Roll'!$D14="YES",IF(Vacancy!FU$3&lt;'Res Rent Roll'!$J14,'Res Rent Roll'!$H14*'Res Rent Roll'!$C14,'Res Rent Roll'!$R14*Rollover!FT14*Rents!FU14/30),'Res Rent Roll'!$R14*Rollover!FT14*Rents!FU14/30))</f>
        <v>0</v>
      </c>
      <c r="FV14" s="47">
        <f>IF('Res Rent Roll'!$B14="","",IF('Res Rent Roll'!$D14="YES",IF(Vacancy!FV$3&lt;'Res Rent Roll'!$J14,'Res Rent Roll'!$H14*'Res Rent Roll'!$C14,'Res Rent Roll'!$R14*Rollover!FU14*Rents!FV14/30),'Res Rent Roll'!$R14*Rollover!FU14*Rents!FV14/30))</f>
        <v>0</v>
      </c>
      <c r="FW14" s="47">
        <f>IF('Res Rent Roll'!$B14="","",IF('Res Rent Roll'!$D14="YES",IF(Vacancy!FW$3&lt;'Res Rent Roll'!$J14,'Res Rent Roll'!$H14*'Res Rent Roll'!$C14,'Res Rent Roll'!$R14*Rollover!FV14*Rents!FW14/30),'Res Rent Roll'!$R14*Rollover!FV14*Rents!FW14/30))</f>
        <v>0</v>
      </c>
      <c r="FX14" s="47">
        <f>IF('Res Rent Roll'!$B14="","",IF('Res Rent Roll'!$D14="YES",IF(Vacancy!FX$3&lt;'Res Rent Roll'!$J14,'Res Rent Roll'!$H14*'Res Rent Roll'!$C14,'Res Rent Roll'!$R14*Rollover!FW14*Rents!FX14/30),'Res Rent Roll'!$R14*Rollover!FW14*Rents!FX14/30))</f>
        <v>0</v>
      </c>
      <c r="FY14" s="47">
        <f>IF('Res Rent Roll'!$B14="","",IF('Res Rent Roll'!$D14="YES",IF(Vacancy!FY$3&lt;'Res Rent Roll'!$J14,'Res Rent Roll'!$H14*'Res Rent Roll'!$C14,'Res Rent Roll'!$R14*Rollover!FX14*Rents!FY14/30),'Res Rent Roll'!$R14*Rollover!FX14*Rents!FY14/30))</f>
        <v>0</v>
      </c>
      <c r="FZ14" s="47">
        <f>IF('Res Rent Roll'!$B14="","",IF('Res Rent Roll'!$D14="YES",IF(Vacancy!FZ$3&lt;'Res Rent Roll'!$J14,'Res Rent Roll'!$H14*'Res Rent Roll'!$C14,'Res Rent Roll'!$R14*Rollover!FY14*Rents!FZ14/30),'Res Rent Roll'!$R14*Rollover!FY14*Rents!FZ14/30))</f>
        <v>0</v>
      </c>
      <c r="GA14" s="48">
        <f>IF('Res Rent Roll'!$B14="","",IF('Res Rent Roll'!$D14="YES",IF(Vacancy!GA$3&lt;'Res Rent Roll'!$J14,'Res Rent Roll'!$H14*'Res Rent Roll'!$C14,'Res Rent Roll'!$R14*Rollover!FZ14*Rents!GA14/30),'Res Rent Roll'!$R14*Rollover!FZ14*Rents!GA14/30))</f>
        <v>0</v>
      </c>
    </row>
    <row r="15" spans="2:183" x14ac:dyDescent="0.3">
      <c r="B15" s="42" t="str">
        <f>IF('Res Rent Roll'!$B15="","",'Res Rent Roll'!$B15)</f>
        <v>2-Bed A (No Renovation)</v>
      </c>
      <c r="C15" s="43"/>
      <c r="D15" s="47">
        <f>IF('Res Rent Roll'!$B15="","",IF('Res Rent Roll'!$D15="YES",IF(Vacancy!D$3&lt;'Res Rent Roll'!$J15,'Res Rent Roll'!$H15*'Res Rent Roll'!$C15,'Res Rent Roll'!$R15*Rollover!C15*Rents!D15/30),'Res Rent Roll'!$R15*Rollover!C15*Rents!D15/30))</f>
        <v>0</v>
      </c>
      <c r="E15" s="47">
        <f>IF('Res Rent Roll'!$B15="","",IF('Res Rent Roll'!$D15="YES",IF(Vacancy!E$3&lt;'Res Rent Roll'!$J15,'Res Rent Roll'!$H15*'Res Rent Roll'!$C15,'Res Rent Roll'!$R15*Rollover!D15*Rents!E15/30),'Res Rent Roll'!$R15*Rollover!D15*Rents!E15/30))</f>
        <v>0</v>
      </c>
      <c r="F15" s="47">
        <f>IF('Res Rent Roll'!$B15="","",IF('Res Rent Roll'!$D15="YES",IF(Vacancy!F$3&lt;'Res Rent Roll'!$J15,'Res Rent Roll'!$H15*'Res Rent Roll'!$C15,'Res Rent Roll'!$R15*Rollover!E15*Rents!F15/30),'Res Rent Roll'!$R15*Rollover!E15*Rents!F15/30))</f>
        <v>0</v>
      </c>
      <c r="G15" s="47">
        <f>IF('Res Rent Roll'!$B15="","",IF('Res Rent Roll'!$D15="YES",IF(Vacancy!G$3&lt;'Res Rent Roll'!$J15,'Res Rent Roll'!$H15*'Res Rent Roll'!$C15,'Res Rent Roll'!$R15*Rollover!F15*Rents!G15/30),'Res Rent Roll'!$R15*Rollover!F15*Rents!G15/30))</f>
        <v>0</v>
      </c>
      <c r="H15" s="47">
        <f>IF('Res Rent Roll'!$B15="","",IF('Res Rent Roll'!$D15="YES",IF(Vacancy!H$3&lt;'Res Rent Roll'!$J15,'Res Rent Roll'!$H15*'Res Rent Roll'!$C15,'Res Rent Roll'!$R15*Rollover!G15*Rents!H15/30),'Res Rent Roll'!$R15*Rollover!G15*Rents!H15/30))</f>
        <v>0</v>
      </c>
      <c r="I15" s="47">
        <f>IF('Res Rent Roll'!$B15="","",IF('Res Rent Roll'!$D15="YES",IF(Vacancy!I$3&lt;'Res Rent Roll'!$J15,'Res Rent Roll'!$H15*'Res Rent Roll'!$C15,'Res Rent Roll'!$R15*Rollover!H15*Rents!I15/30),'Res Rent Roll'!$R15*Rollover!H15*Rents!I15/30))</f>
        <v>0</v>
      </c>
      <c r="J15" s="47">
        <f>IF('Res Rent Roll'!$B15="","",IF('Res Rent Roll'!$D15="YES",IF(Vacancy!J$3&lt;'Res Rent Roll'!$J15,'Res Rent Roll'!$H15*'Res Rent Roll'!$C15,'Res Rent Roll'!$R15*Rollover!I15*Rents!J15/30),'Res Rent Roll'!$R15*Rollover!I15*Rents!J15/30))</f>
        <v>0</v>
      </c>
      <c r="K15" s="47">
        <f>IF('Res Rent Roll'!$B15="","",IF('Res Rent Roll'!$D15="YES",IF(Vacancy!K$3&lt;'Res Rent Roll'!$J15,'Res Rent Roll'!$H15*'Res Rent Roll'!$C15,'Res Rent Roll'!$R15*Rollover!J15*Rents!K15/30),'Res Rent Roll'!$R15*Rollover!J15*Rents!K15/30))</f>
        <v>0</v>
      </c>
      <c r="L15" s="47">
        <f>IF('Res Rent Roll'!$B15="","",IF('Res Rent Roll'!$D15="YES",IF(Vacancy!L$3&lt;'Res Rent Roll'!$J15,'Res Rent Roll'!$H15*'Res Rent Roll'!$C15,'Res Rent Roll'!$R15*Rollover!K15*Rents!L15/30),'Res Rent Roll'!$R15*Rollover!K15*Rents!L15/30))</f>
        <v>0</v>
      </c>
      <c r="M15" s="47">
        <f>IF('Res Rent Roll'!$B15="","",IF('Res Rent Roll'!$D15="YES",IF(Vacancy!M$3&lt;'Res Rent Roll'!$J15,'Res Rent Roll'!$H15*'Res Rent Roll'!$C15,'Res Rent Roll'!$R15*Rollover!L15*Rents!M15/30),'Res Rent Roll'!$R15*Rollover!L15*Rents!M15/30))</f>
        <v>0</v>
      </c>
      <c r="N15" s="47">
        <f>IF('Res Rent Roll'!$B15="","",IF('Res Rent Roll'!$D15="YES",IF(Vacancy!N$3&lt;'Res Rent Roll'!$J15,'Res Rent Roll'!$H15*'Res Rent Roll'!$C15,'Res Rent Roll'!$R15*Rollover!M15*Rents!N15/30),'Res Rent Roll'!$R15*Rollover!M15*Rents!N15/30))</f>
        <v>0</v>
      </c>
      <c r="O15" s="47">
        <f>IF('Res Rent Roll'!$B15="","",IF('Res Rent Roll'!$D15="YES",IF(Vacancy!O$3&lt;'Res Rent Roll'!$J15,'Res Rent Roll'!$H15*'Res Rent Roll'!$C15,'Res Rent Roll'!$R15*Rollover!N15*Rents!O15/30),'Res Rent Roll'!$R15*Rollover!N15*Rents!O15/30))</f>
        <v>0</v>
      </c>
      <c r="P15" s="47">
        <f>IF('Res Rent Roll'!$B15="","",IF('Res Rent Roll'!$D15="YES",IF(Vacancy!P$3&lt;'Res Rent Roll'!$J15,'Res Rent Roll'!$H15*'Res Rent Roll'!$C15,'Res Rent Roll'!$R15*Rollover!O15*Rents!P15/30),'Res Rent Roll'!$R15*Rollover!O15*Rents!P15/30))</f>
        <v>3453.0544000000004</v>
      </c>
      <c r="Q15" s="47">
        <f>IF('Res Rent Roll'!$B15="","",IF('Res Rent Roll'!$D15="YES",IF(Vacancy!Q$3&lt;'Res Rent Roll'!$J15,'Res Rent Roll'!$H15*'Res Rent Roll'!$C15,'Res Rent Roll'!$R15*Rollover!P15*Rents!Q15/30),'Res Rent Roll'!$R15*Rollover!P15*Rents!Q15/30))</f>
        <v>0</v>
      </c>
      <c r="R15" s="47">
        <f>IF('Res Rent Roll'!$B15="","",IF('Res Rent Roll'!$D15="YES",IF(Vacancy!R$3&lt;'Res Rent Roll'!$J15,'Res Rent Roll'!$H15*'Res Rent Roll'!$C15,'Res Rent Roll'!$R15*Rollover!Q15*Rents!R15/30),'Res Rent Roll'!$R15*Rollover!Q15*Rents!R15/30))</f>
        <v>0</v>
      </c>
      <c r="S15" s="47">
        <f>IF('Res Rent Roll'!$B15="","",IF('Res Rent Roll'!$D15="YES",IF(Vacancy!S$3&lt;'Res Rent Roll'!$J15,'Res Rent Roll'!$H15*'Res Rent Roll'!$C15,'Res Rent Roll'!$R15*Rollover!R15*Rents!S15/30),'Res Rent Roll'!$R15*Rollover!R15*Rents!S15/30))</f>
        <v>0</v>
      </c>
      <c r="T15" s="47">
        <f>IF('Res Rent Roll'!$B15="","",IF('Res Rent Roll'!$D15="YES",IF(Vacancy!T$3&lt;'Res Rent Roll'!$J15,'Res Rent Roll'!$H15*'Res Rent Roll'!$C15,'Res Rent Roll'!$R15*Rollover!S15*Rents!T15/30),'Res Rent Roll'!$R15*Rollover!S15*Rents!T15/30))</f>
        <v>0</v>
      </c>
      <c r="U15" s="47">
        <f>IF('Res Rent Roll'!$B15="","",IF('Res Rent Roll'!$D15="YES",IF(Vacancy!U$3&lt;'Res Rent Roll'!$J15,'Res Rent Roll'!$H15*'Res Rent Roll'!$C15,'Res Rent Roll'!$R15*Rollover!T15*Rents!U15/30),'Res Rent Roll'!$R15*Rollover!T15*Rents!U15/30))</f>
        <v>0</v>
      </c>
      <c r="V15" s="47">
        <f>IF('Res Rent Roll'!$B15="","",IF('Res Rent Roll'!$D15="YES",IF(Vacancy!V$3&lt;'Res Rent Roll'!$J15,'Res Rent Roll'!$H15*'Res Rent Roll'!$C15,'Res Rent Roll'!$R15*Rollover!U15*Rents!V15/30),'Res Rent Roll'!$R15*Rollover!U15*Rents!V15/30))</f>
        <v>0</v>
      </c>
      <c r="W15" s="47">
        <f>IF('Res Rent Roll'!$B15="","",IF('Res Rent Roll'!$D15="YES",IF(Vacancy!W$3&lt;'Res Rent Roll'!$J15,'Res Rent Roll'!$H15*'Res Rent Roll'!$C15,'Res Rent Roll'!$R15*Rollover!V15*Rents!W15/30),'Res Rent Roll'!$R15*Rollover!V15*Rents!W15/30))</f>
        <v>0</v>
      </c>
      <c r="X15" s="47">
        <f>IF('Res Rent Roll'!$B15="","",IF('Res Rent Roll'!$D15="YES",IF(Vacancy!X$3&lt;'Res Rent Roll'!$J15,'Res Rent Roll'!$H15*'Res Rent Roll'!$C15,'Res Rent Roll'!$R15*Rollover!W15*Rents!X15/30),'Res Rent Roll'!$R15*Rollover!W15*Rents!X15/30))</f>
        <v>0</v>
      </c>
      <c r="Y15" s="47">
        <f>IF('Res Rent Roll'!$B15="","",IF('Res Rent Roll'!$D15="YES",IF(Vacancy!Y$3&lt;'Res Rent Roll'!$J15,'Res Rent Roll'!$H15*'Res Rent Roll'!$C15,'Res Rent Roll'!$R15*Rollover!X15*Rents!Y15/30),'Res Rent Roll'!$R15*Rollover!X15*Rents!Y15/30))</f>
        <v>0</v>
      </c>
      <c r="Z15" s="47">
        <f>IF('Res Rent Roll'!$B15="","",IF('Res Rent Roll'!$D15="YES",IF(Vacancy!Z$3&lt;'Res Rent Roll'!$J15,'Res Rent Roll'!$H15*'Res Rent Roll'!$C15,'Res Rent Roll'!$R15*Rollover!Y15*Rents!Z15/30),'Res Rent Roll'!$R15*Rollover!Y15*Rents!Z15/30))</f>
        <v>0</v>
      </c>
      <c r="AA15" s="47">
        <f>IF('Res Rent Roll'!$B15="","",IF('Res Rent Roll'!$D15="YES",IF(Vacancy!AA$3&lt;'Res Rent Roll'!$J15,'Res Rent Roll'!$H15*'Res Rent Roll'!$C15,'Res Rent Roll'!$R15*Rollover!Z15*Rents!AA15/30),'Res Rent Roll'!$R15*Rollover!Z15*Rents!AA15/30))</f>
        <v>0</v>
      </c>
      <c r="AB15" s="47">
        <f>IF('Res Rent Roll'!$B15="","",IF('Res Rent Roll'!$D15="YES",IF(Vacancy!AB$3&lt;'Res Rent Roll'!$J15,'Res Rent Roll'!$H15*'Res Rent Roll'!$C15,'Res Rent Roll'!$R15*Rollover!AA15*Rents!AB15/30),'Res Rent Roll'!$R15*Rollover!AA15*Rents!AB15/30))</f>
        <v>3556.646032000001</v>
      </c>
      <c r="AC15" s="47">
        <f>IF('Res Rent Roll'!$B15="","",IF('Res Rent Roll'!$D15="YES",IF(Vacancy!AC$3&lt;'Res Rent Roll'!$J15,'Res Rent Roll'!$H15*'Res Rent Roll'!$C15,'Res Rent Roll'!$R15*Rollover!AB15*Rents!AC15/30),'Res Rent Roll'!$R15*Rollover!AB15*Rents!AC15/30))</f>
        <v>0</v>
      </c>
      <c r="AD15" s="47">
        <f>IF('Res Rent Roll'!$B15="","",IF('Res Rent Roll'!$D15="YES",IF(Vacancy!AD$3&lt;'Res Rent Roll'!$J15,'Res Rent Roll'!$H15*'Res Rent Roll'!$C15,'Res Rent Roll'!$R15*Rollover!AC15*Rents!AD15/30),'Res Rent Roll'!$R15*Rollover!AC15*Rents!AD15/30))</f>
        <v>0</v>
      </c>
      <c r="AE15" s="47">
        <f>IF('Res Rent Roll'!$B15="","",IF('Res Rent Roll'!$D15="YES",IF(Vacancy!AE$3&lt;'Res Rent Roll'!$J15,'Res Rent Roll'!$H15*'Res Rent Roll'!$C15,'Res Rent Roll'!$R15*Rollover!AD15*Rents!AE15/30),'Res Rent Roll'!$R15*Rollover!AD15*Rents!AE15/30))</f>
        <v>0</v>
      </c>
      <c r="AF15" s="47">
        <f>IF('Res Rent Roll'!$B15="","",IF('Res Rent Roll'!$D15="YES",IF(Vacancy!AF$3&lt;'Res Rent Roll'!$J15,'Res Rent Roll'!$H15*'Res Rent Roll'!$C15,'Res Rent Roll'!$R15*Rollover!AE15*Rents!AF15/30),'Res Rent Roll'!$R15*Rollover!AE15*Rents!AF15/30))</f>
        <v>0</v>
      </c>
      <c r="AG15" s="47">
        <f>IF('Res Rent Roll'!$B15="","",IF('Res Rent Roll'!$D15="YES",IF(Vacancy!AG$3&lt;'Res Rent Roll'!$J15,'Res Rent Roll'!$H15*'Res Rent Roll'!$C15,'Res Rent Roll'!$R15*Rollover!AF15*Rents!AG15/30),'Res Rent Roll'!$R15*Rollover!AF15*Rents!AG15/30))</f>
        <v>0</v>
      </c>
      <c r="AH15" s="47">
        <f>IF('Res Rent Roll'!$B15="","",IF('Res Rent Roll'!$D15="YES",IF(Vacancy!AH$3&lt;'Res Rent Roll'!$J15,'Res Rent Roll'!$H15*'Res Rent Roll'!$C15,'Res Rent Roll'!$R15*Rollover!AG15*Rents!AH15/30),'Res Rent Roll'!$R15*Rollover!AG15*Rents!AH15/30))</f>
        <v>0</v>
      </c>
      <c r="AI15" s="47">
        <f>IF('Res Rent Roll'!$B15="","",IF('Res Rent Roll'!$D15="YES",IF(Vacancy!AI$3&lt;'Res Rent Roll'!$J15,'Res Rent Roll'!$H15*'Res Rent Roll'!$C15,'Res Rent Roll'!$R15*Rollover!AH15*Rents!AI15/30),'Res Rent Roll'!$R15*Rollover!AH15*Rents!AI15/30))</f>
        <v>0</v>
      </c>
      <c r="AJ15" s="47">
        <f>IF('Res Rent Roll'!$B15="","",IF('Res Rent Roll'!$D15="YES",IF(Vacancy!AJ$3&lt;'Res Rent Roll'!$J15,'Res Rent Roll'!$H15*'Res Rent Roll'!$C15,'Res Rent Roll'!$R15*Rollover!AI15*Rents!AJ15/30),'Res Rent Roll'!$R15*Rollover!AI15*Rents!AJ15/30))</f>
        <v>0</v>
      </c>
      <c r="AK15" s="47">
        <f>IF('Res Rent Roll'!$B15="","",IF('Res Rent Roll'!$D15="YES",IF(Vacancy!AK$3&lt;'Res Rent Roll'!$J15,'Res Rent Roll'!$H15*'Res Rent Roll'!$C15,'Res Rent Roll'!$R15*Rollover!AJ15*Rents!AK15/30),'Res Rent Roll'!$R15*Rollover!AJ15*Rents!AK15/30))</f>
        <v>0</v>
      </c>
      <c r="AL15" s="47">
        <f>IF('Res Rent Roll'!$B15="","",IF('Res Rent Roll'!$D15="YES",IF(Vacancy!AL$3&lt;'Res Rent Roll'!$J15,'Res Rent Roll'!$H15*'Res Rent Roll'!$C15,'Res Rent Roll'!$R15*Rollover!AK15*Rents!AL15/30),'Res Rent Roll'!$R15*Rollover!AK15*Rents!AL15/30))</f>
        <v>0</v>
      </c>
      <c r="AM15" s="47">
        <f>IF('Res Rent Roll'!$B15="","",IF('Res Rent Roll'!$D15="YES",IF(Vacancy!AM$3&lt;'Res Rent Roll'!$J15,'Res Rent Roll'!$H15*'Res Rent Roll'!$C15,'Res Rent Roll'!$R15*Rollover!AL15*Rents!AM15/30),'Res Rent Roll'!$R15*Rollover!AL15*Rents!AM15/30))</f>
        <v>0</v>
      </c>
      <c r="AN15" s="47">
        <f>IF('Res Rent Roll'!$B15="","",IF('Res Rent Roll'!$D15="YES",IF(Vacancy!AN$3&lt;'Res Rent Roll'!$J15,'Res Rent Roll'!$H15*'Res Rent Roll'!$C15,'Res Rent Roll'!$R15*Rollover!AM15*Rents!AN15/30),'Res Rent Roll'!$R15*Rollover!AM15*Rents!AN15/30))</f>
        <v>3663.3454129600004</v>
      </c>
      <c r="AO15" s="47">
        <f>IF('Res Rent Roll'!$B15="","",IF('Res Rent Roll'!$D15="YES",IF(Vacancy!AO$3&lt;'Res Rent Roll'!$J15,'Res Rent Roll'!$H15*'Res Rent Roll'!$C15,'Res Rent Roll'!$R15*Rollover!AN15*Rents!AO15/30),'Res Rent Roll'!$R15*Rollover!AN15*Rents!AO15/30))</f>
        <v>0</v>
      </c>
      <c r="AP15" s="47">
        <f>IF('Res Rent Roll'!$B15="","",IF('Res Rent Roll'!$D15="YES",IF(Vacancy!AP$3&lt;'Res Rent Roll'!$J15,'Res Rent Roll'!$H15*'Res Rent Roll'!$C15,'Res Rent Roll'!$R15*Rollover!AO15*Rents!AP15/30),'Res Rent Roll'!$R15*Rollover!AO15*Rents!AP15/30))</f>
        <v>0</v>
      </c>
      <c r="AQ15" s="47">
        <f>IF('Res Rent Roll'!$B15="","",IF('Res Rent Roll'!$D15="YES",IF(Vacancy!AQ$3&lt;'Res Rent Roll'!$J15,'Res Rent Roll'!$H15*'Res Rent Roll'!$C15,'Res Rent Roll'!$R15*Rollover!AP15*Rents!AQ15/30),'Res Rent Roll'!$R15*Rollover!AP15*Rents!AQ15/30))</f>
        <v>0</v>
      </c>
      <c r="AR15" s="47">
        <f>IF('Res Rent Roll'!$B15="","",IF('Res Rent Roll'!$D15="YES",IF(Vacancy!AR$3&lt;'Res Rent Roll'!$J15,'Res Rent Roll'!$H15*'Res Rent Roll'!$C15,'Res Rent Roll'!$R15*Rollover!AQ15*Rents!AR15/30),'Res Rent Roll'!$R15*Rollover!AQ15*Rents!AR15/30))</f>
        <v>0</v>
      </c>
      <c r="AS15" s="47">
        <f>IF('Res Rent Roll'!$B15="","",IF('Res Rent Roll'!$D15="YES",IF(Vacancy!AS$3&lt;'Res Rent Roll'!$J15,'Res Rent Roll'!$H15*'Res Rent Roll'!$C15,'Res Rent Roll'!$R15*Rollover!AR15*Rents!AS15/30),'Res Rent Roll'!$R15*Rollover!AR15*Rents!AS15/30))</f>
        <v>0</v>
      </c>
      <c r="AT15" s="47">
        <f>IF('Res Rent Roll'!$B15="","",IF('Res Rent Roll'!$D15="YES",IF(Vacancy!AT$3&lt;'Res Rent Roll'!$J15,'Res Rent Roll'!$H15*'Res Rent Roll'!$C15,'Res Rent Roll'!$R15*Rollover!AS15*Rents!AT15/30),'Res Rent Roll'!$R15*Rollover!AS15*Rents!AT15/30))</f>
        <v>0</v>
      </c>
      <c r="AU15" s="47">
        <f>IF('Res Rent Roll'!$B15="","",IF('Res Rent Roll'!$D15="YES",IF(Vacancy!AU$3&lt;'Res Rent Roll'!$J15,'Res Rent Roll'!$H15*'Res Rent Roll'!$C15,'Res Rent Roll'!$R15*Rollover!AT15*Rents!AU15/30),'Res Rent Roll'!$R15*Rollover!AT15*Rents!AU15/30))</f>
        <v>0</v>
      </c>
      <c r="AV15" s="47">
        <f>IF('Res Rent Roll'!$B15="","",IF('Res Rent Roll'!$D15="YES",IF(Vacancy!AV$3&lt;'Res Rent Roll'!$J15,'Res Rent Roll'!$H15*'Res Rent Roll'!$C15,'Res Rent Roll'!$R15*Rollover!AU15*Rents!AV15/30),'Res Rent Roll'!$R15*Rollover!AU15*Rents!AV15/30))</f>
        <v>0</v>
      </c>
      <c r="AW15" s="47">
        <f>IF('Res Rent Roll'!$B15="","",IF('Res Rent Roll'!$D15="YES",IF(Vacancy!AW$3&lt;'Res Rent Roll'!$J15,'Res Rent Roll'!$H15*'Res Rent Roll'!$C15,'Res Rent Roll'!$R15*Rollover!AV15*Rents!AW15/30),'Res Rent Roll'!$R15*Rollover!AV15*Rents!AW15/30))</f>
        <v>0</v>
      </c>
      <c r="AX15" s="47">
        <f>IF('Res Rent Roll'!$B15="","",IF('Res Rent Roll'!$D15="YES",IF(Vacancy!AX$3&lt;'Res Rent Roll'!$J15,'Res Rent Roll'!$H15*'Res Rent Roll'!$C15,'Res Rent Roll'!$R15*Rollover!AW15*Rents!AX15/30),'Res Rent Roll'!$R15*Rollover!AW15*Rents!AX15/30))</f>
        <v>0</v>
      </c>
      <c r="AY15" s="47">
        <f>IF('Res Rent Roll'!$B15="","",IF('Res Rent Roll'!$D15="YES",IF(Vacancy!AY$3&lt;'Res Rent Roll'!$J15,'Res Rent Roll'!$H15*'Res Rent Roll'!$C15,'Res Rent Roll'!$R15*Rollover!AX15*Rents!AY15/30),'Res Rent Roll'!$R15*Rollover!AX15*Rents!AY15/30))</f>
        <v>0</v>
      </c>
      <c r="AZ15" s="47">
        <f>IF('Res Rent Roll'!$B15="","",IF('Res Rent Roll'!$D15="YES",IF(Vacancy!AZ$3&lt;'Res Rent Roll'!$J15,'Res Rent Roll'!$H15*'Res Rent Roll'!$C15,'Res Rent Roll'!$R15*Rollover!AY15*Rents!AZ15/30),'Res Rent Roll'!$R15*Rollover!AY15*Rents!AZ15/30))</f>
        <v>3773.2457753488002</v>
      </c>
      <c r="BA15" s="47">
        <f>IF('Res Rent Roll'!$B15="","",IF('Res Rent Roll'!$D15="YES",IF(Vacancy!BA$3&lt;'Res Rent Roll'!$J15,'Res Rent Roll'!$H15*'Res Rent Roll'!$C15,'Res Rent Roll'!$R15*Rollover!AZ15*Rents!BA15/30),'Res Rent Roll'!$R15*Rollover!AZ15*Rents!BA15/30))</f>
        <v>0</v>
      </c>
      <c r="BB15" s="47">
        <f>IF('Res Rent Roll'!$B15="","",IF('Res Rent Roll'!$D15="YES",IF(Vacancy!BB$3&lt;'Res Rent Roll'!$J15,'Res Rent Roll'!$H15*'Res Rent Roll'!$C15,'Res Rent Roll'!$R15*Rollover!BA15*Rents!BB15/30),'Res Rent Roll'!$R15*Rollover!BA15*Rents!BB15/30))</f>
        <v>0</v>
      </c>
      <c r="BC15" s="47">
        <f>IF('Res Rent Roll'!$B15="","",IF('Res Rent Roll'!$D15="YES",IF(Vacancy!BC$3&lt;'Res Rent Roll'!$J15,'Res Rent Roll'!$H15*'Res Rent Roll'!$C15,'Res Rent Roll'!$R15*Rollover!BB15*Rents!BC15/30),'Res Rent Roll'!$R15*Rollover!BB15*Rents!BC15/30))</f>
        <v>0</v>
      </c>
      <c r="BD15" s="47">
        <f>IF('Res Rent Roll'!$B15="","",IF('Res Rent Roll'!$D15="YES",IF(Vacancy!BD$3&lt;'Res Rent Roll'!$J15,'Res Rent Roll'!$H15*'Res Rent Roll'!$C15,'Res Rent Roll'!$R15*Rollover!BC15*Rents!BD15/30),'Res Rent Roll'!$R15*Rollover!BC15*Rents!BD15/30))</f>
        <v>0</v>
      </c>
      <c r="BE15" s="47">
        <f>IF('Res Rent Roll'!$B15="","",IF('Res Rent Roll'!$D15="YES",IF(Vacancy!BE$3&lt;'Res Rent Roll'!$J15,'Res Rent Roll'!$H15*'Res Rent Roll'!$C15,'Res Rent Roll'!$R15*Rollover!BD15*Rents!BE15/30),'Res Rent Roll'!$R15*Rollover!BD15*Rents!BE15/30))</f>
        <v>0</v>
      </c>
      <c r="BF15" s="47">
        <f>IF('Res Rent Roll'!$B15="","",IF('Res Rent Roll'!$D15="YES",IF(Vacancy!BF$3&lt;'Res Rent Roll'!$J15,'Res Rent Roll'!$H15*'Res Rent Roll'!$C15,'Res Rent Roll'!$R15*Rollover!BE15*Rents!BF15/30),'Res Rent Roll'!$R15*Rollover!BE15*Rents!BF15/30))</f>
        <v>0</v>
      </c>
      <c r="BG15" s="47">
        <f>IF('Res Rent Roll'!$B15="","",IF('Res Rent Roll'!$D15="YES",IF(Vacancy!BG$3&lt;'Res Rent Roll'!$J15,'Res Rent Roll'!$H15*'Res Rent Roll'!$C15,'Res Rent Roll'!$R15*Rollover!BF15*Rents!BG15/30),'Res Rent Roll'!$R15*Rollover!BF15*Rents!BG15/30))</f>
        <v>0</v>
      </c>
      <c r="BH15" s="47">
        <f>IF('Res Rent Roll'!$B15="","",IF('Res Rent Roll'!$D15="YES",IF(Vacancy!BH$3&lt;'Res Rent Roll'!$J15,'Res Rent Roll'!$H15*'Res Rent Roll'!$C15,'Res Rent Roll'!$R15*Rollover!BG15*Rents!BH15/30),'Res Rent Roll'!$R15*Rollover!BG15*Rents!BH15/30))</f>
        <v>0</v>
      </c>
      <c r="BI15" s="47">
        <f>IF('Res Rent Roll'!$B15="","",IF('Res Rent Roll'!$D15="YES",IF(Vacancy!BI$3&lt;'Res Rent Roll'!$J15,'Res Rent Roll'!$H15*'Res Rent Roll'!$C15,'Res Rent Roll'!$R15*Rollover!BH15*Rents!BI15/30),'Res Rent Roll'!$R15*Rollover!BH15*Rents!BI15/30))</f>
        <v>0</v>
      </c>
      <c r="BJ15" s="47">
        <f>IF('Res Rent Roll'!$B15="","",IF('Res Rent Roll'!$D15="YES",IF(Vacancy!BJ$3&lt;'Res Rent Roll'!$J15,'Res Rent Roll'!$H15*'Res Rent Roll'!$C15,'Res Rent Roll'!$R15*Rollover!BI15*Rents!BJ15/30),'Res Rent Roll'!$R15*Rollover!BI15*Rents!BJ15/30))</f>
        <v>0</v>
      </c>
      <c r="BK15" s="47">
        <f>IF('Res Rent Roll'!$B15="","",IF('Res Rent Roll'!$D15="YES",IF(Vacancy!BK$3&lt;'Res Rent Roll'!$J15,'Res Rent Roll'!$H15*'Res Rent Roll'!$C15,'Res Rent Roll'!$R15*Rollover!BJ15*Rents!BK15/30),'Res Rent Roll'!$R15*Rollover!BJ15*Rents!BK15/30))</f>
        <v>0</v>
      </c>
      <c r="BL15" s="47">
        <f>IF('Res Rent Roll'!$B15="","",IF('Res Rent Roll'!$D15="YES",IF(Vacancy!BL$3&lt;'Res Rent Roll'!$J15,'Res Rent Roll'!$H15*'Res Rent Roll'!$C15,'Res Rent Roll'!$R15*Rollover!BK15*Rents!BL15/30),'Res Rent Roll'!$R15*Rollover!BK15*Rents!BL15/30))</f>
        <v>3886.4431486092644</v>
      </c>
      <c r="BM15" s="47">
        <f>IF('Res Rent Roll'!$B15="","",IF('Res Rent Roll'!$D15="YES",IF(Vacancy!BM$3&lt;'Res Rent Roll'!$J15,'Res Rent Roll'!$H15*'Res Rent Roll'!$C15,'Res Rent Roll'!$R15*Rollover!BL15*Rents!BM15/30),'Res Rent Roll'!$R15*Rollover!BL15*Rents!BM15/30))</f>
        <v>0</v>
      </c>
      <c r="BN15" s="47">
        <f>IF('Res Rent Roll'!$B15="","",IF('Res Rent Roll'!$D15="YES",IF(Vacancy!BN$3&lt;'Res Rent Roll'!$J15,'Res Rent Roll'!$H15*'Res Rent Roll'!$C15,'Res Rent Roll'!$R15*Rollover!BM15*Rents!BN15/30),'Res Rent Roll'!$R15*Rollover!BM15*Rents!BN15/30))</f>
        <v>0</v>
      </c>
      <c r="BO15" s="47">
        <f>IF('Res Rent Roll'!$B15="","",IF('Res Rent Roll'!$D15="YES",IF(Vacancy!BO$3&lt;'Res Rent Roll'!$J15,'Res Rent Roll'!$H15*'Res Rent Roll'!$C15,'Res Rent Roll'!$R15*Rollover!BN15*Rents!BO15/30),'Res Rent Roll'!$R15*Rollover!BN15*Rents!BO15/30))</f>
        <v>0</v>
      </c>
      <c r="BP15" s="47">
        <f>IF('Res Rent Roll'!$B15="","",IF('Res Rent Roll'!$D15="YES",IF(Vacancy!BP$3&lt;'Res Rent Roll'!$J15,'Res Rent Roll'!$H15*'Res Rent Roll'!$C15,'Res Rent Roll'!$R15*Rollover!BO15*Rents!BP15/30),'Res Rent Roll'!$R15*Rollover!BO15*Rents!BP15/30))</f>
        <v>0</v>
      </c>
      <c r="BQ15" s="47">
        <f>IF('Res Rent Roll'!$B15="","",IF('Res Rent Roll'!$D15="YES",IF(Vacancy!BQ$3&lt;'Res Rent Roll'!$J15,'Res Rent Roll'!$H15*'Res Rent Roll'!$C15,'Res Rent Roll'!$R15*Rollover!BP15*Rents!BQ15/30),'Res Rent Roll'!$R15*Rollover!BP15*Rents!BQ15/30))</f>
        <v>0</v>
      </c>
      <c r="BR15" s="47">
        <f>IF('Res Rent Roll'!$B15="","",IF('Res Rent Roll'!$D15="YES",IF(Vacancy!BR$3&lt;'Res Rent Roll'!$J15,'Res Rent Roll'!$H15*'Res Rent Roll'!$C15,'Res Rent Roll'!$R15*Rollover!BQ15*Rents!BR15/30),'Res Rent Roll'!$R15*Rollover!BQ15*Rents!BR15/30))</f>
        <v>0</v>
      </c>
      <c r="BS15" s="47">
        <f>IF('Res Rent Roll'!$B15="","",IF('Res Rent Roll'!$D15="YES",IF(Vacancy!BS$3&lt;'Res Rent Roll'!$J15,'Res Rent Roll'!$H15*'Res Rent Roll'!$C15,'Res Rent Roll'!$R15*Rollover!BR15*Rents!BS15/30),'Res Rent Roll'!$R15*Rollover!BR15*Rents!BS15/30))</f>
        <v>0</v>
      </c>
      <c r="BT15" s="47">
        <f>IF('Res Rent Roll'!$B15="","",IF('Res Rent Roll'!$D15="YES",IF(Vacancy!BT$3&lt;'Res Rent Roll'!$J15,'Res Rent Roll'!$H15*'Res Rent Roll'!$C15,'Res Rent Roll'!$R15*Rollover!BS15*Rents!BT15/30),'Res Rent Roll'!$R15*Rollover!BS15*Rents!BT15/30))</f>
        <v>0</v>
      </c>
      <c r="BU15" s="47">
        <f>IF('Res Rent Roll'!$B15="","",IF('Res Rent Roll'!$D15="YES",IF(Vacancy!BU$3&lt;'Res Rent Roll'!$J15,'Res Rent Roll'!$H15*'Res Rent Roll'!$C15,'Res Rent Roll'!$R15*Rollover!BT15*Rents!BU15/30),'Res Rent Roll'!$R15*Rollover!BT15*Rents!BU15/30))</f>
        <v>0</v>
      </c>
      <c r="BV15" s="47">
        <f>IF('Res Rent Roll'!$B15="","",IF('Res Rent Roll'!$D15="YES",IF(Vacancy!BV$3&lt;'Res Rent Roll'!$J15,'Res Rent Roll'!$H15*'Res Rent Roll'!$C15,'Res Rent Roll'!$R15*Rollover!BU15*Rents!BV15/30),'Res Rent Roll'!$R15*Rollover!BU15*Rents!BV15/30))</f>
        <v>0</v>
      </c>
      <c r="BW15" s="47">
        <f>IF('Res Rent Roll'!$B15="","",IF('Res Rent Roll'!$D15="YES",IF(Vacancy!BW$3&lt;'Res Rent Roll'!$J15,'Res Rent Roll'!$H15*'Res Rent Roll'!$C15,'Res Rent Roll'!$R15*Rollover!BV15*Rents!BW15/30),'Res Rent Roll'!$R15*Rollover!BV15*Rents!BW15/30))</f>
        <v>0</v>
      </c>
      <c r="BX15" s="47">
        <f>IF('Res Rent Roll'!$B15="","",IF('Res Rent Roll'!$D15="YES",IF(Vacancy!BX$3&lt;'Res Rent Roll'!$J15,'Res Rent Roll'!$H15*'Res Rent Roll'!$C15,'Res Rent Roll'!$R15*Rollover!BW15*Rents!BX15/30),'Res Rent Roll'!$R15*Rollover!BW15*Rents!BX15/30))</f>
        <v>4003.0364430675422</v>
      </c>
      <c r="BY15" s="47">
        <f>IF('Res Rent Roll'!$B15="","",IF('Res Rent Roll'!$D15="YES",IF(Vacancy!BY$3&lt;'Res Rent Roll'!$J15,'Res Rent Roll'!$H15*'Res Rent Roll'!$C15,'Res Rent Roll'!$R15*Rollover!BX15*Rents!BY15/30),'Res Rent Roll'!$R15*Rollover!BX15*Rents!BY15/30))</f>
        <v>0</v>
      </c>
      <c r="BZ15" s="47">
        <f>IF('Res Rent Roll'!$B15="","",IF('Res Rent Roll'!$D15="YES",IF(Vacancy!BZ$3&lt;'Res Rent Roll'!$J15,'Res Rent Roll'!$H15*'Res Rent Roll'!$C15,'Res Rent Roll'!$R15*Rollover!BY15*Rents!BZ15/30),'Res Rent Roll'!$R15*Rollover!BY15*Rents!BZ15/30))</f>
        <v>0</v>
      </c>
      <c r="CA15" s="47">
        <f>IF('Res Rent Roll'!$B15="","",IF('Res Rent Roll'!$D15="YES",IF(Vacancy!CA$3&lt;'Res Rent Roll'!$J15,'Res Rent Roll'!$H15*'Res Rent Roll'!$C15,'Res Rent Roll'!$R15*Rollover!BZ15*Rents!CA15/30),'Res Rent Roll'!$R15*Rollover!BZ15*Rents!CA15/30))</f>
        <v>0</v>
      </c>
      <c r="CB15" s="47">
        <f>IF('Res Rent Roll'!$B15="","",IF('Res Rent Roll'!$D15="YES",IF(Vacancy!CB$3&lt;'Res Rent Roll'!$J15,'Res Rent Roll'!$H15*'Res Rent Roll'!$C15,'Res Rent Roll'!$R15*Rollover!CA15*Rents!CB15/30),'Res Rent Roll'!$R15*Rollover!CA15*Rents!CB15/30))</f>
        <v>0</v>
      </c>
      <c r="CC15" s="47">
        <f>IF('Res Rent Roll'!$B15="","",IF('Res Rent Roll'!$D15="YES",IF(Vacancy!CC$3&lt;'Res Rent Roll'!$J15,'Res Rent Roll'!$H15*'Res Rent Roll'!$C15,'Res Rent Roll'!$R15*Rollover!CB15*Rents!CC15/30),'Res Rent Roll'!$R15*Rollover!CB15*Rents!CC15/30))</f>
        <v>0</v>
      </c>
      <c r="CD15" s="47">
        <f>IF('Res Rent Roll'!$B15="","",IF('Res Rent Roll'!$D15="YES",IF(Vacancy!CD$3&lt;'Res Rent Roll'!$J15,'Res Rent Roll'!$H15*'Res Rent Roll'!$C15,'Res Rent Roll'!$R15*Rollover!CC15*Rents!CD15/30),'Res Rent Roll'!$R15*Rollover!CC15*Rents!CD15/30))</f>
        <v>0</v>
      </c>
      <c r="CE15" s="47">
        <f>IF('Res Rent Roll'!$B15="","",IF('Res Rent Roll'!$D15="YES",IF(Vacancy!CE$3&lt;'Res Rent Roll'!$J15,'Res Rent Roll'!$H15*'Res Rent Roll'!$C15,'Res Rent Roll'!$R15*Rollover!CD15*Rents!CE15/30),'Res Rent Roll'!$R15*Rollover!CD15*Rents!CE15/30))</f>
        <v>0</v>
      </c>
      <c r="CF15" s="47">
        <f>IF('Res Rent Roll'!$B15="","",IF('Res Rent Roll'!$D15="YES",IF(Vacancy!CF$3&lt;'Res Rent Roll'!$J15,'Res Rent Roll'!$H15*'Res Rent Roll'!$C15,'Res Rent Roll'!$R15*Rollover!CE15*Rents!CF15/30),'Res Rent Roll'!$R15*Rollover!CE15*Rents!CF15/30))</f>
        <v>0</v>
      </c>
      <c r="CG15" s="47">
        <f>IF('Res Rent Roll'!$B15="","",IF('Res Rent Roll'!$D15="YES",IF(Vacancy!CG$3&lt;'Res Rent Roll'!$J15,'Res Rent Roll'!$H15*'Res Rent Roll'!$C15,'Res Rent Roll'!$R15*Rollover!CF15*Rents!CG15/30),'Res Rent Roll'!$R15*Rollover!CF15*Rents!CG15/30))</f>
        <v>0</v>
      </c>
      <c r="CH15" s="47">
        <f>IF('Res Rent Roll'!$B15="","",IF('Res Rent Roll'!$D15="YES",IF(Vacancy!CH$3&lt;'Res Rent Roll'!$J15,'Res Rent Roll'!$H15*'Res Rent Roll'!$C15,'Res Rent Roll'!$R15*Rollover!CG15*Rents!CH15/30),'Res Rent Roll'!$R15*Rollover!CG15*Rents!CH15/30))</f>
        <v>0</v>
      </c>
      <c r="CI15" s="47">
        <f>IF('Res Rent Roll'!$B15="","",IF('Res Rent Roll'!$D15="YES",IF(Vacancy!CI$3&lt;'Res Rent Roll'!$J15,'Res Rent Roll'!$H15*'Res Rent Roll'!$C15,'Res Rent Roll'!$R15*Rollover!CH15*Rents!CI15/30),'Res Rent Roll'!$R15*Rollover!CH15*Rents!CI15/30))</f>
        <v>0</v>
      </c>
      <c r="CJ15" s="47">
        <f>IF('Res Rent Roll'!$B15="","",IF('Res Rent Roll'!$D15="YES",IF(Vacancy!CJ$3&lt;'Res Rent Roll'!$J15,'Res Rent Roll'!$H15*'Res Rent Roll'!$C15,'Res Rent Roll'!$R15*Rollover!CI15*Rents!CJ15/30),'Res Rent Roll'!$R15*Rollover!CI15*Rents!CJ15/30))</f>
        <v>4123.1275363595687</v>
      </c>
      <c r="CK15" s="47">
        <f>IF('Res Rent Roll'!$B15="","",IF('Res Rent Roll'!$D15="YES",IF(Vacancy!CK$3&lt;'Res Rent Roll'!$J15,'Res Rent Roll'!$H15*'Res Rent Roll'!$C15,'Res Rent Roll'!$R15*Rollover!CJ15*Rents!CK15/30),'Res Rent Roll'!$R15*Rollover!CJ15*Rents!CK15/30))</f>
        <v>0</v>
      </c>
      <c r="CL15" s="47">
        <f>IF('Res Rent Roll'!$B15="","",IF('Res Rent Roll'!$D15="YES",IF(Vacancy!CL$3&lt;'Res Rent Roll'!$J15,'Res Rent Roll'!$H15*'Res Rent Roll'!$C15,'Res Rent Roll'!$R15*Rollover!CK15*Rents!CL15/30),'Res Rent Roll'!$R15*Rollover!CK15*Rents!CL15/30))</f>
        <v>0</v>
      </c>
      <c r="CM15" s="47">
        <f>IF('Res Rent Roll'!$B15="","",IF('Res Rent Roll'!$D15="YES",IF(Vacancy!CM$3&lt;'Res Rent Roll'!$J15,'Res Rent Roll'!$H15*'Res Rent Roll'!$C15,'Res Rent Roll'!$R15*Rollover!CL15*Rents!CM15/30),'Res Rent Roll'!$R15*Rollover!CL15*Rents!CM15/30))</f>
        <v>0</v>
      </c>
      <c r="CN15" s="47">
        <f>IF('Res Rent Roll'!$B15="","",IF('Res Rent Roll'!$D15="YES",IF(Vacancy!CN$3&lt;'Res Rent Roll'!$J15,'Res Rent Roll'!$H15*'Res Rent Roll'!$C15,'Res Rent Roll'!$R15*Rollover!CM15*Rents!CN15/30),'Res Rent Roll'!$R15*Rollover!CM15*Rents!CN15/30))</f>
        <v>0</v>
      </c>
      <c r="CO15" s="47">
        <f>IF('Res Rent Roll'!$B15="","",IF('Res Rent Roll'!$D15="YES",IF(Vacancy!CO$3&lt;'Res Rent Roll'!$J15,'Res Rent Roll'!$H15*'Res Rent Roll'!$C15,'Res Rent Roll'!$R15*Rollover!CN15*Rents!CO15/30),'Res Rent Roll'!$R15*Rollover!CN15*Rents!CO15/30))</f>
        <v>0</v>
      </c>
      <c r="CP15" s="47">
        <f>IF('Res Rent Roll'!$B15="","",IF('Res Rent Roll'!$D15="YES",IF(Vacancy!CP$3&lt;'Res Rent Roll'!$J15,'Res Rent Roll'!$H15*'Res Rent Roll'!$C15,'Res Rent Roll'!$R15*Rollover!CO15*Rents!CP15/30),'Res Rent Roll'!$R15*Rollover!CO15*Rents!CP15/30))</f>
        <v>0</v>
      </c>
      <c r="CQ15" s="47">
        <f>IF('Res Rent Roll'!$B15="","",IF('Res Rent Roll'!$D15="YES",IF(Vacancy!CQ$3&lt;'Res Rent Roll'!$J15,'Res Rent Roll'!$H15*'Res Rent Roll'!$C15,'Res Rent Roll'!$R15*Rollover!CP15*Rents!CQ15/30),'Res Rent Roll'!$R15*Rollover!CP15*Rents!CQ15/30))</f>
        <v>0</v>
      </c>
      <c r="CR15" s="47">
        <f>IF('Res Rent Roll'!$B15="","",IF('Res Rent Roll'!$D15="YES",IF(Vacancy!CR$3&lt;'Res Rent Roll'!$J15,'Res Rent Roll'!$H15*'Res Rent Roll'!$C15,'Res Rent Roll'!$R15*Rollover!CQ15*Rents!CR15/30),'Res Rent Roll'!$R15*Rollover!CQ15*Rents!CR15/30))</f>
        <v>0</v>
      </c>
      <c r="CS15" s="47">
        <f>IF('Res Rent Roll'!$B15="","",IF('Res Rent Roll'!$D15="YES",IF(Vacancy!CS$3&lt;'Res Rent Roll'!$J15,'Res Rent Roll'!$H15*'Res Rent Roll'!$C15,'Res Rent Roll'!$R15*Rollover!CR15*Rents!CS15/30),'Res Rent Roll'!$R15*Rollover!CR15*Rents!CS15/30))</f>
        <v>0</v>
      </c>
      <c r="CT15" s="47">
        <f>IF('Res Rent Roll'!$B15="","",IF('Res Rent Roll'!$D15="YES",IF(Vacancy!CT$3&lt;'Res Rent Roll'!$J15,'Res Rent Roll'!$H15*'Res Rent Roll'!$C15,'Res Rent Roll'!$R15*Rollover!CS15*Rents!CT15/30),'Res Rent Roll'!$R15*Rollover!CS15*Rents!CT15/30))</f>
        <v>0</v>
      </c>
      <c r="CU15" s="47">
        <f>IF('Res Rent Roll'!$B15="","",IF('Res Rent Roll'!$D15="YES",IF(Vacancy!CU$3&lt;'Res Rent Roll'!$J15,'Res Rent Roll'!$H15*'Res Rent Roll'!$C15,'Res Rent Roll'!$R15*Rollover!CT15*Rents!CU15/30),'Res Rent Roll'!$R15*Rollover!CT15*Rents!CU15/30))</f>
        <v>0</v>
      </c>
      <c r="CV15" s="47">
        <f>IF('Res Rent Roll'!$B15="","",IF('Res Rent Roll'!$D15="YES",IF(Vacancy!CV$3&lt;'Res Rent Roll'!$J15,'Res Rent Roll'!$H15*'Res Rent Roll'!$C15,'Res Rent Roll'!$R15*Rollover!CU15*Rents!CV15/30),'Res Rent Roll'!$R15*Rollover!CU15*Rents!CV15/30))</f>
        <v>4246.8213624503551</v>
      </c>
      <c r="CW15" s="47">
        <f>IF('Res Rent Roll'!$B15="","",IF('Res Rent Roll'!$D15="YES",IF(Vacancy!CW$3&lt;'Res Rent Roll'!$J15,'Res Rent Roll'!$H15*'Res Rent Roll'!$C15,'Res Rent Roll'!$R15*Rollover!CV15*Rents!CW15/30),'Res Rent Roll'!$R15*Rollover!CV15*Rents!CW15/30))</f>
        <v>0</v>
      </c>
      <c r="CX15" s="47">
        <f>IF('Res Rent Roll'!$B15="","",IF('Res Rent Roll'!$D15="YES",IF(Vacancy!CX$3&lt;'Res Rent Roll'!$J15,'Res Rent Roll'!$H15*'Res Rent Roll'!$C15,'Res Rent Roll'!$R15*Rollover!CW15*Rents!CX15/30),'Res Rent Roll'!$R15*Rollover!CW15*Rents!CX15/30))</f>
        <v>0</v>
      </c>
      <c r="CY15" s="47">
        <f>IF('Res Rent Roll'!$B15="","",IF('Res Rent Roll'!$D15="YES",IF(Vacancy!CY$3&lt;'Res Rent Roll'!$J15,'Res Rent Roll'!$H15*'Res Rent Roll'!$C15,'Res Rent Roll'!$R15*Rollover!CX15*Rents!CY15/30),'Res Rent Roll'!$R15*Rollover!CX15*Rents!CY15/30))</f>
        <v>0</v>
      </c>
      <c r="CZ15" s="47">
        <f>IF('Res Rent Roll'!$B15="","",IF('Res Rent Roll'!$D15="YES",IF(Vacancy!CZ$3&lt;'Res Rent Roll'!$J15,'Res Rent Roll'!$H15*'Res Rent Roll'!$C15,'Res Rent Roll'!$R15*Rollover!CY15*Rents!CZ15/30),'Res Rent Roll'!$R15*Rollover!CY15*Rents!CZ15/30))</f>
        <v>0</v>
      </c>
      <c r="DA15" s="47">
        <f>IF('Res Rent Roll'!$B15="","",IF('Res Rent Roll'!$D15="YES",IF(Vacancy!DA$3&lt;'Res Rent Roll'!$J15,'Res Rent Roll'!$H15*'Res Rent Roll'!$C15,'Res Rent Roll'!$R15*Rollover!CZ15*Rents!DA15/30),'Res Rent Roll'!$R15*Rollover!CZ15*Rents!DA15/30))</f>
        <v>0</v>
      </c>
      <c r="DB15" s="47">
        <f>IF('Res Rent Roll'!$B15="","",IF('Res Rent Roll'!$D15="YES",IF(Vacancy!DB$3&lt;'Res Rent Roll'!$J15,'Res Rent Roll'!$H15*'Res Rent Roll'!$C15,'Res Rent Roll'!$R15*Rollover!DA15*Rents!DB15/30),'Res Rent Roll'!$R15*Rollover!DA15*Rents!DB15/30))</f>
        <v>0</v>
      </c>
      <c r="DC15" s="47">
        <f>IF('Res Rent Roll'!$B15="","",IF('Res Rent Roll'!$D15="YES",IF(Vacancy!DC$3&lt;'Res Rent Roll'!$J15,'Res Rent Roll'!$H15*'Res Rent Roll'!$C15,'Res Rent Roll'!$R15*Rollover!DB15*Rents!DC15/30),'Res Rent Roll'!$R15*Rollover!DB15*Rents!DC15/30))</f>
        <v>0</v>
      </c>
      <c r="DD15" s="47">
        <f>IF('Res Rent Roll'!$B15="","",IF('Res Rent Roll'!$D15="YES",IF(Vacancy!DD$3&lt;'Res Rent Roll'!$J15,'Res Rent Roll'!$H15*'Res Rent Roll'!$C15,'Res Rent Roll'!$R15*Rollover!DC15*Rents!DD15/30),'Res Rent Roll'!$R15*Rollover!DC15*Rents!DD15/30))</f>
        <v>0</v>
      </c>
      <c r="DE15" s="47">
        <f>IF('Res Rent Roll'!$B15="","",IF('Res Rent Roll'!$D15="YES",IF(Vacancy!DE$3&lt;'Res Rent Roll'!$J15,'Res Rent Roll'!$H15*'Res Rent Roll'!$C15,'Res Rent Roll'!$R15*Rollover!DD15*Rents!DE15/30),'Res Rent Roll'!$R15*Rollover!DD15*Rents!DE15/30))</f>
        <v>0</v>
      </c>
      <c r="DF15" s="47">
        <f>IF('Res Rent Roll'!$B15="","",IF('Res Rent Roll'!$D15="YES",IF(Vacancy!DF$3&lt;'Res Rent Roll'!$J15,'Res Rent Roll'!$H15*'Res Rent Roll'!$C15,'Res Rent Roll'!$R15*Rollover!DE15*Rents!DF15/30),'Res Rent Roll'!$R15*Rollover!DE15*Rents!DF15/30))</f>
        <v>0</v>
      </c>
      <c r="DG15" s="47">
        <f>IF('Res Rent Roll'!$B15="","",IF('Res Rent Roll'!$D15="YES",IF(Vacancy!DG$3&lt;'Res Rent Roll'!$J15,'Res Rent Roll'!$H15*'Res Rent Roll'!$C15,'Res Rent Roll'!$R15*Rollover!DF15*Rents!DG15/30),'Res Rent Roll'!$R15*Rollover!DF15*Rents!DG15/30))</f>
        <v>0</v>
      </c>
      <c r="DH15" s="47">
        <f>IF('Res Rent Roll'!$B15="","",IF('Res Rent Roll'!$D15="YES",IF(Vacancy!DH$3&lt;'Res Rent Roll'!$J15,'Res Rent Roll'!$H15*'Res Rent Roll'!$C15,'Res Rent Roll'!$R15*Rollover!DG15*Rents!DH15/30),'Res Rent Roll'!$R15*Rollover!DG15*Rents!DH15/30))</f>
        <v>4374.2260033238663</v>
      </c>
      <c r="DI15" s="47">
        <f>IF('Res Rent Roll'!$B15="","",IF('Res Rent Roll'!$D15="YES",IF(Vacancy!DI$3&lt;'Res Rent Roll'!$J15,'Res Rent Roll'!$H15*'Res Rent Roll'!$C15,'Res Rent Roll'!$R15*Rollover!DH15*Rents!DI15/30),'Res Rent Roll'!$R15*Rollover!DH15*Rents!DI15/30))</f>
        <v>0</v>
      </c>
      <c r="DJ15" s="47">
        <f>IF('Res Rent Roll'!$B15="","",IF('Res Rent Roll'!$D15="YES",IF(Vacancy!DJ$3&lt;'Res Rent Roll'!$J15,'Res Rent Roll'!$H15*'Res Rent Roll'!$C15,'Res Rent Roll'!$R15*Rollover!DI15*Rents!DJ15/30),'Res Rent Roll'!$R15*Rollover!DI15*Rents!DJ15/30))</f>
        <v>0</v>
      </c>
      <c r="DK15" s="47">
        <f>IF('Res Rent Roll'!$B15="","",IF('Res Rent Roll'!$D15="YES",IF(Vacancy!DK$3&lt;'Res Rent Roll'!$J15,'Res Rent Roll'!$H15*'Res Rent Roll'!$C15,'Res Rent Roll'!$R15*Rollover!DJ15*Rents!DK15/30),'Res Rent Roll'!$R15*Rollover!DJ15*Rents!DK15/30))</f>
        <v>0</v>
      </c>
      <c r="DL15" s="47">
        <f>IF('Res Rent Roll'!$B15="","",IF('Res Rent Roll'!$D15="YES",IF(Vacancy!DL$3&lt;'Res Rent Roll'!$J15,'Res Rent Roll'!$H15*'Res Rent Roll'!$C15,'Res Rent Roll'!$R15*Rollover!DK15*Rents!DL15/30),'Res Rent Roll'!$R15*Rollover!DK15*Rents!DL15/30))</f>
        <v>0</v>
      </c>
      <c r="DM15" s="47">
        <f>IF('Res Rent Roll'!$B15="","",IF('Res Rent Roll'!$D15="YES",IF(Vacancy!DM$3&lt;'Res Rent Roll'!$J15,'Res Rent Roll'!$H15*'Res Rent Roll'!$C15,'Res Rent Roll'!$R15*Rollover!DL15*Rents!DM15/30),'Res Rent Roll'!$R15*Rollover!DL15*Rents!DM15/30))</f>
        <v>0</v>
      </c>
      <c r="DN15" s="47">
        <f>IF('Res Rent Roll'!$B15="","",IF('Res Rent Roll'!$D15="YES",IF(Vacancy!DN$3&lt;'Res Rent Roll'!$J15,'Res Rent Roll'!$H15*'Res Rent Roll'!$C15,'Res Rent Roll'!$R15*Rollover!DM15*Rents!DN15/30),'Res Rent Roll'!$R15*Rollover!DM15*Rents!DN15/30))</f>
        <v>0</v>
      </c>
      <c r="DO15" s="47">
        <f>IF('Res Rent Roll'!$B15="","",IF('Res Rent Roll'!$D15="YES",IF(Vacancy!DO$3&lt;'Res Rent Roll'!$J15,'Res Rent Roll'!$H15*'Res Rent Roll'!$C15,'Res Rent Roll'!$R15*Rollover!DN15*Rents!DO15/30),'Res Rent Roll'!$R15*Rollover!DN15*Rents!DO15/30))</f>
        <v>0</v>
      </c>
      <c r="DP15" s="47">
        <f>IF('Res Rent Roll'!$B15="","",IF('Res Rent Roll'!$D15="YES",IF(Vacancy!DP$3&lt;'Res Rent Roll'!$J15,'Res Rent Roll'!$H15*'Res Rent Roll'!$C15,'Res Rent Roll'!$R15*Rollover!DO15*Rents!DP15/30),'Res Rent Roll'!$R15*Rollover!DO15*Rents!DP15/30))</f>
        <v>0</v>
      </c>
      <c r="DQ15" s="47">
        <f>IF('Res Rent Roll'!$B15="","",IF('Res Rent Roll'!$D15="YES",IF(Vacancy!DQ$3&lt;'Res Rent Roll'!$J15,'Res Rent Roll'!$H15*'Res Rent Roll'!$C15,'Res Rent Roll'!$R15*Rollover!DP15*Rents!DQ15/30),'Res Rent Roll'!$R15*Rollover!DP15*Rents!DQ15/30))</f>
        <v>0</v>
      </c>
      <c r="DR15" s="47">
        <f>IF('Res Rent Roll'!$B15="","",IF('Res Rent Roll'!$D15="YES",IF(Vacancy!DR$3&lt;'Res Rent Roll'!$J15,'Res Rent Roll'!$H15*'Res Rent Roll'!$C15,'Res Rent Roll'!$R15*Rollover!DQ15*Rents!DR15/30),'Res Rent Roll'!$R15*Rollover!DQ15*Rents!DR15/30))</f>
        <v>0</v>
      </c>
      <c r="DS15" s="47">
        <f>IF('Res Rent Roll'!$B15="","",IF('Res Rent Roll'!$D15="YES",IF(Vacancy!DS$3&lt;'Res Rent Roll'!$J15,'Res Rent Roll'!$H15*'Res Rent Roll'!$C15,'Res Rent Roll'!$R15*Rollover!DR15*Rents!DS15/30),'Res Rent Roll'!$R15*Rollover!DR15*Rents!DS15/30))</f>
        <v>0</v>
      </c>
      <c r="DT15" s="47">
        <f>IF('Res Rent Roll'!$B15="","",IF('Res Rent Roll'!$D15="YES",IF(Vacancy!DT$3&lt;'Res Rent Roll'!$J15,'Res Rent Roll'!$H15*'Res Rent Roll'!$C15,'Res Rent Roll'!$R15*Rollover!DS15*Rents!DT15/30),'Res Rent Roll'!$R15*Rollover!DS15*Rents!DT15/30))</f>
        <v>4505.4527834235814</v>
      </c>
      <c r="DU15" s="47">
        <f>IF('Res Rent Roll'!$B15="","",IF('Res Rent Roll'!$D15="YES",IF(Vacancy!DU$3&lt;'Res Rent Roll'!$J15,'Res Rent Roll'!$H15*'Res Rent Roll'!$C15,'Res Rent Roll'!$R15*Rollover!DT15*Rents!DU15/30),'Res Rent Roll'!$R15*Rollover!DT15*Rents!DU15/30))</f>
        <v>0</v>
      </c>
      <c r="DV15" s="47">
        <f>IF('Res Rent Roll'!$B15="","",IF('Res Rent Roll'!$D15="YES",IF(Vacancy!DV$3&lt;'Res Rent Roll'!$J15,'Res Rent Roll'!$H15*'Res Rent Roll'!$C15,'Res Rent Roll'!$R15*Rollover!DU15*Rents!DV15/30),'Res Rent Roll'!$R15*Rollover!DU15*Rents!DV15/30))</f>
        <v>0</v>
      </c>
      <c r="DW15" s="47">
        <f>IF('Res Rent Roll'!$B15="","",IF('Res Rent Roll'!$D15="YES",IF(Vacancy!DW$3&lt;'Res Rent Roll'!$J15,'Res Rent Roll'!$H15*'Res Rent Roll'!$C15,'Res Rent Roll'!$R15*Rollover!DV15*Rents!DW15/30),'Res Rent Roll'!$R15*Rollover!DV15*Rents!DW15/30))</f>
        <v>0</v>
      </c>
      <c r="DX15" s="47">
        <f>IF('Res Rent Roll'!$B15="","",IF('Res Rent Roll'!$D15="YES",IF(Vacancy!DX$3&lt;'Res Rent Roll'!$J15,'Res Rent Roll'!$H15*'Res Rent Roll'!$C15,'Res Rent Roll'!$R15*Rollover!DW15*Rents!DX15/30),'Res Rent Roll'!$R15*Rollover!DW15*Rents!DX15/30))</f>
        <v>0</v>
      </c>
      <c r="DY15" s="47">
        <f>IF('Res Rent Roll'!$B15="","",IF('Res Rent Roll'!$D15="YES",IF(Vacancy!DY$3&lt;'Res Rent Roll'!$J15,'Res Rent Roll'!$H15*'Res Rent Roll'!$C15,'Res Rent Roll'!$R15*Rollover!DX15*Rents!DY15/30),'Res Rent Roll'!$R15*Rollover!DX15*Rents!DY15/30))</f>
        <v>0</v>
      </c>
      <c r="DZ15" s="47">
        <f>IF('Res Rent Roll'!$B15="","",IF('Res Rent Roll'!$D15="YES",IF(Vacancy!DZ$3&lt;'Res Rent Roll'!$J15,'Res Rent Roll'!$H15*'Res Rent Roll'!$C15,'Res Rent Roll'!$R15*Rollover!DY15*Rents!DZ15/30),'Res Rent Roll'!$R15*Rollover!DY15*Rents!DZ15/30))</f>
        <v>0</v>
      </c>
      <c r="EA15" s="47">
        <f>IF('Res Rent Roll'!$B15="","",IF('Res Rent Roll'!$D15="YES",IF(Vacancy!EA$3&lt;'Res Rent Roll'!$J15,'Res Rent Roll'!$H15*'Res Rent Roll'!$C15,'Res Rent Roll'!$R15*Rollover!DZ15*Rents!EA15/30),'Res Rent Roll'!$R15*Rollover!DZ15*Rents!EA15/30))</f>
        <v>0</v>
      </c>
      <c r="EB15" s="47">
        <f>IF('Res Rent Roll'!$B15="","",IF('Res Rent Roll'!$D15="YES",IF(Vacancy!EB$3&lt;'Res Rent Roll'!$J15,'Res Rent Roll'!$H15*'Res Rent Roll'!$C15,'Res Rent Roll'!$R15*Rollover!EA15*Rents!EB15/30),'Res Rent Roll'!$R15*Rollover!EA15*Rents!EB15/30))</f>
        <v>0</v>
      </c>
      <c r="EC15" s="47">
        <f>IF('Res Rent Roll'!$B15="","",IF('Res Rent Roll'!$D15="YES",IF(Vacancy!EC$3&lt;'Res Rent Roll'!$J15,'Res Rent Roll'!$H15*'Res Rent Roll'!$C15,'Res Rent Roll'!$R15*Rollover!EB15*Rents!EC15/30),'Res Rent Roll'!$R15*Rollover!EB15*Rents!EC15/30))</f>
        <v>0</v>
      </c>
      <c r="ED15" s="47">
        <f>IF('Res Rent Roll'!$B15="","",IF('Res Rent Roll'!$D15="YES",IF(Vacancy!ED$3&lt;'Res Rent Roll'!$J15,'Res Rent Roll'!$H15*'Res Rent Roll'!$C15,'Res Rent Roll'!$R15*Rollover!EC15*Rents!ED15/30),'Res Rent Roll'!$R15*Rollover!EC15*Rents!ED15/30))</f>
        <v>0</v>
      </c>
      <c r="EE15" s="47">
        <f>IF('Res Rent Roll'!$B15="","",IF('Res Rent Roll'!$D15="YES",IF(Vacancy!EE$3&lt;'Res Rent Roll'!$J15,'Res Rent Roll'!$H15*'Res Rent Roll'!$C15,'Res Rent Roll'!$R15*Rollover!ED15*Rents!EE15/30),'Res Rent Roll'!$R15*Rollover!ED15*Rents!EE15/30))</f>
        <v>0</v>
      </c>
      <c r="EF15" s="47">
        <f>IF('Res Rent Roll'!$B15="","",IF('Res Rent Roll'!$D15="YES",IF(Vacancy!EF$3&lt;'Res Rent Roll'!$J15,'Res Rent Roll'!$H15*'Res Rent Roll'!$C15,'Res Rent Roll'!$R15*Rollover!EE15*Rents!EF15/30),'Res Rent Roll'!$R15*Rollover!EE15*Rents!EF15/30))</f>
        <v>4640.6163669262896</v>
      </c>
      <c r="EG15" s="47">
        <f>IF('Res Rent Roll'!$B15="","",IF('Res Rent Roll'!$D15="YES",IF(Vacancy!EG$3&lt;'Res Rent Roll'!$J15,'Res Rent Roll'!$H15*'Res Rent Roll'!$C15,'Res Rent Roll'!$R15*Rollover!EF15*Rents!EG15/30),'Res Rent Roll'!$R15*Rollover!EF15*Rents!EG15/30))</f>
        <v>0</v>
      </c>
      <c r="EH15" s="47">
        <f>IF('Res Rent Roll'!$B15="","",IF('Res Rent Roll'!$D15="YES",IF(Vacancy!EH$3&lt;'Res Rent Roll'!$J15,'Res Rent Roll'!$H15*'Res Rent Roll'!$C15,'Res Rent Roll'!$R15*Rollover!EG15*Rents!EH15/30),'Res Rent Roll'!$R15*Rollover!EG15*Rents!EH15/30))</f>
        <v>0</v>
      </c>
      <c r="EI15" s="47">
        <f>IF('Res Rent Roll'!$B15="","",IF('Res Rent Roll'!$D15="YES",IF(Vacancy!EI$3&lt;'Res Rent Roll'!$J15,'Res Rent Roll'!$H15*'Res Rent Roll'!$C15,'Res Rent Roll'!$R15*Rollover!EH15*Rents!EI15/30),'Res Rent Roll'!$R15*Rollover!EH15*Rents!EI15/30))</f>
        <v>0</v>
      </c>
      <c r="EJ15" s="47">
        <f>IF('Res Rent Roll'!$B15="","",IF('Res Rent Roll'!$D15="YES",IF(Vacancy!EJ$3&lt;'Res Rent Roll'!$J15,'Res Rent Roll'!$H15*'Res Rent Roll'!$C15,'Res Rent Roll'!$R15*Rollover!EI15*Rents!EJ15/30),'Res Rent Roll'!$R15*Rollover!EI15*Rents!EJ15/30))</f>
        <v>0</v>
      </c>
      <c r="EK15" s="47">
        <f>IF('Res Rent Roll'!$B15="","",IF('Res Rent Roll'!$D15="YES",IF(Vacancy!EK$3&lt;'Res Rent Roll'!$J15,'Res Rent Roll'!$H15*'Res Rent Roll'!$C15,'Res Rent Roll'!$R15*Rollover!EJ15*Rents!EK15/30),'Res Rent Roll'!$R15*Rollover!EJ15*Rents!EK15/30))</f>
        <v>0</v>
      </c>
      <c r="EL15" s="47">
        <f>IF('Res Rent Roll'!$B15="","",IF('Res Rent Roll'!$D15="YES",IF(Vacancy!EL$3&lt;'Res Rent Roll'!$J15,'Res Rent Roll'!$H15*'Res Rent Roll'!$C15,'Res Rent Roll'!$R15*Rollover!EK15*Rents!EL15/30),'Res Rent Roll'!$R15*Rollover!EK15*Rents!EL15/30))</f>
        <v>0</v>
      </c>
      <c r="EM15" s="47">
        <f>IF('Res Rent Roll'!$B15="","",IF('Res Rent Roll'!$D15="YES",IF(Vacancy!EM$3&lt;'Res Rent Roll'!$J15,'Res Rent Roll'!$H15*'Res Rent Roll'!$C15,'Res Rent Roll'!$R15*Rollover!EL15*Rents!EM15/30),'Res Rent Roll'!$R15*Rollover!EL15*Rents!EM15/30))</f>
        <v>0</v>
      </c>
      <c r="EN15" s="47">
        <f>IF('Res Rent Roll'!$B15="","",IF('Res Rent Roll'!$D15="YES",IF(Vacancy!EN$3&lt;'Res Rent Roll'!$J15,'Res Rent Roll'!$H15*'Res Rent Roll'!$C15,'Res Rent Roll'!$R15*Rollover!EM15*Rents!EN15/30),'Res Rent Roll'!$R15*Rollover!EM15*Rents!EN15/30))</f>
        <v>0</v>
      </c>
      <c r="EO15" s="47">
        <f>IF('Res Rent Roll'!$B15="","",IF('Res Rent Roll'!$D15="YES",IF(Vacancy!EO$3&lt;'Res Rent Roll'!$J15,'Res Rent Roll'!$H15*'Res Rent Roll'!$C15,'Res Rent Roll'!$R15*Rollover!EN15*Rents!EO15/30),'Res Rent Roll'!$R15*Rollover!EN15*Rents!EO15/30))</f>
        <v>0</v>
      </c>
      <c r="EP15" s="47">
        <f>IF('Res Rent Roll'!$B15="","",IF('Res Rent Roll'!$D15="YES",IF(Vacancy!EP$3&lt;'Res Rent Roll'!$J15,'Res Rent Roll'!$H15*'Res Rent Roll'!$C15,'Res Rent Roll'!$R15*Rollover!EO15*Rents!EP15/30),'Res Rent Roll'!$R15*Rollover!EO15*Rents!EP15/30))</f>
        <v>0</v>
      </c>
      <c r="EQ15" s="47">
        <f>IF('Res Rent Roll'!$B15="","",IF('Res Rent Roll'!$D15="YES",IF(Vacancy!EQ$3&lt;'Res Rent Roll'!$J15,'Res Rent Roll'!$H15*'Res Rent Roll'!$C15,'Res Rent Roll'!$R15*Rollover!EP15*Rents!EQ15/30),'Res Rent Roll'!$R15*Rollover!EP15*Rents!EQ15/30))</f>
        <v>0</v>
      </c>
      <c r="ER15" s="47">
        <f>IF('Res Rent Roll'!$B15="","",IF('Res Rent Roll'!$D15="YES",IF(Vacancy!ER$3&lt;'Res Rent Roll'!$J15,'Res Rent Roll'!$H15*'Res Rent Roll'!$C15,'Res Rent Roll'!$R15*Rollover!EQ15*Rents!ER15/30),'Res Rent Roll'!$R15*Rollover!EQ15*Rents!ER15/30))</f>
        <v>4779.8348579340782</v>
      </c>
      <c r="ES15" s="47">
        <f>IF('Res Rent Roll'!$B15="","",IF('Res Rent Roll'!$D15="YES",IF(Vacancy!ES$3&lt;'Res Rent Roll'!$J15,'Res Rent Roll'!$H15*'Res Rent Roll'!$C15,'Res Rent Roll'!$R15*Rollover!ER15*Rents!ES15/30),'Res Rent Roll'!$R15*Rollover!ER15*Rents!ES15/30))</f>
        <v>0</v>
      </c>
      <c r="ET15" s="47">
        <f>IF('Res Rent Roll'!$B15="","",IF('Res Rent Roll'!$D15="YES",IF(Vacancy!ET$3&lt;'Res Rent Roll'!$J15,'Res Rent Roll'!$H15*'Res Rent Roll'!$C15,'Res Rent Roll'!$R15*Rollover!ES15*Rents!ET15/30),'Res Rent Roll'!$R15*Rollover!ES15*Rents!ET15/30))</f>
        <v>0</v>
      </c>
      <c r="EU15" s="47">
        <f>IF('Res Rent Roll'!$B15="","",IF('Res Rent Roll'!$D15="YES",IF(Vacancy!EU$3&lt;'Res Rent Roll'!$J15,'Res Rent Roll'!$H15*'Res Rent Roll'!$C15,'Res Rent Roll'!$R15*Rollover!ET15*Rents!EU15/30),'Res Rent Roll'!$R15*Rollover!ET15*Rents!EU15/30))</f>
        <v>0</v>
      </c>
      <c r="EV15" s="47">
        <f>IF('Res Rent Roll'!$B15="","",IF('Res Rent Roll'!$D15="YES",IF(Vacancy!EV$3&lt;'Res Rent Roll'!$J15,'Res Rent Roll'!$H15*'Res Rent Roll'!$C15,'Res Rent Roll'!$R15*Rollover!EU15*Rents!EV15/30),'Res Rent Roll'!$R15*Rollover!EU15*Rents!EV15/30))</f>
        <v>0</v>
      </c>
      <c r="EW15" s="47">
        <f>IF('Res Rent Roll'!$B15="","",IF('Res Rent Roll'!$D15="YES",IF(Vacancy!EW$3&lt;'Res Rent Roll'!$J15,'Res Rent Roll'!$H15*'Res Rent Roll'!$C15,'Res Rent Roll'!$R15*Rollover!EV15*Rents!EW15/30),'Res Rent Roll'!$R15*Rollover!EV15*Rents!EW15/30))</f>
        <v>0</v>
      </c>
      <c r="EX15" s="47">
        <f>IF('Res Rent Roll'!$B15="","",IF('Res Rent Roll'!$D15="YES",IF(Vacancy!EX$3&lt;'Res Rent Roll'!$J15,'Res Rent Roll'!$H15*'Res Rent Roll'!$C15,'Res Rent Roll'!$R15*Rollover!EW15*Rents!EX15/30),'Res Rent Roll'!$R15*Rollover!EW15*Rents!EX15/30))</f>
        <v>0</v>
      </c>
      <c r="EY15" s="47">
        <f>IF('Res Rent Roll'!$B15="","",IF('Res Rent Roll'!$D15="YES",IF(Vacancy!EY$3&lt;'Res Rent Roll'!$J15,'Res Rent Roll'!$H15*'Res Rent Roll'!$C15,'Res Rent Roll'!$R15*Rollover!EX15*Rents!EY15/30),'Res Rent Roll'!$R15*Rollover!EX15*Rents!EY15/30))</f>
        <v>0</v>
      </c>
      <c r="EZ15" s="47">
        <f>IF('Res Rent Roll'!$B15="","",IF('Res Rent Roll'!$D15="YES",IF(Vacancy!EZ$3&lt;'Res Rent Roll'!$J15,'Res Rent Roll'!$H15*'Res Rent Roll'!$C15,'Res Rent Roll'!$R15*Rollover!EY15*Rents!EZ15/30),'Res Rent Roll'!$R15*Rollover!EY15*Rents!EZ15/30))</f>
        <v>0</v>
      </c>
      <c r="FA15" s="47">
        <f>IF('Res Rent Roll'!$B15="","",IF('Res Rent Roll'!$D15="YES",IF(Vacancy!FA$3&lt;'Res Rent Roll'!$J15,'Res Rent Roll'!$H15*'Res Rent Roll'!$C15,'Res Rent Roll'!$R15*Rollover!EZ15*Rents!FA15/30),'Res Rent Roll'!$R15*Rollover!EZ15*Rents!FA15/30))</f>
        <v>0</v>
      </c>
      <c r="FB15" s="47">
        <f>IF('Res Rent Roll'!$B15="","",IF('Res Rent Roll'!$D15="YES",IF(Vacancy!FB$3&lt;'Res Rent Roll'!$J15,'Res Rent Roll'!$H15*'Res Rent Roll'!$C15,'Res Rent Roll'!$R15*Rollover!FA15*Rents!FB15/30),'Res Rent Roll'!$R15*Rollover!FA15*Rents!FB15/30))</f>
        <v>0</v>
      </c>
      <c r="FC15" s="47">
        <f>IF('Res Rent Roll'!$B15="","",IF('Res Rent Roll'!$D15="YES",IF(Vacancy!FC$3&lt;'Res Rent Roll'!$J15,'Res Rent Roll'!$H15*'Res Rent Roll'!$C15,'Res Rent Roll'!$R15*Rollover!FB15*Rents!FC15/30),'Res Rent Roll'!$R15*Rollover!FB15*Rents!FC15/30))</f>
        <v>0</v>
      </c>
      <c r="FD15" s="47">
        <f>IF('Res Rent Roll'!$B15="","",IF('Res Rent Roll'!$D15="YES",IF(Vacancy!FD$3&lt;'Res Rent Roll'!$J15,'Res Rent Roll'!$H15*'Res Rent Roll'!$C15,'Res Rent Roll'!$R15*Rollover!FC15*Rents!FD15/30),'Res Rent Roll'!$R15*Rollover!FC15*Rents!FD15/30))</f>
        <v>4923.2299036720997</v>
      </c>
      <c r="FE15" s="47">
        <f>IF('Res Rent Roll'!$B15="","",IF('Res Rent Roll'!$D15="YES",IF(Vacancy!FE$3&lt;'Res Rent Roll'!$J15,'Res Rent Roll'!$H15*'Res Rent Roll'!$C15,'Res Rent Roll'!$R15*Rollover!FD15*Rents!FE15/30),'Res Rent Roll'!$R15*Rollover!FD15*Rents!FE15/30))</f>
        <v>0</v>
      </c>
      <c r="FF15" s="47">
        <f>IF('Res Rent Roll'!$B15="","",IF('Res Rent Roll'!$D15="YES",IF(Vacancy!FF$3&lt;'Res Rent Roll'!$J15,'Res Rent Roll'!$H15*'Res Rent Roll'!$C15,'Res Rent Roll'!$R15*Rollover!FE15*Rents!FF15/30),'Res Rent Roll'!$R15*Rollover!FE15*Rents!FF15/30))</f>
        <v>0</v>
      </c>
      <c r="FG15" s="47">
        <f>IF('Res Rent Roll'!$B15="","",IF('Res Rent Roll'!$D15="YES",IF(Vacancy!FG$3&lt;'Res Rent Roll'!$J15,'Res Rent Roll'!$H15*'Res Rent Roll'!$C15,'Res Rent Roll'!$R15*Rollover!FF15*Rents!FG15/30),'Res Rent Roll'!$R15*Rollover!FF15*Rents!FG15/30))</f>
        <v>0</v>
      </c>
      <c r="FH15" s="47">
        <f>IF('Res Rent Roll'!$B15="","",IF('Res Rent Roll'!$D15="YES",IF(Vacancy!FH$3&lt;'Res Rent Roll'!$J15,'Res Rent Roll'!$H15*'Res Rent Roll'!$C15,'Res Rent Roll'!$R15*Rollover!FG15*Rents!FH15/30),'Res Rent Roll'!$R15*Rollover!FG15*Rents!FH15/30))</f>
        <v>0</v>
      </c>
      <c r="FI15" s="47">
        <f>IF('Res Rent Roll'!$B15="","",IF('Res Rent Roll'!$D15="YES",IF(Vacancy!FI$3&lt;'Res Rent Roll'!$J15,'Res Rent Roll'!$H15*'Res Rent Roll'!$C15,'Res Rent Roll'!$R15*Rollover!FH15*Rents!FI15/30),'Res Rent Roll'!$R15*Rollover!FH15*Rents!FI15/30))</f>
        <v>0</v>
      </c>
      <c r="FJ15" s="47">
        <f>IF('Res Rent Roll'!$B15="","",IF('Res Rent Roll'!$D15="YES",IF(Vacancy!FJ$3&lt;'Res Rent Roll'!$J15,'Res Rent Roll'!$H15*'Res Rent Roll'!$C15,'Res Rent Roll'!$R15*Rollover!FI15*Rents!FJ15/30),'Res Rent Roll'!$R15*Rollover!FI15*Rents!FJ15/30))</f>
        <v>0</v>
      </c>
      <c r="FK15" s="47">
        <f>IF('Res Rent Roll'!$B15="","",IF('Res Rent Roll'!$D15="YES",IF(Vacancy!FK$3&lt;'Res Rent Roll'!$J15,'Res Rent Roll'!$H15*'Res Rent Roll'!$C15,'Res Rent Roll'!$R15*Rollover!FJ15*Rents!FK15/30),'Res Rent Roll'!$R15*Rollover!FJ15*Rents!FK15/30))</f>
        <v>0</v>
      </c>
      <c r="FL15" s="47">
        <f>IF('Res Rent Roll'!$B15="","",IF('Res Rent Roll'!$D15="YES",IF(Vacancy!FL$3&lt;'Res Rent Roll'!$J15,'Res Rent Roll'!$H15*'Res Rent Roll'!$C15,'Res Rent Roll'!$R15*Rollover!FK15*Rents!FL15/30),'Res Rent Roll'!$R15*Rollover!FK15*Rents!FL15/30))</f>
        <v>0</v>
      </c>
      <c r="FM15" s="47">
        <f>IF('Res Rent Roll'!$B15="","",IF('Res Rent Roll'!$D15="YES",IF(Vacancy!FM$3&lt;'Res Rent Roll'!$J15,'Res Rent Roll'!$H15*'Res Rent Roll'!$C15,'Res Rent Roll'!$R15*Rollover!FL15*Rents!FM15/30),'Res Rent Roll'!$R15*Rollover!FL15*Rents!FM15/30))</f>
        <v>0</v>
      </c>
      <c r="FN15" s="47">
        <f>IF('Res Rent Roll'!$B15="","",IF('Res Rent Roll'!$D15="YES",IF(Vacancy!FN$3&lt;'Res Rent Roll'!$J15,'Res Rent Roll'!$H15*'Res Rent Roll'!$C15,'Res Rent Roll'!$R15*Rollover!FM15*Rents!FN15/30),'Res Rent Roll'!$R15*Rollover!FM15*Rents!FN15/30))</f>
        <v>0</v>
      </c>
      <c r="FO15" s="47">
        <f>IF('Res Rent Roll'!$B15="","",IF('Res Rent Roll'!$D15="YES",IF(Vacancy!FO$3&lt;'Res Rent Roll'!$J15,'Res Rent Roll'!$H15*'Res Rent Roll'!$C15,'Res Rent Roll'!$R15*Rollover!FN15*Rents!FO15/30),'Res Rent Roll'!$R15*Rollover!FN15*Rents!FO15/30))</f>
        <v>0</v>
      </c>
      <c r="FP15" s="47">
        <f>IF('Res Rent Roll'!$B15="","",IF('Res Rent Roll'!$D15="YES",IF(Vacancy!FP$3&lt;'Res Rent Roll'!$J15,'Res Rent Roll'!$H15*'Res Rent Roll'!$C15,'Res Rent Roll'!$R15*Rollover!FO15*Rents!FP15/30),'Res Rent Roll'!$R15*Rollover!FO15*Rents!FP15/30))</f>
        <v>5070.9268007822639</v>
      </c>
      <c r="FQ15" s="47">
        <f>IF('Res Rent Roll'!$B15="","",IF('Res Rent Roll'!$D15="YES",IF(Vacancy!FQ$3&lt;'Res Rent Roll'!$J15,'Res Rent Roll'!$H15*'Res Rent Roll'!$C15,'Res Rent Roll'!$R15*Rollover!FP15*Rents!FQ15/30),'Res Rent Roll'!$R15*Rollover!FP15*Rents!FQ15/30))</f>
        <v>0</v>
      </c>
      <c r="FR15" s="47">
        <f>IF('Res Rent Roll'!$B15="","",IF('Res Rent Roll'!$D15="YES",IF(Vacancy!FR$3&lt;'Res Rent Roll'!$J15,'Res Rent Roll'!$H15*'Res Rent Roll'!$C15,'Res Rent Roll'!$R15*Rollover!FQ15*Rents!FR15/30),'Res Rent Roll'!$R15*Rollover!FQ15*Rents!FR15/30))</f>
        <v>0</v>
      </c>
      <c r="FS15" s="47">
        <f>IF('Res Rent Roll'!$B15="","",IF('Res Rent Roll'!$D15="YES",IF(Vacancy!FS$3&lt;'Res Rent Roll'!$J15,'Res Rent Roll'!$H15*'Res Rent Roll'!$C15,'Res Rent Roll'!$R15*Rollover!FR15*Rents!FS15/30),'Res Rent Roll'!$R15*Rollover!FR15*Rents!FS15/30))</f>
        <v>0</v>
      </c>
      <c r="FT15" s="47">
        <f>IF('Res Rent Roll'!$B15="","",IF('Res Rent Roll'!$D15="YES",IF(Vacancy!FT$3&lt;'Res Rent Roll'!$J15,'Res Rent Roll'!$H15*'Res Rent Roll'!$C15,'Res Rent Roll'!$R15*Rollover!FS15*Rents!FT15/30),'Res Rent Roll'!$R15*Rollover!FS15*Rents!FT15/30))</f>
        <v>0</v>
      </c>
      <c r="FU15" s="47">
        <f>IF('Res Rent Roll'!$B15="","",IF('Res Rent Roll'!$D15="YES",IF(Vacancy!FU$3&lt;'Res Rent Roll'!$J15,'Res Rent Roll'!$H15*'Res Rent Roll'!$C15,'Res Rent Roll'!$R15*Rollover!FT15*Rents!FU15/30),'Res Rent Roll'!$R15*Rollover!FT15*Rents!FU15/30))</f>
        <v>0</v>
      </c>
      <c r="FV15" s="47">
        <f>IF('Res Rent Roll'!$B15="","",IF('Res Rent Roll'!$D15="YES",IF(Vacancy!FV$3&lt;'Res Rent Roll'!$J15,'Res Rent Roll'!$H15*'Res Rent Roll'!$C15,'Res Rent Roll'!$R15*Rollover!FU15*Rents!FV15/30),'Res Rent Roll'!$R15*Rollover!FU15*Rents!FV15/30))</f>
        <v>0</v>
      </c>
      <c r="FW15" s="47">
        <f>IF('Res Rent Roll'!$B15="","",IF('Res Rent Roll'!$D15="YES",IF(Vacancy!FW$3&lt;'Res Rent Roll'!$J15,'Res Rent Roll'!$H15*'Res Rent Roll'!$C15,'Res Rent Roll'!$R15*Rollover!FV15*Rents!FW15/30),'Res Rent Roll'!$R15*Rollover!FV15*Rents!FW15/30))</f>
        <v>0</v>
      </c>
      <c r="FX15" s="47">
        <f>IF('Res Rent Roll'!$B15="","",IF('Res Rent Roll'!$D15="YES",IF(Vacancy!FX$3&lt;'Res Rent Roll'!$J15,'Res Rent Roll'!$H15*'Res Rent Roll'!$C15,'Res Rent Roll'!$R15*Rollover!FW15*Rents!FX15/30),'Res Rent Roll'!$R15*Rollover!FW15*Rents!FX15/30))</f>
        <v>0</v>
      </c>
      <c r="FY15" s="47">
        <f>IF('Res Rent Roll'!$B15="","",IF('Res Rent Roll'!$D15="YES",IF(Vacancy!FY$3&lt;'Res Rent Roll'!$J15,'Res Rent Roll'!$H15*'Res Rent Roll'!$C15,'Res Rent Roll'!$R15*Rollover!FX15*Rents!FY15/30),'Res Rent Roll'!$R15*Rollover!FX15*Rents!FY15/30))</f>
        <v>0</v>
      </c>
      <c r="FZ15" s="47">
        <f>IF('Res Rent Roll'!$B15="","",IF('Res Rent Roll'!$D15="YES",IF(Vacancy!FZ$3&lt;'Res Rent Roll'!$J15,'Res Rent Roll'!$H15*'Res Rent Roll'!$C15,'Res Rent Roll'!$R15*Rollover!FY15*Rents!FZ15/30),'Res Rent Roll'!$R15*Rollover!FY15*Rents!FZ15/30))</f>
        <v>0</v>
      </c>
      <c r="GA15" s="48">
        <f>IF('Res Rent Roll'!$B15="","",IF('Res Rent Roll'!$D15="YES",IF(Vacancy!GA$3&lt;'Res Rent Roll'!$J15,'Res Rent Roll'!$H15*'Res Rent Roll'!$C15,'Res Rent Roll'!$R15*Rollover!FZ15*Rents!GA15/30),'Res Rent Roll'!$R15*Rollover!FZ15*Rents!GA15/30))</f>
        <v>0</v>
      </c>
    </row>
    <row r="16" spans="2:183" x14ac:dyDescent="0.3">
      <c r="B16" s="42" t="str">
        <f>IF('Res Rent Roll'!$B16="","",'Res Rent Roll'!$B16)</f>
        <v>2-Bed B (No Renovation)</v>
      </c>
      <c r="C16" s="43"/>
      <c r="D16" s="47">
        <f>IF('Res Rent Roll'!$B16="","",IF('Res Rent Roll'!$D16="YES",IF(Vacancy!D$3&lt;'Res Rent Roll'!$J16,'Res Rent Roll'!$H16*'Res Rent Roll'!$C16,'Res Rent Roll'!$R16*Rollover!C16*Rents!D16/30),'Res Rent Roll'!$R16*Rollover!C16*Rents!D16/30))</f>
        <v>0</v>
      </c>
      <c r="E16" s="47">
        <f>IF('Res Rent Roll'!$B16="","",IF('Res Rent Roll'!$D16="YES",IF(Vacancy!E$3&lt;'Res Rent Roll'!$J16,'Res Rent Roll'!$H16*'Res Rent Roll'!$C16,'Res Rent Roll'!$R16*Rollover!D16*Rents!E16/30),'Res Rent Roll'!$R16*Rollover!D16*Rents!E16/30))</f>
        <v>0</v>
      </c>
      <c r="F16" s="47">
        <f>IF('Res Rent Roll'!$B16="","",IF('Res Rent Roll'!$D16="YES",IF(Vacancy!F$3&lt;'Res Rent Roll'!$J16,'Res Rent Roll'!$H16*'Res Rent Roll'!$C16,'Res Rent Roll'!$R16*Rollover!E16*Rents!F16/30),'Res Rent Roll'!$R16*Rollover!E16*Rents!F16/30))</f>
        <v>0</v>
      </c>
      <c r="G16" s="47">
        <f>IF('Res Rent Roll'!$B16="","",IF('Res Rent Roll'!$D16="YES",IF(Vacancy!G$3&lt;'Res Rent Roll'!$J16,'Res Rent Roll'!$H16*'Res Rent Roll'!$C16,'Res Rent Roll'!$R16*Rollover!F16*Rents!G16/30),'Res Rent Roll'!$R16*Rollover!F16*Rents!G16/30))</f>
        <v>0</v>
      </c>
      <c r="H16" s="47">
        <f>IF('Res Rent Roll'!$B16="","",IF('Res Rent Roll'!$D16="YES",IF(Vacancy!H$3&lt;'Res Rent Roll'!$J16,'Res Rent Roll'!$H16*'Res Rent Roll'!$C16,'Res Rent Roll'!$R16*Rollover!G16*Rents!H16/30),'Res Rent Roll'!$R16*Rollover!G16*Rents!H16/30))</f>
        <v>0</v>
      </c>
      <c r="I16" s="47">
        <f>IF('Res Rent Roll'!$B16="","",IF('Res Rent Roll'!$D16="YES",IF(Vacancy!I$3&lt;'Res Rent Roll'!$J16,'Res Rent Roll'!$H16*'Res Rent Roll'!$C16,'Res Rent Roll'!$R16*Rollover!H16*Rents!I16/30),'Res Rent Roll'!$R16*Rollover!H16*Rents!I16/30))</f>
        <v>0</v>
      </c>
      <c r="J16" s="47">
        <f>IF('Res Rent Roll'!$B16="","",IF('Res Rent Roll'!$D16="YES",IF(Vacancy!J$3&lt;'Res Rent Roll'!$J16,'Res Rent Roll'!$H16*'Res Rent Roll'!$C16,'Res Rent Roll'!$R16*Rollover!I16*Rents!J16/30),'Res Rent Roll'!$R16*Rollover!I16*Rents!J16/30))</f>
        <v>0</v>
      </c>
      <c r="K16" s="47">
        <f>IF('Res Rent Roll'!$B16="","",IF('Res Rent Roll'!$D16="YES",IF(Vacancy!K$3&lt;'Res Rent Roll'!$J16,'Res Rent Roll'!$H16*'Res Rent Roll'!$C16,'Res Rent Roll'!$R16*Rollover!J16*Rents!K16/30),'Res Rent Roll'!$R16*Rollover!J16*Rents!K16/30))</f>
        <v>0</v>
      </c>
      <c r="L16" s="47">
        <f>IF('Res Rent Roll'!$B16="","",IF('Res Rent Roll'!$D16="YES",IF(Vacancy!L$3&lt;'Res Rent Roll'!$J16,'Res Rent Roll'!$H16*'Res Rent Roll'!$C16,'Res Rent Roll'!$R16*Rollover!K16*Rents!L16/30),'Res Rent Roll'!$R16*Rollover!K16*Rents!L16/30))</f>
        <v>0</v>
      </c>
      <c r="M16" s="47">
        <f>IF('Res Rent Roll'!$B16="","",IF('Res Rent Roll'!$D16="YES",IF(Vacancy!M$3&lt;'Res Rent Roll'!$J16,'Res Rent Roll'!$H16*'Res Rent Roll'!$C16,'Res Rent Roll'!$R16*Rollover!L16*Rents!M16/30),'Res Rent Roll'!$R16*Rollover!L16*Rents!M16/30))</f>
        <v>0</v>
      </c>
      <c r="N16" s="47">
        <f>IF('Res Rent Roll'!$B16="","",IF('Res Rent Roll'!$D16="YES",IF(Vacancy!N$3&lt;'Res Rent Roll'!$J16,'Res Rent Roll'!$H16*'Res Rent Roll'!$C16,'Res Rent Roll'!$R16*Rollover!M16*Rents!N16/30),'Res Rent Roll'!$R16*Rollover!M16*Rents!N16/30))</f>
        <v>0</v>
      </c>
      <c r="O16" s="47">
        <f>IF('Res Rent Roll'!$B16="","",IF('Res Rent Roll'!$D16="YES",IF(Vacancy!O$3&lt;'Res Rent Roll'!$J16,'Res Rent Roll'!$H16*'Res Rent Roll'!$C16,'Res Rent Roll'!$R16*Rollover!N16*Rents!O16/30),'Res Rent Roll'!$R16*Rollover!N16*Rents!O16/30))</f>
        <v>0</v>
      </c>
      <c r="P16" s="47">
        <f>IF('Res Rent Roll'!$B16="","",IF('Res Rent Roll'!$D16="YES",IF(Vacancy!P$3&lt;'Res Rent Roll'!$J16,'Res Rent Roll'!$H16*'Res Rent Roll'!$C16,'Res Rent Roll'!$R16*Rollover!O16*Rents!P16/30),'Res Rent Roll'!$R16*Rollover!O16*Rents!P16/30))</f>
        <v>3104.8320000000008</v>
      </c>
      <c r="Q16" s="47">
        <f>IF('Res Rent Roll'!$B16="","",IF('Res Rent Roll'!$D16="YES",IF(Vacancy!Q$3&lt;'Res Rent Roll'!$J16,'Res Rent Roll'!$H16*'Res Rent Roll'!$C16,'Res Rent Roll'!$R16*Rollover!P16*Rents!Q16/30),'Res Rent Roll'!$R16*Rollover!P16*Rents!Q16/30))</f>
        <v>0</v>
      </c>
      <c r="R16" s="47">
        <f>IF('Res Rent Roll'!$B16="","",IF('Res Rent Roll'!$D16="YES",IF(Vacancy!R$3&lt;'Res Rent Roll'!$J16,'Res Rent Roll'!$H16*'Res Rent Roll'!$C16,'Res Rent Roll'!$R16*Rollover!Q16*Rents!R16/30),'Res Rent Roll'!$R16*Rollover!Q16*Rents!R16/30))</f>
        <v>0</v>
      </c>
      <c r="S16" s="47">
        <f>IF('Res Rent Roll'!$B16="","",IF('Res Rent Roll'!$D16="YES",IF(Vacancy!S$3&lt;'Res Rent Roll'!$J16,'Res Rent Roll'!$H16*'Res Rent Roll'!$C16,'Res Rent Roll'!$R16*Rollover!R16*Rents!S16/30),'Res Rent Roll'!$R16*Rollover!R16*Rents!S16/30))</f>
        <v>0</v>
      </c>
      <c r="T16" s="47">
        <f>IF('Res Rent Roll'!$B16="","",IF('Res Rent Roll'!$D16="YES",IF(Vacancy!T$3&lt;'Res Rent Roll'!$J16,'Res Rent Roll'!$H16*'Res Rent Roll'!$C16,'Res Rent Roll'!$R16*Rollover!S16*Rents!T16/30),'Res Rent Roll'!$R16*Rollover!S16*Rents!T16/30))</f>
        <v>0</v>
      </c>
      <c r="U16" s="47">
        <f>IF('Res Rent Roll'!$B16="","",IF('Res Rent Roll'!$D16="YES",IF(Vacancy!U$3&lt;'Res Rent Roll'!$J16,'Res Rent Roll'!$H16*'Res Rent Roll'!$C16,'Res Rent Roll'!$R16*Rollover!T16*Rents!U16/30),'Res Rent Roll'!$R16*Rollover!T16*Rents!U16/30))</f>
        <v>0</v>
      </c>
      <c r="V16" s="47">
        <f>IF('Res Rent Roll'!$B16="","",IF('Res Rent Roll'!$D16="YES",IF(Vacancy!V$3&lt;'Res Rent Roll'!$J16,'Res Rent Roll'!$H16*'Res Rent Roll'!$C16,'Res Rent Roll'!$R16*Rollover!U16*Rents!V16/30),'Res Rent Roll'!$R16*Rollover!U16*Rents!V16/30))</f>
        <v>0</v>
      </c>
      <c r="W16" s="47">
        <f>IF('Res Rent Roll'!$B16="","",IF('Res Rent Roll'!$D16="YES",IF(Vacancy!W$3&lt;'Res Rent Roll'!$J16,'Res Rent Roll'!$H16*'Res Rent Roll'!$C16,'Res Rent Roll'!$R16*Rollover!V16*Rents!W16/30),'Res Rent Roll'!$R16*Rollover!V16*Rents!W16/30))</f>
        <v>0</v>
      </c>
      <c r="X16" s="47">
        <f>IF('Res Rent Roll'!$B16="","",IF('Res Rent Roll'!$D16="YES",IF(Vacancy!X$3&lt;'Res Rent Roll'!$J16,'Res Rent Roll'!$H16*'Res Rent Roll'!$C16,'Res Rent Roll'!$R16*Rollover!W16*Rents!X16/30),'Res Rent Roll'!$R16*Rollover!W16*Rents!X16/30))</f>
        <v>0</v>
      </c>
      <c r="Y16" s="47">
        <f>IF('Res Rent Roll'!$B16="","",IF('Res Rent Roll'!$D16="YES",IF(Vacancy!Y$3&lt;'Res Rent Roll'!$J16,'Res Rent Roll'!$H16*'Res Rent Roll'!$C16,'Res Rent Roll'!$R16*Rollover!X16*Rents!Y16/30),'Res Rent Roll'!$R16*Rollover!X16*Rents!Y16/30))</f>
        <v>0</v>
      </c>
      <c r="Z16" s="47">
        <f>IF('Res Rent Roll'!$B16="","",IF('Res Rent Roll'!$D16="YES",IF(Vacancy!Z$3&lt;'Res Rent Roll'!$J16,'Res Rent Roll'!$H16*'Res Rent Roll'!$C16,'Res Rent Roll'!$R16*Rollover!Y16*Rents!Z16/30),'Res Rent Roll'!$R16*Rollover!Y16*Rents!Z16/30))</f>
        <v>0</v>
      </c>
      <c r="AA16" s="47">
        <f>IF('Res Rent Roll'!$B16="","",IF('Res Rent Roll'!$D16="YES",IF(Vacancy!AA$3&lt;'Res Rent Roll'!$J16,'Res Rent Roll'!$H16*'Res Rent Roll'!$C16,'Res Rent Roll'!$R16*Rollover!Z16*Rents!AA16/30),'Res Rent Roll'!$R16*Rollover!Z16*Rents!AA16/30))</f>
        <v>0</v>
      </c>
      <c r="AB16" s="47">
        <f>IF('Res Rent Roll'!$B16="","",IF('Res Rent Roll'!$D16="YES",IF(Vacancy!AB$3&lt;'Res Rent Roll'!$J16,'Res Rent Roll'!$H16*'Res Rent Roll'!$C16,'Res Rent Roll'!$R16*Rollover!AA16*Rents!AB16/30),'Res Rent Roll'!$R16*Rollover!AA16*Rents!AB16/30))</f>
        <v>3197.9769600000004</v>
      </c>
      <c r="AC16" s="47">
        <f>IF('Res Rent Roll'!$B16="","",IF('Res Rent Roll'!$D16="YES",IF(Vacancy!AC$3&lt;'Res Rent Roll'!$J16,'Res Rent Roll'!$H16*'Res Rent Roll'!$C16,'Res Rent Roll'!$R16*Rollover!AB16*Rents!AC16/30),'Res Rent Roll'!$R16*Rollover!AB16*Rents!AC16/30))</f>
        <v>0</v>
      </c>
      <c r="AD16" s="47">
        <f>IF('Res Rent Roll'!$B16="","",IF('Res Rent Roll'!$D16="YES",IF(Vacancy!AD$3&lt;'Res Rent Roll'!$J16,'Res Rent Roll'!$H16*'Res Rent Roll'!$C16,'Res Rent Roll'!$R16*Rollover!AC16*Rents!AD16/30),'Res Rent Roll'!$R16*Rollover!AC16*Rents!AD16/30))</f>
        <v>0</v>
      </c>
      <c r="AE16" s="47">
        <f>IF('Res Rent Roll'!$B16="","",IF('Res Rent Roll'!$D16="YES",IF(Vacancy!AE$3&lt;'Res Rent Roll'!$J16,'Res Rent Roll'!$H16*'Res Rent Roll'!$C16,'Res Rent Roll'!$R16*Rollover!AD16*Rents!AE16/30),'Res Rent Roll'!$R16*Rollover!AD16*Rents!AE16/30))</f>
        <v>0</v>
      </c>
      <c r="AF16" s="47">
        <f>IF('Res Rent Roll'!$B16="","",IF('Res Rent Roll'!$D16="YES",IF(Vacancy!AF$3&lt;'Res Rent Roll'!$J16,'Res Rent Roll'!$H16*'Res Rent Roll'!$C16,'Res Rent Roll'!$R16*Rollover!AE16*Rents!AF16/30),'Res Rent Roll'!$R16*Rollover!AE16*Rents!AF16/30))</f>
        <v>0</v>
      </c>
      <c r="AG16" s="47">
        <f>IF('Res Rent Roll'!$B16="","",IF('Res Rent Roll'!$D16="YES",IF(Vacancy!AG$3&lt;'Res Rent Roll'!$J16,'Res Rent Roll'!$H16*'Res Rent Roll'!$C16,'Res Rent Roll'!$R16*Rollover!AF16*Rents!AG16/30),'Res Rent Roll'!$R16*Rollover!AF16*Rents!AG16/30))</f>
        <v>0</v>
      </c>
      <c r="AH16" s="47">
        <f>IF('Res Rent Roll'!$B16="","",IF('Res Rent Roll'!$D16="YES",IF(Vacancy!AH$3&lt;'Res Rent Roll'!$J16,'Res Rent Roll'!$H16*'Res Rent Roll'!$C16,'Res Rent Roll'!$R16*Rollover!AG16*Rents!AH16/30),'Res Rent Roll'!$R16*Rollover!AG16*Rents!AH16/30))</f>
        <v>0</v>
      </c>
      <c r="AI16" s="47">
        <f>IF('Res Rent Roll'!$B16="","",IF('Res Rent Roll'!$D16="YES",IF(Vacancy!AI$3&lt;'Res Rent Roll'!$J16,'Res Rent Roll'!$H16*'Res Rent Roll'!$C16,'Res Rent Roll'!$R16*Rollover!AH16*Rents!AI16/30),'Res Rent Roll'!$R16*Rollover!AH16*Rents!AI16/30))</f>
        <v>0</v>
      </c>
      <c r="AJ16" s="47">
        <f>IF('Res Rent Roll'!$B16="","",IF('Res Rent Roll'!$D16="YES",IF(Vacancy!AJ$3&lt;'Res Rent Roll'!$J16,'Res Rent Roll'!$H16*'Res Rent Roll'!$C16,'Res Rent Roll'!$R16*Rollover!AI16*Rents!AJ16/30),'Res Rent Roll'!$R16*Rollover!AI16*Rents!AJ16/30))</f>
        <v>0</v>
      </c>
      <c r="AK16" s="47">
        <f>IF('Res Rent Roll'!$B16="","",IF('Res Rent Roll'!$D16="YES",IF(Vacancy!AK$3&lt;'Res Rent Roll'!$J16,'Res Rent Roll'!$H16*'Res Rent Roll'!$C16,'Res Rent Roll'!$R16*Rollover!AJ16*Rents!AK16/30),'Res Rent Roll'!$R16*Rollover!AJ16*Rents!AK16/30))</f>
        <v>0</v>
      </c>
      <c r="AL16" s="47">
        <f>IF('Res Rent Roll'!$B16="","",IF('Res Rent Roll'!$D16="YES",IF(Vacancy!AL$3&lt;'Res Rent Roll'!$J16,'Res Rent Roll'!$H16*'Res Rent Roll'!$C16,'Res Rent Roll'!$R16*Rollover!AK16*Rents!AL16/30),'Res Rent Roll'!$R16*Rollover!AK16*Rents!AL16/30))</f>
        <v>0</v>
      </c>
      <c r="AM16" s="47">
        <f>IF('Res Rent Roll'!$B16="","",IF('Res Rent Roll'!$D16="YES",IF(Vacancy!AM$3&lt;'Res Rent Roll'!$J16,'Res Rent Roll'!$H16*'Res Rent Roll'!$C16,'Res Rent Roll'!$R16*Rollover!AL16*Rents!AM16/30),'Res Rent Roll'!$R16*Rollover!AL16*Rents!AM16/30))</f>
        <v>0</v>
      </c>
      <c r="AN16" s="47">
        <f>IF('Res Rent Roll'!$B16="","",IF('Res Rent Roll'!$D16="YES",IF(Vacancy!AN$3&lt;'Res Rent Roll'!$J16,'Res Rent Roll'!$H16*'Res Rent Roll'!$C16,'Res Rent Roll'!$R16*Rollover!AM16*Rents!AN16/30),'Res Rent Roll'!$R16*Rollover!AM16*Rents!AN16/30))</f>
        <v>3293.9162688000006</v>
      </c>
      <c r="AO16" s="47">
        <f>IF('Res Rent Roll'!$B16="","",IF('Res Rent Roll'!$D16="YES",IF(Vacancy!AO$3&lt;'Res Rent Roll'!$J16,'Res Rent Roll'!$H16*'Res Rent Roll'!$C16,'Res Rent Roll'!$R16*Rollover!AN16*Rents!AO16/30),'Res Rent Roll'!$R16*Rollover!AN16*Rents!AO16/30))</f>
        <v>0</v>
      </c>
      <c r="AP16" s="47">
        <f>IF('Res Rent Roll'!$B16="","",IF('Res Rent Roll'!$D16="YES",IF(Vacancy!AP$3&lt;'Res Rent Roll'!$J16,'Res Rent Roll'!$H16*'Res Rent Roll'!$C16,'Res Rent Roll'!$R16*Rollover!AO16*Rents!AP16/30),'Res Rent Roll'!$R16*Rollover!AO16*Rents!AP16/30))</f>
        <v>0</v>
      </c>
      <c r="AQ16" s="47">
        <f>IF('Res Rent Roll'!$B16="","",IF('Res Rent Roll'!$D16="YES",IF(Vacancy!AQ$3&lt;'Res Rent Roll'!$J16,'Res Rent Roll'!$H16*'Res Rent Roll'!$C16,'Res Rent Roll'!$R16*Rollover!AP16*Rents!AQ16/30),'Res Rent Roll'!$R16*Rollover!AP16*Rents!AQ16/30))</f>
        <v>0</v>
      </c>
      <c r="AR16" s="47">
        <f>IF('Res Rent Roll'!$B16="","",IF('Res Rent Roll'!$D16="YES",IF(Vacancy!AR$3&lt;'Res Rent Roll'!$J16,'Res Rent Roll'!$H16*'Res Rent Roll'!$C16,'Res Rent Roll'!$R16*Rollover!AQ16*Rents!AR16/30),'Res Rent Roll'!$R16*Rollover!AQ16*Rents!AR16/30))</f>
        <v>0</v>
      </c>
      <c r="AS16" s="47">
        <f>IF('Res Rent Roll'!$B16="","",IF('Res Rent Roll'!$D16="YES",IF(Vacancy!AS$3&lt;'Res Rent Roll'!$J16,'Res Rent Roll'!$H16*'Res Rent Roll'!$C16,'Res Rent Roll'!$R16*Rollover!AR16*Rents!AS16/30),'Res Rent Roll'!$R16*Rollover!AR16*Rents!AS16/30))</f>
        <v>0</v>
      </c>
      <c r="AT16" s="47">
        <f>IF('Res Rent Roll'!$B16="","",IF('Res Rent Roll'!$D16="YES",IF(Vacancy!AT$3&lt;'Res Rent Roll'!$J16,'Res Rent Roll'!$H16*'Res Rent Roll'!$C16,'Res Rent Roll'!$R16*Rollover!AS16*Rents!AT16/30),'Res Rent Roll'!$R16*Rollover!AS16*Rents!AT16/30))</f>
        <v>0</v>
      </c>
      <c r="AU16" s="47">
        <f>IF('Res Rent Roll'!$B16="","",IF('Res Rent Roll'!$D16="YES",IF(Vacancy!AU$3&lt;'Res Rent Roll'!$J16,'Res Rent Roll'!$H16*'Res Rent Roll'!$C16,'Res Rent Roll'!$R16*Rollover!AT16*Rents!AU16/30),'Res Rent Roll'!$R16*Rollover!AT16*Rents!AU16/30))</f>
        <v>0</v>
      </c>
      <c r="AV16" s="47">
        <f>IF('Res Rent Roll'!$B16="","",IF('Res Rent Roll'!$D16="YES",IF(Vacancy!AV$3&lt;'Res Rent Roll'!$J16,'Res Rent Roll'!$H16*'Res Rent Roll'!$C16,'Res Rent Roll'!$R16*Rollover!AU16*Rents!AV16/30),'Res Rent Roll'!$R16*Rollover!AU16*Rents!AV16/30))</f>
        <v>0</v>
      </c>
      <c r="AW16" s="47">
        <f>IF('Res Rent Roll'!$B16="","",IF('Res Rent Roll'!$D16="YES",IF(Vacancy!AW$3&lt;'Res Rent Roll'!$J16,'Res Rent Roll'!$H16*'Res Rent Roll'!$C16,'Res Rent Roll'!$R16*Rollover!AV16*Rents!AW16/30),'Res Rent Roll'!$R16*Rollover!AV16*Rents!AW16/30))</f>
        <v>0</v>
      </c>
      <c r="AX16" s="47">
        <f>IF('Res Rent Roll'!$B16="","",IF('Res Rent Roll'!$D16="YES",IF(Vacancy!AX$3&lt;'Res Rent Roll'!$J16,'Res Rent Roll'!$H16*'Res Rent Roll'!$C16,'Res Rent Roll'!$R16*Rollover!AW16*Rents!AX16/30),'Res Rent Roll'!$R16*Rollover!AW16*Rents!AX16/30))</f>
        <v>0</v>
      </c>
      <c r="AY16" s="47">
        <f>IF('Res Rent Roll'!$B16="","",IF('Res Rent Roll'!$D16="YES",IF(Vacancy!AY$3&lt;'Res Rent Roll'!$J16,'Res Rent Roll'!$H16*'Res Rent Roll'!$C16,'Res Rent Roll'!$R16*Rollover!AX16*Rents!AY16/30),'Res Rent Roll'!$R16*Rollover!AX16*Rents!AY16/30))</f>
        <v>0</v>
      </c>
      <c r="AZ16" s="47">
        <f>IF('Res Rent Roll'!$B16="","",IF('Res Rent Roll'!$D16="YES",IF(Vacancy!AZ$3&lt;'Res Rent Roll'!$J16,'Res Rent Roll'!$H16*'Res Rent Roll'!$C16,'Res Rent Roll'!$R16*Rollover!AY16*Rents!AZ16/30),'Res Rent Roll'!$R16*Rollover!AY16*Rents!AZ16/30))</f>
        <v>3392.7337568640005</v>
      </c>
      <c r="BA16" s="47">
        <f>IF('Res Rent Roll'!$B16="","",IF('Res Rent Roll'!$D16="YES",IF(Vacancy!BA$3&lt;'Res Rent Roll'!$J16,'Res Rent Roll'!$H16*'Res Rent Roll'!$C16,'Res Rent Roll'!$R16*Rollover!AZ16*Rents!BA16/30),'Res Rent Roll'!$R16*Rollover!AZ16*Rents!BA16/30))</f>
        <v>0</v>
      </c>
      <c r="BB16" s="47">
        <f>IF('Res Rent Roll'!$B16="","",IF('Res Rent Roll'!$D16="YES",IF(Vacancy!BB$3&lt;'Res Rent Roll'!$J16,'Res Rent Roll'!$H16*'Res Rent Roll'!$C16,'Res Rent Roll'!$R16*Rollover!BA16*Rents!BB16/30),'Res Rent Roll'!$R16*Rollover!BA16*Rents!BB16/30))</f>
        <v>0</v>
      </c>
      <c r="BC16" s="47">
        <f>IF('Res Rent Roll'!$B16="","",IF('Res Rent Roll'!$D16="YES",IF(Vacancy!BC$3&lt;'Res Rent Roll'!$J16,'Res Rent Roll'!$H16*'Res Rent Roll'!$C16,'Res Rent Roll'!$R16*Rollover!BB16*Rents!BC16/30),'Res Rent Roll'!$R16*Rollover!BB16*Rents!BC16/30))</f>
        <v>0</v>
      </c>
      <c r="BD16" s="47">
        <f>IF('Res Rent Roll'!$B16="","",IF('Res Rent Roll'!$D16="YES",IF(Vacancy!BD$3&lt;'Res Rent Roll'!$J16,'Res Rent Roll'!$H16*'Res Rent Roll'!$C16,'Res Rent Roll'!$R16*Rollover!BC16*Rents!BD16/30),'Res Rent Roll'!$R16*Rollover!BC16*Rents!BD16/30))</f>
        <v>0</v>
      </c>
      <c r="BE16" s="47">
        <f>IF('Res Rent Roll'!$B16="","",IF('Res Rent Roll'!$D16="YES",IF(Vacancy!BE$3&lt;'Res Rent Roll'!$J16,'Res Rent Roll'!$H16*'Res Rent Roll'!$C16,'Res Rent Roll'!$R16*Rollover!BD16*Rents!BE16/30),'Res Rent Roll'!$R16*Rollover!BD16*Rents!BE16/30))</f>
        <v>0</v>
      </c>
      <c r="BF16" s="47">
        <f>IF('Res Rent Roll'!$B16="","",IF('Res Rent Roll'!$D16="YES",IF(Vacancy!BF$3&lt;'Res Rent Roll'!$J16,'Res Rent Roll'!$H16*'Res Rent Roll'!$C16,'Res Rent Roll'!$R16*Rollover!BE16*Rents!BF16/30),'Res Rent Roll'!$R16*Rollover!BE16*Rents!BF16/30))</f>
        <v>0</v>
      </c>
      <c r="BG16" s="47">
        <f>IF('Res Rent Roll'!$B16="","",IF('Res Rent Roll'!$D16="YES",IF(Vacancy!BG$3&lt;'Res Rent Roll'!$J16,'Res Rent Roll'!$H16*'Res Rent Roll'!$C16,'Res Rent Roll'!$R16*Rollover!BF16*Rents!BG16/30),'Res Rent Roll'!$R16*Rollover!BF16*Rents!BG16/30))</f>
        <v>0</v>
      </c>
      <c r="BH16" s="47">
        <f>IF('Res Rent Roll'!$B16="","",IF('Res Rent Roll'!$D16="YES",IF(Vacancy!BH$3&lt;'Res Rent Roll'!$J16,'Res Rent Roll'!$H16*'Res Rent Roll'!$C16,'Res Rent Roll'!$R16*Rollover!BG16*Rents!BH16/30),'Res Rent Roll'!$R16*Rollover!BG16*Rents!BH16/30))</f>
        <v>0</v>
      </c>
      <c r="BI16" s="47">
        <f>IF('Res Rent Roll'!$B16="","",IF('Res Rent Roll'!$D16="YES",IF(Vacancy!BI$3&lt;'Res Rent Roll'!$J16,'Res Rent Roll'!$H16*'Res Rent Roll'!$C16,'Res Rent Roll'!$R16*Rollover!BH16*Rents!BI16/30),'Res Rent Roll'!$R16*Rollover!BH16*Rents!BI16/30))</f>
        <v>0</v>
      </c>
      <c r="BJ16" s="47">
        <f>IF('Res Rent Roll'!$B16="","",IF('Res Rent Roll'!$D16="YES",IF(Vacancy!BJ$3&lt;'Res Rent Roll'!$J16,'Res Rent Roll'!$H16*'Res Rent Roll'!$C16,'Res Rent Roll'!$R16*Rollover!BI16*Rents!BJ16/30),'Res Rent Roll'!$R16*Rollover!BI16*Rents!BJ16/30))</f>
        <v>0</v>
      </c>
      <c r="BK16" s="47">
        <f>IF('Res Rent Roll'!$B16="","",IF('Res Rent Roll'!$D16="YES",IF(Vacancy!BK$3&lt;'Res Rent Roll'!$J16,'Res Rent Roll'!$H16*'Res Rent Roll'!$C16,'Res Rent Roll'!$R16*Rollover!BJ16*Rents!BK16/30),'Res Rent Roll'!$R16*Rollover!BJ16*Rents!BK16/30))</f>
        <v>0</v>
      </c>
      <c r="BL16" s="47">
        <f>IF('Res Rent Roll'!$B16="","",IF('Res Rent Roll'!$D16="YES",IF(Vacancy!BL$3&lt;'Res Rent Roll'!$J16,'Res Rent Roll'!$H16*'Res Rent Roll'!$C16,'Res Rent Roll'!$R16*Rollover!BK16*Rents!BL16/30),'Res Rent Roll'!$R16*Rollover!BK16*Rents!BL16/30))</f>
        <v>3494.5157695699204</v>
      </c>
      <c r="BM16" s="47">
        <f>IF('Res Rent Roll'!$B16="","",IF('Res Rent Roll'!$D16="YES",IF(Vacancy!BM$3&lt;'Res Rent Roll'!$J16,'Res Rent Roll'!$H16*'Res Rent Roll'!$C16,'Res Rent Roll'!$R16*Rollover!BL16*Rents!BM16/30),'Res Rent Roll'!$R16*Rollover!BL16*Rents!BM16/30))</f>
        <v>0</v>
      </c>
      <c r="BN16" s="47">
        <f>IF('Res Rent Roll'!$B16="","",IF('Res Rent Roll'!$D16="YES",IF(Vacancy!BN$3&lt;'Res Rent Roll'!$J16,'Res Rent Roll'!$H16*'Res Rent Roll'!$C16,'Res Rent Roll'!$R16*Rollover!BM16*Rents!BN16/30),'Res Rent Roll'!$R16*Rollover!BM16*Rents!BN16/30))</f>
        <v>0</v>
      </c>
      <c r="BO16" s="47">
        <f>IF('Res Rent Roll'!$B16="","",IF('Res Rent Roll'!$D16="YES",IF(Vacancy!BO$3&lt;'Res Rent Roll'!$J16,'Res Rent Roll'!$H16*'Res Rent Roll'!$C16,'Res Rent Roll'!$R16*Rollover!BN16*Rents!BO16/30),'Res Rent Roll'!$R16*Rollover!BN16*Rents!BO16/30))</f>
        <v>0</v>
      </c>
      <c r="BP16" s="47">
        <f>IF('Res Rent Roll'!$B16="","",IF('Res Rent Roll'!$D16="YES",IF(Vacancy!BP$3&lt;'Res Rent Roll'!$J16,'Res Rent Roll'!$H16*'Res Rent Roll'!$C16,'Res Rent Roll'!$R16*Rollover!BO16*Rents!BP16/30),'Res Rent Roll'!$R16*Rollover!BO16*Rents!BP16/30))</f>
        <v>0</v>
      </c>
      <c r="BQ16" s="47">
        <f>IF('Res Rent Roll'!$B16="","",IF('Res Rent Roll'!$D16="YES",IF(Vacancy!BQ$3&lt;'Res Rent Roll'!$J16,'Res Rent Roll'!$H16*'Res Rent Roll'!$C16,'Res Rent Roll'!$R16*Rollover!BP16*Rents!BQ16/30),'Res Rent Roll'!$R16*Rollover!BP16*Rents!BQ16/30))</f>
        <v>0</v>
      </c>
      <c r="BR16" s="47">
        <f>IF('Res Rent Roll'!$B16="","",IF('Res Rent Roll'!$D16="YES",IF(Vacancy!BR$3&lt;'Res Rent Roll'!$J16,'Res Rent Roll'!$H16*'Res Rent Roll'!$C16,'Res Rent Roll'!$R16*Rollover!BQ16*Rents!BR16/30),'Res Rent Roll'!$R16*Rollover!BQ16*Rents!BR16/30))</f>
        <v>0</v>
      </c>
      <c r="BS16" s="47">
        <f>IF('Res Rent Roll'!$B16="","",IF('Res Rent Roll'!$D16="YES",IF(Vacancy!BS$3&lt;'Res Rent Roll'!$J16,'Res Rent Roll'!$H16*'Res Rent Roll'!$C16,'Res Rent Roll'!$R16*Rollover!BR16*Rents!BS16/30),'Res Rent Roll'!$R16*Rollover!BR16*Rents!BS16/30))</f>
        <v>0</v>
      </c>
      <c r="BT16" s="47">
        <f>IF('Res Rent Roll'!$B16="","",IF('Res Rent Roll'!$D16="YES",IF(Vacancy!BT$3&lt;'Res Rent Roll'!$J16,'Res Rent Roll'!$H16*'Res Rent Roll'!$C16,'Res Rent Roll'!$R16*Rollover!BS16*Rents!BT16/30),'Res Rent Roll'!$R16*Rollover!BS16*Rents!BT16/30))</f>
        <v>0</v>
      </c>
      <c r="BU16" s="47">
        <f>IF('Res Rent Roll'!$B16="","",IF('Res Rent Roll'!$D16="YES",IF(Vacancy!BU$3&lt;'Res Rent Roll'!$J16,'Res Rent Roll'!$H16*'Res Rent Roll'!$C16,'Res Rent Roll'!$R16*Rollover!BT16*Rents!BU16/30),'Res Rent Roll'!$R16*Rollover!BT16*Rents!BU16/30))</f>
        <v>0</v>
      </c>
      <c r="BV16" s="47">
        <f>IF('Res Rent Roll'!$B16="","",IF('Res Rent Roll'!$D16="YES",IF(Vacancy!BV$3&lt;'Res Rent Roll'!$J16,'Res Rent Roll'!$H16*'Res Rent Roll'!$C16,'Res Rent Roll'!$R16*Rollover!BU16*Rents!BV16/30),'Res Rent Roll'!$R16*Rollover!BU16*Rents!BV16/30))</f>
        <v>0</v>
      </c>
      <c r="BW16" s="47">
        <f>IF('Res Rent Roll'!$B16="","",IF('Res Rent Roll'!$D16="YES",IF(Vacancy!BW$3&lt;'Res Rent Roll'!$J16,'Res Rent Roll'!$H16*'Res Rent Roll'!$C16,'Res Rent Roll'!$R16*Rollover!BV16*Rents!BW16/30),'Res Rent Roll'!$R16*Rollover!BV16*Rents!BW16/30))</f>
        <v>0</v>
      </c>
      <c r="BX16" s="47">
        <f>IF('Res Rent Roll'!$B16="","",IF('Res Rent Roll'!$D16="YES",IF(Vacancy!BX$3&lt;'Res Rent Roll'!$J16,'Res Rent Roll'!$H16*'Res Rent Roll'!$C16,'Res Rent Roll'!$R16*Rollover!BW16*Rents!BX16/30),'Res Rent Roll'!$R16*Rollover!BW16*Rents!BX16/30))</f>
        <v>3599.3512426570178</v>
      </c>
      <c r="BY16" s="47">
        <f>IF('Res Rent Roll'!$B16="","",IF('Res Rent Roll'!$D16="YES",IF(Vacancy!BY$3&lt;'Res Rent Roll'!$J16,'Res Rent Roll'!$H16*'Res Rent Roll'!$C16,'Res Rent Roll'!$R16*Rollover!BX16*Rents!BY16/30),'Res Rent Roll'!$R16*Rollover!BX16*Rents!BY16/30))</f>
        <v>0</v>
      </c>
      <c r="BZ16" s="47">
        <f>IF('Res Rent Roll'!$B16="","",IF('Res Rent Roll'!$D16="YES",IF(Vacancy!BZ$3&lt;'Res Rent Roll'!$J16,'Res Rent Roll'!$H16*'Res Rent Roll'!$C16,'Res Rent Roll'!$R16*Rollover!BY16*Rents!BZ16/30),'Res Rent Roll'!$R16*Rollover!BY16*Rents!BZ16/30))</f>
        <v>0</v>
      </c>
      <c r="CA16" s="47">
        <f>IF('Res Rent Roll'!$B16="","",IF('Res Rent Roll'!$D16="YES",IF(Vacancy!CA$3&lt;'Res Rent Roll'!$J16,'Res Rent Roll'!$H16*'Res Rent Roll'!$C16,'Res Rent Roll'!$R16*Rollover!BZ16*Rents!CA16/30),'Res Rent Roll'!$R16*Rollover!BZ16*Rents!CA16/30))</f>
        <v>0</v>
      </c>
      <c r="CB16" s="47">
        <f>IF('Res Rent Roll'!$B16="","",IF('Res Rent Roll'!$D16="YES",IF(Vacancy!CB$3&lt;'Res Rent Roll'!$J16,'Res Rent Roll'!$H16*'Res Rent Roll'!$C16,'Res Rent Roll'!$R16*Rollover!CA16*Rents!CB16/30),'Res Rent Roll'!$R16*Rollover!CA16*Rents!CB16/30))</f>
        <v>0</v>
      </c>
      <c r="CC16" s="47">
        <f>IF('Res Rent Roll'!$B16="","",IF('Res Rent Roll'!$D16="YES",IF(Vacancy!CC$3&lt;'Res Rent Roll'!$J16,'Res Rent Roll'!$H16*'Res Rent Roll'!$C16,'Res Rent Roll'!$R16*Rollover!CB16*Rents!CC16/30),'Res Rent Roll'!$R16*Rollover!CB16*Rents!CC16/30))</f>
        <v>0</v>
      </c>
      <c r="CD16" s="47">
        <f>IF('Res Rent Roll'!$B16="","",IF('Res Rent Roll'!$D16="YES",IF(Vacancy!CD$3&lt;'Res Rent Roll'!$J16,'Res Rent Roll'!$H16*'Res Rent Roll'!$C16,'Res Rent Roll'!$R16*Rollover!CC16*Rents!CD16/30),'Res Rent Roll'!$R16*Rollover!CC16*Rents!CD16/30))</f>
        <v>0</v>
      </c>
      <c r="CE16" s="47">
        <f>IF('Res Rent Roll'!$B16="","",IF('Res Rent Roll'!$D16="YES",IF(Vacancy!CE$3&lt;'Res Rent Roll'!$J16,'Res Rent Roll'!$H16*'Res Rent Roll'!$C16,'Res Rent Roll'!$R16*Rollover!CD16*Rents!CE16/30),'Res Rent Roll'!$R16*Rollover!CD16*Rents!CE16/30))</f>
        <v>0</v>
      </c>
      <c r="CF16" s="47">
        <f>IF('Res Rent Roll'!$B16="","",IF('Res Rent Roll'!$D16="YES",IF(Vacancy!CF$3&lt;'Res Rent Roll'!$J16,'Res Rent Roll'!$H16*'Res Rent Roll'!$C16,'Res Rent Roll'!$R16*Rollover!CE16*Rents!CF16/30),'Res Rent Roll'!$R16*Rollover!CE16*Rents!CF16/30))</f>
        <v>0</v>
      </c>
      <c r="CG16" s="47">
        <f>IF('Res Rent Roll'!$B16="","",IF('Res Rent Roll'!$D16="YES",IF(Vacancy!CG$3&lt;'Res Rent Roll'!$J16,'Res Rent Roll'!$H16*'Res Rent Roll'!$C16,'Res Rent Roll'!$R16*Rollover!CF16*Rents!CG16/30),'Res Rent Roll'!$R16*Rollover!CF16*Rents!CG16/30))</f>
        <v>0</v>
      </c>
      <c r="CH16" s="47">
        <f>IF('Res Rent Roll'!$B16="","",IF('Res Rent Roll'!$D16="YES",IF(Vacancy!CH$3&lt;'Res Rent Roll'!$J16,'Res Rent Roll'!$H16*'Res Rent Roll'!$C16,'Res Rent Roll'!$R16*Rollover!CG16*Rents!CH16/30),'Res Rent Roll'!$R16*Rollover!CG16*Rents!CH16/30))</f>
        <v>0</v>
      </c>
      <c r="CI16" s="47">
        <f>IF('Res Rent Roll'!$B16="","",IF('Res Rent Roll'!$D16="YES",IF(Vacancy!CI$3&lt;'Res Rent Roll'!$J16,'Res Rent Roll'!$H16*'Res Rent Roll'!$C16,'Res Rent Roll'!$R16*Rollover!CH16*Rents!CI16/30),'Res Rent Roll'!$R16*Rollover!CH16*Rents!CI16/30))</f>
        <v>0</v>
      </c>
      <c r="CJ16" s="47">
        <f>IF('Res Rent Roll'!$B16="","",IF('Res Rent Roll'!$D16="YES",IF(Vacancy!CJ$3&lt;'Res Rent Roll'!$J16,'Res Rent Roll'!$H16*'Res Rent Roll'!$C16,'Res Rent Roll'!$R16*Rollover!CI16*Rents!CJ16/30),'Res Rent Roll'!$R16*Rollover!CI16*Rents!CJ16/30))</f>
        <v>3707.3317799367283</v>
      </c>
      <c r="CK16" s="47">
        <f>IF('Res Rent Roll'!$B16="","",IF('Res Rent Roll'!$D16="YES",IF(Vacancy!CK$3&lt;'Res Rent Roll'!$J16,'Res Rent Roll'!$H16*'Res Rent Roll'!$C16,'Res Rent Roll'!$R16*Rollover!CJ16*Rents!CK16/30),'Res Rent Roll'!$R16*Rollover!CJ16*Rents!CK16/30))</f>
        <v>0</v>
      </c>
      <c r="CL16" s="47">
        <f>IF('Res Rent Roll'!$B16="","",IF('Res Rent Roll'!$D16="YES",IF(Vacancy!CL$3&lt;'Res Rent Roll'!$J16,'Res Rent Roll'!$H16*'Res Rent Roll'!$C16,'Res Rent Roll'!$R16*Rollover!CK16*Rents!CL16/30),'Res Rent Roll'!$R16*Rollover!CK16*Rents!CL16/30))</f>
        <v>0</v>
      </c>
      <c r="CM16" s="47">
        <f>IF('Res Rent Roll'!$B16="","",IF('Res Rent Roll'!$D16="YES",IF(Vacancy!CM$3&lt;'Res Rent Roll'!$J16,'Res Rent Roll'!$H16*'Res Rent Roll'!$C16,'Res Rent Roll'!$R16*Rollover!CL16*Rents!CM16/30),'Res Rent Roll'!$R16*Rollover!CL16*Rents!CM16/30))</f>
        <v>0</v>
      </c>
      <c r="CN16" s="47">
        <f>IF('Res Rent Roll'!$B16="","",IF('Res Rent Roll'!$D16="YES",IF(Vacancy!CN$3&lt;'Res Rent Roll'!$J16,'Res Rent Roll'!$H16*'Res Rent Roll'!$C16,'Res Rent Roll'!$R16*Rollover!CM16*Rents!CN16/30),'Res Rent Roll'!$R16*Rollover!CM16*Rents!CN16/30))</f>
        <v>0</v>
      </c>
      <c r="CO16" s="47">
        <f>IF('Res Rent Roll'!$B16="","",IF('Res Rent Roll'!$D16="YES",IF(Vacancy!CO$3&lt;'Res Rent Roll'!$J16,'Res Rent Roll'!$H16*'Res Rent Roll'!$C16,'Res Rent Roll'!$R16*Rollover!CN16*Rents!CO16/30),'Res Rent Roll'!$R16*Rollover!CN16*Rents!CO16/30))</f>
        <v>0</v>
      </c>
      <c r="CP16" s="47">
        <f>IF('Res Rent Roll'!$B16="","",IF('Res Rent Roll'!$D16="YES",IF(Vacancy!CP$3&lt;'Res Rent Roll'!$J16,'Res Rent Roll'!$H16*'Res Rent Roll'!$C16,'Res Rent Roll'!$R16*Rollover!CO16*Rents!CP16/30),'Res Rent Roll'!$R16*Rollover!CO16*Rents!CP16/30))</f>
        <v>0</v>
      </c>
      <c r="CQ16" s="47">
        <f>IF('Res Rent Roll'!$B16="","",IF('Res Rent Roll'!$D16="YES",IF(Vacancy!CQ$3&lt;'Res Rent Roll'!$J16,'Res Rent Roll'!$H16*'Res Rent Roll'!$C16,'Res Rent Roll'!$R16*Rollover!CP16*Rents!CQ16/30),'Res Rent Roll'!$R16*Rollover!CP16*Rents!CQ16/30))</f>
        <v>0</v>
      </c>
      <c r="CR16" s="47">
        <f>IF('Res Rent Roll'!$B16="","",IF('Res Rent Roll'!$D16="YES",IF(Vacancy!CR$3&lt;'Res Rent Roll'!$J16,'Res Rent Roll'!$H16*'Res Rent Roll'!$C16,'Res Rent Roll'!$R16*Rollover!CQ16*Rents!CR16/30),'Res Rent Roll'!$R16*Rollover!CQ16*Rents!CR16/30))</f>
        <v>0</v>
      </c>
      <c r="CS16" s="47">
        <f>IF('Res Rent Roll'!$B16="","",IF('Res Rent Roll'!$D16="YES",IF(Vacancy!CS$3&lt;'Res Rent Roll'!$J16,'Res Rent Roll'!$H16*'Res Rent Roll'!$C16,'Res Rent Roll'!$R16*Rollover!CR16*Rents!CS16/30),'Res Rent Roll'!$R16*Rollover!CR16*Rents!CS16/30))</f>
        <v>0</v>
      </c>
      <c r="CT16" s="47">
        <f>IF('Res Rent Roll'!$B16="","",IF('Res Rent Roll'!$D16="YES",IF(Vacancy!CT$3&lt;'Res Rent Roll'!$J16,'Res Rent Roll'!$H16*'Res Rent Roll'!$C16,'Res Rent Roll'!$R16*Rollover!CS16*Rents!CT16/30),'Res Rent Roll'!$R16*Rollover!CS16*Rents!CT16/30))</f>
        <v>0</v>
      </c>
      <c r="CU16" s="47">
        <f>IF('Res Rent Roll'!$B16="","",IF('Res Rent Roll'!$D16="YES",IF(Vacancy!CU$3&lt;'Res Rent Roll'!$J16,'Res Rent Roll'!$H16*'Res Rent Roll'!$C16,'Res Rent Roll'!$R16*Rollover!CT16*Rents!CU16/30),'Res Rent Roll'!$R16*Rollover!CT16*Rents!CU16/30))</f>
        <v>0</v>
      </c>
      <c r="CV16" s="47">
        <f>IF('Res Rent Roll'!$B16="","",IF('Res Rent Roll'!$D16="YES",IF(Vacancy!CV$3&lt;'Res Rent Roll'!$J16,'Res Rent Roll'!$H16*'Res Rent Roll'!$C16,'Res Rent Roll'!$R16*Rollover!CU16*Rents!CV16/30),'Res Rent Roll'!$R16*Rollover!CU16*Rents!CV16/30))</f>
        <v>3818.5517333348303</v>
      </c>
      <c r="CW16" s="47">
        <f>IF('Res Rent Roll'!$B16="","",IF('Res Rent Roll'!$D16="YES",IF(Vacancy!CW$3&lt;'Res Rent Roll'!$J16,'Res Rent Roll'!$H16*'Res Rent Roll'!$C16,'Res Rent Roll'!$R16*Rollover!CV16*Rents!CW16/30),'Res Rent Roll'!$R16*Rollover!CV16*Rents!CW16/30))</f>
        <v>0</v>
      </c>
      <c r="CX16" s="47">
        <f>IF('Res Rent Roll'!$B16="","",IF('Res Rent Roll'!$D16="YES",IF(Vacancy!CX$3&lt;'Res Rent Roll'!$J16,'Res Rent Roll'!$H16*'Res Rent Roll'!$C16,'Res Rent Roll'!$R16*Rollover!CW16*Rents!CX16/30),'Res Rent Roll'!$R16*Rollover!CW16*Rents!CX16/30))</f>
        <v>0</v>
      </c>
      <c r="CY16" s="47">
        <f>IF('Res Rent Roll'!$B16="","",IF('Res Rent Roll'!$D16="YES",IF(Vacancy!CY$3&lt;'Res Rent Roll'!$J16,'Res Rent Roll'!$H16*'Res Rent Roll'!$C16,'Res Rent Roll'!$R16*Rollover!CX16*Rents!CY16/30),'Res Rent Roll'!$R16*Rollover!CX16*Rents!CY16/30))</f>
        <v>0</v>
      </c>
      <c r="CZ16" s="47">
        <f>IF('Res Rent Roll'!$B16="","",IF('Res Rent Roll'!$D16="YES",IF(Vacancy!CZ$3&lt;'Res Rent Roll'!$J16,'Res Rent Roll'!$H16*'Res Rent Roll'!$C16,'Res Rent Roll'!$R16*Rollover!CY16*Rents!CZ16/30),'Res Rent Roll'!$R16*Rollover!CY16*Rents!CZ16/30))</f>
        <v>0</v>
      </c>
      <c r="DA16" s="47">
        <f>IF('Res Rent Roll'!$B16="","",IF('Res Rent Roll'!$D16="YES",IF(Vacancy!DA$3&lt;'Res Rent Roll'!$J16,'Res Rent Roll'!$H16*'Res Rent Roll'!$C16,'Res Rent Roll'!$R16*Rollover!CZ16*Rents!DA16/30),'Res Rent Roll'!$R16*Rollover!CZ16*Rents!DA16/30))</f>
        <v>0</v>
      </c>
      <c r="DB16" s="47">
        <f>IF('Res Rent Roll'!$B16="","",IF('Res Rent Roll'!$D16="YES",IF(Vacancy!DB$3&lt;'Res Rent Roll'!$J16,'Res Rent Roll'!$H16*'Res Rent Roll'!$C16,'Res Rent Roll'!$R16*Rollover!DA16*Rents!DB16/30),'Res Rent Roll'!$R16*Rollover!DA16*Rents!DB16/30))</f>
        <v>0</v>
      </c>
      <c r="DC16" s="47">
        <f>IF('Res Rent Roll'!$B16="","",IF('Res Rent Roll'!$D16="YES",IF(Vacancy!DC$3&lt;'Res Rent Roll'!$J16,'Res Rent Roll'!$H16*'Res Rent Roll'!$C16,'Res Rent Roll'!$R16*Rollover!DB16*Rents!DC16/30),'Res Rent Roll'!$R16*Rollover!DB16*Rents!DC16/30))</f>
        <v>0</v>
      </c>
      <c r="DD16" s="47">
        <f>IF('Res Rent Roll'!$B16="","",IF('Res Rent Roll'!$D16="YES",IF(Vacancy!DD$3&lt;'Res Rent Roll'!$J16,'Res Rent Roll'!$H16*'Res Rent Roll'!$C16,'Res Rent Roll'!$R16*Rollover!DC16*Rents!DD16/30),'Res Rent Roll'!$R16*Rollover!DC16*Rents!DD16/30))</f>
        <v>0</v>
      </c>
      <c r="DE16" s="47">
        <f>IF('Res Rent Roll'!$B16="","",IF('Res Rent Roll'!$D16="YES",IF(Vacancy!DE$3&lt;'Res Rent Roll'!$J16,'Res Rent Roll'!$H16*'Res Rent Roll'!$C16,'Res Rent Roll'!$R16*Rollover!DD16*Rents!DE16/30),'Res Rent Roll'!$R16*Rollover!DD16*Rents!DE16/30))</f>
        <v>0</v>
      </c>
      <c r="DF16" s="47">
        <f>IF('Res Rent Roll'!$B16="","",IF('Res Rent Roll'!$D16="YES",IF(Vacancy!DF$3&lt;'Res Rent Roll'!$J16,'Res Rent Roll'!$H16*'Res Rent Roll'!$C16,'Res Rent Roll'!$R16*Rollover!DE16*Rents!DF16/30),'Res Rent Roll'!$R16*Rollover!DE16*Rents!DF16/30))</f>
        <v>0</v>
      </c>
      <c r="DG16" s="47">
        <f>IF('Res Rent Roll'!$B16="","",IF('Res Rent Roll'!$D16="YES",IF(Vacancy!DG$3&lt;'Res Rent Roll'!$J16,'Res Rent Roll'!$H16*'Res Rent Roll'!$C16,'Res Rent Roll'!$R16*Rollover!DF16*Rents!DG16/30),'Res Rent Roll'!$R16*Rollover!DF16*Rents!DG16/30))</f>
        <v>0</v>
      </c>
      <c r="DH16" s="47">
        <f>IF('Res Rent Roll'!$B16="","",IF('Res Rent Roll'!$D16="YES",IF(Vacancy!DH$3&lt;'Res Rent Roll'!$J16,'Res Rent Roll'!$H16*'Res Rent Roll'!$C16,'Res Rent Roll'!$R16*Rollover!DG16*Rents!DH16/30),'Res Rent Roll'!$R16*Rollover!DG16*Rents!DH16/30))</f>
        <v>3933.1082853348753</v>
      </c>
      <c r="DI16" s="47">
        <f>IF('Res Rent Roll'!$B16="","",IF('Res Rent Roll'!$D16="YES",IF(Vacancy!DI$3&lt;'Res Rent Roll'!$J16,'Res Rent Roll'!$H16*'Res Rent Roll'!$C16,'Res Rent Roll'!$R16*Rollover!DH16*Rents!DI16/30),'Res Rent Roll'!$R16*Rollover!DH16*Rents!DI16/30))</f>
        <v>0</v>
      </c>
      <c r="DJ16" s="47">
        <f>IF('Res Rent Roll'!$B16="","",IF('Res Rent Roll'!$D16="YES",IF(Vacancy!DJ$3&lt;'Res Rent Roll'!$J16,'Res Rent Roll'!$H16*'Res Rent Roll'!$C16,'Res Rent Roll'!$R16*Rollover!DI16*Rents!DJ16/30),'Res Rent Roll'!$R16*Rollover!DI16*Rents!DJ16/30))</f>
        <v>0</v>
      </c>
      <c r="DK16" s="47">
        <f>IF('Res Rent Roll'!$B16="","",IF('Res Rent Roll'!$D16="YES",IF(Vacancy!DK$3&lt;'Res Rent Roll'!$J16,'Res Rent Roll'!$H16*'Res Rent Roll'!$C16,'Res Rent Roll'!$R16*Rollover!DJ16*Rents!DK16/30),'Res Rent Roll'!$R16*Rollover!DJ16*Rents!DK16/30))</f>
        <v>0</v>
      </c>
      <c r="DL16" s="47">
        <f>IF('Res Rent Roll'!$B16="","",IF('Res Rent Roll'!$D16="YES",IF(Vacancy!DL$3&lt;'Res Rent Roll'!$J16,'Res Rent Roll'!$H16*'Res Rent Roll'!$C16,'Res Rent Roll'!$R16*Rollover!DK16*Rents!DL16/30),'Res Rent Roll'!$R16*Rollover!DK16*Rents!DL16/30))</f>
        <v>0</v>
      </c>
      <c r="DM16" s="47">
        <f>IF('Res Rent Roll'!$B16="","",IF('Res Rent Roll'!$D16="YES",IF(Vacancy!DM$3&lt;'Res Rent Roll'!$J16,'Res Rent Roll'!$H16*'Res Rent Roll'!$C16,'Res Rent Roll'!$R16*Rollover!DL16*Rents!DM16/30),'Res Rent Roll'!$R16*Rollover!DL16*Rents!DM16/30))</f>
        <v>0</v>
      </c>
      <c r="DN16" s="47">
        <f>IF('Res Rent Roll'!$B16="","",IF('Res Rent Roll'!$D16="YES",IF(Vacancy!DN$3&lt;'Res Rent Roll'!$J16,'Res Rent Roll'!$H16*'Res Rent Roll'!$C16,'Res Rent Roll'!$R16*Rollover!DM16*Rents!DN16/30),'Res Rent Roll'!$R16*Rollover!DM16*Rents!DN16/30))</f>
        <v>0</v>
      </c>
      <c r="DO16" s="47">
        <f>IF('Res Rent Roll'!$B16="","",IF('Res Rent Roll'!$D16="YES",IF(Vacancy!DO$3&lt;'Res Rent Roll'!$J16,'Res Rent Roll'!$H16*'Res Rent Roll'!$C16,'Res Rent Roll'!$R16*Rollover!DN16*Rents!DO16/30),'Res Rent Roll'!$R16*Rollover!DN16*Rents!DO16/30))</f>
        <v>0</v>
      </c>
      <c r="DP16" s="47">
        <f>IF('Res Rent Roll'!$B16="","",IF('Res Rent Roll'!$D16="YES",IF(Vacancy!DP$3&lt;'Res Rent Roll'!$J16,'Res Rent Roll'!$H16*'Res Rent Roll'!$C16,'Res Rent Roll'!$R16*Rollover!DO16*Rents!DP16/30),'Res Rent Roll'!$R16*Rollover!DO16*Rents!DP16/30))</f>
        <v>0</v>
      </c>
      <c r="DQ16" s="47">
        <f>IF('Res Rent Roll'!$B16="","",IF('Res Rent Roll'!$D16="YES",IF(Vacancy!DQ$3&lt;'Res Rent Roll'!$J16,'Res Rent Roll'!$H16*'Res Rent Roll'!$C16,'Res Rent Roll'!$R16*Rollover!DP16*Rents!DQ16/30),'Res Rent Roll'!$R16*Rollover!DP16*Rents!DQ16/30))</f>
        <v>0</v>
      </c>
      <c r="DR16" s="47">
        <f>IF('Res Rent Roll'!$B16="","",IF('Res Rent Roll'!$D16="YES",IF(Vacancy!DR$3&lt;'Res Rent Roll'!$J16,'Res Rent Roll'!$H16*'Res Rent Roll'!$C16,'Res Rent Roll'!$R16*Rollover!DQ16*Rents!DR16/30),'Res Rent Roll'!$R16*Rollover!DQ16*Rents!DR16/30))</f>
        <v>0</v>
      </c>
      <c r="DS16" s="47">
        <f>IF('Res Rent Roll'!$B16="","",IF('Res Rent Roll'!$D16="YES",IF(Vacancy!DS$3&lt;'Res Rent Roll'!$J16,'Res Rent Roll'!$H16*'Res Rent Roll'!$C16,'Res Rent Roll'!$R16*Rollover!DR16*Rents!DS16/30),'Res Rent Roll'!$R16*Rollover!DR16*Rents!DS16/30))</f>
        <v>0</v>
      </c>
      <c r="DT16" s="47">
        <f>IF('Res Rent Roll'!$B16="","",IF('Res Rent Roll'!$D16="YES",IF(Vacancy!DT$3&lt;'Res Rent Roll'!$J16,'Res Rent Roll'!$H16*'Res Rent Roll'!$C16,'Res Rent Roll'!$R16*Rollover!DS16*Rents!DT16/30),'Res Rent Roll'!$R16*Rollover!DS16*Rents!DT16/30))</f>
        <v>4051.1015338949214</v>
      </c>
      <c r="DU16" s="47">
        <f>IF('Res Rent Roll'!$B16="","",IF('Res Rent Roll'!$D16="YES",IF(Vacancy!DU$3&lt;'Res Rent Roll'!$J16,'Res Rent Roll'!$H16*'Res Rent Roll'!$C16,'Res Rent Roll'!$R16*Rollover!DT16*Rents!DU16/30),'Res Rent Roll'!$R16*Rollover!DT16*Rents!DU16/30))</f>
        <v>0</v>
      </c>
      <c r="DV16" s="47">
        <f>IF('Res Rent Roll'!$B16="","",IF('Res Rent Roll'!$D16="YES",IF(Vacancy!DV$3&lt;'Res Rent Roll'!$J16,'Res Rent Roll'!$H16*'Res Rent Roll'!$C16,'Res Rent Roll'!$R16*Rollover!DU16*Rents!DV16/30),'Res Rent Roll'!$R16*Rollover!DU16*Rents!DV16/30))</f>
        <v>0</v>
      </c>
      <c r="DW16" s="47">
        <f>IF('Res Rent Roll'!$B16="","",IF('Res Rent Roll'!$D16="YES",IF(Vacancy!DW$3&lt;'Res Rent Roll'!$J16,'Res Rent Roll'!$H16*'Res Rent Roll'!$C16,'Res Rent Roll'!$R16*Rollover!DV16*Rents!DW16/30),'Res Rent Roll'!$R16*Rollover!DV16*Rents!DW16/30))</f>
        <v>0</v>
      </c>
      <c r="DX16" s="47">
        <f>IF('Res Rent Roll'!$B16="","",IF('Res Rent Roll'!$D16="YES",IF(Vacancy!DX$3&lt;'Res Rent Roll'!$J16,'Res Rent Roll'!$H16*'Res Rent Roll'!$C16,'Res Rent Roll'!$R16*Rollover!DW16*Rents!DX16/30),'Res Rent Roll'!$R16*Rollover!DW16*Rents!DX16/30))</f>
        <v>0</v>
      </c>
      <c r="DY16" s="47">
        <f>IF('Res Rent Roll'!$B16="","",IF('Res Rent Roll'!$D16="YES",IF(Vacancy!DY$3&lt;'Res Rent Roll'!$J16,'Res Rent Roll'!$H16*'Res Rent Roll'!$C16,'Res Rent Roll'!$R16*Rollover!DX16*Rents!DY16/30),'Res Rent Roll'!$R16*Rollover!DX16*Rents!DY16/30))</f>
        <v>0</v>
      </c>
      <c r="DZ16" s="47">
        <f>IF('Res Rent Roll'!$B16="","",IF('Res Rent Roll'!$D16="YES",IF(Vacancy!DZ$3&lt;'Res Rent Roll'!$J16,'Res Rent Roll'!$H16*'Res Rent Roll'!$C16,'Res Rent Roll'!$R16*Rollover!DY16*Rents!DZ16/30),'Res Rent Roll'!$R16*Rollover!DY16*Rents!DZ16/30))</f>
        <v>0</v>
      </c>
      <c r="EA16" s="47">
        <f>IF('Res Rent Roll'!$B16="","",IF('Res Rent Roll'!$D16="YES",IF(Vacancy!EA$3&lt;'Res Rent Roll'!$J16,'Res Rent Roll'!$H16*'Res Rent Roll'!$C16,'Res Rent Roll'!$R16*Rollover!DZ16*Rents!EA16/30),'Res Rent Roll'!$R16*Rollover!DZ16*Rents!EA16/30))</f>
        <v>0</v>
      </c>
      <c r="EB16" s="47">
        <f>IF('Res Rent Roll'!$B16="","",IF('Res Rent Roll'!$D16="YES",IF(Vacancy!EB$3&lt;'Res Rent Roll'!$J16,'Res Rent Roll'!$H16*'Res Rent Roll'!$C16,'Res Rent Roll'!$R16*Rollover!EA16*Rents!EB16/30),'Res Rent Roll'!$R16*Rollover!EA16*Rents!EB16/30))</f>
        <v>0</v>
      </c>
      <c r="EC16" s="47">
        <f>IF('Res Rent Roll'!$B16="","",IF('Res Rent Roll'!$D16="YES",IF(Vacancy!EC$3&lt;'Res Rent Roll'!$J16,'Res Rent Roll'!$H16*'Res Rent Roll'!$C16,'Res Rent Roll'!$R16*Rollover!EB16*Rents!EC16/30),'Res Rent Roll'!$R16*Rollover!EB16*Rents!EC16/30))</f>
        <v>0</v>
      </c>
      <c r="ED16" s="47">
        <f>IF('Res Rent Roll'!$B16="","",IF('Res Rent Roll'!$D16="YES",IF(Vacancy!ED$3&lt;'Res Rent Roll'!$J16,'Res Rent Roll'!$H16*'Res Rent Roll'!$C16,'Res Rent Roll'!$R16*Rollover!EC16*Rents!ED16/30),'Res Rent Roll'!$R16*Rollover!EC16*Rents!ED16/30))</f>
        <v>0</v>
      </c>
      <c r="EE16" s="47">
        <f>IF('Res Rent Roll'!$B16="","",IF('Res Rent Roll'!$D16="YES",IF(Vacancy!EE$3&lt;'Res Rent Roll'!$J16,'Res Rent Roll'!$H16*'Res Rent Roll'!$C16,'Res Rent Roll'!$R16*Rollover!ED16*Rents!EE16/30),'Res Rent Roll'!$R16*Rollover!ED16*Rents!EE16/30))</f>
        <v>0</v>
      </c>
      <c r="EF16" s="47">
        <f>IF('Res Rent Roll'!$B16="","",IF('Res Rent Roll'!$D16="YES",IF(Vacancy!EF$3&lt;'Res Rent Roll'!$J16,'Res Rent Roll'!$H16*'Res Rent Roll'!$C16,'Res Rent Roll'!$R16*Rollover!EE16*Rents!EF16/30),'Res Rent Roll'!$R16*Rollover!EE16*Rents!EF16/30))</f>
        <v>4172.6345799117689</v>
      </c>
      <c r="EG16" s="47">
        <f>IF('Res Rent Roll'!$B16="","",IF('Res Rent Roll'!$D16="YES",IF(Vacancy!EG$3&lt;'Res Rent Roll'!$J16,'Res Rent Roll'!$H16*'Res Rent Roll'!$C16,'Res Rent Roll'!$R16*Rollover!EF16*Rents!EG16/30),'Res Rent Roll'!$R16*Rollover!EF16*Rents!EG16/30))</f>
        <v>0</v>
      </c>
      <c r="EH16" s="47">
        <f>IF('Res Rent Roll'!$B16="","",IF('Res Rent Roll'!$D16="YES",IF(Vacancy!EH$3&lt;'Res Rent Roll'!$J16,'Res Rent Roll'!$H16*'Res Rent Roll'!$C16,'Res Rent Roll'!$R16*Rollover!EG16*Rents!EH16/30),'Res Rent Roll'!$R16*Rollover!EG16*Rents!EH16/30))</f>
        <v>0</v>
      </c>
      <c r="EI16" s="47">
        <f>IF('Res Rent Roll'!$B16="","",IF('Res Rent Roll'!$D16="YES",IF(Vacancy!EI$3&lt;'Res Rent Roll'!$J16,'Res Rent Roll'!$H16*'Res Rent Roll'!$C16,'Res Rent Roll'!$R16*Rollover!EH16*Rents!EI16/30),'Res Rent Roll'!$R16*Rollover!EH16*Rents!EI16/30))</f>
        <v>0</v>
      </c>
      <c r="EJ16" s="47">
        <f>IF('Res Rent Roll'!$B16="","",IF('Res Rent Roll'!$D16="YES",IF(Vacancy!EJ$3&lt;'Res Rent Roll'!$J16,'Res Rent Roll'!$H16*'Res Rent Roll'!$C16,'Res Rent Roll'!$R16*Rollover!EI16*Rents!EJ16/30),'Res Rent Roll'!$R16*Rollover!EI16*Rents!EJ16/30))</f>
        <v>0</v>
      </c>
      <c r="EK16" s="47">
        <f>IF('Res Rent Roll'!$B16="","",IF('Res Rent Roll'!$D16="YES",IF(Vacancy!EK$3&lt;'Res Rent Roll'!$J16,'Res Rent Roll'!$H16*'Res Rent Roll'!$C16,'Res Rent Roll'!$R16*Rollover!EJ16*Rents!EK16/30),'Res Rent Roll'!$R16*Rollover!EJ16*Rents!EK16/30))</f>
        <v>0</v>
      </c>
      <c r="EL16" s="47">
        <f>IF('Res Rent Roll'!$B16="","",IF('Res Rent Roll'!$D16="YES",IF(Vacancy!EL$3&lt;'Res Rent Roll'!$J16,'Res Rent Roll'!$H16*'Res Rent Roll'!$C16,'Res Rent Roll'!$R16*Rollover!EK16*Rents!EL16/30),'Res Rent Roll'!$R16*Rollover!EK16*Rents!EL16/30))</f>
        <v>0</v>
      </c>
      <c r="EM16" s="47">
        <f>IF('Res Rent Roll'!$B16="","",IF('Res Rent Roll'!$D16="YES",IF(Vacancy!EM$3&lt;'Res Rent Roll'!$J16,'Res Rent Roll'!$H16*'Res Rent Roll'!$C16,'Res Rent Roll'!$R16*Rollover!EL16*Rents!EM16/30),'Res Rent Roll'!$R16*Rollover!EL16*Rents!EM16/30))</f>
        <v>0</v>
      </c>
      <c r="EN16" s="47">
        <f>IF('Res Rent Roll'!$B16="","",IF('Res Rent Roll'!$D16="YES",IF(Vacancy!EN$3&lt;'Res Rent Roll'!$J16,'Res Rent Roll'!$H16*'Res Rent Roll'!$C16,'Res Rent Roll'!$R16*Rollover!EM16*Rents!EN16/30),'Res Rent Roll'!$R16*Rollover!EM16*Rents!EN16/30))</f>
        <v>0</v>
      </c>
      <c r="EO16" s="47">
        <f>IF('Res Rent Roll'!$B16="","",IF('Res Rent Roll'!$D16="YES",IF(Vacancy!EO$3&lt;'Res Rent Roll'!$J16,'Res Rent Roll'!$H16*'Res Rent Roll'!$C16,'Res Rent Roll'!$R16*Rollover!EN16*Rents!EO16/30),'Res Rent Roll'!$R16*Rollover!EN16*Rents!EO16/30))</f>
        <v>0</v>
      </c>
      <c r="EP16" s="47">
        <f>IF('Res Rent Roll'!$B16="","",IF('Res Rent Roll'!$D16="YES",IF(Vacancy!EP$3&lt;'Res Rent Roll'!$J16,'Res Rent Roll'!$H16*'Res Rent Roll'!$C16,'Res Rent Roll'!$R16*Rollover!EO16*Rents!EP16/30),'Res Rent Roll'!$R16*Rollover!EO16*Rents!EP16/30))</f>
        <v>0</v>
      </c>
      <c r="EQ16" s="47">
        <f>IF('Res Rent Roll'!$B16="","",IF('Res Rent Roll'!$D16="YES",IF(Vacancy!EQ$3&lt;'Res Rent Roll'!$J16,'Res Rent Roll'!$H16*'Res Rent Roll'!$C16,'Res Rent Roll'!$R16*Rollover!EP16*Rents!EQ16/30),'Res Rent Roll'!$R16*Rollover!EP16*Rents!EQ16/30))</f>
        <v>0</v>
      </c>
      <c r="ER16" s="47">
        <f>IF('Res Rent Roll'!$B16="","",IF('Res Rent Roll'!$D16="YES",IF(Vacancy!ER$3&lt;'Res Rent Roll'!$J16,'Res Rent Roll'!$H16*'Res Rent Roll'!$C16,'Res Rent Roll'!$R16*Rollover!EQ16*Rents!ER16/30),'Res Rent Roll'!$R16*Rollover!EQ16*Rents!ER16/30))</f>
        <v>4297.8136173091216</v>
      </c>
      <c r="ES16" s="47">
        <f>IF('Res Rent Roll'!$B16="","",IF('Res Rent Roll'!$D16="YES",IF(Vacancy!ES$3&lt;'Res Rent Roll'!$J16,'Res Rent Roll'!$H16*'Res Rent Roll'!$C16,'Res Rent Roll'!$R16*Rollover!ER16*Rents!ES16/30),'Res Rent Roll'!$R16*Rollover!ER16*Rents!ES16/30))</f>
        <v>0</v>
      </c>
      <c r="ET16" s="47">
        <f>IF('Res Rent Roll'!$B16="","",IF('Res Rent Roll'!$D16="YES",IF(Vacancy!ET$3&lt;'Res Rent Roll'!$J16,'Res Rent Roll'!$H16*'Res Rent Roll'!$C16,'Res Rent Roll'!$R16*Rollover!ES16*Rents!ET16/30),'Res Rent Roll'!$R16*Rollover!ES16*Rents!ET16/30))</f>
        <v>0</v>
      </c>
      <c r="EU16" s="47">
        <f>IF('Res Rent Roll'!$B16="","",IF('Res Rent Roll'!$D16="YES",IF(Vacancy!EU$3&lt;'Res Rent Roll'!$J16,'Res Rent Roll'!$H16*'Res Rent Roll'!$C16,'Res Rent Roll'!$R16*Rollover!ET16*Rents!EU16/30),'Res Rent Roll'!$R16*Rollover!ET16*Rents!EU16/30))</f>
        <v>0</v>
      </c>
      <c r="EV16" s="47">
        <f>IF('Res Rent Roll'!$B16="","",IF('Res Rent Roll'!$D16="YES",IF(Vacancy!EV$3&lt;'Res Rent Roll'!$J16,'Res Rent Roll'!$H16*'Res Rent Roll'!$C16,'Res Rent Roll'!$R16*Rollover!EU16*Rents!EV16/30),'Res Rent Roll'!$R16*Rollover!EU16*Rents!EV16/30))</f>
        <v>0</v>
      </c>
      <c r="EW16" s="47">
        <f>IF('Res Rent Roll'!$B16="","",IF('Res Rent Roll'!$D16="YES",IF(Vacancy!EW$3&lt;'Res Rent Roll'!$J16,'Res Rent Roll'!$H16*'Res Rent Roll'!$C16,'Res Rent Roll'!$R16*Rollover!EV16*Rents!EW16/30),'Res Rent Roll'!$R16*Rollover!EV16*Rents!EW16/30))</f>
        <v>0</v>
      </c>
      <c r="EX16" s="47">
        <f>IF('Res Rent Roll'!$B16="","",IF('Res Rent Roll'!$D16="YES",IF(Vacancy!EX$3&lt;'Res Rent Roll'!$J16,'Res Rent Roll'!$H16*'Res Rent Roll'!$C16,'Res Rent Roll'!$R16*Rollover!EW16*Rents!EX16/30),'Res Rent Roll'!$R16*Rollover!EW16*Rents!EX16/30))</f>
        <v>0</v>
      </c>
      <c r="EY16" s="47">
        <f>IF('Res Rent Roll'!$B16="","",IF('Res Rent Roll'!$D16="YES",IF(Vacancy!EY$3&lt;'Res Rent Roll'!$J16,'Res Rent Roll'!$H16*'Res Rent Roll'!$C16,'Res Rent Roll'!$R16*Rollover!EX16*Rents!EY16/30),'Res Rent Roll'!$R16*Rollover!EX16*Rents!EY16/30))</f>
        <v>0</v>
      </c>
      <c r="EZ16" s="47">
        <f>IF('Res Rent Roll'!$B16="","",IF('Res Rent Roll'!$D16="YES",IF(Vacancy!EZ$3&lt;'Res Rent Roll'!$J16,'Res Rent Roll'!$H16*'Res Rent Roll'!$C16,'Res Rent Roll'!$R16*Rollover!EY16*Rents!EZ16/30),'Res Rent Roll'!$R16*Rollover!EY16*Rents!EZ16/30))</f>
        <v>0</v>
      </c>
      <c r="FA16" s="47">
        <f>IF('Res Rent Roll'!$B16="","",IF('Res Rent Roll'!$D16="YES",IF(Vacancy!FA$3&lt;'Res Rent Roll'!$J16,'Res Rent Roll'!$H16*'Res Rent Roll'!$C16,'Res Rent Roll'!$R16*Rollover!EZ16*Rents!FA16/30),'Res Rent Roll'!$R16*Rollover!EZ16*Rents!FA16/30))</f>
        <v>0</v>
      </c>
      <c r="FB16" s="47">
        <f>IF('Res Rent Roll'!$B16="","",IF('Res Rent Roll'!$D16="YES",IF(Vacancy!FB$3&lt;'Res Rent Roll'!$J16,'Res Rent Roll'!$H16*'Res Rent Roll'!$C16,'Res Rent Roll'!$R16*Rollover!FA16*Rents!FB16/30),'Res Rent Roll'!$R16*Rollover!FA16*Rents!FB16/30))</f>
        <v>0</v>
      </c>
      <c r="FC16" s="47">
        <f>IF('Res Rent Roll'!$B16="","",IF('Res Rent Roll'!$D16="YES",IF(Vacancy!FC$3&lt;'Res Rent Roll'!$J16,'Res Rent Roll'!$H16*'Res Rent Roll'!$C16,'Res Rent Roll'!$R16*Rollover!FB16*Rents!FC16/30),'Res Rent Roll'!$R16*Rollover!FB16*Rents!FC16/30))</f>
        <v>0</v>
      </c>
      <c r="FD16" s="47">
        <f>IF('Res Rent Roll'!$B16="","",IF('Res Rent Roll'!$D16="YES",IF(Vacancy!FD$3&lt;'Res Rent Roll'!$J16,'Res Rent Roll'!$H16*'Res Rent Roll'!$C16,'Res Rent Roll'!$R16*Rollover!FC16*Rents!FD16/30),'Res Rent Roll'!$R16*Rollover!FC16*Rents!FD16/30))</f>
        <v>4426.7480258283949</v>
      </c>
      <c r="FE16" s="47">
        <f>IF('Res Rent Roll'!$B16="","",IF('Res Rent Roll'!$D16="YES",IF(Vacancy!FE$3&lt;'Res Rent Roll'!$J16,'Res Rent Roll'!$H16*'Res Rent Roll'!$C16,'Res Rent Roll'!$R16*Rollover!FD16*Rents!FE16/30),'Res Rent Roll'!$R16*Rollover!FD16*Rents!FE16/30))</f>
        <v>0</v>
      </c>
      <c r="FF16" s="47">
        <f>IF('Res Rent Roll'!$B16="","",IF('Res Rent Roll'!$D16="YES",IF(Vacancy!FF$3&lt;'Res Rent Roll'!$J16,'Res Rent Roll'!$H16*'Res Rent Roll'!$C16,'Res Rent Roll'!$R16*Rollover!FE16*Rents!FF16/30),'Res Rent Roll'!$R16*Rollover!FE16*Rents!FF16/30))</f>
        <v>0</v>
      </c>
      <c r="FG16" s="47">
        <f>IF('Res Rent Roll'!$B16="","",IF('Res Rent Roll'!$D16="YES",IF(Vacancy!FG$3&lt;'Res Rent Roll'!$J16,'Res Rent Roll'!$H16*'Res Rent Roll'!$C16,'Res Rent Roll'!$R16*Rollover!FF16*Rents!FG16/30),'Res Rent Roll'!$R16*Rollover!FF16*Rents!FG16/30))</f>
        <v>0</v>
      </c>
      <c r="FH16" s="47">
        <f>IF('Res Rent Roll'!$B16="","",IF('Res Rent Roll'!$D16="YES",IF(Vacancy!FH$3&lt;'Res Rent Roll'!$J16,'Res Rent Roll'!$H16*'Res Rent Roll'!$C16,'Res Rent Roll'!$R16*Rollover!FG16*Rents!FH16/30),'Res Rent Roll'!$R16*Rollover!FG16*Rents!FH16/30))</f>
        <v>0</v>
      </c>
      <c r="FI16" s="47">
        <f>IF('Res Rent Roll'!$B16="","",IF('Res Rent Roll'!$D16="YES",IF(Vacancy!FI$3&lt;'Res Rent Roll'!$J16,'Res Rent Roll'!$H16*'Res Rent Roll'!$C16,'Res Rent Roll'!$R16*Rollover!FH16*Rents!FI16/30),'Res Rent Roll'!$R16*Rollover!FH16*Rents!FI16/30))</f>
        <v>0</v>
      </c>
      <c r="FJ16" s="47">
        <f>IF('Res Rent Roll'!$B16="","",IF('Res Rent Roll'!$D16="YES",IF(Vacancy!FJ$3&lt;'Res Rent Roll'!$J16,'Res Rent Roll'!$H16*'Res Rent Roll'!$C16,'Res Rent Roll'!$R16*Rollover!FI16*Rents!FJ16/30),'Res Rent Roll'!$R16*Rollover!FI16*Rents!FJ16/30))</f>
        <v>0</v>
      </c>
      <c r="FK16" s="47">
        <f>IF('Res Rent Roll'!$B16="","",IF('Res Rent Roll'!$D16="YES",IF(Vacancy!FK$3&lt;'Res Rent Roll'!$J16,'Res Rent Roll'!$H16*'Res Rent Roll'!$C16,'Res Rent Roll'!$R16*Rollover!FJ16*Rents!FK16/30),'Res Rent Roll'!$R16*Rollover!FJ16*Rents!FK16/30))</f>
        <v>0</v>
      </c>
      <c r="FL16" s="47">
        <f>IF('Res Rent Roll'!$B16="","",IF('Res Rent Roll'!$D16="YES",IF(Vacancy!FL$3&lt;'Res Rent Roll'!$J16,'Res Rent Roll'!$H16*'Res Rent Roll'!$C16,'Res Rent Roll'!$R16*Rollover!FK16*Rents!FL16/30),'Res Rent Roll'!$R16*Rollover!FK16*Rents!FL16/30))</f>
        <v>0</v>
      </c>
      <c r="FM16" s="47">
        <f>IF('Res Rent Roll'!$B16="","",IF('Res Rent Roll'!$D16="YES",IF(Vacancy!FM$3&lt;'Res Rent Roll'!$J16,'Res Rent Roll'!$H16*'Res Rent Roll'!$C16,'Res Rent Roll'!$R16*Rollover!FL16*Rents!FM16/30),'Res Rent Roll'!$R16*Rollover!FL16*Rents!FM16/30))</f>
        <v>0</v>
      </c>
      <c r="FN16" s="47">
        <f>IF('Res Rent Roll'!$B16="","",IF('Res Rent Roll'!$D16="YES",IF(Vacancy!FN$3&lt;'Res Rent Roll'!$J16,'Res Rent Roll'!$H16*'Res Rent Roll'!$C16,'Res Rent Roll'!$R16*Rollover!FM16*Rents!FN16/30),'Res Rent Roll'!$R16*Rollover!FM16*Rents!FN16/30))</f>
        <v>0</v>
      </c>
      <c r="FO16" s="47">
        <f>IF('Res Rent Roll'!$B16="","",IF('Res Rent Roll'!$D16="YES",IF(Vacancy!FO$3&lt;'Res Rent Roll'!$J16,'Res Rent Roll'!$H16*'Res Rent Roll'!$C16,'Res Rent Roll'!$R16*Rollover!FN16*Rents!FO16/30),'Res Rent Roll'!$R16*Rollover!FN16*Rents!FO16/30))</f>
        <v>0</v>
      </c>
      <c r="FP16" s="47">
        <f>IF('Res Rent Roll'!$B16="","",IF('Res Rent Roll'!$D16="YES",IF(Vacancy!FP$3&lt;'Res Rent Roll'!$J16,'Res Rent Roll'!$H16*'Res Rent Roll'!$C16,'Res Rent Roll'!$R16*Rollover!FO16*Rents!FP16/30),'Res Rent Roll'!$R16*Rollover!FO16*Rents!FP16/30))</f>
        <v>4559.5504666032475</v>
      </c>
      <c r="FQ16" s="47">
        <f>IF('Res Rent Roll'!$B16="","",IF('Res Rent Roll'!$D16="YES",IF(Vacancy!FQ$3&lt;'Res Rent Roll'!$J16,'Res Rent Roll'!$H16*'Res Rent Roll'!$C16,'Res Rent Roll'!$R16*Rollover!FP16*Rents!FQ16/30),'Res Rent Roll'!$R16*Rollover!FP16*Rents!FQ16/30))</f>
        <v>0</v>
      </c>
      <c r="FR16" s="47">
        <f>IF('Res Rent Roll'!$B16="","",IF('Res Rent Roll'!$D16="YES",IF(Vacancy!FR$3&lt;'Res Rent Roll'!$J16,'Res Rent Roll'!$H16*'Res Rent Roll'!$C16,'Res Rent Roll'!$R16*Rollover!FQ16*Rents!FR16/30),'Res Rent Roll'!$R16*Rollover!FQ16*Rents!FR16/30))</f>
        <v>0</v>
      </c>
      <c r="FS16" s="47">
        <f>IF('Res Rent Roll'!$B16="","",IF('Res Rent Roll'!$D16="YES",IF(Vacancy!FS$3&lt;'Res Rent Roll'!$J16,'Res Rent Roll'!$H16*'Res Rent Roll'!$C16,'Res Rent Roll'!$R16*Rollover!FR16*Rents!FS16/30),'Res Rent Roll'!$R16*Rollover!FR16*Rents!FS16/30))</f>
        <v>0</v>
      </c>
      <c r="FT16" s="47">
        <f>IF('Res Rent Roll'!$B16="","",IF('Res Rent Roll'!$D16="YES",IF(Vacancy!FT$3&lt;'Res Rent Roll'!$J16,'Res Rent Roll'!$H16*'Res Rent Roll'!$C16,'Res Rent Roll'!$R16*Rollover!FS16*Rents!FT16/30),'Res Rent Roll'!$R16*Rollover!FS16*Rents!FT16/30))</f>
        <v>0</v>
      </c>
      <c r="FU16" s="47">
        <f>IF('Res Rent Roll'!$B16="","",IF('Res Rent Roll'!$D16="YES",IF(Vacancy!FU$3&lt;'Res Rent Roll'!$J16,'Res Rent Roll'!$H16*'Res Rent Roll'!$C16,'Res Rent Roll'!$R16*Rollover!FT16*Rents!FU16/30),'Res Rent Roll'!$R16*Rollover!FT16*Rents!FU16/30))</f>
        <v>0</v>
      </c>
      <c r="FV16" s="47">
        <f>IF('Res Rent Roll'!$B16="","",IF('Res Rent Roll'!$D16="YES",IF(Vacancy!FV$3&lt;'Res Rent Roll'!$J16,'Res Rent Roll'!$H16*'Res Rent Roll'!$C16,'Res Rent Roll'!$R16*Rollover!FU16*Rents!FV16/30),'Res Rent Roll'!$R16*Rollover!FU16*Rents!FV16/30))</f>
        <v>0</v>
      </c>
      <c r="FW16" s="47">
        <f>IF('Res Rent Roll'!$B16="","",IF('Res Rent Roll'!$D16="YES",IF(Vacancy!FW$3&lt;'Res Rent Roll'!$J16,'Res Rent Roll'!$H16*'Res Rent Roll'!$C16,'Res Rent Roll'!$R16*Rollover!FV16*Rents!FW16/30),'Res Rent Roll'!$R16*Rollover!FV16*Rents!FW16/30))</f>
        <v>0</v>
      </c>
      <c r="FX16" s="47">
        <f>IF('Res Rent Roll'!$B16="","",IF('Res Rent Roll'!$D16="YES",IF(Vacancy!FX$3&lt;'Res Rent Roll'!$J16,'Res Rent Roll'!$H16*'Res Rent Roll'!$C16,'Res Rent Roll'!$R16*Rollover!FW16*Rents!FX16/30),'Res Rent Roll'!$R16*Rollover!FW16*Rents!FX16/30))</f>
        <v>0</v>
      </c>
      <c r="FY16" s="47">
        <f>IF('Res Rent Roll'!$B16="","",IF('Res Rent Roll'!$D16="YES",IF(Vacancy!FY$3&lt;'Res Rent Roll'!$J16,'Res Rent Roll'!$H16*'Res Rent Roll'!$C16,'Res Rent Roll'!$R16*Rollover!FX16*Rents!FY16/30),'Res Rent Roll'!$R16*Rollover!FX16*Rents!FY16/30))</f>
        <v>0</v>
      </c>
      <c r="FZ16" s="47">
        <f>IF('Res Rent Roll'!$B16="","",IF('Res Rent Roll'!$D16="YES",IF(Vacancy!FZ$3&lt;'Res Rent Roll'!$J16,'Res Rent Roll'!$H16*'Res Rent Roll'!$C16,'Res Rent Roll'!$R16*Rollover!FY16*Rents!FZ16/30),'Res Rent Roll'!$R16*Rollover!FY16*Rents!FZ16/30))</f>
        <v>0</v>
      </c>
      <c r="GA16" s="48">
        <f>IF('Res Rent Roll'!$B16="","",IF('Res Rent Roll'!$D16="YES",IF(Vacancy!GA$3&lt;'Res Rent Roll'!$J16,'Res Rent Roll'!$H16*'Res Rent Roll'!$C16,'Res Rent Roll'!$R16*Rollover!FZ16*Rents!GA16/30),'Res Rent Roll'!$R16*Rollover!FZ16*Rents!GA16/30))</f>
        <v>0</v>
      </c>
    </row>
    <row r="17" spans="2:183" x14ac:dyDescent="0.3">
      <c r="B17" s="42" t="str">
        <f>IF('Res Rent Roll'!$B17="","",'Res Rent Roll'!$B17)</f>
        <v/>
      </c>
      <c r="C17" s="43"/>
      <c r="D17" s="47" t="str">
        <f>IF('Res Rent Roll'!$B17="","",IF('Res Rent Roll'!$D17="YES",IF(Vacancy!D$3&lt;'Res Rent Roll'!$J17,'Res Rent Roll'!$H17*'Res Rent Roll'!$C17,'Res Rent Roll'!$R17*Rollover!C17*Rents!D17/30),'Res Rent Roll'!$R17*Rollover!C17*Rents!D17/30))</f>
        <v/>
      </c>
      <c r="E17" s="47" t="str">
        <f>IF('Res Rent Roll'!$B17="","",IF('Res Rent Roll'!$D17="YES",IF(Vacancy!E$3&lt;'Res Rent Roll'!$J17,'Res Rent Roll'!$H17*'Res Rent Roll'!$C17,'Res Rent Roll'!$R17*Rollover!D17*Rents!E17/30),'Res Rent Roll'!$R17*Rollover!D17*Rents!E17/30))</f>
        <v/>
      </c>
      <c r="F17" s="47" t="str">
        <f>IF('Res Rent Roll'!$B17="","",IF('Res Rent Roll'!$D17="YES",IF(Vacancy!F$3&lt;'Res Rent Roll'!$J17,'Res Rent Roll'!$H17*'Res Rent Roll'!$C17,'Res Rent Roll'!$R17*Rollover!E17*Rents!F17/30),'Res Rent Roll'!$R17*Rollover!E17*Rents!F17/30))</f>
        <v/>
      </c>
      <c r="G17" s="47" t="str">
        <f>IF('Res Rent Roll'!$B17="","",IF('Res Rent Roll'!$D17="YES",IF(Vacancy!G$3&lt;'Res Rent Roll'!$J17,'Res Rent Roll'!$H17*'Res Rent Roll'!$C17,'Res Rent Roll'!$R17*Rollover!F17*Rents!G17/30),'Res Rent Roll'!$R17*Rollover!F17*Rents!G17/30))</f>
        <v/>
      </c>
      <c r="H17" s="47" t="str">
        <f>IF('Res Rent Roll'!$B17="","",IF('Res Rent Roll'!$D17="YES",IF(Vacancy!H$3&lt;'Res Rent Roll'!$J17,'Res Rent Roll'!$H17*'Res Rent Roll'!$C17,'Res Rent Roll'!$R17*Rollover!G17*Rents!H17/30),'Res Rent Roll'!$R17*Rollover!G17*Rents!H17/30))</f>
        <v/>
      </c>
      <c r="I17" s="47" t="str">
        <f>IF('Res Rent Roll'!$B17="","",IF('Res Rent Roll'!$D17="YES",IF(Vacancy!I$3&lt;'Res Rent Roll'!$J17,'Res Rent Roll'!$H17*'Res Rent Roll'!$C17,'Res Rent Roll'!$R17*Rollover!H17*Rents!I17/30),'Res Rent Roll'!$R17*Rollover!H17*Rents!I17/30))</f>
        <v/>
      </c>
      <c r="J17" s="47" t="str">
        <f>IF('Res Rent Roll'!$B17="","",IF('Res Rent Roll'!$D17="YES",IF(Vacancy!J$3&lt;'Res Rent Roll'!$J17,'Res Rent Roll'!$H17*'Res Rent Roll'!$C17,'Res Rent Roll'!$R17*Rollover!I17*Rents!J17/30),'Res Rent Roll'!$R17*Rollover!I17*Rents!J17/30))</f>
        <v/>
      </c>
      <c r="K17" s="47" t="str">
        <f>IF('Res Rent Roll'!$B17="","",IF('Res Rent Roll'!$D17="YES",IF(Vacancy!K$3&lt;'Res Rent Roll'!$J17,'Res Rent Roll'!$H17*'Res Rent Roll'!$C17,'Res Rent Roll'!$R17*Rollover!J17*Rents!K17/30),'Res Rent Roll'!$R17*Rollover!J17*Rents!K17/30))</f>
        <v/>
      </c>
      <c r="L17" s="47" t="str">
        <f>IF('Res Rent Roll'!$B17="","",IF('Res Rent Roll'!$D17="YES",IF(Vacancy!L$3&lt;'Res Rent Roll'!$J17,'Res Rent Roll'!$H17*'Res Rent Roll'!$C17,'Res Rent Roll'!$R17*Rollover!K17*Rents!L17/30),'Res Rent Roll'!$R17*Rollover!K17*Rents!L17/30))</f>
        <v/>
      </c>
      <c r="M17" s="47" t="str">
        <f>IF('Res Rent Roll'!$B17="","",IF('Res Rent Roll'!$D17="YES",IF(Vacancy!M$3&lt;'Res Rent Roll'!$J17,'Res Rent Roll'!$H17*'Res Rent Roll'!$C17,'Res Rent Roll'!$R17*Rollover!L17*Rents!M17/30),'Res Rent Roll'!$R17*Rollover!L17*Rents!M17/30))</f>
        <v/>
      </c>
      <c r="N17" s="47" t="str">
        <f>IF('Res Rent Roll'!$B17="","",IF('Res Rent Roll'!$D17="YES",IF(Vacancy!N$3&lt;'Res Rent Roll'!$J17,'Res Rent Roll'!$H17*'Res Rent Roll'!$C17,'Res Rent Roll'!$R17*Rollover!M17*Rents!N17/30),'Res Rent Roll'!$R17*Rollover!M17*Rents!N17/30))</f>
        <v/>
      </c>
      <c r="O17" s="47" t="str">
        <f>IF('Res Rent Roll'!$B17="","",IF('Res Rent Roll'!$D17="YES",IF(Vacancy!O$3&lt;'Res Rent Roll'!$J17,'Res Rent Roll'!$H17*'Res Rent Roll'!$C17,'Res Rent Roll'!$R17*Rollover!N17*Rents!O17/30),'Res Rent Roll'!$R17*Rollover!N17*Rents!O17/30))</f>
        <v/>
      </c>
      <c r="P17" s="47" t="str">
        <f>IF('Res Rent Roll'!$B17="","",IF('Res Rent Roll'!$D17="YES",IF(Vacancy!P$3&lt;'Res Rent Roll'!$J17,'Res Rent Roll'!$H17*'Res Rent Roll'!$C17,'Res Rent Roll'!$R17*Rollover!O17*Rents!P17/30),'Res Rent Roll'!$R17*Rollover!O17*Rents!P17/30))</f>
        <v/>
      </c>
      <c r="Q17" s="47" t="str">
        <f>IF('Res Rent Roll'!$B17="","",IF('Res Rent Roll'!$D17="YES",IF(Vacancy!Q$3&lt;'Res Rent Roll'!$J17,'Res Rent Roll'!$H17*'Res Rent Roll'!$C17,'Res Rent Roll'!$R17*Rollover!P17*Rents!Q17/30),'Res Rent Roll'!$R17*Rollover!P17*Rents!Q17/30))</f>
        <v/>
      </c>
      <c r="R17" s="47" t="str">
        <f>IF('Res Rent Roll'!$B17="","",IF('Res Rent Roll'!$D17="YES",IF(Vacancy!R$3&lt;'Res Rent Roll'!$J17,'Res Rent Roll'!$H17*'Res Rent Roll'!$C17,'Res Rent Roll'!$R17*Rollover!Q17*Rents!R17/30),'Res Rent Roll'!$R17*Rollover!Q17*Rents!R17/30))</f>
        <v/>
      </c>
      <c r="S17" s="47" t="str">
        <f>IF('Res Rent Roll'!$B17="","",IF('Res Rent Roll'!$D17="YES",IF(Vacancy!S$3&lt;'Res Rent Roll'!$J17,'Res Rent Roll'!$H17*'Res Rent Roll'!$C17,'Res Rent Roll'!$R17*Rollover!R17*Rents!S17/30),'Res Rent Roll'!$R17*Rollover!R17*Rents!S17/30))</f>
        <v/>
      </c>
      <c r="T17" s="47" t="str">
        <f>IF('Res Rent Roll'!$B17="","",IF('Res Rent Roll'!$D17="YES",IF(Vacancy!T$3&lt;'Res Rent Roll'!$J17,'Res Rent Roll'!$H17*'Res Rent Roll'!$C17,'Res Rent Roll'!$R17*Rollover!S17*Rents!T17/30),'Res Rent Roll'!$R17*Rollover!S17*Rents!T17/30))</f>
        <v/>
      </c>
      <c r="U17" s="47" t="str">
        <f>IF('Res Rent Roll'!$B17="","",IF('Res Rent Roll'!$D17="YES",IF(Vacancy!U$3&lt;'Res Rent Roll'!$J17,'Res Rent Roll'!$H17*'Res Rent Roll'!$C17,'Res Rent Roll'!$R17*Rollover!T17*Rents!U17/30),'Res Rent Roll'!$R17*Rollover!T17*Rents!U17/30))</f>
        <v/>
      </c>
      <c r="V17" s="47" t="str">
        <f>IF('Res Rent Roll'!$B17="","",IF('Res Rent Roll'!$D17="YES",IF(Vacancy!V$3&lt;'Res Rent Roll'!$J17,'Res Rent Roll'!$H17*'Res Rent Roll'!$C17,'Res Rent Roll'!$R17*Rollover!U17*Rents!V17/30),'Res Rent Roll'!$R17*Rollover!U17*Rents!V17/30))</f>
        <v/>
      </c>
      <c r="W17" s="47" t="str">
        <f>IF('Res Rent Roll'!$B17="","",IF('Res Rent Roll'!$D17="YES",IF(Vacancy!W$3&lt;'Res Rent Roll'!$J17,'Res Rent Roll'!$H17*'Res Rent Roll'!$C17,'Res Rent Roll'!$R17*Rollover!V17*Rents!W17/30),'Res Rent Roll'!$R17*Rollover!V17*Rents!W17/30))</f>
        <v/>
      </c>
      <c r="X17" s="47" t="str">
        <f>IF('Res Rent Roll'!$B17="","",IF('Res Rent Roll'!$D17="YES",IF(Vacancy!X$3&lt;'Res Rent Roll'!$J17,'Res Rent Roll'!$H17*'Res Rent Roll'!$C17,'Res Rent Roll'!$R17*Rollover!W17*Rents!X17/30),'Res Rent Roll'!$R17*Rollover!W17*Rents!X17/30))</f>
        <v/>
      </c>
      <c r="Y17" s="47" t="str">
        <f>IF('Res Rent Roll'!$B17="","",IF('Res Rent Roll'!$D17="YES",IF(Vacancy!Y$3&lt;'Res Rent Roll'!$J17,'Res Rent Roll'!$H17*'Res Rent Roll'!$C17,'Res Rent Roll'!$R17*Rollover!X17*Rents!Y17/30),'Res Rent Roll'!$R17*Rollover!X17*Rents!Y17/30))</f>
        <v/>
      </c>
      <c r="Z17" s="47" t="str">
        <f>IF('Res Rent Roll'!$B17="","",IF('Res Rent Roll'!$D17="YES",IF(Vacancy!Z$3&lt;'Res Rent Roll'!$J17,'Res Rent Roll'!$H17*'Res Rent Roll'!$C17,'Res Rent Roll'!$R17*Rollover!Y17*Rents!Z17/30),'Res Rent Roll'!$R17*Rollover!Y17*Rents!Z17/30))</f>
        <v/>
      </c>
      <c r="AA17" s="47" t="str">
        <f>IF('Res Rent Roll'!$B17="","",IF('Res Rent Roll'!$D17="YES",IF(Vacancy!AA$3&lt;'Res Rent Roll'!$J17,'Res Rent Roll'!$H17*'Res Rent Roll'!$C17,'Res Rent Roll'!$R17*Rollover!Z17*Rents!AA17/30),'Res Rent Roll'!$R17*Rollover!Z17*Rents!AA17/30))</f>
        <v/>
      </c>
      <c r="AB17" s="47" t="str">
        <f>IF('Res Rent Roll'!$B17="","",IF('Res Rent Roll'!$D17="YES",IF(Vacancy!AB$3&lt;'Res Rent Roll'!$J17,'Res Rent Roll'!$H17*'Res Rent Roll'!$C17,'Res Rent Roll'!$R17*Rollover!AA17*Rents!AB17/30),'Res Rent Roll'!$R17*Rollover!AA17*Rents!AB17/30))</f>
        <v/>
      </c>
      <c r="AC17" s="47" t="str">
        <f>IF('Res Rent Roll'!$B17="","",IF('Res Rent Roll'!$D17="YES",IF(Vacancy!AC$3&lt;'Res Rent Roll'!$J17,'Res Rent Roll'!$H17*'Res Rent Roll'!$C17,'Res Rent Roll'!$R17*Rollover!AB17*Rents!AC17/30),'Res Rent Roll'!$R17*Rollover!AB17*Rents!AC17/30))</f>
        <v/>
      </c>
      <c r="AD17" s="47" t="str">
        <f>IF('Res Rent Roll'!$B17="","",IF('Res Rent Roll'!$D17="YES",IF(Vacancy!AD$3&lt;'Res Rent Roll'!$J17,'Res Rent Roll'!$H17*'Res Rent Roll'!$C17,'Res Rent Roll'!$R17*Rollover!AC17*Rents!AD17/30),'Res Rent Roll'!$R17*Rollover!AC17*Rents!AD17/30))</f>
        <v/>
      </c>
      <c r="AE17" s="47" t="str">
        <f>IF('Res Rent Roll'!$B17="","",IF('Res Rent Roll'!$D17="YES",IF(Vacancy!AE$3&lt;'Res Rent Roll'!$J17,'Res Rent Roll'!$H17*'Res Rent Roll'!$C17,'Res Rent Roll'!$R17*Rollover!AD17*Rents!AE17/30),'Res Rent Roll'!$R17*Rollover!AD17*Rents!AE17/30))</f>
        <v/>
      </c>
      <c r="AF17" s="47" t="str">
        <f>IF('Res Rent Roll'!$B17="","",IF('Res Rent Roll'!$D17="YES",IF(Vacancy!AF$3&lt;'Res Rent Roll'!$J17,'Res Rent Roll'!$H17*'Res Rent Roll'!$C17,'Res Rent Roll'!$R17*Rollover!AE17*Rents!AF17/30),'Res Rent Roll'!$R17*Rollover!AE17*Rents!AF17/30))</f>
        <v/>
      </c>
      <c r="AG17" s="47" t="str">
        <f>IF('Res Rent Roll'!$B17="","",IF('Res Rent Roll'!$D17="YES",IF(Vacancy!AG$3&lt;'Res Rent Roll'!$J17,'Res Rent Roll'!$H17*'Res Rent Roll'!$C17,'Res Rent Roll'!$R17*Rollover!AF17*Rents!AG17/30),'Res Rent Roll'!$R17*Rollover!AF17*Rents!AG17/30))</f>
        <v/>
      </c>
      <c r="AH17" s="47" t="str">
        <f>IF('Res Rent Roll'!$B17="","",IF('Res Rent Roll'!$D17="YES",IF(Vacancy!AH$3&lt;'Res Rent Roll'!$J17,'Res Rent Roll'!$H17*'Res Rent Roll'!$C17,'Res Rent Roll'!$R17*Rollover!AG17*Rents!AH17/30),'Res Rent Roll'!$R17*Rollover!AG17*Rents!AH17/30))</f>
        <v/>
      </c>
      <c r="AI17" s="47" t="str">
        <f>IF('Res Rent Roll'!$B17="","",IF('Res Rent Roll'!$D17="YES",IF(Vacancy!AI$3&lt;'Res Rent Roll'!$J17,'Res Rent Roll'!$H17*'Res Rent Roll'!$C17,'Res Rent Roll'!$R17*Rollover!AH17*Rents!AI17/30),'Res Rent Roll'!$R17*Rollover!AH17*Rents!AI17/30))</f>
        <v/>
      </c>
      <c r="AJ17" s="47" t="str">
        <f>IF('Res Rent Roll'!$B17="","",IF('Res Rent Roll'!$D17="YES",IF(Vacancy!AJ$3&lt;'Res Rent Roll'!$J17,'Res Rent Roll'!$H17*'Res Rent Roll'!$C17,'Res Rent Roll'!$R17*Rollover!AI17*Rents!AJ17/30),'Res Rent Roll'!$R17*Rollover!AI17*Rents!AJ17/30))</f>
        <v/>
      </c>
      <c r="AK17" s="47" t="str">
        <f>IF('Res Rent Roll'!$B17="","",IF('Res Rent Roll'!$D17="YES",IF(Vacancy!AK$3&lt;'Res Rent Roll'!$J17,'Res Rent Roll'!$H17*'Res Rent Roll'!$C17,'Res Rent Roll'!$R17*Rollover!AJ17*Rents!AK17/30),'Res Rent Roll'!$R17*Rollover!AJ17*Rents!AK17/30))</f>
        <v/>
      </c>
      <c r="AL17" s="47" t="str">
        <f>IF('Res Rent Roll'!$B17="","",IF('Res Rent Roll'!$D17="YES",IF(Vacancy!AL$3&lt;'Res Rent Roll'!$J17,'Res Rent Roll'!$H17*'Res Rent Roll'!$C17,'Res Rent Roll'!$R17*Rollover!AK17*Rents!AL17/30),'Res Rent Roll'!$R17*Rollover!AK17*Rents!AL17/30))</f>
        <v/>
      </c>
      <c r="AM17" s="47" t="str">
        <f>IF('Res Rent Roll'!$B17="","",IF('Res Rent Roll'!$D17="YES",IF(Vacancy!AM$3&lt;'Res Rent Roll'!$J17,'Res Rent Roll'!$H17*'Res Rent Roll'!$C17,'Res Rent Roll'!$R17*Rollover!AL17*Rents!AM17/30),'Res Rent Roll'!$R17*Rollover!AL17*Rents!AM17/30))</f>
        <v/>
      </c>
      <c r="AN17" s="47" t="str">
        <f>IF('Res Rent Roll'!$B17="","",IF('Res Rent Roll'!$D17="YES",IF(Vacancy!AN$3&lt;'Res Rent Roll'!$J17,'Res Rent Roll'!$H17*'Res Rent Roll'!$C17,'Res Rent Roll'!$R17*Rollover!AM17*Rents!AN17/30),'Res Rent Roll'!$R17*Rollover!AM17*Rents!AN17/30))</f>
        <v/>
      </c>
      <c r="AO17" s="47" t="str">
        <f>IF('Res Rent Roll'!$B17="","",IF('Res Rent Roll'!$D17="YES",IF(Vacancy!AO$3&lt;'Res Rent Roll'!$J17,'Res Rent Roll'!$H17*'Res Rent Roll'!$C17,'Res Rent Roll'!$R17*Rollover!AN17*Rents!AO17/30),'Res Rent Roll'!$R17*Rollover!AN17*Rents!AO17/30))</f>
        <v/>
      </c>
      <c r="AP17" s="47" t="str">
        <f>IF('Res Rent Roll'!$B17="","",IF('Res Rent Roll'!$D17="YES",IF(Vacancy!AP$3&lt;'Res Rent Roll'!$J17,'Res Rent Roll'!$H17*'Res Rent Roll'!$C17,'Res Rent Roll'!$R17*Rollover!AO17*Rents!AP17/30),'Res Rent Roll'!$R17*Rollover!AO17*Rents!AP17/30))</f>
        <v/>
      </c>
      <c r="AQ17" s="47" t="str">
        <f>IF('Res Rent Roll'!$B17="","",IF('Res Rent Roll'!$D17="YES",IF(Vacancy!AQ$3&lt;'Res Rent Roll'!$J17,'Res Rent Roll'!$H17*'Res Rent Roll'!$C17,'Res Rent Roll'!$R17*Rollover!AP17*Rents!AQ17/30),'Res Rent Roll'!$R17*Rollover!AP17*Rents!AQ17/30))</f>
        <v/>
      </c>
      <c r="AR17" s="47" t="str">
        <f>IF('Res Rent Roll'!$B17="","",IF('Res Rent Roll'!$D17="YES",IF(Vacancy!AR$3&lt;'Res Rent Roll'!$J17,'Res Rent Roll'!$H17*'Res Rent Roll'!$C17,'Res Rent Roll'!$R17*Rollover!AQ17*Rents!AR17/30),'Res Rent Roll'!$R17*Rollover!AQ17*Rents!AR17/30))</f>
        <v/>
      </c>
      <c r="AS17" s="47" t="str">
        <f>IF('Res Rent Roll'!$B17="","",IF('Res Rent Roll'!$D17="YES",IF(Vacancy!AS$3&lt;'Res Rent Roll'!$J17,'Res Rent Roll'!$H17*'Res Rent Roll'!$C17,'Res Rent Roll'!$R17*Rollover!AR17*Rents!AS17/30),'Res Rent Roll'!$R17*Rollover!AR17*Rents!AS17/30))</f>
        <v/>
      </c>
      <c r="AT17" s="47" t="str">
        <f>IF('Res Rent Roll'!$B17="","",IF('Res Rent Roll'!$D17="YES",IF(Vacancy!AT$3&lt;'Res Rent Roll'!$J17,'Res Rent Roll'!$H17*'Res Rent Roll'!$C17,'Res Rent Roll'!$R17*Rollover!AS17*Rents!AT17/30),'Res Rent Roll'!$R17*Rollover!AS17*Rents!AT17/30))</f>
        <v/>
      </c>
      <c r="AU17" s="47" t="str">
        <f>IF('Res Rent Roll'!$B17="","",IF('Res Rent Roll'!$D17="YES",IF(Vacancy!AU$3&lt;'Res Rent Roll'!$J17,'Res Rent Roll'!$H17*'Res Rent Roll'!$C17,'Res Rent Roll'!$R17*Rollover!AT17*Rents!AU17/30),'Res Rent Roll'!$R17*Rollover!AT17*Rents!AU17/30))</f>
        <v/>
      </c>
      <c r="AV17" s="47" t="str">
        <f>IF('Res Rent Roll'!$B17="","",IF('Res Rent Roll'!$D17="YES",IF(Vacancy!AV$3&lt;'Res Rent Roll'!$J17,'Res Rent Roll'!$H17*'Res Rent Roll'!$C17,'Res Rent Roll'!$R17*Rollover!AU17*Rents!AV17/30),'Res Rent Roll'!$R17*Rollover!AU17*Rents!AV17/30))</f>
        <v/>
      </c>
      <c r="AW17" s="47" t="str">
        <f>IF('Res Rent Roll'!$B17="","",IF('Res Rent Roll'!$D17="YES",IF(Vacancy!AW$3&lt;'Res Rent Roll'!$J17,'Res Rent Roll'!$H17*'Res Rent Roll'!$C17,'Res Rent Roll'!$R17*Rollover!AV17*Rents!AW17/30),'Res Rent Roll'!$R17*Rollover!AV17*Rents!AW17/30))</f>
        <v/>
      </c>
      <c r="AX17" s="47" t="str">
        <f>IF('Res Rent Roll'!$B17="","",IF('Res Rent Roll'!$D17="YES",IF(Vacancy!AX$3&lt;'Res Rent Roll'!$J17,'Res Rent Roll'!$H17*'Res Rent Roll'!$C17,'Res Rent Roll'!$R17*Rollover!AW17*Rents!AX17/30),'Res Rent Roll'!$R17*Rollover!AW17*Rents!AX17/30))</f>
        <v/>
      </c>
      <c r="AY17" s="47" t="str">
        <f>IF('Res Rent Roll'!$B17="","",IF('Res Rent Roll'!$D17="YES",IF(Vacancy!AY$3&lt;'Res Rent Roll'!$J17,'Res Rent Roll'!$H17*'Res Rent Roll'!$C17,'Res Rent Roll'!$R17*Rollover!AX17*Rents!AY17/30),'Res Rent Roll'!$R17*Rollover!AX17*Rents!AY17/30))</f>
        <v/>
      </c>
      <c r="AZ17" s="47" t="str">
        <f>IF('Res Rent Roll'!$B17="","",IF('Res Rent Roll'!$D17="YES",IF(Vacancy!AZ$3&lt;'Res Rent Roll'!$J17,'Res Rent Roll'!$H17*'Res Rent Roll'!$C17,'Res Rent Roll'!$R17*Rollover!AY17*Rents!AZ17/30),'Res Rent Roll'!$R17*Rollover!AY17*Rents!AZ17/30))</f>
        <v/>
      </c>
      <c r="BA17" s="47" t="str">
        <f>IF('Res Rent Roll'!$B17="","",IF('Res Rent Roll'!$D17="YES",IF(Vacancy!BA$3&lt;'Res Rent Roll'!$J17,'Res Rent Roll'!$H17*'Res Rent Roll'!$C17,'Res Rent Roll'!$R17*Rollover!AZ17*Rents!BA17/30),'Res Rent Roll'!$R17*Rollover!AZ17*Rents!BA17/30))</f>
        <v/>
      </c>
      <c r="BB17" s="47" t="str">
        <f>IF('Res Rent Roll'!$B17="","",IF('Res Rent Roll'!$D17="YES",IF(Vacancy!BB$3&lt;'Res Rent Roll'!$J17,'Res Rent Roll'!$H17*'Res Rent Roll'!$C17,'Res Rent Roll'!$R17*Rollover!BA17*Rents!BB17/30),'Res Rent Roll'!$R17*Rollover!BA17*Rents!BB17/30))</f>
        <v/>
      </c>
      <c r="BC17" s="47" t="str">
        <f>IF('Res Rent Roll'!$B17="","",IF('Res Rent Roll'!$D17="YES",IF(Vacancy!BC$3&lt;'Res Rent Roll'!$J17,'Res Rent Roll'!$H17*'Res Rent Roll'!$C17,'Res Rent Roll'!$R17*Rollover!BB17*Rents!BC17/30),'Res Rent Roll'!$R17*Rollover!BB17*Rents!BC17/30))</f>
        <v/>
      </c>
      <c r="BD17" s="47" t="str">
        <f>IF('Res Rent Roll'!$B17="","",IF('Res Rent Roll'!$D17="YES",IF(Vacancy!BD$3&lt;'Res Rent Roll'!$J17,'Res Rent Roll'!$H17*'Res Rent Roll'!$C17,'Res Rent Roll'!$R17*Rollover!BC17*Rents!BD17/30),'Res Rent Roll'!$R17*Rollover!BC17*Rents!BD17/30))</f>
        <v/>
      </c>
      <c r="BE17" s="47" t="str">
        <f>IF('Res Rent Roll'!$B17="","",IF('Res Rent Roll'!$D17="YES",IF(Vacancy!BE$3&lt;'Res Rent Roll'!$J17,'Res Rent Roll'!$H17*'Res Rent Roll'!$C17,'Res Rent Roll'!$R17*Rollover!BD17*Rents!BE17/30),'Res Rent Roll'!$R17*Rollover!BD17*Rents!BE17/30))</f>
        <v/>
      </c>
      <c r="BF17" s="47" t="str">
        <f>IF('Res Rent Roll'!$B17="","",IF('Res Rent Roll'!$D17="YES",IF(Vacancy!BF$3&lt;'Res Rent Roll'!$J17,'Res Rent Roll'!$H17*'Res Rent Roll'!$C17,'Res Rent Roll'!$R17*Rollover!BE17*Rents!BF17/30),'Res Rent Roll'!$R17*Rollover!BE17*Rents!BF17/30))</f>
        <v/>
      </c>
      <c r="BG17" s="47" t="str">
        <f>IF('Res Rent Roll'!$B17="","",IF('Res Rent Roll'!$D17="YES",IF(Vacancy!BG$3&lt;'Res Rent Roll'!$J17,'Res Rent Roll'!$H17*'Res Rent Roll'!$C17,'Res Rent Roll'!$R17*Rollover!BF17*Rents!BG17/30),'Res Rent Roll'!$R17*Rollover!BF17*Rents!BG17/30))</f>
        <v/>
      </c>
      <c r="BH17" s="47" t="str">
        <f>IF('Res Rent Roll'!$B17="","",IF('Res Rent Roll'!$D17="YES",IF(Vacancy!BH$3&lt;'Res Rent Roll'!$J17,'Res Rent Roll'!$H17*'Res Rent Roll'!$C17,'Res Rent Roll'!$R17*Rollover!BG17*Rents!BH17/30),'Res Rent Roll'!$R17*Rollover!BG17*Rents!BH17/30))</f>
        <v/>
      </c>
      <c r="BI17" s="47" t="str">
        <f>IF('Res Rent Roll'!$B17="","",IF('Res Rent Roll'!$D17="YES",IF(Vacancy!BI$3&lt;'Res Rent Roll'!$J17,'Res Rent Roll'!$H17*'Res Rent Roll'!$C17,'Res Rent Roll'!$R17*Rollover!BH17*Rents!BI17/30),'Res Rent Roll'!$R17*Rollover!BH17*Rents!BI17/30))</f>
        <v/>
      </c>
      <c r="BJ17" s="47" t="str">
        <f>IF('Res Rent Roll'!$B17="","",IF('Res Rent Roll'!$D17="YES",IF(Vacancy!BJ$3&lt;'Res Rent Roll'!$J17,'Res Rent Roll'!$H17*'Res Rent Roll'!$C17,'Res Rent Roll'!$R17*Rollover!BI17*Rents!BJ17/30),'Res Rent Roll'!$R17*Rollover!BI17*Rents!BJ17/30))</f>
        <v/>
      </c>
      <c r="BK17" s="47" t="str">
        <f>IF('Res Rent Roll'!$B17="","",IF('Res Rent Roll'!$D17="YES",IF(Vacancy!BK$3&lt;'Res Rent Roll'!$J17,'Res Rent Roll'!$H17*'Res Rent Roll'!$C17,'Res Rent Roll'!$R17*Rollover!BJ17*Rents!BK17/30),'Res Rent Roll'!$R17*Rollover!BJ17*Rents!BK17/30))</f>
        <v/>
      </c>
      <c r="BL17" s="47" t="str">
        <f>IF('Res Rent Roll'!$B17="","",IF('Res Rent Roll'!$D17="YES",IF(Vacancy!BL$3&lt;'Res Rent Roll'!$J17,'Res Rent Roll'!$H17*'Res Rent Roll'!$C17,'Res Rent Roll'!$R17*Rollover!BK17*Rents!BL17/30),'Res Rent Roll'!$R17*Rollover!BK17*Rents!BL17/30))</f>
        <v/>
      </c>
      <c r="BM17" s="47" t="str">
        <f>IF('Res Rent Roll'!$B17="","",IF('Res Rent Roll'!$D17="YES",IF(Vacancy!BM$3&lt;'Res Rent Roll'!$J17,'Res Rent Roll'!$H17*'Res Rent Roll'!$C17,'Res Rent Roll'!$R17*Rollover!BL17*Rents!BM17/30),'Res Rent Roll'!$R17*Rollover!BL17*Rents!BM17/30))</f>
        <v/>
      </c>
      <c r="BN17" s="47" t="str">
        <f>IF('Res Rent Roll'!$B17="","",IF('Res Rent Roll'!$D17="YES",IF(Vacancy!BN$3&lt;'Res Rent Roll'!$J17,'Res Rent Roll'!$H17*'Res Rent Roll'!$C17,'Res Rent Roll'!$R17*Rollover!BM17*Rents!BN17/30),'Res Rent Roll'!$R17*Rollover!BM17*Rents!BN17/30))</f>
        <v/>
      </c>
      <c r="BO17" s="47" t="str">
        <f>IF('Res Rent Roll'!$B17="","",IF('Res Rent Roll'!$D17="YES",IF(Vacancy!BO$3&lt;'Res Rent Roll'!$J17,'Res Rent Roll'!$H17*'Res Rent Roll'!$C17,'Res Rent Roll'!$R17*Rollover!BN17*Rents!BO17/30),'Res Rent Roll'!$R17*Rollover!BN17*Rents!BO17/30))</f>
        <v/>
      </c>
      <c r="BP17" s="47" t="str">
        <f>IF('Res Rent Roll'!$B17="","",IF('Res Rent Roll'!$D17="YES",IF(Vacancy!BP$3&lt;'Res Rent Roll'!$J17,'Res Rent Roll'!$H17*'Res Rent Roll'!$C17,'Res Rent Roll'!$R17*Rollover!BO17*Rents!BP17/30),'Res Rent Roll'!$R17*Rollover!BO17*Rents!BP17/30))</f>
        <v/>
      </c>
      <c r="BQ17" s="47" t="str">
        <f>IF('Res Rent Roll'!$B17="","",IF('Res Rent Roll'!$D17="YES",IF(Vacancy!BQ$3&lt;'Res Rent Roll'!$J17,'Res Rent Roll'!$H17*'Res Rent Roll'!$C17,'Res Rent Roll'!$R17*Rollover!BP17*Rents!BQ17/30),'Res Rent Roll'!$R17*Rollover!BP17*Rents!BQ17/30))</f>
        <v/>
      </c>
      <c r="BR17" s="47" t="str">
        <f>IF('Res Rent Roll'!$B17="","",IF('Res Rent Roll'!$D17="YES",IF(Vacancy!BR$3&lt;'Res Rent Roll'!$J17,'Res Rent Roll'!$H17*'Res Rent Roll'!$C17,'Res Rent Roll'!$R17*Rollover!BQ17*Rents!BR17/30),'Res Rent Roll'!$R17*Rollover!BQ17*Rents!BR17/30))</f>
        <v/>
      </c>
      <c r="BS17" s="47" t="str">
        <f>IF('Res Rent Roll'!$B17="","",IF('Res Rent Roll'!$D17="YES",IF(Vacancy!BS$3&lt;'Res Rent Roll'!$J17,'Res Rent Roll'!$H17*'Res Rent Roll'!$C17,'Res Rent Roll'!$R17*Rollover!BR17*Rents!BS17/30),'Res Rent Roll'!$R17*Rollover!BR17*Rents!BS17/30))</f>
        <v/>
      </c>
      <c r="BT17" s="47" t="str">
        <f>IF('Res Rent Roll'!$B17="","",IF('Res Rent Roll'!$D17="YES",IF(Vacancy!BT$3&lt;'Res Rent Roll'!$J17,'Res Rent Roll'!$H17*'Res Rent Roll'!$C17,'Res Rent Roll'!$R17*Rollover!BS17*Rents!BT17/30),'Res Rent Roll'!$R17*Rollover!BS17*Rents!BT17/30))</f>
        <v/>
      </c>
      <c r="BU17" s="47" t="str">
        <f>IF('Res Rent Roll'!$B17="","",IF('Res Rent Roll'!$D17="YES",IF(Vacancy!BU$3&lt;'Res Rent Roll'!$J17,'Res Rent Roll'!$H17*'Res Rent Roll'!$C17,'Res Rent Roll'!$R17*Rollover!BT17*Rents!BU17/30),'Res Rent Roll'!$R17*Rollover!BT17*Rents!BU17/30))</f>
        <v/>
      </c>
      <c r="BV17" s="47" t="str">
        <f>IF('Res Rent Roll'!$B17="","",IF('Res Rent Roll'!$D17="YES",IF(Vacancy!BV$3&lt;'Res Rent Roll'!$J17,'Res Rent Roll'!$H17*'Res Rent Roll'!$C17,'Res Rent Roll'!$R17*Rollover!BU17*Rents!BV17/30),'Res Rent Roll'!$R17*Rollover!BU17*Rents!BV17/30))</f>
        <v/>
      </c>
      <c r="BW17" s="47" t="str">
        <f>IF('Res Rent Roll'!$B17="","",IF('Res Rent Roll'!$D17="YES",IF(Vacancy!BW$3&lt;'Res Rent Roll'!$J17,'Res Rent Roll'!$H17*'Res Rent Roll'!$C17,'Res Rent Roll'!$R17*Rollover!BV17*Rents!BW17/30),'Res Rent Roll'!$R17*Rollover!BV17*Rents!BW17/30))</f>
        <v/>
      </c>
      <c r="BX17" s="47" t="str">
        <f>IF('Res Rent Roll'!$B17="","",IF('Res Rent Roll'!$D17="YES",IF(Vacancy!BX$3&lt;'Res Rent Roll'!$J17,'Res Rent Roll'!$H17*'Res Rent Roll'!$C17,'Res Rent Roll'!$R17*Rollover!BW17*Rents!BX17/30),'Res Rent Roll'!$R17*Rollover!BW17*Rents!BX17/30))</f>
        <v/>
      </c>
      <c r="BY17" s="47" t="str">
        <f>IF('Res Rent Roll'!$B17="","",IF('Res Rent Roll'!$D17="YES",IF(Vacancy!BY$3&lt;'Res Rent Roll'!$J17,'Res Rent Roll'!$H17*'Res Rent Roll'!$C17,'Res Rent Roll'!$R17*Rollover!BX17*Rents!BY17/30),'Res Rent Roll'!$R17*Rollover!BX17*Rents!BY17/30))</f>
        <v/>
      </c>
      <c r="BZ17" s="47" t="str">
        <f>IF('Res Rent Roll'!$B17="","",IF('Res Rent Roll'!$D17="YES",IF(Vacancy!BZ$3&lt;'Res Rent Roll'!$J17,'Res Rent Roll'!$H17*'Res Rent Roll'!$C17,'Res Rent Roll'!$R17*Rollover!BY17*Rents!BZ17/30),'Res Rent Roll'!$R17*Rollover!BY17*Rents!BZ17/30))</f>
        <v/>
      </c>
      <c r="CA17" s="47" t="str">
        <f>IF('Res Rent Roll'!$B17="","",IF('Res Rent Roll'!$D17="YES",IF(Vacancy!CA$3&lt;'Res Rent Roll'!$J17,'Res Rent Roll'!$H17*'Res Rent Roll'!$C17,'Res Rent Roll'!$R17*Rollover!BZ17*Rents!CA17/30),'Res Rent Roll'!$R17*Rollover!BZ17*Rents!CA17/30))</f>
        <v/>
      </c>
      <c r="CB17" s="47" t="str">
        <f>IF('Res Rent Roll'!$B17="","",IF('Res Rent Roll'!$D17="YES",IF(Vacancy!CB$3&lt;'Res Rent Roll'!$J17,'Res Rent Roll'!$H17*'Res Rent Roll'!$C17,'Res Rent Roll'!$R17*Rollover!CA17*Rents!CB17/30),'Res Rent Roll'!$R17*Rollover!CA17*Rents!CB17/30))</f>
        <v/>
      </c>
      <c r="CC17" s="47" t="str">
        <f>IF('Res Rent Roll'!$B17="","",IF('Res Rent Roll'!$D17="YES",IF(Vacancy!CC$3&lt;'Res Rent Roll'!$J17,'Res Rent Roll'!$H17*'Res Rent Roll'!$C17,'Res Rent Roll'!$R17*Rollover!CB17*Rents!CC17/30),'Res Rent Roll'!$R17*Rollover!CB17*Rents!CC17/30))</f>
        <v/>
      </c>
      <c r="CD17" s="47" t="str">
        <f>IF('Res Rent Roll'!$B17="","",IF('Res Rent Roll'!$D17="YES",IF(Vacancy!CD$3&lt;'Res Rent Roll'!$J17,'Res Rent Roll'!$H17*'Res Rent Roll'!$C17,'Res Rent Roll'!$R17*Rollover!CC17*Rents!CD17/30),'Res Rent Roll'!$R17*Rollover!CC17*Rents!CD17/30))</f>
        <v/>
      </c>
      <c r="CE17" s="47" t="str">
        <f>IF('Res Rent Roll'!$B17="","",IF('Res Rent Roll'!$D17="YES",IF(Vacancy!CE$3&lt;'Res Rent Roll'!$J17,'Res Rent Roll'!$H17*'Res Rent Roll'!$C17,'Res Rent Roll'!$R17*Rollover!CD17*Rents!CE17/30),'Res Rent Roll'!$R17*Rollover!CD17*Rents!CE17/30))</f>
        <v/>
      </c>
      <c r="CF17" s="47" t="str">
        <f>IF('Res Rent Roll'!$B17="","",IF('Res Rent Roll'!$D17="YES",IF(Vacancy!CF$3&lt;'Res Rent Roll'!$J17,'Res Rent Roll'!$H17*'Res Rent Roll'!$C17,'Res Rent Roll'!$R17*Rollover!CE17*Rents!CF17/30),'Res Rent Roll'!$R17*Rollover!CE17*Rents!CF17/30))</f>
        <v/>
      </c>
      <c r="CG17" s="47" t="str">
        <f>IF('Res Rent Roll'!$B17="","",IF('Res Rent Roll'!$D17="YES",IF(Vacancy!CG$3&lt;'Res Rent Roll'!$J17,'Res Rent Roll'!$H17*'Res Rent Roll'!$C17,'Res Rent Roll'!$R17*Rollover!CF17*Rents!CG17/30),'Res Rent Roll'!$R17*Rollover!CF17*Rents!CG17/30))</f>
        <v/>
      </c>
      <c r="CH17" s="47" t="str">
        <f>IF('Res Rent Roll'!$B17="","",IF('Res Rent Roll'!$D17="YES",IF(Vacancy!CH$3&lt;'Res Rent Roll'!$J17,'Res Rent Roll'!$H17*'Res Rent Roll'!$C17,'Res Rent Roll'!$R17*Rollover!CG17*Rents!CH17/30),'Res Rent Roll'!$R17*Rollover!CG17*Rents!CH17/30))</f>
        <v/>
      </c>
      <c r="CI17" s="47" t="str">
        <f>IF('Res Rent Roll'!$B17="","",IF('Res Rent Roll'!$D17="YES",IF(Vacancy!CI$3&lt;'Res Rent Roll'!$J17,'Res Rent Roll'!$H17*'Res Rent Roll'!$C17,'Res Rent Roll'!$R17*Rollover!CH17*Rents!CI17/30),'Res Rent Roll'!$R17*Rollover!CH17*Rents!CI17/30))</f>
        <v/>
      </c>
      <c r="CJ17" s="47" t="str">
        <f>IF('Res Rent Roll'!$B17="","",IF('Res Rent Roll'!$D17="YES",IF(Vacancy!CJ$3&lt;'Res Rent Roll'!$J17,'Res Rent Roll'!$H17*'Res Rent Roll'!$C17,'Res Rent Roll'!$R17*Rollover!CI17*Rents!CJ17/30),'Res Rent Roll'!$R17*Rollover!CI17*Rents!CJ17/30))</f>
        <v/>
      </c>
      <c r="CK17" s="47" t="str">
        <f>IF('Res Rent Roll'!$B17="","",IF('Res Rent Roll'!$D17="YES",IF(Vacancy!CK$3&lt;'Res Rent Roll'!$J17,'Res Rent Roll'!$H17*'Res Rent Roll'!$C17,'Res Rent Roll'!$R17*Rollover!CJ17*Rents!CK17/30),'Res Rent Roll'!$R17*Rollover!CJ17*Rents!CK17/30))</f>
        <v/>
      </c>
      <c r="CL17" s="47" t="str">
        <f>IF('Res Rent Roll'!$B17="","",IF('Res Rent Roll'!$D17="YES",IF(Vacancy!CL$3&lt;'Res Rent Roll'!$J17,'Res Rent Roll'!$H17*'Res Rent Roll'!$C17,'Res Rent Roll'!$R17*Rollover!CK17*Rents!CL17/30),'Res Rent Roll'!$R17*Rollover!CK17*Rents!CL17/30))</f>
        <v/>
      </c>
      <c r="CM17" s="47" t="str">
        <f>IF('Res Rent Roll'!$B17="","",IF('Res Rent Roll'!$D17="YES",IF(Vacancy!CM$3&lt;'Res Rent Roll'!$J17,'Res Rent Roll'!$H17*'Res Rent Roll'!$C17,'Res Rent Roll'!$R17*Rollover!CL17*Rents!CM17/30),'Res Rent Roll'!$R17*Rollover!CL17*Rents!CM17/30))</f>
        <v/>
      </c>
      <c r="CN17" s="47" t="str">
        <f>IF('Res Rent Roll'!$B17="","",IF('Res Rent Roll'!$D17="YES",IF(Vacancy!CN$3&lt;'Res Rent Roll'!$J17,'Res Rent Roll'!$H17*'Res Rent Roll'!$C17,'Res Rent Roll'!$R17*Rollover!CM17*Rents!CN17/30),'Res Rent Roll'!$R17*Rollover!CM17*Rents!CN17/30))</f>
        <v/>
      </c>
      <c r="CO17" s="47" t="str">
        <f>IF('Res Rent Roll'!$B17="","",IF('Res Rent Roll'!$D17="YES",IF(Vacancy!CO$3&lt;'Res Rent Roll'!$J17,'Res Rent Roll'!$H17*'Res Rent Roll'!$C17,'Res Rent Roll'!$R17*Rollover!CN17*Rents!CO17/30),'Res Rent Roll'!$R17*Rollover!CN17*Rents!CO17/30))</f>
        <v/>
      </c>
      <c r="CP17" s="47" t="str">
        <f>IF('Res Rent Roll'!$B17="","",IF('Res Rent Roll'!$D17="YES",IF(Vacancy!CP$3&lt;'Res Rent Roll'!$J17,'Res Rent Roll'!$H17*'Res Rent Roll'!$C17,'Res Rent Roll'!$R17*Rollover!CO17*Rents!CP17/30),'Res Rent Roll'!$R17*Rollover!CO17*Rents!CP17/30))</f>
        <v/>
      </c>
      <c r="CQ17" s="47" t="str">
        <f>IF('Res Rent Roll'!$B17="","",IF('Res Rent Roll'!$D17="YES",IF(Vacancy!CQ$3&lt;'Res Rent Roll'!$J17,'Res Rent Roll'!$H17*'Res Rent Roll'!$C17,'Res Rent Roll'!$R17*Rollover!CP17*Rents!CQ17/30),'Res Rent Roll'!$R17*Rollover!CP17*Rents!CQ17/30))</f>
        <v/>
      </c>
      <c r="CR17" s="47" t="str">
        <f>IF('Res Rent Roll'!$B17="","",IF('Res Rent Roll'!$D17="YES",IF(Vacancy!CR$3&lt;'Res Rent Roll'!$J17,'Res Rent Roll'!$H17*'Res Rent Roll'!$C17,'Res Rent Roll'!$R17*Rollover!CQ17*Rents!CR17/30),'Res Rent Roll'!$R17*Rollover!CQ17*Rents!CR17/30))</f>
        <v/>
      </c>
      <c r="CS17" s="47" t="str">
        <f>IF('Res Rent Roll'!$B17="","",IF('Res Rent Roll'!$D17="YES",IF(Vacancy!CS$3&lt;'Res Rent Roll'!$J17,'Res Rent Roll'!$H17*'Res Rent Roll'!$C17,'Res Rent Roll'!$R17*Rollover!CR17*Rents!CS17/30),'Res Rent Roll'!$R17*Rollover!CR17*Rents!CS17/30))</f>
        <v/>
      </c>
      <c r="CT17" s="47" t="str">
        <f>IF('Res Rent Roll'!$B17="","",IF('Res Rent Roll'!$D17="YES",IF(Vacancy!CT$3&lt;'Res Rent Roll'!$J17,'Res Rent Roll'!$H17*'Res Rent Roll'!$C17,'Res Rent Roll'!$R17*Rollover!CS17*Rents!CT17/30),'Res Rent Roll'!$R17*Rollover!CS17*Rents!CT17/30))</f>
        <v/>
      </c>
      <c r="CU17" s="47" t="str">
        <f>IF('Res Rent Roll'!$B17="","",IF('Res Rent Roll'!$D17="YES",IF(Vacancy!CU$3&lt;'Res Rent Roll'!$J17,'Res Rent Roll'!$H17*'Res Rent Roll'!$C17,'Res Rent Roll'!$R17*Rollover!CT17*Rents!CU17/30),'Res Rent Roll'!$R17*Rollover!CT17*Rents!CU17/30))</f>
        <v/>
      </c>
      <c r="CV17" s="47" t="str">
        <f>IF('Res Rent Roll'!$B17="","",IF('Res Rent Roll'!$D17="YES",IF(Vacancy!CV$3&lt;'Res Rent Roll'!$J17,'Res Rent Roll'!$H17*'Res Rent Roll'!$C17,'Res Rent Roll'!$R17*Rollover!CU17*Rents!CV17/30),'Res Rent Roll'!$R17*Rollover!CU17*Rents!CV17/30))</f>
        <v/>
      </c>
      <c r="CW17" s="47" t="str">
        <f>IF('Res Rent Roll'!$B17="","",IF('Res Rent Roll'!$D17="YES",IF(Vacancy!CW$3&lt;'Res Rent Roll'!$J17,'Res Rent Roll'!$H17*'Res Rent Roll'!$C17,'Res Rent Roll'!$R17*Rollover!CV17*Rents!CW17/30),'Res Rent Roll'!$R17*Rollover!CV17*Rents!CW17/30))</f>
        <v/>
      </c>
      <c r="CX17" s="47" t="str">
        <f>IF('Res Rent Roll'!$B17="","",IF('Res Rent Roll'!$D17="YES",IF(Vacancy!CX$3&lt;'Res Rent Roll'!$J17,'Res Rent Roll'!$H17*'Res Rent Roll'!$C17,'Res Rent Roll'!$R17*Rollover!CW17*Rents!CX17/30),'Res Rent Roll'!$R17*Rollover!CW17*Rents!CX17/30))</f>
        <v/>
      </c>
      <c r="CY17" s="47" t="str">
        <f>IF('Res Rent Roll'!$B17="","",IF('Res Rent Roll'!$D17="YES",IF(Vacancy!CY$3&lt;'Res Rent Roll'!$J17,'Res Rent Roll'!$H17*'Res Rent Roll'!$C17,'Res Rent Roll'!$R17*Rollover!CX17*Rents!CY17/30),'Res Rent Roll'!$R17*Rollover!CX17*Rents!CY17/30))</f>
        <v/>
      </c>
      <c r="CZ17" s="47" t="str">
        <f>IF('Res Rent Roll'!$B17="","",IF('Res Rent Roll'!$D17="YES",IF(Vacancy!CZ$3&lt;'Res Rent Roll'!$J17,'Res Rent Roll'!$H17*'Res Rent Roll'!$C17,'Res Rent Roll'!$R17*Rollover!CY17*Rents!CZ17/30),'Res Rent Roll'!$R17*Rollover!CY17*Rents!CZ17/30))</f>
        <v/>
      </c>
      <c r="DA17" s="47" t="str">
        <f>IF('Res Rent Roll'!$B17="","",IF('Res Rent Roll'!$D17="YES",IF(Vacancy!DA$3&lt;'Res Rent Roll'!$J17,'Res Rent Roll'!$H17*'Res Rent Roll'!$C17,'Res Rent Roll'!$R17*Rollover!CZ17*Rents!DA17/30),'Res Rent Roll'!$R17*Rollover!CZ17*Rents!DA17/30))</f>
        <v/>
      </c>
      <c r="DB17" s="47" t="str">
        <f>IF('Res Rent Roll'!$B17="","",IF('Res Rent Roll'!$D17="YES",IF(Vacancy!DB$3&lt;'Res Rent Roll'!$J17,'Res Rent Roll'!$H17*'Res Rent Roll'!$C17,'Res Rent Roll'!$R17*Rollover!DA17*Rents!DB17/30),'Res Rent Roll'!$R17*Rollover!DA17*Rents!DB17/30))</f>
        <v/>
      </c>
      <c r="DC17" s="47" t="str">
        <f>IF('Res Rent Roll'!$B17="","",IF('Res Rent Roll'!$D17="YES",IF(Vacancy!DC$3&lt;'Res Rent Roll'!$J17,'Res Rent Roll'!$H17*'Res Rent Roll'!$C17,'Res Rent Roll'!$R17*Rollover!DB17*Rents!DC17/30),'Res Rent Roll'!$R17*Rollover!DB17*Rents!DC17/30))</f>
        <v/>
      </c>
      <c r="DD17" s="47" t="str">
        <f>IF('Res Rent Roll'!$B17="","",IF('Res Rent Roll'!$D17="YES",IF(Vacancy!DD$3&lt;'Res Rent Roll'!$J17,'Res Rent Roll'!$H17*'Res Rent Roll'!$C17,'Res Rent Roll'!$R17*Rollover!DC17*Rents!DD17/30),'Res Rent Roll'!$R17*Rollover!DC17*Rents!DD17/30))</f>
        <v/>
      </c>
      <c r="DE17" s="47" t="str">
        <f>IF('Res Rent Roll'!$B17="","",IF('Res Rent Roll'!$D17="YES",IF(Vacancy!DE$3&lt;'Res Rent Roll'!$J17,'Res Rent Roll'!$H17*'Res Rent Roll'!$C17,'Res Rent Roll'!$R17*Rollover!DD17*Rents!DE17/30),'Res Rent Roll'!$R17*Rollover!DD17*Rents!DE17/30))</f>
        <v/>
      </c>
      <c r="DF17" s="47" t="str">
        <f>IF('Res Rent Roll'!$B17="","",IF('Res Rent Roll'!$D17="YES",IF(Vacancy!DF$3&lt;'Res Rent Roll'!$J17,'Res Rent Roll'!$H17*'Res Rent Roll'!$C17,'Res Rent Roll'!$R17*Rollover!DE17*Rents!DF17/30),'Res Rent Roll'!$R17*Rollover!DE17*Rents!DF17/30))</f>
        <v/>
      </c>
      <c r="DG17" s="47" t="str">
        <f>IF('Res Rent Roll'!$B17="","",IF('Res Rent Roll'!$D17="YES",IF(Vacancy!DG$3&lt;'Res Rent Roll'!$J17,'Res Rent Roll'!$H17*'Res Rent Roll'!$C17,'Res Rent Roll'!$R17*Rollover!DF17*Rents!DG17/30),'Res Rent Roll'!$R17*Rollover!DF17*Rents!DG17/30))</f>
        <v/>
      </c>
      <c r="DH17" s="47" t="str">
        <f>IF('Res Rent Roll'!$B17="","",IF('Res Rent Roll'!$D17="YES",IF(Vacancy!DH$3&lt;'Res Rent Roll'!$J17,'Res Rent Roll'!$H17*'Res Rent Roll'!$C17,'Res Rent Roll'!$R17*Rollover!DG17*Rents!DH17/30),'Res Rent Roll'!$R17*Rollover!DG17*Rents!DH17/30))</f>
        <v/>
      </c>
      <c r="DI17" s="47" t="str">
        <f>IF('Res Rent Roll'!$B17="","",IF('Res Rent Roll'!$D17="YES",IF(Vacancy!DI$3&lt;'Res Rent Roll'!$J17,'Res Rent Roll'!$H17*'Res Rent Roll'!$C17,'Res Rent Roll'!$R17*Rollover!DH17*Rents!DI17/30),'Res Rent Roll'!$R17*Rollover!DH17*Rents!DI17/30))</f>
        <v/>
      </c>
      <c r="DJ17" s="47" t="str">
        <f>IF('Res Rent Roll'!$B17="","",IF('Res Rent Roll'!$D17="YES",IF(Vacancy!DJ$3&lt;'Res Rent Roll'!$J17,'Res Rent Roll'!$H17*'Res Rent Roll'!$C17,'Res Rent Roll'!$R17*Rollover!DI17*Rents!DJ17/30),'Res Rent Roll'!$R17*Rollover!DI17*Rents!DJ17/30))</f>
        <v/>
      </c>
      <c r="DK17" s="47" t="str">
        <f>IF('Res Rent Roll'!$B17="","",IF('Res Rent Roll'!$D17="YES",IF(Vacancy!DK$3&lt;'Res Rent Roll'!$J17,'Res Rent Roll'!$H17*'Res Rent Roll'!$C17,'Res Rent Roll'!$R17*Rollover!DJ17*Rents!DK17/30),'Res Rent Roll'!$R17*Rollover!DJ17*Rents!DK17/30))</f>
        <v/>
      </c>
      <c r="DL17" s="47" t="str">
        <f>IF('Res Rent Roll'!$B17="","",IF('Res Rent Roll'!$D17="YES",IF(Vacancy!DL$3&lt;'Res Rent Roll'!$J17,'Res Rent Roll'!$H17*'Res Rent Roll'!$C17,'Res Rent Roll'!$R17*Rollover!DK17*Rents!DL17/30),'Res Rent Roll'!$R17*Rollover!DK17*Rents!DL17/30))</f>
        <v/>
      </c>
      <c r="DM17" s="47" t="str">
        <f>IF('Res Rent Roll'!$B17="","",IF('Res Rent Roll'!$D17="YES",IF(Vacancy!DM$3&lt;'Res Rent Roll'!$J17,'Res Rent Roll'!$H17*'Res Rent Roll'!$C17,'Res Rent Roll'!$R17*Rollover!DL17*Rents!DM17/30),'Res Rent Roll'!$R17*Rollover!DL17*Rents!DM17/30))</f>
        <v/>
      </c>
      <c r="DN17" s="47" t="str">
        <f>IF('Res Rent Roll'!$B17="","",IF('Res Rent Roll'!$D17="YES",IF(Vacancy!DN$3&lt;'Res Rent Roll'!$J17,'Res Rent Roll'!$H17*'Res Rent Roll'!$C17,'Res Rent Roll'!$R17*Rollover!DM17*Rents!DN17/30),'Res Rent Roll'!$R17*Rollover!DM17*Rents!DN17/30))</f>
        <v/>
      </c>
      <c r="DO17" s="47" t="str">
        <f>IF('Res Rent Roll'!$B17="","",IF('Res Rent Roll'!$D17="YES",IF(Vacancy!DO$3&lt;'Res Rent Roll'!$J17,'Res Rent Roll'!$H17*'Res Rent Roll'!$C17,'Res Rent Roll'!$R17*Rollover!DN17*Rents!DO17/30),'Res Rent Roll'!$R17*Rollover!DN17*Rents!DO17/30))</f>
        <v/>
      </c>
      <c r="DP17" s="47" t="str">
        <f>IF('Res Rent Roll'!$B17="","",IF('Res Rent Roll'!$D17="YES",IF(Vacancy!DP$3&lt;'Res Rent Roll'!$J17,'Res Rent Roll'!$H17*'Res Rent Roll'!$C17,'Res Rent Roll'!$R17*Rollover!DO17*Rents!DP17/30),'Res Rent Roll'!$R17*Rollover!DO17*Rents!DP17/30))</f>
        <v/>
      </c>
      <c r="DQ17" s="47" t="str">
        <f>IF('Res Rent Roll'!$B17="","",IF('Res Rent Roll'!$D17="YES",IF(Vacancy!DQ$3&lt;'Res Rent Roll'!$J17,'Res Rent Roll'!$H17*'Res Rent Roll'!$C17,'Res Rent Roll'!$R17*Rollover!DP17*Rents!DQ17/30),'Res Rent Roll'!$R17*Rollover!DP17*Rents!DQ17/30))</f>
        <v/>
      </c>
      <c r="DR17" s="47" t="str">
        <f>IF('Res Rent Roll'!$B17="","",IF('Res Rent Roll'!$D17="YES",IF(Vacancy!DR$3&lt;'Res Rent Roll'!$J17,'Res Rent Roll'!$H17*'Res Rent Roll'!$C17,'Res Rent Roll'!$R17*Rollover!DQ17*Rents!DR17/30),'Res Rent Roll'!$R17*Rollover!DQ17*Rents!DR17/30))</f>
        <v/>
      </c>
      <c r="DS17" s="47" t="str">
        <f>IF('Res Rent Roll'!$B17="","",IF('Res Rent Roll'!$D17="YES",IF(Vacancy!DS$3&lt;'Res Rent Roll'!$J17,'Res Rent Roll'!$H17*'Res Rent Roll'!$C17,'Res Rent Roll'!$R17*Rollover!DR17*Rents!DS17/30),'Res Rent Roll'!$R17*Rollover!DR17*Rents!DS17/30))</f>
        <v/>
      </c>
      <c r="DT17" s="47" t="str">
        <f>IF('Res Rent Roll'!$B17="","",IF('Res Rent Roll'!$D17="YES",IF(Vacancy!DT$3&lt;'Res Rent Roll'!$J17,'Res Rent Roll'!$H17*'Res Rent Roll'!$C17,'Res Rent Roll'!$R17*Rollover!DS17*Rents!DT17/30),'Res Rent Roll'!$R17*Rollover!DS17*Rents!DT17/30))</f>
        <v/>
      </c>
      <c r="DU17" s="47" t="str">
        <f>IF('Res Rent Roll'!$B17="","",IF('Res Rent Roll'!$D17="YES",IF(Vacancy!DU$3&lt;'Res Rent Roll'!$J17,'Res Rent Roll'!$H17*'Res Rent Roll'!$C17,'Res Rent Roll'!$R17*Rollover!DT17*Rents!DU17/30),'Res Rent Roll'!$R17*Rollover!DT17*Rents!DU17/30))</f>
        <v/>
      </c>
      <c r="DV17" s="47" t="str">
        <f>IF('Res Rent Roll'!$B17="","",IF('Res Rent Roll'!$D17="YES",IF(Vacancy!DV$3&lt;'Res Rent Roll'!$J17,'Res Rent Roll'!$H17*'Res Rent Roll'!$C17,'Res Rent Roll'!$R17*Rollover!DU17*Rents!DV17/30),'Res Rent Roll'!$R17*Rollover!DU17*Rents!DV17/30))</f>
        <v/>
      </c>
      <c r="DW17" s="47" t="str">
        <f>IF('Res Rent Roll'!$B17="","",IF('Res Rent Roll'!$D17="YES",IF(Vacancy!DW$3&lt;'Res Rent Roll'!$J17,'Res Rent Roll'!$H17*'Res Rent Roll'!$C17,'Res Rent Roll'!$R17*Rollover!DV17*Rents!DW17/30),'Res Rent Roll'!$R17*Rollover!DV17*Rents!DW17/30))</f>
        <v/>
      </c>
      <c r="DX17" s="47" t="str">
        <f>IF('Res Rent Roll'!$B17="","",IF('Res Rent Roll'!$D17="YES",IF(Vacancy!DX$3&lt;'Res Rent Roll'!$J17,'Res Rent Roll'!$H17*'Res Rent Roll'!$C17,'Res Rent Roll'!$R17*Rollover!DW17*Rents!DX17/30),'Res Rent Roll'!$R17*Rollover!DW17*Rents!DX17/30))</f>
        <v/>
      </c>
      <c r="DY17" s="47" t="str">
        <f>IF('Res Rent Roll'!$B17="","",IF('Res Rent Roll'!$D17="YES",IF(Vacancy!DY$3&lt;'Res Rent Roll'!$J17,'Res Rent Roll'!$H17*'Res Rent Roll'!$C17,'Res Rent Roll'!$R17*Rollover!DX17*Rents!DY17/30),'Res Rent Roll'!$R17*Rollover!DX17*Rents!DY17/30))</f>
        <v/>
      </c>
      <c r="DZ17" s="47" t="str">
        <f>IF('Res Rent Roll'!$B17="","",IF('Res Rent Roll'!$D17="YES",IF(Vacancy!DZ$3&lt;'Res Rent Roll'!$J17,'Res Rent Roll'!$H17*'Res Rent Roll'!$C17,'Res Rent Roll'!$R17*Rollover!DY17*Rents!DZ17/30),'Res Rent Roll'!$R17*Rollover!DY17*Rents!DZ17/30))</f>
        <v/>
      </c>
      <c r="EA17" s="47" t="str">
        <f>IF('Res Rent Roll'!$B17="","",IF('Res Rent Roll'!$D17="YES",IF(Vacancy!EA$3&lt;'Res Rent Roll'!$J17,'Res Rent Roll'!$H17*'Res Rent Roll'!$C17,'Res Rent Roll'!$R17*Rollover!DZ17*Rents!EA17/30),'Res Rent Roll'!$R17*Rollover!DZ17*Rents!EA17/30))</f>
        <v/>
      </c>
      <c r="EB17" s="47" t="str">
        <f>IF('Res Rent Roll'!$B17="","",IF('Res Rent Roll'!$D17="YES",IF(Vacancy!EB$3&lt;'Res Rent Roll'!$J17,'Res Rent Roll'!$H17*'Res Rent Roll'!$C17,'Res Rent Roll'!$R17*Rollover!EA17*Rents!EB17/30),'Res Rent Roll'!$R17*Rollover!EA17*Rents!EB17/30))</f>
        <v/>
      </c>
      <c r="EC17" s="47" t="str">
        <f>IF('Res Rent Roll'!$B17="","",IF('Res Rent Roll'!$D17="YES",IF(Vacancy!EC$3&lt;'Res Rent Roll'!$J17,'Res Rent Roll'!$H17*'Res Rent Roll'!$C17,'Res Rent Roll'!$R17*Rollover!EB17*Rents!EC17/30),'Res Rent Roll'!$R17*Rollover!EB17*Rents!EC17/30))</f>
        <v/>
      </c>
      <c r="ED17" s="47" t="str">
        <f>IF('Res Rent Roll'!$B17="","",IF('Res Rent Roll'!$D17="YES",IF(Vacancy!ED$3&lt;'Res Rent Roll'!$J17,'Res Rent Roll'!$H17*'Res Rent Roll'!$C17,'Res Rent Roll'!$R17*Rollover!EC17*Rents!ED17/30),'Res Rent Roll'!$R17*Rollover!EC17*Rents!ED17/30))</f>
        <v/>
      </c>
      <c r="EE17" s="47" t="str">
        <f>IF('Res Rent Roll'!$B17="","",IF('Res Rent Roll'!$D17="YES",IF(Vacancy!EE$3&lt;'Res Rent Roll'!$J17,'Res Rent Roll'!$H17*'Res Rent Roll'!$C17,'Res Rent Roll'!$R17*Rollover!ED17*Rents!EE17/30),'Res Rent Roll'!$R17*Rollover!ED17*Rents!EE17/30))</f>
        <v/>
      </c>
      <c r="EF17" s="47" t="str">
        <f>IF('Res Rent Roll'!$B17="","",IF('Res Rent Roll'!$D17="YES",IF(Vacancy!EF$3&lt;'Res Rent Roll'!$J17,'Res Rent Roll'!$H17*'Res Rent Roll'!$C17,'Res Rent Roll'!$R17*Rollover!EE17*Rents!EF17/30),'Res Rent Roll'!$R17*Rollover!EE17*Rents!EF17/30))</f>
        <v/>
      </c>
      <c r="EG17" s="47" t="str">
        <f>IF('Res Rent Roll'!$B17="","",IF('Res Rent Roll'!$D17="YES",IF(Vacancy!EG$3&lt;'Res Rent Roll'!$J17,'Res Rent Roll'!$H17*'Res Rent Roll'!$C17,'Res Rent Roll'!$R17*Rollover!EF17*Rents!EG17/30),'Res Rent Roll'!$R17*Rollover!EF17*Rents!EG17/30))</f>
        <v/>
      </c>
      <c r="EH17" s="47" t="str">
        <f>IF('Res Rent Roll'!$B17="","",IF('Res Rent Roll'!$D17="YES",IF(Vacancy!EH$3&lt;'Res Rent Roll'!$J17,'Res Rent Roll'!$H17*'Res Rent Roll'!$C17,'Res Rent Roll'!$R17*Rollover!EG17*Rents!EH17/30),'Res Rent Roll'!$R17*Rollover!EG17*Rents!EH17/30))</f>
        <v/>
      </c>
      <c r="EI17" s="47" t="str">
        <f>IF('Res Rent Roll'!$B17="","",IF('Res Rent Roll'!$D17="YES",IF(Vacancy!EI$3&lt;'Res Rent Roll'!$J17,'Res Rent Roll'!$H17*'Res Rent Roll'!$C17,'Res Rent Roll'!$R17*Rollover!EH17*Rents!EI17/30),'Res Rent Roll'!$R17*Rollover!EH17*Rents!EI17/30))</f>
        <v/>
      </c>
      <c r="EJ17" s="47" t="str">
        <f>IF('Res Rent Roll'!$B17="","",IF('Res Rent Roll'!$D17="YES",IF(Vacancy!EJ$3&lt;'Res Rent Roll'!$J17,'Res Rent Roll'!$H17*'Res Rent Roll'!$C17,'Res Rent Roll'!$R17*Rollover!EI17*Rents!EJ17/30),'Res Rent Roll'!$R17*Rollover!EI17*Rents!EJ17/30))</f>
        <v/>
      </c>
      <c r="EK17" s="47" t="str">
        <f>IF('Res Rent Roll'!$B17="","",IF('Res Rent Roll'!$D17="YES",IF(Vacancy!EK$3&lt;'Res Rent Roll'!$J17,'Res Rent Roll'!$H17*'Res Rent Roll'!$C17,'Res Rent Roll'!$R17*Rollover!EJ17*Rents!EK17/30),'Res Rent Roll'!$R17*Rollover!EJ17*Rents!EK17/30))</f>
        <v/>
      </c>
      <c r="EL17" s="47" t="str">
        <f>IF('Res Rent Roll'!$B17="","",IF('Res Rent Roll'!$D17="YES",IF(Vacancy!EL$3&lt;'Res Rent Roll'!$J17,'Res Rent Roll'!$H17*'Res Rent Roll'!$C17,'Res Rent Roll'!$R17*Rollover!EK17*Rents!EL17/30),'Res Rent Roll'!$R17*Rollover!EK17*Rents!EL17/30))</f>
        <v/>
      </c>
      <c r="EM17" s="47" t="str">
        <f>IF('Res Rent Roll'!$B17="","",IF('Res Rent Roll'!$D17="YES",IF(Vacancy!EM$3&lt;'Res Rent Roll'!$J17,'Res Rent Roll'!$H17*'Res Rent Roll'!$C17,'Res Rent Roll'!$R17*Rollover!EL17*Rents!EM17/30),'Res Rent Roll'!$R17*Rollover!EL17*Rents!EM17/30))</f>
        <v/>
      </c>
      <c r="EN17" s="47" t="str">
        <f>IF('Res Rent Roll'!$B17="","",IF('Res Rent Roll'!$D17="YES",IF(Vacancy!EN$3&lt;'Res Rent Roll'!$J17,'Res Rent Roll'!$H17*'Res Rent Roll'!$C17,'Res Rent Roll'!$R17*Rollover!EM17*Rents!EN17/30),'Res Rent Roll'!$R17*Rollover!EM17*Rents!EN17/30))</f>
        <v/>
      </c>
      <c r="EO17" s="47" t="str">
        <f>IF('Res Rent Roll'!$B17="","",IF('Res Rent Roll'!$D17="YES",IF(Vacancy!EO$3&lt;'Res Rent Roll'!$J17,'Res Rent Roll'!$H17*'Res Rent Roll'!$C17,'Res Rent Roll'!$R17*Rollover!EN17*Rents!EO17/30),'Res Rent Roll'!$R17*Rollover!EN17*Rents!EO17/30))</f>
        <v/>
      </c>
      <c r="EP17" s="47" t="str">
        <f>IF('Res Rent Roll'!$B17="","",IF('Res Rent Roll'!$D17="YES",IF(Vacancy!EP$3&lt;'Res Rent Roll'!$J17,'Res Rent Roll'!$H17*'Res Rent Roll'!$C17,'Res Rent Roll'!$R17*Rollover!EO17*Rents!EP17/30),'Res Rent Roll'!$R17*Rollover!EO17*Rents!EP17/30))</f>
        <v/>
      </c>
      <c r="EQ17" s="47" t="str">
        <f>IF('Res Rent Roll'!$B17="","",IF('Res Rent Roll'!$D17="YES",IF(Vacancy!EQ$3&lt;'Res Rent Roll'!$J17,'Res Rent Roll'!$H17*'Res Rent Roll'!$C17,'Res Rent Roll'!$R17*Rollover!EP17*Rents!EQ17/30),'Res Rent Roll'!$R17*Rollover!EP17*Rents!EQ17/30))</f>
        <v/>
      </c>
      <c r="ER17" s="47" t="str">
        <f>IF('Res Rent Roll'!$B17="","",IF('Res Rent Roll'!$D17="YES",IF(Vacancy!ER$3&lt;'Res Rent Roll'!$J17,'Res Rent Roll'!$H17*'Res Rent Roll'!$C17,'Res Rent Roll'!$R17*Rollover!EQ17*Rents!ER17/30),'Res Rent Roll'!$R17*Rollover!EQ17*Rents!ER17/30))</f>
        <v/>
      </c>
      <c r="ES17" s="47" t="str">
        <f>IF('Res Rent Roll'!$B17="","",IF('Res Rent Roll'!$D17="YES",IF(Vacancy!ES$3&lt;'Res Rent Roll'!$J17,'Res Rent Roll'!$H17*'Res Rent Roll'!$C17,'Res Rent Roll'!$R17*Rollover!ER17*Rents!ES17/30),'Res Rent Roll'!$R17*Rollover!ER17*Rents!ES17/30))</f>
        <v/>
      </c>
      <c r="ET17" s="47" t="str">
        <f>IF('Res Rent Roll'!$B17="","",IF('Res Rent Roll'!$D17="YES",IF(Vacancy!ET$3&lt;'Res Rent Roll'!$J17,'Res Rent Roll'!$H17*'Res Rent Roll'!$C17,'Res Rent Roll'!$R17*Rollover!ES17*Rents!ET17/30),'Res Rent Roll'!$R17*Rollover!ES17*Rents!ET17/30))</f>
        <v/>
      </c>
      <c r="EU17" s="47" t="str">
        <f>IF('Res Rent Roll'!$B17="","",IF('Res Rent Roll'!$D17="YES",IF(Vacancy!EU$3&lt;'Res Rent Roll'!$J17,'Res Rent Roll'!$H17*'Res Rent Roll'!$C17,'Res Rent Roll'!$R17*Rollover!ET17*Rents!EU17/30),'Res Rent Roll'!$R17*Rollover!ET17*Rents!EU17/30))</f>
        <v/>
      </c>
      <c r="EV17" s="47" t="str">
        <f>IF('Res Rent Roll'!$B17="","",IF('Res Rent Roll'!$D17="YES",IF(Vacancy!EV$3&lt;'Res Rent Roll'!$J17,'Res Rent Roll'!$H17*'Res Rent Roll'!$C17,'Res Rent Roll'!$R17*Rollover!EU17*Rents!EV17/30),'Res Rent Roll'!$R17*Rollover!EU17*Rents!EV17/30))</f>
        <v/>
      </c>
      <c r="EW17" s="47" t="str">
        <f>IF('Res Rent Roll'!$B17="","",IF('Res Rent Roll'!$D17="YES",IF(Vacancy!EW$3&lt;'Res Rent Roll'!$J17,'Res Rent Roll'!$H17*'Res Rent Roll'!$C17,'Res Rent Roll'!$R17*Rollover!EV17*Rents!EW17/30),'Res Rent Roll'!$R17*Rollover!EV17*Rents!EW17/30))</f>
        <v/>
      </c>
      <c r="EX17" s="47" t="str">
        <f>IF('Res Rent Roll'!$B17="","",IF('Res Rent Roll'!$D17="YES",IF(Vacancy!EX$3&lt;'Res Rent Roll'!$J17,'Res Rent Roll'!$H17*'Res Rent Roll'!$C17,'Res Rent Roll'!$R17*Rollover!EW17*Rents!EX17/30),'Res Rent Roll'!$R17*Rollover!EW17*Rents!EX17/30))</f>
        <v/>
      </c>
      <c r="EY17" s="47" t="str">
        <f>IF('Res Rent Roll'!$B17="","",IF('Res Rent Roll'!$D17="YES",IF(Vacancy!EY$3&lt;'Res Rent Roll'!$J17,'Res Rent Roll'!$H17*'Res Rent Roll'!$C17,'Res Rent Roll'!$R17*Rollover!EX17*Rents!EY17/30),'Res Rent Roll'!$R17*Rollover!EX17*Rents!EY17/30))</f>
        <v/>
      </c>
      <c r="EZ17" s="47" t="str">
        <f>IF('Res Rent Roll'!$B17="","",IF('Res Rent Roll'!$D17="YES",IF(Vacancy!EZ$3&lt;'Res Rent Roll'!$J17,'Res Rent Roll'!$H17*'Res Rent Roll'!$C17,'Res Rent Roll'!$R17*Rollover!EY17*Rents!EZ17/30),'Res Rent Roll'!$R17*Rollover!EY17*Rents!EZ17/30))</f>
        <v/>
      </c>
      <c r="FA17" s="47" t="str">
        <f>IF('Res Rent Roll'!$B17="","",IF('Res Rent Roll'!$D17="YES",IF(Vacancy!FA$3&lt;'Res Rent Roll'!$J17,'Res Rent Roll'!$H17*'Res Rent Roll'!$C17,'Res Rent Roll'!$R17*Rollover!EZ17*Rents!FA17/30),'Res Rent Roll'!$R17*Rollover!EZ17*Rents!FA17/30))</f>
        <v/>
      </c>
      <c r="FB17" s="47" t="str">
        <f>IF('Res Rent Roll'!$B17="","",IF('Res Rent Roll'!$D17="YES",IF(Vacancy!FB$3&lt;'Res Rent Roll'!$J17,'Res Rent Roll'!$H17*'Res Rent Roll'!$C17,'Res Rent Roll'!$R17*Rollover!FA17*Rents!FB17/30),'Res Rent Roll'!$R17*Rollover!FA17*Rents!FB17/30))</f>
        <v/>
      </c>
      <c r="FC17" s="47" t="str">
        <f>IF('Res Rent Roll'!$B17="","",IF('Res Rent Roll'!$D17="YES",IF(Vacancy!FC$3&lt;'Res Rent Roll'!$J17,'Res Rent Roll'!$H17*'Res Rent Roll'!$C17,'Res Rent Roll'!$R17*Rollover!FB17*Rents!FC17/30),'Res Rent Roll'!$R17*Rollover!FB17*Rents!FC17/30))</f>
        <v/>
      </c>
      <c r="FD17" s="47" t="str">
        <f>IF('Res Rent Roll'!$B17="","",IF('Res Rent Roll'!$D17="YES",IF(Vacancy!FD$3&lt;'Res Rent Roll'!$J17,'Res Rent Roll'!$H17*'Res Rent Roll'!$C17,'Res Rent Roll'!$R17*Rollover!FC17*Rents!FD17/30),'Res Rent Roll'!$R17*Rollover!FC17*Rents!FD17/30))</f>
        <v/>
      </c>
      <c r="FE17" s="47" t="str">
        <f>IF('Res Rent Roll'!$B17="","",IF('Res Rent Roll'!$D17="YES",IF(Vacancy!FE$3&lt;'Res Rent Roll'!$J17,'Res Rent Roll'!$H17*'Res Rent Roll'!$C17,'Res Rent Roll'!$R17*Rollover!FD17*Rents!FE17/30),'Res Rent Roll'!$R17*Rollover!FD17*Rents!FE17/30))</f>
        <v/>
      </c>
      <c r="FF17" s="47" t="str">
        <f>IF('Res Rent Roll'!$B17="","",IF('Res Rent Roll'!$D17="YES",IF(Vacancy!FF$3&lt;'Res Rent Roll'!$J17,'Res Rent Roll'!$H17*'Res Rent Roll'!$C17,'Res Rent Roll'!$R17*Rollover!FE17*Rents!FF17/30),'Res Rent Roll'!$R17*Rollover!FE17*Rents!FF17/30))</f>
        <v/>
      </c>
      <c r="FG17" s="47" t="str">
        <f>IF('Res Rent Roll'!$B17="","",IF('Res Rent Roll'!$D17="YES",IF(Vacancy!FG$3&lt;'Res Rent Roll'!$J17,'Res Rent Roll'!$H17*'Res Rent Roll'!$C17,'Res Rent Roll'!$R17*Rollover!FF17*Rents!FG17/30),'Res Rent Roll'!$R17*Rollover!FF17*Rents!FG17/30))</f>
        <v/>
      </c>
      <c r="FH17" s="47" t="str">
        <f>IF('Res Rent Roll'!$B17="","",IF('Res Rent Roll'!$D17="YES",IF(Vacancy!FH$3&lt;'Res Rent Roll'!$J17,'Res Rent Roll'!$H17*'Res Rent Roll'!$C17,'Res Rent Roll'!$R17*Rollover!FG17*Rents!FH17/30),'Res Rent Roll'!$R17*Rollover!FG17*Rents!FH17/30))</f>
        <v/>
      </c>
      <c r="FI17" s="47" t="str">
        <f>IF('Res Rent Roll'!$B17="","",IF('Res Rent Roll'!$D17="YES",IF(Vacancy!FI$3&lt;'Res Rent Roll'!$J17,'Res Rent Roll'!$H17*'Res Rent Roll'!$C17,'Res Rent Roll'!$R17*Rollover!FH17*Rents!FI17/30),'Res Rent Roll'!$R17*Rollover!FH17*Rents!FI17/30))</f>
        <v/>
      </c>
      <c r="FJ17" s="47" t="str">
        <f>IF('Res Rent Roll'!$B17="","",IF('Res Rent Roll'!$D17="YES",IF(Vacancy!FJ$3&lt;'Res Rent Roll'!$J17,'Res Rent Roll'!$H17*'Res Rent Roll'!$C17,'Res Rent Roll'!$R17*Rollover!FI17*Rents!FJ17/30),'Res Rent Roll'!$R17*Rollover!FI17*Rents!FJ17/30))</f>
        <v/>
      </c>
      <c r="FK17" s="47" t="str">
        <f>IF('Res Rent Roll'!$B17="","",IF('Res Rent Roll'!$D17="YES",IF(Vacancy!FK$3&lt;'Res Rent Roll'!$J17,'Res Rent Roll'!$H17*'Res Rent Roll'!$C17,'Res Rent Roll'!$R17*Rollover!FJ17*Rents!FK17/30),'Res Rent Roll'!$R17*Rollover!FJ17*Rents!FK17/30))</f>
        <v/>
      </c>
      <c r="FL17" s="47" t="str">
        <f>IF('Res Rent Roll'!$B17="","",IF('Res Rent Roll'!$D17="YES",IF(Vacancy!FL$3&lt;'Res Rent Roll'!$J17,'Res Rent Roll'!$H17*'Res Rent Roll'!$C17,'Res Rent Roll'!$R17*Rollover!FK17*Rents!FL17/30),'Res Rent Roll'!$R17*Rollover!FK17*Rents!FL17/30))</f>
        <v/>
      </c>
      <c r="FM17" s="47" t="str">
        <f>IF('Res Rent Roll'!$B17="","",IF('Res Rent Roll'!$D17="YES",IF(Vacancy!FM$3&lt;'Res Rent Roll'!$J17,'Res Rent Roll'!$H17*'Res Rent Roll'!$C17,'Res Rent Roll'!$R17*Rollover!FL17*Rents!FM17/30),'Res Rent Roll'!$R17*Rollover!FL17*Rents!FM17/30))</f>
        <v/>
      </c>
      <c r="FN17" s="47" t="str">
        <f>IF('Res Rent Roll'!$B17="","",IF('Res Rent Roll'!$D17="YES",IF(Vacancy!FN$3&lt;'Res Rent Roll'!$J17,'Res Rent Roll'!$H17*'Res Rent Roll'!$C17,'Res Rent Roll'!$R17*Rollover!FM17*Rents!FN17/30),'Res Rent Roll'!$R17*Rollover!FM17*Rents!FN17/30))</f>
        <v/>
      </c>
      <c r="FO17" s="47" t="str">
        <f>IF('Res Rent Roll'!$B17="","",IF('Res Rent Roll'!$D17="YES",IF(Vacancy!FO$3&lt;'Res Rent Roll'!$J17,'Res Rent Roll'!$H17*'Res Rent Roll'!$C17,'Res Rent Roll'!$R17*Rollover!FN17*Rents!FO17/30),'Res Rent Roll'!$R17*Rollover!FN17*Rents!FO17/30))</f>
        <v/>
      </c>
      <c r="FP17" s="47" t="str">
        <f>IF('Res Rent Roll'!$B17="","",IF('Res Rent Roll'!$D17="YES",IF(Vacancy!FP$3&lt;'Res Rent Roll'!$J17,'Res Rent Roll'!$H17*'Res Rent Roll'!$C17,'Res Rent Roll'!$R17*Rollover!FO17*Rents!FP17/30),'Res Rent Roll'!$R17*Rollover!FO17*Rents!FP17/30))</f>
        <v/>
      </c>
      <c r="FQ17" s="47" t="str">
        <f>IF('Res Rent Roll'!$B17="","",IF('Res Rent Roll'!$D17="YES",IF(Vacancy!FQ$3&lt;'Res Rent Roll'!$J17,'Res Rent Roll'!$H17*'Res Rent Roll'!$C17,'Res Rent Roll'!$R17*Rollover!FP17*Rents!FQ17/30),'Res Rent Roll'!$R17*Rollover!FP17*Rents!FQ17/30))</f>
        <v/>
      </c>
      <c r="FR17" s="47" t="str">
        <f>IF('Res Rent Roll'!$B17="","",IF('Res Rent Roll'!$D17="YES",IF(Vacancy!FR$3&lt;'Res Rent Roll'!$J17,'Res Rent Roll'!$H17*'Res Rent Roll'!$C17,'Res Rent Roll'!$R17*Rollover!FQ17*Rents!FR17/30),'Res Rent Roll'!$R17*Rollover!FQ17*Rents!FR17/30))</f>
        <v/>
      </c>
      <c r="FS17" s="47" t="str">
        <f>IF('Res Rent Roll'!$B17="","",IF('Res Rent Roll'!$D17="YES",IF(Vacancy!FS$3&lt;'Res Rent Roll'!$J17,'Res Rent Roll'!$H17*'Res Rent Roll'!$C17,'Res Rent Roll'!$R17*Rollover!FR17*Rents!FS17/30),'Res Rent Roll'!$R17*Rollover!FR17*Rents!FS17/30))</f>
        <v/>
      </c>
      <c r="FT17" s="47" t="str">
        <f>IF('Res Rent Roll'!$B17="","",IF('Res Rent Roll'!$D17="YES",IF(Vacancy!FT$3&lt;'Res Rent Roll'!$J17,'Res Rent Roll'!$H17*'Res Rent Roll'!$C17,'Res Rent Roll'!$R17*Rollover!FS17*Rents!FT17/30),'Res Rent Roll'!$R17*Rollover!FS17*Rents!FT17/30))</f>
        <v/>
      </c>
      <c r="FU17" s="47" t="str">
        <f>IF('Res Rent Roll'!$B17="","",IF('Res Rent Roll'!$D17="YES",IF(Vacancy!FU$3&lt;'Res Rent Roll'!$J17,'Res Rent Roll'!$H17*'Res Rent Roll'!$C17,'Res Rent Roll'!$R17*Rollover!FT17*Rents!FU17/30),'Res Rent Roll'!$R17*Rollover!FT17*Rents!FU17/30))</f>
        <v/>
      </c>
      <c r="FV17" s="47" t="str">
        <f>IF('Res Rent Roll'!$B17="","",IF('Res Rent Roll'!$D17="YES",IF(Vacancy!FV$3&lt;'Res Rent Roll'!$J17,'Res Rent Roll'!$H17*'Res Rent Roll'!$C17,'Res Rent Roll'!$R17*Rollover!FU17*Rents!FV17/30),'Res Rent Roll'!$R17*Rollover!FU17*Rents!FV17/30))</f>
        <v/>
      </c>
      <c r="FW17" s="47" t="str">
        <f>IF('Res Rent Roll'!$B17="","",IF('Res Rent Roll'!$D17="YES",IF(Vacancy!FW$3&lt;'Res Rent Roll'!$J17,'Res Rent Roll'!$H17*'Res Rent Roll'!$C17,'Res Rent Roll'!$R17*Rollover!FV17*Rents!FW17/30),'Res Rent Roll'!$R17*Rollover!FV17*Rents!FW17/30))</f>
        <v/>
      </c>
      <c r="FX17" s="47" t="str">
        <f>IF('Res Rent Roll'!$B17="","",IF('Res Rent Roll'!$D17="YES",IF(Vacancy!FX$3&lt;'Res Rent Roll'!$J17,'Res Rent Roll'!$H17*'Res Rent Roll'!$C17,'Res Rent Roll'!$R17*Rollover!FW17*Rents!FX17/30),'Res Rent Roll'!$R17*Rollover!FW17*Rents!FX17/30))</f>
        <v/>
      </c>
      <c r="FY17" s="47" t="str">
        <f>IF('Res Rent Roll'!$B17="","",IF('Res Rent Roll'!$D17="YES",IF(Vacancy!FY$3&lt;'Res Rent Roll'!$J17,'Res Rent Roll'!$H17*'Res Rent Roll'!$C17,'Res Rent Roll'!$R17*Rollover!FX17*Rents!FY17/30),'Res Rent Roll'!$R17*Rollover!FX17*Rents!FY17/30))</f>
        <v/>
      </c>
      <c r="FZ17" s="47" t="str">
        <f>IF('Res Rent Roll'!$B17="","",IF('Res Rent Roll'!$D17="YES",IF(Vacancy!FZ$3&lt;'Res Rent Roll'!$J17,'Res Rent Roll'!$H17*'Res Rent Roll'!$C17,'Res Rent Roll'!$R17*Rollover!FY17*Rents!FZ17/30),'Res Rent Roll'!$R17*Rollover!FY17*Rents!FZ17/30))</f>
        <v/>
      </c>
      <c r="GA17" s="48" t="str">
        <f>IF('Res Rent Roll'!$B17="","",IF('Res Rent Roll'!$D17="YES",IF(Vacancy!GA$3&lt;'Res Rent Roll'!$J17,'Res Rent Roll'!$H17*'Res Rent Roll'!$C17,'Res Rent Roll'!$R17*Rollover!FZ17*Rents!GA17/30),'Res Rent Roll'!$R17*Rollover!FZ17*Rents!GA17/30))</f>
        <v/>
      </c>
    </row>
    <row r="18" spans="2:183" x14ac:dyDescent="0.3">
      <c r="B18" s="42" t="str">
        <f>IF('Res Rent Roll'!$B18="","",'Res Rent Roll'!$B18)</f>
        <v/>
      </c>
      <c r="C18" s="43"/>
      <c r="D18" s="47" t="str">
        <f>IF('Res Rent Roll'!$B18="","",IF('Res Rent Roll'!$D18="YES",IF(Vacancy!D$3&lt;'Res Rent Roll'!$J18,'Res Rent Roll'!$H18*'Res Rent Roll'!$C18,'Res Rent Roll'!$R18*Rollover!C18*Rents!D18/30),'Res Rent Roll'!$R18*Rollover!C18*Rents!D18/30))</f>
        <v/>
      </c>
      <c r="E18" s="47" t="str">
        <f>IF('Res Rent Roll'!$B18="","",IF('Res Rent Roll'!$D18="YES",IF(Vacancy!E$3&lt;'Res Rent Roll'!$J18,'Res Rent Roll'!$H18*'Res Rent Roll'!$C18,'Res Rent Roll'!$R18*Rollover!D18*Rents!E18/30),'Res Rent Roll'!$R18*Rollover!D18*Rents!E18/30))</f>
        <v/>
      </c>
      <c r="F18" s="47" t="str">
        <f>IF('Res Rent Roll'!$B18="","",IF('Res Rent Roll'!$D18="YES",IF(Vacancy!F$3&lt;'Res Rent Roll'!$J18,'Res Rent Roll'!$H18*'Res Rent Roll'!$C18,'Res Rent Roll'!$R18*Rollover!E18*Rents!F18/30),'Res Rent Roll'!$R18*Rollover!E18*Rents!F18/30))</f>
        <v/>
      </c>
      <c r="G18" s="47" t="str">
        <f>IF('Res Rent Roll'!$B18="","",IF('Res Rent Roll'!$D18="YES",IF(Vacancy!G$3&lt;'Res Rent Roll'!$J18,'Res Rent Roll'!$H18*'Res Rent Roll'!$C18,'Res Rent Roll'!$R18*Rollover!F18*Rents!G18/30),'Res Rent Roll'!$R18*Rollover!F18*Rents!G18/30))</f>
        <v/>
      </c>
      <c r="H18" s="47" t="str">
        <f>IF('Res Rent Roll'!$B18="","",IF('Res Rent Roll'!$D18="YES",IF(Vacancy!H$3&lt;'Res Rent Roll'!$J18,'Res Rent Roll'!$H18*'Res Rent Roll'!$C18,'Res Rent Roll'!$R18*Rollover!G18*Rents!H18/30),'Res Rent Roll'!$R18*Rollover!G18*Rents!H18/30))</f>
        <v/>
      </c>
      <c r="I18" s="47" t="str">
        <f>IF('Res Rent Roll'!$B18="","",IF('Res Rent Roll'!$D18="YES",IF(Vacancy!I$3&lt;'Res Rent Roll'!$J18,'Res Rent Roll'!$H18*'Res Rent Roll'!$C18,'Res Rent Roll'!$R18*Rollover!H18*Rents!I18/30),'Res Rent Roll'!$R18*Rollover!H18*Rents!I18/30))</f>
        <v/>
      </c>
      <c r="J18" s="47" t="str">
        <f>IF('Res Rent Roll'!$B18="","",IF('Res Rent Roll'!$D18="YES",IF(Vacancy!J$3&lt;'Res Rent Roll'!$J18,'Res Rent Roll'!$H18*'Res Rent Roll'!$C18,'Res Rent Roll'!$R18*Rollover!I18*Rents!J18/30),'Res Rent Roll'!$R18*Rollover!I18*Rents!J18/30))</f>
        <v/>
      </c>
      <c r="K18" s="47" t="str">
        <f>IF('Res Rent Roll'!$B18="","",IF('Res Rent Roll'!$D18="YES",IF(Vacancy!K$3&lt;'Res Rent Roll'!$J18,'Res Rent Roll'!$H18*'Res Rent Roll'!$C18,'Res Rent Roll'!$R18*Rollover!J18*Rents!K18/30),'Res Rent Roll'!$R18*Rollover!J18*Rents!K18/30))</f>
        <v/>
      </c>
      <c r="L18" s="47" t="str">
        <f>IF('Res Rent Roll'!$B18="","",IF('Res Rent Roll'!$D18="YES",IF(Vacancy!L$3&lt;'Res Rent Roll'!$J18,'Res Rent Roll'!$H18*'Res Rent Roll'!$C18,'Res Rent Roll'!$R18*Rollover!K18*Rents!L18/30),'Res Rent Roll'!$R18*Rollover!K18*Rents!L18/30))</f>
        <v/>
      </c>
      <c r="M18" s="47" t="str">
        <f>IF('Res Rent Roll'!$B18="","",IF('Res Rent Roll'!$D18="YES",IF(Vacancy!M$3&lt;'Res Rent Roll'!$J18,'Res Rent Roll'!$H18*'Res Rent Roll'!$C18,'Res Rent Roll'!$R18*Rollover!L18*Rents!M18/30),'Res Rent Roll'!$R18*Rollover!L18*Rents!M18/30))</f>
        <v/>
      </c>
      <c r="N18" s="47" t="str">
        <f>IF('Res Rent Roll'!$B18="","",IF('Res Rent Roll'!$D18="YES",IF(Vacancy!N$3&lt;'Res Rent Roll'!$J18,'Res Rent Roll'!$H18*'Res Rent Roll'!$C18,'Res Rent Roll'!$R18*Rollover!M18*Rents!N18/30),'Res Rent Roll'!$R18*Rollover!M18*Rents!N18/30))</f>
        <v/>
      </c>
      <c r="O18" s="47" t="str">
        <f>IF('Res Rent Roll'!$B18="","",IF('Res Rent Roll'!$D18="YES",IF(Vacancy!O$3&lt;'Res Rent Roll'!$J18,'Res Rent Roll'!$H18*'Res Rent Roll'!$C18,'Res Rent Roll'!$R18*Rollover!N18*Rents!O18/30),'Res Rent Roll'!$R18*Rollover!N18*Rents!O18/30))</f>
        <v/>
      </c>
      <c r="P18" s="47" t="str">
        <f>IF('Res Rent Roll'!$B18="","",IF('Res Rent Roll'!$D18="YES",IF(Vacancy!P$3&lt;'Res Rent Roll'!$J18,'Res Rent Roll'!$H18*'Res Rent Roll'!$C18,'Res Rent Roll'!$R18*Rollover!O18*Rents!P18/30),'Res Rent Roll'!$R18*Rollover!O18*Rents!P18/30))</f>
        <v/>
      </c>
      <c r="Q18" s="47" t="str">
        <f>IF('Res Rent Roll'!$B18="","",IF('Res Rent Roll'!$D18="YES",IF(Vacancy!Q$3&lt;'Res Rent Roll'!$J18,'Res Rent Roll'!$H18*'Res Rent Roll'!$C18,'Res Rent Roll'!$R18*Rollover!P18*Rents!Q18/30),'Res Rent Roll'!$R18*Rollover!P18*Rents!Q18/30))</f>
        <v/>
      </c>
      <c r="R18" s="47" t="str">
        <f>IF('Res Rent Roll'!$B18="","",IF('Res Rent Roll'!$D18="YES",IF(Vacancy!R$3&lt;'Res Rent Roll'!$J18,'Res Rent Roll'!$H18*'Res Rent Roll'!$C18,'Res Rent Roll'!$R18*Rollover!Q18*Rents!R18/30),'Res Rent Roll'!$R18*Rollover!Q18*Rents!R18/30))</f>
        <v/>
      </c>
      <c r="S18" s="47" t="str">
        <f>IF('Res Rent Roll'!$B18="","",IF('Res Rent Roll'!$D18="YES",IF(Vacancy!S$3&lt;'Res Rent Roll'!$J18,'Res Rent Roll'!$H18*'Res Rent Roll'!$C18,'Res Rent Roll'!$R18*Rollover!R18*Rents!S18/30),'Res Rent Roll'!$R18*Rollover!R18*Rents!S18/30))</f>
        <v/>
      </c>
      <c r="T18" s="47" t="str">
        <f>IF('Res Rent Roll'!$B18="","",IF('Res Rent Roll'!$D18="YES",IF(Vacancy!T$3&lt;'Res Rent Roll'!$J18,'Res Rent Roll'!$H18*'Res Rent Roll'!$C18,'Res Rent Roll'!$R18*Rollover!S18*Rents!T18/30),'Res Rent Roll'!$R18*Rollover!S18*Rents!T18/30))</f>
        <v/>
      </c>
      <c r="U18" s="47" t="str">
        <f>IF('Res Rent Roll'!$B18="","",IF('Res Rent Roll'!$D18="YES",IF(Vacancy!U$3&lt;'Res Rent Roll'!$J18,'Res Rent Roll'!$H18*'Res Rent Roll'!$C18,'Res Rent Roll'!$R18*Rollover!T18*Rents!U18/30),'Res Rent Roll'!$R18*Rollover!T18*Rents!U18/30))</f>
        <v/>
      </c>
      <c r="V18" s="47" t="str">
        <f>IF('Res Rent Roll'!$B18="","",IF('Res Rent Roll'!$D18="YES",IF(Vacancy!V$3&lt;'Res Rent Roll'!$J18,'Res Rent Roll'!$H18*'Res Rent Roll'!$C18,'Res Rent Roll'!$R18*Rollover!U18*Rents!V18/30),'Res Rent Roll'!$R18*Rollover!U18*Rents!V18/30))</f>
        <v/>
      </c>
      <c r="W18" s="47" t="str">
        <f>IF('Res Rent Roll'!$B18="","",IF('Res Rent Roll'!$D18="YES",IF(Vacancy!W$3&lt;'Res Rent Roll'!$J18,'Res Rent Roll'!$H18*'Res Rent Roll'!$C18,'Res Rent Roll'!$R18*Rollover!V18*Rents!W18/30),'Res Rent Roll'!$R18*Rollover!V18*Rents!W18/30))</f>
        <v/>
      </c>
      <c r="X18" s="47" t="str">
        <f>IF('Res Rent Roll'!$B18="","",IF('Res Rent Roll'!$D18="YES",IF(Vacancy!X$3&lt;'Res Rent Roll'!$J18,'Res Rent Roll'!$H18*'Res Rent Roll'!$C18,'Res Rent Roll'!$R18*Rollover!W18*Rents!X18/30),'Res Rent Roll'!$R18*Rollover!W18*Rents!X18/30))</f>
        <v/>
      </c>
      <c r="Y18" s="47" t="str">
        <f>IF('Res Rent Roll'!$B18="","",IF('Res Rent Roll'!$D18="YES",IF(Vacancy!Y$3&lt;'Res Rent Roll'!$J18,'Res Rent Roll'!$H18*'Res Rent Roll'!$C18,'Res Rent Roll'!$R18*Rollover!X18*Rents!Y18/30),'Res Rent Roll'!$R18*Rollover!X18*Rents!Y18/30))</f>
        <v/>
      </c>
      <c r="Z18" s="47" t="str">
        <f>IF('Res Rent Roll'!$B18="","",IF('Res Rent Roll'!$D18="YES",IF(Vacancy!Z$3&lt;'Res Rent Roll'!$J18,'Res Rent Roll'!$H18*'Res Rent Roll'!$C18,'Res Rent Roll'!$R18*Rollover!Y18*Rents!Z18/30),'Res Rent Roll'!$R18*Rollover!Y18*Rents!Z18/30))</f>
        <v/>
      </c>
      <c r="AA18" s="47" t="str">
        <f>IF('Res Rent Roll'!$B18="","",IF('Res Rent Roll'!$D18="YES",IF(Vacancy!AA$3&lt;'Res Rent Roll'!$J18,'Res Rent Roll'!$H18*'Res Rent Roll'!$C18,'Res Rent Roll'!$R18*Rollover!Z18*Rents!AA18/30),'Res Rent Roll'!$R18*Rollover!Z18*Rents!AA18/30))</f>
        <v/>
      </c>
      <c r="AB18" s="47" t="str">
        <f>IF('Res Rent Roll'!$B18="","",IF('Res Rent Roll'!$D18="YES",IF(Vacancy!AB$3&lt;'Res Rent Roll'!$J18,'Res Rent Roll'!$H18*'Res Rent Roll'!$C18,'Res Rent Roll'!$R18*Rollover!AA18*Rents!AB18/30),'Res Rent Roll'!$R18*Rollover!AA18*Rents!AB18/30))</f>
        <v/>
      </c>
      <c r="AC18" s="47" t="str">
        <f>IF('Res Rent Roll'!$B18="","",IF('Res Rent Roll'!$D18="YES",IF(Vacancy!AC$3&lt;'Res Rent Roll'!$J18,'Res Rent Roll'!$H18*'Res Rent Roll'!$C18,'Res Rent Roll'!$R18*Rollover!AB18*Rents!AC18/30),'Res Rent Roll'!$R18*Rollover!AB18*Rents!AC18/30))</f>
        <v/>
      </c>
      <c r="AD18" s="47" t="str">
        <f>IF('Res Rent Roll'!$B18="","",IF('Res Rent Roll'!$D18="YES",IF(Vacancy!AD$3&lt;'Res Rent Roll'!$J18,'Res Rent Roll'!$H18*'Res Rent Roll'!$C18,'Res Rent Roll'!$R18*Rollover!AC18*Rents!AD18/30),'Res Rent Roll'!$R18*Rollover!AC18*Rents!AD18/30))</f>
        <v/>
      </c>
      <c r="AE18" s="47" t="str">
        <f>IF('Res Rent Roll'!$B18="","",IF('Res Rent Roll'!$D18="YES",IF(Vacancy!AE$3&lt;'Res Rent Roll'!$J18,'Res Rent Roll'!$H18*'Res Rent Roll'!$C18,'Res Rent Roll'!$R18*Rollover!AD18*Rents!AE18/30),'Res Rent Roll'!$R18*Rollover!AD18*Rents!AE18/30))</f>
        <v/>
      </c>
      <c r="AF18" s="47" t="str">
        <f>IF('Res Rent Roll'!$B18="","",IF('Res Rent Roll'!$D18="YES",IF(Vacancy!AF$3&lt;'Res Rent Roll'!$J18,'Res Rent Roll'!$H18*'Res Rent Roll'!$C18,'Res Rent Roll'!$R18*Rollover!AE18*Rents!AF18/30),'Res Rent Roll'!$R18*Rollover!AE18*Rents!AF18/30))</f>
        <v/>
      </c>
      <c r="AG18" s="47" t="str">
        <f>IF('Res Rent Roll'!$B18="","",IF('Res Rent Roll'!$D18="YES",IF(Vacancy!AG$3&lt;'Res Rent Roll'!$J18,'Res Rent Roll'!$H18*'Res Rent Roll'!$C18,'Res Rent Roll'!$R18*Rollover!AF18*Rents!AG18/30),'Res Rent Roll'!$R18*Rollover!AF18*Rents!AG18/30))</f>
        <v/>
      </c>
      <c r="AH18" s="47" t="str">
        <f>IF('Res Rent Roll'!$B18="","",IF('Res Rent Roll'!$D18="YES",IF(Vacancy!AH$3&lt;'Res Rent Roll'!$J18,'Res Rent Roll'!$H18*'Res Rent Roll'!$C18,'Res Rent Roll'!$R18*Rollover!AG18*Rents!AH18/30),'Res Rent Roll'!$R18*Rollover!AG18*Rents!AH18/30))</f>
        <v/>
      </c>
      <c r="AI18" s="47" t="str">
        <f>IF('Res Rent Roll'!$B18="","",IF('Res Rent Roll'!$D18="YES",IF(Vacancy!AI$3&lt;'Res Rent Roll'!$J18,'Res Rent Roll'!$H18*'Res Rent Roll'!$C18,'Res Rent Roll'!$R18*Rollover!AH18*Rents!AI18/30),'Res Rent Roll'!$R18*Rollover!AH18*Rents!AI18/30))</f>
        <v/>
      </c>
      <c r="AJ18" s="47" t="str">
        <f>IF('Res Rent Roll'!$B18="","",IF('Res Rent Roll'!$D18="YES",IF(Vacancy!AJ$3&lt;'Res Rent Roll'!$J18,'Res Rent Roll'!$H18*'Res Rent Roll'!$C18,'Res Rent Roll'!$R18*Rollover!AI18*Rents!AJ18/30),'Res Rent Roll'!$R18*Rollover!AI18*Rents!AJ18/30))</f>
        <v/>
      </c>
      <c r="AK18" s="47" t="str">
        <f>IF('Res Rent Roll'!$B18="","",IF('Res Rent Roll'!$D18="YES",IF(Vacancy!AK$3&lt;'Res Rent Roll'!$J18,'Res Rent Roll'!$H18*'Res Rent Roll'!$C18,'Res Rent Roll'!$R18*Rollover!AJ18*Rents!AK18/30),'Res Rent Roll'!$R18*Rollover!AJ18*Rents!AK18/30))</f>
        <v/>
      </c>
      <c r="AL18" s="47" t="str">
        <f>IF('Res Rent Roll'!$B18="","",IF('Res Rent Roll'!$D18="YES",IF(Vacancy!AL$3&lt;'Res Rent Roll'!$J18,'Res Rent Roll'!$H18*'Res Rent Roll'!$C18,'Res Rent Roll'!$R18*Rollover!AK18*Rents!AL18/30),'Res Rent Roll'!$R18*Rollover!AK18*Rents!AL18/30))</f>
        <v/>
      </c>
      <c r="AM18" s="47" t="str">
        <f>IF('Res Rent Roll'!$B18="","",IF('Res Rent Roll'!$D18="YES",IF(Vacancy!AM$3&lt;'Res Rent Roll'!$J18,'Res Rent Roll'!$H18*'Res Rent Roll'!$C18,'Res Rent Roll'!$R18*Rollover!AL18*Rents!AM18/30),'Res Rent Roll'!$R18*Rollover!AL18*Rents!AM18/30))</f>
        <v/>
      </c>
      <c r="AN18" s="47" t="str">
        <f>IF('Res Rent Roll'!$B18="","",IF('Res Rent Roll'!$D18="YES",IF(Vacancy!AN$3&lt;'Res Rent Roll'!$J18,'Res Rent Roll'!$H18*'Res Rent Roll'!$C18,'Res Rent Roll'!$R18*Rollover!AM18*Rents!AN18/30),'Res Rent Roll'!$R18*Rollover!AM18*Rents!AN18/30))</f>
        <v/>
      </c>
      <c r="AO18" s="47" t="str">
        <f>IF('Res Rent Roll'!$B18="","",IF('Res Rent Roll'!$D18="YES",IF(Vacancy!AO$3&lt;'Res Rent Roll'!$J18,'Res Rent Roll'!$H18*'Res Rent Roll'!$C18,'Res Rent Roll'!$R18*Rollover!AN18*Rents!AO18/30),'Res Rent Roll'!$R18*Rollover!AN18*Rents!AO18/30))</f>
        <v/>
      </c>
      <c r="AP18" s="47" t="str">
        <f>IF('Res Rent Roll'!$B18="","",IF('Res Rent Roll'!$D18="YES",IF(Vacancy!AP$3&lt;'Res Rent Roll'!$J18,'Res Rent Roll'!$H18*'Res Rent Roll'!$C18,'Res Rent Roll'!$R18*Rollover!AO18*Rents!AP18/30),'Res Rent Roll'!$R18*Rollover!AO18*Rents!AP18/30))</f>
        <v/>
      </c>
      <c r="AQ18" s="47" t="str">
        <f>IF('Res Rent Roll'!$B18="","",IF('Res Rent Roll'!$D18="YES",IF(Vacancy!AQ$3&lt;'Res Rent Roll'!$J18,'Res Rent Roll'!$H18*'Res Rent Roll'!$C18,'Res Rent Roll'!$R18*Rollover!AP18*Rents!AQ18/30),'Res Rent Roll'!$R18*Rollover!AP18*Rents!AQ18/30))</f>
        <v/>
      </c>
      <c r="AR18" s="47" t="str">
        <f>IF('Res Rent Roll'!$B18="","",IF('Res Rent Roll'!$D18="YES",IF(Vacancy!AR$3&lt;'Res Rent Roll'!$J18,'Res Rent Roll'!$H18*'Res Rent Roll'!$C18,'Res Rent Roll'!$R18*Rollover!AQ18*Rents!AR18/30),'Res Rent Roll'!$R18*Rollover!AQ18*Rents!AR18/30))</f>
        <v/>
      </c>
      <c r="AS18" s="47" t="str">
        <f>IF('Res Rent Roll'!$B18="","",IF('Res Rent Roll'!$D18="YES",IF(Vacancy!AS$3&lt;'Res Rent Roll'!$J18,'Res Rent Roll'!$H18*'Res Rent Roll'!$C18,'Res Rent Roll'!$R18*Rollover!AR18*Rents!AS18/30),'Res Rent Roll'!$R18*Rollover!AR18*Rents!AS18/30))</f>
        <v/>
      </c>
      <c r="AT18" s="47" t="str">
        <f>IF('Res Rent Roll'!$B18="","",IF('Res Rent Roll'!$D18="YES",IF(Vacancy!AT$3&lt;'Res Rent Roll'!$J18,'Res Rent Roll'!$H18*'Res Rent Roll'!$C18,'Res Rent Roll'!$R18*Rollover!AS18*Rents!AT18/30),'Res Rent Roll'!$R18*Rollover!AS18*Rents!AT18/30))</f>
        <v/>
      </c>
      <c r="AU18" s="47" t="str">
        <f>IF('Res Rent Roll'!$B18="","",IF('Res Rent Roll'!$D18="YES",IF(Vacancy!AU$3&lt;'Res Rent Roll'!$J18,'Res Rent Roll'!$H18*'Res Rent Roll'!$C18,'Res Rent Roll'!$R18*Rollover!AT18*Rents!AU18/30),'Res Rent Roll'!$R18*Rollover!AT18*Rents!AU18/30))</f>
        <v/>
      </c>
      <c r="AV18" s="47" t="str">
        <f>IF('Res Rent Roll'!$B18="","",IF('Res Rent Roll'!$D18="YES",IF(Vacancy!AV$3&lt;'Res Rent Roll'!$J18,'Res Rent Roll'!$H18*'Res Rent Roll'!$C18,'Res Rent Roll'!$R18*Rollover!AU18*Rents!AV18/30),'Res Rent Roll'!$R18*Rollover!AU18*Rents!AV18/30))</f>
        <v/>
      </c>
      <c r="AW18" s="47" t="str">
        <f>IF('Res Rent Roll'!$B18="","",IF('Res Rent Roll'!$D18="YES",IF(Vacancy!AW$3&lt;'Res Rent Roll'!$J18,'Res Rent Roll'!$H18*'Res Rent Roll'!$C18,'Res Rent Roll'!$R18*Rollover!AV18*Rents!AW18/30),'Res Rent Roll'!$R18*Rollover!AV18*Rents!AW18/30))</f>
        <v/>
      </c>
      <c r="AX18" s="47" t="str">
        <f>IF('Res Rent Roll'!$B18="","",IF('Res Rent Roll'!$D18="YES",IF(Vacancy!AX$3&lt;'Res Rent Roll'!$J18,'Res Rent Roll'!$H18*'Res Rent Roll'!$C18,'Res Rent Roll'!$R18*Rollover!AW18*Rents!AX18/30),'Res Rent Roll'!$R18*Rollover!AW18*Rents!AX18/30))</f>
        <v/>
      </c>
      <c r="AY18" s="47" t="str">
        <f>IF('Res Rent Roll'!$B18="","",IF('Res Rent Roll'!$D18="YES",IF(Vacancy!AY$3&lt;'Res Rent Roll'!$J18,'Res Rent Roll'!$H18*'Res Rent Roll'!$C18,'Res Rent Roll'!$R18*Rollover!AX18*Rents!AY18/30),'Res Rent Roll'!$R18*Rollover!AX18*Rents!AY18/30))</f>
        <v/>
      </c>
      <c r="AZ18" s="47" t="str">
        <f>IF('Res Rent Roll'!$B18="","",IF('Res Rent Roll'!$D18="YES",IF(Vacancy!AZ$3&lt;'Res Rent Roll'!$J18,'Res Rent Roll'!$H18*'Res Rent Roll'!$C18,'Res Rent Roll'!$R18*Rollover!AY18*Rents!AZ18/30),'Res Rent Roll'!$R18*Rollover!AY18*Rents!AZ18/30))</f>
        <v/>
      </c>
      <c r="BA18" s="47" t="str">
        <f>IF('Res Rent Roll'!$B18="","",IF('Res Rent Roll'!$D18="YES",IF(Vacancy!BA$3&lt;'Res Rent Roll'!$J18,'Res Rent Roll'!$H18*'Res Rent Roll'!$C18,'Res Rent Roll'!$R18*Rollover!AZ18*Rents!BA18/30),'Res Rent Roll'!$R18*Rollover!AZ18*Rents!BA18/30))</f>
        <v/>
      </c>
      <c r="BB18" s="47" t="str">
        <f>IF('Res Rent Roll'!$B18="","",IF('Res Rent Roll'!$D18="YES",IF(Vacancy!BB$3&lt;'Res Rent Roll'!$J18,'Res Rent Roll'!$H18*'Res Rent Roll'!$C18,'Res Rent Roll'!$R18*Rollover!BA18*Rents!BB18/30),'Res Rent Roll'!$R18*Rollover!BA18*Rents!BB18/30))</f>
        <v/>
      </c>
      <c r="BC18" s="47" t="str">
        <f>IF('Res Rent Roll'!$B18="","",IF('Res Rent Roll'!$D18="YES",IF(Vacancy!BC$3&lt;'Res Rent Roll'!$J18,'Res Rent Roll'!$H18*'Res Rent Roll'!$C18,'Res Rent Roll'!$R18*Rollover!BB18*Rents!BC18/30),'Res Rent Roll'!$R18*Rollover!BB18*Rents!BC18/30))</f>
        <v/>
      </c>
      <c r="BD18" s="47" t="str">
        <f>IF('Res Rent Roll'!$B18="","",IF('Res Rent Roll'!$D18="YES",IF(Vacancy!BD$3&lt;'Res Rent Roll'!$J18,'Res Rent Roll'!$H18*'Res Rent Roll'!$C18,'Res Rent Roll'!$R18*Rollover!BC18*Rents!BD18/30),'Res Rent Roll'!$R18*Rollover!BC18*Rents!BD18/30))</f>
        <v/>
      </c>
      <c r="BE18" s="47" t="str">
        <f>IF('Res Rent Roll'!$B18="","",IF('Res Rent Roll'!$D18="YES",IF(Vacancy!BE$3&lt;'Res Rent Roll'!$J18,'Res Rent Roll'!$H18*'Res Rent Roll'!$C18,'Res Rent Roll'!$R18*Rollover!BD18*Rents!BE18/30),'Res Rent Roll'!$R18*Rollover!BD18*Rents!BE18/30))</f>
        <v/>
      </c>
      <c r="BF18" s="47" t="str">
        <f>IF('Res Rent Roll'!$B18="","",IF('Res Rent Roll'!$D18="YES",IF(Vacancy!BF$3&lt;'Res Rent Roll'!$J18,'Res Rent Roll'!$H18*'Res Rent Roll'!$C18,'Res Rent Roll'!$R18*Rollover!BE18*Rents!BF18/30),'Res Rent Roll'!$R18*Rollover!BE18*Rents!BF18/30))</f>
        <v/>
      </c>
      <c r="BG18" s="47" t="str">
        <f>IF('Res Rent Roll'!$B18="","",IF('Res Rent Roll'!$D18="YES",IF(Vacancy!BG$3&lt;'Res Rent Roll'!$J18,'Res Rent Roll'!$H18*'Res Rent Roll'!$C18,'Res Rent Roll'!$R18*Rollover!BF18*Rents!BG18/30),'Res Rent Roll'!$R18*Rollover!BF18*Rents!BG18/30))</f>
        <v/>
      </c>
      <c r="BH18" s="47" t="str">
        <f>IF('Res Rent Roll'!$B18="","",IF('Res Rent Roll'!$D18="YES",IF(Vacancy!BH$3&lt;'Res Rent Roll'!$J18,'Res Rent Roll'!$H18*'Res Rent Roll'!$C18,'Res Rent Roll'!$R18*Rollover!BG18*Rents!BH18/30),'Res Rent Roll'!$R18*Rollover!BG18*Rents!BH18/30))</f>
        <v/>
      </c>
      <c r="BI18" s="47" t="str">
        <f>IF('Res Rent Roll'!$B18="","",IF('Res Rent Roll'!$D18="YES",IF(Vacancy!BI$3&lt;'Res Rent Roll'!$J18,'Res Rent Roll'!$H18*'Res Rent Roll'!$C18,'Res Rent Roll'!$R18*Rollover!BH18*Rents!BI18/30),'Res Rent Roll'!$R18*Rollover!BH18*Rents!BI18/30))</f>
        <v/>
      </c>
      <c r="BJ18" s="47" t="str">
        <f>IF('Res Rent Roll'!$B18="","",IF('Res Rent Roll'!$D18="YES",IF(Vacancy!BJ$3&lt;'Res Rent Roll'!$J18,'Res Rent Roll'!$H18*'Res Rent Roll'!$C18,'Res Rent Roll'!$R18*Rollover!BI18*Rents!BJ18/30),'Res Rent Roll'!$R18*Rollover!BI18*Rents!BJ18/30))</f>
        <v/>
      </c>
      <c r="BK18" s="47" t="str">
        <f>IF('Res Rent Roll'!$B18="","",IF('Res Rent Roll'!$D18="YES",IF(Vacancy!BK$3&lt;'Res Rent Roll'!$J18,'Res Rent Roll'!$H18*'Res Rent Roll'!$C18,'Res Rent Roll'!$R18*Rollover!BJ18*Rents!BK18/30),'Res Rent Roll'!$R18*Rollover!BJ18*Rents!BK18/30))</f>
        <v/>
      </c>
      <c r="BL18" s="47" t="str">
        <f>IF('Res Rent Roll'!$B18="","",IF('Res Rent Roll'!$D18="YES",IF(Vacancy!BL$3&lt;'Res Rent Roll'!$J18,'Res Rent Roll'!$H18*'Res Rent Roll'!$C18,'Res Rent Roll'!$R18*Rollover!BK18*Rents!BL18/30),'Res Rent Roll'!$R18*Rollover!BK18*Rents!BL18/30))</f>
        <v/>
      </c>
      <c r="BM18" s="47" t="str">
        <f>IF('Res Rent Roll'!$B18="","",IF('Res Rent Roll'!$D18="YES",IF(Vacancy!BM$3&lt;'Res Rent Roll'!$J18,'Res Rent Roll'!$H18*'Res Rent Roll'!$C18,'Res Rent Roll'!$R18*Rollover!BL18*Rents!BM18/30),'Res Rent Roll'!$R18*Rollover!BL18*Rents!BM18/30))</f>
        <v/>
      </c>
      <c r="BN18" s="47" t="str">
        <f>IF('Res Rent Roll'!$B18="","",IF('Res Rent Roll'!$D18="YES",IF(Vacancy!BN$3&lt;'Res Rent Roll'!$J18,'Res Rent Roll'!$H18*'Res Rent Roll'!$C18,'Res Rent Roll'!$R18*Rollover!BM18*Rents!BN18/30),'Res Rent Roll'!$R18*Rollover!BM18*Rents!BN18/30))</f>
        <v/>
      </c>
      <c r="BO18" s="47" t="str">
        <f>IF('Res Rent Roll'!$B18="","",IF('Res Rent Roll'!$D18="YES",IF(Vacancy!BO$3&lt;'Res Rent Roll'!$J18,'Res Rent Roll'!$H18*'Res Rent Roll'!$C18,'Res Rent Roll'!$R18*Rollover!BN18*Rents!BO18/30),'Res Rent Roll'!$R18*Rollover!BN18*Rents!BO18/30))</f>
        <v/>
      </c>
      <c r="BP18" s="47" t="str">
        <f>IF('Res Rent Roll'!$B18="","",IF('Res Rent Roll'!$D18="YES",IF(Vacancy!BP$3&lt;'Res Rent Roll'!$J18,'Res Rent Roll'!$H18*'Res Rent Roll'!$C18,'Res Rent Roll'!$R18*Rollover!BO18*Rents!BP18/30),'Res Rent Roll'!$R18*Rollover!BO18*Rents!BP18/30))</f>
        <v/>
      </c>
      <c r="BQ18" s="47" t="str">
        <f>IF('Res Rent Roll'!$B18="","",IF('Res Rent Roll'!$D18="YES",IF(Vacancy!BQ$3&lt;'Res Rent Roll'!$J18,'Res Rent Roll'!$H18*'Res Rent Roll'!$C18,'Res Rent Roll'!$R18*Rollover!BP18*Rents!BQ18/30),'Res Rent Roll'!$R18*Rollover!BP18*Rents!BQ18/30))</f>
        <v/>
      </c>
      <c r="BR18" s="47" t="str">
        <f>IF('Res Rent Roll'!$B18="","",IF('Res Rent Roll'!$D18="YES",IF(Vacancy!BR$3&lt;'Res Rent Roll'!$J18,'Res Rent Roll'!$H18*'Res Rent Roll'!$C18,'Res Rent Roll'!$R18*Rollover!BQ18*Rents!BR18/30),'Res Rent Roll'!$R18*Rollover!BQ18*Rents!BR18/30))</f>
        <v/>
      </c>
      <c r="BS18" s="47" t="str">
        <f>IF('Res Rent Roll'!$B18="","",IF('Res Rent Roll'!$D18="YES",IF(Vacancy!BS$3&lt;'Res Rent Roll'!$J18,'Res Rent Roll'!$H18*'Res Rent Roll'!$C18,'Res Rent Roll'!$R18*Rollover!BR18*Rents!BS18/30),'Res Rent Roll'!$R18*Rollover!BR18*Rents!BS18/30))</f>
        <v/>
      </c>
      <c r="BT18" s="47" t="str">
        <f>IF('Res Rent Roll'!$B18="","",IF('Res Rent Roll'!$D18="YES",IF(Vacancy!BT$3&lt;'Res Rent Roll'!$J18,'Res Rent Roll'!$H18*'Res Rent Roll'!$C18,'Res Rent Roll'!$R18*Rollover!BS18*Rents!BT18/30),'Res Rent Roll'!$R18*Rollover!BS18*Rents!BT18/30))</f>
        <v/>
      </c>
      <c r="BU18" s="47" t="str">
        <f>IF('Res Rent Roll'!$B18="","",IF('Res Rent Roll'!$D18="YES",IF(Vacancy!BU$3&lt;'Res Rent Roll'!$J18,'Res Rent Roll'!$H18*'Res Rent Roll'!$C18,'Res Rent Roll'!$R18*Rollover!BT18*Rents!BU18/30),'Res Rent Roll'!$R18*Rollover!BT18*Rents!BU18/30))</f>
        <v/>
      </c>
      <c r="BV18" s="47" t="str">
        <f>IF('Res Rent Roll'!$B18="","",IF('Res Rent Roll'!$D18="YES",IF(Vacancy!BV$3&lt;'Res Rent Roll'!$J18,'Res Rent Roll'!$H18*'Res Rent Roll'!$C18,'Res Rent Roll'!$R18*Rollover!BU18*Rents!BV18/30),'Res Rent Roll'!$R18*Rollover!BU18*Rents!BV18/30))</f>
        <v/>
      </c>
      <c r="BW18" s="47" t="str">
        <f>IF('Res Rent Roll'!$B18="","",IF('Res Rent Roll'!$D18="YES",IF(Vacancy!BW$3&lt;'Res Rent Roll'!$J18,'Res Rent Roll'!$H18*'Res Rent Roll'!$C18,'Res Rent Roll'!$R18*Rollover!BV18*Rents!BW18/30),'Res Rent Roll'!$R18*Rollover!BV18*Rents!BW18/30))</f>
        <v/>
      </c>
      <c r="BX18" s="47" t="str">
        <f>IF('Res Rent Roll'!$B18="","",IF('Res Rent Roll'!$D18="YES",IF(Vacancy!BX$3&lt;'Res Rent Roll'!$J18,'Res Rent Roll'!$H18*'Res Rent Roll'!$C18,'Res Rent Roll'!$R18*Rollover!BW18*Rents!BX18/30),'Res Rent Roll'!$R18*Rollover!BW18*Rents!BX18/30))</f>
        <v/>
      </c>
      <c r="BY18" s="47" t="str">
        <f>IF('Res Rent Roll'!$B18="","",IF('Res Rent Roll'!$D18="YES",IF(Vacancy!BY$3&lt;'Res Rent Roll'!$J18,'Res Rent Roll'!$H18*'Res Rent Roll'!$C18,'Res Rent Roll'!$R18*Rollover!BX18*Rents!BY18/30),'Res Rent Roll'!$R18*Rollover!BX18*Rents!BY18/30))</f>
        <v/>
      </c>
      <c r="BZ18" s="47" t="str">
        <f>IF('Res Rent Roll'!$B18="","",IF('Res Rent Roll'!$D18="YES",IF(Vacancy!BZ$3&lt;'Res Rent Roll'!$J18,'Res Rent Roll'!$H18*'Res Rent Roll'!$C18,'Res Rent Roll'!$R18*Rollover!BY18*Rents!BZ18/30),'Res Rent Roll'!$R18*Rollover!BY18*Rents!BZ18/30))</f>
        <v/>
      </c>
      <c r="CA18" s="47" t="str">
        <f>IF('Res Rent Roll'!$B18="","",IF('Res Rent Roll'!$D18="YES",IF(Vacancy!CA$3&lt;'Res Rent Roll'!$J18,'Res Rent Roll'!$H18*'Res Rent Roll'!$C18,'Res Rent Roll'!$R18*Rollover!BZ18*Rents!CA18/30),'Res Rent Roll'!$R18*Rollover!BZ18*Rents!CA18/30))</f>
        <v/>
      </c>
      <c r="CB18" s="47" t="str">
        <f>IF('Res Rent Roll'!$B18="","",IF('Res Rent Roll'!$D18="YES",IF(Vacancy!CB$3&lt;'Res Rent Roll'!$J18,'Res Rent Roll'!$H18*'Res Rent Roll'!$C18,'Res Rent Roll'!$R18*Rollover!CA18*Rents!CB18/30),'Res Rent Roll'!$R18*Rollover!CA18*Rents!CB18/30))</f>
        <v/>
      </c>
      <c r="CC18" s="47" t="str">
        <f>IF('Res Rent Roll'!$B18="","",IF('Res Rent Roll'!$D18="YES",IF(Vacancy!CC$3&lt;'Res Rent Roll'!$J18,'Res Rent Roll'!$H18*'Res Rent Roll'!$C18,'Res Rent Roll'!$R18*Rollover!CB18*Rents!CC18/30),'Res Rent Roll'!$R18*Rollover!CB18*Rents!CC18/30))</f>
        <v/>
      </c>
      <c r="CD18" s="47" t="str">
        <f>IF('Res Rent Roll'!$B18="","",IF('Res Rent Roll'!$D18="YES",IF(Vacancy!CD$3&lt;'Res Rent Roll'!$J18,'Res Rent Roll'!$H18*'Res Rent Roll'!$C18,'Res Rent Roll'!$R18*Rollover!CC18*Rents!CD18/30),'Res Rent Roll'!$R18*Rollover!CC18*Rents!CD18/30))</f>
        <v/>
      </c>
      <c r="CE18" s="47" t="str">
        <f>IF('Res Rent Roll'!$B18="","",IF('Res Rent Roll'!$D18="YES",IF(Vacancy!CE$3&lt;'Res Rent Roll'!$J18,'Res Rent Roll'!$H18*'Res Rent Roll'!$C18,'Res Rent Roll'!$R18*Rollover!CD18*Rents!CE18/30),'Res Rent Roll'!$R18*Rollover!CD18*Rents!CE18/30))</f>
        <v/>
      </c>
      <c r="CF18" s="47" t="str">
        <f>IF('Res Rent Roll'!$B18="","",IF('Res Rent Roll'!$D18="YES",IF(Vacancy!CF$3&lt;'Res Rent Roll'!$J18,'Res Rent Roll'!$H18*'Res Rent Roll'!$C18,'Res Rent Roll'!$R18*Rollover!CE18*Rents!CF18/30),'Res Rent Roll'!$R18*Rollover!CE18*Rents!CF18/30))</f>
        <v/>
      </c>
      <c r="CG18" s="47" t="str">
        <f>IF('Res Rent Roll'!$B18="","",IF('Res Rent Roll'!$D18="YES",IF(Vacancy!CG$3&lt;'Res Rent Roll'!$J18,'Res Rent Roll'!$H18*'Res Rent Roll'!$C18,'Res Rent Roll'!$R18*Rollover!CF18*Rents!CG18/30),'Res Rent Roll'!$R18*Rollover!CF18*Rents!CG18/30))</f>
        <v/>
      </c>
      <c r="CH18" s="47" t="str">
        <f>IF('Res Rent Roll'!$B18="","",IF('Res Rent Roll'!$D18="YES",IF(Vacancy!CH$3&lt;'Res Rent Roll'!$J18,'Res Rent Roll'!$H18*'Res Rent Roll'!$C18,'Res Rent Roll'!$R18*Rollover!CG18*Rents!CH18/30),'Res Rent Roll'!$R18*Rollover!CG18*Rents!CH18/30))</f>
        <v/>
      </c>
      <c r="CI18" s="47" t="str">
        <f>IF('Res Rent Roll'!$B18="","",IF('Res Rent Roll'!$D18="YES",IF(Vacancy!CI$3&lt;'Res Rent Roll'!$J18,'Res Rent Roll'!$H18*'Res Rent Roll'!$C18,'Res Rent Roll'!$R18*Rollover!CH18*Rents!CI18/30),'Res Rent Roll'!$R18*Rollover!CH18*Rents!CI18/30))</f>
        <v/>
      </c>
      <c r="CJ18" s="47" t="str">
        <f>IF('Res Rent Roll'!$B18="","",IF('Res Rent Roll'!$D18="YES",IF(Vacancy!CJ$3&lt;'Res Rent Roll'!$J18,'Res Rent Roll'!$H18*'Res Rent Roll'!$C18,'Res Rent Roll'!$R18*Rollover!CI18*Rents!CJ18/30),'Res Rent Roll'!$R18*Rollover!CI18*Rents!CJ18/30))</f>
        <v/>
      </c>
      <c r="CK18" s="47" t="str">
        <f>IF('Res Rent Roll'!$B18="","",IF('Res Rent Roll'!$D18="YES",IF(Vacancy!CK$3&lt;'Res Rent Roll'!$J18,'Res Rent Roll'!$H18*'Res Rent Roll'!$C18,'Res Rent Roll'!$R18*Rollover!CJ18*Rents!CK18/30),'Res Rent Roll'!$R18*Rollover!CJ18*Rents!CK18/30))</f>
        <v/>
      </c>
      <c r="CL18" s="47" t="str">
        <f>IF('Res Rent Roll'!$B18="","",IF('Res Rent Roll'!$D18="YES",IF(Vacancy!CL$3&lt;'Res Rent Roll'!$J18,'Res Rent Roll'!$H18*'Res Rent Roll'!$C18,'Res Rent Roll'!$R18*Rollover!CK18*Rents!CL18/30),'Res Rent Roll'!$R18*Rollover!CK18*Rents!CL18/30))</f>
        <v/>
      </c>
      <c r="CM18" s="47" t="str">
        <f>IF('Res Rent Roll'!$B18="","",IF('Res Rent Roll'!$D18="YES",IF(Vacancy!CM$3&lt;'Res Rent Roll'!$J18,'Res Rent Roll'!$H18*'Res Rent Roll'!$C18,'Res Rent Roll'!$R18*Rollover!CL18*Rents!CM18/30),'Res Rent Roll'!$R18*Rollover!CL18*Rents!CM18/30))</f>
        <v/>
      </c>
      <c r="CN18" s="47" t="str">
        <f>IF('Res Rent Roll'!$B18="","",IF('Res Rent Roll'!$D18="YES",IF(Vacancy!CN$3&lt;'Res Rent Roll'!$J18,'Res Rent Roll'!$H18*'Res Rent Roll'!$C18,'Res Rent Roll'!$R18*Rollover!CM18*Rents!CN18/30),'Res Rent Roll'!$R18*Rollover!CM18*Rents!CN18/30))</f>
        <v/>
      </c>
      <c r="CO18" s="47" t="str">
        <f>IF('Res Rent Roll'!$B18="","",IF('Res Rent Roll'!$D18="YES",IF(Vacancy!CO$3&lt;'Res Rent Roll'!$J18,'Res Rent Roll'!$H18*'Res Rent Roll'!$C18,'Res Rent Roll'!$R18*Rollover!CN18*Rents!CO18/30),'Res Rent Roll'!$R18*Rollover!CN18*Rents!CO18/30))</f>
        <v/>
      </c>
      <c r="CP18" s="47" t="str">
        <f>IF('Res Rent Roll'!$B18="","",IF('Res Rent Roll'!$D18="YES",IF(Vacancy!CP$3&lt;'Res Rent Roll'!$J18,'Res Rent Roll'!$H18*'Res Rent Roll'!$C18,'Res Rent Roll'!$R18*Rollover!CO18*Rents!CP18/30),'Res Rent Roll'!$R18*Rollover!CO18*Rents!CP18/30))</f>
        <v/>
      </c>
      <c r="CQ18" s="47" t="str">
        <f>IF('Res Rent Roll'!$B18="","",IF('Res Rent Roll'!$D18="YES",IF(Vacancy!CQ$3&lt;'Res Rent Roll'!$J18,'Res Rent Roll'!$H18*'Res Rent Roll'!$C18,'Res Rent Roll'!$R18*Rollover!CP18*Rents!CQ18/30),'Res Rent Roll'!$R18*Rollover!CP18*Rents!CQ18/30))</f>
        <v/>
      </c>
      <c r="CR18" s="47" t="str">
        <f>IF('Res Rent Roll'!$B18="","",IF('Res Rent Roll'!$D18="YES",IF(Vacancy!CR$3&lt;'Res Rent Roll'!$J18,'Res Rent Roll'!$H18*'Res Rent Roll'!$C18,'Res Rent Roll'!$R18*Rollover!CQ18*Rents!CR18/30),'Res Rent Roll'!$R18*Rollover!CQ18*Rents!CR18/30))</f>
        <v/>
      </c>
      <c r="CS18" s="47" t="str">
        <f>IF('Res Rent Roll'!$B18="","",IF('Res Rent Roll'!$D18="YES",IF(Vacancy!CS$3&lt;'Res Rent Roll'!$J18,'Res Rent Roll'!$H18*'Res Rent Roll'!$C18,'Res Rent Roll'!$R18*Rollover!CR18*Rents!CS18/30),'Res Rent Roll'!$R18*Rollover!CR18*Rents!CS18/30))</f>
        <v/>
      </c>
      <c r="CT18" s="47" t="str">
        <f>IF('Res Rent Roll'!$B18="","",IF('Res Rent Roll'!$D18="YES",IF(Vacancy!CT$3&lt;'Res Rent Roll'!$J18,'Res Rent Roll'!$H18*'Res Rent Roll'!$C18,'Res Rent Roll'!$R18*Rollover!CS18*Rents!CT18/30),'Res Rent Roll'!$R18*Rollover!CS18*Rents!CT18/30))</f>
        <v/>
      </c>
      <c r="CU18" s="47" t="str">
        <f>IF('Res Rent Roll'!$B18="","",IF('Res Rent Roll'!$D18="YES",IF(Vacancy!CU$3&lt;'Res Rent Roll'!$J18,'Res Rent Roll'!$H18*'Res Rent Roll'!$C18,'Res Rent Roll'!$R18*Rollover!CT18*Rents!CU18/30),'Res Rent Roll'!$R18*Rollover!CT18*Rents!CU18/30))</f>
        <v/>
      </c>
      <c r="CV18" s="47" t="str">
        <f>IF('Res Rent Roll'!$B18="","",IF('Res Rent Roll'!$D18="YES",IF(Vacancy!CV$3&lt;'Res Rent Roll'!$J18,'Res Rent Roll'!$H18*'Res Rent Roll'!$C18,'Res Rent Roll'!$R18*Rollover!CU18*Rents!CV18/30),'Res Rent Roll'!$R18*Rollover!CU18*Rents!CV18/30))</f>
        <v/>
      </c>
      <c r="CW18" s="47" t="str">
        <f>IF('Res Rent Roll'!$B18="","",IF('Res Rent Roll'!$D18="YES",IF(Vacancy!CW$3&lt;'Res Rent Roll'!$J18,'Res Rent Roll'!$H18*'Res Rent Roll'!$C18,'Res Rent Roll'!$R18*Rollover!CV18*Rents!CW18/30),'Res Rent Roll'!$R18*Rollover!CV18*Rents!CW18/30))</f>
        <v/>
      </c>
      <c r="CX18" s="47" t="str">
        <f>IF('Res Rent Roll'!$B18="","",IF('Res Rent Roll'!$D18="YES",IF(Vacancy!CX$3&lt;'Res Rent Roll'!$J18,'Res Rent Roll'!$H18*'Res Rent Roll'!$C18,'Res Rent Roll'!$R18*Rollover!CW18*Rents!CX18/30),'Res Rent Roll'!$R18*Rollover!CW18*Rents!CX18/30))</f>
        <v/>
      </c>
      <c r="CY18" s="47" t="str">
        <f>IF('Res Rent Roll'!$B18="","",IF('Res Rent Roll'!$D18="YES",IF(Vacancy!CY$3&lt;'Res Rent Roll'!$J18,'Res Rent Roll'!$H18*'Res Rent Roll'!$C18,'Res Rent Roll'!$R18*Rollover!CX18*Rents!CY18/30),'Res Rent Roll'!$R18*Rollover!CX18*Rents!CY18/30))</f>
        <v/>
      </c>
      <c r="CZ18" s="47" t="str">
        <f>IF('Res Rent Roll'!$B18="","",IF('Res Rent Roll'!$D18="YES",IF(Vacancy!CZ$3&lt;'Res Rent Roll'!$J18,'Res Rent Roll'!$H18*'Res Rent Roll'!$C18,'Res Rent Roll'!$R18*Rollover!CY18*Rents!CZ18/30),'Res Rent Roll'!$R18*Rollover!CY18*Rents!CZ18/30))</f>
        <v/>
      </c>
      <c r="DA18" s="47" t="str">
        <f>IF('Res Rent Roll'!$B18="","",IF('Res Rent Roll'!$D18="YES",IF(Vacancy!DA$3&lt;'Res Rent Roll'!$J18,'Res Rent Roll'!$H18*'Res Rent Roll'!$C18,'Res Rent Roll'!$R18*Rollover!CZ18*Rents!DA18/30),'Res Rent Roll'!$R18*Rollover!CZ18*Rents!DA18/30))</f>
        <v/>
      </c>
      <c r="DB18" s="47" t="str">
        <f>IF('Res Rent Roll'!$B18="","",IF('Res Rent Roll'!$D18="YES",IF(Vacancy!DB$3&lt;'Res Rent Roll'!$J18,'Res Rent Roll'!$H18*'Res Rent Roll'!$C18,'Res Rent Roll'!$R18*Rollover!DA18*Rents!DB18/30),'Res Rent Roll'!$R18*Rollover!DA18*Rents!DB18/30))</f>
        <v/>
      </c>
      <c r="DC18" s="47" t="str">
        <f>IF('Res Rent Roll'!$B18="","",IF('Res Rent Roll'!$D18="YES",IF(Vacancy!DC$3&lt;'Res Rent Roll'!$J18,'Res Rent Roll'!$H18*'Res Rent Roll'!$C18,'Res Rent Roll'!$R18*Rollover!DB18*Rents!DC18/30),'Res Rent Roll'!$R18*Rollover!DB18*Rents!DC18/30))</f>
        <v/>
      </c>
      <c r="DD18" s="47" t="str">
        <f>IF('Res Rent Roll'!$B18="","",IF('Res Rent Roll'!$D18="YES",IF(Vacancy!DD$3&lt;'Res Rent Roll'!$J18,'Res Rent Roll'!$H18*'Res Rent Roll'!$C18,'Res Rent Roll'!$R18*Rollover!DC18*Rents!DD18/30),'Res Rent Roll'!$R18*Rollover!DC18*Rents!DD18/30))</f>
        <v/>
      </c>
      <c r="DE18" s="47" t="str">
        <f>IF('Res Rent Roll'!$B18="","",IF('Res Rent Roll'!$D18="YES",IF(Vacancy!DE$3&lt;'Res Rent Roll'!$J18,'Res Rent Roll'!$H18*'Res Rent Roll'!$C18,'Res Rent Roll'!$R18*Rollover!DD18*Rents!DE18/30),'Res Rent Roll'!$R18*Rollover!DD18*Rents!DE18/30))</f>
        <v/>
      </c>
      <c r="DF18" s="47" t="str">
        <f>IF('Res Rent Roll'!$B18="","",IF('Res Rent Roll'!$D18="YES",IF(Vacancy!DF$3&lt;'Res Rent Roll'!$J18,'Res Rent Roll'!$H18*'Res Rent Roll'!$C18,'Res Rent Roll'!$R18*Rollover!DE18*Rents!DF18/30),'Res Rent Roll'!$R18*Rollover!DE18*Rents!DF18/30))</f>
        <v/>
      </c>
      <c r="DG18" s="47" t="str">
        <f>IF('Res Rent Roll'!$B18="","",IF('Res Rent Roll'!$D18="YES",IF(Vacancy!DG$3&lt;'Res Rent Roll'!$J18,'Res Rent Roll'!$H18*'Res Rent Roll'!$C18,'Res Rent Roll'!$R18*Rollover!DF18*Rents!DG18/30),'Res Rent Roll'!$R18*Rollover!DF18*Rents!DG18/30))</f>
        <v/>
      </c>
      <c r="DH18" s="47" t="str">
        <f>IF('Res Rent Roll'!$B18="","",IF('Res Rent Roll'!$D18="YES",IF(Vacancy!DH$3&lt;'Res Rent Roll'!$J18,'Res Rent Roll'!$H18*'Res Rent Roll'!$C18,'Res Rent Roll'!$R18*Rollover!DG18*Rents!DH18/30),'Res Rent Roll'!$R18*Rollover!DG18*Rents!DH18/30))</f>
        <v/>
      </c>
      <c r="DI18" s="47" t="str">
        <f>IF('Res Rent Roll'!$B18="","",IF('Res Rent Roll'!$D18="YES",IF(Vacancy!DI$3&lt;'Res Rent Roll'!$J18,'Res Rent Roll'!$H18*'Res Rent Roll'!$C18,'Res Rent Roll'!$R18*Rollover!DH18*Rents!DI18/30),'Res Rent Roll'!$R18*Rollover!DH18*Rents!DI18/30))</f>
        <v/>
      </c>
      <c r="DJ18" s="47" t="str">
        <f>IF('Res Rent Roll'!$B18="","",IF('Res Rent Roll'!$D18="YES",IF(Vacancy!DJ$3&lt;'Res Rent Roll'!$J18,'Res Rent Roll'!$H18*'Res Rent Roll'!$C18,'Res Rent Roll'!$R18*Rollover!DI18*Rents!DJ18/30),'Res Rent Roll'!$R18*Rollover!DI18*Rents!DJ18/30))</f>
        <v/>
      </c>
      <c r="DK18" s="47" t="str">
        <f>IF('Res Rent Roll'!$B18="","",IF('Res Rent Roll'!$D18="YES",IF(Vacancy!DK$3&lt;'Res Rent Roll'!$J18,'Res Rent Roll'!$H18*'Res Rent Roll'!$C18,'Res Rent Roll'!$R18*Rollover!DJ18*Rents!DK18/30),'Res Rent Roll'!$R18*Rollover!DJ18*Rents!DK18/30))</f>
        <v/>
      </c>
      <c r="DL18" s="47" t="str">
        <f>IF('Res Rent Roll'!$B18="","",IF('Res Rent Roll'!$D18="YES",IF(Vacancy!DL$3&lt;'Res Rent Roll'!$J18,'Res Rent Roll'!$H18*'Res Rent Roll'!$C18,'Res Rent Roll'!$R18*Rollover!DK18*Rents!DL18/30),'Res Rent Roll'!$R18*Rollover!DK18*Rents!DL18/30))</f>
        <v/>
      </c>
      <c r="DM18" s="47" t="str">
        <f>IF('Res Rent Roll'!$B18="","",IF('Res Rent Roll'!$D18="YES",IF(Vacancy!DM$3&lt;'Res Rent Roll'!$J18,'Res Rent Roll'!$H18*'Res Rent Roll'!$C18,'Res Rent Roll'!$R18*Rollover!DL18*Rents!DM18/30),'Res Rent Roll'!$R18*Rollover!DL18*Rents!DM18/30))</f>
        <v/>
      </c>
      <c r="DN18" s="47" t="str">
        <f>IF('Res Rent Roll'!$B18="","",IF('Res Rent Roll'!$D18="YES",IF(Vacancy!DN$3&lt;'Res Rent Roll'!$J18,'Res Rent Roll'!$H18*'Res Rent Roll'!$C18,'Res Rent Roll'!$R18*Rollover!DM18*Rents!DN18/30),'Res Rent Roll'!$R18*Rollover!DM18*Rents!DN18/30))</f>
        <v/>
      </c>
      <c r="DO18" s="47" t="str">
        <f>IF('Res Rent Roll'!$B18="","",IF('Res Rent Roll'!$D18="YES",IF(Vacancy!DO$3&lt;'Res Rent Roll'!$J18,'Res Rent Roll'!$H18*'Res Rent Roll'!$C18,'Res Rent Roll'!$R18*Rollover!DN18*Rents!DO18/30),'Res Rent Roll'!$R18*Rollover!DN18*Rents!DO18/30))</f>
        <v/>
      </c>
      <c r="DP18" s="47" t="str">
        <f>IF('Res Rent Roll'!$B18="","",IF('Res Rent Roll'!$D18="YES",IF(Vacancy!DP$3&lt;'Res Rent Roll'!$J18,'Res Rent Roll'!$H18*'Res Rent Roll'!$C18,'Res Rent Roll'!$R18*Rollover!DO18*Rents!DP18/30),'Res Rent Roll'!$R18*Rollover!DO18*Rents!DP18/30))</f>
        <v/>
      </c>
      <c r="DQ18" s="47" t="str">
        <f>IF('Res Rent Roll'!$B18="","",IF('Res Rent Roll'!$D18="YES",IF(Vacancy!DQ$3&lt;'Res Rent Roll'!$J18,'Res Rent Roll'!$H18*'Res Rent Roll'!$C18,'Res Rent Roll'!$R18*Rollover!DP18*Rents!DQ18/30),'Res Rent Roll'!$R18*Rollover!DP18*Rents!DQ18/30))</f>
        <v/>
      </c>
      <c r="DR18" s="47" t="str">
        <f>IF('Res Rent Roll'!$B18="","",IF('Res Rent Roll'!$D18="YES",IF(Vacancy!DR$3&lt;'Res Rent Roll'!$J18,'Res Rent Roll'!$H18*'Res Rent Roll'!$C18,'Res Rent Roll'!$R18*Rollover!DQ18*Rents!DR18/30),'Res Rent Roll'!$R18*Rollover!DQ18*Rents!DR18/30))</f>
        <v/>
      </c>
      <c r="DS18" s="47" t="str">
        <f>IF('Res Rent Roll'!$B18="","",IF('Res Rent Roll'!$D18="YES",IF(Vacancy!DS$3&lt;'Res Rent Roll'!$J18,'Res Rent Roll'!$H18*'Res Rent Roll'!$C18,'Res Rent Roll'!$R18*Rollover!DR18*Rents!DS18/30),'Res Rent Roll'!$R18*Rollover!DR18*Rents!DS18/30))</f>
        <v/>
      </c>
      <c r="DT18" s="47" t="str">
        <f>IF('Res Rent Roll'!$B18="","",IF('Res Rent Roll'!$D18="YES",IF(Vacancy!DT$3&lt;'Res Rent Roll'!$J18,'Res Rent Roll'!$H18*'Res Rent Roll'!$C18,'Res Rent Roll'!$R18*Rollover!DS18*Rents!DT18/30),'Res Rent Roll'!$R18*Rollover!DS18*Rents!DT18/30))</f>
        <v/>
      </c>
      <c r="DU18" s="47" t="str">
        <f>IF('Res Rent Roll'!$B18="","",IF('Res Rent Roll'!$D18="YES",IF(Vacancy!DU$3&lt;'Res Rent Roll'!$J18,'Res Rent Roll'!$H18*'Res Rent Roll'!$C18,'Res Rent Roll'!$R18*Rollover!DT18*Rents!DU18/30),'Res Rent Roll'!$R18*Rollover!DT18*Rents!DU18/30))</f>
        <v/>
      </c>
      <c r="DV18" s="47" t="str">
        <f>IF('Res Rent Roll'!$B18="","",IF('Res Rent Roll'!$D18="YES",IF(Vacancy!DV$3&lt;'Res Rent Roll'!$J18,'Res Rent Roll'!$H18*'Res Rent Roll'!$C18,'Res Rent Roll'!$R18*Rollover!DU18*Rents!DV18/30),'Res Rent Roll'!$R18*Rollover!DU18*Rents!DV18/30))</f>
        <v/>
      </c>
      <c r="DW18" s="47" t="str">
        <f>IF('Res Rent Roll'!$B18="","",IF('Res Rent Roll'!$D18="YES",IF(Vacancy!DW$3&lt;'Res Rent Roll'!$J18,'Res Rent Roll'!$H18*'Res Rent Roll'!$C18,'Res Rent Roll'!$R18*Rollover!DV18*Rents!DW18/30),'Res Rent Roll'!$R18*Rollover!DV18*Rents!DW18/30))</f>
        <v/>
      </c>
      <c r="DX18" s="47" t="str">
        <f>IF('Res Rent Roll'!$B18="","",IF('Res Rent Roll'!$D18="YES",IF(Vacancy!DX$3&lt;'Res Rent Roll'!$J18,'Res Rent Roll'!$H18*'Res Rent Roll'!$C18,'Res Rent Roll'!$R18*Rollover!DW18*Rents!DX18/30),'Res Rent Roll'!$R18*Rollover!DW18*Rents!DX18/30))</f>
        <v/>
      </c>
      <c r="DY18" s="47" t="str">
        <f>IF('Res Rent Roll'!$B18="","",IF('Res Rent Roll'!$D18="YES",IF(Vacancy!DY$3&lt;'Res Rent Roll'!$J18,'Res Rent Roll'!$H18*'Res Rent Roll'!$C18,'Res Rent Roll'!$R18*Rollover!DX18*Rents!DY18/30),'Res Rent Roll'!$R18*Rollover!DX18*Rents!DY18/30))</f>
        <v/>
      </c>
      <c r="DZ18" s="47" t="str">
        <f>IF('Res Rent Roll'!$B18="","",IF('Res Rent Roll'!$D18="YES",IF(Vacancy!DZ$3&lt;'Res Rent Roll'!$J18,'Res Rent Roll'!$H18*'Res Rent Roll'!$C18,'Res Rent Roll'!$R18*Rollover!DY18*Rents!DZ18/30),'Res Rent Roll'!$R18*Rollover!DY18*Rents!DZ18/30))</f>
        <v/>
      </c>
      <c r="EA18" s="47" t="str">
        <f>IF('Res Rent Roll'!$B18="","",IF('Res Rent Roll'!$D18="YES",IF(Vacancy!EA$3&lt;'Res Rent Roll'!$J18,'Res Rent Roll'!$H18*'Res Rent Roll'!$C18,'Res Rent Roll'!$R18*Rollover!DZ18*Rents!EA18/30),'Res Rent Roll'!$R18*Rollover!DZ18*Rents!EA18/30))</f>
        <v/>
      </c>
      <c r="EB18" s="47" t="str">
        <f>IF('Res Rent Roll'!$B18="","",IF('Res Rent Roll'!$D18="YES",IF(Vacancy!EB$3&lt;'Res Rent Roll'!$J18,'Res Rent Roll'!$H18*'Res Rent Roll'!$C18,'Res Rent Roll'!$R18*Rollover!EA18*Rents!EB18/30),'Res Rent Roll'!$R18*Rollover!EA18*Rents!EB18/30))</f>
        <v/>
      </c>
      <c r="EC18" s="47" t="str">
        <f>IF('Res Rent Roll'!$B18="","",IF('Res Rent Roll'!$D18="YES",IF(Vacancy!EC$3&lt;'Res Rent Roll'!$J18,'Res Rent Roll'!$H18*'Res Rent Roll'!$C18,'Res Rent Roll'!$R18*Rollover!EB18*Rents!EC18/30),'Res Rent Roll'!$R18*Rollover!EB18*Rents!EC18/30))</f>
        <v/>
      </c>
      <c r="ED18" s="47" t="str">
        <f>IF('Res Rent Roll'!$B18="","",IF('Res Rent Roll'!$D18="YES",IF(Vacancy!ED$3&lt;'Res Rent Roll'!$J18,'Res Rent Roll'!$H18*'Res Rent Roll'!$C18,'Res Rent Roll'!$R18*Rollover!EC18*Rents!ED18/30),'Res Rent Roll'!$R18*Rollover!EC18*Rents!ED18/30))</f>
        <v/>
      </c>
      <c r="EE18" s="47" t="str">
        <f>IF('Res Rent Roll'!$B18="","",IF('Res Rent Roll'!$D18="YES",IF(Vacancy!EE$3&lt;'Res Rent Roll'!$J18,'Res Rent Roll'!$H18*'Res Rent Roll'!$C18,'Res Rent Roll'!$R18*Rollover!ED18*Rents!EE18/30),'Res Rent Roll'!$R18*Rollover!ED18*Rents!EE18/30))</f>
        <v/>
      </c>
      <c r="EF18" s="47" t="str">
        <f>IF('Res Rent Roll'!$B18="","",IF('Res Rent Roll'!$D18="YES",IF(Vacancy!EF$3&lt;'Res Rent Roll'!$J18,'Res Rent Roll'!$H18*'Res Rent Roll'!$C18,'Res Rent Roll'!$R18*Rollover!EE18*Rents!EF18/30),'Res Rent Roll'!$R18*Rollover!EE18*Rents!EF18/30))</f>
        <v/>
      </c>
      <c r="EG18" s="47" t="str">
        <f>IF('Res Rent Roll'!$B18="","",IF('Res Rent Roll'!$D18="YES",IF(Vacancy!EG$3&lt;'Res Rent Roll'!$J18,'Res Rent Roll'!$H18*'Res Rent Roll'!$C18,'Res Rent Roll'!$R18*Rollover!EF18*Rents!EG18/30),'Res Rent Roll'!$R18*Rollover!EF18*Rents!EG18/30))</f>
        <v/>
      </c>
      <c r="EH18" s="47" t="str">
        <f>IF('Res Rent Roll'!$B18="","",IF('Res Rent Roll'!$D18="YES",IF(Vacancy!EH$3&lt;'Res Rent Roll'!$J18,'Res Rent Roll'!$H18*'Res Rent Roll'!$C18,'Res Rent Roll'!$R18*Rollover!EG18*Rents!EH18/30),'Res Rent Roll'!$R18*Rollover!EG18*Rents!EH18/30))</f>
        <v/>
      </c>
      <c r="EI18" s="47" t="str">
        <f>IF('Res Rent Roll'!$B18="","",IF('Res Rent Roll'!$D18="YES",IF(Vacancy!EI$3&lt;'Res Rent Roll'!$J18,'Res Rent Roll'!$H18*'Res Rent Roll'!$C18,'Res Rent Roll'!$R18*Rollover!EH18*Rents!EI18/30),'Res Rent Roll'!$R18*Rollover!EH18*Rents!EI18/30))</f>
        <v/>
      </c>
      <c r="EJ18" s="47" t="str">
        <f>IF('Res Rent Roll'!$B18="","",IF('Res Rent Roll'!$D18="YES",IF(Vacancy!EJ$3&lt;'Res Rent Roll'!$J18,'Res Rent Roll'!$H18*'Res Rent Roll'!$C18,'Res Rent Roll'!$R18*Rollover!EI18*Rents!EJ18/30),'Res Rent Roll'!$R18*Rollover!EI18*Rents!EJ18/30))</f>
        <v/>
      </c>
      <c r="EK18" s="47" t="str">
        <f>IF('Res Rent Roll'!$B18="","",IF('Res Rent Roll'!$D18="YES",IF(Vacancy!EK$3&lt;'Res Rent Roll'!$J18,'Res Rent Roll'!$H18*'Res Rent Roll'!$C18,'Res Rent Roll'!$R18*Rollover!EJ18*Rents!EK18/30),'Res Rent Roll'!$R18*Rollover!EJ18*Rents!EK18/30))</f>
        <v/>
      </c>
      <c r="EL18" s="47" t="str">
        <f>IF('Res Rent Roll'!$B18="","",IF('Res Rent Roll'!$D18="YES",IF(Vacancy!EL$3&lt;'Res Rent Roll'!$J18,'Res Rent Roll'!$H18*'Res Rent Roll'!$C18,'Res Rent Roll'!$R18*Rollover!EK18*Rents!EL18/30),'Res Rent Roll'!$R18*Rollover!EK18*Rents!EL18/30))</f>
        <v/>
      </c>
      <c r="EM18" s="47" t="str">
        <f>IF('Res Rent Roll'!$B18="","",IF('Res Rent Roll'!$D18="YES",IF(Vacancy!EM$3&lt;'Res Rent Roll'!$J18,'Res Rent Roll'!$H18*'Res Rent Roll'!$C18,'Res Rent Roll'!$R18*Rollover!EL18*Rents!EM18/30),'Res Rent Roll'!$R18*Rollover!EL18*Rents!EM18/30))</f>
        <v/>
      </c>
      <c r="EN18" s="47" t="str">
        <f>IF('Res Rent Roll'!$B18="","",IF('Res Rent Roll'!$D18="YES",IF(Vacancy!EN$3&lt;'Res Rent Roll'!$J18,'Res Rent Roll'!$H18*'Res Rent Roll'!$C18,'Res Rent Roll'!$R18*Rollover!EM18*Rents!EN18/30),'Res Rent Roll'!$R18*Rollover!EM18*Rents!EN18/30))</f>
        <v/>
      </c>
      <c r="EO18" s="47" t="str">
        <f>IF('Res Rent Roll'!$B18="","",IF('Res Rent Roll'!$D18="YES",IF(Vacancy!EO$3&lt;'Res Rent Roll'!$J18,'Res Rent Roll'!$H18*'Res Rent Roll'!$C18,'Res Rent Roll'!$R18*Rollover!EN18*Rents!EO18/30),'Res Rent Roll'!$R18*Rollover!EN18*Rents!EO18/30))</f>
        <v/>
      </c>
      <c r="EP18" s="47" t="str">
        <f>IF('Res Rent Roll'!$B18="","",IF('Res Rent Roll'!$D18="YES",IF(Vacancy!EP$3&lt;'Res Rent Roll'!$J18,'Res Rent Roll'!$H18*'Res Rent Roll'!$C18,'Res Rent Roll'!$R18*Rollover!EO18*Rents!EP18/30),'Res Rent Roll'!$R18*Rollover!EO18*Rents!EP18/30))</f>
        <v/>
      </c>
      <c r="EQ18" s="47" t="str">
        <f>IF('Res Rent Roll'!$B18="","",IF('Res Rent Roll'!$D18="YES",IF(Vacancy!EQ$3&lt;'Res Rent Roll'!$J18,'Res Rent Roll'!$H18*'Res Rent Roll'!$C18,'Res Rent Roll'!$R18*Rollover!EP18*Rents!EQ18/30),'Res Rent Roll'!$R18*Rollover!EP18*Rents!EQ18/30))</f>
        <v/>
      </c>
      <c r="ER18" s="47" t="str">
        <f>IF('Res Rent Roll'!$B18="","",IF('Res Rent Roll'!$D18="YES",IF(Vacancy!ER$3&lt;'Res Rent Roll'!$J18,'Res Rent Roll'!$H18*'Res Rent Roll'!$C18,'Res Rent Roll'!$R18*Rollover!EQ18*Rents!ER18/30),'Res Rent Roll'!$R18*Rollover!EQ18*Rents!ER18/30))</f>
        <v/>
      </c>
      <c r="ES18" s="47" t="str">
        <f>IF('Res Rent Roll'!$B18="","",IF('Res Rent Roll'!$D18="YES",IF(Vacancy!ES$3&lt;'Res Rent Roll'!$J18,'Res Rent Roll'!$H18*'Res Rent Roll'!$C18,'Res Rent Roll'!$R18*Rollover!ER18*Rents!ES18/30),'Res Rent Roll'!$R18*Rollover!ER18*Rents!ES18/30))</f>
        <v/>
      </c>
      <c r="ET18" s="47" t="str">
        <f>IF('Res Rent Roll'!$B18="","",IF('Res Rent Roll'!$D18="YES",IF(Vacancy!ET$3&lt;'Res Rent Roll'!$J18,'Res Rent Roll'!$H18*'Res Rent Roll'!$C18,'Res Rent Roll'!$R18*Rollover!ES18*Rents!ET18/30),'Res Rent Roll'!$R18*Rollover!ES18*Rents!ET18/30))</f>
        <v/>
      </c>
      <c r="EU18" s="47" t="str">
        <f>IF('Res Rent Roll'!$B18="","",IF('Res Rent Roll'!$D18="YES",IF(Vacancy!EU$3&lt;'Res Rent Roll'!$J18,'Res Rent Roll'!$H18*'Res Rent Roll'!$C18,'Res Rent Roll'!$R18*Rollover!ET18*Rents!EU18/30),'Res Rent Roll'!$R18*Rollover!ET18*Rents!EU18/30))</f>
        <v/>
      </c>
      <c r="EV18" s="47" t="str">
        <f>IF('Res Rent Roll'!$B18="","",IF('Res Rent Roll'!$D18="YES",IF(Vacancy!EV$3&lt;'Res Rent Roll'!$J18,'Res Rent Roll'!$H18*'Res Rent Roll'!$C18,'Res Rent Roll'!$R18*Rollover!EU18*Rents!EV18/30),'Res Rent Roll'!$R18*Rollover!EU18*Rents!EV18/30))</f>
        <v/>
      </c>
      <c r="EW18" s="47" t="str">
        <f>IF('Res Rent Roll'!$B18="","",IF('Res Rent Roll'!$D18="YES",IF(Vacancy!EW$3&lt;'Res Rent Roll'!$J18,'Res Rent Roll'!$H18*'Res Rent Roll'!$C18,'Res Rent Roll'!$R18*Rollover!EV18*Rents!EW18/30),'Res Rent Roll'!$R18*Rollover!EV18*Rents!EW18/30))</f>
        <v/>
      </c>
      <c r="EX18" s="47" t="str">
        <f>IF('Res Rent Roll'!$B18="","",IF('Res Rent Roll'!$D18="YES",IF(Vacancy!EX$3&lt;'Res Rent Roll'!$J18,'Res Rent Roll'!$H18*'Res Rent Roll'!$C18,'Res Rent Roll'!$R18*Rollover!EW18*Rents!EX18/30),'Res Rent Roll'!$R18*Rollover!EW18*Rents!EX18/30))</f>
        <v/>
      </c>
      <c r="EY18" s="47" t="str">
        <f>IF('Res Rent Roll'!$B18="","",IF('Res Rent Roll'!$D18="YES",IF(Vacancy!EY$3&lt;'Res Rent Roll'!$J18,'Res Rent Roll'!$H18*'Res Rent Roll'!$C18,'Res Rent Roll'!$R18*Rollover!EX18*Rents!EY18/30),'Res Rent Roll'!$R18*Rollover!EX18*Rents!EY18/30))</f>
        <v/>
      </c>
      <c r="EZ18" s="47" t="str">
        <f>IF('Res Rent Roll'!$B18="","",IF('Res Rent Roll'!$D18="YES",IF(Vacancy!EZ$3&lt;'Res Rent Roll'!$J18,'Res Rent Roll'!$H18*'Res Rent Roll'!$C18,'Res Rent Roll'!$R18*Rollover!EY18*Rents!EZ18/30),'Res Rent Roll'!$R18*Rollover!EY18*Rents!EZ18/30))</f>
        <v/>
      </c>
      <c r="FA18" s="47" t="str">
        <f>IF('Res Rent Roll'!$B18="","",IF('Res Rent Roll'!$D18="YES",IF(Vacancy!FA$3&lt;'Res Rent Roll'!$J18,'Res Rent Roll'!$H18*'Res Rent Roll'!$C18,'Res Rent Roll'!$R18*Rollover!EZ18*Rents!FA18/30),'Res Rent Roll'!$R18*Rollover!EZ18*Rents!FA18/30))</f>
        <v/>
      </c>
      <c r="FB18" s="47" t="str">
        <f>IF('Res Rent Roll'!$B18="","",IF('Res Rent Roll'!$D18="YES",IF(Vacancy!FB$3&lt;'Res Rent Roll'!$J18,'Res Rent Roll'!$H18*'Res Rent Roll'!$C18,'Res Rent Roll'!$R18*Rollover!FA18*Rents!FB18/30),'Res Rent Roll'!$R18*Rollover!FA18*Rents!FB18/30))</f>
        <v/>
      </c>
      <c r="FC18" s="47" t="str">
        <f>IF('Res Rent Roll'!$B18="","",IF('Res Rent Roll'!$D18="YES",IF(Vacancy!FC$3&lt;'Res Rent Roll'!$J18,'Res Rent Roll'!$H18*'Res Rent Roll'!$C18,'Res Rent Roll'!$R18*Rollover!FB18*Rents!FC18/30),'Res Rent Roll'!$R18*Rollover!FB18*Rents!FC18/30))</f>
        <v/>
      </c>
      <c r="FD18" s="47" t="str">
        <f>IF('Res Rent Roll'!$B18="","",IF('Res Rent Roll'!$D18="YES",IF(Vacancy!FD$3&lt;'Res Rent Roll'!$J18,'Res Rent Roll'!$H18*'Res Rent Roll'!$C18,'Res Rent Roll'!$R18*Rollover!FC18*Rents!FD18/30),'Res Rent Roll'!$R18*Rollover!FC18*Rents!FD18/30))</f>
        <v/>
      </c>
      <c r="FE18" s="47" t="str">
        <f>IF('Res Rent Roll'!$B18="","",IF('Res Rent Roll'!$D18="YES",IF(Vacancy!FE$3&lt;'Res Rent Roll'!$J18,'Res Rent Roll'!$H18*'Res Rent Roll'!$C18,'Res Rent Roll'!$R18*Rollover!FD18*Rents!FE18/30),'Res Rent Roll'!$R18*Rollover!FD18*Rents!FE18/30))</f>
        <v/>
      </c>
      <c r="FF18" s="47" t="str">
        <f>IF('Res Rent Roll'!$B18="","",IF('Res Rent Roll'!$D18="YES",IF(Vacancy!FF$3&lt;'Res Rent Roll'!$J18,'Res Rent Roll'!$H18*'Res Rent Roll'!$C18,'Res Rent Roll'!$R18*Rollover!FE18*Rents!FF18/30),'Res Rent Roll'!$R18*Rollover!FE18*Rents!FF18/30))</f>
        <v/>
      </c>
      <c r="FG18" s="47" t="str">
        <f>IF('Res Rent Roll'!$B18="","",IF('Res Rent Roll'!$D18="YES",IF(Vacancy!FG$3&lt;'Res Rent Roll'!$J18,'Res Rent Roll'!$H18*'Res Rent Roll'!$C18,'Res Rent Roll'!$R18*Rollover!FF18*Rents!FG18/30),'Res Rent Roll'!$R18*Rollover!FF18*Rents!FG18/30))</f>
        <v/>
      </c>
      <c r="FH18" s="47" t="str">
        <f>IF('Res Rent Roll'!$B18="","",IF('Res Rent Roll'!$D18="YES",IF(Vacancy!FH$3&lt;'Res Rent Roll'!$J18,'Res Rent Roll'!$H18*'Res Rent Roll'!$C18,'Res Rent Roll'!$R18*Rollover!FG18*Rents!FH18/30),'Res Rent Roll'!$R18*Rollover!FG18*Rents!FH18/30))</f>
        <v/>
      </c>
      <c r="FI18" s="47" t="str">
        <f>IF('Res Rent Roll'!$B18="","",IF('Res Rent Roll'!$D18="YES",IF(Vacancy!FI$3&lt;'Res Rent Roll'!$J18,'Res Rent Roll'!$H18*'Res Rent Roll'!$C18,'Res Rent Roll'!$R18*Rollover!FH18*Rents!FI18/30),'Res Rent Roll'!$R18*Rollover!FH18*Rents!FI18/30))</f>
        <v/>
      </c>
      <c r="FJ18" s="47" t="str">
        <f>IF('Res Rent Roll'!$B18="","",IF('Res Rent Roll'!$D18="YES",IF(Vacancy!FJ$3&lt;'Res Rent Roll'!$J18,'Res Rent Roll'!$H18*'Res Rent Roll'!$C18,'Res Rent Roll'!$R18*Rollover!FI18*Rents!FJ18/30),'Res Rent Roll'!$R18*Rollover!FI18*Rents!FJ18/30))</f>
        <v/>
      </c>
      <c r="FK18" s="47" t="str">
        <f>IF('Res Rent Roll'!$B18="","",IF('Res Rent Roll'!$D18="YES",IF(Vacancy!FK$3&lt;'Res Rent Roll'!$J18,'Res Rent Roll'!$H18*'Res Rent Roll'!$C18,'Res Rent Roll'!$R18*Rollover!FJ18*Rents!FK18/30),'Res Rent Roll'!$R18*Rollover!FJ18*Rents!FK18/30))</f>
        <v/>
      </c>
      <c r="FL18" s="47" t="str">
        <f>IF('Res Rent Roll'!$B18="","",IF('Res Rent Roll'!$D18="YES",IF(Vacancy!FL$3&lt;'Res Rent Roll'!$J18,'Res Rent Roll'!$H18*'Res Rent Roll'!$C18,'Res Rent Roll'!$R18*Rollover!FK18*Rents!FL18/30),'Res Rent Roll'!$R18*Rollover!FK18*Rents!FL18/30))</f>
        <v/>
      </c>
      <c r="FM18" s="47" t="str">
        <f>IF('Res Rent Roll'!$B18="","",IF('Res Rent Roll'!$D18="YES",IF(Vacancy!FM$3&lt;'Res Rent Roll'!$J18,'Res Rent Roll'!$H18*'Res Rent Roll'!$C18,'Res Rent Roll'!$R18*Rollover!FL18*Rents!FM18/30),'Res Rent Roll'!$R18*Rollover!FL18*Rents!FM18/30))</f>
        <v/>
      </c>
      <c r="FN18" s="47" t="str">
        <f>IF('Res Rent Roll'!$B18="","",IF('Res Rent Roll'!$D18="YES",IF(Vacancy!FN$3&lt;'Res Rent Roll'!$J18,'Res Rent Roll'!$H18*'Res Rent Roll'!$C18,'Res Rent Roll'!$R18*Rollover!FM18*Rents!FN18/30),'Res Rent Roll'!$R18*Rollover!FM18*Rents!FN18/30))</f>
        <v/>
      </c>
      <c r="FO18" s="47" t="str">
        <f>IF('Res Rent Roll'!$B18="","",IF('Res Rent Roll'!$D18="YES",IF(Vacancy!FO$3&lt;'Res Rent Roll'!$J18,'Res Rent Roll'!$H18*'Res Rent Roll'!$C18,'Res Rent Roll'!$R18*Rollover!FN18*Rents!FO18/30),'Res Rent Roll'!$R18*Rollover!FN18*Rents!FO18/30))</f>
        <v/>
      </c>
      <c r="FP18" s="47" t="str">
        <f>IF('Res Rent Roll'!$B18="","",IF('Res Rent Roll'!$D18="YES",IF(Vacancy!FP$3&lt;'Res Rent Roll'!$J18,'Res Rent Roll'!$H18*'Res Rent Roll'!$C18,'Res Rent Roll'!$R18*Rollover!FO18*Rents!FP18/30),'Res Rent Roll'!$R18*Rollover!FO18*Rents!FP18/30))</f>
        <v/>
      </c>
      <c r="FQ18" s="47" t="str">
        <f>IF('Res Rent Roll'!$B18="","",IF('Res Rent Roll'!$D18="YES",IF(Vacancy!FQ$3&lt;'Res Rent Roll'!$J18,'Res Rent Roll'!$H18*'Res Rent Roll'!$C18,'Res Rent Roll'!$R18*Rollover!FP18*Rents!FQ18/30),'Res Rent Roll'!$R18*Rollover!FP18*Rents!FQ18/30))</f>
        <v/>
      </c>
      <c r="FR18" s="47" t="str">
        <f>IF('Res Rent Roll'!$B18="","",IF('Res Rent Roll'!$D18="YES",IF(Vacancy!FR$3&lt;'Res Rent Roll'!$J18,'Res Rent Roll'!$H18*'Res Rent Roll'!$C18,'Res Rent Roll'!$R18*Rollover!FQ18*Rents!FR18/30),'Res Rent Roll'!$R18*Rollover!FQ18*Rents!FR18/30))</f>
        <v/>
      </c>
      <c r="FS18" s="47" t="str">
        <f>IF('Res Rent Roll'!$B18="","",IF('Res Rent Roll'!$D18="YES",IF(Vacancy!FS$3&lt;'Res Rent Roll'!$J18,'Res Rent Roll'!$H18*'Res Rent Roll'!$C18,'Res Rent Roll'!$R18*Rollover!FR18*Rents!FS18/30),'Res Rent Roll'!$R18*Rollover!FR18*Rents!FS18/30))</f>
        <v/>
      </c>
      <c r="FT18" s="47" t="str">
        <f>IF('Res Rent Roll'!$B18="","",IF('Res Rent Roll'!$D18="YES",IF(Vacancy!FT$3&lt;'Res Rent Roll'!$J18,'Res Rent Roll'!$H18*'Res Rent Roll'!$C18,'Res Rent Roll'!$R18*Rollover!FS18*Rents!FT18/30),'Res Rent Roll'!$R18*Rollover!FS18*Rents!FT18/30))</f>
        <v/>
      </c>
      <c r="FU18" s="47" t="str">
        <f>IF('Res Rent Roll'!$B18="","",IF('Res Rent Roll'!$D18="YES",IF(Vacancy!FU$3&lt;'Res Rent Roll'!$J18,'Res Rent Roll'!$H18*'Res Rent Roll'!$C18,'Res Rent Roll'!$R18*Rollover!FT18*Rents!FU18/30),'Res Rent Roll'!$R18*Rollover!FT18*Rents!FU18/30))</f>
        <v/>
      </c>
      <c r="FV18" s="47" t="str">
        <f>IF('Res Rent Roll'!$B18="","",IF('Res Rent Roll'!$D18="YES",IF(Vacancy!FV$3&lt;'Res Rent Roll'!$J18,'Res Rent Roll'!$H18*'Res Rent Roll'!$C18,'Res Rent Roll'!$R18*Rollover!FU18*Rents!FV18/30),'Res Rent Roll'!$R18*Rollover!FU18*Rents!FV18/30))</f>
        <v/>
      </c>
      <c r="FW18" s="47" t="str">
        <f>IF('Res Rent Roll'!$B18="","",IF('Res Rent Roll'!$D18="YES",IF(Vacancy!FW$3&lt;'Res Rent Roll'!$J18,'Res Rent Roll'!$H18*'Res Rent Roll'!$C18,'Res Rent Roll'!$R18*Rollover!FV18*Rents!FW18/30),'Res Rent Roll'!$R18*Rollover!FV18*Rents!FW18/30))</f>
        <v/>
      </c>
      <c r="FX18" s="47" t="str">
        <f>IF('Res Rent Roll'!$B18="","",IF('Res Rent Roll'!$D18="YES",IF(Vacancy!FX$3&lt;'Res Rent Roll'!$J18,'Res Rent Roll'!$H18*'Res Rent Roll'!$C18,'Res Rent Roll'!$R18*Rollover!FW18*Rents!FX18/30),'Res Rent Roll'!$R18*Rollover!FW18*Rents!FX18/30))</f>
        <v/>
      </c>
      <c r="FY18" s="47" t="str">
        <f>IF('Res Rent Roll'!$B18="","",IF('Res Rent Roll'!$D18="YES",IF(Vacancy!FY$3&lt;'Res Rent Roll'!$J18,'Res Rent Roll'!$H18*'Res Rent Roll'!$C18,'Res Rent Roll'!$R18*Rollover!FX18*Rents!FY18/30),'Res Rent Roll'!$R18*Rollover!FX18*Rents!FY18/30))</f>
        <v/>
      </c>
      <c r="FZ18" s="47" t="str">
        <f>IF('Res Rent Roll'!$B18="","",IF('Res Rent Roll'!$D18="YES",IF(Vacancy!FZ$3&lt;'Res Rent Roll'!$J18,'Res Rent Roll'!$H18*'Res Rent Roll'!$C18,'Res Rent Roll'!$R18*Rollover!FY18*Rents!FZ18/30),'Res Rent Roll'!$R18*Rollover!FY18*Rents!FZ18/30))</f>
        <v/>
      </c>
      <c r="GA18" s="48" t="str">
        <f>IF('Res Rent Roll'!$B18="","",IF('Res Rent Roll'!$D18="YES",IF(Vacancy!GA$3&lt;'Res Rent Roll'!$J18,'Res Rent Roll'!$H18*'Res Rent Roll'!$C18,'Res Rent Roll'!$R18*Rollover!FZ18*Rents!GA18/30),'Res Rent Roll'!$R18*Rollover!FZ18*Rents!GA18/30))</f>
        <v/>
      </c>
    </row>
    <row r="19" spans="2:183" x14ac:dyDescent="0.3">
      <c r="B19" s="42" t="str">
        <f>IF('Res Rent Roll'!$B19="","",'Res Rent Roll'!$B19)</f>
        <v/>
      </c>
      <c r="C19" s="43"/>
      <c r="D19" s="47" t="str">
        <f>IF('Res Rent Roll'!$B19="","",IF('Res Rent Roll'!$D19="YES",IF(Vacancy!D$3&lt;'Res Rent Roll'!$J19,'Res Rent Roll'!$H19*'Res Rent Roll'!$C19,'Res Rent Roll'!$R19*Rollover!C19*Rents!D19/30),'Res Rent Roll'!$R19*Rollover!C19*Rents!D19/30))</f>
        <v/>
      </c>
      <c r="E19" s="47" t="str">
        <f>IF('Res Rent Roll'!$B19="","",IF('Res Rent Roll'!$D19="YES",IF(Vacancy!E$3&lt;'Res Rent Roll'!$J19,'Res Rent Roll'!$H19*'Res Rent Roll'!$C19,'Res Rent Roll'!$R19*Rollover!D19*Rents!E19/30),'Res Rent Roll'!$R19*Rollover!D19*Rents!E19/30))</f>
        <v/>
      </c>
      <c r="F19" s="47" t="str">
        <f>IF('Res Rent Roll'!$B19="","",IF('Res Rent Roll'!$D19="YES",IF(Vacancy!F$3&lt;'Res Rent Roll'!$J19,'Res Rent Roll'!$H19*'Res Rent Roll'!$C19,'Res Rent Roll'!$R19*Rollover!E19*Rents!F19/30),'Res Rent Roll'!$R19*Rollover!E19*Rents!F19/30))</f>
        <v/>
      </c>
      <c r="G19" s="47" t="str">
        <f>IF('Res Rent Roll'!$B19="","",IF('Res Rent Roll'!$D19="YES",IF(Vacancy!G$3&lt;'Res Rent Roll'!$J19,'Res Rent Roll'!$H19*'Res Rent Roll'!$C19,'Res Rent Roll'!$R19*Rollover!F19*Rents!G19/30),'Res Rent Roll'!$R19*Rollover!F19*Rents!G19/30))</f>
        <v/>
      </c>
      <c r="H19" s="47" t="str">
        <f>IF('Res Rent Roll'!$B19="","",IF('Res Rent Roll'!$D19="YES",IF(Vacancy!H$3&lt;'Res Rent Roll'!$J19,'Res Rent Roll'!$H19*'Res Rent Roll'!$C19,'Res Rent Roll'!$R19*Rollover!G19*Rents!H19/30),'Res Rent Roll'!$R19*Rollover!G19*Rents!H19/30))</f>
        <v/>
      </c>
      <c r="I19" s="47" t="str">
        <f>IF('Res Rent Roll'!$B19="","",IF('Res Rent Roll'!$D19="YES",IF(Vacancy!I$3&lt;'Res Rent Roll'!$J19,'Res Rent Roll'!$H19*'Res Rent Roll'!$C19,'Res Rent Roll'!$R19*Rollover!H19*Rents!I19/30),'Res Rent Roll'!$R19*Rollover!H19*Rents!I19/30))</f>
        <v/>
      </c>
      <c r="J19" s="47" t="str">
        <f>IF('Res Rent Roll'!$B19="","",IF('Res Rent Roll'!$D19="YES",IF(Vacancy!J$3&lt;'Res Rent Roll'!$J19,'Res Rent Roll'!$H19*'Res Rent Roll'!$C19,'Res Rent Roll'!$R19*Rollover!I19*Rents!J19/30),'Res Rent Roll'!$R19*Rollover!I19*Rents!J19/30))</f>
        <v/>
      </c>
      <c r="K19" s="47" t="str">
        <f>IF('Res Rent Roll'!$B19="","",IF('Res Rent Roll'!$D19="YES",IF(Vacancy!K$3&lt;'Res Rent Roll'!$J19,'Res Rent Roll'!$H19*'Res Rent Roll'!$C19,'Res Rent Roll'!$R19*Rollover!J19*Rents!K19/30),'Res Rent Roll'!$R19*Rollover!J19*Rents!K19/30))</f>
        <v/>
      </c>
      <c r="L19" s="47" t="str">
        <f>IF('Res Rent Roll'!$B19="","",IF('Res Rent Roll'!$D19="YES",IF(Vacancy!L$3&lt;'Res Rent Roll'!$J19,'Res Rent Roll'!$H19*'Res Rent Roll'!$C19,'Res Rent Roll'!$R19*Rollover!K19*Rents!L19/30),'Res Rent Roll'!$R19*Rollover!K19*Rents!L19/30))</f>
        <v/>
      </c>
      <c r="M19" s="47" t="str">
        <f>IF('Res Rent Roll'!$B19="","",IF('Res Rent Roll'!$D19="YES",IF(Vacancy!M$3&lt;'Res Rent Roll'!$J19,'Res Rent Roll'!$H19*'Res Rent Roll'!$C19,'Res Rent Roll'!$R19*Rollover!L19*Rents!M19/30),'Res Rent Roll'!$R19*Rollover!L19*Rents!M19/30))</f>
        <v/>
      </c>
      <c r="N19" s="47" t="str">
        <f>IF('Res Rent Roll'!$B19="","",IF('Res Rent Roll'!$D19="YES",IF(Vacancy!N$3&lt;'Res Rent Roll'!$J19,'Res Rent Roll'!$H19*'Res Rent Roll'!$C19,'Res Rent Roll'!$R19*Rollover!M19*Rents!N19/30),'Res Rent Roll'!$R19*Rollover!M19*Rents!N19/30))</f>
        <v/>
      </c>
      <c r="O19" s="47" t="str">
        <f>IF('Res Rent Roll'!$B19="","",IF('Res Rent Roll'!$D19="YES",IF(Vacancy!O$3&lt;'Res Rent Roll'!$J19,'Res Rent Roll'!$H19*'Res Rent Roll'!$C19,'Res Rent Roll'!$R19*Rollover!N19*Rents!O19/30),'Res Rent Roll'!$R19*Rollover!N19*Rents!O19/30))</f>
        <v/>
      </c>
      <c r="P19" s="47" t="str">
        <f>IF('Res Rent Roll'!$B19="","",IF('Res Rent Roll'!$D19="YES",IF(Vacancy!P$3&lt;'Res Rent Roll'!$J19,'Res Rent Roll'!$H19*'Res Rent Roll'!$C19,'Res Rent Roll'!$R19*Rollover!O19*Rents!P19/30),'Res Rent Roll'!$R19*Rollover!O19*Rents!P19/30))</f>
        <v/>
      </c>
      <c r="Q19" s="47" t="str">
        <f>IF('Res Rent Roll'!$B19="","",IF('Res Rent Roll'!$D19="YES",IF(Vacancy!Q$3&lt;'Res Rent Roll'!$J19,'Res Rent Roll'!$H19*'Res Rent Roll'!$C19,'Res Rent Roll'!$R19*Rollover!P19*Rents!Q19/30),'Res Rent Roll'!$R19*Rollover!P19*Rents!Q19/30))</f>
        <v/>
      </c>
      <c r="R19" s="47" t="str">
        <f>IF('Res Rent Roll'!$B19="","",IF('Res Rent Roll'!$D19="YES",IF(Vacancy!R$3&lt;'Res Rent Roll'!$J19,'Res Rent Roll'!$H19*'Res Rent Roll'!$C19,'Res Rent Roll'!$R19*Rollover!Q19*Rents!R19/30),'Res Rent Roll'!$R19*Rollover!Q19*Rents!R19/30))</f>
        <v/>
      </c>
      <c r="S19" s="47" t="str">
        <f>IF('Res Rent Roll'!$B19="","",IF('Res Rent Roll'!$D19="YES",IF(Vacancy!S$3&lt;'Res Rent Roll'!$J19,'Res Rent Roll'!$H19*'Res Rent Roll'!$C19,'Res Rent Roll'!$R19*Rollover!R19*Rents!S19/30),'Res Rent Roll'!$R19*Rollover!R19*Rents!S19/30))</f>
        <v/>
      </c>
      <c r="T19" s="47" t="str">
        <f>IF('Res Rent Roll'!$B19="","",IF('Res Rent Roll'!$D19="YES",IF(Vacancy!T$3&lt;'Res Rent Roll'!$J19,'Res Rent Roll'!$H19*'Res Rent Roll'!$C19,'Res Rent Roll'!$R19*Rollover!S19*Rents!T19/30),'Res Rent Roll'!$R19*Rollover!S19*Rents!T19/30))</f>
        <v/>
      </c>
      <c r="U19" s="47" t="str">
        <f>IF('Res Rent Roll'!$B19="","",IF('Res Rent Roll'!$D19="YES",IF(Vacancy!U$3&lt;'Res Rent Roll'!$J19,'Res Rent Roll'!$H19*'Res Rent Roll'!$C19,'Res Rent Roll'!$R19*Rollover!T19*Rents!U19/30),'Res Rent Roll'!$R19*Rollover!T19*Rents!U19/30))</f>
        <v/>
      </c>
      <c r="V19" s="47" t="str">
        <f>IF('Res Rent Roll'!$B19="","",IF('Res Rent Roll'!$D19="YES",IF(Vacancy!V$3&lt;'Res Rent Roll'!$J19,'Res Rent Roll'!$H19*'Res Rent Roll'!$C19,'Res Rent Roll'!$R19*Rollover!U19*Rents!V19/30),'Res Rent Roll'!$R19*Rollover!U19*Rents!V19/30))</f>
        <v/>
      </c>
      <c r="W19" s="47" t="str">
        <f>IF('Res Rent Roll'!$B19="","",IF('Res Rent Roll'!$D19="YES",IF(Vacancy!W$3&lt;'Res Rent Roll'!$J19,'Res Rent Roll'!$H19*'Res Rent Roll'!$C19,'Res Rent Roll'!$R19*Rollover!V19*Rents!W19/30),'Res Rent Roll'!$R19*Rollover!V19*Rents!W19/30))</f>
        <v/>
      </c>
      <c r="X19" s="47" t="str">
        <f>IF('Res Rent Roll'!$B19="","",IF('Res Rent Roll'!$D19="YES",IF(Vacancy!X$3&lt;'Res Rent Roll'!$J19,'Res Rent Roll'!$H19*'Res Rent Roll'!$C19,'Res Rent Roll'!$R19*Rollover!W19*Rents!X19/30),'Res Rent Roll'!$R19*Rollover!W19*Rents!X19/30))</f>
        <v/>
      </c>
      <c r="Y19" s="47" t="str">
        <f>IF('Res Rent Roll'!$B19="","",IF('Res Rent Roll'!$D19="YES",IF(Vacancy!Y$3&lt;'Res Rent Roll'!$J19,'Res Rent Roll'!$H19*'Res Rent Roll'!$C19,'Res Rent Roll'!$R19*Rollover!X19*Rents!Y19/30),'Res Rent Roll'!$R19*Rollover!X19*Rents!Y19/30))</f>
        <v/>
      </c>
      <c r="Z19" s="47" t="str">
        <f>IF('Res Rent Roll'!$B19="","",IF('Res Rent Roll'!$D19="YES",IF(Vacancy!Z$3&lt;'Res Rent Roll'!$J19,'Res Rent Roll'!$H19*'Res Rent Roll'!$C19,'Res Rent Roll'!$R19*Rollover!Y19*Rents!Z19/30),'Res Rent Roll'!$R19*Rollover!Y19*Rents!Z19/30))</f>
        <v/>
      </c>
      <c r="AA19" s="47" t="str">
        <f>IF('Res Rent Roll'!$B19="","",IF('Res Rent Roll'!$D19="YES",IF(Vacancy!AA$3&lt;'Res Rent Roll'!$J19,'Res Rent Roll'!$H19*'Res Rent Roll'!$C19,'Res Rent Roll'!$R19*Rollover!Z19*Rents!AA19/30),'Res Rent Roll'!$R19*Rollover!Z19*Rents!AA19/30))</f>
        <v/>
      </c>
      <c r="AB19" s="47" t="str">
        <f>IF('Res Rent Roll'!$B19="","",IF('Res Rent Roll'!$D19="YES",IF(Vacancy!AB$3&lt;'Res Rent Roll'!$J19,'Res Rent Roll'!$H19*'Res Rent Roll'!$C19,'Res Rent Roll'!$R19*Rollover!AA19*Rents!AB19/30),'Res Rent Roll'!$R19*Rollover!AA19*Rents!AB19/30))</f>
        <v/>
      </c>
      <c r="AC19" s="47" t="str">
        <f>IF('Res Rent Roll'!$B19="","",IF('Res Rent Roll'!$D19="YES",IF(Vacancy!AC$3&lt;'Res Rent Roll'!$J19,'Res Rent Roll'!$H19*'Res Rent Roll'!$C19,'Res Rent Roll'!$R19*Rollover!AB19*Rents!AC19/30),'Res Rent Roll'!$R19*Rollover!AB19*Rents!AC19/30))</f>
        <v/>
      </c>
      <c r="AD19" s="47" t="str">
        <f>IF('Res Rent Roll'!$B19="","",IF('Res Rent Roll'!$D19="YES",IF(Vacancy!AD$3&lt;'Res Rent Roll'!$J19,'Res Rent Roll'!$H19*'Res Rent Roll'!$C19,'Res Rent Roll'!$R19*Rollover!AC19*Rents!AD19/30),'Res Rent Roll'!$R19*Rollover!AC19*Rents!AD19/30))</f>
        <v/>
      </c>
      <c r="AE19" s="47" t="str">
        <f>IF('Res Rent Roll'!$B19="","",IF('Res Rent Roll'!$D19="YES",IF(Vacancy!AE$3&lt;'Res Rent Roll'!$J19,'Res Rent Roll'!$H19*'Res Rent Roll'!$C19,'Res Rent Roll'!$R19*Rollover!AD19*Rents!AE19/30),'Res Rent Roll'!$R19*Rollover!AD19*Rents!AE19/30))</f>
        <v/>
      </c>
      <c r="AF19" s="47" t="str">
        <f>IF('Res Rent Roll'!$B19="","",IF('Res Rent Roll'!$D19="YES",IF(Vacancy!AF$3&lt;'Res Rent Roll'!$J19,'Res Rent Roll'!$H19*'Res Rent Roll'!$C19,'Res Rent Roll'!$R19*Rollover!AE19*Rents!AF19/30),'Res Rent Roll'!$R19*Rollover!AE19*Rents!AF19/30))</f>
        <v/>
      </c>
      <c r="AG19" s="47" t="str">
        <f>IF('Res Rent Roll'!$B19="","",IF('Res Rent Roll'!$D19="YES",IF(Vacancy!AG$3&lt;'Res Rent Roll'!$J19,'Res Rent Roll'!$H19*'Res Rent Roll'!$C19,'Res Rent Roll'!$R19*Rollover!AF19*Rents!AG19/30),'Res Rent Roll'!$R19*Rollover!AF19*Rents!AG19/30))</f>
        <v/>
      </c>
      <c r="AH19" s="47" t="str">
        <f>IF('Res Rent Roll'!$B19="","",IF('Res Rent Roll'!$D19="YES",IF(Vacancy!AH$3&lt;'Res Rent Roll'!$J19,'Res Rent Roll'!$H19*'Res Rent Roll'!$C19,'Res Rent Roll'!$R19*Rollover!AG19*Rents!AH19/30),'Res Rent Roll'!$R19*Rollover!AG19*Rents!AH19/30))</f>
        <v/>
      </c>
      <c r="AI19" s="47" t="str">
        <f>IF('Res Rent Roll'!$B19="","",IF('Res Rent Roll'!$D19="YES",IF(Vacancy!AI$3&lt;'Res Rent Roll'!$J19,'Res Rent Roll'!$H19*'Res Rent Roll'!$C19,'Res Rent Roll'!$R19*Rollover!AH19*Rents!AI19/30),'Res Rent Roll'!$R19*Rollover!AH19*Rents!AI19/30))</f>
        <v/>
      </c>
      <c r="AJ19" s="47" t="str">
        <f>IF('Res Rent Roll'!$B19="","",IF('Res Rent Roll'!$D19="YES",IF(Vacancy!AJ$3&lt;'Res Rent Roll'!$J19,'Res Rent Roll'!$H19*'Res Rent Roll'!$C19,'Res Rent Roll'!$R19*Rollover!AI19*Rents!AJ19/30),'Res Rent Roll'!$R19*Rollover!AI19*Rents!AJ19/30))</f>
        <v/>
      </c>
      <c r="AK19" s="47" t="str">
        <f>IF('Res Rent Roll'!$B19="","",IF('Res Rent Roll'!$D19="YES",IF(Vacancy!AK$3&lt;'Res Rent Roll'!$J19,'Res Rent Roll'!$H19*'Res Rent Roll'!$C19,'Res Rent Roll'!$R19*Rollover!AJ19*Rents!AK19/30),'Res Rent Roll'!$R19*Rollover!AJ19*Rents!AK19/30))</f>
        <v/>
      </c>
      <c r="AL19" s="47" t="str">
        <f>IF('Res Rent Roll'!$B19="","",IF('Res Rent Roll'!$D19="YES",IF(Vacancy!AL$3&lt;'Res Rent Roll'!$J19,'Res Rent Roll'!$H19*'Res Rent Roll'!$C19,'Res Rent Roll'!$R19*Rollover!AK19*Rents!AL19/30),'Res Rent Roll'!$R19*Rollover!AK19*Rents!AL19/30))</f>
        <v/>
      </c>
      <c r="AM19" s="47" t="str">
        <f>IF('Res Rent Roll'!$B19="","",IF('Res Rent Roll'!$D19="YES",IF(Vacancy!AM$3&lt;'Res Rent Roll'!$J19,'Res Rent Roll'!$H19*'Res Rent Roll'!$C19,'Res Rent Roll'!$R19*Rollover!AL19*Rents!AM19/30),'Res Rent Roll'!$R19*Rollover!AL19*Rents!AM19/30))</f>
        <v/>
      </c>
      <c r="AN19" s="47" t="str">
        <f>IF('Res Rent Roll'!$B19="","",IF('Res Rent Roll'!$D19="YES",IF(Vacancy!AN$3&lt;'Res Rent Roll'!$J19,'Res Rent Roll'!$H19*'Res Rent Roll'!$C19,'Res Rent Roll'!$R19*Rollover!AM19*Rents!AN19/30),'Res Rent Roll'!$R19*Rollover!AM19*Rents!AN19/30))</f>
        <v/>
      </c>
      <c r="AO19" s="47" t="str">
        <f>IF('Res Rent Roll'!$B19="","",IF('Res Rent Roll'!$D19="YES",IF(Vacancy!AO$3&lt;'Res Rent Roll'!$J19,'Res Rent Roll'!$H19*'Res Rent Roll'!$C19,'Res Rent Roll'!$R19*Rollover!AN19*Rents!AO19/30),'Res Rent Roll'!$R19*Rollover!AN19*Rents!AO19/30))</f>
        <v/>
      </c>
      <c r="AP19" s="47" t="str">
        <f>IF('Res Rent Roll'!$B19="","",IF('Res Rent Roll'!$D19="YES",IF(Vacancy!AP$3&lt;'Res Rent Roll'!$J19,'Res Rent Roll'!$H19*'Res Rent Roll'!$C19,'Res Rent Roll'!$R19*Rollover!AO19*Rents!AP19/30),'Res Rent Roll'!$R19*Rollover!AO19*Rents!AP19/30))</f>
        <v/>
      </c>
      <c r="AQ19" s="47" t="str">
        <f>IF('Res Rent Roll'!$B19="","",IF('Res Rent Roll'!$D19="YES",IF(Vacancy!AQ$3&lt;'Res Rent Roll'!$J19,'Res Rent Roll'!$H19*'Res Rent Roll'!$C19,'Res Rent Roll'!$R19*Rollover!AP19*Rents!AQ19/30),'Res Rent Roll'!$R19*Rollover!AP19*Rents!AQ19/30))</f>
        <v/>
      </c>
      <c r="AR19" s="47" t="str">
        <f>IF('Res Rent Roll'!$B19="","",IF('Res Rent Roll'!$D19="YES",IF(Vacancy!AR$3&lt;'Res Rent Roll'!$J19,'Res Rent Roll'!$H19*'Res Rent Roll'!$C19,'Res Rent Roll'!$R19*Rollover!AQ19*Rents!AR19/30),'Res Rent Roll'!$R19*Rollover!AQ19*Rents!AR19/30))</f>
        <v/>
      </c>
      <c r="AS19" s="47" t="str">
        <f>IF('Res Rent Roll'!$B19="","",IF('Res Rent Roll'!$D19="YES",IF(Vacancy!AS$3&lt;'Res Rent Roll'!$J19,'Res Rent Roll'!$H19*'Res Rent Roll'!$C19,'Res Rent Roll'!$R19*Rollover!AR19*Rents!AS19/30),'Res Rent Roll'!$R19*Rollover!AR19*Rents!AS19/30))</f>
        <v/>
      </c>
      <c r="AT19" s="47" t="str">
        <f>IF('Res Rent Roll'!$B19="","",IF('Res Rent Roll'!$D19="YES",IF(Vacancy!AT$3&lt;'Res Rent Roll'!$J19,'Res Rent Roll'!$H19*'Res Rent Roll'!$C19,'Res Rent Roll'!$R19*Rollover!AS19*Rents!AT19/30),'Res Rent Roll'!$R19*Rollover!AS19*Rents!AT19/30))</f>
        <v/>
      </c>
      <c r="AU19" s="47" t="str">
        <f>IF('Res Rent Roll'!$B19="","",IF('Res Rent Roll'!$D19="YES",IF(Vacancy!AU$3&lt;'Res Rent Roll'!$J19,'Res Rent Roll'!$H19*'Res Rent Roll'!$C19,'Res Rent Roll'!$R19*Rollover!AT19*Rents!AU19/30),'Res Rent Roll'!$R19*Rollover!AT19*Rents!AU19/30))</f>
        <v/>
      </c>
      <c r="AV19" s="47" t="str">
        <f>IF('Res Rent Roll'!$B19="","",IF('Res Rent Roll'!$D19="YES",IF(Vacancy!AV$3&lt;'Res Rent Roll'!$J19,'Res Rent Roll'!$H19*'Res Rent Roll'!$C19,'Res Rent Roll'!$R19*Rollover!AU19*Rents!AV19/30),'Res Rent Roll'!$R19*Rollover!AU19*Rents!AV19/30))</f>
        <v/>
      </c>
      <c r="AW19" s="47" t="str">
        <f>IF('Res Rent Roll'!$B19="","",IF('Res Rent Roll'!$D19="YES",IF(Vacancy!AW$3&lt;'Res Rent Roll'!$J19,'Res Rent Roll'!$H19*'Res Rent Roll'!$C19,'Res Rent Roll'!$R19*Rollover!AV19*Rents!AW19/30),'Res Rent Roll'!$R19*Rollover!AV19*Rents!AW19/30))</f>
        <v/>
      </c>
      <c r="AX19" s="47" t="str">
        <f>IF('Res Rent Roll'!$B19="","",IF('Res Rent Roll'!$D19="YES",IF(Vacancy!AX$3&lt;'Res Rent Roll'!$J19,'Res Rent Roll'!$H19*'Res Rent Roll'!$C19,'Res Rent Roll'!$R19*Rollover!AW19*Rents!AX19/30),'Res Rent Roll'!$R19*Rollover!AW19*Rents!AX19/30))</f>
        <v/>
      </c>
      <c r="AY19" s="47" t="str">
        <f>IF('Res Rent Roll'!$B19="","",IF('Res Rent Roll'!$D19="YES",IF(Vacancy!AY$3&lt;'Res Rent Roll'!$J19,'Res Rent Roll'!$H19*'Res Rent Roll'!$C19,'Res Rent Roll'!$R19*Rollover!AX19*Rents!AY19/30),'Res Rent Roll'!$R19*Rollover!AX19*Rents!AY19/30))</f>
        <v/>
      </c>
      <c r="AZ19" s="47" t="str">
        <f>IF('Res Rent Roll'!$B19="","",IF('Res Rent Roll'!$D19="YES",IF(Vacancy!AZ$3&lt;'Res Rent Roll'!$J19,'Res Rent Roll'!$H19*'Res Rent Roll'!$C19,'Res Rent Roll'!$R19*Rollover!AY19*Rents!AZ19/30),'Res Rent Roll'!$R19*Rollover!AY19*Rents!AZ19/30))</f>
        <v/>
      </c>
      <c r="BA19" s="47" t="str">
        <f>IF('Res Rent Roll'!$B19="","",IF('Res Rent Roll'!$D19="YES",IF(Vacancy!BA$3&lt;'Res Rent Roll'!$J19,'Res Rent Roll'!$H19*'Res Rent Roll'!$C19,'Res Rent Roll'!$R19*Rollover!AZ19*Rents!BA19/30),'Res Rent Roll'!$R19*Rollover!AZ19*Rents!BA19/30))</f>
        <v/>
      </c>
      <c r="BB19" s="47" t="str">
        <f>IF('Res Rent Roll'!$B19="","",IF('Res Rent Roll'!$D19="YES",IF(Vacancy!BB$3&lt;'Res Rent Roll'!$J19,'Res Rent Roll'!$H19*'Res Rent Roll'!$C19,'Res Rent Roll'!$R19*Rollover!BA19*Rents!BB19/30),'Res Rent Roll'!$R19*Rollover!BA19*Rents!BB19/30))</f>
        <v/>
      </c>
      <c r="BC19" s="47" t="str">
        <f>IF('Res Rent Roll'!$B19="","",IF('Res Rent Roll'!$D19="YES",IF(Vacancy!BC$3&lt;'Res Rent Roll'!$J19,'Res Rent Roll'!$H19*'Res Rent Roll'!$C19,'Res Rent Roll'!$R19*Rollover!BB19*Rents!BC19/30),'Res Rent Roll'!$R19*Rollover!BB19*Rents!BC19/30))</f>
        <v/>
      </c>
      <c r="BD19" s="47" t="str">
        <f>IF('Res Rent Roll'!$B19="","",IF('Res Rent Roll'!$D19="YES",IF(Vacancy!BD$3&lt;'Res Rent Roll'!$J19,'Res Rent Roll'!$H19*'Res Rent Roll'!$C19,'Res Rent Roll'!$R19*Rollover!BC19*Rents!BD19/30),'Res Rent Roll'!$R19*Rollover!BC19*Rents!BD19/30))</f>
        <v/>
      </c>
      <c r="BE19" s="47" t="str">
        <f>IF('Res Rent Roll'!$B19="","",IF('Res Rent Roll'!$D19="YES",IF(Vacancy!BE$3&lt;'Res Rent Roll'!$J19,'Res Rent Roll'!$H19*'Res Rent Roll'!$C19,'Res Rent Roll'!$R19*Rollover!BD19*Rents!BE19/30),'Res Rent Roll'!$R19*Rollover!BD19*Rents!BE19/30))</f>
        <v/>
      </c>
      <c r="BF19" s="47" t="str">
        <f>IF('Res Rent Roll'!$B19="","",IF('Res Rent Roll'!$D19="YES",IF(Vacancy!BF$3&lt;'Res Rent Roll'!$J19,'Res Rent Roll'!$H19*'Res Rent Roll'!$C19,'Res Rent Roll'!$R19*Rollover!BE19*Rents!BF19/30),'Res Rent Roll'!$R19*Rollover!BE19*Rents!BF19/30))</f>
        <v/>
      </c>
      <c r="BG19" s="47" t="str">
        <f>IF('Res Rent Roll'!$B19="","",IF('Res Rent Roll'!$D19="YES",IF(Vacancy!BG$3&lt;'Res Rent Roll'!$J19,'Res Rent Roll'!$H19*'Res Rent Roll'!$C19,'Res Rent Roll'!$R19*Rollover!BF19*Rents!BG19/30),'Res Rent Roll'!$R19*Rollover!BF19*Rents!BG19/30))</f>
        <v/>
      </c>
      <c r="BH19" s="47" t="str">
        <f>IF('Res Rent Roll'!$B19="","",IF('Res Rent Roll'!$D19="YES",IF(Vacancy!BH$3&lt;'Res Rent Roll'!$J19,'Res Rent Roll'!$H19*'Res Rent Roll'!$C19,'Res Rent Roll'!$R19*Rollover!BG19*Rents!BH19/30),'Res Rent Roll'!$R19*Rollover!BG19*Rents!BH19/30))</f>
        <v/>
      </c>
      <c r="BI19" s="47" t="str">
        <f>IF('Res Rent Roll'!$B19="","",IF('Res Rent Roll'!$D19="YES",IF(Vacancy!BI$3&lt;'Res Rent Roll'!$J19,'Res Rent Roll'!$H19*'Res Rent Roll'!$C19,'Res Rent Roll'!$R19*Rollover!BH19*Rents!BI19/30),'Res Rent Roll'!$R19*Rollover!BH19*Rents!BI19/30))</f>
        <v/>
      </c>
      <c r="BJ19" s="47" t="str">
        <f>IF('Res Rent Roll'!$B19="","",IF('Res Rent Roll'!$D19="YES",IF(Vacancy!BJ$3&lt;'Res Rent Roll'!$J19,'Res Rent Roll'!$H19*'Res Rent Roll'!$C19,'Res Rent Roll'!$R19*Rollover!BI19*Rents!BJ19/30),'Res Rent Roll'!$R19*Rollover!BI19*Rents!BJ19/30))</f>
        <v/>
      </c>
      <c r="BK19" s="47" t="str">
        <f>IF('Res Rent Roll'!$B19="","",IF('Res Rent Roll'!$D19="YES",IF(Vacancy!BK$3&lt;'Res Rent Roll'!$J19,'Res Rent Roll'!$H19*'Res Rent Roll'!$C19,'Res Rent Roll'!$R19*Rollover!BJ19*Rents!BK19/30),'Res Rent Roll'!$R19*Rollover!BJ19*Rents!BK19/30))</f>
        <v/>
      </c>
      <c r="BL19" s="47" t="str">
        <f>IF('Res Rent Roll'!$B19="","",IF('Res Rent Roll'!$D19="YES",IF(Vacancy!BL$3&lt;'Res Rent Roll'!$J19,'Res Rent Roll'!$H19*'Res Rent Roll'!$C19,'Res Rent Roll'!$R19*Rollover!BK19*Rents!BL19/30),'Res Rent Roll'!$R19*Rollover!BK19*Rents!BL19/30))</f>
        <v/>
      </c>
      <c r="BM19" s="47" t="str">
        <f>IF('Res Rent Roll'!$B19="","",IF('Res Rent Roll'!$D19="YES",IF(Vacancy!BM$3&lt;'Res Rent Roll'!$J19,'Res Rent Roll'!$H19*'Res Rent Roll'!$C19,'Res Rent Roll'!$R19*Rollover!BL19*Rents!BM19/30),'Res Rent Roll'!$R19*Rollover!BL19*Rents!BM19/30))</f>
        <v/>
      </c>
      <c r="BN19" s="47" t="str">
        <f>IF('Res Rent Roll'!$B19="","",IF('Res Rent Roll'!$D19="YES",IF(Vacancy!BN$3&lt;'Res Rent Roll'!$J19,'Res Rent Roll'!$H19*'Res Rent Roll'!$C19,'Res Rent Roll'!$R19*Rollover!BM19*Rents!BN19/30),'Res Rent Roll'!$R19*Rollover!BM19*Rents!BN19/30))</f>
        <v/>
      </c>
      <c r="BO19" s="47" t="str">
        <f>IF('Res Rent Roll'!$B19="","",IF('Res Rent Roll'!$D19="YES",IF(Vacancy!BO$3&lt;'Res Rent Roll'!$J19,'Res Rent Roll'!$H19*'Res Rent Roll'!$C19,'Res Rent Roll'!$R19*Rollover!BN19*Rents!BO19/30),'Res Rent Roll'!$R19*Rollover!BN19*Rents!BO19/30))</f>
        <v/>
      </c>
      <c r="BP19" s="47" t="str">
        <f>IF('Res Rent Roll'!$B19="","",IF('Res Rent Roll'!$D19="YES",IF(Vacancy!BP$3&lt;'Res Rent Roll'!$J19,'Res Rent Roll'!$H19*'Res Rent Roll'!$C19,'Res Rent Roll'!$R19*Rollover!BO19*Rents!BP19/30),'Res Rent Roll'!$R19*Rollover!BO19*Rents!BP19/30))</f>
        <v/>
      </c>
      <c r="BQ19" s="47" t="str">
        <f>IF('Res Rent Roll'!$B19="","",IF('Res Rent Roll'!$D19="YES",IF(Vacancy!BQ$3&lt;'Res Rent Roll'!$J19,'Res Rent Roll'!$H19*'Res Rent Roll'!$C19,'Res Rent Roll'!$R19*Rollover!BP19*Rents!BQ19/30),'Res Rent Roll'!$R19*Rollover!BP19*Rents!BQ19/30))</f>
        <v/>
      </c>
      <c r="BR19" s="47" t="str">
        <f>IF('Res Rent Roll'!$B19="","",IF('Res Rent Roll'!$D19="YES",IF(Vacancy!BR$3&lt;'Res Rent Roll'!$J19,'Res Rent Roll'!$H19*'Res Rent Roll'!$C19,'Res Rent Roll'!$R19*Rollover!BQ19*Rents!BR19/30),'Res Rent Roll'!$R19*Rollover!BQ19*Rents!BR19/30))</f>
        <v/>
      </c>
      <c r="BS19" s="47" t="str">
        <f>IF('Res Rent Roll'!$B19="","",IF('Res Rent Roll'!$D19="YES",IF(Vacancy!BS$3&lt;'Res Rent Roll'!$J19,'Res Rent Roll'!$H19*'Res Rent Roll'!$C19,'Res Rent Roll'!$R19*Rollover!BR19*Rents!BS19/30),'Res Rent Roll'!$R19*Rollover!BR19*Rents!BS19/30))</f>
        <v/>
      </c>
      <c r="BT19" s="47" t="str">
        <f>IF('Res Rent Roll'!$B19="","",IF('Res Rent Roll'!$D19="YES",IF(Vacancy!BT$3&lt;'Res Rent Roll'!$J19,'Res Rent Roll'!$H19*'Res Rent Roll'!$C19,'Res Rent Roll'!$R19*Rollover!BS19*Rents!BT19/30),'Res Rent Roll'!$R19*Rollover!BS19*Rents!BT19/30))</f>
        <v/>
      </c>
      <c r="BU19" s="47" t="str">
        <f>IF('Res Rent Roll'!$B19="","",IF('Res Rent Roll'!$D19="YES",IF(Vacancy!BU$3&lt;'Res Rent Roll'!$J19,'Res Rent Roll'!$H19*'Res Rent Roll'!$C19,'Res Rent Roll'!$R19*Rollover!BT19*Rents!BU19/30),'Res Rent Roll'!$R19*Rollover!BT19*Rents!BU19/30))</f>
        <v/>
      </c>
      <c r="BV19" s="47" t="str">
        <f>IF('Res Rent Roll'!$B19="","",IF('Res Rent Roll'!$D19="YES",IF(Vacancy!BV$3&lt;'Res Rent Roll'!$J19,'Res Rent Roll'!$H19*'Res Rent Roll'!$C19,'Res Rent Roll'!$R19*Rollover!BU19*Rents!BV19/30),'Res Rent Roll'!$R19*Rollover!BU19*Rents!BV19/30))</f>
        <v/>
      </c>
      <c r="BW19" s="47" t="str">
        <f>IF('Res Rent Roll'!$B19="","",IF('Res Rent Roll'!$D19="YES",IF(Vacancy!BW$3&lt;'Res Rent Roll'!$J19,'Res Rent Roll'!$H19*'Res Rent Roll'!$C19,'Res Rent Roll'!$R19*Rollover!BV19*Rents!BW19/30),'Res Rent Roll'!$R19*Rollover!BV19*Rents!BW19/30))</f>
        <v/>
      </c>
      <c r="BX19" s="47" t="str">
        <f>IF('Res Rent Roll'!$B19="","",IF('Res Rent Roll'!$D19="YES",IF(Vacancy!BX$3&lt;'Res Rent Roll'!$J19,'Res Rent Roll'!$H19*'Res Rent Roll'!$C19,'Res Rent Roll'!$R19*Rollover!BW19*Rents!BX19/30),'Res Rent Roll'!$R19*Rollover!BW19*Rents!BX19/30))</f>
        <v/>
      </c>
      <c r="BY19" s="47" t="str">
        <f>IF('Res Rent Roll'!$B19="","",IF('Res Rent Roll'!$D19="YES",IF(Vacancy!BY$3&lt;'Res Rent Roll'!$J19,'Res Rent Roll'!$H19*'Res Rent Roll'!$C19,'Res Rent Roll'!$R19*Rollover!BX19*Rents!BY19/30),'Res Rent Roll'!$R19*Rollover!BX19*Rents!BY19/30))</f>
        <v/>
      </c>
      <c r="BZ19" s="47" t="str">
        <f>IF('Res Rent Roll'!$B19="","",IF('Res Rent Roll'!$D19="YES",IF(Vacancy!BZ$3&lt;'Res Rent Roll'!$J19,'Res Rent Roll'!$H19*'Res Rent Roll'!$C19,'Res Rent Roll'!$R19*Rollover!BY19*Rents!BZ19/30),'Res Rent Roll'!$R19*Rollover!BY19*Rents!BZ19/30))</f>
        <v/>
      </c>
      <c r="CA19" s="47" t="str">
        <f>IF('Res Rent Roll'!$B19="","",IF('Res Rent Roll'!$D19="YES",IF(Vacancy!CA$3&lt;'Res Rent Roll'!$J19,'Res Rent Roll'!$H19*'Res Rent Roll'!$C19,'Res Rent Roll'!$R19*Rollover!BZ19*Rents!CA19/30),'Res Rent Roll'!$R19*Rollover!BZ19*Rents!CA19/30))</f>
        <v/>
      </c>
      <c r="CB19" s="47" t="str">
        <f>IF('Res Rent Roll'!$B19="","",IF('Res Rent Roll'!$D19="YES",IF(Vacancy!CB$3&lt;'Res Rent Roll'!$J19,'Res Rent Roll'!$H19*'Res Rent Roll'!$C19,'Res Rent Roll'!$R19*Rollover!CA19*Rents!CB19/30),'Res Rent Roll'!$R19*Rollover!CA19*Rents!CB19/30))</f>
        <v/>
      </c>
      <c r="CC19" s="47" t="str">
        <f>IF('Res Rent Roll'!$B19="","",IF('Res Rent Roll'!$D19="YES",IF(Vacancy!CC$3&lt;'Res Rent Roll'!$J19,'Res Rent Roll'!$H19*'Res Rent Roll'!$C19,'Res Rent Roll'!$R19*Rollover!CB19*Rents!CC19/30),'Res Rent Roll'!$R19*Rollover!CB19*Rents!CC19/30))</f>
        <v/>
      </c>
      <c r="CD19" s="47" t="str">
        <f>IF('Res Rent Roll'!$B19="","",IF('Res Rent Roll'!$D19="YES",IF(Vacancy!CD$3&lt;'Res Rent Roll'!$J19,'Res Rent Roll'!$H19*'Res Rent Roll'!$C19,'Res Rent Roll'!$R19*Rollover!CC19*Rents!CD19/30),'Res Rent Roll'!$R19*Rollover!CC19*Rents!CD19/30))</f>
        <v/>
      </c>
      <c r="CE19" s="47" t="str">
        <f>IF('Res Rent Roll'!$B19="","",IF('Res Rent Roll'!$D19="YES",IF(Vacancy!CE$3&lt;'Res Rent Roll'!$J19,'Res Rent Roll'!$H19*'Res Rent Roll'!$C19,'Res Rent Roll'!$R19*Rollover!CD19*Rents!CE19/30),'Res Rent Roll'!$R19*Rollover!CD19*Rents!CE19/30))</f>
        <v/>
      </c>
      <c r="CF19" s="47" t="str">
        <f>IF('Res Rent Roll'!$B19="","",IF('Res Rent Roll'!$D19="YES",IF(Vacancy!CF$3&lt;'Res Rent Roll'!$J19,'Res Rent Roll'!$H19*'Res Rent Roll'!$C19,'Res Rent Roll'!$R19*Rollover!CE19*Rents!CF19/30),'Res Rent Roll'!$R19*Rollover!CE19*Rents!CF19/30))</f>
        <v/>
      </c>
      <c r="CG19" s="47" t="str">
        <f>IF('Res Rent Roll'!$B19="","",IF('Res Rent Roll'!$D19="YES",IF(Vacancy!CG$3&lt;'Res Rent Roll'!$J19,'Res Rent Roll'!$H19*'Res Rent Roll'!$C19,'Res Rent Roll'!$R19*Rollover!CF19*Rents!CG19/30),'Res Rent Roll'!$R19*Rollover!CF19*Rents!CG19/30))</f>
        <v/>
      </c>
      <c r="CH19" s="47" t="str">
        <f>IF('Res Rent Roll'!$B19="","",IF('Res Rent Roll'!$D19="YES",IF(Vacancy!CH$3&lt;'Res Rent Roll'!$J19,'Res Rent Roll'!$H19*'Res Rent Roll'!$C19,'Res Rent Roll'!$R19*Rollover!CG19*Rents!CH19/30),'Res Rent Roll'!$R19*Rollover!CG19*Rents!CH19/30))</f>
        <v/>
      </c>
      <c r="CI19" s="47" t="str">
        <f>IF('Res Rent Roll'!$B19="","",IF('Res Rent Roll'!$D19="YES",IF(Vacancy!CI$3&lt;'Res Rent Roll'!$J19,'Res Rent Roll'!$H19*'Res Rent Roll'!$C19,'Res Rent Roll'!$R19*Rollover!CH19*Rents!CI19/30),'Res Rent Roll'!$R19*Rollover!CH19*Rents!CI19/30))</f>
        <v/>
      </c>
      <c r="CJ19" s="47" t="str">
        <f>IF('Res Rent Roll'!$B19="","",IF('Res Rent Roll'!$D19="YES",IF(Vacancy!CJ$3&lt;'Res Rent Roll'!$J19,'Res Rent Roll'!$H19*'Res Rent Roll'!$C19,'Res Rent Roll'!$R19*Rollover!CI19*Rents!CJ19/30),'Res Rent Roll'!$R19*Rollover!CI19*Rents!CJ19/30))</f>
        <v/>
      </c>
      <c r="CK19" s="47" t="str">
        <f>IF('Res Rent Roll'!$B19="","",IF('Res Rent Roll'!$D19="YES",IF(Vacancy!CK$3&lt;'Res Rent Roll'!$J19,'Res Rent Roll'!$H19*'Res Rent Roll'!$C19,'Res Rent Roll'!$R19*Rollover!CJ19*Rents!CK19/30),'Res Rent Roll'!$R19*Rollover!CJ19*Rents!CK19/30))</f>
        <v/>
      </c>
      <c r="CL19" s="47" t="str">
        <f>IF('Res Rent Roll'!$B19="","",IF('Res Rent Roll'!$D19="YES",IF(Vacancy!CL$3&lt;'Res Rent Roll'!$J19,'Res Rent Roll'!$H19*'Res Rent Roll'!$C19,'Res Rent Roll'!$R19*Rollover!CK19*Rents!CL19/30),'Res Rent Roll'!$R19*Rollover!CK19*Rents!CL19/30))</f>
        <v/>
      </c>
      <c r="CM19" s="47" t="str">
        <f>IF('Res Rent Roll'!$B19="","",IF('Res Rent Roll'!$D19="YES",IF(Vacancy!CM$3&lt;'Res Rent Roll'!$J19,'Res Rent Roll'!$H19*'Res Rent Roll'!$C19,'Res Rent Roll'!$R19*Rollover!CL19*Rents!CM19/30),'Res Rent Roll'!$R19*Rollover!CL19*Rents!CM19/30))</f>
        <v/>
      </c>
      <c r="CN19" s="47" t="str">
        <f>IF('Res Rent Roll'!$B19="","",IF('Res Rent Roll'!$D19="YES",IF(Vacancy!CN$3&lt;'Res Rent Roll'!$J19,'Res Rent Roll'!$H19*'Res Rent Roll'!$C19,'Res Rent Roll'!$R19*Rollover!CM19*Rents!CN19/30),'Res Rent Roll'!$R19*Rollover!CM19*Rents!CN19/30))</f>
        <v/>
      </c>
      <c r="CO19" s="47" t="str">
        <f>IF('Res Rent Roll'!$B19="","",IF('Res Rent Roll'!$D19="YES",IF(Vacancy!CO$3&lt;'Res Rent Roll'!$J19,'Res Rent Roll'!$H19*'Res Rent Roll'!$C19,'Res Rent Roll'!$R19*Rollover!CN19*Rents!CO19/30),'Res Rent Roll'!$R19*Rollover!CN19*Rents!CO19/30))</f>
        <v/>
      </c>
      <c r="CP19" s="47" t="str">
        <f>IF('Res Rent Roll'!$B19="","",IF('Res Rent Roll'!$D19="YES",IF(Vacancy!CP$3&lt;'Res Rent Roll'!$J19,'Res Rent Roll'!$H19*'Res Rent Roll'!$C19,'Res Rent Roll'!$R19*Rollover!CO19*Rents!CP19/30),'Res Rent Roll'!$R19*Rollover!CO19*Rents!CP19/30))</f>
        <v/>
      </c>
      <c r="CQ19" s="47" t="str">
        <f>IF('Res Rent Roll'!$B19="","",IF('Res Rent Roll'!$D19="YES",IF(Vacancy!CQ$3&lt;'Res Rent Roll'!$J19,'Res Rent Roll'!$H19*'Res Rent Roll'!$C19,'Res Rent Roll'!$R19*Rollover!CP19*Rents!CQ19/30),'Res Rent Roll'!$R19*Rollover!CP19*Rents!CQ19/30))</f>
        <v/>
      </c>
      <c r="CR19" s="47" t="str">
        <f>IF('Res Rent Roll'!$B19="","",IF('Res Rent Roll'!$D19="YES",IF(Vacancy!CR$3&lt;'Res Rent Roll'!$J19,'Res Rent Roll'!$H19*'Res Rent Roll'!$C19,'Res Rent Roll'!$R19*Rollover!CQ19*Rents!CR19/30),'Res Rent Roll'!$R19*Rollover!CQ19*Rents!CR19/30))</f>
        <v/>
      </c>
      <c r="CS19" s="47" t="str">
        <f>IF('Res Rent Roll'!$B19="","",IF('Res Rent Roll'!$D19="YES",IF(Vacancy!CS$3&lt;'Res Rent Roll'!$J19,'Res Rent Roll'!$H19*'Res Rent Roll'!$C19,'Res Rent Roll'!$R19*Rollover!CR19*Rents!CS19/30),'Res Rent Roll'!$R19*Rollover!CR19*Rents!CS19/30))</f>
        <v/>
      </c>
      <c r="CT19" s="47" t="str">
        <f>IF('Res Rent Roll'!$B19="","",IF('Res Rent Roll'!$D19="YES",IF(Vacancy!CT$3&lt;'Res Rent Roll'!$J19,'Res Rent Roll'!$H19*'Res Rent Roll'!$C19,'Res Rent Roll'!$R19*Rollover!CS19*Rents!CT19/30),'Res Rent Roll'!$R19*Rollover!CS19*Rents!CT19/30))</f>
        <v/>
      </c>
      <c r="CU19" s="47" t="str">
        <f>IF('Res Rent Roll'!$B19="","",IF('Res Rent Roll'!$D19="YES",IF(Vacancy!CU$3&lt;'Res Rent Roll'!$J19,'Res Rent Roll'!$H19*'Res Rent Roll'!$C19,'Res Rent Roll'!$R19*Rollover!CT19*Rents!CU19/30),'Res Rent Roll'!$R19*Rollover!CT19*Rents!CU19/30))</f>
        <v/>
      </c>
      <c r="CV19" s="47" t="str">
        <f>IF('Res Rent Roll'!$B19="","",IF('Res Rent Roll'!$D19="YES",IF(Vacancy!CV$3&lt;'Res Rent Roll'!$J19,'Res Rent Roll'!$H19*'Res Rent Roll'!$C19,'Res Rent Roll'!$R19*Rollover!CU19*Rents!CV19/30),'Res Rent Roll'!$R19*Rollover!CU19*Rents!CV19/30))</f>
        <v/>
      </c>
      <c r="CW19" s="47" t="str">
        <f>IF('Res Rent Roll'!$B19="","",IF('Res Rent Roll'!$D19="YES",IF(Vacancy!CW$3&lt;'Res Rent Roll'!$J19,'Res Rent Roll'!$H19*'Res Rent Roll'!$C19,'Res Rent Roll'!$R19*Rollover!CV19*Rents!CW19/30),'Res Rent Roll'!$R19*Rollover!CV19*Rents!CW19/30))</f>
        <v/>
      </c>
      <c r="CX19" s="47" t="str">
        <f>IF('Res Rent Roll'!$B19="","",IF('Res Rent Roll'!$D19="YES",IF(Vacancy!CX$3&lt;'Res Rent Roll'!$J19,'Res Rent Roll'!$H19*'Res Rent Roll'!$C19,'Res Rent Roll'!$R19*Rollover!CW19*Rents!CX19/30),'Res Rent Roll'!$R19*Rollover!CW19*Rents!CX19/30))</f>
        <v/>
      </c>
      <c r="CY19" s="47" t="str">
        <f>IF('Res Rent Roll'!$B19="","",IF('Res Rent Roll'!$D19="YES",IF(Vacancy!CY$3&lt;'Res Rent Roll'!$J19,'Res Rent Roll'!$H19*'Res Rent Roll'!$C19,'Res Rent Roll'!$R19*Rollover!CX19*Rents!CY19/30),'Res Rent Roll'!$R19*Rollover!CX19*Rents!CY19/30))</f>
        <v/>
      </c>
      <c r="CZ19" s="47" t="str">
        <f>IF('Res Rent Roll'!$B19="","",IF('Res Rent Roll'!$D19="YES",IF(Vacancy!CZ$3&lt;'Res Rent Roll'!$J19,'Res Rent Roll'!$H19*'Res Rent Roll'!$C19,'Res Rent Roll'!$R19*Rollover!CY19*Rents!CZ19/30),'Res Rent Roll'!$R19*Rollover!CY19*Rents!CZ19/30))</f>
        <v/>
      </c>
      <c r="DA19" s="47" t="str">
        <f>IF('Res Rent Roll'!$B19="","",IF('Res Rent Roll'!$D19="YES",IF(Vacancy!DA$3&lt;'Res Rent Roll'!$J19,'Res Rent Roll'!$H19*'Res Rent Roll'!$C19,'Res Rent Roll'!$R19*Rollover!CZ19*Rents!DA19/30),'Res Rent Roll'!$R19*Rollover!CZ19*Rents!DA19/30))</f>
        <v/>
      </c>
      <c r="DB19" s="47" t="str">
        <f>IF('Res Rent Roll'!$B19="","",IF('Res Rent Roll'!$D19="YES",IF(Vacancy!DB$3&lt;'Res Rent Roll'!$J19,'Res Rent Roll'!$H19*'Res Rent Roll'!$C19,'Res Rent Roll'!$R19*Rollover!DA19*Rents!DB19/30),'Res Rent Roll'!$R19*Rollover!DA19*Rents!DB19/30))</f>
        <v/>
      </c>
      <c r="DC19" s="47" t="str">
        <f>IF('Res Rent Roll'!$B19="","",IF('Res Rent Roll'!$D19="YES",IF(Vacancy!DC$3&lt;'Res Rent Roll'!$J19,'Res Rent Roll'!$H19*'Res Rent Roll'!$C19,'Res Rent Roll'!$R19*Rollover!DB19*Rents!DC19/30),'Res Rent Roll'!$R19*Rollover!DB19*Rents!DC19/30))</f>
        <v/>
      </c>
      <c r="DD19" s="47" t="str">
        <f>IF('Res Rent Roll'!$B19="","",IF('Res Rent Roll'!$D19="YES",IF(Vacancy!DD$3&lt;'Res Rent Roll'!$J19,'Res Rent Roll'!$H19*'Res Rent Roll'!$C19,'Res Rent Roll'!$R19*Rollover!DC19*Rents!DD19/30),'Res Rent Roll'!$R19*Rollover!DC19*Rents!DD19/30))</f>
        <v/>
      </c>
      <c r="DE19" s="47" t="str">
        <f>IF('Res Rent Roll'!$B19="","",IF('Res Rent Roll'!$D19="YES",IF(Vacancy!DE$3&lt;'Res Rent Roll'!$J19,'Res Rent Roll'!$H19*'Res Rent Roll'!$C19,'Res Rent Roll'!$R19*Rollover!DD19*Rents!DE19/30),'Res Rent Roll'!$R19*Rollover!DD19*Rents!DE19/30))</f>
        <v/>
      </c>
      <c r="DF19" s="47" t="str">
        <f>IF('Res Rent Roll'!$B19="","",IF('Res Rent Roll'!$D19="YES",IF(Vacancy!DF$3&lt;'Res Rent Roll'!$J19,'Res Rent Roll'!$H19*'Res Rent Roll'!$C19,'Res Rent Roll'!$R19*Rollover!DE19*Rents!DF19/30),'Res Rent Roll'!$R19*Rollover!DE19*Rents!DF19/30))</f>
        <v/>
      </c>
      <c r="DG19" s="47" t="str">
        <f>IF('Res Rent Roll'!$B19="","",IF('Res Rent Roll'!$D19="YES",IF(Vacancy!DG$3&lt;'Res Rent Roll'!$J19,'Res Rent Roll'!$H19*'Res Rent Roll'!$C19,'Res Rent Roll'!$R19*Rollover!DF19*Rents!DG19/30),'Res Rent Roll'!$R19*Rollover!DF19*Rents!DG19/30))</f>
        <v/>
      </c>
      <c r="DH19" s="47" t="str">
        <f>IF('Res Rent Roll'!$B19="","",IF('Res Rent Roll'!$D19="YES",IF(Vacancy!DH$3&lt;'Res Rent Roll'!$J19,'Res Rent Roll'!$H19*'Res Rent Roll'!$C19,'Res Rent Roll'!$R19*Rollover!DG19*Rents!DH19/30),'Res Rent Roll'!$R19*Rollover!DG19*Rents!DH19/30))</f>
        <v/>
      </c>
      <c r="DI19" s="47" t="str">
        <f>IF('Res Rent Roll'!$B19="","",IF('Res Rent Roll'!$D19="YES",IF(Vacancy!DI$3&lt;'Res Rent Roll'!$J19,'Res Rent Roll'!$H19*'Res Rent Roll'!$C19,'Res Rent Roll'!$R19*Rollover!DH19*Rents!DI19/30),'Res Rent Roll'!$R19*Rollover!DH19*Rents!DI19/30))</f>
        <v/>
      </c>
      <c r="DJ19" s="47" t="str">
        <f>IF('Res Rent Roll'!$B19="","",IF('Res Rent Roll'!$D19="YES",IF(Vacancy!DJ$3&lt;'Res Rent Roll'!$J19,'Res Rent Roll'!$H19*'Res Rent Roll'!$C19,'Res Rent Roll'!$R19*Rollover!DI19*Rents!DJ19/30),'Res Rent Roll'!$R19*Rollover!DI19*Rents!DJ19/30))</f>
        <v/>
      </c>
      <c r="DK19" s="47" t="str">
        <f>IF('Res Rent Roll'!$B19="","",IF('Res Rent Roll'!$D19="YES",IF(Vacancy!DK$3&lt;'Res Rent Roll'!$J19,'Res Rent Roll'!$H19*'Res Rent Roll'!$C19,'Res Rent Roll'!$R19*Rollover!DJ19*Rents!DK19/30),'Res Rent Roll'!$R19*Rollover!DJ19*Rents!DK19/30))</f>
        <v/>
      </c>
      <c r="DL19" s="47" t="str">
        <f>IF('Res Rent Roll'!$B19="","",IF('Res Rent Roll'!$D19="YES",IF(Vacancy!DL$3&lt;'Res Rent Roll'!$J19,'Res Rent Roll'!$H19*'Res Rent Roll'!$C19,'Res Rent Roll'!$R19*Rollover!DK19*Rents!DL19/30),'Res Rent Roll'!$R19*Rollover!DK19*Rents!DL19/30))</f>
        <v/>
      </c>
      <c r="DM19" s="47" t="str">
        <f>IF('Res Rent Roll'!$B19="","",IF('Res Rent Roll'!$D19="YES",IF(Vacancy!DM$3&lt;'Res Rent Roll'!$J19,'Res Rent Roll'!$H19*'Res Rent Roll'!$C19,'Res Rent Roll'!$R19*Rollover!DL19*Rents!DM19/30),'Res Rent Roll'!$R19*Rollover!DL19*Rents!DM19/30))</f>
        <v/>
      </c>
      <c r="DN19" s="47" t="str">
        <f>IF('Res Rent Roll'!$B19="","",IF('Res Rent Roll'!$D19="YES",IF(Vacancy!DN$3&lt;'Res Rent Roll'!$J19,'Res Rent Roll'!$H19*'Res Rent Roll'!$C19,'Res Rent Roll'!$R19*Rollover!DM19*Rents!DN19/30),'Res Rent Roll'!$R19*Rollover!DM19*Rents!DN19/30))</f>
        <v/>
      </c>
      <c r="DO19" s="47" t="str">
        <f>IF('Res Rent Roll'!$B19="","",IF('Res Rent Roll'!$D19="YES",IF(Vacancy!DO$3&lt;'Res Rent Roll'!$J19,'Res Rent Roll'!$H19*'Res Rent Roll'!$C19,'Res Rent Roll'!$R19*Rollover!DN19*Rents!DO19/30),'Res Rent Roll'!$R19*Rollover!DN19*Rents!DO19/30))</f>
        <v/>
      </c>
      <c r="DP19" s="47" t="str">
        <f>IF('Res Rent Roll'!$B19="","",IF('Res Rent Roll'!$D19="YES",IF(Vacancy!DP$3&lt;'Res Rent Roll'!$J19,'Res Rent Roll'!$H19*'Res Rent Roll'!$C19,'Res Rent Roll'!$R19*Rollover!DO19*Rents!DP19/30),'Res Rent Roll'!$R19*Rollover!DO19*Rents!DP19/30))</f>
        <v/>
      </c>
      <c r="DQ19" s="47" t="str">
        <f>IF('Res Rent Roll'!$B19="","",IF('Res Rent Roll'!$D19="YES",IF(Vacancy!DQ$3&lt;'Res Rent Roll'!$J19,'Res Rent Roll'!$H19*'Res Rent Roll'!$C19,'Res Rent Roll'!$R19*Rollover!DP19*Rents!DQ19/30),'Res Rent Roll'!$R19*Rollover!DP19*Rents!DQ19/30))</f>
        <v/>
      </c>
      <c r="DR19" s="47" t="str">
        <f>IF('Res Rent Roll'!$B19="","",IF('Res Rent Roll'!$D19="YES",IF(Vacancy!DR$3&lt;'Res Rent Roll'!$J19,'Res Rent Roll'!$H19*'Res Rent Roll'!$C19,'Res Rent Roll'!$R19*Rollover!DQ19*Rents!DR19/30),'Res Rent Roll'!$R19*Rollover!DQ19*Rents!DR19/30))</f>
        <v/>
      </c>
      <c r="DS19" s="47" t="str">
        <f>IF('Res Rent Roll'!$B19="","",IF('Res Rent Roll'!$D19="YES",IF(Vacancy!DS$3&lt;'Res Rent Roll'!$J19,'Res Rent Roll'!$H19*'Res Rent Roll'!$C19,'Res Rent Roll'!$R19*Rollover!DR19*Rents!DS19/30),'Res Rent Roll'!$R19*Rollover!DR19*Rents!DS19/30))</f>
        <v/>
      </c>
      <c r="DT19" s="47" t="str">
        <f>IF('Res Rent Roll'!$B19="","",IF('Res Rent Roll'!$D19="YES",IF(Vacancy!DT$3&lt;'Res Rent Roll'!$J19,'Res Rent Roll'!$H19*'Res Rent Roll'!$C19,'Res Rent Roll'!$R19*Rollover!DS19*Rents!DT19/30),'Res Rent Roll'!$R19*Rollover!DS19*Rents!DT19/30))</f>
        <v/>
      </c>
      <c r="DU19" s="47" t="str">
        <f>IF('Res Rent Roll'!$B19="","",IF('Res Rent Roll'!$D19="YES",IF(Vacancy!DU$3&lt;'Res Rent Roll'!$J19,'Res Rent Roll'!$H19*'Res Rent Roll'!$C19,'Res Rent Roll'!$R19*Rollover!DT19*Rents!DU19/30),'Res Rent Roll'!$R19*Rollover!DT19*Rents!DU19/30))</f>
        <v/>
      </c>
      <c r="DV19" s="47" t="str">
        <f>IF('Res Rent Roll'!$B19="","",IF('Res Rent Roll'!$D19="YES",IF(Vacancy!DV$3&lt;'Res Rent Roll'!$J19,'Res Rent Roll'!$H19*'Res Rent Roll'!$C19,'Res Rent Roll'!$R19*Rollover!DU19*Rents!DV19/30),'Res Rent Roll'!$R19*Rollover!DU19*Rents!DV19/30))</f>
        <v/>
      </c>
      <c r="DW19" s="47" t="str">
        <f>IF('Res Rent Roll'!$B19="","",IF('Res Rent Roll'!$D19="YES",IF(Vacancy!DW$3&lt;'Res Rent Roll'!$J19,'Res Rent Roll'!$H19*'Res Rent Roll'!$C19,'Res Rent Roll'!$R19*Rollover!DV19*Rents!DW19/30),'Res Rent Roll'!$R19*Rollover!DV19*Rents!DW19/30))</f>
        <v/>
      </c>
      <c r="DX19" s="47" t="str">
        <f>IF('Res Rent Roll'!$B19="","",IF('Res Rent Roll'!$D19="YES",IF(Vacancy!DX$3&lt;'Res Rent Roll'!$J19,'Res Rent Roll'!$H19*'Res Rent Roll'!$C19,'Res Rent Roll'!$R19*Rollover!DW19*Rents!DX19/30),'Res Rent Roll'!$R19*Rollover!DW19*Rents!DX19/30))</f>
        <v/>
      </c>
      <c r="DY19" s="47" t="str">
        <f>IF('Res Rent Roll'!$B19="","",IF('Res Rent Roll'!$D19="YES",IF(Vacancy!DY$3&lt;'Res Rent Roll'!$J19,'Res Rent Roll'!$H19*'Res Rent Roll'!$C19,'Res Rent Roll'!$R19*Rollover!DX19*Rents!DY19/30),'Res Rent Roll'!$R19*Rollover!DX19*Rents!DY19/30))</f>
        <v/>
      </c>
      <c r="DZ19" s="47" t="str">
        <f>IF('Res Rent Roll'!$B19="","",IF('Res Rent Roll'!$D19="YES",IF(Vacancy!DZ$3&lt;'Res Rent Roll'!$J19,'Res Rent Roll'!$H19*'Res Rent Roll'!$C19,'Res Rent Roll'!$R19*Rollover!DY19*Rents!DZ19/30),'Res Rent Roll'!$R19*Rollover!DY19*Rents!DZ19/30))</f>
        <v/>
      </c>
      <c r="EA19" s="47" t="str">
        <f>IF('Res Rent Roll'!$B19="","",IF('Res Rent Roll'!$D19="YES",IF(Vacancy!EA$3&lt;'Res Rent Roll'!$J19,'Res Rent Roll'!$H19*'Res Rent Roll'!$C19,'Res Rent Roll'!$R19*Rollover!DZ19*Rents!EA19/30),'Res Rent Roll'!$R19*Rollover!DZ19*Rents!EA19/30))</f>
        <v/>
      </c>
      <c r="EB19" s="47" t="str">
        <f>IF('Res Rent Roll'!$B19="","",IF('Res Rent Roll'!$D19="YES",IF(Vacancy!EB$3&lt;'Res Rent Roll'!$J19,'Res Rent Roll'!$H19*'Res Rent Roll'!$C19,'Res Rent Roll'!$R19*Rollover!EA19*Rents!EB19/30),'Res Rent Roll'!$R19*Rollover!EA19*Rents!EB19/30))</f>
        <v/>
      </c>
      <c r="EC19" s="47" t="str">
        <f>IF('Res Rent Roll'!$B19="","",IF('Res Rent Roll'!$D19="YES",IF(Vacancy!EC$3&lt;'Res Rent Roll'!$J19,'Res Rent Roll'!$H19*'Res Rent Roll'!$C19,'Res Rent Roll'!$R19*Rollover!EB19*Rents!EC19/30),'Res Rent Roll'!$R19*Rollover!EB19*Rents!EC19/30))</f>
        <v/>
      </c>
      <c r="ED19" s="47" t="str">
        <f>IF('Res Rent Roll'!$B19="","",IF('Res Rent Roll'!$D19="YES",IF(Vacancy!ED$3&lt;'Res Rent Roll'!$J19,'Res Rent Roll'!$H19*'Res Rent Roll'!$C19,'Res Rent Roll'!$R19*Rollover!EC19*Rents!ED19/30),'Res Rent Roll'!$R19*Rollover!EC19*Rents!ED19/30))</f>
        <v/>
      </c>
      <c r="EE19" s="47" t="str">
        <f>IF('Res Rent Roll'!$B19="","",IF('Res Rent Roll'!$D19="YES",IF(Vacancy!EE$3&lt;'Res Rent Roll'!$J19,'Res Rent Roll'!$H19*'Res Rent Roll'!$C19,'Res Rent Roll'!$R19*Rollover!ED19*Rents!EE19/30),'Res Rent Roll'!$R19*Rollover!ED19*Rents!EE19/30))</f>
        <v/>
      </c>
      <c r="EF19" s="47" t="str">
        <f>IF('Res Rent Roll'!$B19="","",IF('Res Rent Roll'!$D19="YES",IF(Vacancy!EF$3&lt;'Res Rent Roll'!$J19,'Res Rent Roll'!$H19*'Res Rent Roll'!$C19,'Res Rent Roll'!$R19*Rollover!EE19*Rents!EF19/30),'Res Rent Roll'!$R19*Rollover!EE19*Rents!EF19/30))</f>
        <v/>
      </c>
      <c r="EG19" s="47" t="str">
        <f>IF('Res Rent Roll'!$B19="","",IF('Res Rent Roll'!$D19="YES",IF(Vacancy!EG$3&lt;'Res Rent Roll'!$J19,'Res Rent Roll'!$H19*'Res Rent Roll'!$C19,'Res Rent Roll'!$R19*Rollover!EF19*Rents!EG19/30),'Res Rent Roll'!$R19*Rollover!EF19*Rents!EG19/30))</f>
        <v/>
      </c>
      <c r="EH19" s="47" t="str">
        <f>IF('Res Rent Roll'!$B19="","",IF('Res Rent Roll'!$D19="YES",IF(Vacancy!EH$3&lt;'Res Rent Roll'!$J19,'Res Rent Roll'!$H19*'Res Rent Roll'!$C19,'Res Rent Roll'!$R19*Rollover!EG19*Rents!EH19/30),'Res Rent Roll'!$R19*Rollover!EG19*Rents!EH19/30))</f>
        <v/>
      </c>
      <c r="EI19" s="47" t="str">
        <f>IF('Res Rent Roll'!$B19="","",IF('Res Rent Roll'!$D19="YES",IF(Vacancy!EI$3&lt;'Res Rent Roll'!$J19,'Res Rent Roll'!$H19*'Res Rent Roll'!$C19,'Res Rent Roll'!$R19*Rollover!EH19*Rents!EI19/30),'Res Rent Roll'!$R19*Rollover!EH19*Rents!EI19/30))</f>
        <v/>
      </c>
      <c r="EJ19" s="47" t="str">
        <f>IF('Res Rent Roll'!$B19="","",IF('Res Rent Roll'!$D19="YES",IF(Vacancy!EJ$3&lt;'Res Rent Roll'!$J19,'Res Rent Roll'!$H19*'Res Rent Roll'!$C19,'Res Rent Roll'!$R19*Rollover!EI19*Rents!EJ19/30),'Res Rent Roll'!$R19*Rollover!EI19*Rents!EJ19/30))</f>
        <v/>
      </c>
      <c r="EK19" s="47" t="str">
        <f>IF('Res Rent Roll'!$B19="","",IF('Res Rent Roll'!$D19="YES",IF(Vacancy!EK$3&lt;'Res Rent Roll'!$J19,'Res Rent Roll'!$H19*'Res Rent Roll'!$C19,'Res Rent Roll'!$R19*Rollover!EJ19*Rents!EK19/30),'Res Rent Roll'!$R19*Rollover!EJ19*Rents!EK19/30))</f>
        <v/>
      </c>
      <c r="EL19" s="47" t="str">
        <f>IF('Res Rent Roll'!$B19="","",IF('Res Rent Roll'!$D19="YES",IF(Vacancy!EL$3&lt;'Res Rent Roll'!$J19,'Res Rent Roll'!$H19*'Res Rent Roll'!$C19,'Res Rent Roll'!$R19*Rollover!EK19*Rents!EL19/30),'Res Rent Roll'!$R19*Rollover!EK19*Rents!EL19/30))</f>
        <v/>
      </c>
      <c r="EM19" s="47" t="str">
        <f>IF('Res Rent Roll'!$B19="","",IF('Res Rent Roll'!$D19="YES",IF(Vacancy!EM$3&lt;'Res Rent Roll'!$J19,'Res Rent Roll'!$H19*'Res Rent Roll'!$C19,'Res Rent Roll'!$R19*Rollover!EL19*Rents!EM19/30),'Res Rent Roll'!$R19*Rollover!EL19*Rents!EM19/30))</f>
        <v/>
      </c>
      <c r="EN19" s="47" t="str">
        <f>IF('Res Rent Roll'!$B19="","",IF('Res Rent Roll'!$D19="YES",IF(Vacancy!EN$3&lt;'Res Rent Roll'!$J19,'Res Rent Roll'!$H19*'Res Rent Roll'!$C19,'Res Rent Roll'!$R19*Rollover!EM19*Rents!EN19/30),'Res Rent Roll'!$R19*Rollover!EM19*Rents!EN19/30))</f>
        <v/>
      </c>
      <c r="EO19" s="47" t="str">
        <f>IF('Res Rent Roll'!$B19="","",IF('Res Rent Roll'!$D19="YES",IF(Vacancy!EO$3&lt;'Res Rent Roll'!$J19,'Res Rent Roll'!$H19*'Res Rent Roll'!$C19,'Res Rent Roll'!$R19*Rollover!EN19*Rents!EO19/30),'Res Rent Roll'!$R19*Rollover!EN19*Rents!EO19/30))</f>
        <v/>
      </c>
      <c r="EP19" s="47" t="str">
        <f>IF('Res Rent Roll'!$B19="","",IF('Res Rent Roll'!$D19="YES",IF(Vacancy!EP$3&lt;'Res Rent Roll'!$J19,'Res Rent Roll'!$H19*'Res Rent Roll'!$C19,'Res Rent Roll'!$R19*Rollover!EO19*Rents!EP19/30),'Res Rent Roll'!$R19*Rollover!EO19*Rents!EP19/30))</f>
        <v/>
      </c>
      <c r="EQ19" s="47" t="str">
        <f>IF('Res Rent Roll'!$B19="","",IF('Res Rent Roll'!$D19="YES",IF(Vacancy!EQ$3&lt;'Res Rent Roll'!$J19,'Res Rent Roll'!$H19*'Res Rent Roll'!$C19,'Res Rent Roll'!$R19*Rollover!EP19*Rents!EQ19/30),'Res Rent Roll'!$R19*Rollover!EP19*Rents!EQ19/30))</f>
        <v/>
      </c>
      <c r="ER19" s="47" t="str">
        <f>IF('Res Rent Roll'!$B19="","",IF('Res Rent Roll'!$D19="YES",IF(Vacancy!ER$3&lt;'Res Rent Roll'!$J19,'Res Rent Roll'!$H19*'Res Rent Roll'!$C19,'Res Rent Roll'!$R19*Rollover!EQ19*Rents!ER19/30),'Res Rent Roll'!$R19*Rollover!EQ19*Rents!ER19/30))</f>
        <v/>
      </c>
      <c r="ES19" s="47" t="str">
        <f>IF('Res Rent Roll'!$B19="","",IF('Res Rent Roll'!$D19="YES",IF(Vacancy!ES$3&lt;'Res Rent Roll'!$J19,'Res Rent Roll'!$H19*'Res Rent Roll'!$C19,'Res Rent Roll'!$R19*Rollover!ER19*Rents!ES19/30),'Res Rent Roll'!$R19*Rollover!ER19*Rents!ES19/30))</f>
        <v/>
      </c>
      <c r="ET19" s="47" t="str">
        <f>IF('Res Rent Roll'!$B19="","",IF('Res Rent Roll'!$D19="YES",IF(Vacancy!ET$3&lt;'Res Rent Roll'!$J19,'Res Rent Roll'!$H19*'Res Rent Roll'!$C19,'Res Rent Roll'!$R19*Rollover!ES19*Rents!ET19/30),'Res Rent Roll'!$R19*Rollover!ES19*Rents!ET19/30))</f>
        <v/>
      </c>
      <c r="EU19" s="47" t="str">
        <f>IF('Res Rent Roll'!$B19="","",IF('Res Rent Roll'!$D19="YES",IF(Vacancy!EU$3&lt;'Res Rent Roll'!$J19,'Res Rent Roll'!$H19*'Res Rent Roll'!$C19,'Res Rent Roll'!$R19*Rollover!ET19*Rents!EU19/30),'Res Rent Roll'!$R19*Rollover!ET19*Rents!EU19/30))</f>
        <v/>
      </c>
      <c r="EV19" s="47" t="str">
        <f>IF('Res Rent Roll'!$B19="","",IF('Res Rent Roll'!$D19="YES",IF(Vacancy!EV$3&lt;'Res Rent Roll'!$J19,'Res Rent Roll'!$H19*'Res Rent Roll'!$C19,'Res Rent Roll'!$R19*Rollover!EU19*Rents!EV19/30),'Res Rent Roll'!$R19*Rollover!EU19*Rents!EV19/30))</f>
        <v/>
      </c>
      <c r="EW19" s="47" t="str">
        <f>IF('Res Rent Roll'!$B19="","",IF('Res Rent Roll'!$D19="YES",IF(Vacancy!EW$3&lt;'Res Rent Roll'!$J19,'Res Rent Roll'!$H19*'Res Rent Roll'!$C19,'Res Rent Roll'!$R19*Rollover!EV19*Rents!EW19/30),'Res Rent Roll'!$R19*Rollover!EV19*Rents!EW19/30))</f>
        <v/>
      </c>
      <c r="EX19" s="47" t="str">
        <f>IF('Res Rent Roll'!$B19="","",IF('Res Rent Roll'!$D19="YES",IF(Vacancy!EX$3&lt;'Res Rent Roll'!$J19,'Res Rent Roll'!$H19*'Res Rent Roll'!$C19,'Res Rent Roll'!$R19*Rollover!EW19*Rents!EX19/30),'Res Rent Roll'!$R19*Rollover!EW19*Rents!EX19/30))</f>
        <v/>
      </c>
      <c r="EY19" s="47" t="str">
        <f>IF('Res Rent Roll'!$B19="","",IF('Res Rent Roll'!$D19="YES",IF(Vacancy!EY$3&lt;'Res Rent Roll'!$J19,'Res Rent Roll'!$H19*'Res Rent Roll'!$C19,'Res Rent Roll'!$R19*Rollover!EX19*Rents!EY19/30),'Res Rent Roll'!$R19*Rollover!EX19*Rents!EY19/30))</f>
        <v/>
      </c>
      <c r="EZ19" s="47" t="str">
        <f>IF('Res Rent Roll'!$B19="","",IF('Res Rent Roll'!$D19="YES",IF(Vacancy!EZ$3&lt;'Res Rent Roll'!$J19,'Res Rent Roll'!$H19*'Res Rent Roll'!$C19,'Res Rent Roll'!$R19*Rollover!EY19*Rents!EZ19/30),'Res Rent Roll'!$R19*Rollover!EY19*Rents!EZ19/30))</f>
        <v/>
      </c>
      <c r="FA19" s="47" t="str">
        <f>IF('Res Rent Roll'!$B19="","",IF('Res Rent Roll'!$D19="YES",IF(Vacancy!FA$3&lt;'Res Rent Roll'!$J19,'Res Rent Roll'!$H19*'Res Rent Roll'!$C19,'Res Rent Roll'!$R19*Rollover!EZ19*Rents!FA19/30),'Res Rent Roll'!$R19*Rollover!EZ19*Rents!FA19/30))</f>
        <v/>
      </c>
      <c r="FB19" s="47" t="str">
        <f>IF('Res Rent Roll'!$B19="","",IF('Res Rent Roll'!$D19="YES",IF(Vacancy!FB$3&lt;'Res Rent Roll'!$J19,'Res Rent Roll'!$H19*'Res Rent Roll'!$C19,'Res Rent Roll'!$R19*Rollover!FA19*Rents!FB19/30),'Res Rent Roll'!$R19*Rollover!FA19*Rents!FB19/30))</f>
        <v/>
      </c>
      <c r="FC19" s="47" t="str">
        <f>IF('Res Rent Roll'!$B19="","",IF('Res Rent Roll'!$D19="YES",IF(Vacancy!FC$3&lt;'Res Rent Roll'!$J19,'Res Rent Roll'!$H19*'Res Rent Roll'!$C19,'Res Rent Roll'!$R19*Rollover!FB19*Rents!FC19/30),'Res Rent Roll'!$R19*Rollover!FB19*Rents!FC19/30))</f>
        <v/>
      </c>
      <c r="FD19" s="47" t="str">
        <f>IF('Res Rent Roll'!$B19="","",IF('Res Rent Roll'!$D19="YES",IF(Vacancy!FD$3&lt;'Res Rent Roll'!$J19,'Res Rent Roll'!$H19*'Res Rent Roll'!$C19,'Res Rent Roll'!$R19*Rollover!FC19*Rents!FD19/30),'Res Rent Roll'!$R19*Rollover!FC19*Rents!FD19/30))</f>
        <v/>
      </c>
      <c r="FE19" s="47" t="str">
        <f>IF('Res Rent Roll'!$B19="","",IF('Res Rent Roll'!$D19="YES",IF(Vacancy!FE$3&lt;'Res Rent Roll'!$J19,'Res Rent Roll'!$H19*'Res Rent Roll'!$C19,'Res Rent Roll'!$R19*Rollover!FD19*Rents!FE19/30),'Res Rent Roll'!$R19*Rollover!FD19*Rents!FE19/30))</f>
        <v/>
      </c>
      <c r="FF19" s="47" t="str">
        <f>IF('Res Rent Roll'!$B19="","",IF('Res Rent Roll'!$D19="YES",IF(Vacancy!FF$3&lt;'Res Rent Roll'!$J19,'Res Rent Roll'!$H19*'Res Rent Roll'!$C19,'Res Rent Roll'!$R19*Rollover!FE19*Rents!FF19/30),'Res Rent Roll'!$R19*Rollover!FE19*Rents!FF19/30))</f>
        <v/>
      </c>
      <c r="FG19" s="47" t="str">
        <f>IF('Res Rent Roll'!$B19="","",IF('Res Rent Roll'!$D19="YES",IF(Vacancy!FG$3&lt;'Res Rent Roll'!$J19,'Res Rent Roll'!$H19*'Res Rent Roll'!$C19,'Res Rent Roll'!$R19*Rollover!FF19*Rents!FG19/30),'Res Rent Roll'!$R19*Rollover!FF19*Rents!FG19/30))</f>
        <v/>
      </c>
      <c r="FH19" s="47" t="str">
        <f>IF('Res Rent Roll'!$B19="","",IF('Res Rent Roll'!$D19="YES",IF(Vacancy!FH$3&lt;'Res Rent Roll'!$J19,'Res Rent Roll'!$H19*'Res Rent Roll'!$C19,'Res Rent Roll'!$R19*Rollover!FG19*Rents!FH19/30),'Res Rent Roll'!$R19*Rollover!FG19*Rents!FH19/30))</f>
        <v/>
      </c>
      <c r="FI19" s="47" t="str">
        <f>IF('Res Rent Roll'!$B19="","",IF('Res Rent Roll'!$D19="YES",IF(Vacancy!FI$3&lt;'Res Rent Roll'!$J19,'Res Rent Roll'!$H19*'Res Rent Roll'!$C19,'Res Rent Roll'!$R19*Rollover!FH19*Rents!FI19/30),'Res Rent Roll'!$R19*Rollover!FH19*Rents!FI19/30))</f>
        <v/>
      </c>
      <c r="FJ19" s="47" t="str">
        <f>IF('Res Rent Roll'!$B19="","",IF('Res Rent Roll'!$D19="YES",IF(Vacancy!FJ$3&lt;'Res Rent Roll'!$J19,'Res Rent Roll'!$H19*'Res Rent Roll'!$C19,'Res Rent Roll'!$R19*Rollover!FI19*Rents!FJ19/30),'Res Rent Roll'!$R19*Rollover!FI19*Rents!FJ19/30))</f>
        <v/>
      </c>
      <c r="FK19" s="47" t="str">
        <f>IF('Res Rent Roll'!$B19="","",IF('Res Rent Roll'!$D19="YES",IF(Vacancy!FK$3&lt;'Res Rent Roll'!$J19,'Res Rent Roll'!$H19*'Res Rent Roll'!$C19,'Res Rent Roll'!$R19*Rollover!FJ19*Rents!FK19/30),'Res Rent Roll'!$R19*Rollover!FJ19*Rents!FK19/30))</f>
        <v/>
      </c>
      <c r="FL19" s="47" t="str">
        <f>IF('Res Rent Roll'!$B19="","",IF('Res Rent Roll'!$D19="YES",IF(Vacancy!FL$3&lt;'Res Rent Roll'!$J19,'Res Rent Roll'!$H19*'Res Rent Roll'!$C19,'Res Rent Roll'!$R19*Rollover!FK19*Rents!FL19/30),'Res Rent Roll'!$R19*Rollover!FK19*Rents!FL19/30))</f>
        <v/>
      </c>
      <c r="FM19" s="47" t="str">
        <f>IF('Res Rent Roll'!$B19="","",IF('Res Rent Roll'!$D19="YES",IF(Vacancy!FM$3&lt;'Res Rent Roll'!$J19,'Res Rent Roll'!$H19*'Res Rent Roll'!$C19,'Res Rent Roll'!$R19*Rollover!FL19*Rents!FM19/30),'Res Rent Roll'!$R19*Rollover!FL19*Rents!FM19/30))</f>
        <v/>
      </c>
      <c r="FN19" s="47" t="str">
        <f>IF('Res Rent Roll'!$B19="","",IF('Res Rent Roll'!$D19="YES",IF(Vacancy!FN$3&lt;'Res Rent Roll'!$J19,'Res Rent Roll'!$H19*'Res Rent Roll'!$C19,'Res Rent Roll'!$R19*Rollover!FM19*Rents!FN19/30),'Res Rent Roll'!$R19*Rollover!FM19*Rents!FN19/30))</f>
        <v/>
      </c>
      <c r="FO19" s="47" t="str">
        <f>IF('Res Rent Roll'!$B19="","",IF('Res Rent Roll'!$D19="YES",IF(Vacancy!FO$3&lt;'Res Rent Roll'!$J19,'Res Rent Roll'!$H19*'Res Rent Roll'!$C19,'Res Rent Roll'!$R19*Rollover!FN19*Rents!FO19/30),'Res Rent Roll'!$R19*Rollover!FN19*Rents!FO19/30))</f>
        <v/>
      </c>
      <c r="FP19" s="47" t="str">
        <f>IF('Res Rent Roll'!$B19="","",IF('Res Rent Roll'!$D19="YES",IF(Vacancy!FP$3&lt;'Res Rent Roll'!$J19,'Res Rent Roll'!$H19*'Res Rent Roll'!$C19,'Res Rent Roll'!$R19*Rollover!FO19*Rents!FP19/30),'Res Rent Roll'!$R19*Rollover!FO19*Rents!FP19/30))</f>
        <v/>
      </c>
      <c r="FQ19" s="47" t="str">
        <f>IF('Res Rent Roll'!$B19="","",IF('Res Rent Roll'!$D19="YES",IF(Vacancy!FQ$3&lt;'Res Rent Roll'!$J19,'Res Rent Roll'!$H19*'Res Rent Roll'!$C19,'Res Rent Roll'!$R19*Rollover!FP19*Rents!FQ19/30),'Res Rent Roll'!$R19*Rollover!FP19*Rents!FQ19/30))</f>
        <v/>
      </c>
      <c r="FR19" s="47" t="str">
        <f>IF('Res Rent Roll'!$B19="","",IF('Res Rent Roll'!$D19="YES",IF(Vacancy!FR$3&lt;'Res Rent Roll'!$J19,'Res Rent Roll'!$H19*'Res Rent Roll'!$C19,'Res Rent Roll'!$R19*Rollover!FQ19*Rents!FR19/30),'Res Rent Roll'!$R19*Rollover!FQ19*Rents!FR19/30))</f>
        <v/>
      </c>
      <c r="FS19" s="47" t="str">
        <f>IF('Res Rent Roll'!$B19="","",IF('Res Rent Roll'!$D19="YES",IF(Vacancy!FS$3&lt;'Res Rent Roll'!$J19,'Res Rent Roll'!$H19*'Res Rent Roll'!$C19,'Res Rent Roll'!$R19*Rollover!FR19*Rents!FS19/30),'Res Rent Roll'!$R19*Rollover!FR19*Rents!FS19/30))</f>
        <v/>
      </c>
      <c r="FT19" s="47" t="str">
        <f>IF('Res Rent Roll'!$B19="","",IF('Res Rent Roll'!$D19="YES",IF(Vacancy!FT$3&lt;'Res Rent Roll'!$J19,'Res Rent Roll'!$H19*'Res Rent Roll'!$C19,'Res Rent Roll'!$R19*Rollover!FS19*Rents!FT19/30),'Res Rent Roll'!$R19*Rollover!FS19*Rents!FT19/30))</f>
        <v/>
      </c>
      <c r="FU19" s="47" t="str">
        <f>IF('Res Rent Roll'!$B19="","",IF('Res Rent Roll'!$D19="YES",IF(Vacancy!FU$3&lt;'Res Rent Roll'!$J19,'Res Rent Roll'!$H19*'Res Rent Roll'!$C19,'Res Rent Roll'!$R19*Rollover!FT19*Rents!FU19/30),'Res Rent Roll'!$R19*Rollover!FT19*Rents!FU19/30))</f>
        <v/>
      </c>
      <c r="FV19" s="47" t="str">
        <f>IF('Res Rent Roll'!$B19="","",IF('Res Rent Roll'!$D19="YES",IF(Vacancy!FV$3&lt;'Res Rent Roll'!$J19,'Res Rent Roll'!$H19*'Res Rent Roll'!$C19,'Res Rent Roll'!$R19*Rollover!FU19*Rents!FV19/30),'Res Rent Roll'!$R19*Rollover!FU19*Rents!FV19/30))</f>
        <v/>
      </c>
      <c r="FW19" s="47" t="str">
        <f>IF('Res Rent Roll'!$B19="","",IF('Res Rent Roll'!$D19="YES",IF(Vacancy!FW$3&lt;'Res Rent Roll'!$J19,'Res Rent Roll'!$H19*'Res Rent Roll'!$C19,'Res Rent Roll'!$R19*Rollover!FV19*Rents!FW19/30),'Res Rent Roll'!$R19*Rollover!FV19*Rents!FW19/30))</f>
        <v/>
      </c>
      <c r="FX19" s="47" t="str">
        <f>IF('Res Rent Roll'!$B19="","",IF('Res Rent Roll'!$D19="YES",IF(Vacancy!FX$3&lt;'Res Rent Roll'!$J19,'Res Rent Roll'!$H19*'Res Rent Roll'!$C19,'Res Rent Roll'!$R19*Rollover!FW19*Rents!FX19/30),'Res Rent Roll'!$R19*Rollover!FW19*Rents!FX19/30))</f>
        <v/>
      </c>
      <c r="FY19" s="47" t="str">
        <f>IF('Res Rent Roll'!$B19="","",IF('Res Rent Roll'!$D19="YES",IF(Vacancy!FY$3&lt;'Res Rent Roll'!$J19,'Res Rent Roll'!$H19*'Res Rent Roll'!$C19,'Res Rent Roll'!$R19*Rollover!FX19*Rents!FY19/30),'Res Rent Roll'!$R19*Rollover!FX19*Rents!FY19/30))</f>
        <v/>
      </c>
      <c r="FZ19" s="47" t="str">
        <f>IF('Res Rent Roll'!$B19="","",IF('Res Rent Roll'!$D19="YES",IF(Vacancy!FZ$3&lt;'Res Rent Roll'!$J19,'Res Rent Roll'!$H19*'Res Rent Roll'!$C19,'Res Rent Roll'!$R19*Rollover!FY19*Rents!FZ19/30),'Res Rent Roll'!$R19*Rollover!FY19*Rents!FZ19/30))</f>
        <v/>
      </c>
      <c r="GA19" s="48" t="str">
        <f>IF('Res Rent Roll'!$B19="","",IF('Res Rent Roll'!$D19="YES",IF(Vacancy!GA$3&lt;'Res Rent Roll'!$J19,'Res Rent Roll'!$H19*'Res Rent Roll'!$C19,'Res Rent Roll'!$R19*Rollover!FZ19*Rents!GA19/30),'Res Rent Roll'!$R19*Rollover!FZ19*Rents!GA19/30))</f>
        <v/>
      </c>
    </row>
    <row r="20" spans="2:183" x14ac:dyDescent="0.3">
      <c r="B20" s="42" t="str">
        <f>IF('Res Rent Roll'!$B20="","",'Res Rent Roll'!$B20)</f>
        <v/>
      </c>
      <c r="C20" s="43"/>
      <c r="D20" s="47" t="str">
        <f>IF('Res Rent Roll'!$B20="","",IF('Res Rent Roll'!$D20="YES",IF(Vacancy!D$3&lt;'Res Rent Roll'!$J20,'Res Rent Roll'!$H20*'Res Rent Roll'!$C20,'Res Rent Roll'!$R20*Rollover!C20*Rents!D20/30),'Res Rent Roll'!$R20*Rollover!C20*Rents!D20/30))</f>
        <v/>
      </c>
      <c r="E20" s="47" t="str">
        <f>IF('Res Rent Roll'!$B20="","",IF('Res Rent Roll'!$D20="YES",IF(Vacancy!E$3&lt;'Res Rent Roll'!$J20,'Res Rent Roll'!$H20*'Res Rent Roll'!$C20,'Res Rent Roll'!$R20*Rollover!D20*Rents!E20/30),'Res Rent Roll'!$R20*Rollover!D20*Rents!E20/30))</f>
        <v/>
      </c>
      <c r="F20" s="47" t="str">
        <f>IF('Res Rent Roll'!$B20="","",IF('Res Rent Roll'!$D20="YES",IF(Vacancy!F$3&lt;'Res Rent Roll'!$J20,'Res Rent Roll'!$H20*'Res Rent Roll'!$C20,'Res Rent Roll'!$R20*Rollover!E20*Rents!F20/30),'Res Rent Roll'!$R20*Rollover!E20*Rents!F20/30))</f>
        <v/>
      </c>
      <c r="G20" s="47" t="str">
        <f>IF('Res Rent Roll'!$B20="","",IF('Res Rent Roll'!$D20="YES",IF(Vacancy!G$3&lt;'Res Rent Roll'!$J20,'Res Rent Roll'!$H20*'Res Rent Roll'!$C20,'Res Rent Roll'!$R20*Rollover!F20*Rents!G20/30),'Res Rent Roll'!$R20*Rollover!F20*Rents!G20/30))</f>
        <v/>
      </c>
      <c r="H20" s="47" t="str">
        <f>IF('Res Rent Roll'!$B20="","",IF('Res Rent Roll'!$D20="YES",IF(Vacancy!H$3&lt;'Res Rent Roll'!$J20,'Res Rent Roll'!$H20*'Res Rent Roll'!$C20,'Res Rent Roll'!$R20*Rollover!G20*Rents!H20/30),'Res Rent Roll'!$R20*Rollover!G20*Rents!H20/30))</f>
        <v/>
      </c>
      <c r="I20" s="47" t="str">
        <f>IF('Res Rent Roll'!$B20="","",IF('Res Rent Roll'!$D20="YES",IF(Vacancy!I$3&lt;'Res Rent Roll'!$J20,'Res Rent Roll'!$H20*'Res Rent Roll'!$C20,'Res Rent Roll'!$R20*Rollover!H20*Rents!I20/30),'Res Rent Roll'!$R20*Rollover!H20*Rents!I20/30))</f>
        <v/>
      </c>
      <c r="J20" s="47" t="str">
        <f>IF('Res Rent Roll'!$B20="","",IF('Res Rent Roll'!$D20="YES",IF(Vacancy!J$3&lt;'Res Rent Roll'!$J20,'Res Rent Roll'!$H20*'Res Rent Roll'!$C20,'Res Rent Roll'!$R20*Rollover!I20*Rents!J20/30),'Res Rent Roll'!$R20*Rollover!I20*Rents!J20/30))</f>
        <v/>
      </c>
      <c r="K20" s="47" t="str">
        <f>IF('Res Rent Roll'!$B20="","",IF('Res Rent Roll'!$D20="YES",IF(Vacancy!K$3&lt;'Res Rent Roll'!$J20,'Res Rent Roll'!$H20*'Res Rent Roll'!$C20,'Res Rent Roll'!$R20*Rollover!J20*Rents!K20/30),'Res Rent Roll'!$R20*Rollover!J20*Rents!K20/30))</f>
        <v/>
      </c>
      <c r="L20" s="47" t="str">
        <f>IF('Res Rent Roll'!$B20="","",IF('Res Rent Roll'!$D20="YES",IF(Vacancy!L$3&lt;'Res Rent Roll'!$J20,'Res Rent Roll'!$H20*'Res Rent Roll'!$C20,'Res Rent Roll'!$R20*Rollover!K20*Rents!L20/30),'Res Rent Roll'!$R20*Rollover!K20*Rents!L20/30))</f>
        <v/>
      </c>
      <c r="M20" s="47" t="str">
        <f>IF('Res Rent Roll'!$B20="","",IF('Res Rent Roll'!$D20="YES",IF(Vacancy!M$3&lt;'Res Rent Roll'!$J20,'Res Rent Roll'!$H20*'Res Rent Roll'!$C20,'Res Rent Roll'!$R20*Rollover!L20*Rents!M20/30),'Res Rent Roll'!$R20*Rollover!L20*Rents!M20/30))</f>
        <v/>
      </c>
      <c r="N20" s="47" t="str">
        <f>IF('Res Rent Roll'!$B20="","",IF('Res Rent Roll'!$D20="YES",IF(Vacancy!N$3&lt;'Res Rent Roll'!$J20,'Res Rent Roll'!$H20*'Res Rent Roll'!$C20,'Res Rent Roll'!$R20*Rollover!M20*Rents!N20/30),'Res Rent Roll'!$R20*Rollover!M20*Rents!N20/30))</f>
        <v/>
      </c>
      <c r="O20" s="47" t="str">
        <f>IF('Res Rent Roll'!$B20="","",IF('Res Rent Roll'!$D20="YES",IF(Vacancy!O$3&lt;'Res Rent Roll'!$J20,'Res Rent Roll'!$H20*'Res Rent Roll'!$C20,'Res Rent Roll'!$R20*Rollover!N20*Rents!O20/30),'Res Rent Roll'!$R20*Rollover!N20*Rents!O20/30))</f>
        <v/>
      </c>
      <c r="P20" s="47" t="str">
        <f>IF('Res Rent Roll'!$B20="","",IF('Res Rent Roll'!$D20="YES",IF(Vacancy!P$3&lt;'Res Rent Roll'!$J20,'Res Rent Roll'!$H20*'Res Rent Roll'!$C20,'Res Rent Roll'!$R20*Rollover!O20*Rents!P20/30),'Res Rent Roll'!$R20*Rollover!O20*Rents!P20/30))</f>
        <v/>
      </c>
      <c r="Q20" s="47" t="str">
        <f>IF('Res Rent Roll'!$B20="","",IF('Res Rent Roll'!$D20="YES",IF(Vacancy!Q$3&lt;'Res Rent Roll'!$J20,'Res Rent Roll'!$H20*'Res Rent Roll'!$C20,'Res Rent Roll'!$R20*Rollover!P20*Rents!Q20/30),'Res Rent Roll'!$R20*Rollover!P20*Rents!Q20/30))</f>
        <v/>
      </c>
      <c r="R20" s="47" t="str">
        <f>IF('Res Rent Roll'!$B20="","",IF('Res Rent Roll'!$D20="YES",IF(Vacancy!R$3&lt;'Res Rent Roll'!$J20,'Res Rent Roll'!$H20*'Res Rent Roll'!$C20,'Res Rent Roll'!$R20*Rollover!Q20*Rents!R20/30),'Res Rent Roll'!$R20*Rollover!Q20*Rents!R20/30))</f>
        <v/>
      </c>
      <c r="S20" s="47" t="str">
        <f>IF('Res Rent Roll'!$B20="","",IF('Res Rent Roll'!$D20="YES",IF(Vacancy!S$3&lt;'Res Rent Roll'!$J20,'Res Rent Roll'!$H20*'Res Rent Roll'!$C20,'Res Rent Roll'!$R20*Rollover!R20*Rents!S20/30),'Res Rent Roll'!$R20*Rollover!R20*Rents!S20/30))</f>
        <v/>
      </c>
      <c r="T20" s="47" t="str">
        <f>IF('Res Rent Roll'!$B20="","",IF('Res Rent Roll'!$D20="YES",IF(Vacancy!T$3&lt;'Res Rent Roll'!$J20,'Res Rent Roll'!$H20*'Res Rent Roll'!$C20,'Res Rent Roll'!$R20*Rollover!S20*Rents!T20/30),'Res Rent Roll'!$R20*Rollover!S20*Rents!T20/30))</f>
        <v/>
      </c>
      <c r="U20" s="47" t="str">
        <f>IF('Res Rent Roll'!$B20="","",IF('Res Rent Roll'!$D20="YES",IF(Vacancy!U$3&lt;'Res Rent Roll'!$J20,'Res Rent Roll'!$H20*'Res Rent Roll'!$C20,'Res Rent Roll'!$R20*Rollover!T20*Rents!U20/30),'Res Rent Roll'!$R20*Rollover!T20*Rents!U20/30))</f>
        <v/>
      </c>
      <c r="V20" s="47" t="str">
        <f>IF('Res Rent Roll'!$B20="","",IF('Res Rent Roll'!$D20="YES",IF(Vacancy!V$3&lt;'Res Rent Roll'!$J20,'Res Rent Roll'!$H20*'Res Rent Roll'!$C20,'Res Rent Roll'!$R20*Rollover!U20*Rents!V20/30),'Res Rent Roll'!$R20*Rollover!U20*Rents!V20/30))</f>
        <v/>
      </c>
      <c r="W20" s="47" t="str">
        <f>IF('Res Rent Roll'!$B20="","",IF('Res Rent Roll'!$D20="YES",IF(Vacancy!W$3&lt;'Res Rent Roll'!$J20,'Res Rent Roll'!$H20*'Res Rent Roll'!$C20,'Res Rent Roll'!$R20*Rollover!V20*Rents!W20/30),'Res Rent Roll'!$R20*Rollover!V20*Rents!W20/30))</f>
        <v/>
      </c>
      <c r="X20" s="47" t="str">
        <f>IF('Res Rent Roll'!$B20="","",IF('Res Rent Roll'!$D20="YES",IF(Vacancy!X$3&lt;'Res Rent Roll'!$J20,'Res Rent Roll'!$H20*'Res Rent Roll'!$C20,'Res Rent Roll'!$R20*Rollover!W20*Rents!X20/30),'Res Rent Roll'!$R20*Rollover!W20*Rents!X20/30))</f>
        <v/>
      </c>
      <c r="Y20" s="47" t="str">
        <f>IF('Res Rent Roll'!$B20="","",IF('Res Rent Roll'!$D20="YES",IF(Vacancy!Y$3&lt;'Res Rent Roll'!$J20,'Res Rent Roll'!$H20*'Res Rent Roll'!$C20,'Res Rent Roll'!$R20*Rollover!X20*Rents!Y20/30),'Res Rent Roll'!$R20*Rollover!X20*Rents!Y20/30))</f>
        <v/>
      </c>
      <c r="Z20" s="47" t="str">
        <f>IF('Res Rent Roll'!$B20="","",IF('Res Rent Roll'!$D20="YES",IF(Vacancy!Z$3&lt;'Res Rent Roll'!$J20,'Res Rent Roll'!$H20*'Res Rent Roll'!$C20,'Res Rent Roll'!$R20*Rollover!Y20*Rents!Z20/30),'Res Rent Roll'!$R20*Rollover!Y20*Rents!Z20/30))</f>
        <v/>
      </c>
      <c r="AA20" s="47" t="str">
        <f>IF('Res Rent Roll'!$B20="","",IF('Res Rent Roll'!$D20="YES",IF(Vacancy!AA$3&lt;'Res Rent Roll'!$J20,'Res Rent Roll'!$H20*'Res Rent Roll'!$C20,'Res Rent Roll'!$R20*Rollover!Z20*Rents!AA20/30),'Res Rent Roll'!$R20*Rollover!Z20*Rents!AA20/30))</f>
        <v/>
      </c>
      <c r="AB20" s="47" t="str">
        <f>IF('Res Rent Roll'!$B20="","",IF('Res Rent Roll'!$D20="YES",IF(Vacancy!AB$3&lt;'Res Rent Roll'!$J20,'Res Rent Roll'!$H20*'Res Rent Roll'!$C20,'Res Rent Roll'!$R20*Rollover!AA20*Rents!AB20/30),'Res Rent Roll'!$R20*Rollover!AA20*Rents!AB20/30))</f>
        <v/>
      </c>
      <c r="AC20" s="47" t="str">
        <f>IF('Res Rent Roll'!$B20="","",IF('Res Rent Roll'!$D20="YES",IF(Vacancy!AC$3&lt;'Res Rent Roll'!$J20,'Res Rent Roll'!$H20*'Res Rent Roll'!$C20,'Res Rent Roll'!$R20*Rollover!AB20*Rents!AC20/30),'Res Rent Roll'!$R20*Rollover!AB20*Rents!AC20/30))</f>
        <v/>
      </c>
      <c r="AD20" s="47" t="str">
        <f>IF('Res Rent Roll'!$B20="","",IF('Res Rent Roll'!$D20="YES",IF(Vacancy!AD$3&lt;'Res Rent Roll'!$J20,'Res Rent Roll'!$H20*'Res Rent Roll'!$C20,'Res Rent Roll'!$R20*Rollover!AC20*Rents!AD20/30),'Res Rent Roll'!$R20*Rollover!AC20*Rents!AD20/30))</f>
        <v/>
      </c>
      <c r="AE20" s="47" t="str">
        <f>IF('Res Rent Roll'!$B20="","",IF('Res Rent Roll'!$D20="YES",IF(Vacancy!AE$3&lt;'Res Rent Roll'!$J20,'Res Rent Roll'!$H20*'Res Rent Roll'!$C20,'Res Rent Roll'!$R20*Rollover!AD20*Rents!AE20/30),'Res Rent Roll'!$R20*Rollover!AD20*Rents!AE20/30))</f>
        <v/>
      </c>
      <c r="AF20" s="47" t="str">
        <f>IF('Res Rent Roll'!$B20="","",IF('Res Rent Roll'!$D20="YES",IF(Vacancy!AF$3&lt;'Res Rent Roll'!$J20,'Res Rent Roll'!$H20*'Res Rent Roll'!$C20,'Res Rent Roll'!$R20*Rollover!AE20*Rents!AF20/30),'Res Rent Roll'!$R20*Rollover!AE20*Rents!AF20/30))</f>
        <v/>
      </c>
      <c r="AG20" s="47" t="str">
        <f>IF('Res Rent Roll'!$B20="","",IF('Res Rent Roll'!$D20="YES",IF(Vacancy!AG$3&lt;'Res Rent Roll'!$J20,'Res Rent Roll'!$H20*'Res Rent Roll'!$C20,'Res Rent Roll'!$R20*Rollover!AF20*Rents!AG20/30),'Res Rent Roll'!$R20*Rollover!AF20*Rents!AG20/30))</f>
        <v/>
      </c>
      <c r="AH20" s="47" t="str">
        <f>IF('Res Rent Roll'!$B20="","",IF('Res Rent Roll'!$D20="YES",IF(Vacancy!AH$3&lt;'Res Rent Roll'!$J20,'Res Rent Roll'!$H20*'Res Rent Roll'!$C20,'Res Rent Roll'!$R20*Rollover!AG20*Rents!AH20/30),'Res Rent Roll'!$R20*Rollover!AG20*Rents!AH20/30))</f>
        <v/>
      </c>
      <c r="AI20" s="47" t="str">
        <f>IF('Res Rent Roll'!$B20="","",IF('Res Rent Roll'!$D20="YES",IF(Vacancy!AI$3&lt;'Res Rent Roll'!$J20,'Res Rent Roll'!$H20*'Res Rent Roll'!$C20,'Res Rent Roll'!$R20*Rollover!AH20*Rents!AI20/30),'Res Rent Roll'!$R20*Rollover!AH20*Rents!AI20/30))</f>
        <v/>
      </c>
      <c r="AJ20" s="47" t="str">
        <f>IF('Res Rent Roll'!$B20="","",IF('Res Rent Roll'!$D20="YES",IF(Vacancy!AJ$3&lt;'Res Rent Roll'!$J20,'Res Rent Roll'!$H20*'Res Rent Roll'!$C20,'Res Rent Roll'!$R20*Rollover!AI20*Rents!AJ20/30),'Res Rent Roll'!$R20*Rollover!AI20*Rents!AJ20/30))</f>
        <v/>
      </c>
      <c r="AK20" s="47" t="str">
        <f>IF('Res Rent Roll'!$B20="","",IF('Res Rent Roll'!$D20="YES",IF(Vacancy!AK$3&lt;'Res Rent Roll'!$J20,'Res Rent Roll'!$H20*'Res Rent Roll'!$C20,'Res Rent Roll'!$R20*Rollover!AJ20*Rents!AK20/30),'Res Rent Roll'!$R20*Rollover!AJ20*Rents!AK20/30))</f>
        <v/>
      </c>
      <c r="AL20" s="47" t="str">
        <f>IF('Res Rent Roll'!$B20="","",IF('Res Rent Roll'!$D20="YES",IF(Vacancy!AL$3&lt;'Res Rent Roll'!$J20,'Res Rent Roll'!$H20*'Res Rent Roll'!$C20,'Res Rent Roll'!$R20*Rollover!AK20*Rents!AL20/30),'Res Rent Roll'!$R20*Rollover!AK20*Rents!AL20/30))</f>
        <v/>
      </c>
      <c r="AM20" s="47" t="str">
        <f>IF('Res Rent Roll'!$B20="","",IF('Res Rent Roll'!$D20="YES",IF(Vacancy!AM$3&lt;'Res Rent Roll'!$J20,'Res Rent Roll'!$H20*'Res Rent Roll'!$C20,'Res Rent Roll'!$R20*Rollover!AL20*Rents!AM20/30),'Res Rent Roll'!$R20*Rollover!AL20*Rents!AM20/30))</f>
        <v/>
      </c>
      <c r="AN20" s="47" t="str">
        <f>IF('Res Rent Roll'!$B20="","",IF('Res Rent Roll'!$D20="YES",IF(Vacancy!AN$3&lt;'Res Rent Roll'!$J20,'Res Rent Roll'!$H20*'Res Rent Roll'!$C20,'Res Rent Roll'!$R20*Rollover!AM20*Rents!AN20/30),'Res Rent Roll'!$R20*Rollover!AM20*Rents!AN20/30))</f>
        <v/>
      </c>
      <c r="AO20" s="47" t="str">
        <f>IF('Res Rent Roll'!$B20="","",IF('Res Rent Roll'!$D20="YES",IF(Vacancy!AO$3&lt;'Res Rent Roll'!$J20,'Res Rent Roll'!$H20*'Res Rent Roll'!$C20,'Res Rent Roll'!$R20*Rollover!AN20*Rents!AO20/30),'Res Rent Roll'!$R20*Rollover!AN20*Rents!AO20/30))</f>
        <v/>
      </c>
      <c r="AP20" s="47" t="str">
        <f>IF('Res Rent Roll'!$B20="","",IF('Res Rent Roll'!$D20="YES",IF(Vacancy!AP$3&lt;'Res Rent Roll'!$J20,'Res Rent Roll'!$H20*'Res Rent Roll'!$C20,'Res Rent Roll'!$R20*Rollover!AO20*Rents!AP20/30),'Res Rent Roll'!$R20*Rollover!AO20*Rents!AP20/30))</f>
        <v/>
      </c>
      <c r="AQ20" s="47" t="str">
        <f>IF('Res Rent Roll'!$B20="","",IF('Res Rent Roll'!$D20="YES",IF(Vacancy!AQ$3&lt;'Res Rent Roll'!$J20,'Res Rent Roll'!$H20*'Res Rent Roll'!$C20,'Res Rent Roll'!$R20*Rollover!AP20*Rents!AQ20/30),'Res Rent Roll'!$R20*Rollover!AP20*Rents!AQ20/30))</f>
        <v/>
      </c>
      <c r="AR20" s="47" t="str">
        <f>IF('Res Rent Roll'!$B20="","",IF('Res Rent Roll'!$D20="YES",IF(Vacancy!AR$3&lt;'Res Rent Roll'!$J20,'Res Rent Roll'!$H20*'Res Rent Roll'!$C20,'Res Rent Roll'!$R20*Rollover!AQ20*Rents!AR20/30),'Res Rent Roll'!$R20*Rollover!AQ20*Rents!AR20/30))</f>
        <v/>
      </c>
      <c r="AS20" s="47" t="str">
        <f>IF('Res Rent Roll'!$B20="","",IF('Res Rent Roll'!$D20="YES",IF(Vacancy!AS$3&lt;'Res Rent Roll'!$J20,'Res Rent Roll'!$H20*'Res Rent Roll'!$C20,'Res Rent Roll'!$R20*Rollover!AR20*Rents!AS20/30),'Res Rent Roll'!$R20*Rollover!AR20*Rents!AS20/30))</f>
        <v/>
      </c>
      <c r="AT20" s="47" t="str">
        <f>IF('Res Rent Roll'!$B20="","",IF('Res Rent Roll'!$D20="YES",IF(Vacancy!AT$3&lt;'Res Rent Roll'!$J20,'Res Rent Roll'!$H20*'Res Rent Roll'!$C20,'Res Rent Roll'!$R20*Rollover!AS20*Rents!AT20/30),'Res Rent Roll'!$R20*Rollover!AS20*Rents!AT20/30))</f>
        <v/>
      </c>
      <c r="AU20" s="47" t="str">
        <f>IF('Res Rent Roll'!$B20="","",IF('Res Rent Roll'!$D20="YES",IF(Vacancy!AU$3&lt;'Res Rent Roll'!$J20,'Res Rent Roll'!$H20*'Res Rent Roll'!$C20,'Res Rent Roll'!$R20*Rollover!AT20*Rents!AU20/30),'Res Rent Roll'!$R20*Rollover!AT20*Rents!AU20/30))</f>
        <v/>
      </c>
      <c r="AV20" s="47" t="str">
        <f>IF('Res Rent Roll'!$B20="","",IF('Res Rent Roll'!$D20="YES",IF(Vacancy!AV$3&lt;'Res Rent Roll'!$J20,'Res Rent Roll'!$H20*'Res Rent Roll'!$C20,'Res Rent Roll'!$R20*Rollover!AU20*Rents!AV20/30),'Res Rent Roll'!$R20*Rollover!AU20*Rents!AV20/30))</f>
        <v/>
      </c>
      <c r="AW20" s="47" t="str">
        <f>IF('Res Rent Roll'!$B20="","",IF('Res Rent Roll'!$D20="YES",IF(Vacancy!AW$3&lt;'Res Rent Roll'!$J20,'Res Rent Roll'!$H20*'Res Rent Roll'!$C20,'Res Rent Roll'!$R20*Rollover!AV20*Rents!AW20/30),'Res Rent Roll'!$R20*Rollover!AV20*Rents!AW20/30))</f>
        <v/>
      </c>
      <c r="AX20" s="47" t="str">
        <f>IF('Res Rent Roll'!$B20="","",IF('Res Rent Roll'!$D20="YES",IF(Vacancy!AX$3&lt;'Res Rent Roll'!$J20,'Res Rent Roll'!$H20*'Res Rent Roll'!$C20,'Res Rent Roll'!$R20*Rollover!AW20*Rents!AX20/30),'Res Rent Roll'!$R20*Rollover!AW20*Rents!AX20/30))</f>
        <v/>
      </c>
      <c r="AY20" s="47" t="str">
        <f>IF('Res Rent Roll'!$B20="","",IF('Res Rent Roll'!$D20="YES",IF(Vacancy!AY$3&lt;'Res Rent Roll'!$J20,'Res Rent Roll'!$H20*'Res Rent Roll'!$C20,'Res Rent Roll'!$R20*Rollover!AX20*Rents!AY20/30),'Res Rent Roll'!$R20*Rollover!AX20*Rents!AY20/30))</f>
        <v/>
      </c>
      <c r="AZ20" s="47" t="str">
        <f>IF('Res Rent Roll'!$B20="","",IF('Res Rent Roll'!$D20="YES",IF(Vacancy!AZ$3&lt;'Res Rent Roll'!$J20,'Res Rent Roll'!$H20*'Res Rent Roll'!$C20,'Res Rent Roll'!$R20*Rollover!AY20*Rents!AZ20/30),'Res Rent Roll'!$R20*Rollover!AY20*Rents!AZ20/30))</f>
        <v/>
      </c>
      <c r="BA20" s="47" t="str">
        <f>IF('Res Rent Roll'!$B20="","",IF('Res Rent Roll'!$D20="YES",IF(Vacancy!BA$3&lt;'Res Rent Roll'!$J20,'Res Rent Roll'!$H20*'Res Rent Roll'!$C20,'Res Rent Roll'!$R20*Rollover!AZ20*Rents!BA20/30),'Res Rent Roll'!$R20*Rollover!AZ20*Rents!BA20/30))</f>
        <v/>
      </c>
      <c r="BB20" s="47" t="str">
        <f>IF('Res Rent Roll'!$B20="","",IF('Res Rent Roll'!$D20="YES",IF(Vacancy!BB$3&lt;'Res Rent Roll'!$J20,'Res Rent Roll'!$H20*'Res Rent Roll'!$C20,'Res Rent Roll'!$R20*Rollover!BA20*Rents!BB20/30),'Res Rent Roll'!$R20*Rollover!BA20*Rents!BB20/30))</f>
        <v/>
      </c>
      <c r="BC20" s="47" t="str">
        <f>IF('Res Rent Roll'!$B20="","",IF('Res Rent Roll'!$D20="YES",IF(Vacancy!BC$3&lt;'Res Rent Roll'!$J20,'Res Rent Roll'!$H20*'Res Rent Roll'!$C20,'Res Rent Roll'!$R20*Rollover!BB20*Rents!BC20/30),'Res Rent Roll'!$R20*Rollover!BB20*Rents!BC20/30))</f>
        <v/>
      </c>
      <c r="BD20" s="47" t="str">
        <f>IF('Res Rent Roll'!$B20="","",IF('Res Rent Roll'!$D20="YES",IF(Vacancy!BD$3&lt;'Res Rent Roll'!$J20,'Res Rent Roll'!$H20*'Res Rent Roll'!$C20,'Res Rent Roll'!$R20*Rollover!BC20*Rents!BD20/30),'Res Rent Roll'!$R20*Rollover!BC20*Rents!BD20/30))</f>
        <v/>
      </c>
      <c r="BE20" s="47" t="str">
        <f>IF('Res Rent Roll'!$B20="","",IF('Res Rent Roll'!$D20="YES",IF(Vacancy!BE$3&lt;'Res Rent Roll'!$J20,'Res Rent Roll'!$H20*'Res Rent Roll'!$C20,'Res Rent Roll'!$R20*Rollover!BD20*Rents!BE20/30),'Res Rent Roll'!$R20*Rollover!BD20*Rents!BE20/30))</f>
        <v/>
      </c>
      <c r="BF20" s="47" t="str">
        <f>IF('Res Rent Roll'!$B20="","",IF('Res Rent Roll'!$D20="YES",IF(Vacancy!BF$3&lt;'Res Rent Roll'!$J20,'Res Rent Roll'!$H20*'Res Rent Roll'!$C20,'Res Rent Roll'!$R20*Rollover!BE20*Rents!BF20/30),'Res Rent Roll'!$R20*Rollover!BE20*Rents!BF20/30))</f>
        <v/>
      </c>
      <c r="BG20" s="47" t="str">
        <f>IF('Res Rent Roll'!$B20="","",IF('Res Rent Roll'!$D20="YES",IF(Vacancy!BG$3&lt;'Res Rent Roll'!$J20,'Res Rent Roll'!$H20*'Res Rent Roll'!$C20,'Res Rent Roll'!$R20*Rollover!BF20*Rents!BG20/30),'Res Rent Roll'!$R20*Rollover!BF20*Rents!BG20/30))</f>
        <v/>
      </c>
      <c r="BH20" s="47" t="str">
        <f>IF('Res Rent Roll'!$B20="","",IF('Res Rent Roll'!$D20="YES",IF(Vacancy!BH$3&lt;'Res Rent Roll'!$J20,'Res Rent Roll'!$H20*'Res Rent Roll'!$C20,'Res Rent Roll'!$R20*Rollover!BG20*Rents!BH20/30),'Res Rent Roll'!$R20*Rollover!BG20*Rents!BH20/30))</f>
        <v/>
      </c>
      <c r="BI20" s="47" t="str">
        <f>IF('Res Rent Roll'!$B20="","",IF('Res Rent Roll'!$D20="YES",IF(Vacancy!BI$3&lt;'Res Rent Roll'!$J20,'Res Rent Roll'!$H20*'Res Rent Roll'!$C20,'Res Rent Roll'!$R20*Rollover!BH20*Rents!BI20/30),'Res Rent Roll'!$R20*Rollover!BH20*Rents!BI20/30))</f>
        <v/>
      </c>
      <c r="BJ20" s="47" t="str">
        <f>IF('Res Rent Roll'!$B20="","",IF('Res Rent Roll'!$D20="YES",IF(Vacancy!BJ$3&lt;'Res Rent Roll'!$J20,'Res Rent Roll'!$H20*'Res Rent Roll'!$C20,'Res Rent Roll'!$R20*Rollover!BI20*Rents!BJ20/30),'Res Rent Roll'!$R20*Rollover!BI20*Rents!BJ20/30))</f>
        <v/>
      </c>
      <c r="BK20" s="47" t="str">
        <f>IF('Res Rent Roll'!$B20="","",IF('Res Rent Roll'!$D20="YES",IF(Vacancy!BK$3&lt;'Res Rent Roll'!$J20,'Res Rent Roll'!$H20*'Res Rent Roll'!$C20,'Res Rent Roll'!$R20*Rollover!BJ20*Rents!BK20/30),'Res Rent Roll'!$R20*Rollover!BJ20*Rents!BK20/30))</f>
        <v/>
      </c>
      <c r="BL20" s="47" t="str">
        <f>IF('Res Rent Roll'!$B20="","",IF('Res Rent Roll'!$D20="YES",IF(Vacancy!BL$3&lt;'Res Rent Roll'!$J20,'Res Rent Roll'!$H20*'Res Rent Roll'!$C20,'Res Rent Roll'!$R20*Rollover!BK20*Rents!BL20/30),'Res Rent Roll'!$R20*Rollover!BK20*Rents!BL20/30))</f>
        <v/>
      </c>
      <c r="BM20" s="47" t="str">
        <f>IF('Res Rent Roll'!$B20="","",IF('Res Rent Roll'!$D20="YES",IF(Vacancy!BM$3&lt;'Res Rent Roll'!$J20,'Res Rent Roll'!$H20*'Res Rent Roll'!$C20,'Res Rent Roll'!$R20*Rollover!BL20*Rents!BM20/30),'Res Rent Roll'!$R20*Rollover!BL20*Rents!BM20/30))</f>
        <v/>
      </c>
      <c r="BN20" s="47" t="str">
        <f>IF('Res Rent Roll'!$B20="","",IF('Res Rent Roll'!$D20="YES",IF(Vacancy!BN$3&lt;'Res Rent Roll'!$J20,'Res Rent Roll'!$H20*'Res Rent Roll'!$C20,'Res Rent Roll'!$R20*Rollover!BM20*Rents!BN20/30),'Res Rent Roll'!$R20*Rollover!BM20*Rents!BN20/30))</f>
        <v/>
      </c>
      <c r="BO20" s="47" t="str">
        <f>IF('Res Rent Roll'!$B20="","",IF('Res Rent Roll'!$D20="YES",IF(Vacancy!BO$3&lt;'Res Rent Roll'!$J20,'Res Rent Roll'!$H20*'Res Rent Roll'!$C20,'Res Rent Roll'!$R20*Rollover!BN20*Rents!BO20/30),'Res Rent Roll'!$R20*Rollover!BN20*Rents!BO20/30))</f>
        <v/>
      </c>
      <c r="BP20" s="47" t="str">
        <f>IF('Res Rent Roll'!$B20="","",IF('Res Rent Roll'!$D20="YES",IF(Vacancy!BP$3&lt;'Res Rent Roll'!$J20,'Res Rent Roll'!$H20*'Res Rent Roll'!$C20,'Res Rent Roll'!$R20*Rollover!BO20*Rents!BP20/30),'Res Rent Roll'!$R20*Rollover!BO20*Rents!BP20/30))</f>
        <v/>
      </c>
      <c r="BQ20" s="47" t="str">
        <f>IF('Res Rent Roll'!$B20="","",IF('Res Rent Roll'!$D20="YES",IF(Vacancy!BQ$3&lt;'Res Rent Roll'!$J20,'Res Rent Roll'!$H20*'Res Rent Roll'!$C20,'Res Rent Roll'!$R20*Rollover!BP20*Rents!BQ20/30),'Res Rent Roll'!$R20*Rollover!BP20*Rents!BQ20/30))</f>
        <v/>
      </c>
      <c r="BR20" s="47" t="str">
        <f>IF('Res Rent Roll'!$B20="","",IF('Res Rent Roll'!$D20="YES",IF(Vacancy!BR$3&lt;'Res Rent Roll'!$J20,'Res Rent Roll'!$H20*'Res Rent Roll'!$C20,'Res Rent Roll'!$R20*Rollover!BQ20*Rents!BR20/30),'Res Rent Roll'!$R20*Rollover!BQ20*Rents!BR20/30))</f>
        <v/>
      </c>
      <c r="BS20" s="47" t="str">
        <f>IF('Res Rent Roll'!$B20="","",IF('Res Rent Roll'!$D20="YES",IF(Vacancy!BS$3&lt;'Res Rent Roll'!$J20,'Res Rent Roll'!$H20*'Res Rent Roll'!$C20,'Res Rent Roll'!$R20*Rollover!BR20*Rents!BS20/30),'Res Rent Roll'!$R20*Rollover!BR20*Rents!BS20/30))</f>
        <v/>
      </c>
      <c r="BT20" s="47" t="str">
        <f>IF('Res Rent Roll'!$B20="","",IF('Res Rent Roll'!$D20="YES",IF(Vacancy!BT$3&lt;'Res Rent Roll'!$J20,'Res Rent Roll'!$H20*'Res Rent Roll'!$C20,'Res Rent Roll'!$R20*Rollover!BS20*Rents!BT20/30),'Res Rent Roll'!$R20*Rollover!BS20*Rents!BT20/30))</f>
        <v/>
      </c>
      <c r="BU20" s="47" t="str">
        <f>IF('Res Rent Roll'!$B20="","",IF('Res Rent Roll'!$D20="YES",IF(Vacancy!BU$3&lt;'Res Rent Roll'!$J20,'Res Rent Roll'!$H20*'Res Rent Roll'!$C20,'Res Rent Roll'!$R20*Rollover!BT20*Rents!BU20/30),'Res Rent Roll'!$R20*Rollover!BT20*Rents!BU20/30))</f>
        <v/>
      </c>
      <c r="BV20" s="47" t="str">
        <f>IF('Res Rent Roll'!$B20="","",IF('Res Rent Roll'!$D20="YES",IF(Vacancy!BV$3&lt;'Res Rent Roll'!$J20,'Res Rent Roll'!$H20*'Res Rent Roll'!$C20,'Res Rent Roll'!$R20*Rollover!BU20*Rents!BV20/30),'Res Rent Roll'!$R20*Rollover!BU20*Rents!BV20/30))</f>
        <v/>
      </c>
      <c r="BW20" s="47" t="str">
        <f>IF('Res Rent Roll'!$B20="","",IF('Res Rent Roll'!$D20="YES",IF(Vacancy!BW$3&lt;'Res Rent Roll'!$J20,'Res Rent Roll'!$H20*'Res Rent Roll'!$C20,'Res Rent Roll'!$R20*Rollover!BV20*Rents!BW20/30),'Res Rent Roll'!$R20*Rollover!BV20*Rents!BW20/30))</f>
        <v/>
      </c>
      <c r="BX20" s="47" t="str">
        <f>IF('Res Rent Roll'!$B20="","",IF('Res Rent Roll'!$D20="YES",IF(Vacancy!BX$3&lt;'Res Rent Roll'!$J20,'Res Rent Roll'!$H20*'Res Rent Roll'!$C20,'Res Rent Roll'!$R20*Rollover!BW20*Rents!BX20/30),'Res Rent Roll'!$R20*Rollover!BW20*Rents!BX20/30))</f>
        <v/>
      </c>
      <c r="BY20" s="47" t="str">
        <f>IF('Res Rent Roll'!$B20="","",IF('Res Rent Roll'!$D20="YES",IF(Vacancy!BY$3&lt;'Res Rent Roll'!$J20,'Res Rent Roll'!$H20*'Res Rent Roll'!$C20,'Res Rent Roll'!$R20*Rollover!BX20*Rents!BY20/30),'Res Rent Roll'!$R20*Rollover!BX20*Rents!BY20/30))</f>
        <v/>
      </c>
      <c r="BZ20" s="47" t="str">
        <f>IF('Res Rent Roll'!$B20="","",IF('Res Rent Roll'!$D20="YES",IF(Vacancy!BZ$3&lt;'Res Rent Roll'!$J20,'Res Rent Roll'!$H20*'Res Rent Roll'!$C20,'Res Rent Roll'!$R20*Rollover!BY20*Rents!BZ20/30),'Res Rent Roll'!$R20*Rollover!BY20*Rents!BZ20/30))</f>
        <v/>
      </c>
      <c r="CA20" s="47" t="str">
        <f>IF('Res Rent Roll'!$B20="","",IF('Res Rent Roll'!$D20="YES",IF(Vacancy!CA$3&lt;'Res Rent Roll'!$J20,'Res Rent Roll'!$H20*'Res Rent Roll'!$C20,'Res Rent Roll'!$R20*Rollover!BZ20*Rents!CA20/30),'Res Rent Roll'!$R20*Rollover!BZ20*Rents!CA20/30))</f>
        <v/>
      </c>
      <c r="CB20" s="47" t="str">
        <f>IF('Res Rent Roll'!$B20="","",IF('Res Rent Roll'!$D20="YES",IF(Vacancy!CB$3&lt;'Res Rent Roll'!$J20,'Res Rent Roll'!$H20*'Res Rent Roll'!$C20,'Res Rent Roll'!$R20*Rollover!CA20*Rents!CB20/30),'Res Rent Roll'!$R20*Rollover!CA20*Rents!CB20/30))</f>
        <v/>
      </c>
      <c r="CC20" s="47" t="str">
        <f>IF('Res Rent Roll'!$B20="","",IF('Res Rent Roll'!$D20="YES",IF(Vacancy!CC$3&lt;'Res Rent Roll'!$J20,'Res Rent Roll'!$H20*'Res Rent Roll'!$C20,'Res Rent Roll'!$R20*Rollover!CB20*Rents!CC20/30),'Res Rent Roll'!$R20*Rollover!CB20*Rents!CC20/30))</f>
        <v/>
      </c>
      <c r="CD20" s="47" t="str">
        <f>IF('Res Rent Roll'!$B20="","",IF('Res Rent Roll'!$D20="YES",IF(Vacancy!CD$3&lt;'Res Rent Roll'!$J20,'Res Rent Roll'!$H20*'Res Rent Roll'!$C20,'Res Rent Roll'!$R20*Rollover!CC20*Rents!CD20/30),'Res Rent Roll'!$R20*Rollover!CC20*Rents!CD20/30))</f>
        <v/>
      </c>
      <c r="CE20" s="47" t="str">
        <f>IF('Res Rent Roll'!$B20="","",IF('Res Rent Roll'!$D20="YES",IF(Vacancy!CE$3&lt;'Res Rent Roll'!$J20,'Res Rent Roll'!$H20*'Res Rent Roll'!$C20,'Res Rent Roll'!$R20*Rollover!CD20*Rents!CE20/30),'Res Rent Roll'!$R20*Rollover!CD20*Rents!CE20/30))</f>
        <v/>
      </c>
      <c r="CF20" s="47" t="str">
        <f>IF('Res Rent Roll'!$B20="","",IF('Res Rent Roll'!$D20="YES",IF(Vacancy!CF$3&lt;'Res Rent Roll'!$J20,'Res Rent Roll'!$H20*'Res Rent Roll'!$C20,'Res Rent Roll'!$R20*Rollover!CE20*Rents!CF20/30),'Res Rent Roll'!$R20*Rollover!CE20*Rents!CF20/30))</f>
        <v/>
      </c>
      <c r="CG20" s="47" t="str">
        <f>IF('Res Rent Roll'!$B20="","",IF('Res Rent Roll'!$D20="YES",IF(Vacancy!CG$3&lt;'Res Rent Roll'!$J20,'Res Rent Roll'!$H20*'Res Rent Roll'!$C20,'Res Rent Roll'!$R20*Rollover!CF20*Rents!CG20/30),'Res Rent Roll'!$R20*Rollover!CF20*Rents!CG20/30))</f>
        <v/>
      </c>
      <c r="CH20" s="47" t="str">
        <f>IF('Res Rent Roll'!$B20="","",IF('Res Rent Roll'!$D20="YES",IF(Vacancy!CH$3&lt;'Res Rent Roll'!$J20,'Res Rent Roll'!$H20*'Res Rent Roll'!$C20,'Res Rent Roll'!$R20*Rollover!CG20*Rents!CH20/30),'Res Rent Roll'!$R20*Rollover!CG20*Rents!CH20/30))</f>
        <v/>
      </c>
      <c r="CI20" s="47" t="str">
        <f>IF('Res Rent Roll'!$B20="","",IF('Res Rent Roll'!$D20="YES",IF(Vacancy!CI$3&lt;'Res Rent Roll'!$J20,'Res Rent Roll'!$H20*'Res Rent Roll'!$C20,'Res Rent Roll'!$R20*Rollover!CH20*Rents!CI20/30),'Res Rent Roll'!$R20*Rollover!CH20*Rents!CI20/30))</f>
        <v/>
      </c>
      <c r="CJ20" s="47" t="str">
        <f>IF('Res Rent Roll'!$B20="","",IF('Res Rent Roll'!$D20="YES",IF(Vacancy!CJ$3&lt;'Res Rent Roll'!$J20,'Res Rent Roll'!$H20*'Res Rent Roll'!$C20,'Res Rent Roll'!$R20*Rollover!CI20*Rents!CJ20/30),'Res Rent Roll'!$R20*Rollover!CI20*Rents!CJ20/30))</f>
        <v/>
      </c>
      <c r="CK20" s="47" t="str">
        <f>IF('Res Rent Roll'!$B20="","",IF('Res Rent Roll'!$D20="YES",IF(Vacancy!CK$3&lt;'Res Rent Roll'!$J20,'Res Rent Roll'!$H20*'Res Rent Roll'!$C20,'Res Rent Roll'!$R20*Rollover!CJ20*Rents!CK20/30),'Res Rent Roll'!$R20*Rollover!CJ20*Rents!CK20/30))</f>
        <v/>
      </c>
      <c r="CL20" s="47" t="str">
        <f>IF('Res Rent Roll'!$B20="","",IF('Res Rent Roll'!$D20="YES",IF(Vacancy!CL$3&lt;'Res Rent Roll'!$J20,'Res Rent Roll'!$H20*'Res Rent Roll'!$C20,'Res Rent Roll'!$R20*Rollover!CK20*Rents!CL20/30),'Res Rent Roll'!$R20*Rollover!CK20*Rents!CL20/30))</f>
        <v/>
      </c>
      <c r="CM20" s="47" t="str">
        <f>IF('Res Rent Roll'!$B20="","",IF('Res Rent Roll'!$D20="YES",IF(Vacancy!CM$3&lt;'Res Rent Roll'!$J20,'Res Rent Roll'!$H20*'Res Rent Roll'!$C20,'Res Rent Roll'!$R20*Rollover!CL20*Rents!CM20/30),'Res Rent Roll'!$R20*Rollover!CL20*Rents!CM20/30))</f>
        <v/>
      </c>
      <c r="CN20" s="47" t="str">
        <f>IF('Res Rent Roll'!$B20="","",IF('Res Rent Roll'!$D20="YES",IF(Vacancy!CN$3&lt;'Res Rent Roll'!$J20,'Res Rent Roll'!$H20*'Res Rent Roll'!$C20,'Res Rent Roll'!$R20*Rollover!CM20*Rents!CN20/30),'Res Rent Roll'!$R20*Rollover!CM20*Rents!CN20/30))</f>
        <v/>
      </c>
      <c r="CO20" s="47" t="str">
        <f>IF('Res Rent Roll'!$B20="","",IF('Res Rent Roll'!$D20="YES",IF(Vacancy!CO$3&lt;'Res Rent Roll'!$J20,'Res Rent Roll'!$H20*'Res Rent Roll'!$C20,'Res Rent Roll'!$R20*Rollover!CN20*Rents!CO20/30),'Res Rent Roll'!$R20*Rollover!CN20*Rents!CO20/30))</f>
        <v/>
      </c>
      <c r="CP20" s="47" t="str">
        <f>IF('Res Rent Roll'!$B20="","",IF('Res Rent Roll'!$D20="YES",IF(Vacancy!CP$3&lt;'Res Rent Roll'!$J20,'Res Rent Roll'!$H20*'Res Rent Roll'!$C20,'Res Rent Roll'!$R20*Rollover!CO20*Rents!CP20/30),'Res Rent Roll'!$R20*Rollover!CO20*Rents!CP20/30))</f>
        <v/>
      </c>
      <c r="CQ20" s="47" t="str">
        <f>IF('Res Rent Roll'!$B20="","",IF('Res Rent Roll'!$D20="YES",IF(Vacancy!CQ$3&lt;'Res Rent Roll'!$J20,'Res Rent Roll'!$H20*'Res Rent Roll'!$C20,'Res Rent Roll'!$R20*Rollover!CP20*Rents!CQ20/30),'Res Rent Roll'!$R20*Rollover!CP20*Rents!CQ20/30))</f>
        <v/>
      </c>
      <c r="CR20" s="47" t="str">
        <f>IF('Res Rent Roll'!$B20="","",IF('Res Rent Roll'!$D20="YES",IF(Vacancy!CR$3&lt;'Res Rent Roll'!$J20,'Res Rent Roll'!$H20*'Res Rent Roll'!$C20,'Res Rent Roll'!$R20*Rollover!CQ20*Rents!CR20/30),'Res Rent Roll'!$R20*Rollover!CQ20*Rents!CR20/30))</f>
        <v/>
      </c>
      <c r="CS20" s="47" t="str">
        <f>IF('Res Rent Roll'!$B20="","",IF('Res Rent Roll'!$D20="YES",IF(Vacancy!CS$3&lt;'Res Rent Roll'!$J20,'Res Rent Roll'!$H20*'Res Rent Roll'!$C20,'Res Rent Roll'!$R20*Rollover!CR20*Rents!CS20/30),'Res Rent Roll'!$R20*Rollover!CR20*Rents!CS20/30))</f>
        <v/>
      </c>
      <c r="CT20" s="47" t="str">
        <f>IF('Res Rent Roll'!$B20="","",IF('Res Rent Roll'!$D20="YES",IF(Vacancy!CT$3&lt;'Res Rent Roll'!$J20,'Res Rent Roll'!$H20*'Res Rent Roll'!$C20,'Res Rent Roll'!$R20*Rollover!CS20*Rents!CT20/30),'Res Rent Roll'!$R20*Rollover!CS20*Rents!CT20/30))</f>
        <v/>
      </c>
      <c r="CU20" s="47" t="str">
        <f>IF('Res Rent Roll'!$B20="","",IF('Res Rent Roll'!$D20="YES",IF(Vacancy!CU$3&lt;'Res Rent Roll'!$J20,'Res Rent Roll'!$H20*'Res Rent Roll'!$C20,'Res Rent Roll'!$R20*Rollover!CT20*Rents!CU20/30),'Res Rent Roll'!$R20*Rollover!CT20*Rents!CU20/30))</f>
        <v/>
      </c>
      <c r="CV20" s="47" t="str">
        <f>IF('Res Rent Roll'!$B20="","",IF('Res Rent Roll'!$D20="YES",IF(Vacancy!CV$3&lt;'Res Rent Roll'!$J20,'Res Rent Roll'!$H20*'Res Rent Roll'!$C20,'Res Rent Roll'!$R20*Rollover!CU20*Rents!CV20/30),'Res Rent Roll'!$R20*Rollover!CU20*Rents!CV20/30))</f>
        <v/>
      </c>
      <c r="CW20" s="47" t="str">
        <f>IF('Res Rent Roll'!$B20="","",IF('Res Rent Roll'!$D20="YES",IF(Vacancy!CW$3&lt;'Res Rent Roll'!$J20,'Res Rent Roll'!$H20*'Res Rent Roll'!$C20,'Res Rent Roll'!$R20*Rollover!CV20*Rents!CW20/30),'Res Rent Roll'!$R20*Rollover!CV20*Rents!CW20/30))</f>
        <v/>
      </c>
      <c r="CX20" s="47" t="str">
        <f>IF('Res Rent Roll'!$B20="","",IF('Res Rent Roll'!$D20="YES",IF(Vacancy!CX$3&lt;'Res Rent Roll'!$J20,'Res Rent Roll'!$H20*'Res Rent Roll'!$C20,'Res Rent Roll'!$R20*Rollover!CW20*Rents!CX20/30),'Res Rent Roll'!$R20*Rollover!CW20*Rents!CX20/30))</f>
        <v/>
      </c>
      <c r="CY20" s="47" t="str">
        <f>IF('Res Rent Roll'!$B20="","",IF('Res Rent Roll'!$D20="YES",IF(Vacancy!CY$3&lt;'Res Rent Roll'!$J20,'Res Rent Roll'!$H20*'Res Rent Roll'!$C20,'Res Rent Roll'!$R20*Rollover!CX20*Rents!CY20/30),'Res Rent Roll'!$R20*Rollover!CX20*Rents!CY20/30))</f>
        <v/>
      </c>
      <c r="CZ20" s="47" t="str">
        <f>IF('Res Rent Roll'!$B20="","",IF('Res Rent Roll'!$D20="YES",IF(Vacancy!CZ$3&lt;'Res Rent Roll'!$J20,'Res Rent Roll'!$H20*'Res Rent Roll'!$C20,'Res Rent Roll'!$R20*Rollover!CY20*Rents!CZ20/30),'Res Rent Roll'!$R20*Rollover!CY20*Rents!CZ20/30))</f>
        <v/>
      </c>
      <c r="DA20" s="47" t="str">
        <f>IF('Res Rent Roll'!$B20="","",IF('Res Rent Roll'!$D20="YES",IF(Vacancy!DA$3&lt;'Res Rent Roll'!$J20,'Res Rent Roll'!$H20*'Res Rent Roll'!$C20,'Res Rent Roll'!$R20*Rollover!CZ20*Rents!DA20/30),'Res Rent Roll'!$R20*Rollover!CZ20*Rents!DA20/30))</f>
        <v/>
      </c>
      <c r="DB20" s="47" t="str">
        <f>IF('Res Rent Roll'!$B20="","",IF('Res Rent Roll'!$D20="YES",IF(Vacancy!DB$3&lt;'Res Rent Roll'!$J20,'Res Rent Roll'!$H20*'Res Rent Roll'!$C20,'Res Rent Roll'!$R20*Rollover!DA20*Rents!DB20/30),'Res Rent Roll'!$R20*Rollover!DA20*Rents!DB20/30))</f>
        <v/>
      </c>
      <c r="DC20" s="47" t="str">
        <f>IF('Res Rent Roll'!$B20="","",IF('Res Rent Roll'!$D20="YES",IF(Vacancy!DC$3&lt;'Res Rent Roll'!$J20,'Res Rent Roll'!$H20*'Res Rent Roll'!$C20,'Res Rent Roll'!$R20*Rollover!DB20*Rents!DC20/30),'Res Rent Roll'!$R20*Rollover!DB20*Rents!DC20/30))</f>
        <v/>
      </c>
      <c r="DD20" s="47" t="str">
        <f>IF('Res Rent Roll'!$B20="","",IF('Res Rent Roll'!$D20="YES",IF(Vacancy!DD$3&lt;'Res Rent Roll'!$J20,'Res Rent Roll'!$H20*'Res Rent Roll'!$C20,'Res Rent Roll'!$R20*Rollover!DC20*Rents!DD20/30),'Res Rent Roll'!$R20*Rollover!DC20*Rents!DD20/30))</f>
        <v/>
      </c>
      <c r="DE20" s="47" t="str">
        <f>IF('Res Rent Roll'!$B20="","",IF('Res Rent Roll'!$D20="YES",IF(Vacancy!DE$3&lt;'Res Rent Roll'!$J20,'Res Rent Roll'!$H20*'Res Rent Roll'!$C20,'Res Rent Roll'!$R20*Rollover!DD20*Rents!DE20/30),'Res Rent Roll'!$R20*Rollover!DD20*Rents!DE20/30))</f>
        <v/>
      </c>
      <c r="DF20" s="47" t="str">
        <f>IF('Res Rent Roll'!$B20="","",IF('Res Rent Roll'!$D20="YES",IF(Vacancy!DF$3&lt;'Res Rent Roll'!$J20,'Res Rent Roll'!$H20*'Res Rent Roll'!$C20,'Res Rent Roll'!$R20*Rollover!DE20*Rents!DF20/30),'Res Rent Roll'!$R20*Rollover!DE20*Rents!DF20/30))</f>
        <v/>
      </c>
      <c r="DG20" s="47" t="str">
        <f>IF('Res Rent Roll'!$B20="","",IF('Res Rent Roll'!$D20="YES",IF(Vacancy!DG$3&lt;'Res Rent Roll'!$J20,'Res Rent Roll'!$H20*'Res Rent Roll'!$C20,'Res Rent Roll'!$R20*Rollover!DF20*Rents!DG20/30),'Res Rent Roll'!$R20*Rollover!DF20*Rents!DG20/30))</f>
        <v/>
      </c>
      <c r="DH20" s="47" t="str">
        <f>IF('Res Rent Roll'!$B20="","",IF('Res Rent Roll'!$D20="YES",IF(Vacancy!DH$3&lt;'Res Rent Roll'!$J20,'Res Rent Roll'!$H20*'Res Rent Roll'!$C20,'Res Rent Roll'!$R20*Rollover!DG20*Rents!DH20/30),'Res Rent Roll'!$R20*Rollover!DG20*Rents!DH20/30))</f>
        <v/>
      </c>
      <c r="DI20" s="47" t="str">
        <f>IF('Res Rent Roll'!$B20="","",IF('Res Rent Roll'!$D20="YES",IF(Vacancy!DI$3&lt;'Res Rent Roll'!$J20,'Res Rent Roll'!$H20*'Res Rent Roll'!$C20,'Res Rent Roll'!$R20*Rollover!DH20*Rents!DI20/30),'Res Rent Roll'!$R20*Rollover!DH20*Rents!DI20/30))</f>
        <v/>
      </c>
      <c r="DJ20" s="47" t="str">
        <f>IF('Res Rent Roll'!$B20="","",IF('Res Rent Roll'!$D20="YES",IF(Vacancy!DJ$3&lt;'Res Rent Roll'!$J20,'Res Rent Roll'!$H20*'Res Rent Roll'!$C20,'Res Rent Roll'!$R20*Rollover!DI20*Rents!DJ20/30),'Res Rent Roll'!$R20*Rollover!DI20*Rents!DJ20/30))</f>
        <v/>
      </c>
      <c r="DK20" s="47" t="str">
        <f>IF('Res Rent Roll'!$B20="","",IF('Res Rent Roll'!$D20="YES",IF(Vacancy!DK$3&lt;'Res Rent Roll'!$J20,'Res Rent Roll'!$H20*'Res Rent Roll'!$C20,'Res Rent Roll'!$R20*Rollover!DJ20*Rents!DK20/30),'Res Rent Roll'!$R20*Rollover!DJ20*Rents!DK20/30))</f>
        <v/>
      </c>
      <c r="DL20" s="47" t="str">
        <f>IF('Res Rent Roll'!$B20="","",IF('Res Rent Roll'!$D20="YES",IF(Vacancy!DL$3&lt;'Res Rent Roll'!$J20,'Res Rent Roll'!$H20*'Res Rent Roll'!$C20,'Res Rent Roll'!$R20*Rollover!DK20*Rents!DL20/30),'Res Rent Roll'!$R20*Rollover!DK20*Rents!DL20/30))</f>
        <v/>
      </c>
      <c r="DM20" s="47" t="str">
        <f>IF('Res Rent Roll'!$B20="","",IF('Res Rent Roll'!$D20="YES",IF(Vacancy!DM$3&lt;'Res Rent Roll'!$J20,'Res Rent Roll'!$H20*'Res Rent Roll'!$C20,'Res Rent Roll'!$R20*Rollover!DL20*Rents!DM20/30),'Res Rent Roll'!$R20*Rollover!DL20*Rents!DM20/30))</f>
        <v/>
      </c>
      <c r="DN20" s="47" t="str">
        <f>IF('Res Rent Roll'!$B20="","",IF('Res Rent Roll'!$D20="YES",IF(Vacancy!DN$3&lt;'Res Rent Roll'!$J20,'Res Rent Roll'!$H20*'Res Rent Roll'!$C20,'Res Rent Roll'!$R20*Rollover!DM20*Rents!DN20/30),'Res Rent Roll'!$R20*Rollover!DM20*Rents!DN20/30))</f>
        <v/>
      </c>
      <c r="DO20" s="47" t="str">
        <f>IF('Res Rent Roll'!$B20="","",IF('Res Rent Roll'!$D20="YES",IF(Vacancy!DO$3&lt;'Res Rent Roll'!$J20,'Res Rent Roll'!$H20*'Res Rent Roll'!$C20,'Res Rent Roll'!$R20*Rollover!DN20*Rents!DO20/30),'Res Rent Roll'!$R20*Rollover!DN20*Rents!DO20/30))</f>
        <v/>
      </c>
      <c r="DP20" s="47" t="str">
        <f>IF('Res Rent Roll'!$B20="","",IF('Res Rent Roll'!$D20="YES",IF(Vacancy!DP$3&lt;'Res Rent Roll'!$J20,'Res Rent Roll'!$H20*'Res Rent Roll'!$C20,'Res Rent Roll'!$R20*Rollover!DO20*Rents!DP20/30),'Res Rent Roll'!$R20*Rollover!DO20*Rents!DP20/30))</f>
        <v/>
      </c>
      <c r="DQ20" s="47" t="str">
        <f>IF('Res Rent Roll'!$B20="","",IF('Res Rent Roll'!$D20="YES",IF(Vacancy!DQ$3&lt;'Res Rent Roll'!$J20,'Res Rent Roll'!$H20*'Res Rent Roll'!$C20,'Res Rent Roll'!$R20*Rollover!DP20*Rents!DQ20/30),'Res Rent Roll'!$R20*Rollover!DP20*Rents!DQ20/30))</f>
        <v/>
      </c>
      <c r="DR20" s="47" t="str">
        <f>IF('Res Rent Roll'!$B20="","",IF('Res Rent Roll'!$D20="YES",IF(Vacancy!DR$3&lt;'Res Rent Roll'!$J20,'Res Rent Roll'!$H20*'Res Rent Roll'!$C20,'Res Rent Roll'!$R20*Rollover!DQ20*Rents!DR20/30),'Res Rent Roll'!$R20*Rollover!DQ20*Rents!DR20/30))</f>
        <v/>
      </c>
      <c r="DS20" s="47" t="str">
        <f>IF('Res Rent Roll'!$B20="","",IF('Res Rent Roll'!$D20="YES",IF(Vacancy!DS$3&lt;'Res Rent Roll'!$J20,'Res Rent Roll'!$H20*'Res Rent Roll'!$C20,'Res Rent Roll'!$R20*Rollover!DR20*Rents!DS20/30),'Res Rent Roll'!$R20*Rollover!DR20*Rents!DS20/30))</f>
        <v/>
      </c>
      <c r="DT20" s="47" t="str">
        <f>IF('Res Rent Roll'!$B20="","",IF('Res Rent Roll'!$D20="YES",IF(Vacancy!DT$3&lt;'Res Rent Roll'!$J20,'Res Rent Roll'!$H20*'Res Rent Roll'!$C20,'Res Rent Roll'!$R20*Rollover!DS20*Rents!DT20/30),'Res Rent Roll'!$R20*Rollover!DS20*Rents!DT20/30))</f>
        <v/>
      </c>
      <c r="DU20" s="47" t="str">
        <f>IF('Res Rent Roll'!$B20="","",IF('Res Rent Roll'!$D20="YES",IF(Vacancy!DU$3&lt;'Res Rent Roll'!$J20,'Res Rent Roll'!$H20*'Res Rent Roll'!$C20,'Res Rent Roll'!$R20*Rollover!DT20*Rents!DU20/30),'Res Rent Roll'!$R20*Rollover!DT20*Rents!DU20/30))</f>
        <v/>
      </c>
      <c r="DV20" s="47" t="str">
        <f>IF('Res Rent Roll'!$B20="","",IF('Res Rent Roll'!$D20="YES",IF(Vacancy!DV$3&lt;'Res Rent Roll'!$J20,'Res Rent Roll'!$H20*'Res Rent Roll'!$C20,'Res Rent Roll'!$R20*Rollover!DU20*Rents!DV20/30),'Res Rent Roll'!$R20*Rollover!DU20*Rents!DV20/30))</f>
        <v/>
      </c>
      <c r="DW20" s="47" t="str">
        <f>IF('Res Rent Roll'!$B20="","",IF('Res Rent Roll'!$D20="YES",IF(Vacancy!DW$3&lt;'Res Rent Roll'!$J20,'Res Rent Roll'!$H20*'Res Rent Roll'!$C20,'Res Rent Roll'!$R20*Rollover!DV20*Rents!DW20/30),'Res Rent Roll'!$R20*Rollover!DV20*Rents!DW20/30))</f>
        <v/>
      </c>
      <c r="DX20" s="47" t="str">
        <f>IF('Res Rent Roll'!$B20="","",IF('Res Rent Roll'!$D20="YES",IF(Vacancy!DX$3&lt;'Res Rent Roll'!$J20,'Res Rent Roll'!$H20*'Res Rent Roll'!$C20,'Res Rent Roll'!$R20*Rollover!DW20*Rents!DX20/30),'Res Rent Roll'!$R20*Rollover!DW20*Rents!DX20/30))</f>
        <v/>
      </c>
      <c r="DY20" s="47" t="str">
        <f>IF('Res Rent Roll'!$B20="","",IF('Res Rent Roll'!$D20="YES",IF(Vacancy!DY$3&lt;'Res Rent Roll'!$J20,'Res Rent Roll'!$H20*'Res Rent Roll'!$C20,'Res Rent Roll'!$R20*Rollover!DX20*Rents!DY20/30),'Res Rent Roll'!$R20*Rollover!DX20*Rents!DY20/30))</f>
        <v/>
      </c>
      <c r="DZ20" s="47" t="str">
        <f>IF('Res Rent Roll'!$B20="","",IF('Res Rent Roll'!$D20="YES",IF(Vacancy!DZ$3&lt;'Res Rent Roll'!$J20,'Res Rent Roll'!$H20*'Res Rent Roll'!$C20,'Res Rent Roll'!$R20*Rollover!DY20*Rents!DZ20/30),'Res Rent Roll'!$R20*Rollover!DY20*Rents!DZ20/30))</f>
        <v/>
      </c>
      <c r="EA20" s="47" t="str">
        <f>IF('Res Rent Roll'!$B20="","",IF('Res Rent Roll'!$D20="YES",IF(Vacancy!EA$3&lt;'Res Rent Roll'!$J20,'Res Rent Roll'!$H20*'Res Rent Roll'!$C20,'Res Rent Roll'!$R20*Rollover!DZ20*Rents!EA20/30),'Res Rent Roll'!$R20*Rollover!DZ20*Rents!EA20/30))</f>
        <v/>
      </c>
      <c r="EB20" s="47" t="str">
        <f>IF('Res Rent Roll'!$B20="","",IF('Res Rent Roll'!$D20="YES",IF(Vacancy!EB$3&lt;'Res Rent Roll'!$J20,'Res Rent Roll'!$H20*'Res Rent Roll'!$C20,'Res Rent Roll'!$R20*Rollover!EA20*Rents!EB20/30),'Res Rent Roll'!$R20*Rollover!EA20*Rents!EB20/30))</f>
        <v/>
      </c>
      <c r="EC20" s="47" t="str">
        <f>IF('Res Rent Roll'!$B20="","",IF('Res Rent Roll'!$D20="YES",IF(Vacancy!EC$3&lt;'Res Rent Roll'!$J20,'Res Rent Roll'!$H20*'Res Rent Roll'!$C20,'Res Rent Roll'!$R20*Rollover!EB20*Rents!EC20/30),'Res Rent Roll'!$R20*Rollover!EB20*Rents!EC20/30))</f>
        <v/>
      </c>
      <c r="ED20" s="47" t="str">
        <f>IF('Res Rent Roll'!$B20="","",IF('Res Rent Roll'!$D20="YES",IF(Vacancy!ED$3&lt;'Res Rent Roll'!$J20,'Res Rent Roll'!$H20*'Res Rent Roll'!$C20,'Res Rent Roll'!$R20*Rollover!EC20*Rents!ED20/30),'Res Rent Roll'!$R20*Rollover!EC20*Rents!ED20/30))</f>
        <v/>
      </c>
      <c r="EE20" s="47" t="str">
        <f>IF('Res Rent Roll'!$B20="","",IF('Res Rent Roll'!$D20="YES",IF(Vacancy!EE$3&lt;'Res Rent Roll'!$J20,'Res Rent Roll'!$H20*'Res Rent Roll'!$C20,'Res Rent Roll'!$R20*Rollover!ED20*Rents!EE20/30),'Res Rent Roll'!$R20*Rollover!ED20*Rents!EE20/30))</f>
        <v/>
      </c>
      <c r="EF20" s="47" t="str">
        <f>IF('Res Rent Roll'!$B20="","",IF('Res Rent Roll'!$D20="YES",IF(Vacancy!EF$3&lt;'Res Rent Roll'!$J20,'Res Rent Roll'!$H20*'Res Rent Roll'!$C20,'Res Rent Roll'!$R20*Rollover!EE20*Rents!EF20/30),'Res Rent Roll'!$R20*Rollover!EE20*Rents!EF20/30))</f>
        <v/>
      </c>
      <c r="EG20" s="47" t="str">
        <f>IF('Res Rent Roll'!$B20="","",IF('Res Rent Roll'!$D20="YES",IF(Vacancy!EG$3&lt;'Res Rent Roll'!$J20,'Res Rent Roll'!$H20*'Res Rent Roll'!$C20,'Res Rent Roll'!$R20*Rollover!EF20*Rents!EG20/30),'Res Rent Roll'!$R20*Rollover!EF20*Rents!EG20/30))</f>
        <v/>
      </c>
      <c r="EH20" s="47" t="str">
        <f>IF('Res Rent Roll'!$B20="","",IF('Res Rent Roll'!$D20="YES",IF(Vacancy!EH$3&lt;'Res Rent Roll'!$J20,'Res Rent Roll'!$H20*'Res Rent Roll'!$C20,'Res Rent Roll'!$R20*Rollover!EG20*Rents!EH20/30),'Res Rent Roll'!$R20*Rollover!EG20*Rents!EH20/30))</f>
        <v/>
      </c>
      <c r="EI20" s="47" t="str">
        <f>IF('Res Rent Roll'!$B20="","",IF('Res Rent Roll'!$D20="YES",IF(Vacancy!EI$3&lt;'Res Rent Roll'!$J20,'Res Rent Roll'!$H20*'Res Rent Roll'!$C20,'Res Rent Roll'!$R20*Rollover!EH20*Rents!EI20/30),'Res Rent Roll'!$R20*Rollover!EH20*Rents!EI20/30))</f>
        <v/>
      </c>
      <c r="EJ20" s="47" t="str">
        <f>IF('Res Rent Roll'!$B20="","",IF('Res Rent Roll'!$D20="YES",IF(Vacancy!EJ$3&lt;'Res Rent Roll'!$J20,'Res Rent Roll'!$H20*'Res Rent Roll'!$C20,'Res Rent Roll'!$R20*Rollover!EI20*Rents!EJ20/30),'Res Rent Roll'!$R20*Rollover!EI20*Rents!EJ20/30))</f>
        <v/>
      </c>
      <c r="EK20" s="47" t="str">
        <f>IF('Res Rent Roll'!$B20="","",IF('Res Rent Roll'!$D20="YES",IF(Vacancy!EK$3&lt;'Res Rent Roll'!$J20,'Res Rent Roll'!$H20*'Res Rent Roll'!$C20,'Res Rent Roll'!$R20*Rollover!EJ20*Rents!EK20/30),'Res Rent Roll'!$R20*Rollover!EJ20*Rents!EK20/30))</f>
        <v/>
      </c>
      <c r="EL20" s="47" t="str">
        <f>IF('Res Rent Roll'!$B20="","",IF('Res Rent Roll'!$D20="YES",IF(Vacancy!EL$3&lt;'Res Rent Roll'!$J20,'Res Rent Roll'!$H20*'Res Rent Roll'!$C20,'Res Rent Roll'!$R20*Rollover!EK20*Rents!EL20/30),'Res Rent Roll'!$R20*Rollover!EK20*Rents!EL20/30))</f>
        <v/>
      </c>
      <c r="EM20" s="47" t="str">
        <f>IF('Res Rent Roll'!$B20="","",IF('Res Rent Roll'!$D20="YES",IF(Vacancy!EM$3&lt;'Res Rent Roll'!$J20,'Res Rent Roll'!$H20*'Res Rent Roll'!$C20,'Res Rent Roll'!$R20*Rollover!EL20*Rents!EM20/30),'Res Rent Roll'!$R20*Rollover!EL20*Rents!EM20/30))</f>
        <v/>
      </c>
      <c r="EN20" s="47" t="str">
        <f>IF('Res Rent Roll'!$B20="","",IF('Res Rent Roll'!$D20="YES",IF(Vacancy!EN$3&lt;'Res Rent Roll'!$J20,'Res Rent Roll'!$H20*'Res Rent Roll'!$C20,'Res Rent Roll'!$R20*Rollover!EM20*Rents!EN20/30),'Res Rent Roll'!$R20*Rollover!EM20*Rents!EN20/30))</f>
        <v/>
      </c>
      <c r="EO20" s="47" t="str">
        <f>IF('Res Rent Roll'!$B20="","",IF('Res Rent Roll'!$D20="YES",IF(Vacancy!EO$3&lt;'Res Rent Roll'!$J20,'Res Rent Roll'!$H20*'Res Rent Roll'!$C20,'Res Rent Roll'!$R20*Rollover!EN20*Rents!EO20/30),'Res Rent Roll'!$R20*Rollover!EN20*Rents!EO20/30))</f>
        <v/>
      </c>
      <c r="EP20" s="47" t="str">
        <f>IF('Res Rent Roll'!$B20="","",IF('Res Rent Roll'!$D20="YES",IF(Vacancy!EP$3&lt;'Res Rent Roll'!$J20,'Res Rent Roll'!$H20*'Res Rent Roll'!$C20,'Res Rent Roll'!$R20*Rollover!EO20*Rents!EP20/30),'Res Rent Roll'!$R20*Rollover!EO20*Rents!EP20/30))</f>
        <v/>
      </c>
      <c r="EQ20" s="47" t="str">
        <f>IF('Res Rent Roll'!$B20="","",IF('Res Rent Roll'!$D20="YES",IF(Vacancy!EQ$3&lt;'Res Rent Roll'!$J20,'Res Rent Roll'!$H20*'Res Rent Roll'!$C20,'Res Rent Roll'!$R20*Rollover!EP20*Rents!EQ20/30),'Res Rent Roll'!$R20*Rollover!EP20*Rents!EQ20/30))</f>
        <v/>
      </c>
      <c r="ER20" s="47" t="str">
        <f>IF('Res Rent Roll'!$B20="","",IF('Res Rent Roll'!$D20="YES",IF(Vacancy!ER$3&lt;'Res Rent Roll'!$J20,'Res Rent Roll'!$H20*'Res Rent Roll'!$C20,'Res Rent Roll'!$R20*Rollover!EQ20*Rents!ER20/30),'Res Rent Roll'!$R20*Rollover!EQ20*Rents!ER20/30))</f>
        <v/>
      </c>
      <c r="ES20" s="47" t="str">
        <f>IF('Res Rent Roll'!$B20="","",IF('Res Rent Roll'!$D20="YES",IF(Vacancy!ES$3&lt;'Res Rent Roll'!$J20,'Res Rent Roll'!$H20*'Res Rent Roll'!$C20,'Res Rent Roll'!$R20*Rollover!ER20*Rents!ES20/30),'Res Rent Roll'!$R20*Rollover!ER20*Rents!ES20/30))</f>
        <v/>
      </c>
      <c r="ET20" s="47" t="str">
        <f>IF('Res Rent Roll'!$B20="","",IF('Res Rent Roll'!$D20="YES",IF(Vacancy!ET$3&lt;'Res Rent Roll'!$J20,'Res Rent Roll'!$H20*'Res Rent Roll'!$C20,'Res Rent Roll'!$R20*Rollover!ES20*Rents!ET20/30),'Res Rent Roll'!$R20*Rollover!ES20*Rents!ET20/30))</f>
        <v/>
      </c>
      <c r="EU20" s="47" t="str">
        <f>IF('Res Rent Roll'!$B20="","",IF('Res Rent Roll'!$D20="YES",IF(Vacancy!EU$3&lt;'Res Rent Roll'!$J20,'Res Rent Roll'!$H20*'Res Rent Roll'!$C20,'Res Rent Roll'!$R20*Rollover!ET20*Rents!EU20/30),'Res Rent Roll'!$R20*Rollover!ET20*Rents!EU20/30))</f>
        <v/>
      </c>
      <c r="EV20" s="47" t="str">
        <f>IF('Res Rent Roll'!$B20="","",IF('Res Rent Roll'!$D20="YES",IF(Vacancy!EV$3&lt;'Res Rent Roll'!$J20,'Res Rent Roll'!$H20*'Res Rent Roll'!$C20,'Res Rent Roll'!$R20*Rollover!EU20*Rents!EV20/30),'Res Rent Roll'!$R20*Rollover!EU20*Rents!EV20/30))</f>
        <v/>
      </c>
      <c r="EW20" s="47" t="str">
        <f>IF('Res Rent Roll'!$B20="","",IF('Res Rent Roll'!$D20="YES",IF(Vacancy!EW$3&lt;'Res Rent Roll'!$J20,'Res Rent Roll'!$H20*'Res Rent Roll'!$C20,'Res Rent Roll'!$R20*Rollover!EV20*Rents!EW20/30),'Res Rent Roll'!$R20*Rollover!EV20*Rents!EW20/30))</f>
        <v/>
      </c>
      <c r="EX20" s="47" t="str">
        <f>IF('Res Rent Roll'!$B20="","",IF('Res Rent Roll'!$D20="YES",IF(Vacancy!EX$3&lt;'Res Rent Roll'!$J20,'Res Rent Roll'!$H20*'Res Rent Roll'!$C20,'Res Rent Roll'!$R20*Rollover!EW20*Rents!EX20/30),'Res Rent Roll'!$R20*Rollover!EW20*Rents!EX20/30))</f>
        <v/>
      </c>
      <c r="EY20" s="47" t="str">
        <f>IF('Res Rent Roll'!$B20="","",IF('Res Rent Roll'!$D20="YES",IF(Vacancy!EY$3&lt;'Res Rent Roll'!$J20,'Res Rent Roll'!$H20*'Res Rent Roll'!$C20,'Res Rent Roll'!$R20*Rollover!EX20*Rents!EY20/30),'Res Rent Roll'!$R20*Rollover!EX20*Rents!EY20/30))</f>
        <v/>
      </c>
      <c r="EZ20" s="47" t="str">
        <f>IF('Res Rent Roll'!$B20="","",IF('Res Rent Roll'!$D20="YES",IF(Vacancy!EZ$3&lt;'Res Rent Roll'!$J20,'Res Rent Roll'!$H20*'Res Rent Roll'!$C20,'Res Rent Roll'!$R20*Rollover!EY20*Rents!EZ20/30),'Res Rent Roll'!$R20*Rollover!EY20*Rents!EZ20/30))</f>
        <v/>
      </c>
      <c r="FA20" s="47" t="str">
        <f>IF('Res Rent Roll'!$B20="","",IF('Res Rent Roll'!$D20="YES",IF(Vacancy!FA$3&lt;'Res Rent Roll'!$J20,'Res Rent Roll'!$H20*'Res Rent Roll'!$C20,'Res Rent Roll'!$R20*Rollover!EZ20*Rents!FA20/30),'Res Rent Roll'!$R20*Rollover!EZ20*Rents!FA20/30))</f>
        <v/>
      </c>
      <c r="FB20" s="47" t="str">
        <f>IF('Res Rent Roll'!$B20="","",IF('Res Rent Roll'!$D20="YES",IF(Vacancy!FB$3&lt;'Res Rent Roll'!$J20,'Res Rent Roll'!$H20*'Res Rent Roll'!$C20,'Res Rent Roll'!$R20*Rollover!FA20*Rents!FB20/30),'Res Rent Roll'!$R20*Rollover!FA20*Rents!FB20/30))</f>
        <v/>
      </c>
      <c r="FC20" s="47" t="str">
        <f>IF('Res Rent Roll'!$B20="","",IF('Res Rent Roll'!$D20="YES",IF(Vacancy!FC$3&lt;'Res Rent Roll'!$J20,'Res Rent Roll'!$H20*'Res Rent Roll'!$C20,'Res Rent Roll'!$R20*Rollover!FB20*Rents!FC20/30),'Res Rent Roll'!$R20*Rollover!FB20*Rents!FC20/30))</f>
        <v/>
      </c>
      <c r="FD20" s="47" t="str">
        <f>IF('Res Rent Roll'!$B20="","",IF('Res Rent Roll'!$D20="YES",IF(Vacancy!FD$3&lt;'Res Rent Roll'!$J20,'Res Rent Roll'!$H20*'Res Rent Roll'!$C20,'Res Rent Roll'!$R20*Rollover!FC20*Rents!FD20/30),'Res Rent Roll'!$R20*Rollover!FC20*Rents!FD20/30))</f>
        <v/>
      </c>
      <c r="FE20" s="47" t="str">
        <f>IF('Res Rent Roll'!$B20="","",IF('Res Rent Roll'!$D20="YES",IF(Vacancy!FE$3&lt;'Res Rent Roll'!$J20,'Res Rent Roll'!$H20*'Res Rent Roll'!$C20,'Res Rent Roll'!$R20*Rollover!FD20*Rents!FE20/30),'Res Rent Roll'!$R20*Rollover!FD20*Rents!FE20/30))</f>
        <v/>
      </c>
      <c r="FF20" s="47" t="str">
        <f>IF('Res Rent Roll'!$B20="","",IF('Res Rent Roll'!$D20="YES",IF(Vacancy!FF$3&lt;'Res Rent Roll'!$J20,'Res Rent Roll'!$H20*'Res Rent Roll'!$C20,'Res Rent Roll'!$R20*Rollover!FE20*Rents!FF20/30),'Res Rent Roll'!$R20*Rollover!FE20*Rents!FF20/30))</f>
        <v/>
      </c>
      <c r="FG20" s="47" t="str">
        <f>IF('Res Rent Roll'!$B20="","",IF('Res Rent Roll'!$D20="YES",IF(Vacancy!FG$3&lt;'Res Rent Roll'!$J20,'Res Rent Roll'!$H20*'Res Rent Roll'!$C20,'Res Rent Roll'!$R20*Rollover!FF20*Rents!FG20/30),'Res Rent Roll'!$R20*Rollover!FF20*Rents!FG20/30))</f>
        <v/>
      </c>
      <c r="FH20" s="47" t="str">
        <f>IF('Res Rent Roll'!$B20="","",IF('Res Rent Roll'!$D20="YES",IF(Vacancy!FH$3&lt;'Res Rent Roll'!$J20,'Res Rent Roll'!$H20*'Res Rent Roll'!$C20,'Res Rent Roll'!$R20*Rollover!FG20*Rents!FH20/30),'Res Rent Roll'!$R20*Rollover!FG20*Rents!FH20/30))</f>
        <v/>
      </c>
      <c r="FI20" s="47" t="str">
        <f>IF('Res Rent Roll'!$B20="","",IF('Res Rent Roll'!$D20="YES",IF(Vacancy!FI$3&lt;'Res Rent Roll'!$J20,'Res Rent Roll'!$H20*'Res Rent Roll'!$C20,'Res Rent Roll'!$R20*Rollover!FH20*Rents!FI20/30),'Res Rent Roll'!$R20*Rollover!FH20*Rents!FI20/30))</f>
        <v/>
      </c>
      <c r="FJ20" s="47" t="str">
        <f>IF('Res Rent Roll'!$B20="","",IF('Res Rent Roll'!$D20="YES",IF(Vacancy!FJ$3&lt;'Res Rent Roll'!$J20,'Res Rent Roll'!$H20*'Res Rent Roll'!$C20,'Res Rent Roll'!$R20*Rollover!FI20*Rents!FJ20/30),'Res Rent Roll'!$R20*Rollover!FI20*Rents!FJ20/30))</f>
        <v/>
      </c>
      <c r="FK20" s="47" t="str">
        <f>IF('Res Rent Roll'!$B20="","",IF('Res Rent Roll'!$D20="YES",IF(Vacancy!FK$3&lt;'Res Rent Roll'!$J20,'Res Rent Roll'!$H20*'Res Rent Roll'!$C20,'Res Rent Roll'!$R20*Rollover!FJ20*Rents!FK20/30),'Res Rent Roll'!$R20*Rollover!FJ20*Rents!FK20/30))</f>
        <v/>
      </c>
      <c r="FL20" s="47" t="str">
        <f>IF('Res Rent Roll'!$B20="","",IF('Res Rent Roll'!$D20="YES",IF(Vacancy!FL$3&lt;'Res Rent Roll'!$J20,'Res Rent Roll'!$H20*'Res Rent Roll'!$C20,'Res Rent Roll'!$R20*Rollover!FK20*Rents!FL20/30),'Res Rent Roll'!$R20*Rollover!FK20*Rents!FL20/30))</f>
        <v/>
      </c>
      <c r="FM20" s="47" t="str">
        <f>IF('Res Rent Roll'!$B20="","",IF('Res Rent Roll'!$D20="YES",IF(Vacancy!FM$3&lt;'Res Rent Roll'!$J20,'Res Rent Roll'!$H20*'Res Rent Roll'!$C20,'Res Rent Roll'!$R20*Rollover!FL20*Rents!FM20/30),'Res Rent Roll'!$R20*Rollover!FL20*Rents!FM20/30))</f>
        <v/>
      </c>
      <c r="FN20" s="47" t="str">
        <f>IF('Res Rent Roll'!$B20="","",IF('Res Rent Roll'!$D20="YES",IF(Vacancy!FN$3&lt;'Res Rent Roll'!$J20,'Res Rent Roll'!$H20*'Res Rent Roll'!$C20,'Res Rent Roll'!$R20*Rollover!FM20*Rents!FN20/30),'Res Rent Roll'!$R20*Rollover!FM20*Rents!FN20/30))</f>
        <v/>
      </c>
      <c r="FO20" s="47" t="str">
        <f>IF('Res Rent Roll'!$B20="","",IF('Res Rent Roll'!$D20="YES",IF(Vacancy!FO$3&lt;'Res Rent Roll'!$J20,'Res Rent Roll'!$H20*'Res Rent Roll'!$C20,'Res Rent Roll'!$R20*Rollover!FN20*Rents!FO20/30),'Res Rent Roll'!$R20*Rollover!FN20*Rents!FO20/30))</f>
        <v/>
      </c>
      <c r="FP20" s="47" t="str">
        <f>IF('Res Rent Roll'!$B20="","",IF('Res Rent Roll'!$D20="YES",IF(Vacancy!FP$3&lt;'Res Rent Roll'!$J20,'Res Rent Roll'!$H20*'Res Rent Roll'!$C20,'Res Rent Roll'!$R20*Rollover!FO20*Rents!FP20/30),'Res Rent Roll'!$R20*Rollover!FO20*Rents!FP20/30))</f>
        <v/>
      </c>
      <c r="FQ20" s="47" t="str">
        <f>IF('Res Rent Roll'!$B20="","",IF('Res Rent Roll'!$D20="YES",IF(Vacancy!FQ$3&lt;'Res Rent Roll'!$J20,'Res Rent Roll'!$H20*'Res Rent Roll'!$C20,'Res Rent Roll'!$R20*Rollover!FP20*Rents!FQ20/30),'Res Rent Roll'!$R20*Rollover!FP20*Rents!FQ20/30))</f>
        <v/>
      </c>
      <c r="FR20" s="47" t="str">
        <f>IF('Res Rent Roll'!$B20="","",IF('Res Rent Roll'!$D20="YES",IF(Vacancy!FR$3&lt;'Res Rent Roll'!$J20,'Res Rent Roll'!$H20*'Res Rent Roll'!$C20,'Res Rent Roll'!$R20*Rollover!FQ20*Rents!FR20/30),'Res Rent Roll'!$R20*Rollover!FQ20*Rents!FR20/30))</f>
        <v/>
      </c>
      <c r="FS20" s="47" t="str">
        <f>IF('Res Rent Roll'!$B20="","",IF('Res Rent Roll'!$D20="YES",IF(Vacancy!FS$3&lt;'Res Rent Roll'!$J20,'Res Rent Roll'!$H20*'Res Rent Roll'!$C20,'Res Rent Roll'!$R20*Rollover!FR20*Rents!FS20/30),'Res Rent Roll'!$R20*Rollover!FR20*Rents!FS20/30))</f>
        <v/>
      </c>
      <c r="FT20" s="47" t="str">
        <f>IF('Res Rent Roll'!$B20="","",IF('Res Rent Roll'!$D20="YES",IF(Vacancy!FT$3&lt;'Res Rent Roll'!$J20,'Res Rent Roll'!$H20*'Res Rent Roll'!$C20,'Res Rent Roll'!$R20*Rollover!FS20*Rents!FT20/30),'Res Rent Roll'!$R20*Rollover!FS20*Rents!FT20/30))</f>
        <v/>
      </c>
      <c r="FU20" s="47" t="str">
        <f>IF('Res Rent Roll'!$B20="","",IF('Res Rent Roll'!$D20="YES",IF(Vacancy!FU$3&lt;'Res Rent Roll'!$J20,'Res Rent Roll'!$H20*'Res Rent Roll'!$C20,'Res Rent Roll'!$R20*Rollover!FT20*Rents!FU20/30),'Res Rent Roll'!$R20*Rollover!FT20*Rents!FU20/30))</f>
        <v/>
      </c>
      <c r="FV20" s="47" t="str">
        <f>IF('Res Rent Roll'!$B20="","",IF('Res Rent Roll'!$D20="YES",IF(Vacancy!FV$3&lt;'Res Rent Roll'!$J20,'Res Rent Roll'!$H20*'Res Rent Roll'!$C20,'Res Rent Roll'!$R20*Rollover!FU20*Rents!FV20/30),'Res Rent Roll'!$R20*Rollover!FU20*Rents!FV20/30))</f>
        <v/>
      </c>
      <c r="FW20" s="47" t="str">
        <f>IF('Res Rent Roll'!$B20="","",IF('Res Rent Roll'!$D20="YES",IF(Vacancy!FW$3&lt;'Res Rent Roll'!$J20,'Res Rent Roll'!$H20*'Res Rent Roll'!$C20,'Res Rent Roll'!$R20*Rollover!FV20*Rents!FW20/30),'Res Rent Roll'!$R20*Rollover!FV20*Rents!FW20/30))</f>
        <v/>
      </c>
      <c r="FX20" s="47" t="str">
        <f>IF('Res Rent Roll'!$B20="","",IF('Res Rent Roll'!$D20="YES",IF(Vacancy!FX$3&lt;'Res Rent Roll'!$J20,'Res Rent Roll'!$H20*'Res Rent Roll'!$C20,'Res Rent Roll'!$R20*Rollover!FW20*Rents!FX20/30),'Res Rent Roll'!$R20*Rollover!FW20*Rents!FX20/30))</f>
        <v/>
      </c>
      <c r="FY20" s="47" t="str">
        <f>IF('Res Rent Roll'!$B20="","",IF('Res Rent Roll'!$D20="YES",IF(Vacancy!FY$3&lt;'Res Rent Roll'!$J20,'Res Rent Roll'!$H20*'Res Rent Roll'!$C20,'Res Rent Roll'!$R20*Rollover!FX20*Rents!FY20/30),'Res Rent Roll'!$R20*Rollover!FX20*Rents!FY20/30))</f>
        <v/>
      </c>
      <c r="FZ20" s="47" t="str">
        <f>IF('Res Rent Roll'!$B20="","",IF('Res Rent Roll'!$D20="YES",IF(Vacancy!FZ$3&lt;'Res Rent Roll'!$J20,'Res Rent Roll'!$H20*'Res Rent Roll'!$C20,'Res Rent Roll'!$R20*Rollover!FY20*Rents!FZ20/30),'Res Rent Roll'!$R20*Rollover!FY20*Rents!FZ20/30))</f>
        <v/>
      </c>
      <c r="GA20" s="48" t="str">
        <f>IF('Res Rent Roll'!$B20="","",IF('Res Rent Roll'!$D20="YES",IF(Vacancy!GA$3&lt;'Res Rent Roll'!$J20,'Res Rent Roll'!$H20*'Res Rent Roll'!$C20,'Res Rent Roll'!$R20*Rollover!FZ20*Rents!GA20/30),'Res Rent Roll'!$R20*Rollover!FZ20*Rents!GA20/30))</f>
        <v/>
      </c>
    </row>
    <row r="21" spans="2:183" x14ac:dyDescent="0.3">
      <c r="B21" s="42" t="str">
        <f>IF('Res Rent Roll'!$B21="","",'Res Rent Roll'!$B21)</f>
        <v/>
      </c>
      <c r="C21" s="43"/>
      <c r="D21" s="47" t="str">
        <f>IF('Res Rent Roll'!$B21="","",IF('Res Rent Roll'!$D21="YES",IF(Vacancy!D$3&lt;'Res Rent Roll'!$J21,'Res Rent Roll'!$H21*'Res Rent Roll'!$C21,'Res Rent Roll'!$R21*Rollover!C21*Rents!D21/30),'Res Rent Roll'!$R21*Rollover!C21*Rents!D21/30))</f>
        <v/>
      </c>
      <c r="E21" s="47" t="str">
        <f>IF('Res Rent Roll'!$B21="","",IF('Res Rent Roll'!$D21="YES",IF(Vacancy!E$3&lt;'Res Rent Roll'!$J21,'Res Rent Roll'!$H21*'Res Rent Roll'!$C21,'Res Rent Roll'!$R21*Rollover!D21*Rents!E21/30),'Res Rent Roll'!$R21*Rollover!D21*Rents!E21/30))</f>
        <v/>
      </c>
      <c r="F21" s="47" t="str">
        <f>IF('Res Rent Roll'!$B21="","",IF('Res Rent Roll'!$D21="YES",IF(Vacancy!F$3&lt;'Res Rent Roll'!$J21,'Res Rent Roll'!$H21*'Res Rent Roll'!$C21,'Res Rent Roll'!$R21*Rollover!E21*Rents!F21/30),'Res Rent Roll'!$R21*Rollover!E21*Rents!F21/30))</f>
        <v/>
      </c>
      <c r="G21" s="47" t="str">
        <f>IF('Res Rent Roll'!$B21="","",IF('Res Rent Roll'!$D21="YES",IF(Vacancy!G$3&lt;'Res Rent Roll'!$J21,'Res Rent Roll'!$H21*'Res Rent Roll'!$C21,'Res Rent Roll'!$R21*Rollover!F21*Rents!G21/30),'Res Rent Roll'!$R21*Rollover!F21*Rents!G21/30))</f>
        <v/>
      </c>
      <c r="H21" s="47" t="str">
        <f>IF('Res Rent Roll'!$B21="","",IF('Res Rent Roll'!$D21="YES",IF(Vacancy!H$3&lt;'Res Rent Roll'!$J21,'Res Rent Roll'!$H21*'Res Rent Roll'!$C21,'Res Rent Roll'!$R21*Rollover!G21*Rents!H21/30),'Res Rent Roll'!$R21*Rollover!G21*Rents!H21/30))</f>
        <v/>
      </c>
      <c r="I21" s="47" t="str">
        <f>IF('Res Rent Roll'!$B21="","",IF('Res Rent Roll'!$D21="YES",IF(Vacancy!I$3&lt;'Res Rent Roll'!$J21,'Res Rent Roll'!$H21*'Res Rent Roll'!$C21,'Res Rent Roll'!$R21*Rollover!H21*Rents!I21/30),'Res Rent Roll'!$R21*Rollover!H21*Rents!I21/30))</f>
        <v/>
      </c>
      <c r="J21" s="47" t="str">
        <f>IF('Res Rent Roll'!$B21="","",IF('Res Rent Roll'!$D21="YES",IF(Vacancy!J$3&lt;'Res Rent Roll'!$J21,'Res Rent Roll'!$H21*'Res Rent Roll'!$C21,'Res Rent Roll'!$R21*Rollover!I21*Rents!J21/30),'Res Rent Roll'!$R21*Rollover!I21*Rents!J21/30))</f>
        <v/>
      </c>
      <c r="K21" s="47" t="str">
        <f>IF('Res Rent Roll'!$B21="","",IF('Res Rent Roll'!$D21="YES",IF(Vacancy!K$3&lt;'Res Rent Roll'!$J21,'Res Rent Roll'!$H21*'Res Rent Roll'!$C21,'Res Rent Roll'!$R21*Rollover!J21*Rents!K21/30),'Res Rent Roll'!$R21*Rollover!J21*Rents!K21/30))</f>
        <v/>
      </c>
      <c r="L21" s="47" t="str">
        <f>IF('Res Rent Roll'!$B21="","",IF('Res Rent Roll'!$D21="YES",IF(Vacancy!L$3&lt;'Res Rent Roll'!$J21,'Res Rent Roll'!$H21*'Res Rent Roll'!$C21,'Res Rent Roll'!$R21*Rollover!K21*Rents!L21/30),'Res Rent Roll'!$R21*Rollover!K21*Rents!L21/30))</f>
        <v/>
      </c>
      <c r="M21" s="47" t="str">
        <f>IF('Res Rent Roll'!$B21="","",IF('Res Rent Roll'!$D21="YES",IF(Vacancy!M$3&lt;'Res Rent Roll'!$J21,'Res Rent Roll'!$H21*'Res Rent Roll'!$C21,'Res Rent Roll'!$R21*Rollover!L21*Rents!M21/30),'Res Rent Roll'!$R21*Rollover!L21*Rents!M21/30))</f>
        <v/>
      </c>
      <c r="N21" s="47" t="str">
        <f>IF('Res Rent Roll'!$B21="","",IF('Res Rent Roll'!$D21="YES",IF(Vacancy!N$3&lt;'Res Rent Roll'!$J21,'Res Rent Roll'!$H21*'Res Rent Roll'!$C21,'Res Rent Roll'!$R21*Rollover!M21*Rents!N21/30),'Res Rent Roll'!$R21*Rollover!M21*Rents!N21/30))</f>
        <v/>
      </c>
      <c r="O21" s="47" t="str">
        <f>IF('Res Rent Roll'!$B21="","",IF('Res Rent Roll'!$D21="YES",IF(Vacancy!O$3&lt;'Res Rent Roll'!$J21,'Res Rent Roll'!$H21*'Res Rent Roll'!$C21,'Res Rent Roll'!$R21*Rollover!N21*Rents!O21/30),'Res Rent Roll'!$R21*Rollover!N21*Rents!O21/30))</f>
        <v/>
      </c>
      <c r="P21" s="47" t="str">
        <f>IF('Res Rent Roll'!$B21="","",IF('Res Rent Roll'!$D21="YES",IF(Vacancy!P$3&lt;'Res Rent Roll'!$J21,'Res Rent Roll'!$H21*'Res Rent Roll'!$C21,'Res Rent Roll'!$R21*Rollover!O21*Rents!P21/30),'Res Rent Roll'!$R21*Rollover!O21*Rents!P21/30))</f>
        <v/>
      </c>
      <c r="Q21" s="47" t="str">
        <f>IF('Res Rent Roll'!$B21="","",IF('Res Rent Roll'!$D21="YES",IF(Vacancy!Q$3&lt;'Res Rent Roll'!$J21,'Res Rent Roll'!$H21*'Res Rent Roll'!$C21,'Res Rent Roll'!$R21*Rollover!P21*Rents!Q21/30),'Res Rent Roll'!$R21*Rollover!P21*Rents!Q21/30))</f>
        <v/>
      </c>
      <c r="R21" s="47" t="str">
        <f>IF('Res Rent Roll'!$B21="","",IF('Res Rent Roll'!$D21="YES",IF(Vacancy!R$3&lt;'Res Rent Roll'!$J21,'Res Rent Roll'!$H21*'Res Rent Roll'!$C21,'Res Rent Roll'!$R21*Rollover!Q21*Rents!R21/30),'Res Rent Roll'!$R21*Rollover!Q21*Rents!R21/30))</f>
        <v/>
      </c>
      <c r="S21" s="47" t="str">
        <f>IF('Res Rent Roll'!$B21="","",IF('Res Rent Roll'!$D21="YES",IF(Vacancy!S$3&lt;'Res Rent Roll'!$J21,'Res Rent Roll'!$H21*'Res Rent Roll'!$C21,'Res Rent Roll'!$R21*Rollover!R21*Rents!S21/30),'Res Rent Roll'!$R21*Rollover!R21*Rents!S21/30))</f>
        <v/>
      </c>
      <c r="T21" s="47" t="str">
        <f>IF('Res Rent Roll'!$B21="","",IF('Res Rent Roll'!$D21="YES",IF(Vacancy!T$3&lt;'Res Rent Roll'!$J21,'Res Rent Roll'!$H21*'Res Rent Roll'!$C21,'Res Rent Roll'!$R21*Rollover!S21*Rents!T21/30),'Res Rent Roll'!$R21*Rollover!S21*Rents!T21/30))</f>
        <v/>
      </c>
      <c r="U21" s="47" t="str">
        <f>IF('Res Rent Roll'!$B21="","",IF('Res Rent Roll'!$D21="YES",IF(Vacancy!U$3&lt;'Res Rent Roll'!$J21,'Res Rent Roll'!$H21*'Res Rent Roll'!$C21,'Res Rent Roll'!$R21*Rollover!T21*Rents!U21/30),'Res Rent Roll'!$R21*Rollover!T21*Rents!U21/30))</f>
        <v/>
      </c>
      <c r="V21" s="47" t="str">
        <f>IF('Res Rent Roll'!$B21="","",IF('Res Rent Roll'!$D21="YES",IF(Vacancy!V$3&lt;'Res Rent Roll'!$J21,'Res Rent Roll'!$H21*'Res Rent Roll'!$C21,'Res Rent Roll'!$R21*Rollover!U21*Rents!V21/30),'Res Rent Roll'!$R21*Rollover!U21*Rents!V21/30))</f>
        <v/>
      </c>
      <c r="W21" s="47" t="str">
        <f>IF('Res Rent Roll'!$B21="","",IF('Res Rent Roll'!$D21="YES",IF(Vacancy!W$3&lt;'Res Rent Roll'!$J21,'Res Rent Roll'!$H21*'Res Rent Roll'!$C21,'Res Rent Roll'!$R21*Rollover!V21*Rents!W21/30),'Res Rent Roll'!$R21*Rollover!V21*Rents!W21/30))</f>
        <v/>
      </c>
      <c r="X21" s="47" t="str">
        <f>IF('Res Rent Roll'!$B21="","",IF('Res Rent Roll'!$D21="YES",IF(Vacancy!X$3&lt;'Res Rent Roll'!$J21,'Res Rent Roll'!$H21*'Res Rent Roll'!$C21,'Res Rent Roll'!$R21*Rollover!W21*Rents!X21/30),'Res Rent Roll'!$R21*Rollover!W21*Rents!X21/30))</f>
        <v/>
      </c>
      <c r="Y21" s="47" t="str">
        <f>IF('Res Rent Roll'!$B21="","",IF('Res Rent Roll'!$D21="YES",IF(Vacancy!Y$3&lt;'Res Rent Roll'!$J21,'Res Rent Roll'!$H21*'Res Rent Roll'!$C21,'Res Rent Roll'!$R21*Rollover!X21*Rents!Y21/30),'Res Rent Roll'!$R21*Rollover!X21*Rents!Y21/30))</f>
        <v/>
      </c>
      <c r="Z21" s="47" t="str">
        <f>IF('Res Rent Roll'!$B21="","",IF('Res Rent Roll'!$D21="YES",IF(Vacancy!Z$3&lt;'Res Rent Roll'!$J21,'Res Rent Roll'!$H21*'Res Rent Roll'!$C21,'Res Rent Roll'!$R21*Rollover!Y21*Rents!Z21/30),'Res Rent Roll'!$R21*Rollover!Y21*Rents!Z21/30))</f>
        <v/>
      </c>
      <c r="AA21" s="47" t="str">
        <f>IF('Res Rent Roll'!$B21="","",IF('Res Rent Roll'!$D21="YES",IF(Vacancy!AA$3&lt;'Res Rent Roll'!$J21,'Res Rent Roll'!$H21*'Res Rent Roll'!$C21,'Res Rent Roll'!$R21*Rollover!Z21*Rents!AA21/30),'Res Rent Roll'!$R21*Rollover!Z21*Rents!AA21/30))</f>
        <v/>
      </c>
      <c r="AB21" s="47" t="str">
        <f>IF('Res Rent Roll'!$B21="","",IF('Res Rent Roll'!$D21="YES",IF(Vacancy!AB$3&lt;'Res Rent Roll'!$J21,'Res Rent Roll'!$H21*'Res Rent Roll'!$C21,'Res Rent Roll'!$R21*Rollover!AA21*Rents!AB21/30),'Res Rent Roll'!$R21*Rollover!AA21*Rents!AB21/30))</f>
        <v/>
      </c>
      <c r="AC21" s="47" t="str">
        <f>IF('Res Rent Roll'!$B21="","",IF('Res Rent Roll'!$D21="YES",IF(Vacancy!AC$3&lt;'Res Rent Roll'!$J21,'Res Rent Roll'!$H21*'Res Rent Roll'!$C21,'Res Rent Roll'!$R21*Rollover!AB21*Rents!AC21/30),'Res Rent Roll'!$R21*Rollover!AB21*Rents!AC21/30))</f>
        <v/>
      </c>
      <c r="AD21" s="47" t="str">
        <f>IF('Res Rent Roll'!$B21="","",IF('Res Rent Roll'!$D21="YES",IF(Vacancy!AD$3&lt;'Res Rent Roll'!$J21,'Res Rent Roll'!$H21*'Res Rent Roll'!$C21,'Res Rent Roll'!$R21*Rollover!AC21*Rents!AD21/30),'Res Rent Roll'!$R21*Rollover!AC21*Rents!AD21/30))</f>
        <v/>
      </c>
      <c r="AE21" s="47" t="str">
        <f>IF('Res Rent Roll'!$B21="","",IF('Res Rent Roll'!$D21="YES",IF(Vacancy!AE$3&lt;'Res Rent Roll'!$J21,'Res Rent Roll'!$H21*'Res Rent Roll'!$C21,'Res Rent Roll'!$R21*Rollover!AD21*Rents!AE21/30),'Res Rent Roll'!$R21*Rollover!AD21*Rents!AE21/30))</f>
        <v/>
      </c>
      <c r="AF21" s="47" t="str">
        <f>IF('Res Rent Roll'!$B21="","",IF('Res Rent Roll'!$D21="YES",IF(Vacancy!AF$3&lt;'Res Rent Roll'!$J21,'Res Rent Roll'!$H21*'Res Rent Roll'!$C21,'Res Rent Roll'!$R21*Rollover!AE21*Rents!AF21/30),'Res Rent Roll'!$R21*Rollover!AE21*Rents!AF21/30))</f>
        <v/>
      </c>
      <c r="AG21" s="47" t="str">
        <f>IF('Res Rent Roll'!$B21="","",IF('Res Rent Roll'!$D21="YES",IF(Vacancy!AG$3&lt;'Res Rent Roll'!$J21,'Res Rent Roll'!$H21*'Res Rent Roll'!$C21,'Res Rent Roll'!$R21*Rollover!AF21*Rents!AG21/30),'Res Rent Roll'!$R21*Rollover!AF21*Rents!AG21/30))</f>
        <v/>
      </c>
      <c r="AH21" s="47" t="str">
        <f>IF('Res Rent Roll'!$B21="","",IF('Res Rent Roll'!$D21="YES",IF(Vacancy!AH$3&lt;'Res Rent Roll'!$J21,'Res Rent Roll'!$H21*'Res Rent Roll'!$C21,'Res Rent Roll'!$R21*Rollover!AG21*Rents!AH21/30),'Res Rent Roll'!$R21*Rollover!AG21*Rents!AH21/30))</f>
        <v/>
      </c>
      <c r="AI21" s="47" t="str">
        <f>IF('Res Rent Roll'!$B21="","",IF('Res Rent Roll'!$D21="YES",IF(Vacancy!AI$3&lt;'Res Rent Roll'!$J21,'Res Rent Roll'!$H21*'Res Rent Roll'!$C21,'Res Rent Roll'!$R21*Rollover!AH21*Rents!AI21/30),'Res Rent Roll'!$R21*Rollover!AH21*Rents!AI21/30))</f>
        <v/>
      </c>
      <c r="AJ21" s="47" t="str">
        <f>IF('Res Rent Roll'!$B21="","",IF('Res Rent Roll'!$D21="YES",IF(Vacancy!AJ$3&lt;'Res Rent Roll'!$J21,'Res Rent Roll'!$H21*'Res Rent Roll'!$C21,'Res Rent Roll'!$R21*Rollover!AI21*Rents!AJ21/30),'Res Rent Roll'!$R21*Rollover!AI21*Rents!AJ21/30))</f>
        <v/>
      </c>
      <c r="AK21" s="47" t="str">
        <f>IF('Res Rent Roll'!$B21="","",IF('Res Rent Roll'!$D21="YES",IF(Vacancy!AK$3&lt;'Res Rent Roll'!$J21,'Res Rent Roll'!$H21*'Res Rent Roll'!$C21,'Res Rent Roll'!$R21*Rollover!AJ21*Rents!AK21/30),'Res Rent Roll'!$R21*Rollover!AJ21*Rents!AK21/30))</f>
        <v/>
      </c>
      <c r="AL21" s="47" t="str">
        <f>IF('Res Rent Roll'!$B21="","",IF('Res Rent Roll'!$D21="YES",IF(Vacancy!AL$3&lt;'Res Rent Roll'!$J21,'Res Rent Roll'!$H21*'Res Rent Roll'!$C21,'Res Rent Roll'!$R21*Rollover!AK21*Rents!AL21/30),'Res Rent Roll'!$R21*Rollover!AK21*Rents!AL21/30))</f>
        <v/>
      </c>
      <c r="AM21" s="47" t="str">
        <f>IF('Res Rent Roll'!$B21="","",IF('Res Rent Roll'!$D21="YES",IF(Vacancy!AM$3&lt;'Res Rent Roll'!$J21,'Res Rent Roll'!$H21*'Res Rent Roll'!$C21,'Res Rent Roll'!$R21*Rollover!AL21*Rents!AM21/30),'Res Rent Roll'!$R21*Rollover!AL21*Rents!AM21/30))</f>
        <v/>
      </c>
      <c r="AN21" s="47" t="str">
        <f>IF('Res Rent Roll'!$B21="","",IF('Res Rent Roll'!$D21="YES",IF(Vacancy!AN$3&lt;'Res Rent Roll'!$J21,'Res Rent Roll'!$H21*'Res Rent Roll'!$C21,'Res Rent Roll'!$R21*Rollover!AM21*Rents!AN21/30),'Res Rent Roll'!$R21*Rollover!AM21*Rents!AN21/30))</f>
        <v/>
      </c>
      <c r="AO21" s="47" t="str">
        <f>IF('Res Rent Roll'!$B21="","",IF('Res Rent Roll'!$D21="YES",IF(Vacancy!AO$3&lt;'Res Rent Roll'!$J21,'Res Rent Roll'!$H21*'Res Rent Roll'!$C21,'Res Rent Roll'!$R21*Rollover!AN21*Rents!AO21/30),'Res Rent Roll'!$R21*Rollover!AN21*Rents!AO21/30))</f>
        <v/>
      </c>
      <c r="AP21" s="47" t="str">
        <f>IF('Res Rent Roll'!$B21="","",IF('Res Rent Roll'!$D21="YES",IF(Vacancy!AP$3&lt;'Res Rent Roll'!$J21,'Res Rent Roll'!$H21*'Res Rent Roll'!$C21,'Res Rent Roll'!$R21*Rollover!AO21*Rents!AP21/30),'Res Rent Roll'!$R21*Rollover!AO21*Rents!AP21/30))</f>
        <v/>
      </c>
      <c r="AQ21" s="47" t="str">
        <f>IF('Res Rent Roll'!$B21="","",IF('Res Rent Roll'!$D21="YES",IF(Vacancy!AQ$3&lt;'Res Rent Roll'!$J21,'Res Rent Roll'!$H21*'Res Rent Roll'!$C21,'Res Rent Roll'!$R21*Rollover!AP21*Rents!AQ21/30),'Res Rent Roll'!$R21*Rollover!AP21*Rents!AQ21/30))</f>
        <v/>
      </c>
      <c r="AR21" s="47" t="str">
        <f>IF('Res Rent Roll'!$B21="","",IF('Res Rent Roll'!$D21="YES",IF(Vacancy!AR$3&lt;'Res Rent Roll'!$J21,'Res Rent Roll'!$H21*'Res Rent Roll'!$C21,'Res Rent Roll'!$R21*Rollover!AQ21*Rents!AR21/30),'Res Rent Roll'!$R21*Rollover!AQ21*Rents!AR21/30))</f>
        <v/>
      </c>
      <c r="AS21" s="47" t="str">
        <f>IF('Res Rent Roll'!$B21="","",IF('Res Rent Roll'!$D21="YES",IF(Vacancy!AS$3&lt;'Res Rent Roll'!$J21,'Res Rent Roll'!$H21*'Res Rent Roll'!$C21,'Res Rent Roll'!$R21*Rollover!AR21*Rents!AS21/30),'Res Rent Roll'!$R21*Rollover!AR21*Rents!AS21/30))</f>
        <v/>
      </c>
      <c r="AT21" s="47" t="str">
        <f>IF('Res Rent Roll'!$B21="","",IF('Res Rent Roll'!$D21="YES",IF(Vacancy!AT$3&lt;'Res Rent Roll'!$J21,'Res Rent Roll'!$H21*'Res Rent Roll'!$C21,'Res Rent Roll'!$R21*Rollover!AS21*Rents!AT21/30),'Res Rent Roll'!$R21*Rollover!AS21*Rents!AT21/30))</f>
        <v/>
      </c>
      <c r="AU21" s="47" t="str">
        <f>IF('Res Rent Roll'!$B21="","",IF('Res Rent Roll'!$D21="YES",IF(Vacancy!AU$3&lt;'Res Rent Roll'!$J21,'Res Rent Roll'!$H21*'Res Rent Roll'!$C21,'Res Rent Roll'!$R21*Rollover!AT21*Rents!AU21/30),'Res Rent Roll'!$R21*Rollover!AT21*Rents!AU21/30))</f>
        <v/>
      </c>
      <c r="AV21" s="47" t="str">
        <f>IF('Res Rent Roll'!$B21="","",IF('Res Rent Roll'!$D21="YES",IF(Vacancy!AV$3&lt;'Res Rent Roll'!$J21,'Res Rent Roll'!$H21*'Res Rent Roll'!$C21,'Res Rent Roll'!$R21*Rollover!AU21*Rents!AV21/30),'Res Rent Roll'!$R21*Rollover!AU21*Rents!AV21/30))</f>
        <v/>
      </c>
      <c r="AW21" s="47" t="str">
        <f>IF('Res Rent Roll'!$B21="","",IF('Res Rent Roll'!$D21="YES",IF(Vacancy!AW$3&lt;'Res Rent Roll'!$J21,'Res Rent Roll'!$H21*'Res Rent Roll'!$C21,'Res Rent Roll'!$R21*Rollover!AV21*Rents!AW21/30),'Res Rent Roll'!$R21*Rollover!AV21*Rents!AW21/30))</f>
        <v/>
      </c>
      <c r="AX21" s="47" t="str">
        <f>IF('Res Rent Roll'!$B21="","",IF('Res Rent Roll'!$D21="YES",IF(Vacancy!AX$3&lt;'Res Rent Roll'!$J21,'Res Rent Roll'!$H21*'Res Rent Roll'!$C21,'Res Rent Roll'!$R21*Rollover!AW21*Rents!AX21/30),'Res Rent Roll'!$R21*Rollover!AW21*Rents!AX21/30))</f>
        <v/>
      </c>
      <c r="AY21" s="47" t="str">
        <f>IF('Res Rent Roll'!$B21="","",IF('Res Rent Roll'!$D21="YES",IF(Vacancy!AY$3&lt;'Res Rent Roll'!$J21,'Res Rent Roll'!$H21*'Res Rent Roll'!$C21,'Res Rent Roll'!$R21*Rollover!AX21*Rents!AY21/30),'Res Rent Roll'!$R21*Rollover!AX21*Rents!AY21/30))</f>
        <v/>
      </c>
      <c r="AZ21" s="47" t="str">
        <f>IF('Res Rent Roll'!$B21="","",IF('Res Rent Roll'!$D21="YES",IF(Vacancy!AZ$3&lt;'Res Rent Roll'!$J21,'Res Rent Roll'!$H21*'Res Rent Roll'!$C21,'Res Rent Roll'!$R21*Rollover!AY21*Rents!AZ21/30),'Res Rent Roll'!$R21*Rollover!AY21*Rents!AZ21/30))</f>
        <v/>
      </c>
      <c r="BA21" s="47" t="str">
        <f>IF('Res Rent Roll'!$B21="","",IF('Res Rent Roll'!$D21="YES",IF(Vacancy!BA$3&lt;'Res Rent Roll'!$J21,'Res Rent Roll'!$H21*'Res Rent Roll'!$C21,'Res Rent Roll'!$R21*Rollover!AZ21*Rents!BA21/30),'Res Rent Roll'!$R21*Rollover!AZ21*Rents!BA21/30))</f>
        <v/>
      </c>
      <c r="BB21" s="47" t="str">
        <f>IF('Res Rent Roll'!$B21="","",IF('Res Rent Roll'!$D21="YES",IF(Vacancy!BB$3&lt;'Res Rent Roll'!$J21,'Res Rent Roll'!$H21*'Res Rent Roll'!$C21,'Res Rent Roll'!$R21*Rollover!BA21*Rents!BB21/30),'Res Rent Roll'!$R21*Rollover!BA21*Rents!BB21/30))</f>
        <v/>
      </c>
      <c r="BC21" s="47" t="str">
        <f>IF('Res Rent Roll'!$B21="","",IF('Res Rent Roll'!$D21="YES",IF(Vacancy!BC$3&lt;'Res Rent Roll'!$J21,'Res Rent Roll'!$H21*'Res Rent Roll'!$C21,'Res Rent Roll'!$R21*Rollover!BB21*Rents!BC21/30),'Res Rent Roll'!$R21*Rollover!BB21*Rents!BC21/30))</f>
        <v/>
      </c>
      <c r="BD21" s="47" t="str">
        <f>IF('Res Rent Roll'!$B21="","",IF('Res Rent Roll'!$D21="YES",IF(Vacancy!BD$3&lt;'Res Rent Roll'!$J21,'Res Rent Roll'!$H21*'Res Rent Roll'!$C21,'Res Rent Roll'!$R21*Rollover!BC21*Rents!BD21/30),'Res Rent Roll'!$R21*Rollover!BC21*Rents!BD21/30))</f>
        <v/>
      </c>
      <c r="BE21" s="47" t="str">
        <f>IF('Res Rent Roll'!$B21="","",IF('Res Rent Roll'!$D21="YES",IF(Vacancy!BE$3&lt;'Res Rent Roll'!$J21,'Res Rent Roll'!$H21*'Res Rent Roll'!$C21,'Res Rent Roll'!$R21*Rollover!BD21*Rents!BE21/30),'Res Rent Roll'!$R21*Rollover!BD21*Rents!BE21/30))</f>
        <v/>
      </c>
      <c r="BF21" s="47" t="str">
        <f>IF('Res Rent Roll'!$B21="","",IF('Res Rent Roll'!$D21="YES",IF(Vacancy!BF$3&lt;'Res Rent Roll'!$J21,'Res Rent Roll'!$H21*'Res Rent Roll'!$C21,'Res Rent Roll'!$R21*Rollover!BE21*Rents!BF21/30),'Res Rent Roll'!$R21*Rollover!BE21*Rents!BF21/30))</f>
        <v/>
      </c>
      <c r="BG21" s="47" t="str">
        <f>IF('Res Rent Roll'!$B21="","",IF('Res Rent Roll'!$D21="YES",IF(Vacancy!BG$3&lt;'Res Rent Roll'!$J21,'Res Rent Roll'!$H21*'Res Rent Roll'!$C21,'Res Rent Roll'!$R21*Rollover!BF21*Rents!BG21/30),'Res Rent Roll'!$R21*Rollover!BF21*Rents!BG21/30))</f>
        <v/>
      </c>
      <c r="BH21" s="47" t="str">
        <f>IF('Res Rent Roll'!$B21="","",IF('Res Rent Roll'!$D21="YES",IF(Vacancy!BH$3&lt;'Res Rent Roll'!$J21,'Res Rent Roll'!$H21*'Res Rent Roll'!$C21,'Res Rent Roll'!$R21*Rollover!BG21*Rents!BH21/30),'Res Rent Roll'!$R21*Rollover!BG21*Rents!BH21/30))</f>
        <v/>
      </c>
      <c r="BI21" s="47" t="str">
        <f>IF('Res Rent Roll'!$B21="","",IF('Res Rent Roll'!$D21="YES",IF(Vacancy!BI$3&lt;'Res Rent Roll'!$J21,'Res Rent Roll'!$H21*'Res Rent Roll'!$C21,'Res Rent Roll'!$R21*Rollover!BH21*Rents!BI21/30),'Res Rent Roll'!$R21*Rollover!BH21*Rents!BI21/30))</f>
        <v/>
      </c>
      <c r="BJ21" s="47" t="str">
        <f>IF('Res Rent Roll'!$B21="","",IF('Res Rent Roll'!$D21="YES",IF(Vacancy!BJ$3&lt;'Res Rent Roll'!$J21,'Res Rent Roll'!$H21*'Res Rent Roll'!$C21,'Res Rent Roll'!$R21*Rollover!BI21*Rents!BJ21/30),'Res Rent Roll'!$R21*Rollover!BI21*Rents!BJ21/30))</f>
        <v/>
      </c>
      <c r="BK21" s="47" t="str">
        <f>IF('Res Rent Roll'!$B21="","",IF('Res Rent Roll'!$D21="YES",IF(Vacancy!BK$3&lt;'Res Rent Roll'!$J21,'Res Rent Roll'!$H21*'Res Rent Roll'!$C21,'Res Rent Roll'!$R21*Rollover!BJ21*Rents!BK21/30),'Res Rent Roll'!$R21*Rollover!BJ21*Rents!BK21/30))</f>
        <v/>
      </c>
      <c r="BL21" s="47" t="str">
        <f>IF('Res Rent Roll'!$B21="","",IF('Res Rent Roll'!$D21="YES",IF(Vacancy!BL$3&lt;'Res Rent Roll'!$J21,'Res Rent Roll'!$H21*'Res Rent Roll'!$C21,'Res Rent Roll'!$R21*Rollover!BK21*Rents!BL21/30),'Res Rent Roll'!$R21*Rollover!BK21*Rents!BL21/30))</f>
        <v/>
      </c>
      <c r="BM21" s="47" t="str">
        <f>IF('Res Rent Roll'!$B21="","",IF('Res Rent Roll'!$D21="YES",IF(Vacancy!BM$3&lt;'Res Rent Roll'!$J21,'Res Rent Roll'!$H21*'Res Rent Roll'!$C21,'Res Rent Roll'!$R21*Rollover!BL21*Rents!BM21/30),'Res Rent Roll'!$R21*Rollover!BL21*Rents!BM21/30))</f>
        <v/>
      </c>
      <c r="BN21" s="47" t="str">
        <f>IF('Res Rent Roll'!$B21="","",IF('Res Rent Roll'!$D21="YES",IF(Vacancy!BN$3&lt;'Res Rent Roll'!$J21,'Res Rent Roll'!$H21*'Res Rent Roll'!$C21,'Res Rent Roll'!$R21*Rollover!BM21*Rents!BN21/30),'Res Rent Roll'!$R21*Rollover!BM21*Rents!BN21/30))</f>
        <v/>
      </c>
      <c r="BO21" s="47" t="str">
        <f>IF('Res Rent Roll'!$B21="","",IF('Res Rent Roll'!$D21="YES",IF(Vacancy!BO$3&lt;'Res Rent Roll'!$J21,'Res Rent Roll'!$H21*'Res Rent Roll'!$C21,'Res Rent Roll'!$R21*Rollover!BN21*Rents!BO21/30),'Res Rent Roll'!$R21*Rollover!BN21*Rents!BO21/30))</f>
        <v/>
      </c>
      <c r="BP21" s="47" t="str">
        <f>IF('Res Rent Roll'!$B21="","",IF('Res Rent Roll'!$D21="YES",IF(Vacancy!BP$3&lt;'Res Rent Roll'!$J21,'Res Rent Roll'!$H21*'Res Rent Roll'!$C21,'Res Rent Roll'!$R21*Rollover!BO21*Rents!BP21/30),'Res Rent Roll'!$R21*Rollover!BO21*Rents!BP21/30))</f>
        <v/>
      </c>
      <c r="BQ21" s="47" t="str">
        <f>IF('Res Rent Roll'!$B21="","",IF('Res Rent Roll'!$D21="YES",IF(Vacancy!BQ$3&lt;'Res Rent Roll'!$J21,'Res Rent Roll'!$H21*'Res Rent Roll'!$C21,'Res Rent Roll'!$R21*Rollover!BP21*Rents!BQ21/30),'Res Rent Roll'!$R21*Rollover!BP21*Rents!BQ21/30))</f>
        <v/>
      </c>
      <c r="BR21" s="47" t="str">
        <f>IF('Res Rent Roll'!$B21="","",IF('Res Rent Roll'!$D21="YES",IF(Vacancy!BR$3&lt;'Res Rent Roll'!$J21,'Res Rent Roll'!$H21*'Res Rent Roll'!$C21,'Res Rent Roll'!$R21*Rollover!BQ21*Rents!BR21/30),'Res Rent Roll'!$R21*Rollover!BQ21*Rents!BR21/30))</f>
        <v/>
      </c>
      <c r="BS21" s="47" t="str">
        <f>IF('Res Rent Roll'!$B21="","",IF('Res Rent Roll'!$D21="YES",IF(Vacancy!BS$3&lt;'Res Rent Roll'!$J21,'Res Rent Roll'!$H21*'Res Rent Roll'!$C21,'Res Rent Roll'!$R21*Rollover!BR21*Rents!BS21/30),'Res Rent Roll'!$R21*Rollover!BR21*Rents!BS21/30))</f>
        <v/>
      </c>
      <c r="BT21" s="47" t="str">
        <f>IF('Res Rent Roll'!$B21="","",IF('Res Rent Roll'!$D21="YES",IF(Vacancy!BT$3&lt;'Res Rent Roll'!$J21,'Res Rent Roll'!$H21*'Res Rent Roll'!$C21,'Res Rent Roll'!$R21*Rollover!BS21*Rents!BT21/30),'Res Rent Roll'!$R21*Rollover!BS21*Rents!BT21/30))</f>
        <v/>
      </c>
      <c r="BU21" s="47" t="str">
        <f>IF('Res Rent Roll'!$B21="","",IF('Res Rent Roll'!$D21="YES",IF(Vacancy!BU$3&lt;'Res Rent Roll'!$J21,'Res Rent Roll'!$H21*'Res Rent Roll'!$C21,'Res Rent Roll'!$R21*Rollover!BT21*Rents!BU21/30),'Res Rent Roll'!$R21*Rollover!BT21*Rents!BU21/30))</f>
        <v/>
      </c>
      <c r="BV21" s="47" t="str">
        <f>IF('Res Rent Roll'!$B21="","",IF('Res Rent Roll'!$D21="YES",IF(Vacancy!BV$3&lt;'Res Rent Roll'!$J21,'Res Rent Roll'!$H21*'Res Rent Roll'!$C21,'Res Rent Roll'!$R21*Rollover!BU21*Rents!BV21/30),'Res Rent Roll'!$R21*Rollover!BU21*Rents!BV21/30))</f>
        <v/>
      </c>
      <c r="BW21" s="47" t="str">
        <f>IF('Res Rent Roll'!$B21="","",IF('Res Rent Roll'!$D21="YES",IF(Vacancy!BW$3&lt;'Res Rent Roll'!$J21,'Res Rent Roll'!$H21*'Res Rent Roll'!$C21,'Res Rent Roll'!$R21*Rollover!BV21*Rents!BW21/30),'Res Rent Roll'!$R21*Rollover!BV21*Rents!BW21/30))</f>
        <v/>
      </c>
      <c r="BX21" s="47" t="str">
        <f>IF('Res Rent Roll'!$B21="","",IF('Res Rent Roll'!$D21="YES",IF(Vacancy!BX$3&lt;'Res Rent Roll'!$J21,'Res Rent Roll'!$H21*'Res Rent Roll'!$C21,'Res Rent Roll'!$R21*Rollover!BW21*Rents!BX21/30),'Res Rent Roll'!$R21*Rollover!BW21*Rents!BX21/30))</f>
        <v/>
      </c>
      <c r="BY21" s="47" t="str">
        <f>IF('Res Rent Roll'!$B21="","",IF('Res Rent Roll'!$D21="YES",IF(Vacancy!BY$3&lt;'Res Rent Roll'!$J21,'Res Rent Roll'!$H21*'Res Rent Roll'!$C21,'Res Rent Roll'!$R21*Rollover!BX21*Rents!BY21/30),'Res Rent Roll'!$R21*Rollover!BX21*Rents!BY21/30))</f>
        <v/>
      </c>
      <c r="BZ21" s="47" t="str">
        <f>IF('Res Rent Roll'!$B21="","",IF('Res Rent Roll'!$D21="YES",IF(Vacancy!BZ$3&lt;'Res Rent Roll'!$J21,'Res Rent Roll'!$H21*'Res Rent Roll'!$C21,'Res Rent Roll'!$R21*Rollover!BY21*Rents!BZ21/30),'Res Rent Roll'!$R21*Rollover!BY21*Rents!BZ21/30))</f>
        <v/>
      </c>
      <c r="CA21" s="47" t="str">
        <f>IF('Res Rent Roll'!$B21="","",IF('Res Rent Roll'!$D21="YES",IF(Vacancy!CA$3&lt;'Res Rent Roll'!$J21,'Res Rent Roll'!$H21*'Res Rent Roll'!$C21,'Res Rent Roll'!$R21*Rollover!BZ21*Rents!CA21/30),'Res Rent Roll'!$R21*Rollover!BZ21*Rents!CA21/30))</f>
        <v/>
      </c>
      <c r="CB21" s="47" t="str">
        <f>IF('Res Rent Roll'!$B21="","",IF('Res Rent Roll'!$D21="YES",IF(Vacancy!CB$3&lt;'Res Rent Roll'!$J21,'Res Rent Roll'!$H21*'Res Rent Roll'!$C21,'Res Rent Roll'!$R21*Rollover!CA21*Rents!CB21/30),'Res Rent Roll'!$R21*Rollover!CA21*Rents!CB21/30))</f>
        <v/>
      </c>
      <c r="CC21" s="47" t="str">
        <f>IF('Res Rent Roll'!$B21="","",IF('Res Rent Roll'!$D21="YES",IF(Vacancy!CC$3&lt;'Res Rent Roll'!$J21,'Res Rent Roll'!$H21*'Res Rent Roll'!$C21,'Res Rent Roll'!$R21*Rollover!CB21*Rents!CC21/30),'Res Rent Roll'!$R21*Rollover!CB21*Rents!CC21/30))</f>
        <v/>
      </c>
      <c r="CD21" s="47" t="str">
        <f>IF('Res Rent Roll'!$B21="","",IF('Res Rent Roll'!$D21="YES",IF(Vacancy!CD$3&lt;'Res Rent Roll'!$J21,'Res Rent Roll'!$H21*'Res Rent Roll'!$C21,'Res Rent Roll'!$R21*Rollover!CC21*Rents!CD21/30),'Res Rent Roll'!$R21*Rollover!CC21*Rents!CD21/30))</f>
        <v/>
      </c>
      <c r="CE21" s="47" t="str">
        <f>IF('Res Rent Roll'!$B21="","",IF('Res Rent Roll'!$D21="YES",IF(Vacancy!CE$3&lt;'Res Rent Roll'!$J21,'Res Rent Roll'!$H21*'Res Rent Roll'!$C21,'Res Rent Roll'!$R21*Rollover!CD21*Rents!CE21/30),'Res Rent Roll'!$R21*Rollover!CD21*Rents!CE21/30))</f>
        <v/>
      </c>
      <c r="CF21" s="47" t="str">
        <f>IF('Res Rent Roll'!$B21="","",IF('Res Rent Roll'!$D21="YES",IF(Vacancy!CF$3&lt;'Res Rent Roll'!$J21,'Res Rent Roll'!$H21*'Res Rent Roll'!$C21,'Res Rent Roll'!$R21*Rollover!CE21*Rents!CF21/30),'Res Rent Roll'!$R21*Rollover!CE21*Rents!CF21/30))</f>
        <v/>
      </c>
      <c r="CG21" s="47" t="str">
        <f>IF('Res Rent Roll'!$B21="","",IF('Res Rent Roll'!$D21="YES",IF(Vacancy!CG$3&lt;'Res Rent Roll'!$J21,'Res Rent Roll'!$H21*'Res Rent Roll'!$C21,'Res Rent Roll'!$R21*Rollover!CF21*Rents!CG21/30),'Res Rent Roll'!$R21*Rollover!CF21*Rents!CG21/30))</f>
        <v/>
      </c>
      <c r="CH21" s="47" t="str">
        <f>IF('Res Rent Roll'!$B21="","",IF('Res Rent Roll'!$D21="YES",IF(Vacancy!CH$3&lt;'Res Rent Roll'!$J21,'Res Rent Roll'!$H21*'Res Rent Roll'!$C21,'Res Rent Roll'!$R21*Rollover!CG21*Rents!CH21/30),'Res Rent Roll'!$R21*Rollover!CG21*Rents!CH21/30))</f>
        <v/>
      </c>
      <c r="CI21" s="47" t="str">
        <f>IF('Res Rent Roll'!$B21="","",IF('Res Rent Roll'!$D21="YES",IF(Vacancy!CI$3&lt;'Res Rent Roll'!$J21,'Res Rent Roll'!$H21*'Res Rent Roll'!$C21,'Res Rent Roll'!$R21*Rollover!CH21*Rents!CI21/30),'Res Rent Roll'!$R21*Rollover!CH21*Rents!CI21/30))</f>
        <v/>
      </c>
      <c r="CJ21" s="47" t="str">
        <f>IF('Res Rent Roll'!$B21="","",IF('Res Rent Roll'!$D21="YES",IF(Vacancy!CJ$3&lt;'Res Rent Roll'!$J21,'Res Rent Roll'!$H21*'Res Rent Roll'!$C21,'Res Rent Roll'!$R21*Rollover!CI21*Rents!CJ21/30),'Res Rent Roll'!$R21*Rollover!CI21*Rents!CJ21/30))</f>
        <v/>
      </c>
      <c r="CK21" s="47" t="str">
        <f>IF('Res Rent Roll'!$B21="","",IF('Res Rent Roll'!$D21="YES",IF(Vacancy!CK$3&lt;'Res Rent Roll'!$J21,'Res Rent Roll'!$H21*'Res Rent Roll'!$C21,'Res Rent Roll'!$R21*Rollover!CJ21*Rents!CK21/30),'Res Rent Roll'!$R21*Rollover!CJ21*Rents!CK21/30))</f>
        <v/>
      </c>
      <c r="CL21" s="47" t="str">
        <f>IF('Res Rent Roll'!$B21="","",IF('Res Rent Roll'!$D21="YES",IF(Vacancy!CL$3&lt;'Res Rent Roll'!$J21,'Res Rent Roll'!$H21*'Res Rent Roll'!$C21,'Res Rent Roll'!$R21*Rollover!CK21*Rents!CL21/30),'Res Rent Roll'!$R21*Rollover!CK21*Rents!CL21/30))</f>
        <v/>
      </c>
      <c r="CM21" s="47" t="str">
        <f>IF('Res Rent Roll'!$B21="","",IF('Res Rent Roll'!$D21="YES",IF(Vacancy!CM$3&lt;'Res Rent Roll'!$J21,'Res Rent Roll'!$H21*'Res Rent Roll'!$C21,'Res Rent Roll'!$R21*Rollover!CL21*Rents!CM21/30),'Res Rent Roll'!$R21*Rollover!CL21*Rents!CM21/30))</f>
        <v/>
      </c>
      <c r="CN21" s="47" t="str">
        <f>IF('Res Rent Roll'!$B21="","",IF('Res Rent Roll'!$D21="YES",IF(Vacancy!CN$3&lt;'Res Rent Roll'!$J21,'Res Rent Roll'!$H21*'Res Rent Roll'!$C21,'Res Rent Roll'!$R21*Rollover!CM21*Rents!CN21/30),'Res Rent Roll'!$R21*Rollover!CM21*Rents!CN21/30))</f>
        <v/>
      </c>
      <c r="CO21" s="47" t="str">
        <f>IF('Res Rent Roll'!$B21="","",IF('Res Rent Roll'!$D21="YES",IF(Vacancy!CO$3&lt;'Res Rent Roll'!$J21,'Res Rent Roll'!$H21*'Res Rent Roll'!$C21,'Res Rent Roll'!$R21*Rollover!CN21*Rents!CO21/30),'Res Rent Roll'!$R21*Rollover!CN21*Rents!CO21/30))</f>
        <v/>
      </c>
      <c r="CP21" s="47" t="str">
        <f>IF('Res Rent Roll'!$B21="","",IF('Res Rent Roll'!$D21="YES",IF(Vacancy!CP$3&lt;'Res Rent Roll'!$J21,'Res Rent Roll'!$H21*'Res Rent Roll'!$C21,'Res Rent Roll'!$R21*Rollover!CO21*Rents!CP21/30),'Res Rent Roll'!$R21*Rollover!CO21*Rents!CP21/30))</f>
        <v/>
      </c>
      <c r="CQ21" s="47" t="str">
        <f>IF('Res Rent Roll'!$B21="","",IF('Res Rent Roll'!$D21="YES",IF(Vacancy!CQ$3&lt;'Res Rent Roll'!$J21,'Res Rent Roll'!$H21*'Res Rent Roll'!$C21,'Res Rent Roll'!$R21*Rollover!CP21*Rents!CQ21/30),'Res Rent Roll'!$R21*Rollover!CP21*Rents!CQ21/30))</f>
        <v/>
      </c>
      <c r="CR21" s="47" t="str">
        <f>IF('Res Rent Roll'!$B21="","",IF('Res Rent Roll'!$D21="YES",IF(Vacancy!CR$3&lt;'Res Rent Roll'!$J21,'Res Rent Roll'!$H21*'Res Rent Roll'!$C21,'Res Rent Roll'!$R21*Rollover!CQ21*Rents!CR21/30),'Res Rent Roll'!$R21*Rollover!CQ21*Rents!CR21/30))</f>
        <v/>
      </c>
      <c r="CS21" s="47" t="str">
        <f>IF('Res Rent Roll'!$B21="","",IF('Res Rent Roll'!$D21="YES",IF(Vacancy!CS$3&lt;'Res Rent Roll'!$J21,'Res Rent Roll'!$H21*'Res Rent Roll'!$C21,'Res Rent Roll'!$R21*Rollover!CR21*Rents!CS21/30),'Res Rent Roll'!$R21*Rollover!CR21*Rents!CS21/30))</f>
        <v/>
      </c>
      <c r="CT21" s="47" t="str">
        <f>IF('Res Rent Roll'!$B21="","",IF('Res Rent Roll'!$D21="YES",IF(Vacancy!CT$3&lt;'Res Rent Roll'!$J21,'Res Rent Roll'!$H21*'Res Rent Roll'!$C21,'Res Rent Roll'!$R21*Rollover!CS21*Rents!CT21/30),'Res Rent Roll'!$R21*Rollover!CS21*Rents!CT21/30))</f>
        <v/>
      </c>
      <c r="CU21" s="47" t="str">
        <f>IF('Res Rent Roll'!$B21="","",IF('Res Rent Roll'!$D21="YES",IF(Vacancy!CU$3&lt;'Res Rent Roll'!$J21,'Res Rent Roll'!$H21*'Res Rent Roll'!$C21,'Res Rent Roll'!$R21*Rollover!CT21*Rents!CU21/30),'Res Rent Roll'!$R21*Rollover!CT21*Rents!CU21/30))</f>
        <v/>
      </c>
      <c r="CV21" s="47" t="str">
        <f>IF('Res Rent Roll'!$B21="","",IF('Res Rent Roll'!$D21="YES",IF(Vacancy!CV$3&lt;'Res Rent Roll'!$J21,'Res Rent Roll'!$H21*'Res Rent Roll'!$C21,'Res Rent Roll'!$R21*Rollover!CU21*Rents!CV21/30),'Res Rent Roll'!$R21*Rollover!CU21*Rents!CV21/30))</f>
        <v/>
      </c>
      <c r="CW21" s="47" t="str">
        <f>IF('Res Rent Roll'!$B21="","",IF('Res Rent Roll'!$D21="YES",IF(Vacancy!CW$3&lt;'Res Rent Roll'!$J21,'Res Rent Roll'!$H21*'Res Rent Roll'!$C21,'Res Rent Roll'!$R21*Rollover!CV21*Rents!CW21/30),'Res Rent Roll'!$R21*Rollover!CV21*Rents!CW21/30))</f>
        <v/>
      </c>
      <c r="CX21" s="47" t="str">
        <f>IF('Res Rent Roll'!$B21="","",IF('Res Rent Roll'!$D21="YES",IF(Vacancy!CX$3&lt;'Res Rent Roll'!$J21,'Res Rent Roll'!$H21*'Res Rent Roll'!$C21,'Res Rent Roll'!$R21*Rollover!CW21*Rents!CX21/30),'Res Rent Roll'!$R21*Rollover!CW21*Rents!CX21/30))</f>
        <v/>
      </c>
      <c r="CY21" s="47" t="str">
        <f>IF('Res Rent Roll'!$B21="","",IF('Res Rent Roll'!$D21="YES",IF(Vacancy!CY$3&lt;'Res Rent Roll'!$J21,'Res Rent Roll'!$H21*'Res Rent Roll'!$C21,'Res Rent Roll'!$R21*Rollover!CX21*Rents!CY21/30),'Res Rent Roll'!$R21*Rollover!CX21*Rents!CY21/30))</f>
        <v/>
      </c>
      <c r="CZ21" s="47" t="str">
        <f>IF('Res Rent Roll'!$B21="","",IF('Res Rent Roll'!$D21="YES",IF(Vacancy!CZ$3&lt;'Res Rent Roll'!$J21,'Res Rent Roll'!$H21*'Res Rent Roll'!$C21,'Res Rent Roll'!$R21*Rollover!CY21*Rents!CZ21/30),'Res Rent Roll'!$R21*Rollover!CY21*Rents!CZ21/30))</f>
        <v/>
      </c>
      <c r="DA21" s="47" t="str">
        <f>IF('Res Rent Roll'!$B21="","",IF('Res Rent Roll'!$D21="YES",IF(Vacancy!DA$3&lt;'Res Rent Roll'!$J21,'Res Rent Roll'!$H21*'Res Rent Roll'!$C21,'Res Rent Roll'!$R21*Rollover!CZ21*Rents!DA21/30),'Res Rent Roll'!$R21*Rollover!CZ21*Rents!DA21/30))</f>
        <v/>
      </c>
      <c r="DB21" s="47" t="str">
        <f>IF('Res Rent Roll'!$B21="","",IF('Res Rent Roll'!$D21="YES",IF(Vacancy!DB$3&lt;'Res Rent Roll'!$J21,'Res Rent Roll'!$H21*'Res Rent Roll'!$C21,'Res Rent Roll'!$R21*Rollover!DA21*Rents!DB21/30),'Res Rent Roll'!$R21*Rollover!DA21*Rents!DB21/30))</f>
        <v/>
      </c>
      <c r="DC21" s="47" t="str">
        <f>IF('Res Rent Roll'!$B21="","",IF('Res Rent Roll'!$D21="YES",IF(Vacancy!DC$3&lt;'Res Rent Roll'!$J21,'Res Rent Roll'!$H21*'Res Rent Roll'!$C21,'Res Rent Roll'!$R21*Rollover!DB21*Rents!DC21/30),'Res Rent Roll'!$R21*Rollover!DB21*Rents!DC21/30))</f>
        <v/>
      </c>
      <c r="DD21" s="47" t="str">
        <f>IF('Res Rent Roll'!$B21="","",IF('Res Rent Roll'!$D21="YES",IF(Vacancy!DD$3&lt;'Res Rent Roll'!$J21,'Res Rent Roll'!$H21*'Res Rent Roll'!$C21,'Res Rent Roll'!$R21*Rollover!DC21*Rents!DD21/30),'Res Rent Roll'!$R21*Rollover!DC21*Rents!DD21/30))</f>
        <v/>
      </c>
      <c r="DE21" s="47" t="str">
        <f>IF('Res Rent Roll'!$B21="","",IF('Res Rent Roll'!$D21="YES",IF(Vacancy!DE$3&lt;'Res Rent Roll'!$J21,'Res Rent Roll'!$H21*'Res Rent Roll'!$C21,'Res Rent Roll'!$R21*Rollover!DD21*Rents!DE21/30),'Res Rent Roll'!$R21*Rollover!DD21*Rents!DE21/30))</f>
        <v/>
      </c>
      <c r="DF21" s="47" t="str">
        <f>IF('Res Rent Roll'!$B21="","",IF('Res Rent Roll'!$D21="YES",IF(Vacancy!DF$3&lt;'Res Rent Roll'!$J21,'Res Rent Roll'!$H21*'Res Rent Roll'!$C21,'Res Rent Roll'!$R21*Rollover!DE21*Rents!DF21/30),'Res Rent Roll'!$R21*Rollover!DE21*Rents!DF21/30))</f>
        <v/>
      </c>
      <c r="DG21" s="47" t="str">
        <f>IF('Res Rent Roll'!$B21="","",IF('Res Rent Roll'!$D21="YES",IF(Vacancy!DG$3&lt;'Res Rent Roll'!$J21,'Res Rent Roll'!$H21*'Res Rent Roll'!$C21,'Res Rent Roll'!$R21*Rollover!DF21*Rents!DG21/30),'Res Rent Roll'!$R21*Rollover!DF21*Rents!DG21/30))</f>
        <v/>
      </c>
      <c r="DH21" s="47" t="str">
        <f>IF('Res Rent Roll'!$B21="","",IF('Res Rent Roll'!$D21="YES",IF(Vacancy!DH$3&lt;'Res Rent Roll'!$J21,'Res Rent Roll'!$H21*'Res Rent Roll'!$C21,'Res Rent Roll'!$R21*Rollover!DG21*Rents!DH21/30),'Res Rent Roll'!$R21*Rollover!DG21*Rents!DH21/30))</f>
        <v/>
      </c>
      <c r="DI21" s="47" t="str">
        <f>IF('Res Rent Roll'!$B21="","",IF('Res Rent Roll'!$D21="YES",IF(Vacancy!DI$3&lt;'Res Rent Roll'!$J21,'Res Rent Roll'!$H21*'Res Rent Roll'!$C21,'Res Rent Roll'!$R21*Rollover!DH21*Rents!DI21/30),'Res Rent Roll'!$R21*Rollover!DH21*Rents!DI21/30))</f>
        <v/>
      </c>
      <c r="DJ21" s="47" t="str">
        <f>IF('Res Rent Roll'!$B21="","",IF('Res Rent Roll'!$D21="YES",IF(Vacancy!DJ$3&lt;'Res Rent Roll'!$J21,'Res Rent Roll'!$H21*'Res Rent Roll'!$C21,'Res Rent Roll'!$R21*Rollover!DI21*Rents!DJ21/30),'Res Rent Roll'!$R21*Rollover!DI21*Rents!DJ21/30))</f>
        <v/>
      </c>
      <c r="DK21" s="47" t="str">
        <f>IF('Res Rent Roll'!$B21="","",IF('Res Rent Roll'!$D21="YES",IF(Vacancy!DK$3&lt;'Res Rent Roll'!$J21,'Res Rent Roll'!$H21*'Res Rent Roll'!$C21,'Res Rent Roll'!$R21*Rollover!DJ21*Rents!DK21/30),'Res Rent Roll'!$R21*Rollover!DJ21*Rents!DK21/30))</f>
        <v/>
      </c>
      <c r="DL21" s="47" t="str">
        <f>IF('Res Rent Roll'!$B21="","",IF('Res Rent Roll'!$D21="YES",IF(Vacancy!DL$3&lt;'Res Rent Roll'!$J21,'Res Rent Roll'!$H21*'Res Rent Roll'!$C21,'Res Rent Roll'!$R21*Rollover!DK21*Rents!DL21/30),'Res Rent Roll'!$R21*Rollover!DK21*Rents!DL21/30))</f>
        <v/>
      </c>
      <c r="DM21" s="47" t="str">
        <f>IF('Res Rent Roll'!$B21="","",IF('Res Rent Roll'!$D21="YES",IF(Vacancy!DM$3&lt;'Res Rent Roll'!$J21,'Res Rent Roll'!$H21*'Res Rent Roll'!$C21,'Res Rent Roll'!$R21*Rollover!DL21*Rents!DM21/30),'Res Rent Roll'!$R21*Rollover!DL21*Rents!DM21/30))</f>
        <v/>
      </c>
      <c r="DN21" s="47" t="str">
        <f>IF('Res Rent Roll'!$B21="","",IF('Res Rent Roll'!$D21="YES",IF(Vacancy!DN$3&lt;'Res Rent Roll'!$J21,'Res Rent Roll'!$H21*'Res Rent Roll'!$C21,'Res Rent Roll'!$R21*Rollover!DM21*Rents!DN21/30),'Res Rent Roll'!$R21*Rollover!DM21*Rents!DN21/30))</f>
        <v/>
      </c>
      <c r="DO21" s="47" t="str">
        <f>IF('Res Rent Roll'!$B21="","",IF('Res Rent Roll'!$D21="YES",IF(Vacancy!DO$3&lt;'Res Rent Roll'!$J21,'Res Rent Roll'!$H21*'Res Rent Roll'!$C21,'Res Rent Roll'!$R21*Rollover!DN21*Rents!DO21/30),'Res Rent Roll'!$R21*Rollover!DN21*Rents!DO21/30))</f>
        <v/>
      </c>
      <c r="DP21" s="47" t="str">
        <f>IF('Res Rent Roll'!$B21="","",IF('Res Rent Roll'!$D21="YES",IF(Vacancy!DP$3&lt;'Res Rent Roll'!$J21,'Res Rent Roll'!$H21*'Res Rent Roll'!$C21,'Res Rent Roll'!$R21*Rollover!DO21*Rents!DP21/30),'Res Rent Roll'!$R21*Rollover!DO21*Rents!DP21/30))</f>
        <v/>
      </c>
      <c r="DQ21" s="47" t="str">
        <f>IF('Res Rent Roll'!$B21="","",IF('Res Rent Roll'!$D21="YES",IF(Vacancy!DQ$3&lt;'Res Rent Roll'!$J21,'Res Rent Roll'!$H21*'Res Rent Roll'!$C21,'Res Rent Roll'!$R21*Rollover!DP21*Rents!DQ21/30),'Res Rent Roll'!$R21*Rollover!DP21*Rents!DQ21/30))</f>
        <v/>
      </c>
      <c r="DR21" s="47" t="str">
        <f>IF('Res Rent Roll'!$B21="","",IF('Res Rent Roll'!$D21="YES",IF(Vacancy!DR$3&lt;'Res Rent Roll'!$J21,'Res Rent Roll'!$H21*'Res Rent Roll'!$C21,'Res Rent Roll'!$R21*Rollover!DQ21*Rents!DR21/30),'Res Rent Roll'!$R21*Rollover!DQ21*Rents!DR21/30))</f>
        <v/>
      </c>
      <c r="DS21" s="47" t="str">
        <f>IF('Res Rent Roll'!$B21="","",IF('Res Rent Roll'!$D21="YES",IF(Vacancy!DS$3&lt;'Res Rent Roll'!$J21,'Res Rent Roll'!$H21*'Res Rent Roll'!$C21,'Res Rent Roll'!$R21*Rollover!DR21*Rents!DS21/30),'Res Rent Roll'!$R21*Rollover!DR21*Rents!DS21/30))</f>
        <v/>
      </c>
      <c r="DT21" s="47" t="str">
        <f>IF('Res Rent Roll'!$B21="","",IF('Res Rent Roll'!$D21="YES",IF(Vacancy!DT$3&lt;'Res Rent Roll'!$J21,'Res Rent Roll'!$H21*'Res Rent Roll'!$C21,'Res Rent Roll'!$R21*Rollover!DS21*Rents!DT21/30),'Res Rent Roll'!$R21*Rollover!DS21*Rents!DT21/30))</f>
        <v/>
      </c>
      <c r="DU21" s="47" t="str">
        <f>IF('Res Rent Roll'!$B21="","",IF('Res Rent Roll'!$D21="YES",IF(Vacancy!DU$3&lt;'Res Rent Roll'!$J21,'Res Rent Roll'!$H21*'Res Rent Roll'!$C21,'Res Rent Roll'!$R21*Rollover!DT21*Rents!DU21/30),'Res Rent Roll'!$R21*Rollover!DT21*Rents!DU21/30))</f>
        <v/>
      </c>
      <c r="DV21" s="47" t="str">
        <f>IF('Res Rent Roll'!$B21="","",IF('Res Rent Roll'!$D21="YES",IF(Vacancy!DV$3&lt;'Res Rent Roll'!$J21,'Res Rent Roll'!$H21*'Res Rent Roll'!$C21,'Res Rent Roll'!$R21*Rollover!DU21*Rents!DV21/30),'Res Rent Roll'!$R21*Rollover!DU21*Rents!DV21/30))</f>
        <v/>
      </c>
      <c r="DW21" s="47" t="str">
        <f>IF('Res Rent Roll'!$B21="","",IF('Res Rent Roll'!$D21="YES",IF(Vacancy!DW$3&lt;'Res Rent Roll'!$J21,'Res Rent Roll'!$H21*'Res Rent Roll'!$C21,'Res Rent Roll'!$R21*Rollover!DV21*Rents!DW21/30),'Res Rent Roll'!$R21*Rollover!DV21*Rents!DW21/30))</f>
        <v/>
      </c>
      <c r="DX21" s="47" t="str">
        <f>IF('Res Rent Roll'!$B21="","",IF('Res Rent Roll'!$D21="YES",IF(Vacancy!DX$3&lt;'Res Rent Roll'!$J21,'Res Rent Roll'!$H21*'Res Rent Roll'!$C21,'Res Rent Roll'!$R21*Rollover!DW21*Rents!DX21/30),'Res Rent Roll'!$R21*Rollover!DW21*Rents!DX21/30))</f>
        <v/>
      </c>
      <c r="DY21" s="47" t="str">
        <f>IF('Res Rent Roll'!$B21="","",IF('Res Rent Roll'!$D21="YES",IF(Vacancy!DY$3&lt;'Res Rent Roll'!$J21,'Res Rent Roll'!$H21*'Res Rent Roll'!$C21,'Res Rent Roll'!$R21*Rollover!DX21*Rents!DY21/30),'Res Rent Roll'!$R21*Rollover!DX21*Rents!DY21/30))</f>
        <v/>
      </c>
      <c r="DZ21" s="47" t="str">
        <f>IF('Res Rent Roll'!$B21="","",IF('Res Rent Roll'!$D21="YES",IF(Vacancy!DZ$3&lt;'Res Rent Roll'!$J21,'Res Rent Roll'!$H21*'Res Rent Roll'!$C21,'Res Rent Roll'!$R21*Rollover!DY21*Rents!DZ21/30),'Res Rent Roll'!$R21*Rollover!DY21*Rents!DZ21/30))</f>
        <v/>
      </c>
      <c r="EA21" s="47" t="str">
        <f>IF('Res Rent Roll'!$B21="","",IF('Res Rent Roll'!$D21="YES",IF(Vacancy!EA$3&lt;'Res Rent Roll'!$J21,'Res Rent Roll'!$H21*'Res Rent Roll'!$C21,'Res Rent Roll'!$R21*Rollover!DZ21*Rents!EA21/30),'Res Rent Roll'!$R21*Rollover!DZ21*Rents!EA21/30))</f>
        <v/>
      </c>
      <c r="EB21" s="47" t="str">
        <f>IF('Res Rent Roll'!$B21="","",IF('Res Rent Roll'!$D21="YES",IF(Vacancy!EB$3&lt;'Res Rent Roll'!$J21,'Res Rent Roll'!$H21*'Res Rent Roll'!$C21,'Res Rent Roll'!$R21*Rollover!EA21*Rents!EB21/30),'Res Rent Roll'!$R21*Rollover!EA21*Rents!EB21/30))</f>
        <v/>
      </c>
      <c r="EC21" s="47" t="str">
        <f>IF('Res Rent Roll'!$B21="","",IF('Res Rent Roll'!$D21="YES",IF(Vacancy!EC$3&lt;'Res Rent Roll'!$J21,'Res Rent Roll'!$H21*'Res Rent Roll'!$C21,'Res Rent Roll'!$R21*Rollover!EB21*Rents!EC21/30),'Res Rent Roll'!$R21*Rollover!EB21*Rents!EC21/30))</f>
        <v/>
      </c>
      <c r="ED21" s="47" t="str">
        <f>IF('Res Rent Roll'!$B21="","",IF('Res Rent Roll'!$D21="YES",IF(Vacancy!ED$3&lt;'Res Rent Roll'!$J21,'Res Rent Roll'!$H21*'Res Rent Roll'!$C21,'Res Rent Roll'!$R21*Rollover!EC21*Rents!ED21/30),'Res Rent Roll'!$R21*Rollover!EC21*Rents!ED21/30))</f>
        <v/>
      </c>
      <c r="EE21" s="47" t="str">
        <f>IF('Res Rent Roll'!$B21="","",IF('Res Rent Roll'!$D21="YES",IF(Vacancy!EE$3&lt;'Res Rent Roll'!$J21,'Res Rent Roll'!$H21*'Res Rent Roll'!$C21,'Res Rent Roll'!$R21*Rollover!ED21*Rents!EE21/30),'Res Rent Roll'!$R21*Rollover!ED21*Rents!EE21/30))</f>
        <v/>
      </c>
      <c r="EF21" s="47" t="str">
        <f>IF('Res Rent Roll'!$B21="","",IF('Res Rent Roll'!$D21="YES",IF(Vacancy!EF$3&lt;'Res Rent Roll'!$J21,'Res Rent Roll'!$H21*'Res Rent Roll'!$C21,'Res Rent Roll'!$R21*Rollover!EE21*Rents!EF21/30),'Res Rent Roll'!$R21*Rollover!EE21*Rents!EF21/30))</f>
        <v/>
      </c>
      <c r="EG21" s="47" t="str">
        <f>IF('Res Rent Roll'!$B21="","",IF('Res Rent Roll'!$D21="YES",IF(Vacancy!EG$3&lt;'Res Rent Roll'!$J21,'Res Rent Roll'!$H21*'Res Rent Roll'!$C21,'Res Rent Roll'!$R21*Rollover!EF21*Rents!EG21/30),'Res Rent Roll'!$R21*Rollover!EF21*Rents!EG21/30))</f>
        <v/>
      </c>
      <c r="EH21" s="47" t="str">
        <f>IF('Res Rent Roll'!$B21="","",IF('Res Rent Roll'!$D21="YES",IF(Vacancy!EH$3&lt;'Res Rent Roll'!$J21,'Res Rent Roll'!$H21*'Res Rent Roll'!$C21,'Res Rent Roll'!$R21*Rollover!EG21*Rents!EH21/30),'Res Rent Roll'!$R21*Rollover!EG21*Rents!EH21/30))</f>
        <v/>
      </c>
      <c r="EI21" s="47" t="str">
        <f>IF('Res Rent Roll'!$B21="","",IF('Res Rent Roll'!$D21="YES",IF(Vacancy!EI$3&lt;'Res Rent Roll'!$J21,'Res Rent Roll'!$H21*'Res Rent Roll'!$C21,'Res Rent Roll'!$R21*Rollover!EH21*Rents!EI21/30),'Res Rent Roll'!$R21*Rollover!EH21*Rents!EI21/30))</f>
        <v/>
      </c>
      <c r="EJ21" s="47" t="str">
        <f>IF('Res Rent Roll'!$B21="","",IF('Res Rent Roll'!$D21="YES",IF(Vacancy!EJ$3&lt;'Res Rent Roll'!$J21,'Res Rent Roll'!$H21*'Res Rent Roll'!$C21,'Res Rent Roll'!$R21*Rollover!EI21*Rents!EJ21/30),'Res Rent Roll'!$R21*Rollover!EI21*Rents!EJ21/30))</f>
        <v/>
      </c>
      <c r="EK21" s="47" t="str">
        <f>IF('Res Rent Roll'!$B21="","",IF('Res Rent Roll'!$D21="YES",IF(Vacancy!EK$3&lt;'Res Rent Roll'!$J21,'Res Rent Roll'!$H21*'Res Rent Roll'!$C21,'Res Rent Roll'!$R21*Rollover!EJ21*Rents!EK21/30),'Res Rent Roll'!$R21*Rollover!EJ21*Rents!EK21/30))</f>
        <v/>
      </c>
      <c r="EL21" s="47" t="str">
        <f>IF('Res Rent Roll'!$B21="","",IF('Res Rent Roll'!$D21="YES",IF(Vacancy!EL$3&lt;'Res Rent Roll'!$J21,'Res Rent Roll'!$H21*'Res Rent Roll'!$C21,'Res Rent Roll'!$R21*Rollover!EK21*Rents!EL21/30),'Res Rent Roll'!$R21*Rollover!EK21*Rents!EL21/30))</f>
        <v/>
      </c>
      <c r="EM21" s="47" t="str">
        <f>IF('Res Rent Roll'!$B21="","",IF('Res Rent Roll'!$D21="YES",IF(Vacancy!EM$3&lt;'Res Rent Roll'!$J21,'Res Rent Roll'!$H21*'Res Rent Roll'!$C21,'Res Rent Roll'!$R21*Rollover!EL21*Rents!EM21/30),'Res Rent Roll'!$R21*Rollover!EL21*Rents!EM21/30))</f>
        <v/>
      </c>
      <c r="EN21" s="47" t="str">
        <f>IF('Res Rent Roll'!$B21="","",IF('Res Rent Roll'!$D21="YES",IF(Vacancy!EN$3&lt;'Res Rent Roll'!$J21,'Res Rent Roll'!$H21*'Res Rent Roll'!$C21,'Res Rent Roll'!$R21*Rollover!EM21*Rents!EN21/30),'Res Rent Roll'!$R21*Rollover!EM21*Rents!EN21/30))</f>
        <v/>
      </c>
      <c r="EO21" s="47" t="str">
        <f>IF('Res Rent Roll'!$B21="","",IF('Res Rent Roll'!$D21="YES",IF(Vacancy!EO$3&lt;'Res Rent Roll'!$J21,'Res Rent Roll'!$H21*'Res Rent Roll'!$C21,'Res Rent Roll'!$R21*Rollover!EN21*Rents!EO21/30),'Res Rent Roll'!$R21*Rollover!EN21*Rents!EO21/30))</f>
        <v/>
      </c>
      <c r="EP21" s="47" t="str">
        <f>IF('Res Rent Roll'!$B21="","",IF('Res Rent Roll'!$D21="YES",IF(Vacancy!EP$3&lt;'Res Rent Roll'!$J21,'Res Rent Roll'!$H21*'Res Rent Roll'!$C21,'Res Rent Roll'!$R21*Rollover!EO21*Rents!EP21/30),'Res Rent Roll'!$R21*Rollover!EO21*Rents!EP21/30))</f>
        <v/>
      </c>
      <c r="EQ21" s="47" t="str">
        <f>IF('Res Rent Roll'!$B21="","",IF('Res Rent Roll'!$D21="YES",IF(Vacancy!EQ$3&lt;'Res Rent Roll'!$J21,'Res Rent Roll'!$H21*'Res Rent Roll'!$C21,'Res Rent Roll'!$R21*Rollover!EP21*Rents!EQ21/30),'Res Rent Roll'!$R21*Rollover!EP21*Rents!EQ21/30))</f>
        <v/>
      </c>
      <c r="ER21" s="47" t="str">
        <f>IF('Res Rent Roll'!$B21="","",IF('Res Rent Roll'!$D21="YES",IF(Vacancy!ER$3&lt;'Res Rent Roll'!$J21,'Res Rent Roll'!$H21*'Res Rent Roll'!$C21,'Res Rent Roll'!$R21*Rollover!EQ21*Rents!ER21/30),'Res Rent Roll'!$R21*Rollover!EQ21*Rents!ER21/30))</f>
        <v/>
      </c>
      <c r="ES21" s="47" t="str">
        <f>IF('Res Rent Roll'!$B21="","",IF('Res Rent Roll'!$D21="YES",IF(Vacancy!ES$3&lt;'Res Rent Roll'!$J21,'Res Rent Roll'!$H21*'Res Rent Roll'!$C21,'Res Rent Roll'!$R21*Rollover!ER21*Rents!ES21/30),'Res Rent Roll'!$R21*Rollover!ER21*Rents!ES21/30))</f>
        <v/>
      </c>
      <c r="ET21" s="47" t="str">
        <f>IF('Res Rent Roll'!$B21="","",IF('Res Rent Roll'!$D21="YES",IF(Vacancy!ET$3&lt;'Res Rent Roll'!$J21,'Res Rent Roll'!$H21*'Res Rent Roll'!$C21,'Res Rent Roll'!$R21*Rollover!ES21*Rents!ET21/30),'Res Rent Roll'!$R21*Rollover!ES21*Rents!ET21/30))</f>
        <v/>
      </c>
      <c r="EU21" s="47" t="str">
        <f>IF('Res Rent Roll'!$B21="","",IF('Res Rent Roll'!$D21="YES",IF(Vacancy!EU$3&lt;'Res Rent Roll'!$J21,'Res Rent Roll'!$H21*'Res Rent Roll'!$C21,'Res Rent Roll'!$R21*Rollover!ET21*Rents!EU21/30),'Res Rent Roll'!$R21*Rollover!ET21*Rents!EU21/30))</f>
        <v/>
      </c>
      <c r="EV21" s="47" t="str">
        <f>IF('Res Rent Roll'!$B21="","",IF('Res Rent Roll'!$D21="YES",IF(Vacancy!EV$3&lt;'Res Rent Roll'!$J21,'Res Rent Roll'!$H21*'Res Rent Roll'!$C21,'Res Rent Roll'!$R21*Rollover!EU21*Rents!EV21/30),'Res Rent Roll'!$R21*Rollover!EU21*Rents!EV21/30))</f>
        <v/>
      </c>
      <c r="EW21" s="47" t="str">
        <f>IF('Res Rent Roll'!$B21="","",IF('Res Rent Roll'!$D21="YES",IF(Vacancy!EW$3&lt;'Res Rent Roll'!$J21,'Res Rent Roll'!$H21*'Res Rent Roll'!$C21,'Res Rent Roll'!$R21*Rollover!EV21*Rents!EW21/30),'Res Rent Roll'!$R21*Rollover!EV21*Rents!EW21/30))</f>
        <v/>
      </c>
      <c r="EX21" s="47" t="str">
        <f>IF('Res Rent Roll'!$B21="","",IF('Res Rent Roll'!$D21="YES",IF(Vacancy!EX$3&lt;'Res Rent Roll'!$J21,'Res Rent Roll'!$H21*'Res Rent Roll'!$C21,'Res Rent Roll'!$R21*Rollover!EW21*Rents!EX21/30),'Res Rent Roll'!$R21*Rollover!EW21*Rents!EX21/30))</f>
        <v/>
      </c>
      <c r="EY21" s="47" t="str">
        <f>IF('Res Rent Roll'!$B21="","",IF('Res Rent Roll'!$D21="YES",IF(Vacancy!EY$3&lt;'Res Rent Roll'!$J21,'Res Rent Roll'!$H21*'Res Rent Roll'!$C21,'Res Rent Roll'!$R21*Rollover!EX21*Rents!EY21/30),'Res Rent Roll'!$R21*Rollover!EX21*Rents!EY21/30))</f>
        <v/>
      </c>
      <c r="EZ21" s="47" t="str">
        <f>IF('Res Rent Roll'!$B21="","",IF('Res Rent Roll'!$D21="YES",IF(Vacancy!EZ$3&lt;'Res Rent Roll'!$J21,'Res Rent Roll'!$H21*'Res Rent Roll'!$C21,'Res Rent Roll'!$R21*Rollover!EY21*Rents!EZ21/30),'Res Rent Roll'!$R21*Rollover!EY21*Rents!EZ21/30))</f>
        <v/>
      </c>
      <c r="FA21" s="47" t="str">
        <f>IF('Res Rent Roll'!$B21="","",IF('Res Rent Roll'!$D21="YES",IF(Vacancy!FA$3&lt;'Res Rent Roll'!$J21,'Res Rent Roll'!$H21*'Res Rent Roll'!$C21,'Res Rent Roll'!$R21*Rollover!EZ21*Rents!FA21/30),'Res Rent Roll'!$R21*Rollover!EZ21*Rents!FA21/30))</f>
        <v/>
      </c>
      <c r="FB21" s="47" t="str">
        <f>IF('Res Rent Roll'!$B21="","",IF('Res Rent Roll'!$D21="YES",IF(Vacancy!FB$3&lt;'Res Rent Roll'!$J21,'Res Rent Roll'!$H21*'Res Rent Roll'!$C21,'Res Rent Roll'!$R21*Rollover!FA21*Rents!FB21/30),'Res Rent Roll'!$R21*Rollover!FA21*Rents!FB21/30))</f>
        <v/>
      </c>
      <c r="FC21" s="47" t="str">
        <f>IF('Res Rent Roll'!$B21="","",IF('Res Rent Roll'!$D21="YES",IF(Vacancy!FC$3&lt;'Res Rent Roll'!$J21,'Res Rent Roll'!$H21*'Res Rent Roll'!$C21,'Res Rent Roll'!$R21*Rollover!FB21*Rents!FC21/30),'Res Rent Roll'!$R21*Rollover!FB21*Rents!FC21/30))</f>
        <v/>
      </c>
      <c r="FD21" s="47" t="str">
        <f>IF('Res Rent Roll'!$B21="","",IF('Res Rent Roll'!$D21="YES",IF(Vacancy!FD$3&lt;'Res Rent Roll'!$J21,'Res Rent Roll'!$H21*'Res Rent Roll'!$C21,'Res Rent Roll'!$R21*Rollover!FC21*Rents!FD21/30),'Res Rent Roll'!$R21*Rollover!FC21*Rents!FD21/30))</f>
        <v/>
      </c>
      <c r="FE21" s="47" t="str">
        <f>IF('Res Rent Roll'!$B21="","",IF('Res Rent Roll'!$D21="YES",IF(Vacancy!FE$3&lt;'Res Rent Roll'!$J21,'Res Rent Roll'!$H21*'Res Rent Roll'!$C21,'Res Rent Roll'!$R21*Rollover!FD21*Rents!FE21/30),'Res Rent Roll'!$R21*Rollover!FD21*Rents!FE21/30))</f>
        <v/>
      </c>
      <c r="FF21" s="47" t="str">
        <f>IF('Res Rent Roll'!$B21="","",IF('Res Rent Roll'!$D21="YES",IF(Vacancy!FF$3&lt;'Res Rent Roll'!$J21,'Res Rent Roll'!$H21*'Res Rent Roll'!$C21,'Res Rent Roll'!$R21*Rollover!FE21*Rents!FF21/30),'Res Rent Roll'!$R21*Rollover!FE21*Rents!FF21/30))</f>
        <v/>
      </c>
      <c r="FG21" s="47" t="str">
        <f>IF('Res Rent Roll'!$B21="","",IF('Res Rent Roll'!$D21="YES",IF(Vacancy!FG$3&lt;'Res Rent Roll'!$J21,'Res Rent Roll'!$H21*'Res Rent Roll'!$C21,'Res Rent Roll'!$R21*Rollover!FF21*Rents!FG21/30),'Res Rent Roll'!$R21*Rollover!FF21*Rents!FG21/30))</f>
        <v/>
      </c>
      <c r="FH21" s="47" t="str">
        <f>IF('Res Rent Roll'!$B21="","",IF('Res Rent Roll'!$D21="YES",IF(Vacancy!FH$3&lt;'Res Rent Roll'!$J21,'Res Rent Roll'!$H21*'Res Rent Roll'!$C21,'Res Rent Roll'!$R21*Rollover!FG21*Rents!FH21/30),'Res Rent Roll'!$R21*Rollover!FG21*Rents!FH21/30))</f>
        <v/>
      </c>
      <c r="FI21" s="47" t="str">
        <f>IF('Res Rent Roll'!$B21="","",IF('Res Rent Roll'!$D21="YES",IF(Vacancy!FI$3&lt;'Res Rent Roll'!$J21,'Res Rent Roll'!$H21*'Res Rent Roll'!$C21,'Res Rent Roll'!$R21*Rollover!FH21*Rents!FI21/30),'Res Rent Roll'!$R21*Rollover!FH21*Rents!FI21/30))</f>
        <v/>
      </c>
      <c r="FJ21" s="47" t="str">
        <f>IF('Res Rent Roll'!$B21="","",IF('Res Rent Roll'!$D21="YES",IF(Vacancy!FJ$3&lt;'Res Rent Roll'!$J21,'Res Rent Roll'!$H21*'Res Rent Roll'!$C21,'Res Rent Roll'!$R21*Rollover!FI21*Rents!FJ21/30),'Res Rent Roll'!$R21*Rollover!FI21*Rents!FJ21/30))</f>
        <v/>
      </c>
      <c r="FK21" s="47" t="str">
        <f>IF('Res Rent Roll'!$B21="","",IF('Res Rent Roll'!$D21="YES",IF(Vacancy!FK$3&lt;'Res Rent Roll'!$J21,'Res Rent Roll'!$H21*'Res Rent Roll'!$C21,'Res Rent Roll'!$R21*Rollover!FJ21*Rents!FK21/30),'Res Rent Roll'!$R21*Rollover!FJ21*Rents!FK21/30))</f>
        <v/>
      </c>
      <c r="FL21" s="47" t="str">
        <f>IF('Res Rent Roll'!$B21="","",IF('Res Rent Roll'!$D21="YES",IF(Vacancy!FL$3&lt;'Res Rent Roll'!$J21,'Res Rent Roll'!$H21*'Res Rent Roll'!$C21,'Res Rent Roll'!$R21*Rollover!FK21*Rents!FL21/30),'Res Rent Roll'!$R21*Rollover!FK21*Rents!FL21/30))</f>
        <v/>
      </c>
      <c r="FM21" s="47" t="str">
        <f>IF('Res Rent Roll'!$B21="","",IF('Res Rent Roll'!$D21="YES",IF(Vacancy!FM$3&lt;'Res Rent Roll'!$J21,'Res Rent Roll'!$H21*'Res Rent Roll'!$C21,'Res Rent Roll'!$R21*Rollover!FL21*Rents!FM21/30),'Res Rent Roll'!$R21*Rollover!FL21*Rents!FM21/30))</f>
        <v/>
      </c>
      <c r="FN21" s="47" t="str">
        <f>IF('Res Rent Roll'!$B21="","",IF('Res Rent Roll'!$D21="YES",IF(Vacancy!FN$3&lt;'Res Rent Roll'!$J21,'Res Rent Roll'!$H21*'Res Rent Roll'!$C21,'Res Rent Roll'!$R21*Rollover!FM21*Rents!FN21/30),'Res Rent Roll'!$R21*Rollover!FM21*Rents!FN21/30))</f>
        <v/>
      </c>
      <c r="FO21" s="47" t="str">
        <f>IF('Res Rent Roll'!$B21="","",IF('Res Rent Roll'!$D21="YES",IF(Vacancy!FO$3&lt;'Res Rent Roll'!$J21,'Res Rent Roll'!$H21*'Res Rent Roll'!$C21,'Res Rent Roll'!$R21*Rollover!FN21*Rents!FO21/30),'Res Rent Roll'!$R21*Rollover!FN21*Rents!FO21/30))</f>
        <v/>
      </c>
      <c r="FP21" s="47" t="str">
        <f>IF('Res Rent Roll'!$B21="","",IF('Res Rent Roll'!$D21="YES",IF(Vacancy!FP$3&lt;'Res Rent Roll'!$J21,'Res Rent Roll'!$H21*'Res Rent Roll'!$C21,'Res Rent Roll'!$R21*Rollover!FO21*Rents!FP21/30),'Res Rent Roll'!$R21*Rollover!FO21*Rents!FP21/30))</f>
        <v/>
      </c>
      <c r="FQ21" s="47" t="str">
        <f>IF('Res Rent Roll'!$B21="","",IF('Res Rent Roll'!$D21="YES",IF(Vacancy!FQ$3&lt;'Res Rent Roll'!$J21,'Res Rent Roll'!$H21*'Res Rent Roll'!$C21,'Res Rent Roll'!$R21*Rollover!FP21*Rents!FQ21/30),'Res Rent Roll'!$R21*Rollover!FP21*Rents!FQ21/30))</f>
        <v/>
      </c>
      <c r="FR21" s="47" t="str">
        <f>IF('Res Rent Roll'!$B21="","",IF('Res Rent Roll'!$D21="YES",IF(Vacancy!FR$3&lt;'Res Rent Roll'!$J21,'Res Rent Roll'!$H21*'Res Rent Roll'!$C21,'Res Rent Roll'!$R21*Rollover!FQ21*Rents!FR21/30),'Res Rent Roll'!$R21*Rollover!FQ21*Rents!FR21/30))</f>
        <v/>
      </c>
      <c r="FS21" s="47" t="str">
        <f>IF('Res Rent Roll'!$B21="","",IF('Res Rent Roll'!$D21="YES",IF(Vacancy!FS$3&lt;'Res Rent Roll'!$J21,'Res Rent Roll'!$H21*'Res Rent Roll'!$C21,'Res Rent Roll'!$R21*Rollover!FR21*Rents!FS21/30),'Res Rent Roll'!$R21*Rollover!FR21*Rents!FS21/30))</f>
        <v/>
      </c>
      <c r="FT21" s="47" t="str">
        <f>IF('Res Rent Roll'!$B21="","",IF('Res Rent Roll'!$D21="YES",IF(Vacancy!FT$3&lt;'Res Rent Roll'!$J21,'Res Rent Roll'!$H21*'Res Rent Roll'!$C21,'Res Rent Roll'!$R21*Rollover!FS21*Rents!FT21/30),'Res Rent Roll'!$R21*Rollover!FS21*Rents!FT21/30))</f>
        <v/>
      </c>
      <c r="FU21" s="47" t="str">
        <f>IF('Res Rent Roll'!$B21="","",IF('Res Rent Roll'!$D21="YES",IF(Vacancy!FU$3&lt;'Res Rent Roll'!$J21,'Res Rent Roll'!$H21*'Res Rent Roll'!$C21,'Res Rent Roll'!$R21*Rollover!FT21*Rents!FU21/30),'Res Rent Roll'!$R21*Rollover!FT21*Rents!FU21/30))</f>
        <v/>
      </c>
      <c r="FV21" s="47" t="str">
        <f>IF('Res Rent Roll'!$B21="","",IF('Res Rent Roll'!$D21="YES",IF(Vacancy!FV$3&lt;'Res Rent Roll'!$J21,'Res Rent Roll'!$H21*'Res Rent Roll'!$C21,'Res Rent Roll'!$R21*Rollover!FU21*Rents!FV21/30),'Res Rent Roll'!$R21*Rollover!FU21*Rents!FV21/30))</f>
        <v/>
      </c>
      <c r="FW21" s="47" t="str">
        <f>IF('Res Rent Roll'!$B21="","",IF('Res Rent Roll'!$D21="YES",IF(Vacancy!FW$3&lt;'Res Rent Roll'!$J21,'Res Rent Roll'!$H21*'Res Rent Roll'!$C21,'Res Rent Roll'!$R21*Rollover!FV21*Rents!FW21/30),'Res Rent Roll'!$R21*Rollover!FV21*Rents!FW21/30))</f>
        <v/>
      </c>
      <c r="FX21" s="47" t="str">
        <f>IF('Res Rent Roll'!$B21="","",IF('Res Rent Roll'!$D21="YES",IF(Vacancy!FX$3&lt;'Res Rent Roll'!$J21,'Res Rent Roll'!$H21*'Res Rent Roll'!$C21,'Res Rent Roll'!$R21*Rollover!FW21*Rents!FX21/30),'Res Rent Roll'!$R21*Rollover!FW21*Rents!FX21/30))</f>
        <v/>
      </c>
      <c r="FY21" s="47" t="str">
        <f>IF('Res Rent Roll'!$B21="","",IF('Res Rent Roll'!$D21="YES",IF(Vacancy!FY$3&lt;'Res Rent Roll'!$J21,'Res Rent Roll'!$H21*'Res Rent Roll'!$C21,'Res Rent Roll'!$R21*Rollover!FX21*Rents!FY21/30),'Res Rent Roll'!$R21*Rollover!FX21*Rents!FY21/30))</f>
        <v/>
      </c>
      <c r="FZ21" s="47" t="str">
        <f>IF('Res Rent Roll'!$B21="","",IF('Res Rent Roll'!$D21="YES",IF(Vacancy!FZ$3&lt;'Res Rent Roll'!$J21,'Res Rent Roll'!$H21*'Res Rent Roll'!$C21,'Res Rent Roll'!$R21*Rollover!FY21*Rents!FZ21/30),'Res Rent Roll'!$R21*Rollover!FY21*Rents!FZ21/30))</f>
        <v/>
      </c>
      <c r="GA21" s="48" t="str">
        <f>IF('Res Rent Roll'!$B21="","",IF('Res Rent Roll'!$D21="YES",IF(Vacancy!GA$3&lt;'Res Rent Roll'!$J21,'Res Rent Roll'!$H21*'Res Rent Roll'!$C21,'Res Rent Roll'!$R21*Rollover!FZ21*Rents!GA21/30),'Res Rent Roll'!$R21*Rollover!FZ21*Rents!GA21/30))</f>
        <v/>
      </c>
    </row>
    <row r="22" spans="2:183" x14ac:dyDescent="0.3">
      <c r="B22" s="42" t="str">
        <f>IF('Res Rent Roll'!$B22="","",'Res Rent Roll'!$B22)</f>
        <v/>
      </c>
      <c r="C22" s="43"/>
      <c r="D22" s="47" t="str">
        <f>IF('Res Rent Roll'!$B22="","",IF('Res Rent Roll'!$D22="YES",IF(Vacancy!D$3&lt;'Res Rent Roll'!$J22,'Res Rent Roll'!$H22*'Res Rent Roll'!$C22,'Res Rent Roll'!$R22*Rollover!C22*Rents!D22/30),'Res Rent Roll'!$R22*Rollover!C22*Rents!D22/30))</f>
        <v/>
      </c>
      <c r="E22" s="47" t="str">
        <f>IF('Res Rent Roll'!$B22="","",IF('Res Rent Roll'!$D22="YES",IF(Vacancy!E$3&lt;'Res Rent Roll'!$J22,'Res Rent Roll'!$H22*'Res Rent Roll'!$C22,'Res Rent Roll'!$R22*Rollover!D22*Rents!E22/30),'Res Rent Roll'!$R22*Rollover!D22*Rents!E22/30))</f>
        <v/>
      </c>
      <c r="F22" s="47" t="str">
        <f>IF('Res Rent Roll'!$B22="","",IF('Res Rent Roll'!$D22="YES",IF(Vacancy!F$3&lt;'Res Rent Roll'!$J22,'Res Rent Roll'!$H22*'Res Rent Roll'!$C22,'Res Rent Roll'!$R22*Rollover!E22*Rents!F22/30),'Res Rent Roll'!$R22*Rollover!E22*Rents!F22/30))</f>
        <v/>
      </c>
      <c r="G22" s="47" t="str">
        <f>IF('Res Rent Roll'!$B22="","",IF('Res Rent Roll'!$D22="YES",IF(Vacancy!G$3&lt;'Res Rent Roll'!$J22,'Res Rent Roll'!$H22*'Res Rent Roll'!$C22,'Res Rent Roll'!$R22*Rollover!F22*Rents!G22/30),'Res Rent Roll'!$R22*Rollover!F22*Rents!G22/30))</f>
        <v/>
      </c>
      <c r="H22" s="47" t="str">
        <f>IF('Res Rent Roll'!$B22="","",IF('Res Rent Roll'!$D22="YES",IF(Vacancy!H$3&lt;'Res Rent Roll'!$J22,'Res Rent Roll'!$H22*'Res Rent Roll'!$C22,'Res Rent Roll'!$R22*Rollover!G22*Rents!H22/30),'Res Rent Roll'!$R22*Rollover!G22*Rents!H22/30))</f>
        <v/>
      </c>
      <c r="I22" s="47" t="str">
        <f>IF('Res Rent Roll'!$B22="","",IF('Res Rent Roll'!$D22="YES",IF(Vacancy!I$3&lt;'Res Rent Roll'!$J22,'Res Rent Roll'!$H22*'Res Rent Roll'!$C22,'Res Rent Roll'!$R22*Rollover!H22*Rents!I22/30),'Res Rent Roll'!$R22*Rollover!H22*Rents!I22/30))</f>
        <v/>
      </c>
      <c r="J22" s="47" t="str">
        <f>IF('Res Rent Roll'!$B22="","",IF('Res Rent Roll'!$D22="YES",IF(Vacancy!J$3&lt;'Res Rent Roll'!$J22,'Res Rent Roll'!$H22*'Res Rent Roll'!$C22,'Res Rent Roll'!$R22*Rollover!I22*Rents!J22/30),'Res Rent Roll'!$R22*Rollover!I22*Rents!J22/30))</f>
        <v/>
      </c>
      <c r="K22" s="47" t="str">
        <f>IF('Res Rent Roll'!$B22="","",IF('Res Rent Roll'!$D22="YES",IF(Vacancy!K$3&lt;'Res Rent Roll'!$J22,'Res Rent Roll'!$H22*'Res Rent Roll'!$C22,'Res Rent Roll'!$R22*Rollover!J22*Rents!K22/30),'Res Rent Roll'!$R22*Rollover!J22*Rents!K22/30))</f>
        <v/>
      </c>
      <c r="L22" s="47" t="str">
        <f>IF('Res Rent Roll'!$B22="","",IF('Res Rent Roll'!$D22="YES",IF(Vacancy!L$3&lt;'Res Rent Roll'!$J22,'Res Rent Roll'!$H22*'Res Rent Roll'!$C22,'Res Rent Roll'!$R22*Rollover!K22*Rents!L22/30),'Res Rent Roll'!$R22*Rollover!K22*Rents!L22/30))</f>
        <v/>
      </c>
      <c r="M22" s="47" t="str">
        <f>IF('Res Rent Roll'!$B22="","",IF('Res Rent Roll'!$D22="YES",IF(Vacancy!M$3&lt;'Res Rent Roll'!$J22,'Res Rent Roll'!$H22*'Res Rent Roll'!$C22,'Res Rent Roll'!$R22*Rollover!L22*Rents!M22/30),'Res Rent Roll'!$R22*Rollover!L22*Rents!M22/30))</f>
        <v/>
      </c>
      <c r="N22" s="47" t="str">
        <f>IF('Res Rent Roll'!$B22="","",IF('Res Rent Roll'!$D22="YES",IF(Vacancy!N$3&lt;'Res Rent Roll'!$J22,'Res Rent Roll'!$H22*'Res Rent Roll'!$C22,'Res Rent Roll'!$R22*Rollover!M22*Rents!N22/30),'Res Rent Roll'!$R22*Rollover!M22*Rents!N22/30))</f>
        <v/>
      </c>
      <c r="O22" s="47" t="str">
        <f>IF('Res Rent Roll'!$B22="","",IF('Res Rent Roll'!$D22="YES",IF(Vacancy!O$3&lt;'Res Rent Roll'!$J22,'Res Rent Roll'!$H22*'Res Rent Roll'!$C22,'Res Rent Roll'!$R22*Rollover!N22*Rents!O22/30),'Res Rent Roll'!$R22*Rollover!N22*Rents!O22/30))</f>
        <v/>
      </c>
      <c r="P22" s="47" t="str">
        <f>IF('Res Rent Roll'!$B22="","",IF('Res Rent Roll'!$D22="YES",IF(Vacancy!P$3&lt;'Res Rent Roll'!$J22,'Res Rent Roll'!$H22*'Res Rent Roll'!$C22,'Res Rent Roll'!$R22*Rollover!O22*Rents!P22/30),'Res Rent Roll'!$R22*Rollover!O22*Rents!P22/30))</f>
        <v/>
      </c>
      <c r="Q22" s="47" t="str">
        <f>IF('Res Rent Roll'!$B22="","",IF('Res Rent Roll'!$D22="YES",IF(Vacancy!Q$3&lt;'Res Rent Roll'!$J22,'Res Rent Roll'!$H22*'Res Rent Roll'!$C22,'Res Rent Roll'!$R22*Rollover!P22*Rents!Q22/30),'Res Rent Roll'!$R22*Rollover!P22*Rents!Q22/30))</f>
        <v/>
      </c>
      <c r="R22" s="47" t="str">
        <f>IF('Res Rent Roll'!$B22="","",IF('Res Rent Roll'!$D22="YES",IF(Vacancy!R$3&lt;'Res Rent Roll'!$J22,'Res Rent Roll'!$H22*'Res Rent Roll'!$C22,'Res Rent Roll'!$R22*Rollover!Q22*Rents!R22/30),'Res Rent Roll'!$R22*Rollover!Q22*Rents!R22/30))</f>
        <v/>
      </c>
      <c r="S22" s="47" t="str">
        <f>IF('Res Rent Roll'!$B22="","",IF('Res Rent Roll'!$D22="YES",IF(Vacancy!S$3&lt;'Res Rent Roll'!$J22,'Res Rent Roll'!$H22*'Res Rent Roll'!$C22,'Res Rent Roll'!$R22*Rollover!R22*Rents!S22/30),'Res Rent Roll'!$R22*Rollover!R22*Rents!S22/30))</f>
        <v/>
      </c>
      <c r="T22" s="47" t="str">
        <f>IF('Res Rent Roll'!$B22="","",IF('Res Rent Roll'!$D22="YES",IF(Vacancy!T$3&lt;'Res Rent Roll'!$J22,'Res Rent Roll'!$H22*'Res Rent Roll'!$C22,'Res Rent Roll'!$R22*Rollover!S22*Rents!T22/30),'Res Rent Roll'!$R22*Rollover!S22*Rents!T22/30))</f>
        <v/>
      </c>
      <c r="U22" s="47" t="str">
        <f>IF('Res Rent Roll'!$B22="","",IF('Res Rent Roll'!$D22="YES",IF(Vacancy!U$3&lt;'Res Rent Roll'!$J22,'Res Rent Roll'!$H22*'Res Rent Roll'!$C22,'Res Rent Roll'!$R22*Rollover!T22*Rents!U22/30),'Res Rent Roll'!$R22*Rollover!T22*Rents!U22/30))</f>
        <v/>
      </c>
      <c r="V22" s="47" t="str">
        <f>IF('Res Rent Roll'!$B22="","",IF('Res Rent Roll'!$D22="YES",IF(Vacancy!V$3&lt;'Res Rent Roll'!$J22,'Res Rent Roll'!$H22*'Res Rent Roll'!$C22,'Res Rent Roll'!$R22*Rollover!U22*Rents!V22/30),'Res Rent Roll'!$R22*Rollover!U22*Rents!V22/30))</f>
        <v/>
      </c>
      <c r="W22" s="47" t="str">
        <f>IF('Res Rent Roll'!$B22="","",IF('Res Rent Roll'!$D22="YES",IF(Vacancy!W$3&lt;'Res Rent Roll'!$J22,'Res Rent Roll'!$H22*'Res Rent Roll'!$C22,'Res Rent Roll'!$R22*Rollover!V22*Rents!W22/30),'Res Rent Roll'!$R22*Rollover!V22*Rents!W22/30))</f>
        <v/>
      </c>
      <c r="X22" s="47" t="str">
        <f>IF('Res Rent Roll'!$B22="","",IF('Res Rent Roll'!$D22="YES",IF(Vacancy!X$3&lt;'Res Rent Roll'!$J22,'Res Rent Roll'!$H22*'Res Rent Roll'!$C22,'Res Rent Roll'!$R22*Rollover!W22*Rents!X22/30),'Res Rent Roll'!$R22*Rollover!W22*Rents!X22/30))</f>
        <v/>
      </c>
      <c r="Y22" s="47" t="str">
        <f>IF('Res Rent Roll'!$B22="","",IF('Res Rent Roll'!$D22="YES",IF(Vacancy!Y$3&lt;'Res Rent Roll'!$J22,'Res Rent Roll'!$H22*'Res Rent Roll'!$C22,'Res Rent Roll'!$R22*Rollover!X22*Rents!Y22/30),'Res Rent Roll'!$R22*Rollover!X22*Rents!Y22/30))</f>
        <v/>
      </c>
      <c r="Z22" s="47" t="str">
        <f>IF('Res Rent Roll'!$B22="","",IF('Res Rent Roll'!$D22="YES",IF(Vacancy!Z$3&lt;'Res Rent Roll'!$J22,'Res Rent Roll'!$H22*'Res Rent Roll'!$C22,'Res Rent Roll'!$R22*Rollover!Y22*Rents!Z22/30),'Res Rent Roll'!$R22*Rollover!Y22*Rents!Z22/30))</f>
        <v/>
      </c>
      <c r="AA22" s="47" t="str">
        <f>IF('Res Rent Roll'!$B22="","",IF('Res Rent Roll'!$D22="YES",IF(Vacancy!AA$3&lt;'Res Rent Roll'!$J22,'Res Rent Roll'!$H22*'Res Rent Roll'!$C22,'Res Rent Roll'!$R22*Rollover!Z22*Rents!AA22/30),'Res Rent Roll'!$R22*Rollover!Z22*Rents!AA22/30))</f>
        <v/>
      </c>
      <c r="AB22" s="47" t="str">
        <f>IF('Res Rent Roll'!$B22="","",IF('Res Rent Roll'!$D22="YES",IF(Vacancy!AB$3&lt;'Res Rent Roll'!$J22,'Res Rent Roll'!$H22*'Res Rent Roll'!$C22,'Res Rent Roll'!$R22*Rollover!AA22*Rents!AB22/30),'Res Rent Roll'!$R22*Rollover!AA22*Rents!AB22/30))</f>
        <v/>
      </c>
      <c r="AC22" s="47" t="str">
        <f>IF('Res Rent Roll'!$B22="","",IF('Res Rent Roll'!$D22="YES",IF(Vacancy!AC$3&lt;'Res Rent Roll'!$J22,'Res Rent Roll'!$H22*'Res Rent Roll'!$C22,'Res Rent Roll'!$R22*Rollover!AB22*Rents!AC22/30),'Res Rent Roll'!$R22*Rollover!AB22*Rents!AC22/30))</f>
        <v/>
      </c>
      <c r="AD22" s="47" t="str">
        <f>IF('Res Rent Roll'!$B22="","",IF('Res Rent Roll'!$D22="YES",IF(Vacancy!AD$3&lt;'Res Rent Roll'!$J22,'Res Rent Roll'!$H22*'Res Rent Roll'!$C22,'Res Rent Roll'!$R22*Rollover!AC22*Rents!AD22/30),'Res Rent Roll'!$R22*Rollover!AC22*Rents!AD22/30))</f>
        <v/>
      </c>
      <c r="AE22" s="47" t="str">
        <f>IF('Res Rent Roll'!$B22="","",IF('Res Rent Roll'!$D22="YES",IF(Vacancy!AE$3&lt;'Res Rent Roll'!$J22,'Res Rent Roll'!$H22*'Res Rent Roll'!$C22,'Res Rent Roll'!$R22*Rollover!AD22*Rents!AE22/30),'Res Rent Roll'!$R22*Rollover!AD22*Rents!AE22/30))</f>
        <v/>
      </c>
      <c r="AF22" s="47" t="str">
        <f>IF('Res Rent Roll'!$B22="","",IF('Res Rent Roll'!$D22="YES",IF(Vacancy!AF$3&lt;'Res Rent Roll'!$J22,'Res Rent Roll'!$H22*'Res Rent Roll'!$C22,'Res Rent Roll'!$R22*Rollover!AE22*Rents!AF22/30),'Res Rent Roll'!$R22*Rollover!AE22*Rents!AF22/30))</f>
        <v/>
      </c>
      <c r="AG22" s="47" t="str">
        <f>IF('Res Rent Roll'!$B22="","",IF('Res Rent Roll'!$D22="YES",IF(Vacancy!AG$3&lt;'Res Rent Roll'!$J22,'Res Rent Roll'!$H22*'Res Rent Roll'!$C22,'Res Rent Roll'!$R22*Rollover!AF22*Rents!AG22/30),'Res Rent Roll'!$R22*Rollover!AF22*Rents!AG22/30))</f>
        <v/>
      </c>
      <c r="AH22" s="47" t="str">
        <f>IF('Res Rent Roll'!$B22="","",IF('Res Rent Roll'!$D22="YES",IF(Vacancy!AH$3&lt;'Res Rent Roll'!$J22,'Res Rent Roll'!$H22*'Res Rent Roll'!$C22,'Res Rent Roll'!$R22*Rollover!AG22*Rents!AH22/30),'Res Rent Roll'!$R22*Rollover!AG22*Rents!AH22/30))</f>
        <v/>
      </c>
      <c r="AI22" s="47" t="str">
        <f>IF('Res Rent Roll'!$B22="","",IF('Res Rent Roll'!$D22="YES",IF(Vacancy!AI$3&lt;'Res Rent Roll'!$J22,'Res Rent Roll'!$H22*'Res Rent Roll'!$C22,'Res Rent Roll'!$R22*Rollover!AH22*Rents!AI22/30),'Res Rent Roll'!$R22*Rollover!AH22*Rents!AI22/30))</f>
        <v/>
      </c>
      <c r="AJ22" s="47" t="str">
        <f>IF('Res Rent Roll'!$B22="","",IF('Res Rent Roll'!$D22="YES",IF(Vacancy!AJ$3&lt;'Res Rent Roll'!$J22,'Res Rent Roll'!$H22*'Res Rent Roll'!$C22,'Res Rent Roll'!$R22*Rollover!AI22*Rents!AJ22/30),'Res Rent Roll'!$R22*Rollover!AI22*Rents!AJ22/30))</f>
        <v/>
      </c>
      <c r="AK22" s="47" t="str">
        <f>IF('Res Rent Roll'!$B22="","",IF('Res Rent Roll'!$D22="YES",IF(Vacancy!AK$3&lt;'Res Rent Roll'!$J22,'Res Rent Roll'!$H22*'Res Rent Roll'!$C22,'Res Rent Roll'!$R22*Rollover!AJ22*Rents!AK22/30),'Res Rent Roll'!$R22*Rollover!AJ22*Rents!AK22/30))</f>
        <v/>
      </c>
      <c r="AL22" s="47" t="str">
        <f>IF('Res Rent Roll'!$B22="","",IF('Res Rent Roll'!$D22="YES",IF(Vacancy!AL$3&lt;'Res Rent Roll'!$J22,'Res Rent Roll'!$H22*'Res Rent Roll'!$C22,'Res Rent Roll'!$R22*Rollover!AK22*Rents!AL22/30),'Res Rent Roll'!$R22*Rollover!AK22*Rents!AL22/30))</f>
        <v/>
      </c>
      <c r="AM22" s="47" t="str">
        <f>IF('Res Rent Roll'!$B22="","",IF('Res Rent Roll'!$D22="YES",IF(Vacancy!AM$3&lt;'Res Rent Roll'!$J22,'Res Rent Roll'!$H22*'Res Rent Roll'!$C22,'Res Rent Roll'!$R22*Rollover!AL22*Rents!AM22/30),'Res Rent Roll'!$R22*Rollover!AL22*Rents!AM22/30))</f>
        <v/>
      </c>
      <c r="AN22" s="47" t="str">
        <f>IF('Res Rent Roll'!$B22="","",IF('Res Rent Roll'!$D22="YES",IF(Vacancy!AN$3&lt;'Res Rent Roll'!$J22,'Res Rent Roll'!$H22*'Res Rent Roll'!$C22,'Res Rent Roll'!$R22*Rollover!AM22*Rents!AN22/30),'Res Rent Roll'!$R22*Rollover!AM22*Rents!AN22/30))</f>
        <v/>
      </c>
      <c r="AO22" s="47" t="str">
        <f>IF('Res Rent Roll'!$B22="","",IF('Res Rent Roll'!$D22="YES",IF(Vacancy!AO$3&lt;'Res Rent Roll'!$J22,'Res Rent Roll'!$H22*'Res Rent Roll'!$C22,'Res Rent Roll'!$R22*Rollover!AN22*Rents!AO22/30),'Res Rent Roll'!$R22*Rollover!AN22*Rents!AO22/30))</f>
        <v/>
      </c>
      <c r="AP22" s="47" t="str">
        <f>IF('Res Rent Roll'!$B22="","",IF('Res Rent Roll'!$D22="YES",IF(Vacancy!AP$3&lt;'Res Rent Roll'!$J22,'Res Rent Roll'!$H22*'Res Rent Roll'!$C22,'Res Rent Roll'!$R22*Rollover!AO22*Rents!AP22/30),'Res Rent Roll'!$R22*Rollover!AO22*Rents!AP22/30))</f>
        <v/>
      </c>
      <c r="AQ22" s="47" t="str">
        <f>IF('Res Rent Roll'!$B22="","",IF('Res Rent Roll'!$D22="YES",IF(Vacancy!AQ$3&lt;'Res Rent Roll'!$J22,'Res Rent Roll'!$H22*'Res Rent Roll'!$C22,'Res Rent Roll'!$R22*Rollover!AP22*Rents!AQ22/30),'Res Rent Roll'!$R22*Rollover!AP22*Rents!AQ22/30))</f>
        <v/>
      </c>
      <c r="AR22" s="47" t="str">
        <f>IF('Res Rent Roll'!$B22="","",IF('Res Rent Roll'!$D22="YES",IF(Vacancy!AR$3&lt;'Res Rent Roll'!$J22,'Res Rent Roll'!$H22*'Res Rent Roll'!$C22,'Res Rent Roll'!$R22*Rollover!AQ22*Rents!AR22/30),'Res Rent Roll'!$R22*Rollover!AQ22*Rents!AR22/30))</f>
        <v/>
      </c>
      <c r="AS22" s="47" t="str">
        <f>IF('Res Rent Roll'!$B22="","",IF('Res Rent Roll'!$D22="YES",IF(Vacancy!AS$3&lt;'Res Rent Roll'!$J22,'Res Rent Roll'!$H22*'Res Rent Roll'!$C22,'Res Rent Roll'!$R22*Rollover!AR22*Rents!AS22/30),'Res Rent Roll'!$R22*Rollover!AR22*Rents!AS22/30))</f>
        <v/>
      </c>
      <c r="AT22" s="47" t="str">
        <f>IF('Res Rent Roll'!$B22="","",IF('Res Rent Roll'!$D22="YES",IF(Vacancy!AT$3&lt;'Res Rent Roll'!$J22,'Res Rent Roll'!$H22*'Res Rent Roll'!$C22,'Res Rent Roll'!$R22*Rollover!AS22*Rents!AT22/30),'Res Rent Roll'!$R22*Rollover!AS22*Rents!AT22/30))</f>
        <v/>
      </c>
      <c r="AU22" s="47" t="str">
        <f>IF('Res Rent Roll'!$B22="","",IF('Res Rent Roll'!$D22="YES",IF(Vacancy!AU$3&lt;'Res Rent Roll'!$J22,'Res Rent Roll'!$H22*'Res Rent Roll'!$C22,'Res Rent Roll'!$R22*Rollover!AT22*Rents!AU22/30),'Res Rent Roll'!$R22*Rollover!AT22*Rents!AU22/30))</f>
        <v/>
      </c>
      <c r="AV22" s="47" t="str">
        <f>IF('Res Rent Roll'!$B22="","",IF('Res Rent Roll'!$D22="YES",IF(Vacancy!AV$3&lt;'Res Rent Roll'!$J22,'Res Rent Roll'!$H22*'Res Rent Roll'!$C22,'Res Rent Roll'!$R22*Rollover!AU22*Rents!AV22/30),'Res Rent Roll'!$R22*Rollover!AU22*Rents!AV22/30))</f>
        <v/>
      </c>
      <c r="AW22" s="47" t="str">
        <f>IF('Res Rent Roll'!$B22="","",IF('Res Rent Roll'!$D22="YES",IF(Vacancy!AW$3&lt;'Res Rent Roll'!$J22,'Res Rent Roll'!$H22*'Res Rent Roll'!$C22,'Res Rent Roll'!$R22*Rollover!AV22*Rents!AW22/30),'Res Rent Roll'!$R22*Rollover!AV22*Rents!AW22/30))</f>
        <v/>
      </c>
      <c r="AX22" s="47" t="str">
        <f>IF('Res Rent Roll'!$B22="","",IF('Res Rent Roll'!$D22="YES",IF(Vacancy!AX$3&lt;'Res Rent Roll'!$J22,'Res Rent Roll'!$H22*'Res Rent Roll'!$C22,'Res Rent Roll'!$R22*Rollover!AW22*Rents!AX22/30),'Res Rent Roll'!$R22*Rollover!AW22*Rents!AX22/30))</f>
        <v/>
      </c>
      <c r="AY22" s="47" t="str">
        <f>IF('Res Rent Roll'!$B22="","",IF('Res Rent Roll'!$D22="YES",IF(Vacancy!AY$3&lt;'Res Rent Roll'!$J22,'Res Rent Roll'!$H22*'Res Rent Roll'!$C22,'Res Rent Roll'!$R22*Rollover!AX22*Rents!AY22/30),'Res Rent Roll'!$R22*Rollover!AX22*Rents!AY22/30))</f>
        <v/>
      </c>
      <c r="AZ22" s="47" t="str">
        <f>IF('Res Rent Roll'!$B22="","",IF('Res Rent Roll'!$D22="YES",IF(Vacancy!AZ$3&lt;'Res Rent Roll'!$J22,'Res Rent Roll'!$H22*'Res Rent Roll'!$C22,'Res Rent Roll'!$R22*Rollover!AY22*Rents!AZ22/30),'Res Rent Roll'!$R22*Rollover!AY22*Rents!AZ22/30))</f>
        <v/>
      </c>
      <c r="BA22" s="47" t="str">
        <f>IF('Res Rent Roll'!$B22="","",IF('Res Rent Roll'!$D22="YES",IF(Vacancy!BA$3&lt;'Res Rent Roll'!$J22,'Res Rent Roll'!$H22*'Res Rent Roll'!$C22,'Res Rent Roll'!$R22*Rollover!AZ22*Rents!BA22/30),'Res Rent Roll'!$R22*Rollover!AZ22*Rents!BA22/30))</f>
        <v/>
      </c>
      <c r="BB22" s="47" t="str">
        <f>IF('Res Rent Roll'!$B22="","",IF('Res Rent Roll'!$D22="YES",IF(Vacancy!BB$3&lt;'Res Rent Roll'!$J22,'Res Rent Roll'!$H22*'Res Rent Roll'!$C22,'Res Rent Roll'!$R22*Rollover!BA22*Rents!BB22/30),'Res Rent Roll'!$R22*Rollover!BA22*Rents!BB22/30))</f>
        <v/>
      </c>
      <c r="BC22" s="47" t="str">
        <f>IF('Res Rent Roll'!$B22="","",IF('Res Rent Roll'!$D22="YES",IF(Vacancy!BC$3&lt;'Res Rent Roll'!$J22,'Res Rent Roll'!$H22*'Res Rent Roll'!$C22,'Res Rent Roll'!$R22*Rollover!BB22*Rents!BC22/30),'Res Rent Roll'!$R22*Rollover!BB22*Rents!BC22/30))</f>
        <v/>
      </c>
      <c r="BD22" s="47" t="str">
        <f>IF('Res Rent Roll'!$B22="","",IF('Res Rent Roll'!$D22="YES",IF(Vacancy!BD$3&lt;'Res Rent Roll'!$J22,'Res Rent Roll'!$H22*'Res Rent Roll'!$C22,'Res Rent Roll'!$R22*Rollover!BC22*Rents!BD22/30),'Res Rent Roll'!$R22*Rollover!BC22*Rents!BD22/30))</f>
        <v/>
      </c>
      <c r="BE22" s="47" t="str">
        <f>IF('Res Rent Roll'!$B22="","",IF('Res Rent Roll'!$D22="YES",IF(Vacancy!BE$3&lt;'Res Rent Roll'!$J22,'Res Rent Roll'!$H22*'Res Rent Roll'!$C22,'Res Rent Roll'!$R22*Rollover!BD22*Rents!BE22/30),'Res Rent Roll'!$R22*Rollover!BD22*Rents!BE22/30))</f>
        <v/>
      </c>
      <c r="BF22" s="47" t="str">
        <f>IF('Res Rent Roll'!$B22="","",IF('Res Rent Roll'!$D22="YES",IF(Vacancy!BF$3&lt;'Res Rent Roll'!$J22,'Res Rent Roll'!$H22*'Res Rent Roll'!$C22,'Res Rent Roll'!$R22*Rollover!BE22*Rents!BF22/30),'Res Rent Roll'!$R22*Rollover!BE22*Rents!BF22/30))</f>
        <v/>
      </c>
      <c r="BG22" s="47" t="str">
        <f>IF('Res Rent Roll'!$B22="","",IF('Res Rent Roll'!$D22="YES",IF(Vacancy!BG$3&lt;'Res Rent Roll'!$J22,'Res Rent Roll'!$H22*'Res Rent Roll'!$C22,'Res Rent Roll'!$R22*Rollover!BF22*Rents!BG22/30),'Res Rent Roll'!$R22*Rollover!BF22*Rents!BG22/30))</f>
        <v/>
      </c>
      <c r="BH22" s="47" t="str">
        <f>IF('Res Rent Roll'!$B22="","",IF('Res Rent Roll'!$D22="YES",IF(Vacancy!BH$3&lt;'Res Rent Roll'!$J22,'Res Rent Roll'!$H22*'Res Rent Roll'!$C22,'Res Rent Roll'!$R22*Rollover!BG22*Rents!BH22/30),'Res Rent Roll'!$R22*Rollover!BG22*Rents!BH22/30))</f>
        <v/>
      </c>
      <c r="BI22" s="47" t="str">
        <f>IF('Res Rent Roll'!$B22="","",IF('Res Rent Roll'!$D22="YES",IF(Vacancy!BI$3&lt;'Res Rent Roll'!$J22,'Res Rent Roll'!$H22*'Res Rent Roll'!$C22,'Res Rent Roll'!$R22*Rollover!BH22*Rents!BI22/30),'Res Rent Roll'!$R22*Rollover!BH22*Rents!BI22/30))</f>
        <v/>
      </c>
      <c r="BJ22" s="47" t="str">
        <f>IF('Res Rent Roll'!$B22="","",IF('Res Rent Roll'!$D22="YES",IF(Vacancy!BJ$3&lt;'Res Rent Roll'!$J22,'Res Rent Roll'!$H22*'Res Rent Roll'!$C22,'Res Rent Roll'!$R22*Rollover!BI22*Rents!BJ22/30),'Res Rent Roll'!$R22*Rollover!BI22*Rents!BJ22/30))</f>
        <v/>
      </c>
      <c r="BK22" s="47" t="str">
        <f>IF('Res Rent Roll'!$B22="","",IF('Res Rent Roll'!$D22="YES",IF(Vacancy!BK$3&lt;'Res Rent Roll'!$J22,'Res Rent Roll'!$H22*'Res Rent Roll'!$C22,'Res Rent Roll'!$R22*Rollover!BJ22*Rents!BK22/30),'Res Rent Roll'!$R22*Rollover!BJ22*Rents!BK22/30))</f>
        <v/>
      </c>
      <c r="BL22" s="47" t="str">
        <f>IF('Res Rent Roll'!$B22="","",IF('Res Rent Roll'!$D22="YES",IF(Vacancy!BL$3&lt;'Res Rent Roll'!$J22,'Res Rent Roll'!$H22*'Res Rent Roll'!$C22,'Res Rent Roll'!$R22*Rollover!BK22*Rents!BL22/30),'Res Rent Roll'!$R22*Rollover!BK22*Rents!BL22/30))</f>
        <v/>
      </c>
      <c r="BM22" s="47" t="str">
        <f>IF('Res Rent Roll'!$B22="","",IF('Res Rent Roll'!$D22="YES",IF(Vacancy!BM$3&lt;'Res Rent Roll'!$J22,'Res Rent Roll'!$H22*'Res Rent Roll'!$C22,'Res Rent Roll'!$R22*Rollover!BL22*Rents!BM22/30),'Res Rent Roll'!$R22*Rollover!BL22*Rents!BM22/30))</f>
        <v/>
      </c>
      <c r="BN22" s="47" t="str">
        <f>IF('Res Rent Roll'!$B22="","",IF('Res Rent Roll'!$D22="YES",IF(Vacancy!BN$3&lt;'Res Rent Roll'!$J22,'Res Rent Roll'!$H22*'Res Rent Roll'!$C22,'Res Rent Roll'!$R22*Rollover!BM22*Rents!BN22/30),'Res Rent Roll'!$R22*Rollover!BM22*Rents!BN22/30))</f>
        <v/>
      </c>
      <c r="BO22" s="47" t="str">
        <f>IF('Res Rent Roll'!$B22="","",IF('Res Rent Roll'!$D22="YES",IF(Vacancy!BO$3&lt;'Res Rent Roll'!$J22,'Res Rent Roll'!$H22*'Res Rent Roll'!$C22,'Res Rent Roll'!$R22*Rollover!BN22*Rents!BO22/30),'Res Rent Roll'!$R22*Rollover!BN22*Rents!BO22/30))</f>
        <v/>
      </c>
      <c r="BP22" s="47" t="str">
        <f>IF('Res Rent Roll'!$B22="","",IF('Res Rent Roll'!$D22="YES",IF(Vacancy!BP$3&lt;'Res Rent Roll'!$J22,'Res Rent Roll'!$H22*'Res Rent Roll'!$C22,'Res Rent Roll'!$R22*Rollover!BO22*Rents!BP22/30),'Res Rent Roll'!$R22*Rollover!BO22*Rents!BP22/30))</f>
        <v/>
      </c>
      <c r="BQ22" s="47" t="str">
        <f>IF('Res Rent Roll'!$B22="","",IF('Res Rent Roll'!$D22="YES",IF(Vacancy!BQ$3&lt;'Res Rent Roll'!$J22,'Res Rent Roll'!$H22*'Res Rent Roll'!$C22,'Res Rent Roll'!$R22*Rollover!BP22*Rents!BQ22/30),'Res Rent Roll'!$R22*Rollover!BP22*Rents!BQ22/30))</f>
        <v/>
      </c>
      <c r="BR22" s="47" t="str">
        <f>IF('Res Rent Roll'!$B22="","",IF('Res Rent Roll'!$D22="YES",IF(Vacancy!BR$3&lt;'Res Rent Roll'!$J22,'Res Rent Roll'!$H22*'Res Rent Roll'!$C22,'Res Rent Roll'!$R22*Rollover!BQ22*Rents!BR22/30),'Res Rent Roll'!$R22*Rollover!BQ22*Rents!BR22/30))</f>
        <v/>
      </c>
      <c r="BS22" s="47" t="str">
        <f>IF('Res Rent Roll'!$B22="","",IF('Res Rent Roll'!$D22="YES",IF(Vacancy!BS$3&lt;'Res Rent Roll'!$J22,'Res Rent Roll'!$H22*'Res Rent Roll'!$C22,'Res Rent Roll'!$R22*Rollover!BR22*Rents!BS22/30),'Res Rent Roll'!$R22*Rollover!BR22*Rents!BS22/30))</f>
        <v/>
      </c>
      <c r="BT22" s="47" t="str">
        <f>IF('Res Rent Roll'!$B22="","",IF('Res Rent Roll'!$D22="YES",IF(Vacancy!BT$3&lt;'Res Rent Roll'!$J22,'Res Rent Roll'!$H22*'Res Rent Roll'!$C22,'Res Rent Roll'!$R22*Rollover!BS22*Rents!BT22/30),'Res Rent Roll'!$R22*Rollover!BS22*Rents!BT22/30))</f>
        <v/>
      </c>
      <c r="BU22" s="47" t="str">
        <f>IF('Res Rent Roll'!$B22="","",IF('Res Rent Roll'!$D22="YES",IF(Vacancy!BU$3&lt;'Res Rent Roll'!$J22,'Res Rent Roll'!$H22*'Res Rent Roll'!$C22,'Res Rent Roll'!$R22*Rollover!BT22*Rents!BU22/30),'Res Rent Roll'!$R22*Rollover!BT22*Rents!BU22/30))</f>
        <v/>
      </c>
      <c r="BV22" s="47" t="str">
        <f>IF('Res Rent Roll'!$B22="","",IF('Res Rent Roll'!$D22="YES",IF(Vacancy!BV$3&lt;'Res Rent Roll'!$J22,'Res Rent Roll'!$H22*'Res Rent Roll'!$C22,'Res Rent Roll'!$R22*Rollover!BU22*Rents!BV22/30),'Res Rent Roll'!$R22*Rollover!BU22*Rents!BV22/30))</f>
        <v/>
      </c>
      <c r="BW22" s="47" t="str">
        <f>IF('Res Rent Roll'!$B22="","",IF('Res Rent Roll'!$D22="YES",IF(Vacancy!BW$3&lt;'Res Rent Roll'!$J22,'Res Rent Roll'!$H22*'Res Rent Roll'!$C22,'Res Rent Roll'!$R22*Rollover!BV22*Rents!BW22/30),'Res Rent Roll'!$R22*Rollover!BV22*Rents!BW22/30))</f>
        <v/>
      </c>
      <c r="BX22" s="47" t="str">
        <f>IF('Res Rent Roll'!$B22="","",IF('Res Rent Roll'!$D22="YES",IF(Vacancy!BX$3&lt;'Res Rent Roll'!$J22,'Res Rent Roll'!$H22*'Res Rent Roll'!$C22,'Res Rent Roll'!$R22*Rollover!BW22*Rents!BX22/30),'Res Rent Roll'!$R22*Rollover!BW22*Rents!BX22/30))</f>
        <v/>
      </c>
      <c r="BY22" s="47" t="str">
        <f>IF('Res Rent Roll'!$B22="","",IF('Res Rent Roll'!$D22="YES",IF(Vacancy!BY$3&lt;'Res Rent Roll'!$J22,'Res Rent Roll'!$H22*'Res Rent Roll'!$C22,'Res Rent Roll'!$R22*Rollover!BX22*Rents!BY22/30),'Res Rent Roll'!$R22*Rollover!BX22*Rents!BY22/30))</f>
        <v/>
      </c>
      <c r="BZ22" s="47" t="str">
        <f>IF('Res Rent Roll'!$B22="","",IF('Res Rent Roll'!$D22="YES",IF(Vacancy!BZ$3&lt;'Res Rent Roll'!$J22,'Res Rent Roll'!$H22*'Res Rent Roll'!$C22,'Res Rent Roll'!$R22*Rollover!BY22*Rents!BZ22/30),'Res Rent Roll'!$R22*Rollover!BY22*Rents!BZ22/30))</f>
        <v/>
      </c>
      <c r="CA22" s="47" t="str">
        <f>IF('Res Rent Roll'!$B22="","",IF('Res Rent Roll'!$D22="YES",IF(Vacancy!CA$3&lt;'Res Rent Roll'!$J22,'Res Rent Roll'!$H22*'Res Rent Roll'!$C22,'Res Rent Roll'!$R22*Rollover!BZ22*Rents!CA22/30),'Res Rent Roll'!$R22*Rollover!BZ22*Rents!CA22/30))</f>
        <v/>
      </c>
      <c r="CB22" s="47" t="str">
        <f>IF('Res Rent Roll'!$B22="","",IF('Res Rent Roll'!$D22="YES",IF(Vacancy!CB$3&lt;'Res Rent Roll'!$J22,'Res Rent Roll'!$H22*'Res Rent Roll'!$C22,'Res Rent Roll'!$R22*Rollover!CA22*Rents!CB22/30),'Res Rent Roll'!$R22*Rollover!CA22*Rents!CB22/30))</f>
        <v/>
      </c>
      <c r="CC22" s="47" t="str">
        <f>IF('Res Rent Roll'!$B22="","",IF('Res Rent Roll'!$D22="YES",IF(Vacancy!CC$3&lt;'Res Rent Roll'!$J22,'Res Rent Roll'!$H22*'Res Rent Roll'!$C22,'Res Rent Roll'!$R22*Rollover!CB22*Rents!CC22/30),'Res Rent Roll'!$R22*Rollover!CB22*Rents!CC22/30))</f>
        <v/>
      </c>
      <c r="CD22" s="47" t="str">
        <f>IF('Res Rent Roll'!$B22="","",IF('Res Rent Roll'!$D22="YES",IF(Vacancy!CD$3&lt;'Res Rent Roll'!$J22,'Res Rent Roll'!$H22*'Res Rent Roll'!$C22,'Res Rent Roll'!$R22*Rollover!CC22*Rents!CD22/30),'Res Rent Roll'!$R22*Rollover!CC22*Rents!CD22/30))</f>
        <v/>
      </c>
      <c r="CE22" s="47" t="str">
        <f>IF('Res Rent Roll'!$B22="","",IF('Res Rent Roll'!$D22="YES",IF(Vacancy!CE$3&lt;'Res Rent Roll'!$J22,'Res Rent Roll'!$H22*'Res Rent Roll'!$C22,'Res Rent Roll'!$R22*Rollover!CD22*Rents!CE22/30),'Res Rent Roll'!$R22*Rollover!CD22*Rents!CE22/30))</f>
        <v/>
      </c>
      <c r="CF22" s="47" t="str">
        <f>IF('Res Rent Roll'!$B22="","",IF('Res Rent Roll'!$D22="YES",IF(Vacancy!CF$3&lt;'Res Rent Roll'!$J22,'Res Rent Roll'!$H22*'Res Rent Roll'!$C22,'Res Rent Roll'!$R22*Rollover!CE22*Rents!CF22/30),'Res Rent Roll'!$R22*Rollover!CE22*Rents!CF22/30))</f>
        <v/>
      </c>
      <c r="CG22" s="47" t="str">
        <f>IF('Res Rent Roll'!$B22="","",IF('Res Rent Roll'!$D22="YES",IF(Vacancy!CG$3&lt;'Res Rent Roll'!$J22,'Res Rent Roll'!$H22*'Res Rent Roll'!$C22,'Res Rent Roll'!$R22*Rollover!CF22*Rents!CG22/30),'Res Rent Roll'!$R22*Rollover!CF22*Rents!CG22/30))</f>
        <v/>
      </c>
      <c r="CH22" s="47" t="str">
        <f>IF('Res Rent Roll'!$B22="","",IF('Res Rent Roll'!$D22="YES",IF(Vacancy!CH$3&lt;'Res Rent Roll'!$J22,'Res Rent Roll'!$H22*'Res Rent Roll'!$C22,'Res Rent Roll'!$R22*Rollover!CG22*Rents!CH22/30),'Res Rent Roll'!$R22*Rollover!CG22*Rents!CH22/30))</f>
        <v/>
      </c>
      <c r="CI22" s="47" t="str">
        <f>IF('Res Rent Roll'!$B22="","",IF('Res Rent Roll'!$D22="YES",IF(Vacancy!CI$3&lt;'Res Rent Roll'!$J22,'Res Rent Roll'!$H22*'Res Rent Roll'!$C22,'Res Rent Roll'!$R22*Rollover!CH22*Rents!CI22/30),'Res Rent Roll'!$R22*Rollover!CH22*Rents!CI22/30))</f>
        <v/>
      </c>
      <c r="CJ22" s="47" t="str">
        <f>IF('Res Rent Roll'!$B22="","",IF('Res Rent Roll'!$D22="YES",IF(Vacancy!CJ$3&lt;'Res Rent Roll'!$J22,'Res Rent Roll'!$H22*'Res Rent Roll'!$C22,'Res Rent Roll'!$R22*Rollover!CI22*Rents!CJ22/30),'Res Rent Roll'!$R22*Rollover!CI22*Rents!CJ22/30))</f>
        <v/>
      </c>
      <c r="CK22" s="47" t="str">
        <f>IF('Res Rent Roll'!$B22="","",IF('Res Rent Roll'!$D22="YES",IF(Vacancy!CK$3&lt;'Res Rent Roll'!$J22,'Res Rent Roll'!$H22*'Res Rent Roll'!$C22,'Res Rent Roll'!$R22*Rollover!CJ22*Rents!CK22/30),'Res Rent Roll'!$R22*Rollover!CJ22*Rents!CK22/30))</f>
        <v/>
      </c>
      <c r="CL22" s="47" t="str">
        <f>IF('Res Rent Roll'!$B22="","",IF('Res Rent Roll'!$D22="YES",IF(Vacancy!CL$3&lt;'Res Rent Roll'!$J22,'Res Rent Roll'!$H22*'Res Rent Roll'!$C22,'Res Rent Roll'!$R22*Rollover!CK22*Rents!CL22/30),'Res Rent Roll'!$R22*Rollover!CK22*Rents!CL22/30))</f>
        <v/>
      </c>
      <c r="CM22" s="47" t="str">
        <f>IF('Res Rent Roll'!$B22="","",IF('Res Rent Roll'!$D22="YES",IF(Vacancy!CM$3&lt;'Res Rent Roll'!$J22,'Res Rent Roll'!$H22*'Res Rent Roll'!$C22,'Res Rent Roll'!$R22*Rollover!CL22*Rents!CM22/30),'Res Rent Roll'!$R22*Rollover!CL22*Rents!CM22/30))</f>
        <v/>
      </c>
      <c r="CN22" s="47" t="str">
        <f>IF('Res Rent Roll'!$B22="","",IF('Res Rent Roll'!$D22="YES",IF(Vacancy!CN$3&lt;'Res Rent Roll'!$J22,'Res Rent Roll'!$H22*'Res Rent Roll'!$C22,'Res Rent Roll'!$R22*Rollover!CM22*Rents!CN22/30),'Res Rent Roll'!$R22*Rollover!CM22*Rents!CN22/30))</f>
        <v/>
      </c>
      <c r="CO22" s="47" t="str">
        <f>IF('Res Rent Roll'!$B22="","",IF('Res Rent Roll'!$D22="YES",IF(Vacancy!CO$3&lt;'Res Rent Roll'!$J22,'Res Rent Roll'!$H22*'Res Rent Roll'!$C22,'Res Rent Roll'!$R22*Rollover!CN22*Rents!CO22/30),'Res Rent Roll'!$R22*Rollover!CN22*Rents!CO22/30))</f>
        <v/>
      </c>
      <c r="CP22" s="47" t="str">
        <f>IF('Res Rent Roll'!$B22="","",IF('Res Rent Roll'!$D22="YES",IF(Vacancy!CP$3&lt;'Res Rent Roll'!$J22,'Res Rent Roll'!$H22*'Res Rent Roll'!$C22,'Res Rent Roll'!$R22*Rollover!CO22*Rents!CP22/30),'Res Rent Roll'!$R22*Rollover!CO22*Rents!CP22/30))</f>
        <v/>
      </c>
      <c r="CQ22" s="47" t="str">
        <f>IF('Res Rent Roll'!$B22="","",IF('Res Rent Roll'!$D22="YES",IF(Vacancy!CQ$3&lt;'Res Rent Roll'!$J22,'Res Rent Roll'!$H22*'Res Rent Roll'!$C22,'Res Rent Roll'!$R22*Rollover!CP22*Rents!CQ22/30),'Res Rent Roll'!$R22*Rollover!CP22*Rents!CQ22/30))</f>
        <v/>
      </c>
      <c r="CR22" s="47" t="str">
        <f>IF('Res Rent Roll'!$B22="","",IF('Res Rent Roll'!$D22="YES",IF(Vacancy!CR$3&lt;'Res Rent Roll'!$J22,'Res Rent Roll'!$H22*'Res Rent Roll'!$C22,'Res Rent Roll'!$R22*Rollover!CQ22*Rents!CR22/30),'Res Rent Roll'!$R22*Rollover!CQ22*Rents!CR22/30))</f>
        <v/>
      </c>
      <c r="CS22" s="47" t="str">
        <f>IF('Res Rent Roll'!$B22="","",IF('Res Rent Roll'!$D22="YES",IF(Vacancy!CS$3&lt;'Res Rent Roll'!$J22,'Res Rent Roll'!$H22*'Res Rent Roll'!$C22,'Res Rent Roll'!$R22*Rollover!CR22*Rents!CS22/30),'Res Rent Roll'!$R22*Rollover!CR22*Rents!CS22/30))</f>
        <v/>
      </c>
      <c r="CT22" s="47" t="str">
        <f>IF('Res Rent Roll'!$B22="","",IF('Res Rent Roll'!$D22="YES",IF(Vacancy!CT$3&lt;'Res Rent Roll'!$J22,'Res Rent Roll'!$H22*'Res Rent Roll'!$C22,'Res Rent Roll'!$R22*Rollover!CS22*Rents!CT22/30),'Res Rent Roll'!$R22*Rollover!CS22*Rents!CT22/30))</f>
        <v/>
      </c>
      <c r="CU22" s="47" t="str">
        <f>IF('Res Rent Roll'!$B22="","",IF('Res Rent Roll'!$D22="YES",IF(Vacancy!CU$3&lt;'Res Rent Roll'!$J22,'Res Rent Roll'!$H22*'Res Rent Roll'!$C22,'Res Rent Roll'!$R22*Rollover!CT22*Rents!CU22/30),'Res Rent Roll'!$R22*Rollover!CT22*Rents!CU22/30))</f>
        <v/>
      </c>
      <c r="CV22" s="47" t="str">
        <f>IF('Res Rent Roll'!$B22="","",IF('Res Rent Roll'!$D22="YES",IF(Vacancy!CV$3&lt;'Res Rent Roll'!$J22,'Res Rent Roll'!$H22*'Res Rent Roll'!$C22,'Res Rent Roll'!$R22*Rollover!CU22*Rents!CV22/30),'Res Rent Roll'!$R22*Rollover!CU22*Rents!CV22/30))</f>
        <v/>
      </c>
      <c r="CW22" s="47" t="str">
        <f>IF('Res Rent Roll'!$B22="","",IF('Res Rent Roll'!$D22="YES",IF(Vacancy!CW$3&lt;'Res Rent Roll'!$J22,'Res Rent Roll'!$H22*'Res Rent Roll'!$C22,'Res Rent Roll'!$R22*Rollover!CV22*Rents!CW22/30),'Res Rent Roll'!$R22*Rollover!CV22*Rents!CW22/30))</f>
        <v/>
      </c>
      <c r="CX22" s="47" t="str">
        <f>IF('Res Rent Roll'!$B22="","",IF('Res Rent Roll'!$D22="YES",IF(Vacancy!CX$3&lt;'Res Rent Roll'!$J22,'Res Rent Roll'!$H22*'Res Rent Roll'!$C22,'Res Rent Roll'!$R22*Rollover!CW22*Rents!CX22/30),'Res Rent Roll'!$R22*Rollover!CW22*Rents!CX22/30))</f>
        <v/>
      </c>
      <c r="CY22" s="47" t="str">
        <f>IF('Res Rent Roll'!$B22="","",IF('Res Rent Roll'!$D22="YES",IF(Vacancy!CY$3&lt;'Res Rent Roll'!$J22,'Res Rent Roll'!$H22*'Res Rent Roll'!$C22,'Res Rent Roll'!$R22*Rollover!CX22*Rents!CY22/30),'Res Rent Roll'!$R22*Rollover!CX22*Rents!CY22/30))</f>
        <v/>
      </c>
      <c r="CZ22" s="47" t="str">
        <f>IF('Res Rent Roll'!$B22="","",IF('Res Rent Roll'!$D22="YES",IF(Vacancy!CZ$3&lt;'Res Rent Roll'!$J22,'Res Rent Roll'!$H22*'Res Rent Roll'!$C22,'Res Rent Roll'!$R22*Rollover!CY22*Rents!CZ22/30),'Res Rent Roll'!$R22*Rollover!CY22*Rents!CZ22/30))</f>
        <v/>
      </c>
      <c r="DA22" s="47" t="str">
        <f>IF('Res Rent Roll'!$B22="","",IF('Res Rent Roll'!$D22="YES",IF(Vacancy!DA$3&lt;'Res Rent Roll'!$J22,'Res Rent Roll'!$H22*'Res Rent Roll'!$C22,'Res Rent Roll'!$R22*Rollover!CZ22*Rents!DA22/30),'Res Rent Roll'!$R22*Rollover!CZ22*Rents!DA22/30))</f>
        <v/>
      </c>
      <c r="DB22" s="47" t="str">
        <f>IF('Res Rent Roll'!$B22="","",IF('Res Rent Roll'!$D22="YES",IF(Vacancy!DB$3&lt;'Res Rent Roll'!$J22,'Res Rent Roll'!$H22*'Res Rent Roll'!$C22,'Res Rent Roll'!$R22*Rollover!DA22*Rents!DB22/30),'Res Rent Roll'!$R22*Rollover!DA22*Rents!DB22/30))</f>
        <v/>
      </c>
      <c r="DC22" s="47" t="str">
        <f>IF('Res Rent Roll'!$B22="","",IF('Res Rent Roll'!$D22="YES",IF(Vacancy!DC$3&lt;'Res Rent Roll'!$J22,'Res Rent Roll'!$H22*'Res Rent Roll'!$C22,'Res Rent Roll'!$R22*Rollover!DB22*Rents!DC22/30),'Res Rent Roll'!$R22*Rollover!DB22*Rents!DC22/30))</f>
        <v/>
      </c>
      <c r="DD22" s="47" t="str">
        <f>IF('Res Rent Roll'!$B22="","",IF('Res Rent Roll'!$D22="YES",IF(Vacancy!DD$3&lt;'Res Rent Roll'!$J22,'Res Rent Roll'!$H22*'Res Rent Roll'!$C22,'Res Rent Roll'!$R22*Rollover!DC22*Rents!DD22/30),'Res Rent Roll'!$R22*Rollover!DC22*Rents!DD22/30))</f>
        <v/>
      </c>
      <c r="DE22" s="47" t="str">
        <f>IF('Res Rent Roll'!$B22="","",IF('Res Rent Roll'!$D22="YES",IF(Vacancy!DE$3&lt;'Res Rent Roll'!$J22,'Res Rent Roll'!$H22*'Res Rent Roll'!$C22,'Res Rent Roll'!$R22*Rollover!DD22*Rents!DE22/30),'Res Rent Roll'!$R22*Rollover!DD22*Rents!DE22/30))</f>
        <v/>
      </c>
      <c r="DF22" s="47" t="str">
        <f>IF('Res Rent Roll'!$B22="","",IF('Res Rent Roll'!$D22="YES",IF(Vacancy!DF$3&lt;'Res Rent Roll'!$J22,'Res Rent Roll'!$H22*'Res Rent Roll'!$C22,'Res Rent Roll'!$R22*Rollover!DE22*Rents!DF22/30),'Res Rent Roll'!$R22*Rollover!DE22*Rents!DF22/30))</f>
        <v/>
      </c>
      <c r="DG22" s="47" t="str">
        <f>IF('Res Rent Roll'!$B22="","",IF('Res Rent Roll'!$D22="YES",IF(Vacancy!DG$3&lt;'Res Rent Roll'!$J22,'Res Rent Roll'!$H22*'Res Rent Roll'!$C22,'Res Rent Roll'!$R22*Rollover!DF22*Rents!DG22/30),'Res Rent Roll'!$R22*Rollover!DF22*Rents!DG22/30))</f>
        <v/>
      </c>
      <c r="DH22" s="47" t="str">
        <f>IF('Res Rent Roll'!$B22="","",IF('Res Rent Roll'!$D22="YES",IF(Vacancy!DH$3&lt;'Res Rent Roll'!$J22,'Res Rent Roll'!$H22*'Res Rent Roll'!$C22,'Res Rent Roll'!$R22*Rollover!DG22*Rents!DH22/30),'Res Rent Roll'!$R22*Rollover!DG22*Rents!DH22/30))</f>
        <v/>
      </c>
      <c r="DI22" s="47" t="str">
        <f>IF('Res Rent Roll'!$B22="","",IF('Res Rent Roll'!$D22="YES",IF(Vacancy!DI$3&lt;'Res Rent Roll'!$J22,'Res Rent Roll'!$H22*'Res Rent Roll'!$C22,'Res Rent Roll'!$R22*Rollover!DH22*Rents!DI22/30),'Res Rent Roll'!$R22*Rollover!DH22*Rents!DI22/30))</f>
        <v/>
      </c>
      <c r="DJ22" s="47" t="str">
        <f>IF('Res Rent Roll'!$B22="","",IF('Res Rent Roll'!$D22="YES",IF(Vacancy!DJ$3&lt;'Res Rent Roll'!$J22,'Res Rent Roll'!$H22*'Res Rent Roll'!$C22,'Res Rent Roll'!$R22*Rollover!DI22*Rents!DJ22/30),'Res Rent Roll'!$R22*Rollover!DI22*Rents!DJ22/30))</f>
        <v/>
      </c>
      <c r="DK22" s="47" t="str">
        <f>IF('Res Rent Roll'!$B22="","",IF('Res Rent Roll'!$D22="YES",IF(Vacancy!DK$3&lt;'Res Rent Roll'!$J22,'Res Rent Roll'!$H22*'Res Rent Roll'!$C22,'Res Rent Roll'!$R22*Rollover!DJ22*Rents!DK22/30),'Res Rent Roll'!$R22*Rollover!DJ22*Rents!DK22/30))</f>
        <v/>
      </c>
      <c r="DL22" s="47" t="str">
        <f>IF('Res Rent Roll'!$B22="","",IF('Res Rent Roll'!$D22="YES",IF(Vacancy!DL$3&lt;'Res Rent Roll'!$J22,'Res Rent Roll'!$H22*'Res Rent Roll'!$C22,'Res Rent Roll'!$R22*Rollover!DK22*Rents!DL22/30),'Res Rent Roll'!$R22*Rollover!DK22*Rents!DL22/30))</f>
        <v/>
      </c>
      <c r="DM22" s="47" t="str">
        <f>IF('Res Rent Roll'!$B22="","",IF('Res Rent Roll'!$D22="YES",IF(Vacancy!DM$3&lt;'Res Rent Roll'!$J22,'Res Rent Roll'!$H22*'Res Rent Roll'!$C22,'Res Rent Roll'!$R22*Rollover!DL22*Rents!DM22/30),'Res Rent Roll'!$R22*Rollover!DL22*Rents!DM22/30))</f>
        <v/>
      </c>
      <c r="DN22" s="47" t="str">
        <f>IF('Res Rent Roll'!$B22="","",IF('Res Rent Roll'!$D22="YES",IF(Vacancy!DN$3&lt;'Res Rent Roll'!$J22,'Res Rent Roll'!$H22*'Res Rent Roll'!$C22,'Res Rent Roll'!$R22*Rollover!DM22*Rents!DN22/30),'Res Rent Roll'!$R22*Rollover!DM22*Rents!DN22/30))</f>
        <v/>
      </c>
      <c r="DO22" s="47" t="str">
        <f>IF('Res Rent Roll'!$B22="","",IF('Res Rent Roll'!$D22="YES",IF(Vacancy!DO$3&lt;'Res Rent Roll'!$J22,'Res Rent Roll'!$H22*'Res Rent Roll'!$C22,'Res Rent Roll'!$R22*Rollover!DN22*Rents!DO22/30),'Res Rent Roll'!$R22*Rollover!DN22*Rents!DO22/30))</f>
        <v/>
      </c>
      <c r="DP22" s="47" t="str">
        <f>IF('Res Rent Roll'!$B22="","",IF('Res Rent Roll'!$D22="YES",IF(Vacancy!DP$3&lt;'Res Rent Roll'!$J22,'Res Rent Roll'!$H22*'Res Rent Roll'!$C22,'Res Rent Roll'!$R22*Rollover!DO22*Rents!DP22/30),'Res Rent Roll'!$R22*Rollover!DO22*Rents!DP22/30))</f>
        <v/>
      </c>
      <c r="DQ22" s="47" t="str">
        <f>IF('Res Rent Roll'!$B22="","",IF('Res Rent Roll'!$D22="YES",IF(Vacancy!DQ$3&lt;'Res Rent Roll'!$J22,'Res Rent Roll'!$H22*'Res Rent Roll'!$C22,'Res Rent Roll'!$R22*Rollover!DP22*Rents!DQ22/30),'Res Rent Roll'!$R22*Rollover!DP22*Rents!DQ22/30))</f>
        <v/>
      </c>
      <c r="DR22" s="47" t="str">
        <f>IF('Res Rent Roll'!$B22="","",IF('Res Rent Roll'!$D22="YES",IF(Vacancy!DR$3&lt;'Res Rent Roll'!$J22,'Res Rent Roll'!$H22*'Res Rent Roll'!$C22,'Res Rent Roll'!$R22*Rollover!DQ22*Rents!DR22/30),'Res Rent Roll'!$R22*Rollover!DQ22*Rents!DR22/30))</f>
        <v/>
      </c>
      <c r="DS22" s="47" t="str">
        <f>IF('Res Rent Roll'!$B22="","",IF('Res Rent Roll'!$D22="YES",IF(Vacancy!DS$3&lt;'Res Rent Roll'!$J22,'Res Rent Roll'!$H22*'Res Rent Roll'!$C22,'Res Rent Roll'!$R22*Rollover!DR22*Rents!DS22/30),'Res Rent Roll'!$R22*Rollover!DR22*Rents!DS22/30))</f>
        <v/>
      </c>
      <c r="DT22" s="47" t="str">
        <f>IF('Res Rent Roll'!$B22="","",IF('Res Rent Roll'!$D22="YES",IF(Vacancy!DT$3&lt;'Res Rent Roll'!$J22,'Res Rent Roll'!$H22*'Res Rent Roll'!$C22,'Res Rent Roll'!$R22*Rollover!DS22*Rents!DT22/30),'Res Rent Roll'!$R22*Rollover!DS22*Rents!DT22/30))</f>
        <v/>
      </c>
      <c r="DU22" s="47" t="str">
        <f>IF('Res Rent Roll'!$B22="","",IF('Res Rent Roll'!$D22="YES",IF(Vacancy!DU$3&lt;'Res Rent Roll'!$J22,'Res Rent Roll'!$H22*'Res Rent Roll'!$C22,'Res Rent Roll'!$R22*Rollover!DT22*Rents!DU22/30),'Res Rent Roll'!$R22*Rollover!DT22*Rents!DU22/30))</f>
        <v/>
      </c>
      <c r="DV22" s="47" t="str">
        <f>IF('Res Rent Roll'!$B22="","",IF('Res Rent Roll'!$D22="YES",IF(Vacancy!DV$3&lt;'Res Rent Roll'!$J22,'Res Rent Roll'!$H22*'Res Rent Roll'!$C22,'Res Rent Roll'!$R22*Rollover!DU22*Rents!DV22/30),'Res Rent Roll'!$R22*Rollover!DU22*Rents!DV22/30))</f>
        <v/>
      </c>
      <c r="DW22" s="47" t="str">
        <f>IF('Res Rent Roll'!$B22="","",IF('Res Rent Roll'!$D22="YES",IF(Vacancy!DW$3&lt;'Res Rent Roll'!$J22,'Res Rent Roll'!$H22*'Res Rent Roll'!$C22,'Res Rent Roll'!$R22*Rollover!DV22*Rents!DW22/30),'Res Rent Roll'!$R22*Rollover!DV22*Rents!DW22/30))</f>
        <v/>
      </c>
      <c r="DX22" s="47" t="str">
        <f>IF('Res Rent Roll'!$B22="","",IF('Res Rent Roll'!$D22="YES",IF(Vacancy!DX$3&lt;'Res Rent Roll'!$J22,'Res Rent Roll'!$H22*'Res Rent Roll'!$C22,'Res Rent Roll'!$R22*Rollover!DW22*Rents!DX22/30),'Res Rent Roll'!$R22*Rollover!DW22*Rents!DX22/30))</f>
        <v/>
      </c>
      <c r="DY22" s="47" t="str">
        <f>IF('Res Rent Roll'!$B22="","",IF('Res Rent Roll'!$D22="YES",IF(Vacancy!DY$3&lt;'Res Rent Roll'!$J22,'Res Rent Roll'!$H22*'Res Rent Roll'!$C22,'Res Rent Roll'!$R22*Rollover!DX22*Rents!DY22/30),'Res Rent Roll'!$R22*Rollover!DX22*Rents!DY22/30))</f>
        <v/>
      </c>
      <c r="DZ22" s="47" t="str">
        <f>IF('Res Rent Roll'!$B22="","",IF('Res Rent Roll'!$D22="YES",IF(Vacancy!DZ$3&lt;'Res Rent Roll'!$J22,'Res Rent Roll'!$H22*'Res Rent Roll'!$C22,'Res Rent Roll'!$R22*Rollover!DY22*Rents!DZ22/30),'Res Rent Roll'!$R22*Rollover!DY22*Rents!DZ22/30))</f>
        <v/>
      </c>
      <c r="EA22" s="47" t="str">
        <f>IF('Res Rent Roll'!$B22="","",IF('Res Rent Roll'!$D22="YES",IF(Vacancy!EA$3&lt;'Res Rent Roll'!$J22,'Res Rent Roll'!$H22*'Res Rent Roll'!$C22,'Res Rent Roll'!$R22*Rollover!DZ22*Rents!EA22/30),'Res Rent Roll'!$R22*Rollover!DZ22*Rents!EA22/30))</f>
        <v/>
      </c>
      <c r="EB22" s="47" t="str">
        <f>IF('Res Rent Roll'!$B22="","",IF('Res Rent Roll'!$D22="YES",IF(Vacancy!EB$3&lt;'Res Rent Roll'!$J22,'Res Rent Roll'!$H22*'Res Rent Roll'!$C22,'Res Rent Roll'!$R22*Rollover!EA22*Rents!EB22/30),'Res Rent Roll'!$R22*Rollover!EA22*Rents!EB22/30))</f>
        <v/>
      </c>
      <c r="EC22" s="47" t="str">
        <f>IF('Res Rent Roll'!$B22="","",IF('Res Rent Roll'!$D22="YES",IF(Vacancy!EC$3&lt;'Res Rent Roll'!$J22,'Res Rent Roll'!$H22*'Res Rent Roll'!$C22,'Res Rent Roll'!$R22*Rollover!EB22*Rents!EC22/30),'Res Rent Roll'!$R22*Rollover!EB22*Rents!EC22/30))</f>
        <v/>
      </c>
      <c r="ED22" s="47" t="str">
        <f>IF('Res Rent Roll'!$B22="","",IF('Res Rent Roll'!$D22="YES",IF(Vacancy!ED$3&lt;'Res Rent Roll'!$J22,'Res Rent Roll'!$H22*'Res Rent Roll'!$C22,'Res Rent Roll'!$R22*Rollover!EC22*Rents!ED22/30),'Res Rent Roll'!$R22*Rollover!EC22*Rents!ED22/30))</f>
        <v/>
      </c>
      <c r="EE22" s="47" t="str">
        <f>IF('Res Rent Roll'!$B22="","",IF('Res Rent Roll'!$D22="YES",IF(Vacancy!EE$3&lt;'Res Rent Roll'!$J22,'Res Rent Roll'!$H22*'Res Rent Roll'!$C22,'Res Rent Roll'!$R22*Rollover!ED22*Rents!EE22/30),'Res Rent Roll'!$R22*Rollover!ED22*Rents!EE22/30))</f>
        <v/>
      </c>
      <c r="EF22" s="47" t="str">
        <f>IF('Res Rent Roll'!$B22="","",IF('Res Rent Roll'!$D22="YES",IF(Vacancy!EF$3&lt;'Res Rent Roll'!$J22,'Res Rent Roll'!$H22*'Res Rent Roll'!$C22,'Res Rent Roll'!$R22*Rollover!EE22*Rents!EF22/30),'Res Rent Roll'!$R22*Rollover!EE22*Rents!EF22/30))</f>
        <v/>
      </c>
      <c r="EG22" s="47" t="str">
        <f>IF('Res Rent Roll'!$B22="","",IF('Res Rent Roll'!$D22="YES",IF(Vacancy!EG$3&lt;'Res Rent Roll'!$J22,'Res Rent Roll'!$H22*'Res Rent Roll'!$C22,'Res Rent Roll'!$R22*Rollover!EF22*Rents!EG22/30),'Res Rent Roll'!$R22*Rollover!EF22*Rents!EG22/30))</f>
        <v/>
      </c>
      <c r="EH22" s="47" t="str">
        <f>IF('Res Rent Roll'!$B22="","",IF('Res Rent Roll'!$D22="YES",IF(Vacancy!EH$3&lt;'Res Rent Roll'!$J22,'Res Rent Roll'!$H22*'Res Rent Roll'!$C22,'Res Rent Roll'!$R22*Rollover!EG22*Rents!EH22/30),'Res Rent Roll'!$R22*Rollover!EG22*Rents!EH22/30))</f>
        <v/>
      </c>
      <c r="EI22" s="47" t="str">
        <f>IF('Res Rent Roll'!$B22="","",IF('Res Rent Roll'!$D22="YES",IF(Vacancy!EI$3&lt;'Res Rent Roll'!$J22,'Res Rent Roll'!$H22*'Res Rent Roll'!$C22,'Res Rent Roll'!$R22*Rollover!EH22*Rents!EI22/30),'Res Rent Roll'!$R22*Rollover!EH22*Rents!EI22/30))</f>
        <v/>
      </c>
      <c r="EJ22" s="47" t="str">
        <f>IF('Res Rent Roll'!$B22="","",IF('Res Rent Roll'!$D22="YES",IF(Vacancy!EJ$3&lt;'Res Rent Roll'!$J22,'Res Rent Roll'!$H22*'Res Rent Roll'!$C22,'Res Rent Roll'!$R22*Rollover!EI22*Rents!EJ22/30),'Res Rent Roll'!$R22*Rollover!EI22*Rents!EJ22/30))</f>
        <v/>
      </c>
      <c r="EK22" s="47" t="str">
        <f>IF('Res Rent Roll'!$B22="","",IF('Res Rent Roll'!$D22="YES",IF(Vacancy!EK$3&lt;'Res Rent Roll'!$J22,'Res Rent Roll'!$H22*'Res Rent Roll'!$C22,'Res Rent Roll'!$R22*Rollover!EJ22*Rents!EK22/30),'Res Rent Roll'!$R22*Rollover!EJ22*Rents!EK22/30))</f>
        <v/>
      </c>
      <c r="EL22" s="47" t="str">
        <f>IF('Res Rent Roll'!$B22="","",IF('Res Rent Roll'!$D22="YES",IF(Vacancy!EL$3&lt;'Res Rent Roll'!$J22,'Res Rent Roll'!$H22*'Res Rent Roll'!$C22,'Res Rent Roll'!$R22*Rollover!EK22*Rents!EL22/30),'Res Rent Roll'!$R22*Rollover!EK22*Rents!EL22/30))</f>
        <v/>
      </c>
      <c r="EM22" s="47" t="str">
        <f>IF('Res Rent Roll'!$B22="","",IF('Res Rent Roll'!$D22="YES",IF(Vacancy!EM$3&lt;'Res Rent Roll'!$J22,'Res Rent Roll'!$H22*'Res Rent Roll'!$C22,'Res Rent Roll'!$R22*Rollover!EL22*Rents!EM22/30),'Res Rent Roll'!$R22*Rollover!EL22*Rents!EM22/30))</f>
        <v/>
      </c>
      <c r="EN22" s="47" t="str">
        <f>IF('Res Rent Roll'!$B22="","",IF('Res Rent Roll'!$D22="YES",IF(Vacancy!EN$3&lt;'Res Rent Roll'!$J22,'Res Rent Roll'!$H22*'Res Rent Roll'!$C22,'Res Rent Roll'!$R22*Rollover!EM22*Rents!EN22/30),'Res Rent Roll'!$R22*Rollover!EM22*Rents!EN22/30))</f>
        <v/>
      </c>
      <c r="EO22" s="47" t="str">
        <f>IF('Res Rent Roll'!$B22="","",IF('Res Rent Roll'!$D22="YES",IF(Vacancy!EO$3&lt;'Res Rent Roll'!$J22,'Res Rent Roll'!$H22*'Res Rent Roll'!$C22,'Res Rent Roll'!$R22*Rollover!EN22*Rents!EO22/30),'Res Rent Roll'!$R22*Rollover!EN22*Rents!EO22/30))</f>
        <v/>
      </c>
      <c r="EP22" s="47" t="str">
        <f>IF('Res Rent Roll'!$B22="","",IF('Res Rent Roll'!$D22="YES",IF(Vacancy!EP$3&lt;'Res Rent Roll'!$J22,'Res Rent Roll'!$H22*'Res Rent Roll'!$C22,'Res Rent Roll'!$R22*Rollover!EO22*Rents!EP22/30),'Res Rent Roll'!$R22*Rollover!EO22*Rents!EP22/30))</f>
        <v/>
      </c>
      <c r="EQ22" s="47" t="str">
        <f>IF('Res Rent Roll'!$B22="","",IF('Res Rent Roll'!$D22="YES",IF(Vacancy!EQ$3&lt;'Res Rent Roll'!$J22,'Res Rent Roll'!$H22*'Res Rent Roll'!$C22,'Res Rent Roll'!$R22*Rollover!EP22*Rents!EQ22/30),'Res Rent Roll'!$R22*Rollover!EP22*Rents!EQ22/30))</f>
        <v/>
      </c>
      <c r="ER22" s="47" t="str">
        <f>IF('Res Rent Roll'!$B22="","",IF('Res Rent Roll'!$D22="YES",IF(Vacancy!ER$3&lt;'Res Rent Roll'!$J22,'Res Rent Roll'!$H22*'Res Rent Roll'!$C22,'Res Rent Roll'!$R22*Rollover!EQ22*Rents!ER22/30),'Res Rent Roll'!$R22*Rollover!EQ22*Rents!ER22/30))</f>
        <v/>
      </c>
      <c r="ES22" s="47" t="str">
        <f>IF('Res Rent Roll'!$B22="","",IF('Res Rent Roll'!$D22="YES",IF(Vacancy!ES$3&lt;'Res Rent Roll'!$J22,'Res Rent Roll'!$H22*'Res Rent Roll'!$C22,'Res Rent Roll'!$R22*Rollover!ER22*Rents!ES22/30),'Res Rent Roll'!$R22*Rollover!ER22*Rents!ES22/30))</f>
        <v/>
      </c>
      <c r="ET22" s="47" t="str">
        <f>IF('Res Rent Roll'!$B22="","",IF('Res Rent Roll'!$D22="YES",IF(Vacancy!ET$3&lt;'Res Rent Roll'!$J22,'Res Rent Roll'!$H22*'Res Rent Roll'!$C22,'Res Rent Roll'!$R22*Rollover!ES22*Rents!ET22/30),'Res Rent Roll'!$R22*Rollover!ES22*Rents!ET22/30))</f>
        <v/>
      </c>
      <c r="EU22" s="47" t="str">
        <f>IF('Res Rent Roll'!$B22="","",IF('Res Rent Roll'!$D22="YES",IF(Vacancy!EU$3&lt;'Res Rent Roll'!$J22,'Res Rent Roll'!$H22*'Res Rent Roll'!$C22,'Res Rent Roll'!$R22*Rollover!ET22*Rents!EU22/30),'Res Rent Roll'!$R22*Rollover!ET22*Rents!EU22/30))</f>
        <v/>
      </c>
      <c r="EV22" s="47" t="str">
        <f>IF('Res Rent Roll'!$B22="","",IF('Res Rent Roll'!$D22="YES",IF(Vacancy!EV$3&lt;'Res Rent Roll'!$J22,'Res Rent Roll'!$H22*'Res Rent Roll'!$C22,'Res Rent Roll'!$R22*Rollover!EU22*Rents!EV22/30),'Res Rent Roll'!$R22*Rollover!EU22*Rents!EV22/30))</f>
        <v/>
      </c>
      <c r="EW22" s="47" t="str">
        <f>IF('Res Rent Roll'!$B22="","",IF('Res Rent Roll'!$D22="YES",IF(Vacancy!EW$3&lt;'Res Rent Roll'!$J22,'Res Rent Roll'!$H22*'Res Rent Roll'!$C22,'Res Rent Roll'!$R22*Rollover!EV22*Rents!EW22/30),'Res Rent Roll'!$R22*Rollover!EV22*Rents!EW22/30))</f>
        <v/>
      </c>
      <c r="EX22" s="47" t="str">
        <f>IF('Res Rent Roll'!$B22="","",IF('Res Rent Roll'!$D22="YES",IF(Vacancy!EX$3&lt;'Res Rent Roll'!$J22,'Res Rent Roll'!$H22*'Res Rent Roll'!$C22,'Res Rent Roll'!$R22*Rollover!EW22*Rents!EX22/30),'Res Rent Roll'!$R22*Rollover!EW22*Rents!EX22/30))</f>
        <v/>
      </c>
      <c r="EY22" s="47" t="str">
        <f>IF('Res Rent Roll'!$B22="","",IF('Res Rent Roll'!$D22="YES",IF(Vacancy!EY$3&lt;'Res Rent Roll'!$J22,'Res Rent Roll'!$H22*'Res Rent Roll'!$C22,'Res Rent Roll'!$R22*Rollover!EX22*Rents!EY22/30),'Res Rent Roll'!$R22*Rollover!EX22*Rents!EY22/30))</f>
        <v/>
      </c>
      <c r="EZ22" s="47" t="str">
        <f>IF('Res Rent Roll'!$B22="","",IF('Res Rent Roll'!$D22="YES",IF(Vacancy!EZ$3&lt;'Res Rent Roll'!$J22,'Res Rent Roll'!$H22*'Res Rent Roll'!$C22,'Res Rent Roll'!$R22*Rollover!EY22*Rents!EZ22/30),'Res Rent Roll'!$R22*Rollover!EY22*Rents!EZ22/30))</f>
        <v/>
      </c>
      <c r="FA22" s="47" t="str">
        <f>IF('Res Rent Roll'!$B22="","",IF('Res Rent Roll'!$D22="YES",IF(Vacancy!FA$3&lt;'Res Rent Roll'!$J22,'Res Rent Roll'!$H22*'Res Rent Roll'!$C22,'Res Rent Roll'!$R22*Rollover!EZ22*Rents!FA22/30),'Res Rent Roll'!$R22*Rollover!EZ22*Rents!FA22/30))</f>
        <v/>
      </c>
      <c r="FB22" s="47" t="str">
        <f>IF('Res Rent Roll'!$B22="","",IF('Res Rent Roll'!$D22="YES",IF(Vacancy!FB$3&lt;'Res Rent Roll'!$J22,'Res Rent Roll'!$H22*'Res Rent Roll'!$C22,'Res Rent Roll'!$R22*Rollover!FA22*Rents!FB22/30),'Res Rent Roll'!$R22*Rollover!FA22*Rents!FB22/30))</f>
        <v/>
      </c>
      <c r="FC22" s="47" t="str">
        <f>IF('Res Rent Roll'!$B22="","",IF('Res Rent Roll'!$D22="YES",IF(Vacancy!FC$3&lt;'Res Rent Roll'!$J22,'Res Rent Roll'!$H22*'Res Rent Roll'!$C22,'Res Rent Roll'!$R22*Rollover!FB22*Rents!FC22/30),'Res Rent Roll'!$R22*Rollover!FB22*Rents!FC22/30))</f>
        <v/>
      </c>
      <c r="FD22" s="47" t="str">
        <f>IF('Res Rent Roll'!$B22="","",IF('Res Rent Roll'!$D22="YES",IF(Vacancy!FD$3&lt;'Res Rent Roll'!$J22,'Res Rent Roll'!$H22*'Res Rent Roll'!$C22,'Res Rent Roll'!$R22*Rollover!FC22*Rents!FD22/30),'Res Rent Roll'!$R22*Rollover!FC22*Rents!FD22/30))</f>
        <v/>
      </c>
      <c r="FE22" s="47" t="str">
        <f>IF('Res Rent Roll'!$B22="","",IF('Res Rent Roll'!$D22="YES",IF(Vacancy!FE$3&lt;'Res Rent Roll'!$J22,'Res Rent Roll'!$H22*'Res Rent Roll'!$C22,'Res Rent Roll'!$R22*Rollover!FD22*Rents!FE22/30),'Res Rent Roll'!$R22*Rollover!FD22*Rents!FE22/30))</f>
        <v/>
      </c>
      <c r="FF22" s="47" t="str">
        <f>IF('Res Rent Roll'!$B22="","",IF('Res Rent Roll'!$D22="YES",IF(Vacancy!FF$3&lt;'Res Rent Roll'!$J22,'Res Rent Roll'!$H22*'Res Rent Roll'!$C22,'Res Rent Roll'!$R22*Rollover!FE22*Rents!FF22/30),'Res Rent Roll'!$R22*Rollover!FE22*Rents!FF22/30))</f>
        <v/>
      </c>
      <c r="FG22" s="47" t="str">
        <f>IF('Res Rent Roll'!$B22="","",IF('Res Rent Roll'!$D22="YES",IF(Vacancy!FG$3&lt;'Res Rent Roll'!$J22,'Res Rent Roll'!$H22*'Res Rent Roll'!$C22,'Res Rent Roll'!$R22*Rollover!FF22*Rents!FG22/30),'Res Rent Roll'!$R22*Rollover!FF22*Rents!FG22/30))</f>
        <v/>
      </c>
      <c r="FH22" s="47" t="str">
        <f>IF('Res Rent Roll'!$B22="","",IF('Res Rent Roll'!$D22="YES",IF(Vacancy!FH$3&lt;'Res Rent Roll'!$J22,'Res Rent Roll'!$H22*'Res Rent Roll'!$C22,'Res Rent Roll'!$R22*Rollover!FG22*Rents!FH22/30),'Res Rent Roll'!$R22*Rollover!FG22*Rents!FH22/30))</f>
        <v/>
      </c>
      <c r="FI22" s="47" t="str">
        <f>IF('Res Rent Roll'!$B22="","",IF('Res Rent Roll'!$D22="YES",IF(Vacancy!FI$3&lt;'Res Rent Roll'!$J22,'Res Rent Roll'!$H22*'Res Rent Roll'!$C22,'Res Rent Roll'!$R22*Rollover!FH22*Rents!FI22/30),'Res Rent Roll'!$R22*Rollover!FH22*Rents!FI22/30))</f>
        <v/>
      </c>
      <c r="FJ22" s="47" t="str">
        <f>IF('Res Rent Roll'!$B22="","",IF('Res Rent Roll'!$D22="YES",IF(Vacancy!FJ$3&lt;'Res Rent Roll'!$J22,'Res Rent Roll'!$H22*'Res Rent Roll'!$C22,'Res Rent Roll'!$R22*Rollover!FI22*Rents!FJ22/30),'Res Rent Roll'!$R22*Rollover!FI22*Rents!FJ22/30))</f>
        <v/>
      </c>
      <c r="FK22" s="47" t="str">
        <f>IF('Res Rent Roll'!$B22="","",IF('Res Rent Roll'!$D22="YES",IF(Vacancy!FK$3&lt;'Res Rent Roll'!$J22,'Res Rent Roll'!$H22*'Res Rent Roll'!$C22,'Res Rent Roll'!$R22*Rollover!FJ22*Rents!FK22/30),'Res Rent Roll'!$R22*Rollover!FJ22*Rents!FK22/30))</f>
        <v/>
      </c>
      <c r="FL22" s="47" t="str">
        <f>IF('Res Rent Roll'!$B22="","",IF('Res Rent Roll'!$D22="YES",IF(Vacancy!FL$3&lt;'Res Rent Roll'!$J22,'Res Rent Roll'!$H22*'Res Rent Roll'!$C22,'Res Rent Roll'!$R22*Rollover!FK22*Rents!FL22/30),'Res Rent Roll'!$R22*Rollover!FK22*Rents!FL22/30))</f>
        <v/>
      </c>
      <c r="FM22" s="47" t="str">
        <f>IF('Res Rent Roll'!$B22="","",IF('Res Rent Roll'!$D22="YES",IF(Vacancy!FM$3&lt;'Res Rent Roll'!$J22,'Res Rent Roll'!$H22*'Res Rent Roll'!$C22,'Res Rent Roll'!$R22*Rollover!FL22*Rents!FM22/30),'Res Rent Roll'!$R22*Rollover!FL22*Rents!FM22/30))</f>
        <v/>
      </c>
      <c r="FN22" s="47" t="str">
        <f>IF('Res Rent Roll'!$B22="","",IF('Res Rent Roll'!$D22="YES",IF(Vacancy!FN$3&lt;'Res Rent Roll'!$J22,'Res Rent Roll'!$H22*'Res Rent Roll'!$C22,'Res Rent Roll'!$R22*Rollover!FM22*Rents!FN22/30),'Res Rent Roll'!$R22*Rollover!FM22*Rents!FN22/30))</f>
        <v/>
      </c>
      <c r="FO22" s="47" t="str">
        <f>IF('Res Rent Roll'!$B22="","",IF('Res Rent Roll'!$D22="YES",IF(Vacancy!FO$3&lt;'Res Rent Roll'!$J22,'Res Rent Roll'!$H22*'Res Rent Roll'!$C22,'Res Rent Roll'!$R22*Rollover!FN22*Rents!FO22/30),'Res Rent Roll'!$R22*Rollover!FN22*Rents!FO22/30))</f>
        <v/>
      </c>
      <c r="FP22" s="47" t="str">
        <f>IF('Res Rent Roll'!$B22="","",IF('Res Rent Roll'!$D22="YES",IF(Vacancy!FP$3&lt;'Res Rent Roll'!$J22,'Res Rent Roll'!$H22*'Res Rent Roll'!$C22,'Res Rent Roll'!$R22*Rollover!FO22*Rents!FP22/30),'Res Rent Roll'!$R22*Rollover!FO22*Rents!FP22/30))</f>
        <v/>
      </c>
      <c r="FQ22" s="47" t="str">
        <f>IF('Res Rent Roll'!$B22="","",IF('Res Rent Roll'!$D22="YES",IF(Vacancy!FQ$3&lt;'Res Rent Roll'!$J22,'Res Rent Roll'!$H22*'Res Rent Roll'!$C22,'Res Rent Roll'!$R22*Rollover!FP22*Rents!FQ22/30),'Res Rent Roll'!$R22*Rollover!FP22*Rents!FQ22/30))</f>
        <v/>
      </c>
      <c r="FR22" s="47" t="str">
        <f>IF('Res Rent Roll'!$B22="","",IF('Res Rent Roll'!$D22="YES",IF(Vacancy!FR$3&lt;'Res Rent Roll'!$J22,'Res Rent Roll'!$H22*'Res Rent Roll'!$C22,'Res Rent Roll'!$R22*Rollover!FQ22*Rents!FR22/30),'Res Rent Roll'!$R22*Rollover!FQ22*Rents!FR22/30))</f>
        <v/>
      </c>
      <c r="FS22" s="47" t="str">
        <f>IF('Res Rent Roll'!$B22="","",IF('Res Rent Roll'!$D22="YES",IF(Vacancy!FS$3&lt;'Res Rent Roll'!$J22,'Res Rent Roll'!$H22*'Res Rent Roll'!$C22,'Res Rent Roll'!$R22*Rollover!FR22*Rents!FS22/30),'Res Rent Roll'!$R22*Rollover!FR22*Rents!FS22/30))</f>
        <v/>
      </c>
      <c r="FT22" s="47" t="str">
        <f>IF('Res Rent Roll'!$B22="","",IF('Res Rent Roll'!$D22="YES",IF(Vacancy!FT$3&lt;'Res Rent Roll'!$J22,'Res Rent Roll'!$H22*'Res Rent Roll'!$C22,'Res Rent Roll'!$R22*Rollover!FS22*Rents!FT22/30),'Res Rent Roll'!$R22*Rollover!FS22*Rents!FT22/30))</f>
        <v/>
      </c>
      <c r="FU22" s="47" t="str">
        <f>IF('Res Rent Roll'!$B22="","",IF('Res Rent Roll'!$D22="YES",IF(Vacancy!FU$3&lt;'Res Rent Roll'!$J22,'Res Rent Roll'!$H22*'Res Rent Roll'!$C22,'Res Rent Roll'!$R22*Rollover!FT22*Rents!FU22/30),'Res Rent Roll'!$R22*Rollover!FT22*Rents!FU22/30))</f>
        <v/>
      </c>
      <c r="FV22" s="47" t="str">
        <f>IF('Res Rent Roll'!$B22="","",IF('Res Rent Roll'!$D22="YES",IF(Vacancy!FV$3&lt;'Res Rent Roll'!$J22,'Res Rent Roll'!$H22*'Res Rent Roll'!$C22,'Res Rent Roll'!$R22*Rollover!FU22*Rents!FV22/30),'Res Rent Roll'!$R22*Rollover!FU22*Rents!FV22/30))</f>
        <v/>
      </c>
      <c r="FW22" s="47" t="str">
        <f>IF('Res Rent Roll'!$B22="","",IF('Res Rent Roll'!$D22="YES",IF(Vacancy!FW$3&lt;'Res Rent Roll'!$J22,'Res Rent Roll'!$H22*'Res Rent Roll'!$C22,'Res Rent Roll'!$R22*Rollover!FV22*Rents!FW22/30),'Res Rent Roll'!$R22*Rollover!FV22*Rents!FW22/30))</f>
        <v/>
      </c>
      <c r="FX22" s="47" t="str">
        <f>IF('Res Rent Roll'!$B22="","",IF('Res Rent Roll'!$D22="YES",IF(Vacancy!FX$3&lt;'Res Rent Roll'!$J22,'Res Rent Roll'!$H22*'Res Rent Roll'!$C22,'Res Rent Roll'!$R22*Rollover!FW22*Rents!FX22/30),'Res Rent Roll'!$R22*Rollover!FW22*Rents!FX22/30))</f>
        <v/>
      </c>
      <c r="FY22" s="47" t="str">
        <f>IF('Res Rent Roll'!$B22="","",IF('Res Rent Roll'!$D22="YES",IF(Vacancy!FY$3&lt;'Res Rent Roll'!$J22,'Res Rent Roll'!$H22*'Res Rent Roll'!$C22,'Res Rent Roll'!$R22*Rollover!FX22*Rents!FY22/30),'Res Rent Roll'!$R22*Rollover!FX22*Rents!FY22/30))</f>
        <v/>
      </c>
      <c r="FZ22" s="47" t="str">
        <f>IF('Res Rent Roll'!$B22="","",IF('Res Rent Roll'!$D22="YES",IF(Vacancy!FZ$3&lt;'Res Rent Roll'!$J22,'Res Rent Roll'!$H22*'Res Rent Roll'!$C22,'Res Rent Roll'!$R22*Rollover!FY22*Rents!FZ22/30),'Res Rent Roll'!$R22*Rollover!FY22*Rents!FZ22/30))</f>
        <v/>
      </c>
      <c r="GA22" s="48" t="str">
        <f>IF('Res Rent Roll'!$B22="","",IF('Res Rent Roll'!$D22="YES",IF(Vacancy!GA$3&lt;'Res Rent Roll'!$J22,'Res Rent Roll'!$H22*'Res Rent Roll'!$C22,'Res Rent Roll'!$R22*Rollover!FZ22*Rents!GA22/30),'Res Rent Roll'!$R22*Rollover!FZ22*Rents!GA22/30))</f>
        <v/>
      </c>
    </row>
    <row r="23" spans="2:183" x14ac:dyDescent="0.3">
      <c r="B23" s="42" t="str">
        <f>IF('Res Rent Roll'!$B23="","",'Res Rent Roll'!$B23)</f>
        <v/>
      </c>
      <c r="C23" s="43"/>
      <c r="D23" s="47" t="str">
        <f>IF('Res Rent Roll'!$B23="","",IF('Res Rent Roll'!$D23="YES",IF(Vacancy!D$3&lt;'Res Rent Roll'!$J23,'Res Rent Roll'!$H23*'Res Rent Roll'!$C23,'Res Rent Roll'!$R23*Rollover!C23*Rents!D23/30),'Res Rent Roll'!$R23*Rollover!C23*Rents!D23/30))</f>
        <v/>
      </c>
      <c r="E23" s="47" t="str">
        <f>IF('Res Rent Roll'!$B23="","",IF('Res Rent Roll'!$D23="YES",IF(Vacancy!E$3&lt;'Res Rent Roll'!$J23,'Res Rent Roll'!$H23*'Res Rent Roll'!$C23,'Res Rent Roll'!$R23*Rollover!D23*Rents!E23/30),'Res Rent Roll'!$R23*Rollover!D23*Rents!E23/30))</f>
        <v/>
      </c>
      <c r="F23" s="47" t="str">
        <f>IF('Res Rent Roll'!$B23="","",IF('Res Rent Roll'!$D23="YES",IF(Vacancy!F$3&lt;'Res Rent Roll'!$J23,'Res Rent Roll'!$H23*'Res Rent Roll'!$C23,'Res Rent Roll'!$R23*Rollover!E23*Rents!F23/30),'Res Rent Roll'!$R23*Rollover!E23*Rents!F23/30))</f>
        <v/>
      </c>
      <c r="G23" s="47" t="str">
        <f>IF('Res Rent Roll'!$B23="","",IF('Res Rent Roll'!$D23="YES",IF(Vacancy!G$3&lt;'Res Rent Roll'!$J23,'Res Rent Roll'!$H23*'Res Rent Roll'!$C23,'Res Rent Roll'!$R23*Rollover!F23*Rents!G23/30),'Res Rent Roll'!$R23*Rollover!F23*Rents!G23/30))</f>
        <v/>
      </c>
      <c r="H23" s="47" t="str">
        <f>IF('Res Rent Roll'!$B23="","",IF('Res Rent Roll'!$D23="YES",IF(Vacancy!H$3&lt;'Res Rent Roll'!$J23,'Res Rent Roll'!$H23*'Res Rent Roll'!$C23,'Res Rent Roll'!$R23*Rollover!G23*Rents!H23/30),'Res Rent Roll'!$R23*Rollover!G23*Rents!H23/30))</f>
        <v/>
      </c>
      <c r="I23" s="47" t="str">
        <f>IF('Res Rent Roll'!$B23="","",IF('Res Rent Roll'!$D23="YES",IF(Vacancy!I$3&lt;'Res Rent Roll'!$J23,'Res Rent Roll'!$H23*'Res Rent Roll'!$C23,'Res Rent Roll'!$R23*Rollover!H23*Rents!I23/30),'Res Rent Roll'!$R23*Rollover!H23*Rents!I23/30))</f>
        <v/>
      </c>
      <c r="J23" s="47" t="str">
        <f>IF('Res Rent Roll'!$B23="","",IF('Res Rent Roll'!$D23="YES",IF(Vacancy!J$3&lt;'Res Rent Roll'!$J23,'Res Rent Roll'!$H23*'Res Rent Roll'!$C23,'Res Rent Roll'!$R23*Rollover!I23*Rents!J23/30),'Res Rent Roll'!$R23*Rollover!I23*Rents!J23/30))</f>
        <v/>
      </c>
      <c r="K23" s="47" t="str">
        <f>IF('Res Rent Roll'!$B23="","",IF('Res Rent Roll'!$D23="YES",IF(Vacancy!K$3&lt;'Res Rent Roll'!$J23,'Res Rent Roll'!$H23*'Res Rent Roll'!$C23,'Res Rent Roll'!$R23*Rollover!J23*Rents!K23/30),'Res Rent Roll'!$R23*Rollover!J23*Rents!K23/30))</f>
        <v/>
      </c>
      <c r="L23" s="47" t="str">
        <f>IF('Res Rent Roll'!$B23="","",IF('Res Rent Roll'!$D23="YES",IF(Vacancy!L$3&lt;'Res Rent Roll'!$J23,'Res Rent Roll'!$H23*'Res Rent Roll'!$C23,'Res Rent Roll'!$R23*Rollover!K23*Rents!L23/30),'Res Rent Roll'!$R23*Rollover!K23*Rents!L23/30))</f>
        <v/>
      </c>
      <c r="M23" s="47" t="str">
        <f>IF('Res Rent Roll'!$B23="","",IF('Res Rent Roll'!$D23="YES",IF(Vacancy!M$3&lt;'Res Rent Roll'!$J23,'Res Rent Roll'!$H23*'Res Rent Roll'!$C23,'Res Rent Roll'!$R23*Rollover!L23*Rents!M23/30),'Res Rent Roll'!$R23*Rollover!L23*Rents!M23/30))</f>
        <v/>
      </c>
      <c r="N23" s="47" t="str">
        <f>IF('Res Rent Roll'!$B23="","",IF('Res Rent Roll'!$D23="YES",IF(Vacancy!N$3&lt;'Res Rent Roll'!$J23,'Res Rent Roll'!$H23*'Res Rent Roll'!$C23,'Res Rent Roll'!$R23*Rollover!M23*Rents!N23/30),'Res Rent Roll'!$R23*Rollover!M23*Rents!N23/30))</f>
        <v/>
      </c>
      <c r="O23" s="47" t="str">
        <f>IF('Res Rent Roll'!$B23="","",IF('Res Rent Roll'!$D23="YES",IF(Vacancy!O$3&lt;'Res Rent Roll'!$J23,'Res Rent Roll'!$H23*'Res Rent Roll'!$C23,'Res Rent Roll'!$R23*Rollover!N23*Rents!O23/30),'Res Rent Roll'!$R23*Rollover!N23*Rents!O23/30))</f>
        <v/>
      </c>
      <c r="P23" s="47" t="str">
        <f>IF('Res Rent Roll'!$B23="","",IF('Res Rent Roll'!$D23="YES",IF(Vacancy!P$3&lt;'Res Rent Roll'!$J23,'Res Rent Roll'!$H23*'Res Rent Roll'!$C23,'Res Rent Roll'!$R23*Rollover!O23*Rents!P23/30),'Res Rent Roll'!$R23*Rollover!O23*Rents!P23/30))</f>
        <v/>
      </c>
      <c r="Q23" s="47" t="str">
        <f>IF('Res Rent Roll'!$B23="","",IF('Res Rent Roll'!$D23="YES",IF(Vacancy!Q$3&lt;'Res Rent Roll'!$J23,'Res Rent Roll'!$H23*'Res Rent Roll'!$C23,'Res Rent Roll'!$R23*Rollover!P23*Rents!Q23/30),'Res Rent Roll'!$R23*Rollover!P23*Rents!Q23/30))</f>
        <v/>
      </c>
      <c r="R23" s="47" t="str">
        <f>IF('Res Rent Roll'!$B23="","",IF('Res Rent Roll'!$D23="YES",IF(Vacancy!R$3&lt;'Res Rent Roll'!$J23,'Res Rent Roll'!$H23*'Res Rent Roll'!$C23,'Res Rent Roll'!$R23*Rollover!Q23*Rents!R23/30),'Res Rent Roll'!$R23*Rollover!Q23*Rents!R23/30))</f>
        <v/>
      </c>
      <c r="S23" s="47" t="str">
        <f>IF('Res Rent Roll'!$B23="","",IF('Res Rent Roll'!$D23="YES",IF(Vacancy!S$3&lt;'Res Rent Roll'!$J23,'Res Rent Roll'!$H23*'Res Rent Roll'!$C23,'Res Rent Roll'!$R23*Rollover!R23*Rents!S23/30),'Res Rent Roll'!$R23*Rollover!R23*Rents!S23/30))</f>
        <v/>
      </c>
      <c r="T23" s="47" t="str">
        <f>IF('Res Rent Roll'!$B23="","",IF('Res Rent Roll'!$D23="YES",IF(Vacancy!T$3&lt;'Res Rent Roll'!$J23,'Res Rent Roll'!$H23*'Res Rent Roll'!$C23,'Res Rent Roll'!$R23*Rollover!S23*Rents!T23/30),'Res Rent Roll'!$R23*Rollover!S23*Rents!T23/30))</f>
        <v/>
      </c>
      <c r="U23" s="47" t="str">
        <f>IF('Res Rent Roll'!$B23="","",IF('Res Rent Roll'!$D23="YES",IF(Vacancy!U$3&lt;'Res Rent Roll'!$J23,'Res Rent Roll'!$H23*'Res Rent Roll'!$C23,'Res Rent Roll'!$R23*Rollover!T23*Rents!U23/30),'Res Rent Roll'!$R23*Rollover!T23*Rents!U23/30))</f>
        <v/>
      </c>
      <c r="V23" s="47" t="str">
        <f>IF('Res Rent Roll'!$B23="","",IF('Res Rent Roll'!$D23="YES",IF(Vacancy!V$3&lt;'Res Rent Roll'!$J23,'Res Rent Roll'!$H23*'Res Rent Roll'!$C23,'Res Rent Roll'!$R23*Rollover!U23*Rents!V23/30),'Res Rent Roll'!$R23*Rollover!U23*Rents!V23/30))</f>
        <v/>
      </c>
      <c r="W23" s="47" t="str">
        <f>IF('Res Rent Roll'!$B23="","",IF('Res Rent Roll'!$D23="YES",IF(Vacancy!W$3&lt;'Res Rent Roll'!$J23,'Res Rent Roll'!$H23*'Res Rent Roll'!$C23,'Res Rent Roll'!$R23*Rollover!V23*Rents!W23/30),'Res Rent Roll'!$R23*Rollover!V23*Rents!W23/30))</f>
        <v/>
      </c>
      <c r="X23" s="47" t="str">
        <f>IF('Res Rent Roll'!$B23="","",IF('Res Rent Roll'!$D23="YES",IF(Vacancy!X$3&lt;'Res Rent Roll'!$J23,'Res Rent Roll'!$H23*'Res Rent Roll'!$C23,'Res Rent Roll'!$R23*Rollover!W23*Rents!X23/30),'Res Rent Roll'!$R23*Rollover!W23*Rents!X23/30))</f>
        <v/>
      </c>
      <c r="Y23" s="47" t="str">
        <f>IF('Res Rent Roll'!$B23="","",IF('Res Rent Roll'!$D23="YES",IF(Vacancy!Y$3&lt;'Res Rent Roll'!$J23,'Res Rent Roll'!$H23*'Res Rent Roll'!$C23,'Res Rent Roll'!$R23*Rollover!X23*Rents!Y23/30),'Res Rent Roll'!$R23*Rollover!X23*Rents!Y23/30))</f>
        <v/>
      </c>
      <c r="Z23" s="47" t="str">
        <f>IF('Res Rent Roll'!$B23="","",IF('Res Rent Roll'!$D23="YES",IF(Vacancy!Z$3&lt;'Res Rent Roll'!$J23,'Res Rent Roll'!$H23*'Res Rent Roll'!$C23,'Res Rent Roll'!$R23*Rollover!Y23*Rents!Z23/30),'Res Rent Roll'!$R23*Rollover!Y23*Rents!Z23/30))</f>
        <v/>
      </c>
      <c r="AA23" s="47" t="str">
        <f>IF('Res Rent Roll'!$B23="","",IF('Res Rent Roll'!$D23="YES",IF(Vacancy!AA$3&lt;'Res Rent Roll'!$J23,'Res Rent Roll'!$H23*'Res Rent Roll'!$C23,'Res Rent Roll'!$R23*Rollover!Z23*Rents!AA23/30),'Res Rent Roll'!$R23*Rollover!Z23*Rents!AA23/30))</f>
        <v/>
      </c>
      <c r="AB23" s="47" t="str">
        <f>IF('Res Rent Roll'!$B23="","",IF('Res Rent Roll'!$D23="YES",IF(Vacancy!AB$3&lt;'Res Rent Roll'!$J23,'Res Rent Roll'!$H23*'Res Rent Roll'!$C23,'Res Rent Roll'!$R23*Rollover!AA23*Rents!AB23/30),'Res Rent Roll'!$R23*Rollover!AA23*Rents!AB23/30))</f>
        <v/>
      </c>
      <c r="AC23" s="47" t="str">
        <f>IF('Res Rent Roll'!$B23="","",IF('Res Rent Roll'!$D23="YES",IF(Vacancy!AC$3&lt;'Res Rent Roll'!$J23,'Res Rent Roll'!$H23*'Res Rent Roll'!$C23,'Res Rent Roll'!$R23*Rollover!AB23*Rents!AC23/30),'Res Rent Roll'!$R23*Rollover!AB23*Rents!AC23/30))</f>
        <v/>
      </c>
      <c r="AD23" s="47" t="str">
        <f>IF('Res Rent Roll'!$B23="","",IF('Res Rent Roll'!$D23="YES",IF(Vacancy!AD$3&lt;'Res Rent Roll'!$J23,'Res Rent Roll'!$H23*'Res Rent Roll'!$C23,'Res Rent Roll'!$R23*Rollover!AC23*Rents!AD23/30),'Res Rent Roll'!$R23*Rollover!AC23*Rents!AD23/30))</f>
        <v/>
      </c>
      <c r="AE23" s="47" t="str">
        <f>IF('Res Rent Roll'!$B23="","",IF('Res Rent Roll'!$D23="YES",IF(Vacancy!AE$3&lt;'Res Rent Roll'!$J23,'Res Rent Roll'!$H23*'Res Rent Roll'!$C23,'Res Rent Roll'!$R23*Rollover!AD23*Rents!AE23/30),'Res Rent Roll'!$R23*Rollover!AD23*Rents!AE23/30))</f>
        <v/>
      </c>
      <c r="AF23" s="47" t="str">
        <f>IF('Res Rent Roll'!$B23="","",IF('Res Rent Roll'!$D23="YES",IF(Vacancy!AF$3&lt;'Res Rent Roll'!$J23,'Res Rent Roll'!$H23*'Res Rent Roll'!$C23,'Res Rent Roll'!$R23*Rollover!AE23*Rents!AF23/30),'Res Rent Roll'!$R23*Rollover!AE23*Rents!AF23/30))</f>
        <v/>
      </c>
      <c r="AG23" s="47" t="str">
        <f>IF('Res Rent Roll'!$B23="","",IF('Res Rent Roll'!$D23="YES",IF(Vacancy!AG$3&lt;'Res Rent Roll'!$J23,'Res Rent Roll'!$H23*'Res Rent Roll'!$C23,'Res Rent Roll'!$R23*Rollover!AF23*Rents!AG23/30),'Res Rent Roll'!$R23*Rollover!AF23*Rents!AG23/30))</f>
        <v/>
      </c>
      <c r="AH23" s="47" t="str">
        <f>IF('Res Rent Roll'!$B23="","",IF('Res Rent Roll'!$D23="YES",IF(Vacancy!AH$3&lt;'Res Rent Roll'!$J23,'Res Rent Roll'!$H23*'Res Rent Roll'!$C23,'Res Rent Roll'!$R23*Rollover!AG23*Rents!AH23/30),'Res Rent Roll'!$R23*Rollover!AG23*Rents!AH23/30))</f>
        <v/>
      </c>
      <c r="AI23" s="47" t="str">
        <f>IF('Res Rent Roll'!$B23="","",IF('Res Rent Roll'!$D23="YES",IF(Vacancy!AI$3&lt;'Res Rent Roll'!$J23,'Res Rent Roll'!$H23*'Res Rent Roll'!$C23,'Res Rent Roll'!$R23*Rollover!AH23*Rents!AI23/30),'Res Rent Roll'!$R23*Rollover!AH23*Rents!AI23/30))</f>
        <v/>
      </c>
      <c r="AJ23" s="47" t="str">
        <f>IF('Res Rent Roll'!$B23="","",IF('Res Rent Roll'!$D23="YES",IF(Vacancy!AJ$3&lt;'Res Rent Roll'!$J23,'Res Rent Roll'!$H23*'Res Rent Roll'!$C23,'Res Rent Roll'!$R23*Rollover!AI23*Rents!AJ23/30),'Res Rent Roll'!$R23*Rollover!AI23*Rents!AJ23/30))</f>
        <v/>
      </c>
      <c r="AK23" s="47" t="str">
        <f>IF('Res Rent Roll'!$B23="","",IF('Res Rent Roll'!$D23="YES",IF(Vacancy!AK$3&lt;'Res Rent Roll'!$J23,'Res Rent Roll'!$H23*'Res Rent Roll'!$C23,'Res Rent Roll'!$R23*Rollover!AJ23*Rents!AK23/30),'Res Rent Roll'!$R23*Rollover!AJ23*Rents!AK23/30))</f>
        <v/>
      </c>
      <c r="AL23" s="47" t="str">
        <f>IF('Res Rent Roll'!$B23="","",IF('Res Rent Roll'!$D23="YES",IF(Vacancy!AL$3&lt;'Res Rent Roll'!$J23,'Res Rent Roll'!$H23*'Res Rent Roll'!$C23,'Res Rent Roll'!$R23*Rollover!AK23*Rents!AL23/30),'Res Rent Roll'!$R23*Rollover!AK23*Rents!AL23/30))</f>
        <v/>
      </c>
      <c r="AM23" s="47" t="str">
        <f>IF('Res Rent Roll'!$B23="","",IF('Res Rent Roll'!$D23="YES",IF(Vacancy!AM$3&lt;'Res Rent Roll'!$J23,'Res Rent Roll'!$H23*'Res Rent Roll'!$C23,'Res Rent Roll'!$R23*Rollover!AL23*Rents!AM23/30),'Res Rent Roll'!$R23*Rollover!AL23*Rents!AM23/30))</f>
        <v/>
      </c>
      <c r="AN23" s="47" t="str">
        <f>IF('Res Rent Roll'!$B23="","",IF('Res Rent Roll'!$D23="YES",IF(Vacancy!AN$3&lt;'Res Rent Roll'!$J23,'Res Rent Roll'!$H23*'Res Rent Roll'!$C23,'Res Rent Roll'!$R23*Rollover!AM23*Rents!AN23/30),'Res Rent Roll'!$R23*Rollover!AM23*Rents!AN23/30))</f>
        <v/>
      </c>
      <c r="AO23" s="47" t="str">
        <f>IF('Res Rent Roll'!$B23="","",IF('Res Rent Roll'!$D23="YES",IF(Vacancy!AO$3&lt;'Res Rent Roll'!$J23,'Res Rent Roll'!$H23*'Res Rent Roll'!$C23,'Res Rent Roll'!$R23*Rollover!AN23*Rents!AO23/30),'Res Rent Roll'!$R23*Rollover!AN23*Rents!AO23/30))</f>
        <v/>
      </c>
      <c r="AP23" s="47" t="str">
        <f>IF('Res Rent Roll'!$B23="","",IF('Res Rent Roll'!$D23="YES",IF(Vacancy!AP$3&lt;'Res Rent Roll'!$J23,'Res Rent Roll'!$H23*'Res Rent Roll'!$C23,'Res Rent Roll'!$R23*Rollover!AO23*Rents!AP23/30),'Res Rent Roll'!$R23*Rollover!AO23*Rents!AP23/30))</f>
        <v/>
      </c>
      <c r="AQ23" s="47" t="str">
        <f>IF('Res Rent Roll'!$B23="","",IF('Res Rent Roll'!$D23="YES",IF(Vacancy!AQ$3&lt;'Res Rent Roll'!$J23,'Res Rent Roll'!$H23*'Res Rent Roll'!$C23,'Res Rent Roll'!$R23*Rollover!AP23*Rents!AQ23/30),'Res Rent Roll'!$R23*Rollover!AP23*Rents!AQ23/30))</f>
        <v/>
      </c>
      <c r="AR23" s="47" t="str">
        <f>IF('Res Rent Roll'!$B23="","",IF('Res Rent Roll'!$D23="YES",IF(Vacancy!AR$3&lt;'Res Rent Roll'!$J23,'Res Rent Roll'!$H23*'Res Rent Roll'!$C23,'Res Rent Roll'!$R23*Rollover!AQ23*Rents!AR23/30),'Res Rent Roll'!$R23*Rollover!AQ23*Rents!AR23/30))</f>
        <v/>
      </c>
      <c r="AS23" s="47" t="str">
        <f>IF('Res Rent Roll'!$B23="","",IF('Res Rent Roll'!$D23="YES",IF(Vacancy!AS$3&lt;'Res Rent Roll'!$J23,'Res Rent Roll'!$H23*'Res Rent Roll'!$C23,'Res Rent Roll'!$R23*Rollover!AR23*Rents!AS23/30),'Res Rent Roll'!$R23*Rollover!AR23*Rents!AS23/30))</f>
        <v/>
      </c>
      <c r="AT23" s="47" t="str">
        <f>IF('Res Rent Roll'!$B23="","",IF('Res Rent Roll'!$D23="YES",IF(Vacancy!AT$3&lt;'Res Rent Roll'!$J23,'Res Rent Roll'!$H23*'Res Rent Roll'!$C23,'Res Rent Roll'!$R23*Rollover!AS23*Rents!AT23/30),'Res Rent Roll'!$R23*Rollover!AS23*Rents!AT23/30))</f>
        <v/>
      </c>
      <c r="AU23" s="47" t="str">
        <f>IF('Res Rent Roll'!$B23="","",IF('Res Rent Roll'!$D23="YES",IF(Vacancy!AU$3&lt;'Res Rent Roll'!$J23,'Res Rent Roll'!$H23*'Res Rent Roll'!$C23,'Res Rent Roll'!$R23*Rollover!AT23*Rents!AU23/30),'Res Rent Roll'!$R23*Rollover!AT23*Rents!AU23/30))</f>
        <v/>
      </c>
      <c r="AV23" s="47" t="str">
        <f>IF('Res Rent Roll'!$B23="","",IF('Res Rent Roll'!$D23="YES",IF(Vacancy!AV$3&lt;'Res Rent Roll'!$J23,'Res Rent Roll'!$H23*'Res Rent Roll'!$C23,'Res Rent Roll'!$R23*Rollover!AU23*Rents!AV23/30),'Res Rent Roll'!$R23*Rollover!AU23*Rents!AV23/30))</f>
        <v/>
      </c>
      <c r="AW23" s="47" t="str">
        <f>IF('Res Rent Roll'!$B23="","",IF('Res Rent Roll'!$D23="YES",IF(Vacancy!AW$3&lt;'Res Rent Roll'!$J23,'Res Rent Roll'!$H23*'Res Rent Roll'!$C23,'Res Rent Roll'!$R23*Rollover!AV23*Rents!AW23/30),'Res Rent Roll'!$R23*Rollover!AV23*Rents!AW23/30))</f>
        <v/>
      </c>
      <c r="AX23" s="47" t="str">
        <f>IF('Res Rent Roll'!$B23="","",IF('Res Rent Roll'!$D23="YES",IF(Vacancy!AX$3&lt;'Res Rent Roll'!$J23,'Res Rent Roll'!$H23*'Res Rent Roll'!$C23,'Res Rent Roll'!$R23*Rollover!AW23*Rents!AX23/30),'Res Rent Roll'!$R23*Rollover!AW23*Rents!AX23/30))</f>
        <v/>
      </c>
      <c r="AY23" s="47" t="str">
        <f>IF('Res Rent Roll'!$B23="","",IF('Res Rent Roll'!$D23="YES",IF(Vacancy!AY$3&lt;'Res Rent Roll'!$J23,'Res Rent Roll'!$H23*'Res Rent Roll'!$C23,'Res Rent Roll'!$R23*Rollover!AX23*Rents!AY23/30),'Res Rent Roll'!$R23*Rollover!AX23*Rents!AY23/30))</f>
        <v/>
      </c>
      <c r="AZ23" s="47" t="str">
        <f>IF('Res Rent Roll'!$B23="","",IF('Res Rent Roll'!$D23="YES",IF(Vacancy!AZ$3&lt;'Res Rent Roll'!$J23,'Res Rent Roll'!$H23*'Res Rent Roll'!$C23,'Res Rent Roll'!$R23*Rollover!AY23*Rents!AZ23/30),'Res Rent Roll'!$R23*Rollover!AY23*Rents!AZ23/30))</f>
        <v/>
      </c>
      <c r="BA23" s="47" t="str">
        <f>IF('Res Rent Roll'!$B23="","",IF('Res Rent Roll'!$D23="YES",IF(Vacancy!BA$3&lt;'Res Rent Roll'!$J23,'Res Rent Roll'!$H23*'Res Rent Roll'!$C23,'Res Rent Roll'!$R23*Rollover!AZ23*Rents!BA23/30),'Res Rent Roll'!$R23*Rollover!AZ23*Rents!BA23/30))</f>
        <v/>
      </c>
      <c r="BB23" s="47" t="str">
        <f>IF('Res Rent Roll'!$B23="","",IF('Res Rent Roll'!$D23="YES",IF(Vacancy!BB$3&lt;'Res Rent Roll'!$J23,'Res Rent Roll'!$H23*'Res Rent Roll'!$C23,'Res Rent Roll'!$R23*Rollover!BA23*Rents!BB23/30),'Res Rent Roll'!$R23*Rollover!BA23*Rents!BB23/30))</f>
        <v/>
      </c>
      <c r="BC23" s="47" t="str">
        <f>IF('Res Rent Roll'!$B23="","",IF('Res Rent Roll'!$D23="YES",IF(Vacancy!BC$3&lt;'Res Rent Roll'!$J23,'Res Rent Roll'!$H23*'Res Rent Roll'!$C23,'Res Rent Roll'!$R23*Rollover!BB23*Rents!BC23/30),'Res Rent Roll'!$R23*Rollover!BB23*Rents!BC23/30))</f>
        <v/>
      </c>
      <c r="BD23" s="47" t="str">
        <f>IF('Res Rent Roll'!$B23="","",IF('Res Rent Roll'!$D23="YES",IF(Vacancy!BD$3&lt;'Res Rent Roll'!$J23,'Res Rent Roll'!$H23*'Res Rent Roll'!$C23,'Res Rent Roll'!$R23*Rollover!BC23*Rents!BD23/30),'Res Rent Roll'!$R23*Rollover!BC23*Rents!BD23/30))</f>
        <v/>
      </c>
      <c r="BE23" s="47" t="str">
        <f>IF('Res Rent Roll'!$B23="","",IF('Res Rent Roll'!$D23="YES",IF(Vacancy!BE$3&lt;'Res Rent Roll'!$J23,'Res Rent Roll'!$H23*'Res Rent Roll'!$C23,'Res Rent Roll'!$R23*Rollover!BD23*Rents!BE23/30),'Res Rent Roll'!$R23*Rollover!BD23*Rents!BE23/30))</f>
        <v/>
      </c>
      <c r="BF23" s="47" t="str">
        <f>IF('Res Rent Roll'!$B23="","",IF('Res Rent Roll'!$D23="YES",IF(Vacancy!BF$3&lt;'Res Rent Roll'!$J23,'Res Rent Roll'!$H23*'Res Rent Roll'!$C23,'Res Rent Roll'!$R23*Rollover!BE23*Rents!BF23/30),'Res Rent Roll'!$R23*Rollover!BE23*Rents!BF23/30))</f>
        <v/>
      </c>
      <c r="BG23" s="47" t="str">
        <f>IF('Res Rent Roll'!$B23="","",IF('Res Rent Roll'!$D23="YES",IF(Vacancy!BG$3&lt;'Res Rent Roll'!$J23,'Res Rent Roll'!$H23*'Res Rent Roll'!$C23,'Res Rent Roll'!$R23*Rollover!BF23*Rents!BG23/30),'Res Rent Roll'!$R23*Rollover!BF23*Rents!BG23/30))</f>
        <v/>
      </c>
      <c r="BH23" s="47" t="str">
        <f>IF('Res Rent Roll'!$B23="","",IF('Res Rent Roll'!$D23="YES",IF(Vacancy!BH$3&lt;'Res Rent Roll'!$J23,'Res Rent Roll'!$H23*'Res Rent Roll'!$C23,'Res Rent Roll'!$R23*Rollover!BG23*Rents!BH23/30),'Res Rent Roll'!$R23*Rollover!BG23*Rents!BH23/30))</f>
        <v/>
      </c>
      <c r="BI23" s="47" t="str">
        <f>IF('Res Rent Roll'!$B23="","",IF('Res Rent Roll'!$D23="YES",IF(Vacancy!BI$3&lt;'Res Rent Roll'!$J23,'Res Rent Roll'!$H23*'Res Rent Roll'!$C23,'Res Rent Roll'!$R23*Rollover!BH23*Rents!BI23/30),'Res Rent Roll'!$R23*Rollover!BH23*Rents!BI23/30))</f>
        <v/>
      </c>
      <c r="BJ23" s="47" t="str">
        <f>IF('Res Rent Roll'!$B23="","",IF('Res Rent Roll'!$D23="YES",IF(Vacancy!BJ$3&lt;'Res Rent Roll'!$J23,'Res Rent Roll'!$H23*'Res Rent Roll'!$C23,'Res Rent Roll'!$R23*Rollover!BI23*Rents!BJ23/30),'Res Rent Roll'!$R23*Rollover!BI23*Rents!BJ23/30))</f>
        <v/>
      </c>
      <c r="BK23" s="47" t="str">
        <f>IF('Res Rent Roll'!$B23="","",IF('Res Rent Roll'!$D23="YES",IF(Vacancy!BK$3&lt;'Res Rent Roll'!$J23,'Res Rent Roll'!$H23*'Res Rent Roll'!$C23,'Res Rent Roll'!$R23*Rollover!BJ23*Rents!BK23/30),'Res Rent Roll'!$R23*Rollover!BJ23*Rents!BK23/30))</f>
        <v/>
      </c>
      <c r="BL23" s="47" t="str">
        <f>IF('Res Rent Roll'!$B23="","",IF('Res Rent Roll'!$D23="YES",IF(Vacancy!BL$3&lt;'Res Rent Roll'!$J23,'Res Rent Roll'!$H23*'Res Rent Roll'!$C23,'Res Rent Roll'!$R23*Rollover!BK23*Rents!BL23/30),'Res Rent Roll'!$R23*Rollover!BK23*Rents!BL23/30))</f>
        <v/>
      </c>
      <c r="BM23" s="47" t="str">
        <f>IF('Res Rent Roll'!$B23="","",IF('Res Rent Roll'!$D23="YES",IF(Vacancy!BM$3&lt;'Res Rent Roll'!$J23,'Res Rent Roll'!$H23*'Res Rent Roll'!$C23,'Res Rent Roll'!$R23*Rollover!BL23*Rents!BM23/30),'Res Rent Roll'!$R23*Rollover!BL23*Rents!BM23/30))</f>
        <v/>
      </c>
      <c r="BN23" s="47" t="str">
        <f>IF('Res Rent Roll'!$B23="","",IF('Res Rent Roll'!$D23="YES",IF(Vacancy!BN$3&lt;'Res Rent Roll'!$J23,'Res Rent Roll'!$H23*'Res Rent Roll'!$C23,'Res Rent Roll'!$R23*Rollover!BM23*Rents!BN23/30),'Res Rent Roll'!$R23*Rollover!BM23*Rents!BN23/30))</f>
        <v/>
      </c>
      <c r="BO23" s="47" t="str">
        <f>IF('Res Rent Roll'!$B23="","",IF('Res Rent Roll'!$D23="YES",IF(Vacancy!BO$3&lt;'Res Rent Roll'!$J23,'Res Rent Roll'!$H23*'Res Rent Roll'!$C23,'Res Rent Roll'!$R23*Rollover!BN23*Rents!BO23/30),'Res Rent Roll'!$R23*Rollover!BN23*Rents!BO23/30))</f>
        <v/>
      </c>
      <c r="BP23" s="47" t="str">
        <f>IF('Res Rent Roll'!$B23="","",IF('Res Rent Roll'!$D23="YES",IF(Vacancy!BP$3&lt;'Res Rent Roll'!$J23,'Res Rent Roll'!$H23*'Res Rent Roll'!$C23,'Res Rent Roll'!$R23*Rollover!BO23*Rents!BP23/30),'Res Rent Roll'!$R23*Rollover!BO23*Rents!BP23/30))</f>
        <v/>
      </c>
      <c r="BQ23" s="47" t="str">
        <f>IF('Res Rent Roll'!$B23="","",IF('Res Rent Roll'!$D23="YES",IF(Vacancy!BQ$3&lt;'Res Rent Roll'!$J23,'Res Rent Roll'!$H23*'Res Rent Roll'!$C23,'Res Rent Roll'!$R23*Rollover!BP23*Rents!BQ23/30),'Res Rent Roll'!$R23*Rollover!BP23*Rents!BQ23/30))</f>
        <v/>
      </c>
      <c r="BR23" s="47" t="str">
        <f>IF('Res Rent Roll'!$B23="","",IF('Res Rent Roll'!$D23="YES",IF(Vacancy!BR$3&lt;'Res Rent Roll'!$J23,'Res Rent Roll'!$H23*'Res Rent Roll'!$C23,'Res Rent Roll'!$R23*Rollover!BQ23*Rents!BR23/30),'Res Rent Roll'!$R23*Rollover!BQ23*Rents!BR23/30))</f>
        <v/>
      </c>
      <c r="BS23" s="47" t="str">
        <f>IF('Res Rent Roll'!$B23="","",IF('Res Rent Roll'!$D23="YES",IF(Vacancy!BS$3&lt;'Res Rent Roll'!$J23,'Res Rent Roll'!$H23*'Res Rent Roll'!$C23,'Res Rent Roll'!$R23*Rollover!BR23*Rents!BS23/30),'Res Rent Roll'!$R23*Rollover!BR23*Rents!BS23/30))</f>
        <v/>
      </c>
      <c r="BT23" s="47" t="str">
        <f>IF('Res Rent Roll'!$B23="","",IF('Res Rent Roll'!$D23="YES",IF(Vacancy!BT$3&lt;'Res Rent Roll'!$J23,'Res Rent Roll'!$H23*'Res Rent Roll'!$C23,'Res Rent Roll'!$R23*Rollover!BS23*Rents!BT23/30),'Res Rent Roll'!$R23*Rollover!BS23*Rents!BT23/30))</f>
        <v/>
      </c>
      <c r="BU23" s="47" t="str">
        <f>IF('Res Rent Roll'!$B23="","",IF('Res Rent Roll'!$D23="YES",IF(Vacancy!BU$3&lt;'Res Rent Roll'!$J23,'Res Rent Roll'!$H23*'Res Rent Roll'!$C23,'Res Rent Roll'!$R23*Rollover!BT23*Rents!BU23/30),'Res Rent Roll'!$R23*Rollover!BT23*Rents!BU23/30))</f>
        <v/>
      </c>
      <c r="BV23" s="47" t="str">
        <f>IF('Res Rent Roll'!$B23="","",IF('Res Rent Roll'!$D23="YES",IF(Vacancy!BV$3&lt;'Res Rent Roll'!$J23,'Res Rent Roll'!$H23*'Res Rent Roll'!$C23,'Res Rent Roll'!$R23*Rollover!BU23*Rents!BV23/30),'Res Rent Roll'!$R23*Rollover!BU23*Rents!BV23/30))</f>
        <v/>
      </c>
      <c r="BW23" s="47" t="str">
        <f>IF('Res Rent Roll'!$B23="","",IF('Res Rent Roll'!$D23="YES",IF(Vacancy!BW$3&lt;'Res Rent Roll'!$J23,'Res Rent Roll'!$H23*'Res Rent Roll'!$C23,'Res Rent Roll'!$R23*Rollover!BV23*Rents!BW23/30),'Res Rent Roll'!$R23*Rollover!BV23*Rents!BW23/30))</f>
        <v/>
      </c>
      <c r="BX23" s="47" t="str">
        <f>IF('Res Rent Roll'!$B23="","",IF('Res Rent Roll'!$D23="YES",IF(Vacancy!BX$3&lt;'Res Rent Roll'!$J23,'Res Rent Roll'!$H23*'Res Rent Roll'!$C23,'Res Rent Roll'!$R23*Rollover!BW23*Rents!BX23/30),'Res Rent Roll'!$R23*Rollover!BW23*Rents!BX23/30))</f>
        <v/>
      </c>
      <c r="BY23" s="47" t="str">
        <f>IF('Res Rent Roll'!$B23="","",IF('Res Rent Roll'!$D23="YES",IF(Vacancy!BY$3&lt;'Res Rent Roll'!$J23,'Res Rent Roll'!$H23*'Res Rent Roll'!$C23,'Res Rent Roll'!$R23*Rollover!BX23*Rents!BY23/30),'Res Rent Roll'!$R23*Rollover!BX23*Rents!BY23/30))</f>
        <v/>
      </c>
      <c r="BZ23" s="47" t="str">
        <f>IF('Res Rent Roll'!$B23="","",IF('Res Rent Roll'!$D23="YES",IF(Vacancy!BZ$3&lt;'Res Rent Roll'!$J23,'Res Rent Roll'!$H23*'Res Rent Roll'!$C23,'Res Rent Roll'!$R23*Rollover!BY23*Rents!BZ23/30),'Res Rent Roll'!$R23*Rollover!BY23*Rents!BZ23/30))</f>
        <v/>
      </c>
      <c r="CA23" s="47" t="str">
        <f>IF('Res Rent Roll'!$B23="","",IF('Res Rent Roll'!$D23="YES",IF(Vacancy!CA$3&lt;'Res Rent Roll'!$J23,'Res Rent Roll'!$H23*'Res Rent Roll'!$C23,'Res Rent Roll'!$R23*Rollover!BZ23*Rents!CA23/30),'Res Rent Roll'!$R23*Rollover!BZ23*Rents!CA23/30))</f>
        <v/>
      </c>
      <c r="CB23" s="47" t="str">
        <f>IF('Res Rent Roll'!$B23="","",IF('Res Rent Roll'!$D23="YES",IF(Vacancy!CB$3&lt;'Res Rent Roll'!$J23,'Res Rent Roll'!$H23*'Res Rent Roll'!$C23,'Res Rent Roll'!$R23*Rollover!CA23*Rents!CB23/30),'Res Rent Roll'!$R23*Rollover!CA23*Rents!CB23/30))</f>
        <v/>
      </c>
      <c r="CC23" s="47" t="str">
        <f>IF('Res Rent Roll'!$B23="","",IF('Res Rent Roll'!$D23="YES",IF(Vacancy!CC$3&lt;'Res Rent Roll'!$J23,'Res Rent Roll'!$H23*'Res Rent Roll'!$C23,'Res Rent Roll'!$R23*Rollover!CB23*Rents!CC23/30),'Res Rent Roll'!$R23*Rollover!CB23*Rents!CC23/30))</f>
        <v/>
      </c>
      <c r="CD23" s="47" t="str">
        <f>IF('Res Rent Roll'!$B23="","",IF('Res Rent Roll'!$D23="YES",IF(Vacancy!CD$3&lt;'Res Rent Roll'!$J23,'Res Rent Roll'!$H23*'Res Rent Roll'!$C23,'Res Rent Roll'!$R23*Rollover!CC23*Rents!CD23/30),'Res Rent Roll'!$R23*Rollover!CC23*Rents!CD23/30))</f>
        <v/>
      </c>
      <c r="CE23" s="47" t="str">
        <f>IF('Res Rent Roll'!$B23="","",IF('Res Rent Roll'!$D23="YES",IF(Vacancy!CE$3&lt;'Res Rent Roll'!$J23,'Res Rent Roll'!$H23*'Res Rent Roll'!$C23,'Res Rent Roll'!$R23*Rollover!CD23*Rents!CE23/30),'Res Rent Roll'!$R23*Rollover!CD23*Rents!CE23/30))</f>
        <v/>
      </c>
      <c r="CF23" s="47" t="str">
        <f>IF('Res Rent Roll'!$B23="","",IF('Res Rent Roll'!$D23="YES",IF(Vacancy!CF$3&lt;'Res Rent Roll'!$J23,'Res Rent Roll'!$H23*'Res Rent Roll'!$C23,'Res Rent Roll'!$R23*Rollover!CE23*Rents!CF23/30),'Res Rent Roll'!$R23*Rollover!CE23*Rents!CF23/30))</f>
        <v/>
      </c>
      <c r="CG23" s="47" t="str">
        <f>IF('Res Rent Roll'!$B23="","",IF('Res Rent Roll'!$D23="YES",IF(Vacancy!CG$3&lt;'Res Rent Roll'!$J23,'Res Rent Roll'!$H23*'Res Rent Roll'!$C23,'Res Rent Roll'!$R23*Rollover!CF23*Rents!CG23/30),'Res Rent Roll'!$R23*Rollover!CF23*Rents!CG23/30))</f>
        <v/>
      </c>
      <c r="CH23" s="47" t="str">
        <f>IF('Res Rent Roll'!$B23="","",IF('Res Rent Roll'!$D23="YES",IF(Vacancy!CH$3&lt;'Res Rent Roll'!$J23,'Res Rent Roll'!$H23*'Res Rent Roll'!$C23,'Res Rent Roll'!$R23*Rollover!CG23*Rents!CH23/30),'Res Rent Roll'!$R23*Rollover!CG23*Rents!CH23/30))</f>
        <v/>
      </c>
      <c r="CI23" s="47" t="str">
        <f>IF('Res Rent Roll'!$B23="","",IF('Res Rent Roll'!$D23="YES",IF(Vacancy!CI$3&lt;'Res Rent Roll'!$J23,'Res Rent Roll'!$H23*'Res Rent Roll'!$C23,'Res Rent Roll'!$R23*Rollover!CH23*Rents!CI23/30),'Res Rent Roll'!$R23*Rollover!CH23*Rents!CI23/30))</f>
        <v/>
      </c>
      <c r="CJ23" s="47" t="str">
        <f>IF('Res Rent Roll'!$B23="","",IF('Res Rent Roll'!$D23="YES",IF(Vacancy!CJ$3&lt;'Res Rent Roll'!$J23,'Res Rent Roll'!$H23*'Res Rent Roll'!$C23,'Res Rent Roll'!$R23*Rollover!CI23*Rents!CJ23/30),'Res Rent Roll'!$R23*Rollover!CI23*Rents!CJ23/30))</f>
        <v/>
      </c>
      <c r="CK23" s="47" t="str">
        <f>IF('Res Rent Roll'!$B23="","",IF('Res Rent Roll'!$D23="YES",IF(Vacancy!CK$3&lt;'Res Rent Roll'!$J23,'Res Rent Roll'!$H23*'Res Rent Roll'!$C23,'Res Rent Roll'!$R23*Rollover!CJ23*Rents!CK23/30),'Res Rent Roll'!$R23*Rollover!CJ23*Rents!CK23/30))</f>
        <v/>
      </c>
      <c r="CL23" s="47" t="str">
        <f>IF('Res Rent Roll'!$B23="","",IF('Res Rent Roll'!$D23="YES",IF(Vacancy!CL$3&lt;'Res Rent Roll'!$J23,'Res Rent Roll'!$H23*'Res Rent Roll'!$C23,'Res Rent Roll'!$R23*Rollover!CK23*Rents!CL23/30),'Res Rent Roll'!$R23*Rollover!CK23*Rents!CL23/30))</f>
        <v/>
      </c>
      <c r="CM23" s="47" t="str">
        <f>IF('Res Rent Roll'!$B23="","",IF('Res Rent Roll'!$D23="YES",IF(Vacancy!CM$3&lt;'Res Rent Roll'!$J23,'Res Rent Roll'!$H23*'Res Rent Roll'!$C23,'Res Rent Roll'!$R23*Rollover!CL23*Rents!CM23/30),'Res Rent Roll'!$R23*Rollover!CL23*Rents!CM23/30))</f>
        <v/>
      </c>
      <c r="CN23" s="47" t="str">
        <f>IF('Res Rent Roll'!$B23="","",IF('Res Rent Roll'!$D23="YES",IF(Vacancy!CN$3&lt;'Res Rent Roll'!$J23,'Res Rent Roll'!$H23*'Res Rent Roll'!$C23,'Res Rent Roll'!$R23*Rollover!CM23*Rents!CN23/30),'Res Rent Roll'!$R23*Rollover!CM23*Rents!CN23/30))</f>
        <v/>
      </c>
      <c r="CO23" s="47" t="str">
        <f>IF('Res Rent Roll'!$B23="","",IF('Res Rent Roll'!$D23="YES",IF(Vacancy!CO$3&lt;'Res Rent Roll'!$J23,'Res Rent Roll'!$H23*'Res Rent Roll'!$C23,'Res Rent Roll'!$R23*Rollover!CN23*Rents!CO23/30),'Res Rent Roll'!$R23*Rollover!CN23*Rents!CO23/30))</f>
        <v/>
      </c>
      <c r="CP23" s="47" t="str">
        <f>IF('Res Rent Roll'!$B23="","",IF('Res Rent Roll'!$D23="YES",IF(Vacancy!CP$3&lt;'Res Rent Roll'!$J23,'Res Rent Roll'!$H23*'Res Rent Roll'!$C23,'Res Rent Roll'!$R23*Rollover!CO23*Rents!CP23/30),'Res Rent Roll'!$R23*Rollover!CO23*Rents!CP23/30))</f>
        <v/>
      </c>
      <c r="CQ23" s="47" t="str">
        <f>IF('Res Rent Roll'!$B23="","",IF('Res Rent Roll'!$D23="YES",IF(Vacancy!CQ$3&lt;'Res Rent Roll'!$J23,'Res Rent Roll'!$H23*'Res Rent Roll'!$C23,'Res Rent Roll'!$R23*Rollover!CP23*Rents!CQ23/30),'Res Rent Roll'!$R23*Rollover!CP23*Rents!CQ23/30))</f>
        <v/>
      </c>
      <c r="CR23" s="47" t="str">
        <f>IF('Res Rent Roll'!$B23="","",IF('Res Rent Roll'!$D23="YES",IF(Vacancy!CR$3&lt;'Res Rent Roll'!$J23,'Res Rent Roll'!$H23*'Res Rent Roll'!$C23,'Res Rent Roll'!$R23*Rollover!CQ23*Rents!CR23/30),'Res Rent Roll'!$R23*Rollover!CQ23*Rents!CR23/30))</f>
        <v/>
      </c>
      <c r="CS23" s="47" t="str">
        <f>IF('Res Rent Roll'!$B23="","",IF('Res Rent Roll'!$D23="YES",IF(Vacancy!CS$3&lt;'Res Rent Roll'!$J23,'Res Rent Roll'!$H23*'Res Rent Roll'!$C23,'Res Rent Roll'!$R23*Rollover!CR23*Rents!CS23/30),'Res Rent Roll'!$R23*Rollover!CR23*Rents!CS23/30))</f>
        <v/>
      </c>
      <c r="CT23" s="47" t="str">
        <f>IF('Res Rent Roll'!$B23="","",IF('Res Rent Roll'!$D23="YES",IF(Vacancy!CT$3&lt;'Res Rent Roll'!$J23,'Res Rent Roll'!$H23*'Res Rent Roll'!$C23,'Res Rent Roll'!$R23*Rollover!CS23*Rents!CT23/30),'Res Rent Roll'!$R23*Rollover!CS23*Rents!CT23/30))</f>
        <v/>
      </c>
      <c r="CU23" s="47" t="str">
        <f>IF('Res Rent Roll'!$B23="","",IF('Res Rent Roll'!$D23="YES",IF(Vacancy!CU$3&lt;'Res Rent Roll'!$J23,'Res Rent Roll'!$H23*'Res Rent Roll'!$C23,'Res Rent Roll'!$R23*Rollover!CT23*Rents!CU23/30),'Res Rent Roll'!$R23*Rollover!CT23*Rents!CU23/30))</f>
        <v/>
      </c>
      <c r="CV23" s="47" t="str">
        <f>IF('Res Rent Roll'!$B23="","",IF('Res Rent Roll'!$D23="YES",IF(Vacancy!CV$3&lt;'Res Rent Roll'!$J23,'Res Rent Roll'!$H23*'Res Rent Roll'!$C23,'Res Rent Roll'!$R23*Rollover!CU23*Rents!CV23/30),'Res Rent Roll'!$R23*Rollover!CU23*Rents!CV23/30))</f>
        <v/>
      </c>
      <c r="CW23" s="47" t="str">
        <f>IF('Res Rent Roll'!$B23="","",IF('Res Rent Roll'!$D23="YES",IF(Vacancy!CW$3&lt;'Res Rent Roll'!$J23,'Res Rent Roll'!$H23*'Res Rent Roll'!$C23,'Res Rent Roll'!$R23*Rollover!CV23*Rents!CW23/30),'Res Rent Roll'!$R23*Rollover!CV23*Rents!CW23/30))</f>
        <v/>
      </c>
      <c r="CX23" s="47" t="str">
        <f>IF('Res Rent Roll'!$B23="","",IF('Res Rent Roll'!$D23="YES",IF(Vacancy!CX$3&lt;'Res Rent Roll'!$J23,'Res Rent Roll'!$H23*'Res Rent Roll'!$C23,'Res Rent Roll'!$R23*Rollover!CW23*Rents!CX23/30),'Res Rent Roll'!$R23*Rollover!CW23*Rents!CX23/30))</f>
        <v/>
      </c>
      <c r="CY23" s="47" t="str">
        <f>IF('Res Rent Roll'!$B23="","",IF('Res Rent Roll'!$D23="YES",IF(Vacancy!CY$3&lt;'Res Rent Roll'!$J23,'Res Rent Roll'!$H23*'Res Rent Roll'!$C23,'Res Rent Roll'!$R23*Rollover!CX23*Rents!CY23/30),'Res Rent Roll'!$R23*Rollover!CX23*Rents!CY23/30))</f>
        <v/>
      </c>
      <c r="CZ23" s="47" t="str">
        <f>IF('Res Rent Roll'!$B23="","",IF('Res Rent Roll'!$D23="YES",IF(Vacancy!CZ$3&lt;'Res Rent Roll'!$J23,'Res Rent Roll'!$H23*'Res Rent Roll'!$C23,'Res Rent Roll'!$R23*Rollover!CY23*Rents!CZ23/30),'Res Rent Roll'!$R23*Rollover!CY23*Rents!CZ23/30))</f>
        <v/>
      </c>
      <c r="DA23" s="47" t="str">
        <f>IF('Res Rent Roll'!$B23="","",IF('Res Rent Roll'!$D23="YES",IF(Vacancy!DA$3&lt;'Res Rent Roll'!$J23,'Res Rent Roll'!$H23*'Res Rent Roll'!$C23,'Res Rent Roll'!$R23*Rollover!CZ23*Rents!DA23/30),'Res Rent Roll'!$R23*Rollover!CZ23*Rents!DA23/30))</f>
        <v/>
      </c>
      <c r="DB23" s="47" t="str">
        <f>IF('Res Rent Roll'!$B23="","",IF('Res Rent Roll'!$D23="YES",IF(Vacancy!DB$3&lt;'Res Rent Roll'!$J23,'Res Rent Roll'!$H23*'Res Rent Roll'!$C23,'Res Rent Roll'!$R23*Rollover!DA23*Rents!DB23/30),'Res Rent Roll'!$R23*Rollover!DA23*Rents!DB23/30))</f>
        <v/>
      </c>
      <c r="DC23" s="47" t="str">
        <f>IF('Res Rent Roll'!$B23="","",IF('Res Rent Roll'!$D23="YES",IF(Vacancy!DC$3&lt;'Res Rent Roll'!$J23,'Res Rent Roll'!$H23*'Res Rent Roll'!$C23,'Res Rent Roll'!$R23*Rollover!DB23*Rents!DC23/30),'Res Rent Roll'!$R23*Rollover!DB23*Rents!DC23/30))</f>
        <v/>
      </c>
      <c r="DD23" s="47" t="str">
        <f>IF('Res Rent Roll'!$B23="","",IF('Res Rent Roll'!$D23="YES",IF(Vacancy!DD$3&lt;'Res Rent Roll'!$J23,'Res Rent Roll'!$H23*'Res Rent Roll'!$C23,'Res Rent Roll'!$R23*Rollover!DC23*Rents!DD23/30),'Res Rent Roll'!$R23*Rollover!DC23*Rents!DD23/30))</f>
        <v/>
      </c>
      <c r="DE23" s="47" t="str">
        <f>IF('Res Rent Roll'!$B23="","",IF('Res Rent Roll'!$D23="YES",IF(Vacancy!DE$3&lt;'Res Rent Roll'!$J23,'Res Rent Roll'!$H23*'Res Rent Roll'!$C23,'Res Rent Roll'!$R23*Rollover!DD23*Rents!DE23/30),'Res Rent Roll'!$R23*Rollover!DD23*Rents!DE23/30))</f>
        <v/>
      </c>
      <c r="DF23" s="47" t="str">
        <f>IF('Res Rent Roll'!$B23="","",IF('Res Rent Roll'!$D23="YES",IF(Vacancy!DF$3&lt;'Res Rent Roll'!$J23,'Res Rent Roll'!$H23*'Res Rent Roll'!$C23,'Res Rent Roll'!$R23*Rollover!DE23*Rents!DF23/30),'Res Rent Roll'!$R23*Rollover!DE23*Rents!DF23/30))</f>
        <v/>
      </c>
      <c r="DG23" s="47" t="str">
        <f>IF('Res Rent Roll'!$B23="","",IF('Res Rent Roll'!$D23="YES",IF(Vacancy!DG$3&lt;'Res Rent Roll'!$J23,'Res Rent Roll'!$H23*'Res Rent Roll'!$C23,'Res Rent Roll'!$R23*Rollover!DF23*Rents!DG23/30),'Res Rent Roll'!$R23*Rollover!DF23*Rents!DG23/30))</f>
        <v/>
      </c>
      <c r="DH23" s="47" t="str">
        <f>IF('Res Rent Roll'!$B23="","",IF('Res Rent Roll'!$D23="YES",IF(Vacancy!DH$3&lt;'Res Rent Roll'!$J23,'Res Rent Roll'!$H23*'Res Rent Roll'!$C23,'Res Rent Roll'!$R23*Rollover!DG23*Rents!DH23/30),'Res Rent Roll'!$R23*Rollover!DG23*Rents!DH23/30))</f>
        <v/>
      </c>
      <c r="DI23" s="47" t="str">
        <f>IF('Res Rent Roll'!$B23="","",IF('Res Rent Roll'!$D23="YES",IF(Vacancy!DI$3&lt;'Res Rent Roll'!$J23,'Res Rent Roll'!$H23*'Res Rent Roll'!$C23,'Res Rent Roll'!$R23*Rollover!DH23*Rents!DI23/30),'Res Rent Roll'!$R23*Rollover!DH23*Rents!DI23/30))</f>
        <v/>
      </c>
      <c r="DJ23" s="47" t="str">
        <f>IF('Res Rent Roll'!$B23="","",IF('Res Rent Roll'!$D23="YES",IF(Vacancy!DJ$3&lt;'Res Rent Roll'!$J23,'Res Rent Roll'!$H23*'Res Rent Roll'!$C23,'Res Rent Roll'!$R23*Rollover!DI23*Rents!DJ23/30),'Res Rent Roll'!$R23*Rollover!DI23*Rents!DJ23/30))</f>
        <v/>
      </c>
      <c r="DK23" s="47" t="str">
        <f>IF('Res Rent Roll'!$B23="","",IF('Res Rent Roll'!$D23="YES",IF(Vacancy!DK$3&lt;'Res Rent Roll'!$J23,'Res Rent Roll'!$H23*'Res Rent Roll'!$C23,'Res Rent Roll'!$R23*Rollover!DJ23*Rents!DK23/30),'Res Rent Roll'!$R23*Rollover!DJ23*Rents!DK23/30))</f>
        <v/>
      </c>
      <c r="DL23" s="47" t="str">
        <f>IF('Res Rent Roll'!$B23="","",IF('Res Rent Roll'!$D23="YES",IF(Vacancy!DL$3&lt;'Res Rent Roll'!$J23,'Res Rent Roll'!$H23*'Res Rent Roll'!$C23,'Res Rent Roll'!$R23*Rollover!DK23*Rents!DL23/30),'Res Rent Roll'!$R23*Rollover!DK23*Rents!DL23/30))</f>
        <v/>
      </c>
      <c r="DM23" s="47" t="str">
        <f>IF('Res Rent Roll'!$B23="","",IF('Res Rent Roll'!$D23="YES",IF(Vacancy!DM$3&lt;'Res Rent Roll'!$J23,'Res Rent Roll'!$H23*'Res Rent Roll'!$C23,'Res Rent Roll'!$R23*Rollover!DL23*Rents!DM23/30),'Res Rent Roll'!$R23*Rollover!DL23*Rents!DM23/30))</f>
        <v/>
      </c>
      <c r="DN23" s="47" t="str">
        <f>IF('Res Rent Roll'!$B23="","",IF('Res Rent Roll'!$D23="YES",IF(Vacancy!DN$3&lt;'Res Rent Roll'!$J23,'Res Rent Roll'!$H23*'Res Rent Roll'!$C23,'Res Rent Roll'!$R23*Rollover!DM23*Rents!DN23/30),'Res Rent Roll'!$R23*Rollover!DM23*Rents!DN23/30))</f>
        <v/>
      </c>
      <c r="DO23" s="47" t="str">
        <f>IF('Res Rent Roll'!$B23="","",IF('Res Rent Roll'!$D23="YES",IF(Vacancy!DO$3&lt;'Res Rent Roll'!$J23,'Res Rent Roll'!$H23*'Res Rent Roll'!$C23,'Res Rent Roll'!$R23*Rollover!DN23*Rents!DO23/30),'Res Rent Roll'!$R23*Rollover!DN23*Rents!DO23/30))</f>
        <v/>
      </c>
      <c r="DP23" s="47" t="str">
        <f>IF('Res Rent Roll'!$B23="","",IF('Res Rent Roll'!$D23="YES",IF(Vacancy!DP$3&lt;'Res Rent Roll'!$J23,'Res Rent Roll'!$H23*'Res Rent Roll'!$C23,'Res Rent Roll'!$R23*Rollover!DO23*Rents!DP23/30),'Res Rent Roll'!$R23*Rollover!DO23*Rents!DP23/30))</f>
        <v/>
      </c>
      <c r="DQ23" s="47" t="str">
        <f>IF('Res Rent Roll'!$B23="","",IF('Res Rent Roll'!$D23="YES",IF(Vacancy!DQ$3&lt;'Res Rent Roll'!$J23,'Res Rent Roll'!$H23*'Res Rent Roll'!$C23,'Res Rent Roll'!$R23*Rollover!DP23*Rents!DQ23/30),'Res Rent Roll'!$R23*Rollover!DP23*Rents!DQ23/30))</f>
        <v/>
      </c>
      <c r="DR23" s="47" t="str">
        <f>IF('Res Rent Roll'!$B23="","",IF('Res Rent Roll'!$D23="YES",IF(Vacancy!DR$3&lt;'Res Rent Roll'!$J23,'Res Rent Roll'!$H23*'Res Rent Roll'!$C23,'Res Rent Roll'!$R23*Rollover!DQ23*Rents!DR23/30),'Res Rent Roll'!$R23*Rollover!DQ23*Rents!DR23/30))</f>
        <v/>
      </c>
      <c r="DS23" s="47" t="str">
        <f>IF('Res Rent Roll'!$B23="","",IF('Res Rent Roll'!$D23="YES",IF(Vacancy!DS$3&lt;'Res Rent Roll'!$J23,'Res Rent Roll'!$H23*'Res Rent Roll'!$C23,'Res Rent Roll'!$R23*Rollover!DR23*Rents!DS23/30),'Res Rent Roll'!$R23*Rollover!DR23*Rents!DS23/30))</f>
        <v/>
      </c>
      <c r="DT23" s="47" t="str">
        <f>IF('Res Rent Roll'!$B23="","",IF('Res Rent Roll'!$D23="YES",IF(Vacancy!DT$3&lt;'Res Rent Roll'!$J23,'Res Rent Roll'!$H23*'Res Rent Roll'!$C23,'Res Rent Roll'!$R23*Rollover!DS23*Rents!DT23/30),'Res Rent Roll'!$R23*Rollover!DS23*Rents!DT23/30))</f>
        <v/>
      </c>
      <c r="DU23" s="47" t="str">
        <f>IF('Res Rent Roll'!$B23="","",IF('Res Rent Roll'!$D23="YES",IF(Vacancy!DU$3&lt;'Res Rent Roll'!$J23,'Res Rent Roll'!$H23*'Res Rent Roll'!$C23,'Res Rent Roll'!$R23*Rollover!DT23*Rents!DU23/30),'Res Rent Roll'!$R23*Rollover!DT23*Rents!DU23/30))</f>
        <v/>
      </c>
      <c r="DV23" s="47" t="str">
        <f>IF('Res Rent Roll'!$B23="","",IF('Res Rent Roll'!$D23="YES",IF(Vacancy!DV$3&lt;'Res Rent Roll'!$J23,'Res Rent Roll'!$H23*'Res Rent Roll'!$C23,'Res Rent Roll'!$R23*Rollover!DU23*Rents!DV23/30),'Res Rent Roll'!$R23*Rollover!DU23*Rents!DV23/30))</f>
        <v/>
      </c>
      <c r="DW23" s="47" t="str">
        <f>IF('Res Rent Roll'!$B23="","",IF('Res Rent Roll'!$D23="YES",IF(Vacancy!DW$3&lt;'Res Rent Roll'!$J23,'Res Rent Roll'!$H23*'Res Rent Roll'!$C23,'Res Rent Roll'!$R23*Rollover!DV23*Rents!DW23/30),'Res Rent Roll'!$R23*Rollover!DV23*Rents!DW23/30))</f>
        <v/>
      </c>
      <c r="DX23" s="47" t="str">
        <f>IF('Res Rent Roll'!$B23="","",IF('Res Rent Roll'!$D23="YES",IF(Vacancy!DX$3&lt;'Res Rent Roll'!$J23,'Res Rent Roll'!$H23*'Res Rent Roll'!$C23,'Res Rent Roll'!$R23*Rollover!DW23*Rents!DX23/30),'Res Rent Roll'!$R23*Rollover!DW23*Rents!DX23/30))</f>
        <v/>
      </c>
      <c r="DY23" s="47" t="str">
        <f>IF('Res Rent Roll'!$B23="","",IF('Res Rent Roll'!$D23="YES",IF(Vacancy!DY$3&lt;'Res Rent Roll'!$J23,'Res Rent Roll'!$H23*'Res Rent Roll'!$C23,'Res Rent Roll'!$R23*Rollover!DX23*Rents!DY23/30),'Res Rent Roll'!$R23*Rollover!DX23*Rents!DY23/30))</f>
        <v/>
      </c>
      <c r="DZ23" s="47" t="str">
        <f>IF('Res Rent Roll'!$B23="","",IF('Res Rent Roll'!$D23="YES",IF(Vacancy!DZ$3&lt;'Res Rent Roll'!$J23,'Res Rent Roll'!$H23*'Res Rent Roll'!$C23,'Res Rent Roll'!$R23*Rollover!DY23*Rents!DZ23/30),'Res Rent Roll'!$R23*Rollover!DY23*Rents!DZ23/30))</f>
        <v/>
      </c>
      <c r="EA23" s="47" t="str">
        <f>IF('Res Rent Roll'!$B23="","",IF('Res Rent Roll'!$D23="YES",IF(Vacancy!EA$3&lt;'Res Rent Roll'!$J23,'Res Rent Roll'!$H23*'Res Rent Roll'!$C23,'Res Rent Roll'!$R23*Rollover!DZ23*Rents!EA23/30),'Res Rent Roll'!$R23*Rollover!DZ23*Rents!EA23/30))</f>
        <v/>
      </c>
      <c r="EB23" s="47" t="str">
        <f>IF('Res Rent Roll'!$B23="","",IF('Res Rent Roll'!$D23="YES",IF(Vacancy!EB$3&lt;'Res Rent Roll'!$J23,'Res Rent Roll'!$H23*'Res Rent Roll'!$C23,'Res Rent Roll'!$R23*Rollover!EA23*Rents!EB23/30),'Res Rent Roll'!$R23*Rollover!EA23*Rents!EB23/30))</f>
        <v/>
      </c>
      <c r="EC23" s="47" t="str">
        <f>IF('Res Rent Roll'!$B23="","",IF('Res Rent Roll'!$D23="YES",IF(Vacancy!EC$3&lt;'Res Rent Roll'!$J23,'Res Rent Roll'!$H23*'Res Rent Roll'!$C23,'Res Rent Roll'!$R23*Rollover!EB23*Rents!EC23/30),'Res Rent Roll'!$R23*Rollover!EB23*Rents!EC23/30))</f>
        <v/>
      </c>
      <c r="ED23" s="47" t="str">
        <f>IF('Res Rent Roll'!$B23="","",IF('Res Rent Roll'!$D23="YES",IF(Vacancy!ED$3&lt;'Res Rent Roll'!$J23,'Res Rent Roll'!$H23*'Res Rent Roll'!$C23,'Res Rent Roll'!$R23*Rollover!EC23*Rents!ED23/30),'Res Rent Roll'!$R23*Rollover!EC23*Rents!ED23/30))</f>
        <v/>
      </c>
      <c r="EE23" s="47" t="str">
        <f>IF('Res Rent Roll'!$B23="","",IF('Res Rent Roll'!$D23="YES",IF(Vacancy!EE$3&lt;'Res Rent Roll'!$J23,'Res Rent Roll'!$H23*'Res Rent Roll'!$C23,'Res Rent Roll'!$R23*Rollover!ED23*Rents!EE23/30),'Res Rent Roll'!$R23*Rollover!ED23*Rents!EE23/30))</f>
        <v/>
      </c>
      <c r="EF23" s="47" t="str">
        <f>IF('Res Rent Roll'!$B23="","",IF('Res Rent Roll'!$D23="YES",IF(Vacancy!EF$3&lt;'Res Rent Roll'!$J23,'Res Rent Roll'!$H23*'Res Rent Roll'!$C23,'Res Rent Roll'!$R23*Rollover!EE23*Rents!EF23/30),'Res Rent Roll'!$R23*Rollover!EE23*Rents!EF23/30))</f>
        <v/>
      </c>
      <c r="EG23" s="47" t="str">
        <f>IF('Res Rent Roll'!$B23="","",IF('Res Rent Roll'!$D23="YES",IF(Vacancy!EG$3&lt;'Res Rent Roll'!$J23,'Res Rent Roll'!$H23*'Res Rent Roll'!$C23,'Res Rent Roll'!$R23*Rollover!EF23*Rents!EG23/30),'Res Rent Roll'!$R23*Rollover!EF23*Rents!EG23/30))</f>
        <v/>
      </c>
      <c r="EH23" s="47" t="str">
        <f>IF('Res Rent Roll'!$B23="","",IF('Res Rent Roll'!$D23="YES",IF(Vacancy!EH$3&lt;'Res Rent Roll'!$J23,'Res Rent Roll'!$H23*'Res Rent Roll'!$C23,'Res Rent Roll'!$R23*Rollover!EG23*Rents!EH23/30),'Res Rent Roll'!$R23*Rollover!EG23*Rents!EH23/30))</f>
        <v/>
      </c>
      <c r="EI23" s="47" t="str">
        <f>IF('Res Rent Roll'!$B23="","",IF('Res Rent Roll'!$D23="YES",IF(Vacancy!EI$3&lt;'Res Rent Roll'!$J23,'Res Rent Roll'!$H23*'Res Rent Roll'!$C23,'Res Rent Roll'!$R23*Rollover!EH23*Rents!EI23/30),'Res Rent Roll'!$R23*Rollover!EH23*Rents!EI23/30))</f>
        <v/>
      </c>
      <c r="EJ23" s="47" t="str">
        <f>IF('Res Rent Roll'!$B23="","",IF('Res Rent Roll'!$D23="YES",IF(Vacancy!EJ$3&lt;'Res Rent Roll'!$J23,'Res Rent Roll'!$H23*'Res Rent Roll'!$C23,'Res Rent Roll'!$R23*Rollover!EI23*Rents!EJ23/30),'Res Rent Roll'!$R23*Rollover!EI23*Rents!EJ23/30))</f>
        <v/>
      </c>
      <c r="EK23" s="47" t="str">
        <f>IF('Res Rent Roll'!$B23="","",IF('Res Rent Roll'!$D23="YES",IF(Vacancy!EK$3&lt;'Res Rent Roll'!$J23,'Res Rent Roll'!$H23*'Res Rent Roll'!$C23,'Res Rent Roll'!$R23*Rollover!EJ23*Rents!EK23/30),'Res Rent Roll'!$R23*Rollover!EJ23*Rents!EK23/30))</f>
        <v/>
      </c>
      <c r="EL23" s="47" t="str">
        <f>IF('Res Rent Roll'!$B23="","",IF('Res Rent Roll'!$D23="YES",IF(Vacancy!EL$3&lt;'Res Rent Roll'!$J23,'Res Rent Roll'!$H23*'Res Rent Roll'!$C23,'Res Rent Roll'!$R23*Rollover!EK23*Rents!EL23/30),'Res Rent Roll'!$R23*Rollover!EK23*Rents!EL23/30))</f>
        <v/>
      </c>
      <c r="EM23" s="47" t="str">
        <f>IF('Res Rent Roll'!$B23="","",IF('Res Rent Roll'!$D23="YES",IF(Vacancy!EM$3&lt;'Res Rent Roll'!$J23,'Res Rent Roll'!$H23*'Res Rent Roll'!$C23,'Res Rent Roll'!$R23*Rollover!EL23*Rents!EM23/30),'Res Rent Roll'!$R23*Rollover!EL23*Rents!EM23/30))</f>
        <v/>
      </c>
      <c r="EN23" s="47" t="str">
        <f>IF('Res Rent Roll'!$B23="","",IF('Res Rent Roll'!$D23="YES",IF(Vacancy!EN$3&lt;'Res Rent Roll'!$J23,'Res Rent Roll'!$H23*'Res Rent Roll'!$C23,'Res Rent Roll'!$R23*Rollover!EM23*Rents!EN23/30),'Res Rent Roll'!$R23*Rollover!EM23*Rents!EN23/30))</f>
        <v/>
      </c>
      <c r="EO23" s="47" t="str">
        <f>IF('Res Rent Roll'!$B23="","",IF('Res Rent Roll'!$D23="YES",IF(Vacancy!EO$3&lt;'Res Rent Roll'!$J23,'Res Rent Roll'!$H23*'Res Rent Roll'!$C23,'Res Rent Roll'!$R23*Rollover!EN23*Rents!EO23/30),'Res Rent Roll'!$R23*Rollover!EN23*Rents!EO23/30))</f>
        <v/>
      </c>
      <c r="EP23" s="47" t="str">
        <f>IF('Res Rent Roll'!$B23="","",IF('Res Rent Roll'!$D23="YES",IF(Vacancy!EP$3&lt;'Res Rent Roll'!$J23,'Res Rent Roll'!$H23*'Res Rent Roll'!$C23,'Res Rent Roll'!$R23*Rollover!EO23*Rents!EP23/30),'Res Rent Roll'!$R23*Rollover!EO23*Rents!EP23/30))</f>
        <v/>
      </c>
      <c r="EQ23" s="47" t="str">
        <f>IF('Res Rent Roll'!$B23="","",IF('Res Rent Roll'!$D23="YES",IF(Vacancy!EQ$3&lt;'Res Rent Roll'!$J23,'Res Rent Roll'!$H23*'Res Rent Roll'!$C23,'Res Rent Roll'!$R23*Rollover!EP23*Rents!EQ23/30),'Res Rent Roll'!$R23*Rollover!EP23*Rents!EQ23/30))</f>
        <v/>
      </c>
      <c r="ER23" s="47" t="str">
        <f>IF('Res Rent Roll'!$B23="","",IF('Res Rent Roll'!$D23="YES",IF(Vacancy!ER$3&lt;'Res Rent Roll'!$J23,'Res Rent Roll'!$H23*'Res Rent Roll'!$C23,'Res Rent Roll'!$R23*Rollover!EQ23*Rents!ER23/30),'Res Rent Roll'!$R23*Rollover!EQ23*Rents!ER23/30))</f>
        <v/>
      </c>
      <c r="ES23" s="47" t="str">
        <f>IF('Res Rent Roll'!$B23="","",IF('Res Rent Roll'!$D23="YES",IF(Vacancy!ES$3&lt;'Res Rent Roll'!$J23,'Res Rent Roll'!$H23*'Res Rent Roll'!$C23,'Res Rent Roll'!$R23*Rollover!ER23*Rents!ES23/30),'Res Rent Roll'!$R23*Rollover!ER23*Rents!ES23/30))</f>
        <v/>
      </c>
      <c r="ET23" s="47" t="str">
        <f>IF('Res Rent Roll'!$B23="","",IF('Res Rent Roll'!$D23="YES",IF(Vacancy!ET$3&lt;'Res Rent Roll'!$J23,'Res Rent Roll'!$H23*'Res Rent Roll'!$C23,'Res Rent Roll'!$R23*Rollover!ES23*Rents!ET23/30),'Res Rent Roll'!$R23*Rollover!ES23*Rents!ET23/30))</f>
        <v/>
      </c>
      <c r="EU23" s="47" t="str">
        <f>IF('Res Rent Roll'!$B23="","",IF('Res Rent Roll'!$D23="YES",IF(Vacancy!EU$3&lt;'Res Rent Roll'!$J23,'Res Rent Roll'!$H23*'Res Rent Roll'!$C23,'Res Rent Roll'!$R23*Rollover!ET23*Rents!EU23/30),'Res Rent Roll'!$R23*Rollover!ET23*Rents!EU23/30))</f>
        <v/>
      </c>
      <c r="EV23" s="47" t="str">
        <f>IF('Res Rent Roll'!$B23="","",IF('Res Rent Roll'!$D23="YES",IF(Vacancy!EV$3&lt;'Res Rent Roll'!$J23,'Res Rent Roll'!$H23*'Res Rent Roll'!$C23,'Res Rent Roll'!$R23*Rollover!EU23*Rents!EV23/30),'Res Rent Roll'!$R23*Rollover!EU23*Rents!EV23/30))</f>
        <v/>
      </c>
      <c r="EW23" s="47" t="str">
        <f>IF('Res Rent Roll'!$B23="","",IF('Res Rent Roll'!$D23="YES",IF(Vacancy!EW$3&lt;'Res Rent Roll'!$J23,'Res Rent Roll'!$H23*'Res Rent Roll'!$C23,'Res Rent Roll'!$R23*Rollover!EV23*Rents!EW23/30),'Res Rent Roll'!$R23*Rollover!EV23*Rents!EW23/30))</f>
        <v/>
      </c>
      <c r="EX23" s="47" t="str">
        <f>IF('Res Rent Roll'!$B23="","",IF('Res Rent Roll'!$D23="YES",IF(Vacancy!EX$3&lt;'Res Rent Roll'!$J23,'Res Rent Roll'!$H23*'Res Rent Roll'!$C23,'Res Rent Roll'!$R23*Rollover!EW23*Rents!EX23/30),'Res Rent Roll'!$R23*Rollover!EW23*Rents!EX23/30))</f>
        <v/>
      </c>
      <c r="EY23" s="47" t="str">
        <f>IF('Res Rent Roll'!$B23="","",IF('Res Rent Roll'!$D23="YES",IF(Vacancy!EY$3&lt;'Res Rent Roll'!$J23,'Res Rent Roll'!$H23*'Res Rent Roll'!$C23,'Res Rent Roll'!$R23*Rollover!EX23*Rents!EY23/30),'Res Rent Roll'!$R23*Rollover!EX23*Rents!EY23/30))</f>
        <v/>
      </c>
      <c r="EZ23" s="47" t="str">
        <f>IF('Res Rent Roll'!$B23="","",IF('Res Rent Roll'!$D23="YES",IF(Vacancy!EZ$3&lt;'Res Rent Roll'!$J23,'Res Rent Roll'!$H23*'Res Rent Roll'!$C23,'Res Rent Roll'!$R23*Rollover!EY23*Rents!EZ23/30),'Res Rent Roll'!$R23*Rollover!EY23*Rents!EZ23/30))</f>
        <v/>
      </c>
      <c r="FA23" s="47" t="str">
        <f>IF('Res Rent Roll'!$B23="","",IF('Res Rent Roll'!$D23="YES",IF(Vacancy!FA$3&lt;'Res Rent Roll'!$J23,'Res Rent Roll'!$H23*'Res Rent Roll'!$C23,'Res Rent Roll'!$R23*Rollover!EZ23*Rents!FA23/30),'Res Rent Roll'!$R23*Rollover!EZ23*Rents!FA23/30))</f>
        <v/>
      </c>
      <c r="FB23" s="47" t="str">
        <f>IF('Res Rent Roll'!$B23="","",IF('Res Rent Roll'!$D23="YES",IF(Vacancy!FB$3&lt;'Res Rent Roll'!$J23,'Res Rent Roll'!$H23*'Res Rent Roll'!$C23,'Res Rent Roll'!$R23*Rollover!FA23*Rents!FB23/30),'Res Rent Roll'!$R23*Rollover!FA23*Rents!FB23/30))</f>
        <v/>
      </c>
      <c r="FC23" s="47" t="str">
        <f>IF('Res Rent Roll'!$B23="","",IF('Res Rent Roll'!$D23="YES",IF(Vacancy!FC$3&lt;'Res Rent Roll'!$J23,'Res Rent Roll'!$H23*'Res Rent Roll'!$C23,'Res Rent Roll'!$R23*Rollover!FB23*Rents!FC23/30),'Res Rent Roll'!$R23*Rollover!FB23*Rents!FC23/30))</f>
        <v/>
      </c>
      <c r="FD23" s="47" t="str">
        <f>IF('Res Rent Roll'!$B23="","",IF('Res Rent Roll'!$D23="YES",IF(Vacancy!FD$3&lt;'Res Rent Roll'!$J23,'Res Rent Roll'!$H23*'Res Rent Roll'!$C23,'Res Rent Roll'!$R23*Rollover!FC23*Rents!FD23/30),'Res Rent Roll'!$R23*Rollover!FC23*Rents!FD23/30))</f>
        <v/>
      </c>
      <c r="FE23" s="47" t="str">
        <f>IF('Res Rent Roll'!$B23="","",IF('Res Rent Roll'!$D23="YES",IF(Vacancy!FE$3&lt;'Res Rent Roll'!$J23,'Res Rent Roll'!$H23*'Res Rent Roll'!$C23,'Res Rent Roll'!$R23*Rollover!FD23*Rents!FE23/30),'Res Rent Roll'!$R23*Rollover!FD23*Rents!FE23/30))</f>
        <v/>
      </c>
      <c r="FF23" s="47" t="str">
        <f>IF('Res Rent Roll'!$B23="","",IF('Res Rent Roll'!$D23="YES",IF(Vacancy!FF$3&lt;'Res Rent Roll'!$J23,'Res Rent Roll'!$H23*'Res Rent Roll'!$C23,'Res Rent Roll'!$R23*Rollover!FE23*Rents!FF23/30),'Res Rent Roll'!$R23*Rollover!FE23*Rents!FF23/30))</f>
        <v/>
      </c>
      <c r="FG23" s="47" t="str">
        <f>IF('Res Rent Roll'!$B23="","",IF('Res Rent Roll'!$D23="YES",IF(Vacancy!FG$3&lt;'Res Rent Roll'!$J23,'Res Rent Roll'!$H23*'Res Rent Roll'!$C23,'Res Rent Roll'!$R23*Rollover!FF23*Rents!FG23/30),'Res Rent Roll'!$R23*Rollover!FF23*Rents!FG23/30))</f>
        <v/>
      </c>
      <c r="FH23" s="47" t="str">
        <f>IF('Res Rent Roll'!$B23="","",IF('Res Rent Roll'!$D23="YES",IF(Vacancy!FH$3&lt;'Res Rent Roll'!$J23,'Res Rent Roll'!$H23*'Res Rent Roll'!$C23,'Res Rent Roll'!$R23*Rollover!FG23*Rents!FH23/30),'Res Rent Roll'!$R23*Rollover!FG23*Rents!FH23/30))</f>
        <v/>
      </c>
      <c r="FI23" s="47" t="str">
        <f>IF('Res Rent Roll'!$B23="","",IF('Res Rent Roll'!$D23="YES",IF(Vacancy!FI$3&lt;'Res Rent Roll'!$J23,'Res Rent Roll'!$H23*'Res Rent Roll'!$C23,'Res Rent Roll'!$R23*Rollover!FH23*Rents!FI23/30),'Res Rent Roll'!$R23*Rollover!FH23*Rents!FI23/30))</f>
        <v/>
      </c>
      <c r="FJ23" s="47" t="str">
        <f>IF('Res Rent Roll'!$B23="","",IF('Res Rent Roll'!$D23="YES",IF(Vacancy!FJ$3&lt;'Res Rent Roll'!$J23,'Res Rent Roll'!$H23*'Res Rent Roll'!$C23,'Res Rent Roll'!$R23*Rollover!FI23*Rents!FJ23/30),'Res Rent Roll'!$R23*Rollover!FI23*Rents!FJ23/30))</f>
        <v/>
      </c>
      <c r="FK23" s="47" t="str">
        <f>IF('Res Rent Roll'!$B23="","",IF('Res Rent Roll'!$D23="YES",IF(Vacancy!FK$3&lt;'Res Rent Roll'!$J23,'Res Rent Roll'!$H23*'Res Rent Roll'!$C23,'Res Rent Roll'!$R23*Rollover!FJ23*Rents!FK23/30),'Res Rent Roll'!$R23*Rollover!FJ23*Rents!FK23/30))</f>
        <v/>
      </c>
      <c r="FL23" s="47" t="str">
        <f>IF('Res Rent Roll'!$B23="","",IF('Res Rent Roll'!$D23="YES",IF(Vacancy!FL$3&lt;'Res Rent Roll'!$J23,'Res Rent Roll'!$H23*'Res Rent Roll'!$C23,'Res Rent Roll'!$R23*Rollover!FK23*Rents!FL23/30),'Res Rent Roll'!$R23*Rollover!FK23*Rents!FL23/30))</f>
        <v/>
      </c>
      <c r="FM23" s="47" t="str">
        <f>IF('Res Rent Roll'!$B23="","",IF('Res Rent Roll'!$D23="YES",IF(Vacancy!FM$3&lt;'Res Rent Roll'!$J23,'Res Rent Roll'!$H23*'Res Rent Roll'!$C23,'Res Rent Roll'!$R23*Rollover!FL23*Rents!FM23/30),'Res Rent Roll'!$R23*Rollover!FL23*Rents!FM23/30))</f>
        <v/>
      </c>
      <c r="FN23" s="47" t="str">
        <f>IF('Res Rent Roll'!$B23="","",IF('Res Rent Roll'!$D23="YES",IF(Vacancy!FN$3&lt;'Res Rent Roll'!$J23,'Res Rent Roll'!$H23*'Res Rent Roll'!$C23,'Res Rent Roll'!$R23*Rollover!FM23*Rents!FN23/30),'Res Rent Roll'!$R23*Rollover!FM23*Rents!FN23/30))</f>
        <v/>
      </c>
      <c r="FO23" s="47" t="str">
        <f>IF('Res Rent Roll'!$B23="","",IF('Res Rent Roll'!$D23="YES",IF(Vacancy!FO$3&lt;'Res Rent Roll'!$J23,'Res Rent Roll'!$H23*'Res Rent Roll'!$C23,'Res Rent Roll'!$R23*Rollover!FN23*Rents!FO23/30),'Res Rent Roll'!$R23*Rollover!FN23*Rents!FO23/30))</f>
        <v/>
      </c>
      <c r="FP23" s="47" t="str">
        <f>IF('Res Rent Roll'!$B23="","",IF('Res Rent Roll'!$D23="YES",IF(Vacancy!FP$3&lt;'Res Rent Roll'!$J23,'Res Rent Roll'!$H23*'Res Rent Roll'!$C23,'Res Rent Roll'!$R23*Rollover!FO23*Rents!FP23/30),'Res Rent Roll'!$R23*Rollover!FO23*Rents!FP23/30))</f>
        <v/>
      </c>
      <c r="FQ23" s="47" t="str">
        <f>IF('Res Rent Roll'!$B23="","",IF('Res Rent Roll'!$D23="YES",IF(Vacancy!FQ$3&lt;'Res Rent Roll'!$J23,'Res Rent Roll'!$H23*'Res Rent Roll'!$C23,'Res Rent Roll'!$R23*Rollover!FP23*Rents!FQ23/30),'Res Rent Roll'!$R23*Rollover!FP23*Rents!FQ23/30))</f>
        <v/>
      </c>
      <c r="FR23" s="47" t="str">
        <f>IF('Res Rent Roll'!$B23="","",IF('Res Rent Roll'!$D23="YES",IF(Vacancy!FR$3&lt;'Res Rent Roll'!$J23,'Res Rent Roll'!$H23*'Res Rent Roll'!$C23,'Res Rent Roll'!$R23*Rollover!FQ23*Rents!FR23/30),'Res Rent Roll'!$R23*Rollover!FQ23*Rents!FR23/30))</f>
        <v/>
      </c>
      <c r="FS23" s="47" t="str">
        <f>IF('Res Rent Roll'!$B23="","",IF('Res Rent Roll'!$D23="YES",IF(Vacancy!FS$3&lt;'Res Rent Roll'!$J23,'Res Rent Roll'!$H23*'Res Rent Roll'!$C23,'Res Rent Roll'!$R23*Rollover!FR23*Rents!FS23/30),'Res Rent Roll'!$R23*Rollover!FR23*Rents!FS23/30))</f>
        <v/>
      </c>
      <c r="FT23" s="47" t="str">
        <f>IF('Res Rent Roll'!$B23="","",IF('Res Rent Roll'!$D23="YES",IF(Vacancy!FT$3&lt;'Res Rent Roll'!$J23,'Res Rent Roll'!$H23*'Res Rent Roll'!$C23,'Res Rent Roll'!$R23*Rollover!FS23*Rents!FT23/30),'Res Rent Roll'!$R23*Rollover!FS23*Rents!FT23/30))</f>
        <v/>
      </c>
      <c r="FU23" s="47" t="str">
        <f>IF('Res Rent Roll'!$B23="","",IF('Res Rent Roll'!$D23="YES",IF(Vacancy!FU$3&lt;'Res Rent Roll'!$J23,'Res Rent Roll'!$H23*'Res Rent Roll'!$C23,'Res Rent Roll'!$R23*Rollover!FT23*Rents!FU23/30),'Res Rent Roll'!$R23*Rollover!FT23*Rents!FU23/30))</f>
        <v/>
      </c>
      <c r="FV23" s="47" t="str">
        <f>IF('Res Rent Roll'!$B23="","",IF('Res Rent Roll'!$D23="YES",IF(Vacancy!FV$3&lt;'Res Rent Roll'!$J23,'Res Rent Roll'!$H23*'Res Rent Roll'!$C23,'Res Rent Roll'!$R23*Rollover!FU23*Rents!FV23/30),'Res Rent Roll'!$R23*Rollover!FU23*Rents!FV23/30))</f>
        <v/>
      </c>
      <c r="FW23" s="47" t="str">
        <f>IF('Res Rent Roll'!$B23="","",IF('Res Rent Roll'!$D23="YES",IF(Vacancy!FW$3&lt;'Res Rent Roll'!$J23,'Res Rent Roll'!$H23*'Res Rent Roll'!$C23,'Res Rent Roll'!$R23*Rollover!FV23*Rents!FW23/30),'Res Rent Roll'!$R23*Rollover!FV23*Rents!FW23/30))</f>
        <v/>
      </c>
      <c r="FX23" s="47" t="str">
        <f>IF('Res Rent Roll'!$B23="","",IF('Res Rent Roll'!$D23="YES",IF(Vacancy!FX$3&lt;'Res Rent Roll'!$J23,'Res Rent Roll'!$H23*'Res Rent Roll'!$C23,'Res Rent Roll'!$R23*Rollover!FW23*Rents!FX23/30),'Res Rent Roll'!$R23*Rollover!FW23*Rents!FX23/30))</f>
        <v/>
      </c>
      <c r="FY23" s="47" t="str">
        <f>IF('Res Rent Roll'!$B23="","",IF('Res Rent Roll'!$D23="YES",IF(Vacancy!FY$3&lt;'Res Rent Roll'!$J23,'Res Rent Roll'!$H23*'Res Rent Roll'!$C23,'Res Rent Roll'!$R23*Rollover!FX23*Rents!FY23/30),'Res Rent Roll'!$R23*Rollover!FX23*Rents!FY23/30))</f>
        <v/>
      </c>
      <c r="FZ23" s="47" t="str">
        <f>IF('Res Rent Roll'!$B23="","",IF('Res Rent Roll'!$D23="YES",IF(Vacancy!FZ$3&lt;'Res Rent Roll'!$J23,'Res Rent Roll'!$H23*'Res Rent Roll'!$C23,'Res Rent Roll'!$R23*Rollover!FY23*Rents!FZ23/30),'Res Rent Roll'!$R23*Rollover!FY23*Rents!FZ23/30))</f>
        <v/>
      </c>
      <c r="GA23" s="48" t="str">
        <f>IF('Res Rent Roll'!$B23="","",IF('Res Rent Roll'!$D23="YES",IF(Vacancy!GA$3&lt;'Res Rent Roll'!$J23,'Res Rent Roll'!$H23*'Res Rent Roll'!$C23,'Res Rent Roll'!$R23*Rollover!FZ23*Rents!GA23/30),'Res Rent Roll'!$R23*Rollover!FZ23*Rents!GA23/30))</f>
        <v/>
      </c>
    </row>
    <row r="24" spans="2:183" x14ac:dyDescent="0.3">
      <c r="B24" s="42" t="str">
        <f>IF('Res Rent Roll'!$B24="","",'Res Rent Roll'!$B24)</f>
        <v/>
      </c>
      <c r="C24" s="43"/>
      <c r="D24" s="47" t="str">
        <f>IF('Res Rent Roll'!$B24="","",IF('Res Rent Roll'!$D24="YES",IF(Vacancy!D$3&lt;'Res Rent Roll'!$J24,'Res Rent Roll'!$H24*'Res Rent Roll'!$C24,'Res Rent Roll'!$R24*Rollover!C24*Rents!D24/30),'Res Rent Roll'!$R24*Rollover!C24*Rents!D24/30))</f>
        <v/>
      </c>
      <c r="E24" s="47" t="str">
        <f>IF('Res Rent Roll'!$B24="","",IF('Res Rent Roll'!$D24="YES",IF(Vacancy!E$3&lt;'Res Rent Roll'!$J24,'Res Rent Roll'!$H24*'Res Rent Roll'!$C24,'Res Rent Roll'!$R24*Rollover!D24*Rents!E24/30),'Res Rent Roll'!$R24*Rollover!D24*Rents!E24/30))</f>
        <v/>
      </c>
      <c r="F24" s="47" t="str">
        <f>IF('Res Rent Roll'!$B24="","",IF('Res Rent Roll'!$D24="YES",IF(Vacancy!F$3&lt;'Res Rent Roll'!$J24,'Res Rent Roll'!$H24*'Res Rent Roll'!$C24,'Res Rent Roll'!$R24*Rollover!E24*Rents!F24/30),'Res Rent Roll'!$R24*Rollover!E24*Rents!F24/30))</f>
        <v/>
      </c>
      <c r="G24" s="47" t="str">
        <f>IF('Res Rent Roll'!$B24="","",IF('Res Rent Roll'!$D24="YES",IF(Vacancy!G$3&lt;'Res Rent Roll'!$J24,'Res Rent Roll'!$H24*'Res Rent Roll'!$C24,'Res Rent Roll'!$R24*Rollover!F24*Rents!G24/30),'Res Rent Roll'!$R24*Rollover!F24*Rents!G24/30))</f>
        <v/>
      </c>
      <c r="H24" s="47" t="str">
        <f>IF('Res Rent Roll'!$B24="","",IF('Res Rent Roll'!$D24="YES",IF(Vacancy!H$3&lt;'Res Rent Roll'!$J24,'Res Rent Roll'!$H24*'Res Rent Roll'!$C24,'Res Rent Roll'!$R24*Rollover!G24*Rents!H24/30),'Res Rent Roll'!$R24*Rollover!G24*Rents!H24/30))</f>
        <v/>
      </c>
      <c r="I24" s="47" t="str">
        <f>IF('Res Rent Roll'!$B24="","",IF('Res Rent Roll'!$D24="YES",IF(Vacancy!I$3&lt;'Res Rent Roll'!$J24,'Res Rent Roll'!$H24*'Res Rent Roll'!$C24,'Res Rent Roll'!$R24*Rollover!H24*Rents!I24/30),'Res Rent Roll'!$R24*Rollover!H24*Rents!I24/30))</f>
        <v/>
      </c>
      <c r="J24" s="47" t="str">
        <f>IF('Res Rent Roll'!$B24="","",IF('Res Rent Roll'!$D24="YES",IF(Vacancy!J$3&lt;'Res Rent Roll'!$J24,'Res Rent Roll'!$H24*'Res Rent Roll'!$C24,'Res Rent Roll'!$R24*Rollover!I24*Rents!J24/30),'Res Rent Roll'!$R24*Rollover!I24*Rents!J24/30))</f>
        <v/>
      </c>
      <c r="K24" s="47" t="str">
        <f>IF('Res Rent Roll'!$B24="","",IF('Res Rent Roll'!$D24="YES",IF(Vacancy!K$3&lt;'Res Rent Roll'!$J24,'Res Rent Roll'!$H24*'Res Rent Roll'!$C24,'Res Rent Roll'!$R24*Rollover!J24*Rents!K24/30),'Res Rent Roll'!$R24*Rollover!J24*Rents!K24/30))</f>
        <v/>
      </c>
      <c r="L24" s="47" t="str">
        <f>IF('Res Rent Roll'!$B24="","",IF('Res Rent Roll'!$D24="YES",IF(Vacancy!L$3&lt;'Res Rent Roll'!$J24,'Res Rent Roll'!$H24*'Res Rent Roll'!$C24,'Res Rent Roll'!$R24*Rollover!K24*Rents!L24/30),'Res Rent Roll'!$R24*Rollover!K24*Rents!L24/30))</f>
        <v/>
      </c>
      <c r="M24" s="47" t="str">
        <f>IF('Res Rent Roll'!$B24="","",IF('Res Rent Roll'!$D24="YES",IF(Vacancy!M$3&lt;'Res Rent Roll'!$J24,'Res Rent Roll'!$H24*'Res Rent Roll'!$C24,'Res Rent Roll'!$R24*Rollover!L24*Rents!M24/30),'Res Rent Roll'!$R24*Rollover!L24*Rents!M24/30))</f>
        <v/>
      </c>
      <c r="N24" s="47" t="str">
        <f>IF('Res Rent Roll'!$B24="","",IF('Res Rent Roll'!$D24="YES",IF(Vacancy!N$3&lt;'Res Rent Roll'!$J24,'Res Rent Roll'!$H24*'Res Rent Roll'!$C24,'Res Rent Roll'!$R24*Rollover!M24*Rents!N24/30),'Res Rent Roll'!$R24*Rollover!M24*Rents!N24/30))</f>
        <v/>
      </c>
      <c r="O24" s="47" t="str">
        <f>IF('Res Rent Roll'!$B24="","",IF('Res Rent Roll'!$D24="YES",IF(Vacancy!O$3&lt;'Res Rent Roll'!$J24,'Res Rent Roll'!$H24*'Res Rent Roll'!$C24,'Res Rent Roll'!$R24*Rollover!N24*Rents!O24/30),'Res Rent Roll'!$R24*Rollover!N24*Rents!O24/30))</f>
        <v/>
      </c>
      <c r="P24" s="47" t="str">
        <f>IF('Res Rent Roll'!$B24="","",IF('Res Rent Roll'!$D24="YES",IF(Vacancy!P$3&lt;'Res Rent Roll'!$J24,'Res Rent Roll'!$H24*'Res Rent Roll'!$C24,'Res Rent Roll'!$R24*Rollover!O24*Rents!P24/30),'Res Rent Roll'!$R24*Rollover!O24*Rents!P24/30))</f>
        <v/>
      </c>
      <c r="Q24" s="47" t="str">
        <f>IF('Res Rent Roll'!$B24="","",IF('Res Rent Roll'!$D24="YES",IF(Vacancy!Q$3&lt;'Res Rent Roll'!$J24,'Res Rent Roll'!$H24*'Res Rent Roll'!$C24,'Res Rent Roll'!$R24*Rollover!P24*Rents!Q24/30),'Res Rent Roll'!$R24*Rollover!P24*Rents!Q24/30))</f>
        <v/>
      </c>
      <c r="R24" s="47" t="str">
        <f>IF('Res Rent Roll'!$B24="","",IF('Res Rent Roll'!$D24="YES",IF(Vacancy!R$3&lt;'Res Rent Roll'!$J24,'Res Rent Roll'!$H24*'Res Rent Roll'!$C24,'Res Rent Roll'!$R24*Rollover!Q24*Rents!R24/30),'Res Rent Roll'!$R24*Rollover!Q24*Rents!R24/30))</f>
        <v/>
      </c>
      <c r="S24" s="47" t="str">
        <f>IF('Res Rent Roll'!$B24="","",IF('Res Rent Roll'!$D24="YES",IF(Vacancy!S$3&lt;'Res Rent Roll'!$J24,'Res Rent Roll'!$H24*'Res Rent Roll'!$C24,'Res Rent Roll'!$R24*Rollover!R24*Rents!S24/30),'Res Rent Roll'!$R24*Rollover!R24*Rents!S24/30))</f>
        <v/>
      </c>
      <c r="T24" s="47" t="str">
        <f>IF('Res Rent Roll'!$B24="","",IF('Res Rent Roll'!$D24="YES",IF(Vacancy!T$3&lt;'Res Rent Roll'!$J24,'Res Rent Roll'!$H24*'Res Rent Roll'!$C24,'Res Rent Roll'!$R24*Rollover!S24*Rents!T24/30),'Res Rent Roll'!$R24*Rollover!S24*Rents!T24/30))</f>
        <v/>
      </c>
      <c r="U24" s="47" t="str">
        <f>IF('Res Rent Roll'!$B24="","",IF('Res Rent Roll'!$D24="YES",IF(Vacancy!U$3&lt;'Res Rent Roll'!$J24,'Res Rent Roll'!$H24*'Res Rent Roll'!$C24,'Res Rent Roll'!$R24*Rollover!T24*Rents!U24/30),'Res Rent Roll'!$R24*Rollover!T24*Rents!U24/30))</f>
        <v/>
      </c>
      <c r="V24" s="47" t="str">
        <f>IF('Res Rent Roll'!$B24="","",IF('Res Rent Roll'!$D24="YES",IF(Vacancy!V$3&lt;'Res Rent Roll'!$J24,'Res Rent Roll'!$H24*'Res Rent Roll'!$C24,'Res Rent Roll'!$R24*Rollover!U24*Rents!V24/30),'Res Rent Roll'!$R24*Rollover!U24*Rents!V24/30))</f>
        <v/>
      </c>
      <c r="W24" s="47" t="str">
        <f>IF('Res Rent Roll'!$B24="","",IF('Res Rent Roll'!$D24="YES",IF(Vacancy!W$3&lt;'Res Rent Roll'!$J24,'Res Rent Roll'!$H24*'Res Rent Roll'!$C24,'Res Rent Roll'!$R24*Rollover!V24*Rents!W24/30),'Res Rent Roll'!$R24*Rollover!V24*Rents!W24/30))</f>
        <v/>
      </c>
      <c r="X24" s="47" t="str">
        <f>IF('Res Rent Roll'!$B24="","",IF('Res Rent Roll'!$D24="YES",IF(Vacancy!X$3&lt;'Res Rent Roll'!$J24,'Res Rent Roll'!$H24*'Res Rent Roll'!$C24,'Res Rent Roll'!$R24*Rollover!W24*Rents!X24/30),'Res Rent Roll'!$R24*Rollover!W24*Rents!X24/30))</f>
        <v/>
      </c>
      <c r="Y24" s="47" t="str">
        <f>IF('Res Rent Roll'!$B24="","",IF('Res Rent Roll'!$D24="YES",IF(Vacancy!Y$3&lt;'Res Rent Roll'!$J24,'Res Rent Roll'!$H24*'Res Rent Roll'!$C24,'Res Rent Roll'!$R24*Rollover!X24*Rents!Y24/30),'Res Rent Roll'!$R24*Rollover!X24*Rents!Y24/30))</f>
        <v/>
      </c>
      <c r="Z24" s="47" t="str">
        <f>IF('Res Rent Roll'!$B24="","",IF('Res Rent Roll'!$D24="YES",IF(Vacancy!Z$3&lt;'Res Rent Roll'!$J24,'Res Rent Roll'!$H24*'Res Rent Roll'!$C24,'Res Rent Roll'!$R24*Rollover!Y24*Rents!Z24/30),'Res Rent Roll'!$R24*Rollover!Y24*Rents!Z24/30))</f>
        <v/>
      </c>
      <c r="AA24" s="47" t="str">
        <f>IF('Res Rent Roll'!$B24="","",IF('Res Rent Roll'!$D24="YES",IF(Vacancy!AA$3&lt;'Res Rent Roll'!$J24,'Res Rent Roll'!$H24*'Res Rent Roll'!$C24,'Res Rent Roll'!$R24*Rollover!Z24*Rents!AA24/30),'Res Rent Roll'!$R24*Rollover!Z24*Rents!AA24/30))</f>
        <v/>
      </c>
      <c r="AB24" s="47" t="str">
        <f>IF('Res Rent Roll'!$B24="","",IF('Res Rent Roll'!$D24="YES",IF(Vacancy!AB$3&lt;'Res Rent Roll'!$J24,'Res Rent Roll'!$H24*'Res Rent Roll'!$C24,'Res Rent Roll'!$R24*Rollover!AA24*Rents!AB24/30),'Res Rent Roll'!$R24*Rollover!AA24*Rents!AB24/30))</f>
        <v/>
      </c>
      <c r="AC24" s="47" t="str">
        <f>IF('Res Rent Roll'!$B24="","",IF('Res Rent Roll'!$D24="YES",IF(Vacancy!AC$3&lt;'Res Rent Roll'!$J24,'Res Rent Roll'!$H24*'Res Rent Roll'!$C24,'Res Rent Roll'!$R24*Rollover!AB24*Rents!AC24/30),'Res Rent Roll'!$R24*Rollover!AB24*Rents!AC24/30))</f>
        <v/>
      </c>
      <c r="AD24" s="47" t="str">
        <f>IF('Res Rent Roll'!$B24="","",IF('Res Rent Roll'!$D24="YES",IF(Vacancy!AD$3&lt;'Res Rent Roll'!$J24,'Res Rent Roll'!$H24*'Res Rent Roll'!$C24,'Res Rent Roll'!$R24*Rollover!AC24*Rents!AD24/30),'Res Rent Roll'!$R24*Rollover!AC24*Rents!AD24/30))</f>
        <v/>
      </c>
      <c r="AE24" s="47" t="str">
        <f>IF('Res Rent Roll'!$B24="","",IF('Res Rent Roll'!$D24="YES",IF(Vacancy!AE$3&lt;'Res Rent Roll'!$J24,'Res Rent Roll'!$H24*'Res Rent Roll'!$C24,'Res Rent Roll'!$R24*Rollover!AD24*Rents!AE24/30),'Res Rent Roll'!$R24*Rollover!AD24*Rents!AE24/30))</f>
        <v/>
      </c>
      <c r="AF24" s="47" t="str">
        <f>IF('Res Rent Roll'!$B24="","",IF('Res Rent Roll'!$D24="YES",IF(Vacancy!AF$3&lt;'Res Rent Roll'!$J24,'Res Rent Roll'!$H24*'Res Rent Roll'!$C24,'Res Rent Roll'!$R24*Rollover!AE24*Rents!AF24/30),'Res Rent Roll'!$R24*Rollover!AE24*Rents!AF24/30))</f>
        <v/>
      </c>
      <c r="AG24" s="47" t="str">
        <f>IF('Res Rent Roll'!$B24="","",IF('Res Rent Roll'!$D24="YES",IF(Vacancy!AG$3&lt;'Res Rent Roll'!$J24,'Res Rent Roll'!$H24*'Res Rent Roll'!$C24,'Res Rent Roll'!$R24*Rollover!AF24*Rents!AG24/30),'Res Rent Roll'!$R24*Rollover!AF24*Rents!AG24/30))</f>
        <v/>
      </c>
      <c r="AH24" s="47" t="str">
        <f>IF('Res Rent Roll'!$B24="","",IF('Res Rent Roll'!$D24="YES",IF(Vacancy!AH$3&lt;'Res Rent Roll'!$J24,'Res Rent Roll'!$H24*'Res Rent Roll'!$C24,'Res Rent Roll'!$R24*Rollover!AG24*Rents!AH24/30),'Res Rent Roll'!$R24*Rollover!AG24*Rents!AH24/30))</f>
        <v/>
      </c>
      <c r="AI24" s="47" t="str">
        <f>IF('Res Rent Roll'!$B24="","",IF('Res Rent Roll'!$D24="YES",IF(Vacancy!AI$3&lt;'Res Rent Roll'!$J24,'Res Rent Roll'!$H24*'Res Rent Roll'!$C24,'Res Rent Roll'!$R24*Rollover!AH24*Rents!AI24/30),'Res Rent Roll'!$R24*Rollover!AH24*Rents!AI24/30))</f>
        <v/>
      </c>
      <c r="AJ24" s="47" t="str">
        <f>IF('Res Rent Roll'!$B24="","",IF('Res Rent Roll'!$D24="YES",IF(Vacancy!AJ$3&lt;'Res Rent Roll'!$J24,'Res Rent Roll'!$H24*'Res Rent Roll'!$C24,'Res Rent Roll'!$R24*Rollover!AI24*Rents!AJ24/30),'Res Rent Roll'!$R24*Rollover!AI24*Rents!AJ24/30))</f>
        <v/>
      </c>
      <c r="AK24" s="47" t="str">
        <f>IF('Res Rent Roll'!$B24="","",IF('Res Rent Roll'!$D24="YES",IF(Vacancy!AK$3&lt;'Res Rent Roll'!$J24,'Res Rent Roll'!$H24*'Res Rent Roll'!$C24,'Res Rent Roll'!$R24*Rollover!AJ24*Rents!AK24/30),'Res Rent Roll'!$R24*Rollover!AJ24*Rents!AK24/30))</f>
        <v/>
      </c>
      <c r="AL24" s="47" t="str">
        <f>IF('Res Rent Roll'!$B24="","",IF('Res Rent Roll'!$D24="YES",IF(Vacancy!AL$3&lt;'Res Rent Roll'!$J24,'Res Rent Roll'!$H24*'Res Rent Roll'!$C24,'Res Rent Roll'!$R24*Rollover!AK24*Rents!AL24/30),'Res Rent Roll'!$R24*Rollover!AK24*Rents!AL24/30))</f>
        <v/>
      </c>
      <c r="AM24" s="47" t="str">
        <f>IF('Res Rent Roll'!$B24="","",IF('Res Rent Roll'!$D24="YES",IF(Vacancy!AM$3&lt;'Res Rent Roll'!$J24,'Res Rent Roll'!$H24*'Res Rent Roll'!$C24,'Res Rent Roll'!$R24*Rollover!AL24*Rents!AM24/30),'Res Rent Roll'!$R24*Rollover!AL24*Rents!AM24/30))</f>
        <v/>
      </c>
      <c r="AN24" s="47" t="str">
        <f>IF('Res Rent Roll'!$B24="","",IF('Res Rent Roll'!$D24="YES",IF(Vacancy!AN$3&lt;'Res Rent Roll'!$J24,'Res Rent Roll'!$H24*'Res Rent Roll'!$C24,'Res Rent Roll'!$R24*Rollover!AM24*Rents!AN24/30),'Res Rent Roll'!$R24*Rollover!AM24*Rents!AN24/30))</f>
        <v/>
      </c>
      <c r="AO24" s="47" t="str">
        <f>IF('Res Rent Roll'!$B24="","",IF('Res Rent Roll'!$D24="YES",IF(Vacancy!AO$3&lt;'Res Rent Roll'!$J24,'Res Rent Roll'!$H24*'Res Rent Roll'!$C24,'Res Rent Roll'!$R24*Rollover!AN24*Rents!AO24/30),'Res Rent Roll'!$R24*Rollover!AN24*Rents!AO24/30))</f>
        <v/>
      </c>
      <c r="AP24" s="47" t="str">
        <f>IF('Res Rent Roll'!$B24="","",IF('Res Rent Roll'!$D24="YES",IF(Vacancy!AP$3&lt;'Res Rent Roll'!$J24,'Res Rent Roll'!$H24*'Res Rent Roll'!$C24,'Res Rent Roll'!$R24*Rollover!AO24*Rents!AP24/30),'Res Rent Roll'!$R24*Rollover!AO24*Rents!AP24/30))</f>
        <v/>
      </c>
      <c r="AQ24" s="47" t="str">
        <f>IF('Res Rent Roll'!$B24="","",IF('Res Rent Roll'!$D24="YES",IF(Vacancy!AQ$3&lt;'Res Rent Roll'!$J24,'Res Rent Roll'!$H24*'Res Rent Roll'!$C24,'Res Rent Roll'!$R24*Rollover!AP24*Rents!AQ24/30),'Res Rent Roll'!$R24*Rollover!AP24*Rents!AQ24/30))</f>
        <v/>
      </c>
      <c r="AR24" s="47" t="str">
        <f>IF('Res Rent Roll'!$B24="","",IF('Res Rent Roll'!$D24="YES",IF(Vacancy!AR$3&lt;'Res Rent Roll'!$J24,'Res Rent Roll'!$H24*'Res Rent Roll'!$C24,'Res Rent Roll'!$R24*Rollover!AQ24*Rents!AR24/30),'Res Rent Roll'!$R24*Rollover!AQ24*Rents!AR24/30))</f>
        <v/>
      </c>
      <c r="AS24" s="47" t="str">
        <f>IF('Res Rent Roll'!$B24="","",IF('Res Rent Roll'!$D24="YES",IF(Vacancy!AS$3&lt;'Res Rent Roll'!$J24,'Res Rent Roll'!$H24*'Res Rent Roll'!$C24,'Res Rent Roll'!$R24*Rollover!AR24*Rents!AS24/30),'Res Rent Roll'!$R24*Rollover!AR24*Rents!AS24/30))</f>
        <v/>
      </c>
      <c r="AT24" s="47" t="str">
        <f>IF('Res Rent Roll'!$B24="","",IF('Res Rent Roll'!$D24="YES",IF(Vacancy!AT$3&lt;'Res Rent Roll'!$J24,'Res Rent Roll'!$H24*'Res Rent Roll'!$C24,'Res Rent Roll'!$R24*Rollover!AS24*Rents!AT24/30),'Res Rent Roll'!$R24*Rollover!AS24*Rents!AT24/30))</f>
        <v/>
      </c>
      <c r="AU24" s="47" t="str">
        <f>IF('Res Rent Roll'!$B24="","",IF('Res Rent Roll'!$D24="YES",IF(Vacancy!AU$3&lt;'Res Rent Roll'!$J24,'Res Rent Roll'!$H24*'Res Rent Roll'!$C24,'Res Rent Roll'!$R24*Rollover!AT24*Rents!AU24/30),'Res Rent Roll'!$R24*Rollover!AT24*Rents!AU24/30))</f>
        <v/>
      </c>
      <c r="AV24" s="47" t="str">
        <f>IF('Res Rent Roll'!$B24="","",IF('Res Rent Roll'!$D24="YES",IF(Vacancy!AV$3&lt;'Res Rent Roll'!$J24,'Res Rent Roll'!$H24*'Res Rent Roll'!$C24,'Res Rent Roll'!$R24*Rollover!AU24*Rents!AV24/30),'Res Rent Roll'!$R24*Rollover!AU24*Rents!AV24/30))</f>
        <v/>
      </c>
      <c r="AW24" s="47" t="str">
        <f>IF('Res Rent Roll'!$B24="","",IF('Res Rent Roll'!$D24="YES",IF(Vacancy!AW$3&lt;'Res Rent Roll'!$J24,'Res Rent Roll'!$H24*'Res Rent Roll'!$C24,'Res Rent Roll'!$R24*Rollover!AV24*Rents!AW24/30),'Res Rent Roll'!$R24*Rollover!AV24*Rents!AW24/30))</f>
        <v/>
      </c>
      <c r="AX24" s="47" t="str">
        <f>IF('Res Rent Roll'!$B24="","",IF('Res Rent Roll'!$D24="YES",IF(Vacancy!AX$3&lt;'Res Rent Roll'!$J24,'Res Rent Roll'!$H24*'Res Rent Roll'!$C24,'Res Rent Roll'!$R24*Rollover!AW24*Rents!AX24/30),'Res Rent Roll'!$R24*Rollover!AW24*Rents!AX24/30))</f>
        <v/>
      </c>
      <c r="AY24" s="47" t="str">
        <f>IF('Res Rent Roll'!$B24="","",IF('Res Rent Roll'!$D24="YES",IF(Vacancy!AY$3&lt;'Res Rent Roll'!$J24,'Res Rent Roll'!$H24*'Res Rent Roll'!$C24,'Res Rent Roll'!$R24*Rollover!AX24*Rents!AY24/30),'Res Rent Roll'!$R24*Rollover!AX24*Rents!AY24/30))</f>
        <v/>
      </c>
      <c r="AZ24" s="47" t="str">
        <f>IF('Res Rent Roll'!$B24="","",IF('Res Rent Roll'!$D24="YES",IF(Vacancy!AZ$3&lt;'Res Rent Roll'!$J24,'Res Rent Roll'!$H24*'Res Rent Roll'!$C24,'Res Rent Roll'!$R24*Rollover!AY24*Rents!AZ24/30),'Res Rent Roll'!$R24*Rollover!AY24*Rents!AZ24/30))</f>
        <v/>
      </c>
      <c r="BA24" s="47" t="str">
        <f>IF('Res Rent Roll'!$B24="","",IF('Res Rent Roll'!$D24="YES",IF(Vacancy!BA$3&lt;'Res Rent Roll'!$J24,'Res Rent Roll'!$H24*'Res Rent Roll'!$C24,'Res Rent Roll'!$R24*Rollover!AZ24*Rents!BA24/30),'Res Rent Roll'!$R24*Rollover!AZ24*Rents!BA24/30))</f>
        <v/>
      </c>
      <c r="BB24" s="47" t="str">
        <f>IF('Res Rent Roll'!$B24="","",IF('Res Rent Roll'!$D24="YES",IF(Vacancy!BB$3&lt;'Res Rent Roll'!$J24,'Res Rent Roll'!$H24*'Res Rent Roll'!$C24,'Res Rent Roll'!$R24*Rollover!BA24*Rents!BB24/30),'Res Rent Roll'!$R24*Rollover!BA24*Rents!BB24/30))</f>
        <v/>
      </c>
      <c r="BC24" s="47" t="str">
        <f>IF('Res Rent Roll'!$B24="","",IF('Res Rent Roll'!$D24="YES",IF(Vacancy!BC$3&lt;'Res Rent Roll'!$J24,'Res Rent Roll'!$H24*'Res Rent Roll'!$C24,'Res Rent Roll'!$R24*Rollover!BB24*Rents!BC24/30),'Res Rent Roll'!$R24*Rollover!BB24*Rents!BC24/30))</f>
        <v/>
      </c>
      <c r="BD24" s="47" t="str">
        <f>IF('Res Rent Roll'!$B24="","",IF('Res Rent Roll'!$D24="YES",IF(Vacancy!BD$3&lt;'Res Rent Roll'!$J24,'Res Rent Roll'!$H24*'Res Rent Roll'!$C24,'Res Rent Roll'!$R24*Rollover!BC24*Rents!BD24/30),'Res Rent Roll'!$R24*Rollover!BC24*Rents!BD24/30))</f>
        <v/>
      </c>
      <c r="BE24" s="47" t="str">
        <f>IF('Res Rent Roll'!$B24="","",IF('Res Rent Roll'!$D24="YES",IF(Vacancy!BE$3&lt;'Res Rent Roll'!$J24,'Res Rent Roll'!$H24*'Res Rent Roll'!$C24,'Res Rent Roll'!$R24*Rollover!BD24*Rents!BE24/30),'Res Rent Roll'!$R24*Rollover!BD24*Rents!BE24/30))</f>
        <v/>
      </c>
      <c r="BF24" s="47" t="str">
        <f>IF('Res Rent Roll'!$B24="","",IF('Res Rent Roll'!$D24="YES",IF(Vacancy!BF$3&lt;'Res Rent Roll'!$J24,'Res Rent Roll'!$H24*'Res Rent Roll'!$C24,'Res Rent Roll'!$R24*Rollover!BE24*Rents!BF24/30),'Res Rent Roll'!$R24*Rollover!BE24*Rents!BF24/30))</f>
        <v/>
      </c>
      <c r="BG24" s="47" t="str">
        <f>IF('Res Rent Roll'!$B24="","",IF('Res Rent Roll'!$D24="YES",IF(Vacancy!BG$3&lt;'Res Rent Roll'!$J24,'Res Rent Roll'!$H24*'Res Rent Roll'!$C24,'Res Rent Roll'!$R24*Rollover!BF24*Rents!BG24/30),'Res Rent Roll'!$R24*Rollover!BF24*Rents!BG24/30))</f>
        <v/>
      </c>
      <c r="BH24" s="47" t="str">
        <f>IF('Res Rent Roll'!$B24="","",IF('Res Rent Roll'!$D24="YES",IF(Vacancy!BH$3&lt;'Res Rent Roll'!$J24,'Res Rent Roll'!$H24*'Res Rent Roll'!$C24,'Res Rent Roll'!$R24*Rollover!BG24*Rents!BH24/30),'Res Rent Roll'!$R24*Rollover!BG24*Rents!BH24/30))</f>
        <v/>
      </c>
      <c r="BI24" s="47" t="str">
        <f>IF('Res Rent Roll'!$B24="","",IF('Res Rent Roll'!$D24="YES",IF(Vacancy!BI$3&lt;'Res Rent Roll'!$J24,'Res Rent Roll'!$H24*'Res Rent Roll'!$C24,'Res Rent Roll'!$R24*Rollover!BH24*Rents!BI24/30),'Res Rent Roll'!$R24*Rollover!BH24*Rents!BI24/30))</f>
        <v/>
      </c>
      <c r="BJ24" s="47" t="str">
        <f>IF('Res Rent Roll'!$B24="","",IF('Res Rent Roll'!$D24="YES",IF(Vacancy!BJ$3&lt;'Res Rent Roll'!$J24,'Res Rent Roll'!$H24*'Res Rent Roll'!$C24,'Res Rent Roll'!$R24*Rollover!BI24*Rents!BJ24/30),'Res Rent Roll'!$R24*Rollover!BI24*Rents!BJ24/30))</f>
        <v/>
      </c>
      <c r="BK24" s="47" t="str">
        <f>IF('Res Rent Roll'!$B24="","",IF('Res Rent Roll'!$D24="YES",IF(Vacancy!BK$3&lt;'Res Rent Roll'!$J24,'Res Rent Roll'!$H24*'Res Rent Roll'!$C24,'Res Rent Roll'!$R24*Rollover!BJ24*Rents!BK24/30),'Res Rent Roll'!$R24*Rollover!BJ24*Rents!BK24/30))</f>
        <v/>
      </c>
      <c r="BL24" s="47" t="str">
        <f>IF('Res Rent Roll'!$B24="","",IF('Res Rent Roll'!$D24="YES",IF(Vacancy!BL$3&lt;'Res Rent Roll'!$J24,'Res Rent Roll'!$H24*'Res Rent Roll'!$C24,'Res Rent Roll'!$R24*Rollover!BK24*Rents!BL24/30),'Res Rent Roll'!$R24*Rollover!BK24*Rents!BL24/30))</f>
        <v/>
      </c>
      <c r="BM24" s="47" t="str">
        <f>IF('Res Rent Roll'!$B24="","",IF('Res Rent Roll'!$D24="YES",IF(Vacancy!BM$3&lt;'Res Rent Roll'!$J24,'Res Rent Roll'!$H24*'Res Rent Roll'!$C24,'Res Rent Roll'!$R24*Rollover!BL24*Rents!BM24/30),'Res Rent Roll'!$R24*Rollover!BL24*Rents!BM24/30))</f>
        <v/>
      </c>
      <c r="BN24" s="47" t="str">
        <f>IF('Res Rent Roll'!$B24="","",IF('Res Rent Roll'!$D24="YES",IF(Vacancy!BN$3&lt;'Res Rent Roll'!$J24,'Res Rent Roll'!$H24*'Res Rent Roll'!$C24,'Res Rent Roll'!$R24*Rollover!BM24*Rents!BN24/30),'Res Rent Roll'!$R24*Rollover!BM24*Rents!BN24/30))</f>
        <v/>
      </c>
      <c r="BO24" s="47" t="str">
        <f>IF('Res Rent Roll'!$B24="","",IF('Res Rent Roll'!$D24="YES",IF(Vacancy!BO$3&lt;'Res Rent Roll'!$J24,'Res Rent Roll'!$H24*'Res Rent Roll'!$C24,'Res Rent Roll'!$R24*Rollover!BN24*Rents!BO24/30),'Res Rent Roll'!$R24*Rollover!BN24*Rents!BO24/30))</f>
        <v/>
      </c>
      <c r="BP24" s="47" t="str">
        <f>IF('Res Rent Roll'!$B24="","",IF('Res Rent Roll'!$D24="YES",IF(Vacancy!BP$3&lt;'Res Rent Roll'!$J24,'Res Rent Roll'!$H24*'Res Rent Roll'!$C24,'Res Rent Roll'!$R24*Rollover!BO24*Rents!BP24/30),'Res Rent Roll'!$R24*Rollover!BO24*Rents!BP24/30))</f>
        <v/>
      </c>
      <c r="BQ24" s="47" t="str">
        <f>IF('Res Rent Roll'!$B24="","",IF('Res Rent Roll'!$D24="YES",IF(Vacancy!BQ$3&lt;'Res Rent Roll'!$J24,'Res Rent Roll'!$H24*'Res Rent Roll'!$C24,'Res Rent Roll'!$R24*Rollover!BP24*Rents!BQ24/30),'Res Rent Roll'!$R24*Rollover!BP24*Rents!BQ24/30))</f>
        <v/>
      </c>
      <c r="BR24" s="47" t="str">
        <f>IF('Res Rent Roll'!$B24="","",IF('Res Rent Roll'!$D24="YES",IF(Vacancy!BR$3&lt;'Res Rent Roll'!$J24,'Res Rent Roll'!$H24*'Res Rent Roll'!$C24,'Res Rent Roll'!$R24*Rollover!BQ24*Rents!BR24/30),'Res Rent Roll'!$R24*Rollover!BQ24*Rents!BR24/30))</f>
        <v/>
      </c>
      <c r="BS24" s="47" t="str">
        <f>IF('Res Rent Roll'!$B24="","",IF('Res Rent Roll'!$D24="YES",IF(Vacancy!BS$3&lt;'Res Rent Roll'!$J24,'Res Rent Roll'!$H24*'Res Rent Roll'!$C24,'Res Rent Roll'!$R24*Rollover!BR24*Rents!BS24/30),'Res Rent Roll'!$R24*Rollover!BR24*Rents!BS24/30))</f>
        <v/>
      </c>
      <c r="BT24" s="47" t="str">
        <f>IF('Res Rent Roll'!$B24="","",IF('Res Rent Roll'!$D24="YES",IF(Vacancy!BT$3&lt;'Res Rent Roll'!$J24,'Res Rent Roll'!$H24*'Res Rent Roll'!$C24,'Res Rent Roll'!$R24*Rollover!BS24*Rents!BT24/30),'Res Rent Roll'!$R24*Rollover!BS24*Rents!BT24/30))</f>
        <v/>
      </c>
      <c r="BU24" s="47" t="str">
        <f>IF('Res Rent Roll'!$B24="","",IF('Res Rent Roll'!$D24="YES",IF(Vacancy!BU$3&lt;'Res Rent Roll'!$J24,'Res Rent Roll'!$H24*'Res Rent Roll'!$C24,'Res Rent Roll'!$R24*Rollover!BT24*Rents!BU24/30),'Res Rent Roll'!$R24*Rollover!BT24*Rents!BU24/30))</f>
        <v/>
      </c>
      <c r="BV24" s="47" t="str">
        <f>IF('Res Rent Roll'!$B24="","",IF('Res Rent Roll'!$D24="YES",IF(Vacancy!BV$3&lt;'Res Rent Roll'!$J24,'Res Rent Roll'!$H24*'Res Rent Roll'!$C24,'Res Rent Roll'!$R24*Rollover!BU24*Rents!BV24/30),'Res Rent Roll'!$R24*Rollover!BU24*Rents!BV24/30))</f>
        <v/>
      </c>
      <c r="BW24" s="47" t="str">
        <f>IF('Res Rent Roll'!$B24="","",IF('Res Rent Roll'!$D24="YES",IF(Vacancy!BW$3&lt;'Res Rent Roll'!$J24,'Res Rent Roll'!$H24*'Res Rent Roll'!$C24,'Res Rent Roll'!$R24*Rollover!BV24*Rents!BW24/30),'Res Rent Roll'!$R24*Rollover!BV24*Rents!BW24/30))</f>
        <v/>
      </c>
      <c r="BX24" s="47" t="str">
        <f>IF('Res Rent Roll'!$B24="","",IF('Res Rent Roll'!$D24="YES",IF(Vacancy!BX$3&lt;'Res Rent Roll'!$J24,'Res Rent Roll'!$H24*'Res Rent Roll'!$C24,'Res Rent Roll'!$R24*Rollover!BW24*Rents!BX24/30),'Res Rent Roll'!$R24*Rollover!BW24*Rents!BX24/30))</f>
        <v/>
      </c>
      <c r="BY24" s="47" t="str">
        <f>IF('Res Rent Roll'!$B24="","",IF('Res Rent Roll'!$D24="YES",IF(Vacancy!BY$3&lt;'Res Rent Roll'!$J24,'Res Rent Roll'!$H24*'Res Rent Roll'!$C24,'Res Rent Roll'!$R24*Rollover!BX24*Rents!BY24/30),'Res Rent Roll'!$R24*Rollover!BX24*Rents!BY24/30))</f>
        <v/>
      </c>
      <c r="BZ24" s="47" t="str">
        <f>IF('Res Rent Roll'!$B24="","",IF('Res Rent Roll'!$D24="YES",IF(Vacancy!BZ$3&lt;'Res Rent Roll'!$J24,'Res Rent Roll'!$H24*'Res Rent Roll'!$C24,'Res Rent Roll'!$R24*Rollover!BY24*Rents!BZ24/30),'Res Rent Roll'!$R24*Rollover!BY24*Rents!BZ24/30))</f>
        <v/>
      </c>
      <c r="CA24" s="47" t="str">
        <f>IF('Res Rent Roll'!$B24="","",IF('Res Rent Roll'!$D24="YES",IF(Vacancy!CA$3&lt;'Res Rent Roll'!$J24,'Res Rent Roll'!$H24*'Res Rent Roll'!$C24,'Res Rent Roll'!$R24*Rollover!BZ24*Rents!CA24/30),'Res Rent Roll'!$R24*Rollover!BZ24*Rents!CA24/30))</f>
        <v/>
      </c>
      <c r="CB24" s="47" t="str">
        <f>IF('Res Rent Roll'!$B24="","",IF('Res Rent Roll'!$D24="YES",IF(Vacancy!CB$3&lt;'Res Rent Roll'!$J24,'Res Rent Roll'!$H24*'Res Rent Roll'!$C24,'Res Rent Roll'!$R24*Rollover!CA24*Rents!CB24/30),'Res Rent Roll'!$R24*Rollover!CA24*Rents!CB24/30))</f>
        <v/>
      </c>
      <c r="CC24" s="47" t="str">
        <f>IF('Res Rent Roll'!$B24="","",IF('Res Rent Roll'!$D24="YES",IF(Vacancy!CC$3&lt;'Res Rent Roll'!$J24,'Res Rent Roll'!$H24*'Res Rent Roll'!$C24,'Res Rent Roll'!$R24*Rollover!CB24*Rents!CC24/30),'Res Rent Roll'!$R24*Rollover!CB24*Rents!CC24/30))</f>
        <v/>
      </c>
      <c r="CD24" s="47" t="str">
        <f>IF('Res Rent Roll'!$B24="","",IF('Res Rent Roll'!$D24="YES",IF(Vacancy!CD$3&lt;'Res Rent Roll'!$J24,'Res Rent Roll'!$H24*'Res Rent Roll'!$C24,'Res Rent Roll'!$R24*Rollover!CC24*Rents!CD24/30),'Res Rent Roll'!$R24*Rollover!CC24*Rents!CD24/30))</f>
        <v/>
      </c>
      <c r="CE24" s="47" t="str">
        <f>IF('Res Rent Roll'!$B24="","",IF('Res Rent Roll'!$D24="YES",IF(Vacancy!CE$3&lt;'Res Rent Roll'!$J24,'Res Rent Roll'!$H24*'Res Rent Roll'!$C24,'Res Rent Roll'!$R24*Rollover!CD24*Rents!CE24/30),'Res Rent Roll'!$R24*Rollover!CD24*Rents!CE24/30))</f>
        <v/>
      </c>
      <c r="CF24" s="47" t="str">
        <f>IF('Res Rent Roll'!$B24="","",IF('Res Rent Roll'!$D24="YES",IF(Vacancy!CF$3&lt;'Res Rent Roll'!$J24,'Res Rent Roll'!$H24*'Res Rent Roll'!$C24,'Res Rent Roll'!$R24*Rollover!CE24*Rents!CF24/30),'Res Rent Roll'!$R24*Rollover!CE24*Rents!CF24/30))</f>
        <v/>
      </c>
      <c r="CG24" s="47" t="str">
        <f>IF('Res Rent Roll'!$B24="","",IF('Res Rent Roll'!$D24="YES",IF(Vacancy!CG$3&lt;'Res Rent Roll'!$J24,'Res Rent Roll'!$H24*'Res Rent Roll'!$C24,'Res Rent Roll'!$R24*Rollover!CF24*Rents!CG24/30),'Res Rent Roll'!$R24*Rollover!CF24*Rents!CG24/30))</f>
        <v/>
      </c>
      <c r="CH24" s="47" t="str">
        <f>IF('Res Rent Roll'!$B24="","",IF('Res Rent Roll'!$D24="YES",IF(Vacancy!CH$3&lt;'Res Rent Roll'!$J24,'Res Rent Roll'!$H24*'Res Rent Roll'!$C24,'Res Rent Roll'!$R24*Rollover!CG24*Rents!CH24/30),'Res Rent Roll'!$R24*Rollover!CG24*Rents!CH24/30))</f>
        <v/>
      </c>
      <c r="CI24" s="47" t="str">
        <f>IF('Res Rent Roll'!$B24="","",IF('Res Rent Roll'!$D24="YES",IF(Vacancy!CI$3&lt;'Res Rent Roll'!$J24,'Res Rent Roll'!$H24*'Res Rent Roll'!$C24,'Res Rent Roll'!$R24*Rollover!CH24*Rents!CI24/30),'Res Rent Roll'!$R24*Rollover!CH24*Rents!CI24/30))</f>
        <v/>
      </c>
      <c r="CJ24" s="47" t="str">
        <f>IF('Res Rent Roll'!$B24="","",IF('Res Rent Roll'!$D24="YES",IF(Vacancy!CJ$3&lt;'Res Rent Roll'!$J24,'Res Rent Roll'!$H24*'Res Rent Roll'!$C24,'Res Rent Roll'!$R24*Rollover!CI24*Rents!CJ24/30),'Res Rent Roll'!$R24*Rollover!CI24*Rents!CJ24/30))</f>
        <v/>
      </c>
      <c r="CK24" s="47" t="str">
        <f>IF('Res Rent Roll'!$B24="","",IF('Res Rent Roll'!$D24="YES",IF(Vacancy!CK$3&lt;'Res Rent Roll'!$J24,'Res Rent Roll'!$H24*'Res Rent Roll'!$C24,'Res Rent Roll'!$R24*Rollover!CJ24*Rents!CK24/30),'Res Rent Roll'!$R24*Rollover!CJ24*Rents!CK24/30))</f>
        <v/>
      </c>
      <c r="CL24" s="47" t="str">
        <f>IF('Res Rent Roll'!$B24="","",IF('Res Rent Roll'!$D24="YES",IF(Vacancy!CL$3&lt;'Res Rent Roll'!$J24,'Res Rent Roll'!$H24*'Res Rent Roll'!$C24,'Res Rent Roll'!$R24*Rollover!CK24*Rents!CL24/30),'Res Rent Roll'!$R24*Rollover!CK24*Rents!CL24/30))</f>
        <v/>
      </c>
      <c r="CM24" s="47" t="str">
        <f>IF('Res Rent Roll'!$B24="","",IF('Res Rent Roll'!$D24="YES",IF(Vacancy!CM$3&lt;'Res Rent Roll'!$J24,'Res Rent Roll'!$H24*'Res Rent Roll'!$C24,'Res Rent Roll'!$R24*Rollover!CL24*Rents!CM24/30),'Res Rent Roll'!$R24*Rollover!CL24*Rents!CM24/30))</f>
        <v/>
      </c>
      <c r="CN24" s="47" t="str">
        <f>IF('Res Rent Roll'!$B24="","",IF('Res Rent Roll'!$D24="YES",IF(Vacancy!CN$3&lt;'Res Rent Roll'!$J24,'Res Rent Roll'!$H24*'Res Rent Roll'!$C24,'Res Rent Roll'!$R24*Rollover!CM24*Rents!CN24/30),'Res Rent Roll'!$R24*Rollover!CM24*Rents!CN24/30))</f>
        <v/>
      </c>
      <c r="CO24" s="47" t="str">
        <f>IF('Res Rent Roll'!$B24="","",IF('Res Rent Roll'!$D24="YES",IF(Vacancy!CO$3&lt;'Res Rent Roll'!$J24,'Res Rent Roll'!$H24*'Res Rent Roll'!$C24,'Res Rent Roll'!$R24*Rollover!CN24*Rents!CO24/30),'Res Rent Roll'!$R24*Rollover!CN24*Rents!CO24/30))</f>
        <v/>
      </c>
      <c r="CP24" s="47" t="str">
        <f>IF('Res Rent Roll'!$B24="","",IF('Res Rent Roll'!$D24="YES",IF(Vacancy!CP$3&lt;'Res Rent Roll'!$J24,'Res Rent Roll'!$H24*'Res Rent Roll'!$C24,'Res Rent Roll'!$R24*Rollover!CO24*Rents!CP24/30),'Res Rent Roll'!$R24*Rollover!CO24*Rents!CP24/30))</f>
        <v/>
      </c>
      <c r="CQ24" s="47" t="str">
        <f>IF('Res Rent Roll'!$B24="","",IF('Res Rent Roll'!$D24="YES",IF(Vacancy!CQ$3&lt;'Res Rent Roll'!$J24,'Res Rent Roll'!$H24*'Res Rent Roll'!$C24,'Res Rent Roll'!$R24*Rollover!CP24*Rents!CQ24/30),'Res Rent Roll'!$R24*Rollover!CP24*Rents!CQ24/30))</f>
        <v/>
      </c>
      <c r="CR24" s="47" t="str">
        <f>IF('Res Rent Roll'!$B24="","",IF('Res Rent Roll'!$D24="YES",IF(Vacancy!CR$3&lt;'Res Rent Roll'!$J24,'Res Rent Roll'!$H24*'Res Rent Roll'!$C24,'Res Rent Roll'!$R24*Rollover!CQ24*Rents!CR24/30),'Res Rent Roll'!$R24*Rollover!CQ24*Rents!CR24/30))</f>
        <v/>
      </c>
      <c r="CS24" s="47" t="str">
        <f>IF('Res Rent Roll'!$B24="","",IF('Res Rent Roll'!$D24="YES",IF(Vacancy!CS$3&lt;'Res Rent Roll'!$J24,'Res Rent Roll'!$H24*'Res Rent Roll'!$C24,'Res Rent Roll'!$R24*Rollover!CR24*Rents!CS24/30),'Res Rent Roll'!$R24*Rollover!CR24*Rents!CS24/30))</f>
        <v/>
      </c>
      <c r="CT24" s="47" t="str">
        <f>IF('Res Rent Roll'!$B24="","",IF('Res Rent Roll'!$D24="YES",IF(Vacancy!CT$3&lt;'Res Rent Roll'!$J24,'Res Rent Roll'!$H24*'Res Rent Roll'!$C24,'Res Rent Roll'!$R24*Rollover!CS24*Rents!CT24/30),'Res Rent Roll'!$R24*Rollover!CS24*Rents!CT24/30))</f>
        <v/>
      </c>
      <c r="CU24" s="47" t="str">
        <f>IF('Res Rent Roll'!$B24="","",IF('Res Rent Roll'!$D24="YES",IF(Vacancy!CU$3&lt;'Res Rent Roll'!$J24,'Res Rent Roll'!$H24*'Res Rent Roll'!$C24,'Res Rent Roll'!$R24*Rollover!CT24*Rents!CU24/30),'Res Rent Roll'!$R24*Rollover!CT24*Rents!CU24/30))</f>
        <v/>
      </c>
      <c r="CV24" s="47" t="str">
        <f>IF('Res Rent Roll'!$B24="","",IF('Res Rent Roll'!$D24="YES",IF(Vacancy!CV$3&lt;'Res Rent Roll'!$J24,'Res Rent Roll'!$H24*'Res Rent Roll'!$C24,'Res Rent Roll'!$R24*Rollover!CU24*Rents!CV24/30),'Res Rent Roll'!$R24*Rollover!CU24*Rents!CV24/30))</f>
        <v/>
      </c>
      <c r="CW24" s="47" t="str">
        <f>IF('Res Rent Roll'!$B24="","",IF('Res Rent Roll'!$D24="YES",IF(Vacancy!CW$3&lt;'Res Rent Roll'!$J24,'Res Rent Roll'!$H24*'Res Rent Roll'!$C24,'Res Rent Roll'!$R24*Rollover!CV24*Rents!CW24/30),'Res Rent Roll'!$R24*Rollover!CV24*Rents!CW24/30))</f>
        <v/>
      </c>
      <c r="CX24" s="47" t="str">
        <f>IF('Res Rent Roll'!$B24="","",IF('Res Rent Roll'!$D24="YES",IF(Vacancy!CX$3&lt;'Res Rent Roll'!$J24,'Res Rent Roll'!$H24*'Res Rent Roll'!$C24,'Res Rent Roll'!$R24*Rollover!CW24*Rents!CX24/30),'Res Rent Roll'!$R24*Rollover!CW24*Rents!CX24/30))</f>
        <v/>
      </c>
      <c r="CY24" s="47" t="str">
        <f>IF('Res Rent Roll'!$B24="","",IF('Res Rent Roll'!$D24="YES",IF(Vacancy!CY$3&lt;'Res Rent Roll'!$J24,'Res Rent Roll'!$H24*'Res Rent Roll'!$C24,'Res Rent Roll'!$R24*Rollover!CX24*Rents!CY24/30),'Res Rent Roll'!$R24*Rollover!CX24*Rents!CY24/30))</f>
        <v/>
      </c>
      <c r="CZ24" s="47" t="str">
        <f>IF('Res Rent Roll'!$B24="","",IF('Res Rent Roll'!$D24="YES",IF(Vacancy!CZ$3&lt;'Res Rent Roll'!$J24,'Res Rent Roll'!$H24*'Res Rent Roll'!$C24,'Res Rent Roll'!$R24*Rollover!CY24*Rents!CZ24/30),'Res Rent Roll'!$R24*Rollover!CY24*Rents!CZ24/30))</f>
        <v/>
      </c>
      <c r="DA24" s="47" t="str">
        <f>IF('Res Rent Roll'!$B24="","",IF('Res Rent Roll'!$D24="YES",IF(Vacancy!DA$3&lt;'Res Rent Roll'!$J24,'Res Rent Roll'!$H24*'Res Rent Roll'!$C24,'Res Rent Roll'!$R24*Rollover!CZ24*Rents!DA24/30),'Res Rent Roll'!$R24*Rollover!CZ24*Rents!DA24/30))</f>
        <v/>
      </c>
      <c r="DB24" s="47" t="str">
        <f>IF('Res Rent Roll'!$B24="","",IF('Res Rent Roll'!$D24="YES",IF(Vacancy!DB$3&lt;'Res Rent Roll'!$J24,'Res Rent Roll'!$H24*'Res Rent Roll'!$C24,'Res Rent Roll'!$R24*Rollover!DA24*Rents!DB24/30),'Res Rent Roll'!$R24*Rollover!DA24*Rents!DB24/30))</f>
        <v/>
      </c>
      <c r="DC24" s="47" t="str">
        <f>IF('Res Rent Roll'!$B24="","",IF('Res Rent Roll'!$D24="YES",IF(Vacancy!DC$3&lt;'Res Rent Roll'!$J24,'Res Rent Roll'!$H24*'Res Rent Roll'!$C24,'Res Rent Roll'!$R24*Rollover!DB24*Rents!DC24/30),'Res Rent Roll'!$R24*Rollover!DB24*Rents!DC24/30))</f>
        <v/>
      </c>
      <c r="DD24" s="47" t="str">
        <f>IF('Res Rent Roll'!$B24="","",IF('Res Rent Roll'!$D24="YES",IF(Vacancy!DD$3&lt;'Res Rent Roll'!$J24,'Res Rent Roll'!$H24*'Res Rent Roll'!$C24,'Res Rent Roll'!$R24*Rollover!DC24*Rents!DD24/30),'Res Rent Roll'!$R24*Rollover!DC24*Rents!DD24/30))</f>
        <v/>
      </c>
      <c r="DE24" s="47" t="str">
        <f>IF('Res Rent Roll'!$B24="","",IF('Res Rent Roll'!$D24="YES",IF(Vacancy!DE$3&lt;'Res Rent Roll'!$J24,'Res Rent Roll'!$H24*'Res Rent Roll'!$C24,'Res Rent Roll'!$R24*Rollover!DD24*Rents!DE24/30),'Res Rent Roll'!$R24*Rollover!DD24*Rents!DE24/30))</f>
        <v/>
      </c>
      <c r="DF24" s="47" t="str">
        <f>IF('Res Rent Roll'!$B24="","",IF('Res Rent Roll'!$D24="YES",IF(Vacancy!DF$3&lt;'Res Rent Roll'!$J24,'Res Rent Roll'!$H24*'Res Rent Roll'!$C24,'Res Rent Roll'!$R24*Rollover!DE24*Rents!DF24/30),'Res Rent Roll'!$R24*Rollover!DE24*Rents!DF24/30))</f>
        <v/>
      </c>
      <c r="DG24" s="47" t="str">
        <f>IF('Res Rent Roll'!$B24="","",IF('Res Rent Roll'!$D24="YES",IF(Vacancy!DG$3&lt;'Res Rent Roll'!$J24,'Res Rent Roll'!$H24*'Res Rent Roll'!$C24,'Res Rent Roll'!$R24*Rollover!DF24*Rents!DG24/30),'Res Rent Roll'!$R24*Rollover!DF24*Rents!DG24/30))</f>
        <v/>
      </c>
      <c r="DH24" s="47" t="str">
        <f>IF('Res Rent Roll'!$B24="","",IF('Res Rent Roll'!$D24="YES",IF(Vacancy!DH$3&lt;'Res Rent Roll'!$J24,'Res Rent Roll'!$H24*'Res Rent Roll'!$C24,'Res Rent Roll'!$R24*Rollover!DG24*Rents!DH24/30),'Res Rent Roll'!$R24*Rollover!DG24*Rents!DH24/30))</f>
        <v/>
      </c>
      <c r="DI24" s="47" t="str">
        <f>IF('Res Rent Roll'!$B24="","",IF('Res Rent Roll'!$D24="YES",IF(Vacancy!DI$3&lt;'Res Rent Roll'!$J24,'Res Rent Roll'!$H24*'Res Rent Roll'!$C24,'Res Rent Roll'!$R24*Rollover!DH24*Rents!DI24/30),'Res Rent Roll'!$R24*Rollover!DH24*Rents!DI24/30))</f>
        <v/>
      </c>
      <c r="DJ24" s="47" t="str">
        <f>IF('Res Rent Roll'!$B24="","",IF('Res Rent Roll'!$D24="YES",IF(Vacancy!DJ$3&lt;'Res Rent Roll'!$J24,'Res Rent Roll'!$H24*'Res Rent Roll'!$C24,'Res Rent Roll'!$R24*Rollover!DI24*Rents!DJ24/30),'Res Rent Roll'!$R24*Rollover!DI24*Rents!DJ24/30))</f>
        <v/>
      </c>
      <c r="DK24" s="47" t="str">
        <f>IF('Res Rent Roll'!$B24="","",IF('Res Rent Roll'!$D24="YES",IF(Vacancy!DK$3&lt;'Res Rent Roll'!$J24,'Res Rent Roll'!$H24*'Res Rent Roll'!$C24,'Res Rent Roll'!$R24*Rollover!DJ24*Rents!DK24/30),'Res Rent Roll'!$R24*Rollover!DJ24*Rents!DK24/30))</f>
        <v/>
      </c>
      <c r="DL24" s="47" t="str">
        <f>IF('Res Rent Roll'!$B24="","",IF('Res Rent Roll'!$D24="YES",IF(Vacancy!DL$3&lt;'Res Rent Roll'!$J24,'Res Rent Roll'!$H24*'Res Rent Roll'!$C24,'Res Rent Roll'!$R24*Rollover!DK24*Rents!DL24/30),'Res Rent Roll'!$R24*Rollover!DK24*Rents!DL24/30))</f>
        <v/>
      </c>
      <c r="DM24" s="47" t="str">
        <f>IF('Res Rent Roll'!$B24="","",IF('Res Rent Roll'!$D24="YES",IF(Vacancy!DM$3&lt;'Res Rent Roll'!$J24,'Res Rent Roll'!$H24*'Res Rent Roll'!$C24,'Res Rent Roll'!$R24*Rollover!DL24*Rents!DM24/30),'Res Rent Roll'!$R24*Rollover!DL24*Rents!DM24/30))</f>
        <v/>
      </c>
      <c r="DN24" s="47" t="str">
        <f>IF('Res Rent Roll'!$B24="","",IF('Res Rent Roll'!$D24="YES",IF(Vacancy!DN$3&lt;'Res Rent Roll'!$J24,'Res Rent Roll'!$H24*'Res Rent Roll'!$C24,'Res Rent Roll'!$R24*Rollover!DM24*Rents!DN24/30),'Res Rent Roll'!$R24*Rollover!DM24*Rents!DN24/30))</f>
        <v/>
      </c>
      <c r="DO24" s="47" t="str">
        <f>IF('Res Rent Roll'!$B24="","",IF('Res Rent Roll'!$D24="YES",IF(Vacancy!DO$3&lt;'Res Rent Roll'!$J24,'Res Rent Roll'!$H24*'Res Rent Roll'!$C24,'Res Rent Roll'!$R24*Rollover!DN24*Rents!DO24/30),'Res Rent Roll'!$R24*Rollover!DN24*Rents!DO24/30))</f>
        <v/>
      </c>
      <c r="DP24" s="47" t="str">
        <f>IF('Res Rent Roll'!$B24="","",IF('Res Rent Roll'!$D24="YES",IF(Vacancy!DP$3&lt;'Res Rent Roll'!$J24,'Res Rent Roll'!$H24*'Res Rent Roll'!$C24,'Res Rent Roll'!$R24*Rollover!DO24*Rents!DP24/30),'Res Rent Roll'!$R24*Rollover!DO24*Rents!DP24/30))</f>
        <v/>
      </c>
      <c r="DQ24" s="47" t="str">
        <f>IF('Res Rent Roll'!$B24="","",IF('Res Rent Roll'!$D24="YES",IF(Vacancy!DQ$3&lt;'Res Rent Roll'!$J24,'Res Rent Roll'!$H24*'Res Rent Roll'!$C24,'Res Rent Roll'!$R24*Rollover!DP24*Rents!DQ24/30),'Res Rent Roll'!$R24*Rollover!DP24*Rents!DQ24/30))</f>
        <v/>
      </c>
      <c r="DR24" s="47" t="str">
        <f>IF('Res Rent Roll'!$B24="","",IF('Res Rent Roll'!$D24="YES",IF(Vacancy!DR$3&lt;'Res Rent Roll'!$J24,'Res Rent Roll'!$H24*'Res Rent Roll'!$C24,'Res Rent Roll'!$R24*Rollover!DQ24*Rents!DR24/30),'Res Rent Roll'!$R24*Rollover!DQ24*Rents!DR24/30))</f>
        <v/>
      </c>
      <c r="DS24" s="47" t="str">
        <f>IF('Res Rent Roll'!$B24="","",IF('Res Rent Roll'!$D24="YES",IF(Vacancy!DS$3&lt;'Res Rent Roll'!$J24,'Res Rent Roll'!$H24*'Res Rent Roll'!$C24,'Res Rent Roll'!$R24*Rollover!DR24*Rents!DS24/30),'Res Rent Roll'!$R24*Rollover!DR24*Rents!DS24/30))</f>
        <v/>
      </c>
      <c r="DT24" s="47" t="str">
        <f>IF('Res Rent Roll'!$B24="","",IF('Res Rent Roll'!$D24="YES",IF(Vacancy!DT$3&lt;'Res Rent Roll'!$J24,'Res Rent Roll'!$H24*'Res Rent Roll'!$C24,'Res Rent Roll'!$R24*Rollover!DS24*Rents!DT24/30),'Res Rent Roll'!$R24*Rollover!DS24*Rents!DT24/30))</f>
        <v/>
      </c>
      <c r="DU24" s="47" t="str">
        <f>IF('Res Rent Roll'!$B24="","",IF('Res Rent Roll'!$D24="YES",IF(Vacancy!DU$3&lt;'Res Rent Roll'!$J24,'Res Rent Roll'!$H24*'Res Rent Roll'!$C24,'Res Rent Roll'!$R24*Rollover!DT24*Rents!DU24/30),'Res Rent Roll'!$R24*Rollover!DT24*Rents!DU24/30))</f>
        <v/>
      </c>
      <c r="DV24" s="47" t="str">
        <f>IF('Res Rent Roll'!$B24="","",IF('Res Rent Roll'!$D24="YES",IF(Vacancy!DV$3&lt;'Res Rent Roll'!$J24,'Res Rent Roll'!$H24*'Res Rent Roll'!$C24,'Res Rent Roll'!$R24*Rollover!DU24*Rents!DV24/30),'Res Rent Roll'!$R24*Rollover!DU24*Rents!DV24/30))</f>
        <v/>
      </c>
      <c r="DW24" s="47" t="str">
        <f>IF('Res Rent Roll'!$B24="","",IF('Res Rent Roll'!$D24="YES",IF(Vacancy!DW$3&lt;'Res Rent Roll'!$J24,'Res Rent Roll'!$H24*'Res Rent Roll'!$C24,'Res Rent Roll'!$R24*Rollover!DV24*Rents!DW24/30),'Res Rent Roll'!$R24*Rollover!DV24*Rents!DW24/30))</f>
        <v/>
      </c>
      <c r="DX24" s="47" t="str">
        <f>IF('Res Rent Roll'!$B24="","",IF('Res Rent Roll'!$D24="YES",IF(Vacancy!DX$3&lt;'Res Rent Roll'!$J24,'Res Rent Roll'!$H24*'Res Rent Roll'!$C24,'Res Rent Roll'!$R24*Rollover!DW24*Rents!DX24/30),'Res Rent Roll'!$R24*Rollover!DW24*Rents!DX24/30))</f>
        <v/>
      </c>
      <c r="DY24" s="47" t="str">
        <f>IF('Res Rent Roll'!$B24="","",IF('Res Rent Roll'!$D24="YES",IF(Vacancy!DY$3&lt;'Res Rent Roll'!$J24,'Res Rent Roll'!$H24*'Res Rent Roll'!$C24,'Res Rent Roll'!$R24*Rollover!DX24*Rents!DY24/30),'Res Rent Roll'!$R24*Rollover!DX24*Rents!DY24/30))</f>
        <v/>
      </c>
      <c r="DZ24" s="47" t="str">
        <f>IF('Res Rent Roll'!$B24="","",IF('Res Rent Roll'!$D24="YES",IF(Vacancy!DZ$3&lt;'Res Rent Roll'!$J24,'Res Rent Roll'!$H24*'Res Rent Roll'!$C24,'Res Rent Roll'!$R24*Rollover!DY24*Rents!DZ24/30),'Res Rent Roll'!$R24*Rollover!DY24*Rents!DZ24/30))</f>
        <v/>
      </c>
      <c r="EA24" s="47" t="str">
        <f>IF('Res Rent Roll'!$B24="","",IF('Res Rent Roll'!$D24="YES",IF(Vacancy!EA$3&lt;'Res Rent Roll'!$J24,'Res Rent Roll'!$H24*'Res Rent Roll'!$C24,'Res Rent Roll'!$R24*Rollover!DZ24*Rents!EA24/30),'Res Rent Roll'!$R24*Rollover!DZ24*Rents!EA24/30))</f>
        <v/>
      </c>
      <c r="EB24" s="47" t="str">
        <f>IF('Res Rent Roll'!$B24="","",IF('Res Rent Roll'!$D24="YES",IF(Vacancy!EB$3&lt;'Res Rent Roll'!$J24,'Res Rent Roll'!$H24*'Res Rent Roll'!$C24,'Res Rent Roll'!$R24*Rollover!EA24*Rents!EB24/30),'Res Rent Roll'!$R24*Rollover!EA24*Rents!EB24/30))</f>
        <v/>
      </c>
      <c r="EC24" s="47" t="str">
        <f>IF('Res Rent Roll'!$B24="","",IF('Res Rent Roll'!$D24="YES",IF(Vacancy!EC$3&lt;'Res Rent Roll'!$J24,'Res Rent Roll'!$H24*'Res Rent Roll'!$C24,'Res Rent Roll'!$R24*Rollover!EB24*Rents!EC24/30),'Res Rent Roll'!$R24*Rollover!EB24*Rents!EC24/30))</f>
        <v/>
      </c>
      <c r="ED24" s="47" t="str">
        <f>IF('Res Rent Roll'!$B24="","",IF('Res Rent Roll'!$D24="YES",IF(Vacancy!ED$3&lt;'Res Rent Roll'!$J24,'Res Rent Roll'!$H24*'Res Rent Roll'!$C24,'Res Rent Roll'!$R24*Rollover!EC24*Rents!ED24/30),'Res Rent Roll'!$R24*Rollover!EC24*Rents!ED24/30))</f>
        <v/>
      </c>
      <c r="EE24" s="47" t="str">
        <f>IF('Res Rent Roll'!$B24="","",IF('Res Rent Roll'!$D24="YES",IF(Vacancy!EE$3&lt;'Res Rent Roll'!$J24,'Res Rent Roll'!$H24*'Res Rent Roll'!$C24,'Res Rent Roll'!$R24*Rollover!ED24*Rents!EE24/30),'Res Rent Roll'!$R24*Rollover!ED24*Rents!EE24/30))</f>
        <v/>
      </c>
      <c r="EF24" s="47" t="str">
        <f>IF('Res Rent Roll'!$B24="","",IF('Res Rent Roll'!$D24="YES",IF(Vacancy!EF$3&lt;'Res Rent Roll'!$J24,'Res Rent Roll'!$H24*'Res Rent Roll'!$C24,'Res Rent Roll'!$R24*Rollover!EE24*Rents!EF24/30),'Res Rent Roll'!$R24*Rollover!EE24*Rents!EF24/30))</f>
        <v/>
      </c>
      <c r="EG24" s="47" t="str">
        <f>IF('Res Rent Roll'!$B24="","",IF('Res Rent Roll'!$D24="YES",IF(Vacancy!EG$3&lt;'Res Rent Roll'!$J24,'Res Rent Roll'!$H24*'Res Rent Roll'!$C24,'Res Rent Roll'!$R24*Rollover!EF24*Rents!EG24/30),'Res Rent Roll'!$R24*Rollover!EF24*Rents!EG24/30))</f>
        <v/>
      </c>
      <c r="EH24" s="47" t="str">
        <f>IF('Res Rent Roll'!$B24="","",IF('Res Rent Roll'!$D24="YES",IF(Vacancy!EH$3&lt;'Res Rent Roll'!$J24,'Res Rent Roll'!$H24*'Res Rent Roll'!$C24,'Res Rent Roll'!$R24*Rollover!EG24*Rents!EH24/30),'Res Rent Roll'!$R24*Rollover!EG24*Rents!EH24/30))</f>
        <v/>
      </c>
      <c r="EI24" s="47" t="str">
        <f>IF('Res Rent Roll'!$B24="","",IF('Res Rent Roll'!$D24="YES",IF(Vacancy!EI$3&lt;'Res Rent Roll'!$J24,'Res Rent Roll'!$H24*'Res Rent Roll'!$C24,'Res Rent Roll'!$R24*Rollover!EH24*Rents!EI24/30),'Res Rent Roll'!$R24*Rollover!EH24*Rents!EI24/30))</f>
        <v/>
      </c>
      <c r="EJ24" s="47" t="str">
        <f>IF('Res Rent Roll'!$B24="","",IF('Res Rent Roll'!$D24="YES",IF(Vacancy!EJ$3&lt;'Res Rent Roll'!$J24,'Res Rent Roll'!$H24*'Res Rent Roll'!$C24,'Res Rent Roll'!$R24*Rollover!EI24*Rents!EJ24/30),'Res Rent Roll'!$R24*Rollover!EI24*Rents!EJ24/30))</f>
        <v/>
      </c>
      <c r="EK24" s="47" t="str">
        <f>IF('Res Rent Roll'!$B24="","",IF('Res Rent Roll'!$D24="YES",IF(Vacancy!EK$3&lt;'Res Rent Roll'!$J24,'Res Rent Roll'!$H24*'Res Rent Roll'!$C24,'Res Rent Roll'!$R24*Rollover!EJ24*Rents!EK24/30),'Res Rent Roll'!$R24*Rollover!EJ24*Rents!EK24/30))</f>
        <v/>
      </c>
      <c r="EL24" s="47" t="str">
        <f>IF('Res Rent Roll'!$B24="","",IF('Res Rent Roll'!$D24="YES",IF(Vacancy!EL$3&lt;'Res Rent Roll'!$J24,'Res Rent Roll'!$H24*'Res Rent Roll'!$C24,'Res Rent Roll'!$R24*Rollover!EK24*Rents!EL24/30),'Res Rent Roll'!$R24*Rollover!EK24*Rents!EL24/30))</f>
        <v/>
      </c>
      <c r="EM24" s="47" t="str">
        <f>IF('Res Rent Roll'!$B24="","",IF('Res Rent Roll'!$D24="YES",IF(Vacancy!EM$3&lt;'Res Rent Roll'!$J24,'Res Rent Roll'!$H24*'Res Rent Roll'!$C24,'Res Rent Roll'!$R24*Rollover!EL24*Rents!EM24/30),'Res Rent Roll'!$R24*Rollover!EL24*Rents!EM24/30))</f>
        <v/>
      </c>
      <c r="EN24" s="47" t="str">
        <f>IF('Res Rent Roll'!$B24="","",IF('Res Rent Roll'!$D24="YES",IF(Vacancy!EN$3&lt;'Res Rent Roll'!$J24,'Res Rent Roll'!$H24*'Res Rent Roll'!$C24,'Res Rent Roll'!$R24*Rollover!EM24*Rents!EN24/30),'Res Rent Roll'!$R24*Rollover!EM24*Rents!EN24/30))</f>
        <v/>
      </c>
      <c r="EO24" s="47" t="str">
        <f>IF('Res Rent Roll'!$B24="","",IF('Res Rent Roll'!$D24="YES",IF(Vacancy!EO$3&lt;'Res Rent Roll'!$J24,'Res Rent Roll'!$H24*'Res Rent Roll'!$C24,'Res Rent Roll'!$R24*Rollover!EN24*Rents!EO24/30),'Res Rent Roll'!$R24*Rollover!EN24*Rents!EO24/30))</f>
        <v/>
      </c>
      <c r="EP24" s="47" t="str">
        <f>IF('Res Rent Roll'!$B24="","",IF('Res Rent Roll'!$D24="YES",IF(Vacancy!EP$3&lt;'Res Rent Roll'!$J24,'Res Rent Roll'!$H24*'Res Rent Roll'!$C24,'Res Rent Roll'!$R24*Rollover!EO24*Rents!EP24/30),'Res Rent Roll'!$R24*Rollover!EO24*Rents!EP24/30))</f>
        <v/>
      </c>
      <c r="EQ24" s="47" t="str">
        <f>IF('Res Rent Roll'!$B24="","",IF('Res Rent Roll'!$D24="YES",IF(Vacancy!EQ$3&lt;'Res Rent Roll'!$J24,'Res Rent Roll'!$H24*'Res Rent Roll'!$C24,'Res Rent Roll'!$R24*Rollover!EP24*Rents!EQ24/30),'Res Rent Roll'!$R24*Rollover!EP24*Rents!EQ24/30))</f>
        <v/>
      </c>
      <c r="ER24" s="47" t="str">
        <f>IF('Res Rent Roll'!$B24="","",IF('Res Rent Roll'!$D24="YES",IF(Vacancy!ER$3&lt;'Res Rent Roll'!$J24,'Res Rent Roll'!$H24*'Res Rent Roll'!$C24,'Res Rent Roll'!$R24*Rollover!EQ24*Rents!ER24/30),'Res Rent Roll'!$R24*Rollover!EQ24*Rents!ER24/30))</f>
        <v/>
      </c>
      <c r="ES24" s="47" t="str">
        <f>IF('Res Rent Roll'!$B24="","",IF('Res Rent Roll'!$D24="YES",IF(Vacancy!ES$3&lt;'Res Rent Roll'!$J24,'Res Rent Roll'!$H24*'Res Rent Roll'!$C24,'Res Rent Roll'!$R24*Rollover!ER24*Rents!ES24/30),'Res Rent Roll'!$R24*Rollover!ER24*Rents!ES24/30))</f>
        <v/>
      </c>
      <c r="ET24" s="47" t="str">
        <f>IF('Res Rent Roll'!$B24="","",IF('Res Rent Roll'!$D24="YES",IF(Vacancy!ET$3&lt;'Res Rent Roll'!$J24,'Res Rent Roll'!$H24*'Res Rent Roll'!$C24,'Res Rent Roll'!$R24*Rollover!ES24*Rents!ET24/30),'Res Rent Roll'!$R24*Rollover!ES24*Rents!ET24/30))</f>
        <v/>
      </c>
      <c r="EU24" s="47" t="str">
        <f>IF('Res Rent Roll'!$B24="","",IF('Res Rent Roll'!$D24="YES",IF(Vacancy!EU$3&lt;'Res Rent Roll'!$J24,'Res Rent Roll'!$H24*'Res Rent Roll'!$C24,'Res Rent Roll'!$R24*Rollover!ET24*Rents!EU24/30),'Res Rent Roll'!$R24*Rollover!ET24*Rents!EU24/30))</f>
        <v/>
      </c>
      <c r="EV24" s="47" t="str">
        <f>IF('Res Rent Roll'!$B24="","",IF('Res Rent Roll'!$D24="YES",IF(Vacancy!EV$3&lt;'Res Rent Roll'!$J24,'Res Rent Roll'!$H24*'Res Rent Roll'!$C24,'Res Rent Roll'!$R24*Rollover!EU24*Rents!EV24/30),'Res Rent Roll'!$R24*Rollover!EU24*Rents!EV24/30))</f>
        <v/>
      </c>
      <c r="EW24" s="47" t="str">
        <f>IF('Res Rent Roll'!$B24="","",IF('Res Rent Roll'!$D24="YES",IF(Vacancy!EW$3&lt;'Res Rent Roll'!$J24,'Res Rent Roll'!$H24*'Res Rent Roll'!$C24,'Res Rent Roll'!$R24*Rollover!EV24*Rents!EW24/30),'Res Rent Roll'!$R24*Rollover!EV24*Rents!EW24/30))</f>
        <v/>
      </c>
      <c r="EX24" s="47" t="str">
        <f>IF('Res Rent Roll'!$B24="","",IF('Res Rent Roll'!$D24="YES",IF(Vacancy!EX$3&lt;'Res Rent Roll'!$J24,'Res Rent Roll'!$H24*'Res Rent Roll'!$C24,'Res Rent Roll'!$R24*Rollover!EW24*Rents!EX24/30),'Res Rent Roll'!$R24*Rollover!EW24*Rents!EX24/30))</f>
        <v/>
      </c>
      <c r="EY24" s="47" t="str">
        <f>IF('Res Rent Roll'!$B24="","",IF('Res Rent Roll'!$D24="YES",IF(Vacancy!EY$3&lt;'Res Rent Roll'!$J24,'Res Rent Roll'!$H24*'Res Rent Roll'!$C24,'Res Rent Roll'!$R24*Rollover!EX24*Rents!EY24/30),'Res Rent Roll'!$R24*Rollover!EX24*Rents!EY24/30))</f>
        <v/>
      </c>
      <c r="EZ24" s="47" t="str">
        <f>IF('Res Rent Roll'!$B24="","",IF('Res Rent Roll'!$D24="YES",IF(Vacancy!EZ$3&lt;'Res Rent Roll'!$J24,'Res Rent Roll'!$H24*'Res Rent Roll'!$C24,'Res Rent Roll'!$R24*Rollover!EY24*Rents!EZ24/30),'Res Rent Roll'!$R24*Rollover!EY24*Rents!EZ24/30))</f>
        <v/>
      </c>
      <c r="FA24" s="47" t="str">
        <f>IF('Res Rent Roll'!$B24="","",IF('Res Rent Roll'!$D24="YES",IF(Vacancy!FA$3&lt;'Res Rent Roll'!$J24,'Res Rent Roll'!$H24*'Res Rent Roll'!$C24,'Res Rent Roll'!$R24*Rollover!EZ24*Rents!FA24/30),'Res Rent Roll'!$R24*Rollover!EZ24*Rents!FA24/30))</f>
        <v/>
      </c>
      <c r="FB24" s="47" t="str">
        <f>IF('Res Rent Roll'!$B24="","",IF('Res Rent Roll'!$D24="YES",IF(Vacancy!FB$3&lt;'Res Rent Roll'!$J24,'Res Rent Roll'!$H24*'Res Rent Roll'!$C24,'Res Rent Roll'!$R24*Rollover!FA24*Rents!FB24/30),'Res Rent Roll'!$R24*Rollover!FA24*Rents!FB24/30))</f>
        <v/>
      </c>
      <c r="FC24" s="47" t="str">
        <f>IF('Res Rent Roll'!$B24="","",IF('Res Rent Roll'!$D24="YES",IF(Vacancy!FC$3&lt;'Res Rent Roll'!$J24,'Res Rent Roll'!$H24*'Res Rent Roll'!$C24,'Res Rent Roll'!$R24*Rollover!FB24*Rents!FC24/30),'Res Rent Roll'!$R24*Rollover!FB24*Rents!FC24/30))</f>
        <v/>
      </c>
      <c r="FD24" s="47" t="str">
        <f>IF('Res Rent Roll'!$B24="","",IF('Res Rent Roll'!$D24="YES",IF(Vacancy!FD$3&lt;'Res Rent Roll'!$J24,'Res Rent Roll'!$H24*'Res Rent Roll'!$C24,'Res Rent Roll'!$R24*Rollover!FC24*Rents!FD24/30),'Res Rent Roll'!$R24*Rollover!FC24*Rents!FD24/30))</f>
        <v/>
      </c>
      <c r="FE24" s="47" t="str">
        <f>IF('Res Rent Roll'!$B24="","",IF('Res Rent Roll'!$D24="YES",IF(Vacancy!FE$3&lt;'Res Rent Roll'!$J24,'Res Rent Roll'!$H24*'Res Rent Roll'!$C24,'Res Rent Roll'!$R24*Rollover!FD24*Rents!FE24/30),'Res Rent Roll'!$R24*Rollover!FD24*Rents!FE24/30))</f>
        <v/>
      </c>
      <c r="FF24" s="47" t="str">
        <f>IF('Res Rent Roll'!$B24="","",IF('Res Rent Roll'!$D24="YES",IF(Vacancy!FF$3&lt;'Res Rent Roll'!$J24,'Res Rent Roll'!$H24*'Res Rent Roll'!$C24,'Res Rent Roll'!$R24*Rollover!FE24*Rents!FF24/30),'Res Rent Roll'!$R24*Rollover!FE24*Rents!FF24/30))</f>
        <v/>
      </c>
      <c r="FG24" s="47" t="str">
        <f>IF('Res Rent Roll'!$B24="","",IF('Res Rent Roll'!$D24="YES",IF(Vacancy!FG$3&lt;'Res Rent Roll'!$J24,'Res Rent Roll'!$H24*'Res Rent Roll'!$C24,'Res Rent Roll'!$R24*Rollover!FF24*Rents!FG24/30),'Res Rent Roll'!$R24*Rollover!FF24*Rents!FG24/30))</f>
        <v/>
      </c>
      <c r="FH24" s="47" t="str">
        <f>IF('Res Rent Roll'!$B24="","",IF('Res Rent Roll'!$D24="YES",IF(Vacancy!FH$3&lt;'Res Rent Roll'!$J24,'Res Rent Roll'!$H24*'Res Rent Roll'!$C24,'Res Rent Roll'!$R24*Rollover!FG24*Rents!FH24/30),'Res Rent Roll'!$R24*Rollover!FG24*Rents!FH24/30))</f>
        <v/>
      </c>
      <c r="FI24" s="47" t="str">
        <f>IF('Res Rent Roll'!$B24="","",IF('Res Rent Roll'!$D24="YES",IF(Vacancy!FI$3&lt;'Res Rent Roll'!$J24,'Res Rent Roll'!$H24*'Res Rent Roll'!$C24,'Res Rent Roll'!$R24*Rollover!FH24*Rents!FI24/30),'Res Rent Roll'!$R24*Rollover!FH24*Rents!FI24/30))</f>
        <v/>
      </c>
      <c r="FJ24" s="47" t="str">
        <f>IF('Res Rent Roll'!$B24="","",IF('Res Rent Roll'!$D24="YES",IF(Vacancy!FJ$3&lt;'Res Rent Roll'!$J24,'Res Rent Roll'!$H24*'Res Rent Roll'!$C24,'Res Rent Roll'!$R24*Rollover!FI24*Rents!FJ24/30),'Res Rent Roll'!$R24*Rollover!FI24*Rents!FJ24/30))</f>
        <v/>
      </c>
      <c r="FK24" s="47" t="str">
        <f>IF('Res Rent Roll'!$B24="","",IF('Res Rent Roll'!$D24="YES",IF(Vacancy!FK$3&lt;'Res Rent Roll'!$J24,'Res Rent Roll'!$H24*'Res Rent Roll'!$C24,'Res Rent Roll'!$R24*Rollover!FJ24*Rents!FK24/30),'Res Rent Roll'!$R24*Rollover!FJ24*Rents!FK24/30))</f>
        <v/>
      </c>
      <c r="FL24" s="47" t="str">
        <f>IF('Res Rent Roll'!$B24="","",IF('Res Rent Roll'!$D24="YES",IF(Vacancy!FL$3&lt;'Res Rent Roll'!$J24,'Res Rent Roll'!$H24*'Res Rent Roll'!$C24,'Res Rent Roll'!$R24*Rollover!FK24*Rents!FL24/30),'Res Rent Roll'!$R24*Rollover!FK24*Rents!FL24/30))</f>
        <v/>
      </c>
      <c r="FM24" s="47" t="str">
        <f>IF('Res Rent Roll'!$B24="","",IF('Res Rent Roll'!$D24="YES",IF(Vacancy!FM$3&lt;'Res Rent Roll'!$J24,'Res Rent Roll'!$H24*'Res Rent Roll'!$C24,'Res Rent Roll'!$R24*Rollover!FL24*Rents!FM24/30),'Res Rent Roll'!$R24*Rollover!FL24*Rents!FM24/30))</f>
        <v/>
      </c>
      <c r="FN24" s="47" t="str">
        <f>IF('Res Rent Roll'!$B24="","",IF('Res Rent Roll'!$D24="YES",IF(Vacancy!FN$3&lt;'Res Rent Roll'!$J24,'Res Rent Roll'!$H24*'Res Rent Roll'!$C24,'Res Rent Roll'!$R24*Rollover!FM24*Rents!FN24/30),'Res Rent Roll'!$R24*Rollover!FM24*Rents!FN24/30))</f>
        <v/>
      </c>
      <c r="FO24" s="47" t="str">
        <f>IF('Res Rent Roll'!$B24="","",IF('Res Rent Roll'!$D24="YES",IF(Vacancy!FO$3&lt;'Res Rent Roll'!$J24,'Res Rent Roll'!$H24*'Res Rent Roll'!$C24,'Res Rent Roll'!$R24*Rollover!FN24*Rents!FO24/30),'Res Rent Roll'!$R24*Rollover!FN24*Rents!FO24/30))</f>
        <v/>
      </c>
      <c r="FP24" s="47" t="str">
        <f>IF('Res Rent Roll'!$B24="","",IF('Res Rent Roll'!$D24="YES",IF(Vacancy!FP$3&lt;'Res Rent Roll'!$J24,'Res Rent Roll'!$H24*'Res Rent Roll'!$C24,'Res Rent Roll'!$R24*Rollover!FO24*Rents!FP24/30),'Res Rent Roll'!$R24*Rollover!FO24*Rents!FP24/30))</f>
        <v/>
      </c>
      <c r="FQ24" s="47" t="str">
        <f>IF('Res Rent Roll'!$B24="","",IF('Res Rent Roll'!$D24="YES",IF(Vacancy!FQ$3&lt;'Res Rent Roll'!$J24,'Res Rent Roll'!$H24*'Res Rent Roll'!$C24,'Res Rent Roll'!$R24*Rollover!FP24*Rents!FQ24/30),'Res Rent Roll'!$R24*Rollover!FP24*Rents!FQ24/30))</f>
        <v/>
      </c>
      <c r="FR24" s="47" t="str">
        <f>IF('Res Rent Roll'!$B24="","",IF('Res Rent Roll'!$D24="YES",IF(Vacancy!FR$3&lt;'Res Rent Roll'!$J24,'Res Rent Roll'!$H24*'Res Rent Roll'!$C24,'Res Rent Roll'!$R24*Rollover!FQ24*Rents!FR24/30),'Res Rent Roll'!$R24*Rollover!FQ24*Rents!FR24/30))</f>
        <v/>
      </c>
      <c r="FS24" s="47" t="str">
        <f>IF('Res Rent Roll'!$B24="","",IF('Res Rent Roll'!$D24="YES",IF(Vacancy!FS$3&lt;'Res Rent Roll'!$J24,'Res Rent Roll'!$H24*'Res Rent Roll'!$C24,'Res Rent Roll'!$R24*Rollover!FR24*Rents!FS24/30),'Res Rent Roll'!$R24*Rollover!FR24*Rents!FS24/30))</f>
        <v/>
      </c>
      <c r="FT24" s="47" t="str">
        <f>IF('Res Rent Roll'!$B24="","",IF('Res Rent Roll'!$D24="YES",IF(Vacancy!FT$3&lt;'Res Rent Roll'!$J24,'Res Rent Roll'!$H24*'Res Rent Roll'!$C24,'Res Rent Roll'!$R24*Rollover!FS24*Rents!FT24/30),'Res Rent Roll'!$R24*Rollover!FS24*Rents!FT24/30))</f>
        <v/>
      </c>
      <c r="FU24" s="47" t="str">
        <f>IF('Res Rent Roll'!$B24="","",IF('Res Rent Roll'!$D24="YES",IF(Vacancy!FU$3&lt;'Res Rent Roll'!$J24,'Res Rent Roll'!$H24*'Res Rent Roll'!$C24,'Res Rent Roll'!$R24*Rollover!FT24*Rents!FU24/30),'Res Rent Roll'!$R24*Rollover!FT24*Rents!FU24/30))</f>
        <v/>
      </c>
      <c r="FV24" s="47" t="str">
        <f>IF('Res Rent Roll'!$B24="","",IF('Res Rent Roll'!$D24="YES",IF(Vacancy!FV$3&lt;'Res Rent Roll'!$J24,'Res Rent Roll'!$H24*'Res Rent Roll'!$C24,'Res Rent Roll'!$R24*Rollover!FU24*Rents!FV24/30),'Res Rent Roll'!$R24*Rollover!FU24*Rents!FV24/30))</f>
        <v/>
      </c>
      <c r="FW24" s="47" t="str">
        <f>IF('Res Rent Roll'!$B24="","",IF('Res Rent Roll'!$D24="YES",IF(Vacancy!FW$3&lt;'Res Rent Roll'!$J24,'Res Rent Roll'!$H24*'Res Rent Roll'!$C24,'Res Rent Roll'!$R24*Rollover!FV24*Rents!FW24/30),'Res Rent Roll'!$R24*Rollover!FV24*Rents!FW24/30))</f>
        <v/>
      </c>
      <c r="FX24" s="47" t="str">
        <f>IF('Res Rent Roll'!$B24="","",IF('Res Rent Roll'!$D24="YES",IF(Vacancy!FX$3&lt;'Res Rent Roll'!$J24,'Res Rent Roll'!$H24*'Res Rent Roll'!$C24,'Res Rent Roll'!$R24*Rollover!FW24*Rents!FX24/30),'Res Rent Roll'!$R24*Rollover!FW24*Rents!FX24/30))</f>
        <v/>
      </c>
      <c r="FY24" s="47" t="str">
        <f>IF('Res Rent Roll'!$B24="","",IF('Res Rent Roll'!$D24="YES",IF(Vacancy!FY$3&lt;'Res Rent Roll'!$J24,'Res Rent Roll'!$H24*'Res Rent Roll'!$C24,'Res Rent Roll'!$R24*Rollover!FX24*Rents!FY24/30),'Res Rent Roll'!$R24*Rollover!FX24*Rents!FY24/30))</f>
        <v/>
      </c>
      <c r="FZ24" s="47" t="str">
        <f>IF('Res Rent Roll'!$B24="","",IF('Res Rent Roll'!$D24="YES",IF(Vacancy!FZ$3&lt;'Res Rent Roll'!$J24,'Res Rent Roll'!$H24*'Res Rent Roll'!$C24,'Res Rent Roll'!$R24*Rollover!FY24*Rents!FZ24/30),'Res Rent Roll'!$R24*Rollover!FY24*Rents!FZ24/30))</f>
        <v/>
      </c>
      <c r="GA24" s="48" t="str">
        <f>IF('Res Rent Roll'!$B24="","",IF('Res Rent Roll'!$D24="YES",IF(Vacancy!GA$3&lt;'Res Rent Roll'!$J24,'Res Rent Roll'!$H24*'Res Rent Roll'!$C24,'Res Rent Roll'!$R24*Rollover!FZ24*Rents!GA24/30),'Res Rent Roll'!$R24*Rollover!FZ24*Rents!GA24/30))</f>
        <v/>
      </c>
    </row>
    <row r="25" spans="2:183" x14ac:dyDescent="0.3">
      <c r="B25" s="42" t="str">
        <f>IF('Res Rent Roll'!$B25="","",'Res Rent Roll'!$B25)</f>
        <v/>
      </c>
      <c r="C25" s="43"/>
      <c r="D25" s="47" t="str">
        <f>IF('Res Rent Roll'!$B25="","",IF('Res Rent Roll'!$D25="YES",IF(Vacancy!D$3&lt;'Res Rent Roll'!$J25,'Res Rent Roll'!$H25*'Res Rent Roll'!$C25,'Res Rent Roll'!$R25*Rollover!C25*Rents!D25/30),'Res Rent Roll'!$R25*Rollover!C25*Rents!D25/30))</f>
        <v/>
      </c>
      <c r="E25" s="47" t="str">
        <f>IF('Res Rent Roll'!$B25="","",IF('Res Rent Roll'!$D25="YES",IF(Vacancy!E$3&lt;'Res Rent Roll'!$J25,'Res Rent Roll'!$H25*'Res Rent Roll'!$C25,'Res Rent Roll'!$R25*Rollover!D25*Rents!E25/30),'Res Rent Roll'!$R25*Rollover!D25*Rents!E25/30))</f>
        <v/>
      </c>
      <c r="F25" s="47" t="str">
        <f>IF('Res Rent Roll'!$B25="","",IF('Res Rent Roll'!$D25="YES",IF(Vacancy!F$3&lt;'Res Rent Roll'!$J25,'Res Rent Roll'!$H25*'Res Rent Roll'!$C25,'Res Rent Roll'!$R25*Rollover!E25*Rents!F25/30),'Res Rent Roll'!$R25*Rollover!E25*Rents!F25/30))</f>
        <v/>
      </c>
      <c r="G25" s="47" t="str">
        <f>IF('Res Rent Roll'!$B25="","",IF('Res Rent Roll'!$D25="YES",IF(Vacancy!G$3&lt;'Res Rent Roll'!$J25,'Res Rent Roll'!$H25*'Res Rent Roll'!$C25,'Res Rent Roll'!$R25*Rollover!F25*Rents!G25/30),'Res Rent Roll'!$R25*Rollover!F25*Rents!G25/30))</f>
        <v/>
      </c>
      <c r="H25" s="47" t="str">
        <f>IF('Res Rent Roll'!$B25="","",IF('Res Rent Roll'!$D25="YES",IF(Vacancy!H$3&lt;'Res Rent Roll'!$J25,'Res Rent Roll'!$H25*'Res Rent Roll'!$C25,'Res Rent Roll'!$R25*Rollover!G25*Rents!H25/30),'Res Rent Roll'!$R25*Rollover!G25*Rents!H25/30))</f>
        <v/>
      </c>
      <c r="I25" s="47" t="str">
        <f>IF('Res Rent Roll'!$B25="","",IF('Res Rent Roll'!$D25="YES",IF(Vacancy!I$3&lt;'Res Rent Roll'!$J25,'Res Rent Roll'!$H25*'Res Rent Roll'!$C25,'Res Rent Roll'!$R25*Rollover!H25*Rents!I25/30),'Res Rent Roll'!$R25*Rollover!H25*Rents!I25/30))</f>
        <v/>
      </c>
      <c r="J25" s="47" t="str">
        <f>IF('Res Rent Roll'!$B25="","",IF('Res Rent Roll'!$D25="YES",IF(Vacancy!J$3&lt;'Res Rent Roll'!$J25,'Res Rent Roll'!$H25*'Res Rent Roll'!$C25,'Res Rent Roll'!$R25*Rollover!I25*Rents!J25/30),'Res Rent Roll'!$R25*Rollover!I25*Rents!J25/30))</f>
        <v/>
      </c>
      <c r="K25" s="47" t="str">
        <f>IF('Res Rent Roll'!$B25="","",IF('Res Rent Roll'!$D25="YES",IF(Vacancy!K$3&lt;'Res Rent Roll'!$J25,'Res Rent Roll'!$H25*'Res Rent Roll'!$C25,'Res Rent Roll'!$R25*Rollover!J25*Rents!K25/30),'Res Rent Roll'!$R25*Rollover!J25*Rents!K25/30))</f>
        <v/>
      </c>
      <c r="L25" s="47" t="str">
        <f>IF('Res Rent Roll'!$B25="","",IF('Res Rent Roll'!$D25="YES",IF(Vacancy!L$3&lt;'Res Rent Roll'!$J25,'Res Rent Roll'!$H25*'Res Rent Roll'!$C25,'Res Rent Roll'!$R25*Rollover!K25*Rents!L25/30),'Res Rent Roll'!$R25*Rollover!K25*Rents!L25/30))</f>
        <v/>
      </c>
      <c r="M25" s="47" t="str">
        <f>IF('Res Rent Roll'!$B25="","",IF('Res Rent Roll'!$D25="YES",IF(Vacancy!M$3&lt;'Res Rent Roll'!$J25,'Res Rent Roll'!$H25*'Res Rent Roll'!$C25,'Res Rent Roll'!$R25*Rollover!L25*Rents!M25/30),'Res Rent Roll'!$R25*Rollover!L25*Rents!M25/30))</f>
        <v/>
      </c>
      <c r="N25" s="47" t="str">
        <f>IF('Res Rent Roll'!$B25="","",IF('Res Rent Roll'!$D25="YES",IF(Vacancy!N$3&lt;'Res Rent Roll'!$J25,'Res Rent Roll'!$H25*'Res Rent Roll'!$C25,'Res Rent Roll'!$R25*Rollover!M25*Rents!N25/30),'Res Rent Roll'!$R25*Rollover!M25*Rents!N25/30))</f>
        <v/>
      </c>
      <c r="O25" s="47" t="str">
        <f>IF('Res Rent Roll'!$B25="","",IF('Res Rent Roll'!$D25="YES",IF(Vacancy!O$3&lt;'Res Rent Roll'!$J25,'Res Rent Roll'!$H25*'Res Rent Roll'!$C25,'Res Rent Roll'!$R25*Rollover!N25*Rents!O25/30),'Res Rent Roll'!$R25*Rollover!N25*Rents!O25/30))</f>
        <v/>
      </c>
      <c r="P25" s="47" t="str">
        <f>IF('Res Rent Roll'!$B25="","",IF('Res Rent Roll'!$D25="YES",IF(Vacancy!P$3&lt;'Res Rent Roll'!$J25,'Res Rent Roll'!$H25*'Res Rent Roll'!$C25,'Res Rent Roll'!$R25*Rollover!O25*Rents!P25/30),'Res Rent Roll'!$R25*Rollover!O25*Rents!P25/30))</f>
        <v/>
      </c>
      <c r="Q25" s="47" t="str">
        <f>IF('Res Rent Roll'!$B25="","",IF('Res Rent Roll'!$D25="YES",IF(Vacancy!Q$3&lt;'Res Rent Roll'!$J25,'Res Rent Roll'!$H25*'Res Rent Roll'!$C25,'Res Rent Roll'!$R25*Rollover!P25*Rents!Q25/30),'Res Rent Roll'!$R25*Rollover!P25*Rents!Q25/30))</f>
        <v/>
      </c>
      <c r="R25" s="47" t="str">
        <f>IF('Res Rent Roll'!$B25="","",IF('Res Rent Roll'!$D25="YES",IF(Vacancy!R$3&lt;'Res Rent Roll'!$J25,'Res Rent Roll'!$H25*'Res Rent Roll'!$C25,'Res Rent Roll'!$R25*Rollover!Q25*Rents!R25/30),'Res Rent Roll'!$R25*Rollover!Q25*Rents!R25/30))</f>
        <v/>
      </c>
      <c r="S25" s="47" t="str">
        <f>IF('Res Rent Roll'!$B25="","",IF('Res Rent Roll'!$D25="YES",IF(Vacancy!S$3&lt;'Res Rent Roll'!$J25,'Res Rent Roll'!$H25*'Res Rent Roll'!$C25,'Res Rent Roll'!$R25*Rollover!R25*Rents!S25/30),'Res Rent Roll'!$R25*Rollover!R25*Rents!S25/30))</f>
        <v/>
      </c>
      <c r="T25" s="47" t="str">
        <f>IF('Res Rent Roll'!$B25="","",IF('Res Rent Roll'!$D25="YES",IF(Vacancy!T$3&lt;'Res Rent Roll'!$J25,'Res Rent Roll'!$H25*'Res Rent Roll'!$C25,'Res Rent Roll'!$R25*Rollover!S25*Rents!T25/30),'Res Rent Roll'!$R25*Rollover!S25*Rents!T25/30))</f>
        <v/>
      </c>
      <c r="U25" s="47" t="str">
        <f>IF('Res Rent Roll'!$B25="","",IF('Res Rent Roll'!$D25="YES",IF(Vacancy!U$3&lt;'Res Rent Roll'!$J25,'Res Rent Roll'!$H25*'Res Rent Roll'!$C25,'Res Rent Roll'!$R25*Rollover!T25*Rents!U25/30),'Res Rent Roll'!$R25*Rollover!T25*Rents!U25/30))</f>
        <v/>
      </c>
      <c r="V25" s="47" t="str">
        <f>IF('Res Rent Roll'!$B25="","",IF('Res Rent Roll'!$D25="YES",IF(Vacancy!V$3&lt;'Res Rent Roll'!$J25,'Res Rent Roll'!$H25*'Res Rent Roll'!$C25,'Res Rent Roll'!$R25*Rollover!U25*Rents!V25/30),'Res Rent Roll'!$R25*Rollover!U25*Rents!V25/30))</f>
        <v/>
      </c>
      <c r="W25" s="47" t="str">
        <f>IF('Res Rent Roll'!$B25="","",IF('Res Rent Roll'!$D25="YES",IF(Vacancy!W$3&lt;'Res Rent Roll'!$J25,'Res Rent Roll'!$H25*'Res Rent Roll'!$C25,'Res Rent Roll'!$R25*Rollover!V25*Rents!W25/30),'Res Rent Roll'!$R25*Rollover!V25*Rents!W25/30))</f>
        <v/>
      </c>
      <c r="X25" s="47" t="str">
        <f>IF('Res Rent Roll'!$B25="","",IF('Res Rent Roll'!$D25="YES",IF(Vacancy!X$3&lt;'Res Rent Roll'!$J25,'Res Rent Roll'!$H25*'Res Rent Roll'!$C25,'Res Rent Roll'!$R25*Rollover!W25*Rents!X25/30),'Res Rent Roll'!$R25*Rollover!W25*Rents!X25/30))</f>
        <v/>
      </c>
      <c r="Y25" s="47" t="str">
        <f>IF('Res Rent Roll'!$B25="","",IF('Res Rent Roll'!$D25="YES",IF(Vacancy!Y$3&lt;'Res Rent Roll'!$J25,'Res Rent Roll'!$H25*'Res Rent Roll'!$C25,'Res Rent Roll'!$R25*Rollover!X25*Rents!Y25/30),'Res Rent Roll'!$R25*Rollover!X25*Rents!Y25/30))</f>
        <v/>
      </c>
      <c r="Z25" s="47" t="str">
        <f>IF('Res Rent Roll'!$B25="","",IF('Res Rent Roll'!$D25="YES",IF(Vacancy!Z$3&lt;'Res Rent Roll'!$J25,'Res Rent Roll'!$H25*'Res Rent Roll'!$C25,'Res Rent Roll'!$R25*Rollover!Y25*Rents!Z25/30),'Res Rent Roll'!$R25*Rollover!Y25*Rents!Z25/30))</f>
        <v/>
      </c>
      <c r="AA25" s="47" t="str">
        <f>IF('Res Rent Roll'!$B25="","",IF('Res Rent Roll'!$D25="YES",IF(Vacancy!AA$3&lt;'Res Rent Roll'!$J25,'Res Rent Roll'!$H25*'Res Rent Roll'!$C25,'Res Rent Roll'!$R25*Rollover!Z25*Rents!AA25/30),'Res Rent Roll'!$R25*Rollover!Z25*Rents!AA25/30))</f>
        <v/>
      </c>
      <c r="AB25" s="47" t="str">
        <f>IF('Res Rent Roll'!$B25="","",IF('Res Rent Roll'!$D25="YES",IF(Vacancy!AB$3&lt;'Res Rent Roll'!$J25,'Res Rent Roll'!$H25*'Res Rent Roll'!$C25,'Res Rent Roll'!$R25*Rollover!AA25*Rents!AB25/30),'Res Rent Roll'!$R25*Rollover!AA25*Rents!AB25/30))</f>
        <v/>
      </c>
      <c r="AC25" s="47" t="str">
        <f>IF('Res Rent Roll'!$B25="","",IF('Res Rent Roll'!$D25="YES",IF(Vacancy!AC$3&lt;'Res Rent Roll'!$J25,'Res Rent Roll'!$H25*'Res Rent Roll'!$C25,'Res Rent Roll'!$R25*Rollover!AB25*Rents!AC25/30),'Res Rent Roll'!$R25*Rollover!AB25*Rents!AC25/30))</f>
        <v/>
      </c>
      <c r="AD25" s="47" t="str">
        <f>IF('Res Rent Roll'!$B25="","",IF('Res Rent Roll'!$D25="YES",IF(Vacancy!AD$3&lt;'Res Rent Roll'!$J25,'Res Rent Roll'!$H25*'Res Rent Roll'!$C25,'Res Rent Roll'!$R25*Rollover!AC25*Rents!AD25/30),'Res Rent Roll'!$R25*Rollover!AC25*Rents!AD25/30))</f>
        <v/>
      </c>
      <c r="AE25" s="47" t="str">
        <f>IF('Res Rent Roll'!$B25="","",IF('Res Rent Roll'!$D25="YES",IF(Vacancy!AE$3&lt;'Res Rent Roll'!$J25,'Res Rent Roll'!$H25*'Res Rent Roll'!$C25,'Res Rent Roll'!$R25*Rollover!AD25*Rents!AE25/30),'Res Rent Roll'!$R25*Rollover!AD25*Rents!AE25/30))</f>
        <v/>
      </c>
      <c r="AF25" s="47" t="str">
        <f>IF('Res Rent Roll'!$B25="","",IF('Res Rent Roll'!$D25="YES",IF(Vacancy!AF$3&lt;'Res Rent Roll'!$J25,'Res Rent Roll'!$H25*'Res Rent Roll'!$C25,'Res Rent Roll'!$R25*Rollover!AE25*Rents!AF25/30),'Res Rent Roll'!$R25*Rollover!AE25*Rents!AF25/30))</f>
        <v/>
      </c>
      <c r="AG25" s="47" t="str">
        <f>IF('Res Rent Roll'!$B25="","",IF('Res Rent Roll'!$D25="YES",IF(Vacancy!AG$3&lt;'Res Rent Roll'!$J25,'Res Rent Roll'!$H25*'Res Rent Roll'!$C25,'Res Rent Roll'!$R25*Rollover!AF25*Rents!AG25/30),'Res Rent Roll'!$R25*Rollover!AF25*Rents!AG25/30))</f>
        <v/>
      </c>
      <c r="AH25" s="47" t="str">
        <f>IF('Res Rent Roll'!$B25="","",IF('Res Rent Roll'!$D25="YES",IF(Vacancy!AH$3&lt;'Res Rent Roll'!$J25,'Res Rent Roll'!$H25*'Res Rent Roll'!$C25,'Res Rent Roll'!$R25*Rollover!AG25*Rents!AH25/30),'Res Rent Roll'!$R25*Rollover!AG25*Rents!AH25/30))</f>
        <v/>
      </c>
      <c r="AI25" s="47" t="str">
        <f>IF('Res Rent Roll'!$B25="","",IF('Res Rent Roll'!$D25="YES",IF(Vacancy!AI$3&lt;'Res Rent Roll'!$J25,'Res Rent Roll'!$H25*'Res Rent Roll'!$C25,'Res Rent Roll'!$R25*Rollover!AH25*Rents!AI25/30),'Res Rent Roll'!$R25*Rollover!AH25*Rents!AI25/30))</f>
        <v/>
      </c>
      <c r="AJ25" s="47" t="str">
        <f>IF('Res Rent Roll'!$B25="","",IF('Res Rent Roll'!$D25="YES",IF(Vacancy!AJ$3&lt;'Res Rent Roll'!$J25,'Res Rent Roll'!$H25*'Res Rent Roll'!$C25,'Res Rent Roll'!$R25*Rollover!AI25*Rents!AJ25/30),'Res Rent Roll'!$R25*Rollover!AI25*Rents!AJ25/30))</f>
        <v/>
      </c>
      <c r="AK25" s="47" t="str">
        <f>IF('Res Rent Roll'!$B25="","",IF('Res Rent Roll'!$D25="YES",IF(Vacancy!AK$3&lt;'Res Rent Roll'!$J25,'Res Rent Roll'!$H25*'Res Rent Roll'!$C25,'Res Rent Roll'!$R25*Rollover!AJ25*Rents!AK25/30),'Res Rent Roll'!$R25*Rollover!AJ25*Rents!AK25/30))</f>
        <v/>
      </c>
      <c r="AL25" s="47" t="str">
        <f>IF('Res Rent Roll'!$B25="","",IF('Res Rent Roll'!$D25="YES",IF(Vacancy!AL$3&lt;'Res Rent Roll'!$J25,'Res Rent Roll'!$H25*'Res Rent Roll'!$C25,'Res Rent Roll'!$R25*Rollover!AK25*Rents!AL25/30),'Res Rent Roll'!$R25*Rollover!AK25*Rents!AL25/30))</f>
        <v/>
      </c>
      <c r="AM25" s="47" t="str">
        <f>IF('Res Rent Roll'!$B25="","",IF('Res Rent Roll'!$D25="YES",IF(Vacancy!AM$3&lt;'Res Rent Roll'!$J25,'Res Rent Roll'!$H25*'Res Rent Roll'!$C25,'Res Rent Roll'!$R25*Rollover!AL25*Rents!AM25/30),'Res Rent Roll'!$R25*Rollover!AL25*Rents!AM25/30))</f>
        <v/>
      </c>
      <c r="AN25" s="47" t="str">
        <f>IF('Res Rent Roll'!$B25="","",IF('Res Rent Roll'!$D25="YES",IF(Vacancy!AN$3&lt;'Res Rent Roll'!$J25,'Res Rent Roll'!$H25*'Res Rent Roll'!$C25,'Res Rent Roll'!$R25*Rollover!AM25*Rents!AN25/30),'Res Rent Roll'!$R25*Rollover!AM25*Rents!AN25/30))</f>
        <v/>
      </c>
      <c r="AO25" s="47" t="str">
        <f>IF('Res Rent Roll'!$B25="","",IF('Res Rent Roll'!$D25="YES",IF(Vacancy!AO$3&lt;'Res Rent Roll'!$J25,'Res Rent Roll'!$H25*'Res Rent Roll'!$C25,'Res Rent Roll'!$R25*Rollover!AN25*Rents!AO25/30),'Res Rent Roll'!$R25*Rollover!AN25*Rents!AO25/30))</f>
        <v/>
      </c>
      <c r="AP25" s="47" t="str">
        <f>IF('Res Rent Roll'!$B25="","",IF('Res Rent Roll'!$D25="YES",IF(Vacancy!AP$3&lt;'Res Rent Roll'!$J25,'Res Rent Roll'!$H25*'Res Rent Roll'!$C25,'Res Rent Roll'!$R25*Rollover!AO25*Rents!AP25/30),'Res Rent Roll'!$R25*Rollover!AO25*Rents!AP25/30))</f>
        <v/>
      </c>
      <c r="AQ25" s="47" t="str">
        <f>IF('Res Rent Roll'!$B25="","",IF('Res Rent Roll'!$D25="YES",IF(Vacancy!AQ$3&lt;'Res Rent Roll'!$J25,'Res Rent Roll'!$H25*'Res Rent Roll'!$C25,'Res Rent Roll'!$R25*Rollover!AP25*Rents!AQ25/30),'Res Rent Roll'!$R25*Rollover!AP25*Rents!AQ25/30))</f>
        <v/>
      </c>
      <c r="AR25" s="47" t="str">
        <f>IF('Res Rent Roll'!$B25="","",IF('Res Rent Roll'!$D25="YES",IF(Vacancy!AR$3&lt;'Res Rent Roll'!$J25,'Res Rent Roll'!$H25*'Res Rent Roll'!$C25,'Res Rent Roll'!$R25*Rollover!AQ25*Rents!AR25/30),'Res Rent Roll'!$R25*Rollover!AQ25*Rents!AR25/30))</f>
        <v/>
      </c>
      <c r="AS25" s="47" t="str">
        <f>IF('Res Rent Roll'!$B25="","",IF('Res Rent Roll'!$D25="YES",IF(Vacancy!AS$3&lt;'Res Rent Roll'!$J25,'Res Rent Roll'!$H25*'Res Rent Roll'!$C25,'Res Rent Roll'!$R25*Rollover!AR25*Rents!AS25/30),'Res Rent Roll'!$R25*Rollover!AR25*Rents!AS25/30))</f>
        <v/>
      </c>
      <c r="AT25" s="47" t="str">
        <f>IF('Res Rent Roll'!$B25="","",IF('Res Rent Roll'!$D25="YES",IF(Vacancy!AT$3&lt;'Res Rent Roll'!$J25,'Res Rent Roll'!$H25*'Res Rent Roll'!$C25,'Res Rent Roll'!$R25*Rollover!AS25*Rents!AT25/30),'Res Rent Roll'!$R25*Rollover!AS25*Rents!AT25/30))</f>
        <v/>
      </c>
      <c r="AU25" s="47" t="str">
        <f>IF('Res Rent Roll'!$B25="","",IF('Res Rent Roll'!$D25="YES",IF(Vacancy!AU$3&lt;'Res Rent Roll'!$J25,'Res Rent Roll'!$H25*'Res Rent Roll'!$C25,'Res Rent Roll'!$R25*Rollover!AT25*Rents!AU25/30),'Res Rent Roll'!$R25*Rollover!AT25*Rents!AU25/30))</f>
        <v/>
      </c>
      <c r="AV25" s="47" t="str">
        <f>IF('Res Rent Roll'!$B25="","",IF('Res Rent Roll'!$D25="YES",IF(Vacancy!AV$3&lt;'Res Rent Roll'!$J25,'Res Rent Roll'!$H25*'Res Rent Roll'!$C25,'Res Rent Roll'!$R25*Rollover!AU25*Rents!AV25/30),'Res Rent Roll'!$R25*Rollover!AU25*Rents!AV25/30))</f>
        <v/>
      </c>
      <c r="AW25" s="47" t="str">
        <f>IF('Res Rent Roll'!$B25="","",IF('Res Rent Roll'!$D25="YES",IF(Vacancy!AW$3&lt;'Res Rent Roll'!$J25,'Res Rent Roll'!$H25*'Res Rent Roll'!$C25,'Res Rent Roll'!$R25*Rollover!AV25*Rents!AW25/30),'Res Rent Roll'!$R25*Rollover!AV25*Rents!AW25/30))</f>
        <v/>
      </c>
      <c r="AX25" s="47" t="str">
        <f>IF('Res Rent Roll'!$B25="","",IF('Res Rent Roll'!$D25="YES",IF(Vacancy!AX$3&lt;'Res Rent Roll'!$J25,'Res Rent Roll'!$H25*'Res Rent Roll'!$C25,'Res Rent Roll'!$R25*Rollover!AW25*Rents!AX25/30),'Res Rent Roll'!$R25*Rollover!AW25*Rents!AX25/30))</f>
        <v/>
      </c>
      <c r="AY25" s="47" t="str">
        <f>IF('Res Rent Roll'!$B25="","",IF('Res Rent Roll'!$D25="YES",IF(Vacancy!AY$3&lt;'Res Rent Roll'!$J25,'Res Rent Roll'!$H25*'Res Rent Roll'!$C25,'Res Rent Roll'!$R25*Rollover!AX25*Rents!AY25/30),'Res Rent Roll'!$R25*Rollover!AX25*Rents!AY25/30))</f>
        <v/>
      </c>
      <c r="AZ25" s="47" t="str">
        <f>IF('Res Rent Roll'!$B25="","",IF('Res Rent Roll'!$D25="YES",IF(Vacancy!AZ$3&lt;'Res Rent Roll'!$J25,'Res Rent Roll'!$H25*'Res Rent Roll'!$C25,'Res Rent Roll'!$R25*Rollover!AY25*Rents!AZ25/30),'Res Rent Roll'!$R25*Rollover!AY25*Rents!AZ25/30))</f>
        <v/>
      </c>
      <c r="BA25" s="47" t="str">
        <f>IF('Res Rent Roll'!$B25="","",IF('Res Rent Roll'!$D25="YES",IF(Vacancy!BA$3&lt;'Res Rent Roll'!$J25,'Res Rent Roll'!$H25*'Res Rent Roll'!$C25,'Res Rent Roll'!$R25*Rollover!AZ25*Rents!BA25/30),'Res Rent Roll'!$R25*Rollover!AZ25*Rents!BA25/30))</f>
        <v/>
      </c>
      <c r="BB25" s="47" t="str">
        <f>IF('Res Rent Roll'!$B25="","",IF('Res Rent Roll'!$D25="YES",IF(Vacancy!BB$3&lt;'Res Rent Roll'!$J25,'Res Rent Roll'!$H25*'Res Rent Roll'!$C25,'Res Rent Roll'!$R25*Rollover!BA25*Rents!BB25/30),'Res Rent Roll'!$R25*Rollover!BA25*Rents!BB25/30))</f>
        <v/>
      </c>
      <c r="BC25" s="47" t="str">
        <f>IF('Res Rent Roll'!$B25="","",IF('Res Rent Roll'!$D25="YES",IF(Vacancy!BC$3&lt;'Res Rent Roll'!$J25,'Res Rent Roll'!$H25*'Res Rent Roll'!$C25,'Res Rent Roll'!$R25*Rollover!BB25*Rents!BC25/30),'Res Rent Roll'!$R25*Rollover!BB25*Rents!BC25/30))</f>
        <v/>
      </c>
      <c r="BD25" s="47" t="str">
        <f>IF('Res Rent Roll'!$B25="","",IF('Res Rent Roll'!$D25="YES",IF(Vacancy!BD$3&lt;'Res Rent Roll'!$J25,'Res Rent Roll'!$H25*'Res Rent Roll'!$C25,'Res Rent Roll'!$R25*Rollover!BC25*Rents!BD25/30),'Res Rent Roll'!$R25*Rollover!BC25*Rents!BD25/30))</f>
        <v/>
      </c>
      <c r="BE25" s="47" t="str">
        <f>IF('Res Rent Roll'!$B25="","",IF('Res Rent Roll'!$D25="YES",IF(Vacancy!BE$3&lt;'Res Rent Roll'!$J25,'Res Rent Roll'!$H25*'Res Rent Roll'!$C25,'Res Rent Roll'!$R25*Rollover!BD25*Rents!BE25/30),'Res Rent Roll'!$R25*Rollover!BD25*Rents!BE25/30))</f>
        <v/>
      </c>
      <c r="BF25" s="47" t="str">
        <f>IF('Res Rent Roll'!$B25="","",IF('Res Rent Roll'!$D25="YES",IF(Vacancy!BF$3&lt;'Res Rent Roll'!$J25,'Res Rent Roll'!$H25*'Res Rent Roll'!$C25,'Res Rent Roll'!$R25*Rollover!BE25*Rents!BF25/30),'Res Rent Roll'!$R25*Rollover!BE25*Rents!BF25/30))</f>
        <v/>
      </c>
      <c r="BG25" s="47" t="str">
        <f>IF('Res Rent Roll'!$B25="","",IF('Res Rent Roll'!$D25="YES",IF(Vacancy!BG$3&lt;'Res Rent Roll'!$J25,'Res Rent Roll'!$H25*'Res Rent Roll'!$C25,'Res Rent Roll'!$R25*Rollover!BF25*Rents!BG25/30),'Res Rent Roll'!$R25*Rollover!BF25*Rents!BG25/30))</f>
        <v/>
      </c>
      <c r="BH25" s="47" t="str">
        <f>IF('Res Rent Roll'!$B25="","",IF('Res Rent Roll'!$D25="YES",IF(Vacancy!BH$3&lt;'Res Rent Roll'!$J25,'Res Rent Roll'!$H25*'Res Rent Roll'!$C25,'Res Rent Roll'!$R25*Rollover!BG25*Rents!BH25/30),'Res Rent Roll'!$R25*Rollover!BG25*Rents!BH25/30))</f>
        <v/>
      </c>
      <c r="BI25" s="47" t="str">
        <f>IF('Res Rent Roll'!$B25="","",IF('Res Rent Roll'!$D25="YES",IF(Vacancy!BI$3&lt;'Res Rent Roll'!$J25,'Res Rent Roll'!$H25*'Res Rent Roll'!$C25,'Res Rent Roll'!$R25*Rollover!BH25*Rents!BI25/30),'Res Rent Roll'!$R25*Rollover!BH25*Rents!BI25/30))</f>
        <v/>
      </c>
      <c r="BJ25" s="47" t="str">
        <f>IF('Res Rent Roll'!$B25="","",IF('Res Rent Roll'!$D25="YES",IF(Vacancy!BJ$3&lt;'Res Rent Roll'!$J25,'Res Rent Roll'!$H25*'Res Rent Roll'!$C25,'Res Rent Roll'!$R25*Rollover!BI25*Rents!BJ25/30),'Res Rent Roll'!$R25*Rollover!BI25*Rents!BJ25/30))</f>
        <v/>
      </c>
      <c r="BK25" s="47" t="str">
        <f>IF('Res Rent Roll'!$B25="","",IF('Res Rent Roll'!$D25="YES",IF(Vacancy!BK$3&lt;'Res Rent Roll'!$J25,'Res Rent Roll'!$H25*'Res Rent Roll'!$C25,'Res Rent Roll'!$R25*Rollover!BJ25*Rents!BK25/30),'Res Rent Roll'!$R25*Rollover!BJ25*Rents!BK25/30))</f>
        <v/>
      </c>
      <c r="BL25" s="47" t="str">
        <f>IF('Res Rent Roll'!$B25="","",IF('Res Rent Roll'!$D25="YES",IF(Vacancy!BL$3&lt;'Res Rent Roll'!$J25,'Res Rent Roll'!$H25*'Res Rent Roll'!$C25,'Res Rent Roll'!$R25*Rollover!BK25*Rents!BL25/30),'Res Rent Roll'!$R25*Rollover!BK25*Rents!BL25/30))</f>
        <v/>
      </c>
      <c r="BM25" s="47" t="str">
        <f>IF('Res Rent Roll'!$B25="","",IF('Res Rent Roll'!$D25="YES",IF(Vacancy!BM$3&lt;'Res Rent Roll'!$J25,'Res Rent Roll'!$H25*'Res Rent Roll'!$C25,'Res Rent Roll'!$R25*Rollover!BL25*Rents!BM25/30),'Res Rent Roll'!$R25*Rollover!BL25*Rents!BM25/30))</f>
        <v/>
      </c>
      <c r="BN25" s="47" t="str">
        <f>IF('Res Rent Roll'!$B25="","",IF('Res Rent Roll'!$D25="YES",IF(Vacancy!BN$3&lt;'Res Rent Roll'!$J25,'Res Rent Roll'!$H25*'Res Rent Roll'!$C25,'Res Rent Roll'!$R25*Rollover!BM25*Rents!BN25/30),'Res Rent Roll'!$R25*Rollover!BM25*Rents!BN25/30))</f>
        <v/>
      </c>
      <c r="BO25" s="47" t="str">
        <f>IF('Res Rent Roll'!$B25="","",IF('Res Rent Roll'!$D25="YES",IF(Vacancy!BO$3&lt;'Res Rent Roll'!$J25,'Res Rent Roll'!$H25*'Res Rent Roll'!$C25,'Res Rent Roll'!$R25*Rollover!BN25*Rents!BO25/30),'Res Rent Roll'!$R25*Rollover!BN25*Rents!BO25/30))</f>
        <v/>
      </c>
      <c r="BP25" s="47" t="str">
        <f>IF('Res Rent Roll'!$B25="","",IF('Res Rent Roll'!$D25="YES",IF(Vacancy!BP$3&lt;'Res Rent Roll'!$J25,'Res Rent Roll'!$H25*'Res Rent Roll'!$C25,'Res Rent Roll'!$R25*Rollover!BO25*Rents!BP25/30),'Res Rent Roll'!$R25*Rollover!BO25*Rents!BP25/30))</f>
        <v/>
      </c>
      <c r="BQ25" s="47" t="str">
        <f>IF('Res Rent Roll'!$B25="","",IF('Res Rent Roll'!$D25="YES",IF(Vacancy!BQ$3&lt;'Res Rent Roll'!$J25,'Res Rent Roll'!$H25*'Res Rent Roll'!$C25,'Res Rent Roll'!$R25*Rollover!BP25*Rents!BQ25/30),'Res Rent Roll'!$R25*Rollover!BP25*Rents!BQ25/30))</f>
        <v/>
      </c>
      <c r="BR25" s="47" t="str">
        <f>IF('Res Rent Roll'!$B25="","",IF('Res Rent Roll'!$D25="YES",IF(Vacancy!BR$3&lt;'Res Rent Roll'!$J25,'Res Rent Roll'!$H25*'Res Rent Roll'!$C25,'Res Rent Roll'!$R25*Rollover!BQ25*Rents!BR25/30),'Res Rent Roll'!$R25*Rollover!BQ25*Rents!BR25/30))</f>
        <v/>
      </c>
      <c r="BS25" s="47" t="str">
        <f>IF('Res Rent Roll'!$B25="","",IF('Res Rent Roll'!$D25="YES",IF(Vacancy!BS$3&lt;'Res Rent Roll'!$J25,'Res Rent Roll'!$H25*'Res Rent Roll'!$C25,'Res Rent Roll'!$R25*Rollover!BR25*Rents!BS25/30),'Res Rent Roll'!$R25*Rollover!BR25*Rents!BS25/30))</f>
        <v/>
      </c>
      <c r="BT25" s="47" t="str">
        <f>IF('Res Rent Roll'!$B25="","",IF('Res Rent Roll'!$D25="YES",IF(Vacancy!BT$3&lt;'Res Rent Roll'!$J25,'Res Rent Roll'!$H25*'Res Rent Roll'!$C25,'Res Rent Roll'!$R25*Rollover!BS25*Rents!BT25/30),'Res Rent Roll'!$R25*Rollover!BS25*Rents!BT25/30))</f>
        <v/>
      </c>
      <c r="BU25" s="47" t="str">
        <f>IF('Res Rent Roll'!$B25="","",IF('Res Rent Roll'!$D25="YES",IF(Vacancy!BU$3&lt;'Res Rent Roll'!$J25,'Res Rent Roll'!$H25*'Res Rent Roll'!$C25,'Res Rent Roll'!$R25*Rollover!BT25*Rents!BU25/30),'Res Rent Roll'!$R25*Rollover!BT25*Rents!BU25/30))</f>
        <v/>
      </c>
      <c r="BV25" s="47" t="str">
        <f>IF('Res Rent Roll'!$B25="","",IF('Res Rent Roll'!$D25="YES",IF(Vacancy!BV$3&lt;'Res Rent Roll'!$J25,'Res Rent Roll'!$H25*'Res Rent Roll'!$C25,'Res Rent Roll'!$R25*Rollover!BU25*Rents!BV25/30),'Res Rent Roll'!$R25*Rollover!BU25*Rents!BV25/30))</f>
        <v/>
      </c>
      <c r="BW25" s="47" t="str">
        <f>IF('Res Rent Roll'!$B25="","",IF('Res Rent Roll'!$D25="YES",IF(Vacancy!BW$3&lt;'Res Rent Roll'!$J25,'Res Rent Roll'!$H25*'Res Rent Roll'!$C25,'Res Rent Roll'!$R25*Rollover!BV25*Rents!BW25/30),'Res Rent Roll'!$R25*Rollover!BV25*Rents!BW25/30))</f>
        <v/>
      </c>
      <c r="BX25" s="47" t="str">
        <f>IF('Res Rent Roll'!$B25="","",IF('Res Rent Roll'!$D25="YES",IF(Vacancy!BX$3&lt;'Res Rent Roll'!$J25,'Res Rent Roll'!$H25*'Res Rent Roll'!$C25,'Res Rent Roll'!$R25*Rollover!BW25*Rents!BX25/30),'Res Rent Roll'!$R25*Rollover!BW25*Rents!BX25/30))</f>
        <v/>
      </c>
      <c r="BY25" s="47" t="str">
        <f>IF('Res Rent Roll'!$B25="","",IF('Res Rent Roll'!$D25="YES",IF(Vacancy!BY$3&lt;'Res Rent Roll'!$J25,'Res Rent Roll'!$H25*'Res Rent Roll'!$C25,'Res Rent Roll'!$R25*Rollover!BX25*Rents!BY25/30),'Res Rent Roll'!$R25*Rollover!BX25*Rents!BY25/30))</f>
        <v/>
      </c>
      <c r="BZ25" s="47" t="str">
        <f>IF('Res Rent Roll'!$B25="","",IF('Res Rent Roll'!$D25="YES",IF(Vacancy!BZ$3&lt;'Res Rent Roll'!$J25,'Res Rent Roll'!$H25*'Res Rent Roll'!$C25,'Res Rent Roll'!$R25*Rollover!BY25*Rents!BZ25/30),'Res Rent Roll'!$R25*Rollover!BY25*Rents!BZ25/30))</f>
        <v/>
      </c>
      <c r="CA25" s="47" t="str">
        <f>IF('Res Rent Roll'!$B25="","",IF('Res Rent Roll'!$D25="YES",IF(Vacancy!CA$3&lt;'Res Rent Roll'!$J25,'Res Rent Roll'!$H25*'Res Rent Roll'!$C25,'Res Rent Roll'!$R25*Rollover!BZ25*Rents!CA25/30),'Res Rent Roll'!$R25*Rollover!BZ25*Rents!CA25/30))</f>
        <v/>
      </c>
      <c r="CB25" s="47" t="str">
        <f>IF('Res Rent Roll'!$B25="","",IF('Res Rent Roll'!$D25="YES",IF(Vacancy!CB$3&lt;'Res Rent Roll'!$J25,'Res Rent Roll'!$H25*'Res Rent Roll'!$C25,'Res Rent Roll'!$R25*Rollover!CA25*Rents!CB25/30),'Res Rent Roll'!$R25*Rollover!CA25*Rents!CB25/30))</f>
        <v/>
      </c>
      <c r="CC25" s="47" t="str">
        <f>IF('Res Rent Roll'!$B25="","",IF('Res Rent Roll'!$D25="YES",IF(Vacancy!CC$3&lt;'Res Rent Roll'!$J25,'Res Rent Roll'!$H25*'Res Rent Roll'!$C25,'Res Rent Roll'!$R25*Rollover!CB25*Rents!CC25/30),'Res Rent Roll'!$R25*Rollover!CB25*Rents!CC25/30))</f>
        <v/>
      </c>
      <c r="CD25" s="47" t="str">
        <f>IF('Res Rent Roll'!$B25="","",IF('Res Rent Roll'!$D25="YES",IF(Vacancy!CD$3&lt;'Res Rent Roll'!$J25,'Res Rent Roll'!$H25*'Res Rent Roll'!$C25,'Res Rent Roll'!$R25*Rollover!CC25*Rents!CD25/30),'Res Rent Roll'!$R25*Rollover!CC25*Rents!CD25/30))</f>
        <v/>
      </c>
      <c r="CE25" s="47" t="str">
        <f>IF('Res Rent Roll'!$B25="","",IF('Res Rent Roll'!$D25="YES",IF(Vacancy!CE$3&lt;'Res Rent Roll'!$J25,'Res Rent Roll'!$H25*'Res Rent Roll'!$C25,'Res Rent Roll'!$R25*Rollover!CD25*Rents!CE25/30),'Res Rent Roll'!$R25*Rollover!CD25*Rents!CE25/30))</f>
        <v/>
      </c>
      <c r="CF25" s="47" t="str">
        <f>IF('Res Rent Roll'!$B25="","",IF('Res Rent Roll'!$D25="YES",IF(Vacancy!CF$3&lt;'Res Rent Roll'!$J25,'Res Rent Roll'!$H25*'Res Rent Roll'!$C25,'Res Rent Roll'!$R25*Rollover!CE25*Rents!CF25/30),'Res Rent Roll'!$R25*Rollover!CE25*Rents!CF25/30))</f>
        <v/>
      </c>
      <c r="CG25" s="47" t="str">
        <f>IF('Res Rent Roll'!$B25="","",IF('Res Rent Roll'!$D25="YES",IF(Vacancy!CG$3&lt;'Res Rent Roll'!$J25,'Res Rent Roll'!$H25*'Res Rent Roll'!$C25,'Res Rent Roll'!$R25*Rollover!CF25*Rents!CG25/30),'Res Rent Roll'!$R25*Rollover!CF25*Rents!CG25/30))</f>
        <v/>
      </c>
      <c r="CH25" s="47" t="str">
        <f>IF('Res Rent Roll'!$B25="","",IF('Res Rent Roll'!$D25="YES",IF(Vacancy!CH$3&lt;'Res Rent Roll'!$J25,'Res Rent Roll'!$H25*'Res Rent Roll'!$C25,'Res Rent Roll'!$R25*Rollover!CG25*Rents!CH25/30),'Res Rent Roll'!$R25*Rollover!CG25*Rents!CH25/30))</f>
        <v/>
      </c>
      <c r="CI25" s="47" t="str">
        <f>IF('Res Rent Roll'!$B25="","",IF('Res Rent Roll'!$D25="YES",IF(Vacancy!CI$3&lt;'Res Rent Roll'!$J25,'Res Rent Roll'!$H25*'Res Rent Roll'!$C25,'Res Rent Roll'!$R25*Rollover!CH25*Rents!CI25/30),'Res Rent Roll'!$R25*Rollover!CH25*Rents!CI25/30))</f>
        <v/>
      </c>
      <c r="CJ25" s="47" t="str">
        <f>IF('Res Rent Roll'!$B25="","",IF('Res Rent Roll'!$D25="YES",IF(Vacancy!CJ$3&lt;'Res Rent Roll'!$J25,'Res Rent Roll'!$H25*'Res Rent Roll'!$C25,'Res Rent Roll'!$R25*Rollover!CI25*Rents!CJ25/30),'Res Rent Roll'!$R25*Rollover!CI25*Rents!CJ25/30))</f>
        <v/>
      </c>
      <c r="CK25" s="47" t="str">
        <f>IF('Res Rent Roll'!$B25="","",IF('Res Rent Roll'!$D25="YES",IF(Vacancy!CK$3&lt;'Res Rent Roll'!$J25,'Res Rent Roll'!$H25*'Res Rent Roll'!$C25,'Res Rent Roll'!$R25*Rollover!CJ25*Rents!CK25/30),'Res Rent Roll'!$R25*Rollover!CJ25*Rents!CK25/30))</f>
        <v/>
      </c>
      <c r="CL25" s="47" t="str">
        <f>IF('Res Rent Roll'!$B25="","",IF('Res Rent Roll'!$D25="YES",IF(Vacancy!CL$3&lt;'Res Rent Roll'!$J25,'Res Rent Roll'!$H25*'Res Rent Roll'!$C25,'Res Rent Roll'!$R25*Rollover!CK25*Rents!CL25/30),'Res Rent Roll'!$R25*Rollover!CK25*Rents!CL25/30))</f>
        <v/>
      </c>
      <c r="CM25" s="47" t="str">
        <f>IF('Res Rent Roll'!$B25="","",IF('Res Rent Roll'!$D25="YES",IF(Vacancy!CM$3&lt;'Res Rent Roll'!$J25,'Res Rent Roll'!$H25*'Res Rent Roll'!$C25,'Res Rent Roll'!$R25*Rollover!CL25*Rents!CM25/30),'Res Rent Roll'!$R25*Rollover!CL25*Rents!CM25/30))</f>
        <v/>
      </c>
      <c r="CN25" s="47" t="str">
        <f>IF('Res Rent Roll'!$B25="","",IF('Res Rent Roll'!$D25="YES",IF(Vacancy!CN$3&lt;'Res Rent Roll'!$J25,'Res Rent Roll'!$H25*'Res Rent Roll'!$C25,'Res Rent Roll'!$R25*Rollover!CM25*Rents!CN25/30),'Res Rent Roll'!$R25*Rollover!CM25*Rents!CN25/30))</f>
        <v/>
      </c>
      <c r="CO25" s="47" t="str">
        <f>IF('Res Rent Roll'!$B25="","",IF('Res Rent Roll'!$D25="YES",IF(Vacancy!CO$3&lt;'Res Rent Roll'!$J25,'Res Rent Roll'!$H25*'Res Rent Roll'!$C25,'Res Rent Roll'!$R25*Rollover!CN25*Rents!CO25/30),'Res Rent Roll'!$R25*Rollover!CN25*Rents!CO25/30))</f>
        <v/>
      </c>
      <c r="CP25" s="47" t="str">
        <f>IF('Res Rent Roll'!$B25="","",IF('Res Rent Roll'!$D25="YES",IF(Vacancy!CP$3&lt;'Res Rent Roll'!$J25,'Res Rent Roll'!$H25*'Res Rent Roll'!$C25,'Res Rent Roll'!$R25*Rollover!CO25*Rents!CP25/30),'Res Rent Roll'!$R25*Rollover!CO25*Rents!CP25/30))</f>
        <v/>
      </c>
      <c r="CQ25" s="47" t="str">
        <f>IF('Res Rent Roll'!$B25="","",IF('Res Rent Roll'!$D25="YES",IF(Vacancy!CQ$3&lt;'Res Rent Roll'!$J25,'Res Rent Roll'!$H25*'Res Rent Roll'!$C25,'Res Rent Roll'!$R25*Rollover!CP25*Rents!CQ25/30),'Res Rent Roll'!$R25*Rollover!CP25*Rents!CQ25/30))</f>
        <v/>
      </c>
      <c r="CR25" s="47" t="str">
        <f>IF('Res Rent Roll'!$B25="","",IF('Res Rent Roll'!$D25="YES",IF(Vacancy!CR$3&lt;'Res Rent Roll'!$J25,'Res Rent Roll'!$H25*'Res Rent Roll'!$C25,'Res Rent Roll'!$R25*Rollover!CQ25*Rents!CR25/30),'Res Rent Roll'!$R25*Rollover!CQ25*Rents!CR25/30))</f>
        <v/>
      </c>
      <c r="CS25" s="47" t="str">
        <f>IF('Res Rent Roll'!$B25="","",IF('Res Rent Roll'!$D25="YES",IF(Vacancy!CS$3&lt;'Res Rent Roll'!$J25,'Res Rent Roll'!$H25*'Res Rent Roll'!$C25,'Res Rent Roll'!$R25*Rollover!CR25*Rents!CS25/30),'Res Rent Roll'!$R25*Rollover!CR25*Rents!CS25/30))</f>
        <v/>
      </c>
      <c r="CT25" s="47" t="str">
        <f>IF('Res Rent Roll'!$B25="","",IF('Res Rent Roll'!$D25="YES",IF(Vacancy!CT$3&lt;'Res Rent Roll'!$J25,'Res Rent Roll'!$H25*'Res Rent Roll'!$C25,'Res Rent Roll'!$R25*Rollover!CS25*Rents!CT25/30),'Res Rent Roll'!$R25*Rollover!CS25*Rents!CT25/30))</f>
        <v/>
      </c>
      <c r="CU25" s="47" t="str">
        <f>IF('Res Rent Roll'!$B25="","",IF('Res Rent Roll'!$D25="YES",IF(Vacancy!CU$3&lt;'Res Rent Roll'!$J25,'Res Rent Roll'!$H25*'Res Rent Roll'!$C25,'Res Rent Roll'!$R25*Rollover!CT25*Rents!CU25/30),'Res Rent Roll'!$R25*Rollover!CT25*Rents!CU25/30))</f>
        <v/>
      </c>
      <c r="CV25" s="47" t="str">
        <f>IF('Res Rent Roll'!$B25="","",IF('Res Rent Roll'!$D25="YES",IF(Vacancy!CV$3&lt;'Res Rent Roll'!$J25,'Res Rent Roll'!$H25*'Res Rent Roll'!$C25,'Res Rent Roll'!$R25*Rollover!CU25*Rents!CV25/30),'Res Rent Roll'!$R25*Rollover!CU25*Rents!CV25/30))</f>
        <v/>
      </c>
      <c r="CW25" s="47" t="str">
        <f>IF('Res Rent Roll'!$B25="","",IF('Res Rent Roll'!$D25="YES",IF(Vacancy!CW$3&lt;'Res Rent Roll'!$J25,'Res Rent Roll'!$H25*'Res Rent Roll'!$C25,'Res Rent Roll'!$R25*Rollover!CV25*Rents!CW25/30),'Res Rent Roll'!$R25*Rollover!CV25*Rents!CW25/30))</f>
        <v/>
      </c>
      <c r="CX25" s="47" t="str">
        <f>IF('Res Rent Roll'!$B25="","",IF('Res Rent Roll'!$D25="YES",IF(Vacancy!CX$3&lt;'Res Rent Roll'!$J25,'Res Rent Roll'!$H25*'Res Rent Roll'!$C25,'Res Rent Roll'!$R25*Rollover!CW25*Rents!CX25/30),'Res Rent Roll'!$R25*Rollover!CW25*Rents!CX25/30))</f>
        <v/>
      </c>
      <c r="CY25" s="47" t="str">
        <f>IF('Res Rent Roll'!$B25="","",IF('Res Rent Roll'!$D25="YES",IF(Vacancy!CY$3&lt;'Res Rent Roll'!$J25,'Res Rent Roll'!$H25*'Res Rent Roll'!$C25,'Res Rent Roll'!$R25*Rollover!CX25*Rents!CY25/30),'Res Rent Roll'!$R25*Rollover!CX25*Rents!CY25/30))</f>
        <v/>
      </c>
      <c r="CZ25" s="47" t="str">
        <f>IF('Res Rent Roll'!$B25="","",IF('Res Rent Roll'!$D25="YES",IF(Vacancy!CZ$3&lt;'Res Rent Roll'!$J25,'Res Rent Roll'!$H25*'Res Rent Roll'!$C25,'Res Rent Roll'!$R25*Rollover!CY25*Rents!CZ25/30),'Res Rent Roll'!$R25*Rollover!CY25*Rents!CZ25/30))</f>
        <v/>
      </c>
      <c r="DA25" s="47" t="str">
        <f>IF('Res Rent Roll'!$B25="","",IF('Res Rent Roll'!$D25="YES",IF(Vacancy!DA$3&lt;'Res Rent Roll'!$J25,'Res Rent Roll'!$H25*'Res Rent Roll'!$C25,'Res Rent Roll'!$R25*Rollover!CZ25*Rents!DA25/30),'Res Rent Roll'!$R25*Rollover!CZ25*Rents!DA25/30))</f>
        <v/>
      </c>
      <c r="DB25" s="47" t="str">
        <f>IF('Res Rent Roll'!$B25="","",IF('Res Rent Roll'!$D25="YES",IF(Vacancy!DB$3&lt;'Res Rent Roll'!$J25,'Res Rent Roll'!$H25*'Res Rent Roll'!$C25,'Res Rent Roll'!$R25*Rollover!DA25*Rents!DB25/30),'Res Rent Roll'!$R25*Rollover!DA25*Rents!DB25/30))</f>
        <v/>
      </c>
      <c r="DC25" s="47" t="str">
        <f>IF('Res Rent Roll'!$B25="","",IF('Res Rent Roll'!$D25="YES",IF(Vacancy!DC$3&lt;'Res Rent Roll'!$J25,'Res Rent Roll'!$H25*'Res Rent Roll'!$C25,'Res Rent Roll'!$R25*Rollover!DB25*Rents!DC25/30),'Res Rent Roll'!$R25*Rollover!DB25*Rents!DC25/30))</f>
        <v/>
      </c>
      <c r="DD25" s="47" t="str">
        <f>IF('Res Rent Roll'!$B25="","",IF('Res Rent Roll'!$D25="YES",IF(Vacancy!DD$3&lt;'Res Rent Roll'!$J25,'Res Rent Roll'!$H25*'Res Rent Roll'!$C25,'Res Rent Roll'!$R25*Rollover!DC25*Rents!DD25/30),'Res Rent Roll'!$R25*Rollover!DC25*Rents!DD25/30))</f>
        <v/>
      </c>
      <c r="DE25" s="47" t="str">
        <f>IF('Res Rent Roll'!$B25="","",IF('Res Rent Roll'!$D25="YES",IF(Vacancy!DE$3&lt;'Res Rent Roll'!$J25,'Res Rent Roll'!$H25*'Res Rent Roll'!$C25,'Res Rent Roll'!$R25*Rollover!DD25*Rents!DE25/30),'Res Rent Roll'!$R25*Rollover!DD25*Rents!DE25/30))</f>
        <v/>
      </c>
      <c r="DF25" s="47" t="str">
        <f>IF('Res Rent Roll'!$B25="","",IF('Res Rent Roll'!$D25="YES",IF(Vacancy!DF$3&lt;'Res Rent Roll'!$J25,'Res Rent Roll'!$H25*'Res Rent Roll'!$C25,'Res Rent Roll'!$R25*Rollover!DE25*Rents!DF25/30),'Res Rent Roll'!$R25*Rollover!DE25*Rents!DF25/30))</f>
        <v/>
      </c>
      <c r="DG25" s="47" t="str">
        <f>IF('Res Rent Roll'!$B25="","",IF('Res Rent Roll'!$D25="YES",IF(Vacancy!DG$3&lt;'Res Rent Roll'!$J25,'Res Rent Roll'!$H25*'Res Rent Roll'!$C25,'Res Rent Roll'!$R25*Rollover!DF25*Rents!DG25/30),'Res Rent Roll'!$R25*Rollover!DF25*Rents!DG25/30))</f>
        <v/>
      </c>
      <c r="DH25" s="47" t="str">
        <f>IF('Res Rent Roll'!$B25="","",IF('Res Rent Roll'!$D25="YES",IF(Vacancy!DH$3&lt;'Res Rent Roll'!$J25,'Res Rent Roll'!$H25*'Res Rent Roll'!$C25,'Res Rent Roll'!$R25*Rollover!DG25*Rents!DH25/30),'Res Rent Roll'!$R25*Rollover!DG25*Rents!DH25/30))</f>
        <v/>
      </c>
      <c r="DI25" s="47" t="str">
        <f>IF('Res Rent Roll'!$B25="","",IF('Res Rent Roll'!$D25="YES",IF(Vacancy!DI$3&lt;'Res Rent Roll'!$J25,'Res Rent Roll'!$H25*'Res Rent Roll'!$C25,'Res Rent Roll'!$R25*Rollover!DH25*Rents!DI25/30),'Res Rent Roll'!$R25*Rollover!DH25*Rents!DI25/30))</f>
        <v/>
      </c>
      <c r="DJ25" s="47" t="str">
        <f>IF('Res Rent Roll'!$B25="","",IF('Res Rent Roll'!$D25="YES",IF(Vacancy!DJ$3&lt;'Res Rent Roll'!$J25,'Res Rent Roll'!$H25*'Res Rent Roll'!$C25,'Res Rent Roll'!$R25*Rollover!DI25*Rents!DJ25/30),'Res Rent Roll'!$R25*Rollover!DI25*Rents!DJ25/30))</f>
        <v/>
      </c>
      <c r="DK25" s="47" t="str">
        <f>IF('Res Rent Roll'!$B25="","",IF('Res Rent Roll'!$D25="YES",IF(Vacancy!DK$3&lt;'Res Rent Roll'!$J25,'Res Rent Roll'!$H25*'Res Rent Roll'!$C25,'Res Rent Roll'!$R25*Rollover!DJ25*Rents!DK25/30),'Res Rent Roll'!$R25*Rollover!DJ25*Rents!DK25/30))</f>
        <v/>
      </c>
      <c r="DL25" s="47" t="str">
        <f>IF('Res Rent Roll'!$B25="","",IF('Res Rent Roll'!$D25="YES",IF(Vacancy!DL$3&lt;'Res Rent Roll'!$J25,'Res Rent Roll'!$H25*'Res Rent Roll'!$C25,'Res Rent Roll'!$R25*Rollover!DK25*Rents!DL25/30),'Res Rent Roll'!$R25*Rollover!DK25*Rents!DL25/30))</f>
        <v/>
      </c>
      <c r="DM25" s="47" t="str">
        <f>IF('Res Rent Roll'!$B25="","",IF('Res Rent Roll'!$D25="YES",IF(Vacancy!DM$3&lt;'Res Rent Roll'!$J25,'Res Rent Roll'!$H25*'Res Rent Roll'!$C25,'Res Rent Roll'!$R25*Rollover!DL25*Rents!DM25/30),'Res Rent Roll'!$R25*Rollover!DL25*Rents!DM25/30))</f>
        <v/>
      </c>
      <c r="DN25" s="47" t="str">
        <f>IF('Res Rent Roll'!$B25="","",IF('Res Rent Roll'!$D25="YES",IF(Vacancy!DN$3&lt;'Res Rent Roll'!$J25,'Res Rent Roll'!$H25*'Res Rent Roll'!$C25,'Res Rent Roll'!$R25*Rollover!DM25*Rents!DN25/30),'Res Rent Roll'!$R25*Rollover!DM25*Rents!DN25/30))</f>
        <v/>
      </c>
      <c r="DO25" s="47" t="str">
        <f>IF('Res Rent Roll'!$B25="","",IF('Res Rent Roll'!$D25="YES",IF(Vacancy!DO$3&lt;'Res Rent Roll'!$J25,'Res Rent Roll'!$H25*'Res Rent Roll'!$C25,'Res Rent Roll'!$R25*Rollover!DN25*Rents!DO25/30),'Res Rent Roll'!$R25*Rollover!DN25*Rents!DO25/30))</f>
        <v/>
      </c>
      <c r="DP25" s="47" t="str">
        <f>IF('Res Rent Roll'!$B25="","",IF('Res Rent Roll'!$D25="YES",IF(Vacancy!DP$3&lt;'Res Rent Roll'!$J25,'Res Rent Roll'!$H25*'Res Rent Roll'!$C25,'Res Rent Roll'!$R25*Rollover!DO25*Rents!DP25/30),'Res Rent Roll'!$R25*Rollover!DO25*Rents!DP25/30))</f>
        <v/>
      </c>
      <c r="DQ25" s="47" t="str">
        <f>IF('Res Rent Roll'!$B25="","",IF('Res Rent Roll'!$D25="YES",IF(Vacancy!DQ$3&lt;'Res Rent Roll'!$J25,'Res Rent Roll'!$H25*'Res Rent Roll'!$C25,'Res Rent Roll'!$R25*Rollover!DP25*Rents!DQ25/30),'Res Rent Roll'!$R25*Rollover!DP25*Rents!DQ25/30))</f>
        <v/>
      </c>
      <c r="DR25" s="47" t="str">
        <f>IF('Res Rent Roll'!$B25="","",IF('Res Rent Roll'!$D25="YES",IF(Vacancy!DR$3&lt;'Res Rent Roll'!$J25,'Res Rent Roll'!$H25*'Res Rent Roll'!$C25,'Res Rent Roll'!$R25*Rollover!DQ25*Rents!DR25/30),'Res Rent Roll'!$R25*Rollover!DQ25*Rents!DR25/30))</f>
        <v/>
      </c>
      <c r="DS25" s="47" t="str">
        <f>IF('Res Rent Roll'!$B25="","",IF('Res Rent Roll'!$D25="YES",IF(Vacancy!DS$3&lt;'Res Rent Roll'!$J25,'Res Rent Roll'!$H25*'Res Rent Roll'!$C25,'Res Rent Roll'!$R25*Rollover!DR25*Rents!DS25/30),'Res Rent Roll'!$R25*Rollover!DR25*Rents!DS25/30))</f>
        <v/>
      </c>
      <c r="DT25" s="47" t="str">
        <f>IF('Res Rent Roll'!$B25="","",IF('Res Rent Roll'!$D25="YES",IF(Vacancy!DT$3&lt;'Res Rent Roll'!$J25,'Res Rent Roll'!$H25*'Res Rent Roll'!$C25,'Res Rent Roll'!$R25*Rollover!DS25*Rents!DT25/30),'Res Rent Roll'!$R25*Rollover!DS25*Rents!DT25/30))</f>
        <v/>
      </c>
      <c r="DU25" s="47" t="str">
        <f>IF('Res Rent Roll'!$B25="","",IF('Res Rent Roll'!$D25="YES",IF(Vacancy!DU$3&lt;'Res Rent Roll'!$J25,'Res Rent Roll'!$H25*'Res Rent Roll'!$C25,'Res Rent Roll'!$R25*Rollover!DT25*Rents!DU25/30),'Res Rent Roll'!$R25*Rollover!DT25*Rents!DU25/30))</f>
        <v/>
      </c>
      <c r="DV25" s="47" t="str">
        <f>IF('Res Rent Roll'!$B25="","",IF('Res Rent Roll'!$D25="YES",IF(Vacancy!DV$3&lt;'Res Rent Roll'!$J25,'Res Rent Roll'!$H25*'Res Rent Roll'!$C25,'Res Rent Roll'!$R25*Rollover!DU25*Rents!DV25/30),'Res Rent Roll'!$R25*Rollover!DU25*Rents!DV25/30))</f>
        <v/>
      </c>
      <c r="DW25" s="47" t="str">
        <f>IF('Res Rent Roll'!$B25="","",IF('Res Rent Roll'!$D25="YES",IF(Vacancy!DW$3&lt;'Res Rent Roll'!$J25,'Res Rent Roll'!$H25*'Res Rent Roll'!$C25,'Res Rent Roll'!$R25*Rollover!DV25*Rents!DW25/30),'Res Rent Roll'!$R25*Rollover!DV25*Rents!DW25/30))</f>
        <v/>
      </c>
      <c r="DX25" s="47" t="str">
        <f>IF('Res Rent Roll'!$B25="","",IF('Res Rent Roll'!$D25="YES",IF(Vacancy!DX$3&lt;'Res Rent Roll'!$J25,'Res Rent Roll'!$H25*'Res Rent Roll'!$C25,'Res Rent Roll'!$R25*Rollover!DW25*Rents!DX25/30),'Res Rent Roll'!$R25*Rollover!DW25*Rents!DX25/30))</f>
        <v/>
      </c>
      <c r="DY25" s="47" t="str">
        <f>IF('Res Rent Roll'!$B25="","",IF('Res Rent Roll'!$D25="YES",IF(Vacancy!DY$3&lt;'Res Rent Roll'!$J25,'Res Rent Roll'!$H25*'Res Rent Roll'!$C25,'Res Rent Roll'!$R25*Rollover!DX25*Rents!DY25/30),'Res Rent Roll'!$R25*Rollover!DX25*Rents!DY25/30))</f>
        <v/>
      </c>
      <c r="DZ25" s="47" t="str">
        <f>IF('Res Rent Roll'!$B25="","",IF('Res Rent Roll'!$D25="YES",IF(Vacancy!DZ$3&lt;'Res Rent Roll'!$J25,'Res Rent Roll'!$H25*'Res Rent Roll'!$C25,'Res Rent Roll'!$R25*Rollover!DY25*Rents!DZ25/30),'Res Rent Roll'!$R25*Rollover!DY25*Rents!DZ25/30))</f>
        <v/>
      </c>
      <c r="EA25" s="47" t="str">
        <f>IF('Res Rent Roll'!$B25="","",IF('Res Rent Roll'!$D25="YES",IF(Vacancy!EA$3&lt;'Res Rent Roll'!$J25,'Res Rent Roll'!$H25*'Res Rent Roll'!$C25,'Res Rent Roll'!$R25*Rollover!DZ25*Rents!EA25/30),'Res Rent Roll'!$R25*Rollover!DZ25*Rents!EA25/30))</f>
        <v/>
      </c>
      <c r="EB25" s="47" t="str">
        <f>IF('Res Rent Roll'!$B25="","",IF('Res Rent Roll'!$D25="YES",IF(Vacancy!EB$3&lt;'Res Rent Roll'!$J25,'Res Rent Roll'!$H25*'Res Rent Roll'!$C25,'Res Rent Roll'!$R25*Rollover!EA25*Rents!EB25/30),'Res Rent Roll'!$R25*Rollover!EA25*Rents!EB25/30))</f>
        <v/>
      </c>
      <c r="EC25" s="47" t="str">
        <f>IF('Res Rent Roll'!$B25="","",IF('Res Rent Roll'!$D25="YES",IF(Vacancy!EC$3&lt;'Res Rent Roll'!$J25,'Res Rent Roll'!$H25*'Res Rent Roll'!$C25,'Res Rent Roll'!$R25*Rollover!EB25*Rents!EC25/30),'Res Rent Roll'!$R25*Rollover!EB25*Rents!EC25/30))</f>
        <v/>
      </c>
      <c r="ED25" s="47" t="str">
        <f>IF('Res Rent Roll'!$B25="","",IF('Res Rent Roll'!$D25="YES",IF(Vacancy!ED$3&lt;'Res Rent Roll'!$J25,'Res Rent Roll'!$H25*'Res Rent Roll'!$C25,'Res Rent Roll'!$R25*Rollover!EC25*Rents!ED25/30),'Res Rent Roll'!$R25*Rollover!EC25*Rents!ED25/30))</f>
        <v/>
      </c>
      <c r="EE25" s="47" t="str">
        <f>IF('Res Rent Roll'!$B25="","",IF('Res Rent Roll'!$D25="YES",IF(Vacancy!EE$3&lt;'Res Rent Roll'!$J25,'Res Rent Roll'!$H25*'Res Rent Roll'!$C25,'Res Rent Roll'!$R25*Rollover!ED25*Rents!EE25/30),'Res Rent Roll'!$R25*Rollover!ED25*Rents!EE25/30))</f>
        <v/>
      </c>
      <c r="EF25" s="47" t="str">
        <f>IF('Res Rent Roll'!$B25="","",IF('Res Rent Roll'!$D25="YES",IF(Vacancy!EF$3&lt;'Res Rent Roll'!$J25,'Res Rent Roll'!$H25*'Res Rent Roll'!$C25,'Res Rent Roll'!$R25*Rollover!EE25*Rents!EF25/30),'Res Rent Roll'!$R25*Rollover!EE25*Rents!EF25/30))</f>
        <v/>
      </c>
      <c r="EG25" s="47" t="str">
        <f>IF('Res Rent Roll'!$B25="","",IF('Res Rent Roll'!$D25="YES",IF(Vacancy!EG$3&lt;'Res Rent Roll'!$J25,'Res Rent Roll'!$H25*'Res Rent Roll'!$C25,'Res Rent Roll'!$R25*Rollover!EF25*Rents!EG25/30),'Res Rent Roll'!$R25*Rollover!EF25*Rents!EG25/30))</f>
        <v/>
      </c>
      <c r="EH25" s="47" t="str">
        <f>IF('Res Rent Roll'!$B25="","",IF('Res Rent Roll'!$D25="YES",IF(Vacancy!EH$3&lt;'Res Rent Roll'!$J25,'Res Rent Roll'!$H25*'Res Rent Roll'!$C25,'Res Rent Roll'!$R25*Rollover!EG25*Rents!EH25/30),'Res Rent Roll'!$R25*Rollover!EG25*Rents!EH25/30))</f>
        <v/>
      </c>
      <c r="EI25" s="47" t="str">
        <f>IF('Res Rent Roll'!$B25="","",IF('Res Rent Roll'!$D25="YES",IF(Vacancy!EI$3&lt;'Res Rent Roll'!$J25,'Res Rent Roll'!$H25*'Res Rent Roll'!$C25,'Res Rent Roll'!$R25*Rollover!EH25*Rents!EI25/30),'Res Rent Roll'!$R25*Rollover!EH25*Rents!EI25/30))</f>
        <v/>
      </c>
      <c r="EJ25" s="47" t="str">
        <f>IF('Res Rent Roll'!$B25="","",IF('Res Rent Roll'!$D25="YES",IF(Vacancy!EJ$3&lt;'Res Rent Roll'!$J25,'Res Rent Roll'!$H25*'Res Rent Roll'!$C25,'Res Rent Roll'!$R25*Rollover!EI25*Rents!EJ25/30),'Res Rent Roll'!$R25*Rollover!EI25*Rents!EJ25/30))</f>
        <v/>
      </c>
      <c r="EK25" s="47" t="str">
        <f>IF('Res Rent Roll'!$B25="","",IF('Res Rent Roll'!$D25="YES",IF(Vacancy!EK$3&lt;'Res Rent Roll'!$J25,'Res Rent Roll'!$H25*'Res Rent Roll'!$C25,'Res Rent Roll'!$R25*Rollover!EJ25*Rents!EK25/30),'Res Rent Roll'!$R25*Rollover!EJ25*Rents!EK25/30))</f>
        <v/>
      </c>
      <c r="EL25" s="47" t="str">
        <f>IF('Res Rent Roll'!$B25="","",IF('Res Rent Roll'!$D25="YES",IF(Vacancy!EL$3&lt;'Res Rent Roll'!$J25,'Res Rent Roll'!$H25*'Res Rent Roll'!$C25,'Res Rent Roll'!$R25*Rollover!EK25*Rents!EL25/30),'Res Rent Roll'!$R25*Rollover!EK25*Rents!EL25/30))</f>
        <v/>
      </c>
      <c r="EM25" s="47" t="str">
        <f>IF('Res Rent Roll'!$B25="","",IF('Res Rent Roll'!$D25="YES",IF(Vacancy!EM$3&lt;'Res Rent Roll'!$J25,'Res Rent Roll'!$H25*'Res Rent Roll'!$C25,'Res Rent Roll'!$R25*Rollover!EL25*Rents!EM25/30),'Res Rent Roll'!$R25*Rollover!EL25*Rents!EM25/30))</f>
        <v/>
      </c>
      <c r="EN25" s="47" t="str">
        <f>IF('Res Rent Roll'!$B25="","",IF('Res Rent Roll'!$D25="YES",IF(Vacancy!EN$3&lt;'Res Rent Roll'!$J25,'Res Rent Roll'!$H25*'Res Rent Roll'!$C25,'Res Rent Roll'!$R25*Rollover!EM25*Rents!EN25/30),'Res Rent Roll'!$R25*Rollover!EM25*Rents!EN25/30))</f>
        <v/>
      </c>
      <c r="EO25" s="47" t="str">
        <f>IF('Res Rent Roll'!$B25="","",IF('Res Rent Roll'!$D25="YES",IF(Vacancy!EO$3&lt;'Res Rent Roll'!$J25,'Res Rent Roll'!$H25*'Res Rent Roll'!$C25,'Res Rent Roll'!$R25*Rollover!EN25*Rents!EO25/30),'Res Rent Roll'!$R25*Rollover!EN25*Rents!EO25/30))</f>
        <v/>
      </c>
      <c r="EP25" s="47" t="str">
        <f>IF('Res Rent Roll'!$B25="","",IF('Res Rent Roll'!$D25="YES",IF(Vacancy!EP$3&lt;'Res Rent Roll'!$J25,'Res Rent Roll'!$H25*'Res Rent Roll'!$C25,'Res Rent Roll'!$R25*Rollover!EO25*Rents!EP25/30),'Res Rent Roll'!$R25*Rollover!EO25*Rents!EP25/30))</f>
        <v/>
      </c>
      <c r="EQ25" s="47" t="str">
        <f>IF('Res Rent Roll'!$B25="","",IF('Res Rent Roll'!$D25="YES",IF(Vacancy!EQ$3&lt;'Res Rent Roll'!$J25,'Res Rent Roll'!$H25*'Res Rent Roll'!$C25,'Res Rent Roll'!$R25*Rollover!EP25*Rents!EQ25/30),'Res Rent Roll'!$R25*Rollover!EP25*Rents!EQ25/30))</f>
        <v/>
      </c>
      <c r="ER25" s="47" t="str">
        <f>IF('Res Rent Roll'!$B25="","",IF('Res Rent Roll'!$D25="YES",IF(Vacancy!ER$3&lt;'Res Rent Roll'!$J25,'Res Rent Roll'!$H25*'Res Rent Roll'!$C25,'Res Rent Roll'!$R25*Rollover!EQ25*Rents!ER25/30),'Res Rent Roll'!$R25*Rollover!EQ25*Rents!ER25/30))</f>
        <v/>
      </c>
      <c r="ES25" s="47" t="str">
        <f>IF('Res Rent Roll'!$B25="","",IF('Res Rent Roll'!$D25="YES",IF(Vacancy!ES$3&lt;'Res Rent Roll'!$J25,'Res Rent Roll'!$H25*'Res Rent Roll'!$C25,'Res Rent Roll'!$R25*Rollover!ER25*Rents!ES25/30),'Res Rent Roll'!$R25*Rollover!ER25*Rents!ES25/30))</f>
        <v/>
      </c>
      <c r="ET25" s="47" t="str">
        <f>IF('Res Rent Roll'!$B25="","",IF('Res Rent Roll'!$D25="YES",IF(Vacancy!ET$3&lt;'Res Rent Roll'!$J25,'Res Rent Roll'!$H25*'Res Rent Roll'!$C25,'Res Rent Roll'!$R25*Rollover!ES25*Rents!ET25/30),'Res Rent Roll'!$R25*Rollover!ES25*Rents!ET25/30))</f>
        <v/>
      </c>
      <c r="EU25" s="47" t="str">
        <f>IF('Res Rent Roll'!$B25="","",IF('Res Rent Roll'!$D25="YES",IF(Vacancy!EU$3&lt;'Res Rent Roll'!$J25,'Res Rent Roll'!$H25*'Res Rent Roll'!$C25,'Res Rent Roll'!$R25*Rollover!ET25*Rents!EU25/30),'Res Rent Roll'!$R25*Rollover!ET25*Rents!EU25/30))</f>
        <v/>
      </c>
      <c r="EV25" s="47" t="str">
        <f>IF('Res Rent Roll'!$B25="","",IF('Res Rent Roll'!$D25="YES",IF(Vacancy!EV$3&lt;'Res Rent Roll'!$J25,'Res Rent Roll'!$H25*'Res Rent Roll'!$C25,'Res Rent Roll'!$R25*Rollover!EU25*Rents!EV25/30),'Res Rent Roll'!$R25*Rollover!EU25*Rents!EV25/30))</f>
        <v/>
      </c>
      <c r="EW25" s="47" t="str">
        <f>IF('Res Rent Roll'!$B25="","",IF('Res Rent Roll'!$D25="YES",IF(Vacancy!EW$3&lt;'Res Rent Roll'!$J25,'Res Rent Roll'!$H25*'Res Rent Roll'!$C25,'Res Rent Roll'!$R25*Rollover!EV25*Rents!EW25/30),'Res Rent Roll'!$R25*Rollover!EV25*Rents!EW25/30))</f>
        <v/>
      </c>
      <c r="EX25" s="47" t="str">
        <f>IF('Res Rent Roll'!$B25="","",IF('Res Rent Roll'!$D25="YES",IF(Vacancy!EX$3&lt;'Res Rent Roll'!$J25,'Res Rent Roll'!$H25*'Res Rent Roll'!$C25,'Res Rent Roll'!$R25*Rollover!EW25*Rents!EX25/30),'Res Rent Roll'!$R25*Rollover!EW25*Rents!EX25/30))</f>
        <v/>
      </c>
      <c r="EY25" s="47" t="str">
        <f>IF('Res Rent Roll'!$B25="","",IF('Res Rent Roll'!$D25="YES",IF(Vacancy!EY$3&lt;'Res Rent Roll'!$J25,'Res Rent Roll'!$H25*'Res Rent Roll'!$C25,'Res Rent Roll'!$R25*Rollover!EX25*Rents!EY25/30),'Res Rent Roll'!$R25*Rollover!EX25*Rents!EY25/30))</f>
        <v/>
      </c>
      <c r="EZ25" s="47" t="str">
        <f>IF('Res Rent Roll'!$B25="","",IF('Res Rent Roll'!$D25="YES",IF(Vacancy!EZ$3&lt;'Res Rent Roll'!$J25,'Res Rent Roll'!$H25*'Res Rent Roll'!$C25,'Res Rent Roll'!$R25*Rollover!EY25*Rents!EZ25/30),'Res Rent Roll'!$R25*Rollover!EY25*Rents!EZ25/30))</f>
        <v/>
      </c>
      <c r="FA25" s="47" t="str">
        <f>IF('Res Rent Roll'!$B25="","",IF('Res Rent Roll'!$D25="YES",IF(Vacancy!FA$3&lt;'Res Rent Roll'!$J25,'Res Rent Roll'!$H25*'Res Rent Roll'!$C25,'Res Rent Roll'!$R25*Rollover!EZ25*Rents!FA25/30),'Res Rent Roll'!$R25*Rollover!EZ25*Rents!FA25/30))</f>
        <v/>
      </c>
      <c r="FB25" s="47" t="str">
        <f>IF('Res Rent Roll'!$B25="","",IF('Res Rent Roll'!$D25="YES",IF(Vacancy!FB$3&lt;'Res Rent Roll'!$J25,'Res Rent Roll'!$H25*'Res Rent Roll'!$C25,'Res Rent Roll'!$R25*Rollover!FA25*Rents!FB25/30),'Res Rent Roll'!$R25*Rollover!FA25*Rents!FB25/30))</f>
        <v/>
      </c>
      <c r="FC25" s="47" t="str">
        <f>IF('Res Rent Roll'!$B25="","",IF('Res Rent Roll'!$D25="YES",IF(Vacancy!FC$3&lt;'Res Rent Roll'!$J25,'Res Rent Roll'!$H25*'Res Rent Roll'!$C25,'Res Rent Roll'!$R25*Rollover!FB25*Rents!FC25/30),'Res Rent Roll'!$R25*Rollover!FB25*Rents!FC25/30))</f>
        <v/>
      </c>
      <c r="FD25" s="47" t="str">
        <f>IF('Res Rent Roll'!$B25="","",IF('Res Rent Roll'!$D25="YES",IF(Vacancy!FD$3&lt;'Res Rent Roll'!$J25,'Res Rent Roll'!$H25*'Res Rent Roll'!$C25,'Res Rent Roll'!$R25*Rollover!FC25*Rents!FD25/30),'Res Rent Roll'!$R25*Rollover!FC25*Rents!FD25/30))</f>
        <v/>
      </c>
      <c r="FE25" s="47" t="str">
        <f>IF('Res Rent Roll'!$B25="","",IF('Res Rent Roll'!$D25="YES",IF(Vacancy!FE$3&lt;'Res Rent Roll'!$J25,'Res Rent Roll'!$H25*'Res Rent Roll'!$C25,'Res Rent Roll'!$R25*Rollover!FD25*Rents!FE25/30),'Res Rent Roll'!$R25*Rollover!FD25*Rents!FE25/30))</f>
        <v/>
      </c>
      <c r="FF25" s="47" t="str">
        <f>IF('Res Rent Roll'!$B25="","",IF('Res Rent Roll'!$D25="YES",IF(Vacancy!FF$3&lt;'Res Rent Roll'!$J25,'Res Rent Roll'!$H25*'Res Rent Roll'!$C25,'Res Rent Roll'!$R25*Rollover!FE25*Rents!FF25/30),'Res Rent Roll'!$R25*Rollover!FE25*Rents!FF25/30))</f>
        <v/>
      </c>
      <c r="FG25" s="47" t="str">
        <f>IF('Res Rent Roll'!$B25="","",IF('Res Rent Roll'!$D25="YES",IF(Vacancy!FG$3&lt;'Res Rent Roll'!$J25,'Res Rent Roll'!$H25*'Res Rent Roll'!$C25,'Res Rent Roll'!$R25*Rollover!FF25*Rents!FG25/30),'Res Rent Roll'!$R25*Rollover!FF25*Rents!FG25/30))</f>
        <v/>
      </c>
      <c r="FH25" s="47" t="str">
        <f>IF('Res Rent Roll'!$B25="","",IF('Res Rent Roll'!$D25="YES",IF(Vacancy!FH$3&lt;'Res Rent Roll'!$J25,'Res Rent Roll'!$H25*'Res Rent Roll'!$C25,'Res Rent Roll'!$R25*Rollover!FG25*Rents!FH25/30),'Res Rent Roll'!$R25*Rollover!FG25*Rents!FH25/30))</f>
        <v/>
      </c>
      <c r="FI25" s="47" t="str">
        <f>IF('Res Rent Roll'!$B25="","",IF('Res Rent Roll'!$D25="YES",IF(Vacancy!FI$3&lt;'Res Rent Roll'!$J25,'Res Rent Roll'!$H25*'Res Rent Roll'!$C25,'Res Rent Roll'!$R25*Rollover!FH25*Rents!FI25/30),'Res Rent Roll'!$R25*Rollover!FH25*Rents!FI25/30))</f>
        <v/>
      </c>
      <c r="FJ25" s="47" t="str">
        <f>IF('Res Rent Roll'!$B25="","",IF('Res Rent Roll'!$D25="YES",IF(Vacancy!FJ$3&lt;'Res Rent Roll'!$J25,'Res Rent Roll'!$H25*'Res Rent Roll'!$C25,'Res Rent Roll'!$R25*Rollover!FI25*Rents!FJ25/30),'Res Rent Roll'!$R25*Rollover!FI25*Rents!FJ25/30))</f>
        <v/>
      </c>
      <c r="FK25" s="47" t="str">
        <f>IF('Res Rent Roll'!$B25="","",IF('Res Rent Roll'!$D25="YES",IF(Vacancy!FK$3&lt;'Res Rent Roll'!$J25,'Res Rent Roll'!$H25*'Res Rent Roll'!$C25,'Res Rent Roll'!$R25*Rollover!FJ25*Rents!FK25/30),'Res Rent Roll'!$R25*Rollover!FJ25*Rents!FK25/30))</f>
        <v/>
      </c>
      <c r="FL25" s="47" t="str">
        <f>IF('Res Rent Roll'!$B25="","",IF('Res Rent Roll'!$D25="YES",IF(Vacancy!FL$3&lt;'Res Rent Roll'!$J25,'Res Rent Roll'!$H25*'Res Rent Roll'!$C25,'Res Rent Roll'!$R25*Rollover!FK25*Rents!FL25/30),'Res Rent Roll'!$R25*Rollover!FK25*Rents!FL25/30))</f>
        <v/>
      </c>
      <c r="FM25" s="47" t="str">
        <f>IF('Res Rent Roll'!$B25="","",IF('Res Rent Roll'!$D25="YES",IF(Vacancy!FM$3&lt;'Res Rent Roll'!$J25,'Res Rent Roll'!$H25*'Res Rent Roll'!$C25,'Res Rent Roll'!$R25*Rollover!FL25*Rents!FM25/30),'Res Rent Roll'!$R25*Rollover!FL25*Rents!FM25/30))</f>
        <v/>
      </c>
      <c r="FN25" s="47" t="str">
        <f>IF('Res Rent Roll'!$B25="","",IF('Res Rent Roll'!$D25="YES",IF(Vacancy!FN$3&lt;'Res Rent Roll'!$J25,'Res Rent Roll'!$H25*'Res Rent Roll'!$C25,'Res Rent Roll'!$R25*Rollover!FM25*Rents!FN25/30),'Res Rent Roll'!$R25*Rollover!FM25*Rents!FN25/30))</f>
        <v/>
      </c>
      <c r="FO25" s="47" t="str">
        <f>IF('Res Rent Roll'!$B25="","",IF('Res Rent Roll'!$D25="YES",IF(Vacancy!FO$3&lt;'Res Rent Roll'!$J25,'Res Rent Roll'!$H25*'Res Rent Roll'!$C25,'Res Rent Roll'!$R25*Rollover!FN25*Rents!FO25/30),'Res Rent Roll'!$R25*Rollover!FN25*Rents!FO25/30))</f>
        <v/>
      </c>
      <c r="FP25" s="47" t="str">
        <f>IF('Res Rent Roll'!$B25="","",IF('Res Rent Roll'!$D25="YES",IF(Vacancy!FP$3&lt;'Res Rent Roll'!$J25,'Res Rent Roll'!$H25*'Res Rent Roll'!$C25,'Res Rent Roll'!$R25*Rollover!FO25*Rents!FP25/30),'Res Rent Roll'!$R25*Rollover!FO25*Rents!FP25/30))</f>
        <v/>
      </c>
      <c r="FQ25" s="47" t="str">
        <f>IF('Res Rent Roll'!$B25="","",IF('Res Rent Roll'!$D25="YES",IF(Vacancy!FQ$3&lt;'Res Rent Roll'!$J25,'Res Rent Roll'!$H25*'Res Rent Roll'!$C25,'Res Rent Roll'!$R25*Rollover!FP25*Rents!FQ25/30),'Res Rent Roll'!$R25*Rollover!FP25*Rents!FQ25/30))</f>
        <v/>
      </c>
      <c r="FR25" s="47" t="str">
        <f>IF('Res Rent Roll'!$B25="","",IF('Res Rent Roll'!$D25="YES",IF(Vacancy!FR$3&lt;'Res Rent Roll'!$J25,'Res Rent Roll'!$H25*'Res Rent Roll'!$C25,'Res Rent Roll'!$R25*Rollover!FQ25*Rents!FR25/30),'Res Rent Roll'!$R25*Rollover!FQ25*Rents!FR25/30))</f>
        <v/>
      </c>
      <c r="FS25" s="47" t="str">
        <f>IF('Res Rent Roll'!$B25="","",IF('Res Rent Roll'!$D25="YES",IF(Vacancy!FS$3&lt;'Res Rent Roll'!$J25,'Res Rent Roll'!$H25*'Res Rent Roll'!$C25,'Res Rent Roll'!$R25*Rollover!FR25*Rents!FS25/30),'Res Rent Roll'!$R25*Rollover!FR25*Rents!FS25/30))</f>
        <v/>
      </c>
      <c r="FT25" s="47" t="str">
        <f>IF('Res Rent Roll'!$B25="","",IF('Res Rent Roll'!$D25="YES",IF(Vacancy!FT$3&lt;'Res Rent Roll'!$J25,'Res Rent Roll'!$H25*'Res Rent Roll'!$C25,'Res Rent Roll'!$R25*Rollover!FS25*Rents!FT25/30),'Res Rent Roll'!$R25*Rollover!FS25*Rents!FT25/30))</f>
        <v/>
      </c>
      <c r="FU25" s="47" t="str">
        <f>IF('Res Rent Roll'!$B25="","",IF('Res Rent Roll'!$D25="YES",IF(Vacancy!FU$3&lt;'Res Rent Roll'!$J25,'Res Rent Roll'!$H25*'Res Rent Roll'!$C25,'Res Rent Roll'!$R25*Rollover!FT25*Rents!FU25/30),'Res Rent Roll'!$R25*Rollover!FT25*Rents!FU25/30))</f>
        <v/>
      </c>
      <c r="FV25" s="47" t="str">
        <f>IF('Res Rent Roll'!$B25="","",IF('Res Rent Roll'!$D25="YES",IF(Vacancy!FV$3&lt;'Res Rent Roll'!$J25,'Res Rent Roll'!$H25*'Res Rent Roll'!$C25,'Res Rent Roll'!$R25*Rollover!FU25*Rents!FV25/30),'Res Rent Roll'!$R25*Rollover!FU25*Rents!FV25/30))</f>
        <v/>
      </c>
      <c r="FW25" s="47" t="str">
        <f>IF('Res Rent Roll'!$B25="","",IF('Res Rent Roll'!$D25="YES",IF(Vacancy!FW$3&lt;'Res Rent Roll'!$J25,'Res Rent Roll'!$H25*'Res Rent Roll'!$C25,'Res Rent Roll'!$R25*Rollover!FV25*Rents!FW25/30),'Res Rent Roll'!$R25*Rollover!FV25*Rents!FW25/30))</f>
        <v/>
      </c>
      <c r="FX25" s="47" t="str">
        <f>IF('Res Rent Roll'!$B25="","",IF('Res Rent Roll'!$D25="YES",IF(Vacancy!FX$3&lt;'Res Rent Roll'!$J25,'Res Rent Roll'!$H25*'Res Rent Roll'!$C25,'Res Rent Roll'!$R25*Rollover!FW25*Rents!FX25/30),'Res Rent Roll'!$R25*Rollover!FW25*Rents!FX25/30))</f>
        <v/>
      </c>
      <c r="FY25" s="47" t="str">
        <f>IF('Res Rent Roll'!$B25="","",IF('Res Rent Roll'!$D25="YES",IF(Vacancy!FY$3&lt;'Res Rent Roll'!$J25,'Res Rent Roll'!$H25*'Res Rent Roll'!$C25,'Res Rent Roll'!$R25*Rollover!FX25*Rents!FY25/30),'Res Rent Roll'!$R25*Rollover!FX25*Rents!FY25/30))</f>
        <v/>
      </c>
      <c r="FZ25" s="47" t="str">
        <f>IF('Res Rent Roll'!$B25="","",IF('Res Rent Roll'!$D25="YES",IF(Vacancy!FZ$3&lt;'Res Rent Roll'!$J25,'Res Rent Roll'!$H25*'Res Rent Roll'!$C25,'Res Rent Roll'!$R25*Rollover!FY25*Rents!FZ25/30),'Res Rent Roll'!$R25*Rollover!FY25*Rents!FZ25/30))</f>
        <v/>
      </c>
      <c r="GA25" s="48" t="str">
        <f>IF('Res Rent Roll'!$B25="","",IF('Res Rent Roll'!$D25="YES",IF(Vacancy!GA$3&lt;'Res Rent Roll'!$J25,'Res Rent Roll'!$H25*'Res Rent Roll'!$C25,'Res Rent Roll'!$R25*Rollover!FZ25*Rents!GA25/30),'Res Rent Roll'!$R25*Rollover!FZ25*Rents!GA25/30))</f>
        <v/>
      </c>
    </row>
    <row r="26" spans="2:183" x14ac:dyDescent="0.3">
      <c r="B26" s="42" t="str">
        <f>IF('Res Rent Roll'!$B26="","",'Res Rent Roll'!$B26)</f>
        <v/>
      </c>
      <c r="C26" s="43"/>
      <c r="D26" s="47" t="str">
        <f>IF('Res Rent Roll'!$B26="","",IF('Res Rent Roll'!$D26="YES",IF(Vacancy!D$3&lt;'Res Rent Roll'!$J26,'Res Rent Roll'!$H26*'Res Rent Roll'!$C26,'Res Rent Roll'!$R26*Rollover!C26*Rents!D26/30),'Res Rent Roll'!$R26*Rollover!C26*Rents!D26/30))</f>
        <v/>
      </c>
      <c r="E26" s="47" t="str">
        <f>IF('Res Rent Roll'!$B26="","",IF('Res Rent Roll'!$D26="YES",IF(Vacancy!E$3&lt;'Res Rent Roll'!$J26,'Res Rent Roll'!$H26*'Res Rent Roll'!$C26,'Res Rent Roll'!$R26*Rollover!D26*Rents!E26/30),'Res Rent Roll'!$R26*Rollover!D26*Rents!E26/30))</f>
        <v/>
      </c>
      <c r="F26" s="47" t="str">
        <f>IF('Res Rent Roll'!$B26="","",IF('Res Rent Roll'!$D26="YES",IF(Vacancy!F$3&lt;'Res Rent Roll'!$J26,'Res Rent Roll'!$H26*'Res Rent Roll'!$C26,'Res Rent Roll'!$R26*Rollover!E26*Rents!F26/30),'Res Rent Roll'!$R26*Rollover!E26*Rents!F26/30))</f>
        <v/>
      </c>
      <c r="G26" s="47" t="str">
        <f>IF('Res Rent Roll'!$B26="","",IF('Res Rent Roll'!$D26="YES",IF(Vacancy!G$3&lt;'Res Rent Roll'!$J26,'Res Rent Roll'!$H26*'Res Rent Roll'!$C26,'Res Rent Roll'!$R26*Rollover!F26*Rents!G26/30),'Res Rent Roll'!$R26*Rollover!F26*Rents!G26/30))</f>
        <v/>
      </c>
      <c r="H26" s="47" t="str">
        <f>IF('Res Rent Roll'!$B26="","",IF('Res Rent Roll'!$D26="YES",IF(Vacancy!H$3&lt;'Res Rent Roll'!$J26,'Res Rent Roll'!$H26*'Res Rent Roll'!$C26,'Res Rent Roll'!$R26*Rollover!G26*Rents!H26/30),'Res Rent Roll'!$R26*Rollover!G26*Rents!H26/30))</f>
        <v/>
      </c>
      <c r="I26" s="47" t="str">
        <f>IF('Res Rent Roll'!$B26="","",IF('Res Rent Roll'!$D26="YES",IF(Vacancy!I$3&lt;'Res Rent Roll'!$J26,'Res Rent Roll'!$H26*'Res Rent Roll'!$C26,'Res Rent Roll'!$R26*Rollover!H26*Rents!I26/30),'Res Rent Roll'!$R26*Rollover!H26*Rents!I26/30))</f>
        <v/>
      </c>
      <c r="J26" s="47" t="str">
        <f>IF('Res Rent Roll'!$B26="","",IF('Res Rent Roll'!$D26="YES",IF(Vacancy!J$3&lt;'Res Rent Roll'!$J26,'Res Rent Roll'!$H26*'Res Rent Roll'!$C26,'Res Rent Roll'!$R26*Rollover!I26*Rents!J26/30),'Res Rent Roll'!$R26*Rollover!I26*Rents!J26/30))</f>
        <v/>
      </c>
      <c r="K26" s="47" t="str">
        <f>IF('Res Rent Roll'!$B26="","",IF('Res Rent Roll'!$D26="YES",IF(Vacancy!K$3&lt;'Res Rent Roll'!$J26,'Res Rent Roll'!$H26*'Res Rent Roll'!$C26,'Res Rent Roll'!$R26*Rollover!J26*Rents!K26/30),'Res Rent Roll'!$R26*Rollover!J26*Rents!K26/30))</f>
        <v/>
      </c>
      <c r="L26" s="47" t="str">
        <f>IF('Res Rent Roll'!$B26="","",IF('Res Rent Roll'!$D26="YES",IF(Vacancy!L$3&lt;'Res Rent Roll'!$J26,'Res Rent Roll'!$H26*'Res Rent Roll'!$C26,'Res Rent Roll'!$R26*Rollover!K26*Rents!L26/30),'Res Rent Roll'!$R26*Rollover!K26*Rents!L26/30))</f>
        <v/>
      </c>
      <c r="M26" s="47" t="str">
        <f>IF('Res Rent Roll'!$B26="","",IF('Res Rent Roll'!$D26="YES",IF(Vacancy!M$3&lt;'Res Rent Roll'!$J26,'Res Rent Roll'!$H26*'Res Rent Roll'!$C26,'Res Rent Roll'!$R26*Rollover!L26*Rents!M26/30),'Res Rent Roll'!$R26*Rollover!L26*Rents!M26/30))</f>
        <v/>
      </c>
      <c r="N26" s="47" t="str">
        <f>IF('Res Rent Roll'!$B26="","",IF('Res Rent Roll'!$D26="YES",IF(Vacancy!N$3&lt;'Res Rent Roll'!$J26,'Res Rent Roll'!$H26*'Res Rent Roll'!$C26,'Res Rent Roll'!$R26*Rollover!M26*Rents!N26/30),'Res Rent Roll'!$R26*Rollover!M26*Rents!N26/30))</f>
        <v/>
      </c>
      <c r="O26" s="47" t="str">
        <f>IF('Res Rent Roll'!$B26="","",IF('Res Rent Roll'!$D26="YES",IF(Vacancy!O$3&lt;'Res Rent Roll'!$J26,'Res Rent Roll'!$H26*'Res Rent Roll'!$C26,'Res Rent Roll'!$R26*Rollover!N26*Rents!O26/30),'Res Rent Roll'!$R26*Rollover!N26*Rents!O26/30))</f>
        <v/>
      </c>
      <c r="P26" s="47" t="str">
        <f>IF('Res Rent Roll'!$B26="","",IF('Res Rent Roll'!$D26="YES",IF(Vacancy!P$3&lt;'Res Rent Roll'!$J26,'Res Rent Roll'!$H26*'Res Rent Roll'!$C26,'Res Rent Roll'!$R26*Rollover!O26*Rents!P26/30),'Res Rent Roll'!$R26*Rollover!O26*Rents!P26/30))</f>
        <v/>
      </c>
      <c r="Q26" s="47" t="str">
        <f>IF('Res Rent Roll'!$B26="","",IF('Res Rent Roll'!$D26="YES",IF(Vacancy!Q$3&lt;'Res Rent Roll'!$J26,'Res Rent Roll'!$H26*'Res Rent Roll'!$C26,'Res Rent Roll'!$R26*Rollover!P26*Rents!Q26/30),'Res Rent Roll'!$R26*Rollover!P26*Rents!Q26/30))</f>
        <v/>
      </c>
      <c r="R26" s="47" t="str">
        <f>IF('Res Rent Roll'!$B26="","",IF('Res Rent Roll'!$D26="YES",IF(Vacancy!R$3&lt;'Res Rent Roll'!$J26,'Res Rent Roll'!$H26*'Res Rent Roll'!$C26,'Res Rent Roll'!$R26*Rollover!Q26*Rents!R26/30),'Res Rent Roll'!$R26*Rollover!Q26*Rents!R26/30))</f>
        <v/>
      </c>
      <c r="S26" s="47" t="str">
        <f>IF('Res Rent Roll'!$B26="","",IF('Res Rent Roll'!$D26="YES",IF(Vacancy!S$3&lt;'Res Rent Roll'!$J26,'Res Rent Roll'!$H26*'Res Rent Roll'!$C26,'Res Rent Roll'!$R26*Rollover!R26*Rents!S26/30),'Res Rent Roll'!$R26*Rollover!R26*Rents!S26/30))</f>
        <v/>
      </c>
      <c r="T26" s="47" t="str">
        <f>IF('Res Rent Roll'!$B26="","",IF('Res Rent Roll'!$D26="YES",IF(Vacancy!T$3&lt;'Res Rent Roll'!$J26,'Res Rent Roll'!$H26*'Res Rent Roll'!$C26,'Res Rent Roll'!$R26*Rollover!S26*Rents!T26/30),'Res Rent Roll'!$R26*Rollover!S26*Rents!T26/30))</f>
        <v/>
      </c>
      <c r="U26" s="47" t="str">
        <f>IF('Res Rent Roll'!$B26="","",IF('Res Rent Roll'!$D26="YES",IF(Vacancy!U$3&lt;'Res Rent Roll'!$J26,'Res Rent Roll'!$H26*'Res Rent Roll'!$C26,'Res Rent Roll'!$R26*Rollover!T26*Rents!U26/30),'Res Rent Roll'!$R26*Rollover!T26*Rents!U26/30))</f>
        <v/>
      </c>
      <c r="V26" s="47" t="str">
        <f>IF('Res Rent Roll'!$B26="","",IF('Res Rent Roll'!$D26="YES",IF(Vacancy!V$3&lt;'Res Rent Roll'!$J26,'Res Rent Roll'!$H26*'Res Rent Roll'!$C26,'Res Rent Roll'!$R26*Rollover!U26*Rents!V26/30),'Res Rent Roll'!$R26*Rollover!U26*Rents!V26/30))</f>
        <v/>
      </c>
      <c r="W26" s="47" t="str">
        <f>IF('Res Rent Roll'!$B26="","",IF('Res Rent Roll'!$D26="YES",IF(Vacancy!W$3&lt;'Res Rent Roll'!$J26,'Res Rent Roll'!$H26*'Res Rent Roll'!$C26,'Res Rent Roll'!$R26*Rollover!V26*Rents!W26/30),'Res Rent Roll'!$R26*Rollover!V26*Rents!W26/30))</f>
        <v/>
      </c>
      <c r="X26" s="47" t="str">
        <f>IF('Res Rent Roll'!$B26="","",IF('Res Rent Roll'!$D26="YES",IF(Vacancy!X$3&lt;'Res Rent Roll'!$J26,'Res Rent Roll'!$H26*'Res Rent Roll'!$C26,'Res Rent Roll'!$R26*Rollover!W26*Rents!X26/30),'Res Rent Roll'!$R26*Rollover!W26*Rents!X26/30))</f>
        <v/>
      </c>
      <c r="Y26" s="47" t="str">
        <f>IF('Res Rent Roll'!$B26="","",IF('Res Rent Roll'!$D26="YES",IF(Vacancy!Y$3&lt;'Res Rent Roll'!$J26,'Res Rent Roll'!$H26*'Res Rent Roll'!$C26,'Res Rent Roll'!$R26*Rollover!X26*Rents!Y26/30),'Res Rent Roll'!$R26*Rollover!X26*Rents!Y26/30))</f>
        <v/>
      </c>
      <c r="Z26" s="47" t="str">
        <f>IF('Res Rent Roll'!$B26="","",IF('Res Rent Roll'!$D26="YES",IF(Vacancy!Z$3&lt;'Res Rent Roll'!$J26,'Res Rent Roll'!$H26*'Res Rent Roll'!$C26,'Res Rent Roll'!$R26*Rollover!Y26*Rents!Z26/30),'Res Rent Roll'!$R26*Rollover!Y26*Rents!Z26/30))</f>
        <v/>
      </c>
      <c r="AA26" s="47" t="str">
        <f>IF('Res Rent Roll'!$B26="","",IF('Res Rent Roll'!$D26="YES",IF(Vacancy!AA$3&lt;'Res Rent Roll'!$J26,'Res Rent Roll'!$H26*'Res Rent Roll'!$C26,'Res Rent Roll'!$R26*Rollover!Z26*Rents!AA26/30),'Res Rent Roll'!$R26*Rollover!Z26*Rents!AA26/30))</f>
        <v/>
      </c>
      <c r="AB26" s="47" t="str">
        <f>IF('Res Rent Roll'!$B26="","",IF('Res Rent Roll'!$D26="YES",IF(Vacancy!AB$3&lt;'Res Rent Roll'!$J26,'Res Rent Roll'!$H26*'Res Rent Roll'!$C26,'Res Rent Roll'!$R26*Rollover!AA26*Rents!AB26/30),'Res Rent Roll'!$R26*Rollover!AA26*Rents!AB26/30))</f>
        <v/>
      </c>
      <c r="AC26" s="47" t="str">
        <f>IF('Res Rent Roll'!$B26="","",IF('Res Rent Roll'!$D26="YES",IF(Vacancy!AC$3&lt;'Res Rent Roll'!$J26,'Res Rent Roll'!$H26*'Res Rent Roll'!$C26,'Res Rent Roll'!$R26*Rollover!AB26*Rents!AC26/30),'Res Rent Roll'!$R26*Rollover!AB26*Rents!AC26/30))</f>
        <v/>
      </c>
      <c r="AD26" s="47" t="str">
        <f>IF('Res Rent Roll'!$B26="","",IF('Res Rent Roll'!$D26="YES",IF(Vacancy!AD$3&lt;'Res Rent Roll'!$J26,'Res Rent Roll'!$H26*'Res Rent Roll'!$C26,'Res Rent Roll'!$R26*Rollover!AC26*Rents!AD26/30),'Res Rent Roll'!$R26*Rollover!AC26*Rents!AD26/30))</f>
        <v/>
      </c>
      <c r="AE26" s="47" t="str">
        <f>IF('Res Rent Roll'!$B26="","",IF('Res Rent Roll'!$D26="YES",IF(Vacancy!AE$3&lt;'Res Rent Roll'!$J26,'Res Rent Roll'!$H26*'Res Rent Roll'!$C26,'Res Rent Roll'!$R26*Rollover!AD26*Rents!AE26/30),'Res Rent Roll'!$R26*Rollover!AD26*Rents!AE26/30))</f>
        <v/>
      </c>
      <c r="AF26" s="47" t="str">
        <f>IF('Res Rent Roll'!$B26="","",IF('Res Rent Roll'!$D26="YES",IF(Vacancy!AF$3&lt;'Res Rent Roll'!$J26,'Res Rent Roll'!$H26*'Res Rent Roll'!$C26,'Res Rent Roll'!$R26*Rollover!AE26*Rents!AF26/30),'Res Rent Roll'!$R26*Rollover!AE26*Rents!AF26/30))</f>
        <v/>
      </c>
      <c r="AG26" s="47" t="str">
        <f>IF('Res Rent Roll'!$B26="","",IF('Res Rent Roll'!$D26="YES",IF(Vacancy!AG$3&lt;'Res Rent Roll'!$J26,'Res Rent Roll'!$H26*'Res Rent Roll'!$C26,'Res Rent Roll'!$R26*Rollover!AF26*Rents!AG26/30),'Res Rent Roll'!$R26*Rollover!AF26*Rents!AG26/30))</f>
        <v/>
      </c>
      <c r="AH26" s="47" t="str">
        <f>IF('Res Rent Roll'!$B26="","",IF('Res Rent Roll'!$D26="YES",IF(Vacancy!AH$3&lt;'Res Rent Roll'!$J26,'Res Rent Roll'!$H26*'Res Rent Roll'!$C26,'Res Rent Roll'!$R26*Rollover!AG26*Rents!AH26/30),'Res Rent Roll'!$R26*Rollover!AG26*Rents!AH26/30))</f>
        <v/>
      </c>
      <c r="AI26" s="47" t="str">
        <f>IF('Res Rent Roll'!$B26="","",IF('Res Rent Roll'!$D26="YES",IF(Vacancy!AI$3&lt;'Res Rent Roll'!$J26,'Res Rent Roll'!$H26*'Res Rent Roll'!$C26,'Res Rent Roll'!$R26*Rollover!AH26*Rents!AI26/30),'Res Rent Roll'!$R26*Rollover!AH26*Rents!AI26/30))</f>
        <v/>
      </c>
      <c r="AJ26" s="47" t="str">
        <f>IF('Res Rent Roll'!$B26="","",IF('Res Rent Roll'!$D26="YES",IF(Vacancy!AJ$3&lt;'Res Rent Roll'!$J26,'Res Rent Roll'!$H26*'Res Rent Roll'!$C26,'Res Rent Roll'!$R26*Rollover!AI26*Rents!AJ26/30),'Res Rent Roll'!$R26*Rollover!AI26*Rents!AJ26/30))</f>
        <v/>
      </c>
      <c r="AK26" s="47" t="str">
        <f>IF('Res Rent Roll'!$B26="","",IF('Res Rent Roll'!$D26="YES",IF(Vacancy!AK$3&lt;'Res Rent Roll'!$J26,'Res Rent Roll'!$H26*'Res Rent Roll'!$C26,'Res Rent Roll'!$R26*Rollover!AJ26*Rents!AK26/30),'Res Rent Roll'!$R26*Rollover!AJ26*Rents!AK26/30))</f>
        <v/>
      </c>
      <c r="AL26" s="47" t="str">
        <f>IF('Res Rent Roll'!$B26="","",IF('Res Rent Roll'!$D26="YES",IF(Vacancy!AL$3&lt;'Res Rent Roll'!$J26,'Res Rent Roll'!$H26*'Res Rent Roll'!$C26,'Res Rent Roll'!$R26*Rollover!AK26*Rents!AL26/30),'Res Rent Roll'!$R26*Rollover!AK26*Rents!AL26/30))</f>
        <v/>
      </c>
      <c r="AM26" s="47" t="str">
        <f>IF('Res Rent Roll'!$B26="","",IF('Res Rent Roll'!$D26="YES",IF(Vacancy!AM$3&lt;'Res Rent Roll'!$J26,'Res Rent Roll'!$H26*'Res Rent Roll'!$C26,'Res Rent Roll'!$R26*Rollover!AL26*Rents!AM26/30),'Res Rent Roll'!$R26*Rollover!AL26*Rents!AM26/30))</f>
        <v/>
      </c>
      <c r="AN26" s="47" t="str">
        <f>IF('Res Rent Roll'!$B26="","",IF('Res Rent Roll'!$D26="YES",IF(Vacancy!AN$3&lt;'Res Rent Roll'!$J26,'Res Rent Roll'!$H26*'Res Rent Roll'!$C26,'Res Rent Roll'!$R26*Rollover!AM26*Rents!AN26/30),'Res Rent Roll'!$R26*Rollover!AM26*Rents!AN26/30))</f>
        <v/>
      </c>
      <c r="AO26" s="47" t="str">
        <f>IF('Res Rent Roll'!$B26="","",IF('Res Rent Roll'!$D26="YES",IF(Vacancy!AO$3&lt;'Res Rent Roll'!$J26,'Res Rent Roll'!$H26*'Res Rent Roll'!$C26,'Res Rent Roll'!$R26*Rollover!AN26*Rents!AO26/30),'Res Rent Roll'!$R26*Rollover!AN26*Rents!AO26/30))</f>
        <v/>
      </c>
      <c r="AP26" s="47" t="str">
        <f>IF('Res Rent Roll'!$B26="","",IF('Res Rent Roll'!$D26="YES",IF(Vacancy!AP$3&lt;'Res Rent Roll'!$J26,'Res Rent Roll'!$H26*'Res Rent Roll'!$C26,'Res Rent Roll'!$R26*Rollover!AO26*Rents!AP26/30),'Res Rent Roll'!$R26*Rollover!AO26*Rents!AP26/30))</f>
        <v/>
      </c>
      <c r="AQ26" s="47" t="str">
        <f>IF('Res Rent Roll'!$B26="","",IF('Res Rent Roll'!$D26="YES",IF(Vacancy!AQ$3&lt;'Res Rent Roll'!$J26,'Res Rent Roll'!$H26*'Res Rent Roll'!$C26,'Res Rent Roll'!$R26*Rollover!AP26*Rents!AQ26/30),'Res Rent Roll'!$R26*Rollover!AP26*Rents!AQ26/30))</f>
        <v/>
      </c>
      <c r="AR26" s="47" t="str">
        <f>IF('Res Rent Roll'!$B26="","",IF('Res Rent Roll'!$D26="YES",IF(Vacancy!AR$3&lt;'Res Rent Roll'!$J26,'Res Rent Roll'!$H26*'Res Rent Roll'!$C26,'Res Rent Roll'!$R26*Rollover!AQ26*Rents!AR26/30),'Res Rent Roll'!$R26*Rollover!AQ26*Rents!AR26/30))</f>
        <v/>
      </c>
      <c r="AS26" s="47" t="str">
        <f>IF('Res Rent Roll'!$B26="","",IF('Res Rent Roll'!$D26="YES",IF(Vacancy!AS$3&lt;'Res Rent Roll'!$J26,'Res Rent Roll'!$H26*'Res Rent Roll'!$C26,'Res Rent Roll'!$R26*Rollover!AR26*Rents!AS26/30),'Res Rent Roll'!$R26*Rollover!AR26*Rents!AS26/30))</f>
        <v/>
      </c>
      <c r="AT26" s="47" t="str">
        <f>IF('Res Rent Roll'!$B26="","",IF('Res Rent Roll'!$D26="YES",IF(Vacancy!AT$3&lt;'Res Rent Roll'!$J26,'Res Rent Roll'!$H26*'Res Rent Roll'!$C26,'Res Rent Roll'!$R26*Rollover!AS26*Rents!AT26/30),'Res Rent Roll'!$R26*Rollover!AS26*Rents!AT26/30))</f>
        <v/>
      </c>
      <c r="AU26" s="47" t="str">
        <f>IF('Res Rent Roll'!$B26="","",IF('Res Rent Roll'!$D26="YES",IF(Vacancy!AU$3&lt;'Res Rent Roll'!$J26,'Res Rent Roll'!$H26*'Res Rent Roll'!$C26,'Res Rent Roll'!$R26*Rollover!AT26*Rents!AU26/30),'Res Rent Roll'!$R26*Rollover!AT26*Rents!AU26/30))</f>
        <v/>
      </c>
      <c r="AV26" s="47" t="str">
        <f>IF('Res Rent Roll'!$B26="","",IF('Res Rent Roll'!$D26="YES",IF(Vacancy!AV$3&lt;'Res Rent Roll'!$J26,'Res Rent Roll'!$H26*'Res Rent Roll'!$C26,'Res Rent Roll'!$R26*Rollover!AU26*Rents!AV26/30),'Res Rent Roll'!$R26*Rollover!AU26*Rents!AV26/30))</f>
        <v/>
      </c>
      <c r="AW26" s="47" t="str">
        <f>IF('Res Rent Roll'!$B26="","",IF('Res Rent Roll'!$D26="YES",IF(Vacancy!AW$3&lt;'Res Rent Roll'!$J26,'Res Rent Roll'!$H26*'Res Rent Roll'!$C26,'Res Rent Roll'!$R26*Rollover!AV26*Rents!AW26/30),'Res Rent Roll'!$R26*Rollover!AV26*Rents!AW26/30))</f>
        <v/>
      </c>
      <c r="AX26" s="47" t="str">
        <f>IF('Res Rent Roll'!$B26="","",IF('Res Rent Roll'!$D26="YES",IF(Vacancy!AX$3&lt;'Res Rent Roll'!$J26,'Res Rent Roll'!$H26*'Res Rent Roll'!$C26,'Res Rent Roll'!$R26*Rollover!AW26*Rents!AX26/30),'Res Rent Roll'!$R26*Rollover!AW26*Rents!AX26/30))</f>
        <v/>
      </c>
      <c r="AY26" s="47" t="str">
        <f>IF('Res Rent Roll'!$B26="","",IF('Res Rent Roll'!$D26="YES",IF(Vacancy!AY$3&lt;'Res Rent Roll'!$J26,'Res Rent Roll'!$H26*'Res Rent Roll'!$C26,'Res Rent Roll'!$R26*Rollover!AX26*Rents!AY26/30),'Res Rent Roll'!$R26*Rollover!AX26*Rents!AY26/30))</f>
        <v/>
      </c>
      <c r="AZ26" s="47" t="str">
        <f>IF('Res Rent Roll'!$B26="","",IF('Res Rent Roll'!$D26="YES",IF(Vacancy!AZ$3&lt;'Res Rent Roll'!$J26,'Res Rent Roll'!$H26*'Res Rent Roll'!$C26,'Res Rent Roll'!$R26*Rollover!AY26*Rents!AZ26/30),'Res Rent Roll'!$R26*Rollover!AY26*Rents!AZ26/30))</f>
        <v/>
      </c>
      <c r="BA26" s="47" t="str">
        <f>IF('Res Rent Roll'!$B26="","",IF('Res Rent Roll'!$D26="YES",IF(Vacancy!BA$3&lt;'Res Rent Roll'!$J26,'Res Rent Roll'!$H26*'Res Rent Roll'!$C26,'Res Rent Roll'!$R26*Rollover!AZ26*Rents!BA26/30),'Res Rent Roll'!$R26*Rollover!AZ26*Rents!BA26/30))</f>
        <v/>
      </c>
      <c r="BB26" s="47" t="str">
        <f>IF('Res Rent Roll'!$B26="","",IF('Res Rent Roll'!$D26="YES",IF(Vacancy!BB$3&lt;'Res Rent Roll'!$J26,'Res Rent Roll'!$H26*'Res Rent Roll'!$C26,'Res Rent Roll'!$R26*Rollover!BA26*Rents!BB26/30),'Res Rent Roll'!$R26*Rollover!BA26*Rents!BB26/30))</f>
        <v/>
      </c>
      <c r="BC26" s="47" t="str">
        <f>IF('Res Rent Roll'!$B26="","",IF('Res Rent Roll'!$D26="YES",IF(Vacancy!BC$3&lt;'Res Rent Roll'!$J26,'Res Rent Roll'!$H26*'Res Rent Roll'!$C26,'Res Rent Roll'!$R26*Rollover!BB26*Rents!BC26/30),'Res Rent Roll'!$R26*Rollover!BB26*Rents!BC26/30))</f>
        <v/>
      </c>
      <c r="BD26" s="47" t="str">
        <f>IF('Res Rent Roll'!$B26="","",IF('Res Rent Roll'!$D26="YES",IF(Vacancy!BD$3&lt;'Res Rent Roll'!$J26,'Res Rent Roll'!$H26*'Res Rent Roll'!$C26,'Res Rent Roll'!$R26*Rollover!BC26*Rents!BD26/30),'Res Rent Roll'!$R26*Rollover!BC26*Rents!BD26/30))</f>
        <v/>
      </c>
      <c r="BE26" s="47" t="str">
        <f>IF('Res Rent Roll'!$B26="","",IF('Res Rent Roll'!$D26="YES",IF(Vacancy!BE$3&lt;'Res Rent Roll'!$J26,'Res Rent Roll'!$H26*'Res Rent Roll'!$C26,'Res Rent Roll'!$R26*Rollover!BD26*Rents!BE26/30),'Res Rent Roll'!$R26*Rollover!BD26*Rents!BE26/30))</f>
        <v/>
      </c>
      <c r="BF26" s="47" t="str">
        <f>IF('Res Rent Roll'!$B26="","",IF('Res Rent Roll'!$D26="YES",IF(Vacancy!BF$3&lt;'Res Rent Roll'!$J26,'Res Rent Roll'!$H26*'Res Rent Roll'!$C26,'Res Rent Roll'!$R26*Rollover!BE26*Rents!BF26/30),'Res Rent Roll'!$R26*Rollover!BE26*Rents!BF26/30))</f>
        <v/>
      </c>
      <c r="BG26" s="47" t="str">
        <f>IF('Res Rent Roll'!$B26="","",IF('Res Rent Roll'!$D26="YES",IF(Vacancy!BG$3&lt;'Res Rent Roll'!$J26,'Res Rent Roll'!$H26*'Res Rent Roll'!$C26,'Res Rent Roll'!$R26*Rollover!BF26*Rents!BG26/30),'Res Rent Roll'!$R26*Rollover!BF26*Rents!BG26/30))</f>
        <v/>
      </c>
      <c r="BH26" s="47" t="str">
        <f>IF('Res Rent Roll'!$B26="","",IF('Res Rent Roll'!$D26="YES",IF(Vacancy!BH$3&lt;'Res Rent Roll'!$J26,'Res Rent Roll'!$H26*'Res Rent Roll'!$C26,'Res Rent Roll'!$R26*Rollover!BG26*Rents!BH26/30),'Res Rent Roll'!$R26*Rollover!BG26*Rents!BH26/30))</f>
        <v/>
      </c>
      <c r="BI26" s="47" t="str">
        <f>IF('Res Rent Roll'!$B26="","",IF('Res Rent Roll'!$D26="YES",IF(Vacancy!BI$3&lt;'Res Rent Roll'!$J26,'Res Rent Roll'!$H26*'Res Rent Roll'!$C26,'Res Rent Roll'!$R26*Rollover!BH26*Rents!BI26/30),'Res Rent Roll'!$R26*Rollover!BH26*Rents!BI26/30))</f>
        <v/>
      </c>
      <c r="BJ26" s="47" t="str">
        <f>IF('Res Rent Roll'!$B26="","",IF('Res Rent Roll'!$D26="YES",IF(Vacancy!BJ$3&lt;'Res Rent Roll'!$J26,'Res Rent Roll'!$H26*'Res Rent Roll'!$C26,'Res Rent Roll'!$R26*Rollover!BI26*Rents!BJ26/30),'Res Rent Roll'!$R26*Rollover!BI26*Rents!BJ26/30))</f>
        <v/>
      </c>
      <c r="BK26" s="47" t="str">
        <f>IF('Res Rent Roll'!$B26="","",IF('Res Rent Roll'!$D26="YES",IF(Vacancy!BK$3&lt;'Res Rent Roll'!$J26,'Res Rent Roll'!$H26*'Res Rent Roll'!$C26,'Res Rent Roll'!$R26*Rollover!BJ26*Rents!BK26/30),'Res Rent Roll'!$R26*Rollover!BJ26*Rents!BK26/30))</f>
        <v/>
      </c>
      <c r="BL26" s="47" t="str">
        <f>IF('Res Rent Roll'!$B26="","",IF('Res Rent Roll'!$D26="YES",IF(Vacancy!BL$3&lt;'Res Rent Roll'!$J26,'Res Rent Roll'!$H26*'Res Rent Roll'!$C26,'Res Rent Roll'!$R26*Rollover!BK26*Rents!BL26/30),'Res Rent Roll'!$R26*Rollover!BK26*Rents!BL26/30))</f>
        <v/>
      </c>
      <c r="BM26" s="47" t="str">
        <f>IF('Res Rent Roll'!$B26="","",IF('Res Rent Roll'!$D26="YES",IF(Vacancy!BM$3&lt;'Res Rent Roll'!$J26,'Res Rent Roll'!$H26*'Res Rent Roll'!$C26,'Res Rent Roll'!$R26*Rollover!BL26*Rents!BM26/30),'Res Rent Roll'!$R26*Rollover!BL26*Rents!BM26/30))</f>
        <v/>
      </c>
      <c r="BN26" s="47" t="str">
        <f>IF('Res Rent Roll'!$B26="","",IF('Res Rent Roll'!$D26="YES",IF(Vacancy!BN$3&lt;'Res Rent Roll'!$J26,'Res Rent Roll'!$H26*'Res Rent Roll'!$C26,'Res Rent Roll'!$R26*Rollover!BM26*Rents!BN26/30),'Res Rent Roll'!$R26*Rollover!BM26*Rents!BN26/30))</f>
        <v/>
      </c>
      <c r="BO26" s="47" t="str">
        <f>IF('Res Rent Roll'!$B26="","",IF('Res Rent Roll'!$D26="YES",IF(Vacancy!BO$3&lt;'Res Rent Roll'!$J26,'Res Rent Roll'!$H26*'Res Rent Roll'!$C26,'Res Rent Roll'!$R26*Rollover!BN26*Rents!BO26/30),'Res Rent Roll'!$R26*Rollover!BN26*Rents!BO26/30))</f>
        <v/>
      </c>
      <c r="BP26" s="47" t="str">
        <f>IF('Res Rent Roll'!$B26="","",IF('Res Rent Roll'!$D26="YES",IF(Vacancy!BP$3&lt;'Res Rent Roll'!$J26,'Res Rent Roll'!$H26*'Res Rent Roll'!$C26,'Res Rent Roll'!$R26*Rollover!BO26*Rents!BP26/30),'Res Rent Roll'!$R26*Rollover!BO26*Rents!BP26/30))</f>
        <v/>
      </c>
      <c r="BQ26" s="47" t="str">
        <f>IF('Res Rent Roll'!$B26="","",IF('Res Rent Roll'!$D26="YES",IF(Vacancy!BQ$3&lt;'Res Rent Roll'!$J26,'Res Rent Roll'!$H26*'Res Rent Roll'!$C26,'Res Rent Roll'!$R26*Rollover!BP26*Rents!BQ26/30),'Res Rent Roll'!$R26*Rollover!BP26*Rents!BQ26/30))</f>
        <v/>
      </c>
      <c r="BR26" s="47" t="str">
        <f>IF('Res Rent Roll'!$B26="","",IF('Res Rent Roll'!$D26="YES",IF(Vacancy!BR$3&lt;'Res Rent Roll'!$J26,'Res Rent Roll'!$H26*'Res Rent Roll'!$C26,'Res Rent Roll'!$R26*Rollover!BQ26*Rents!BR26/30),'Res Rent Roll'!$R26*Rollover!BQ26*Rents!BR26/30))</f>
        <v/>
      </c>
      <c r="BS26" s="47" t="str">
        <f>IF('Res Rent Roll'!$B26="","",IF('Res Rent Roll'!$D26="YES",IF(Vacancy!BS$3&lt;'Res Rent Roll'!$J26,'Res Rent Roll'!$H26*'Res Rent Roll'!$C26,'Res Rent Roll'!$R26*Rollover!BR26*Rents!BS26/30),'Res Rent Roll'!$R26*Rollover!BR26*Rents!BS26/30))</f>
        <v/>
      </c>
      <c r="BT26" s="47" t="str">
        <f>IF('Res Rent Roll'!$B26="","",IF('Res Rent Roll'!$D26="YES",IF(Vacancy!BT$3&lt;'Res Rent Roll'!$J26,'Res Rent Roll'!$H26*'Res Rent Roll'!$C26,'Res Rent Roll'!$R26*Rollover!BS26*Rents!BT26/30),'Res Rent Roll'!$R26*Rollover!BS26*Rents!BT26/30))</f>
        <v/>
      </c>
      <c r="BU26" s="47" t="str">
        <f>IF('Res Rent Roll'!$B26="","",IF('Res Rent Roll'!$D26="YES",IF(Vacancy!BU$3&lt;'Res Rent Roll'!$J26,'Res Rent Roll'!$H26*'Res Rent Roll'!$C26,'Res Rent Roll'!$R26*Rollover!BT26*Rents!BU26/30),'Res Rent Roll'!$R26*Rollover!BT26*Rents!BU26/30))</f>
        <v/>
      </c>
      <c r="BV26" s="47" t="str">
        <f>IF('Res Rent Roll'!$B26="","",IF('Res Rent Roll'!$D26="YES",IF(Vacancy!BV$3&lt;'Res Rent Roll'!$J26,'Res Rent Roll'!$H26*'Res Rent Roll'!$C26,'Res Rent Roll'!$R26*Rollover!BU26*Rents!BV26/30),'Res Rent Roll'!$R26*Rollover!BU26*Rents!BV26/30))</f>
        <v/>
      </c>
      <c r="BW26" s="47" t="str">
        <f>IF('Res Rent Roll'!$B26="","",IF('Res Rent Roll'!$D26="YES",IF(Vacancy!BW$3&lt;'Res Rent Roll'!$J26,'Res Rent Roll'!$H26*'Res Rent Roll'!$C26,'Res Rent Roll'!$R26*Rollover!BV26*Rents!BW26/30),'Res Rent Roll'!$R26*Rollover!BV26*Rents!BW26/30))</f>
        <v/>
      </c>
      <c r="BX26" s="47" t="str">
        <f>IF('Res Rent Roll'!$B26="","",IF('Res Rent Roll'!$D26="YES",IF(Vacancy!BX$3&lt;'Res Rent Roll'!$J26,'Res Rent Roll'!$H26*'Res Rent Roll'!$C26,'Res Rent Roll'!$R26*Rollover!BW26*Rents!BX26/30),'Res Rent Roll'!$R26*Rollover!BW26*Rents!BX26/30))</f>
        <v/>
      </c>
      <c r="BY26" s="47" t="str">
        <f>IF('Res Rent Roll'!$B26="","",IF('Res Rent Roll'!$D26="YES",IF(Vacancy!BY$3&lt;'Res Rent Roll'!$J26,'Res Rent Roll'!$H26*'Res Rent Roll'!$C26,'Res Rent Roll'!$R26*Rollover!BX26*Rents!BY26/30),'Res Rent Roll'!$R26*Rollover!BX26*Rents!BY26/30))</f>
        <v/>
      </c>
      <c r="BZ26" s="47" t="str">
        <f>IF('Res Rent Roll'!$B26="","",IF('Res Rent Roll'!$D26="YES",IF(Vacancy!BZ$3&lt;'Res Rent Roll'!$J26,'Res Rent Roll'!$H26*'Res Rent Roll'!$C26,'Res Rent Roll'!$R26*Rollover!BY26*Rents!BZ26/30),'Res Rent Roll'!$R26*Rollover!BY26*Rents!BZ26/30))</f>
        <v/>
      </c>
      <c r="CA26" s="47" t="str">
        <f>IF('Res Rent Roll'!$B26="","",IF('Res Rent Roll'!$D26="YES",IF(Vacancy!CA$3&lt;'Res Rent Roll'!$J26,'Res Rent Roll'!$H26*'Res Rent Roll'!$C26,'Res Rent Roll'!$R26*Rollover!BZ26*Rents!CA26/30),'Res Rent Roll'!$R26*Rollover!BZ26*Rents!CA26/30))</f>
        <v/>
      </c>
      <c r="CB26" s="47" t="str">
        <f>IF('Res Rent Roll'!$B26="","",IF('Res Rent Roll'!$D26="YES",IF(Vacancy!CB$3&lt;'Res Rent Roll'!$J26,'Res Rent Roll'!$H26*'Res Rent Roll'!$C26,'Res Rent Roll'!$R26*Rollover!CA26*Rents!CB26/30),'Res Rent Roll'!$R26*Rollover!CA26*Rents!CB26/30))</f>
        <v/>
      </c>
      <c r="CC26" s="47" t="str">
        <f>IF('Res Rent Roll'!$B26="","",IF('Res Rent Roll'!$D26="YES",IF(Vacancy!CC$3&lt;'Res Rent Roll'!$J26,'Res Rent Roll'!$H26*'Res Rent Roll'!$C26,'Res Rent Roll'!$R26*Rollover!CB26*Rents!CC26/30),'Res Rent Roll'!$R26*Rollover!CB26*Rents!CC26/30))</f>
        <v/>
      </c>
      <c r="CD26" s="47" t="str">
        <f>IF('Res Rent Roll'!$B26="","",IF('Res Rent Roll'!$D26="YES",IF(Vacancy!CD$3&lt;'Res Rent Roll'!$J26,'Res Rent Roll'!$H26*'Res Rent Roll'!$C26,'Res Rent Roll'!$R26*Rollover!CC26*Rents!CD26/30),'Res Rent Roll'!$R26*Rollover!CC26*Rents!CD26/30))</f>
        <v/>
      </c>
      <c r="CE26" s="47" t="str">
        <f>IF('Res Rent Roll'!$B26="","",IF('Res Rent Roll'!$D26="YES",IF(Vacancy!CE$3&lt;'Res Rent Roll'!$J26,'Res Rent Roll'!$H26*'Res Rent Roll'!$C26,'Res Rent Roll'!$R26*Rollover!CD26*Rents!CE26/30),'Res Rent Roll'!$R26*Rollover!CD26*Rents!CE26/30))</f>
        <v/>
      </c>
      <c r="CF26" s="47" t="str">
        <f>IF('Res Rent Roll'!$B26="","",IF('Res Rent Roll'!$D26="YES",IF(Vacancy!CF$3&lt;'Res Rent Roll'!$J26,'Res Rent Roll'!$H26*'Res Rent Roll'!$C26,'Res Rent Roll'!$R26*Rollover!CE26*Rents!CF26/30),'Res Rent Roll'!$R26*Rollover!CE26*Rents!CF26/30))</f>
        <v/>
      </c>
      <c r="CG26" s="47" t="str">
        <f>IF('Res Rent Roll'!$B26="","",IF('Res Rent Roll'!$D26="YES",IF(Vacancy!CG$3&lt;'Res Rent Roll'!$J26,'Res Rent Roll'!$H26*'Res Rent Roll'!$C26,'Res Rent Roll'!$R26*Rollover!CF26*Rents!CG26/30),'Res Rent Roll'!$R26*Rollover!CF26*Rents!CG26/30))</f>
        <v/>
      </c>
      <c r="CH26" s="47" t="str">
        <f>IF('Res Rent Roll'!$B26="","",IF('Res Rent Roll'!$D26="YES",IF(Vacancy!CH$3&lt;'Res Rent Roll'!$J26,'Res Rent Roll'!$H26*'Res Rent Roll'!$C26,'Res Rent Roll'!$R26*Rollover!CG26*Rents!CH26/30),'Res Rent Roll'!$R26*Rollover!CG26*Rents!CH26/30))</f>
        <v/>
      </c>
      <c r="CI26" s="47" t="str">
        <f>IF('Res Rent Roll'!$B26="","",IF('Res Rent Roll'!$D26="YES",IF(Vacancy!CI$3&lt;'Res Rent Roll'!$J26,'Res Rent Roll'!$H26*'Res Rent Roll'!$C26,'Res Rent Roll'!$R26*Rollover!CH26*Rents!CI26/30),'Res Rent Roll'!$R26*Rollover!CH26*Rents!CI26/30))</f>
        <v/>
      </c>
      <c r="CJ26" s="47" t="str">
        <f>IF('Res Rent Roll'!$B26="","",IF('Res Rent Roll'!$D26="YES",IF(Vacancy!CJ$3&lt;'Res Rent Roll'!$J26,'Res Rent Roll'!$H26*'Res Rent Roll'!$C26,'Res Rent Roll'!$R26*Rollover!CI26*Rents!CJ26/30),'Res Rent Roll'!$R26*Rollover!CI26*Rents!CJ26/30))</f>
        <v/>
      </c>
      <c r="CK26" s="47" t="str">
        <f>IF('Res Rent Roll'!$B26="","",IF('Res Rent Roll'!$D26="YES",IF(Vacancy!CK$3&lt;'Res Rent Roll'!$J26,'Res Rent Roll'!$H26*'Res Rent Roll'!$C26,'Res Rent Roll'!$R26*Rollover!CJ26*Rents!CK26/30),'Res Rent Roll'!$R26*Rollover!CJ26*Rents!CK26/30))</f>
        <v/>
      </c>
      <c r="CL26" s="47" t="str">
        <f>IF('Res Rent Roll'!$B26="","",IF('Res Rent Roll'!$D26="YES",IF(Vacancy!CL$3&lt;'Res Rent Roll'!$J26,'Res Rent Roll'!$H26*'Res Rent Roll'!$C26,'Res Rent Roll'!$R26*Rollover!CK26*Rents!CL26/30),'Res Rent Roll'!$R26*Rollover!CK26*Rents!CL26/30))</f>
        <v/>
      </c>
      <c r="CM26" s="47" t="str">
        <f>IF('Res Rent Roll'!$B26="","",IF('Res Rent Roll'!$D26="YES",IF(Vacancy!CM$3&lt;'Res Rent Roll'!$J26,'Res Rent Roll'!$H26*'Res Rent Roll'!$C26,'Res Rent Roll'!$R26*Rollover!CL26*Rents!CM26/30),'Res Rent Roll'!$R26*Rollover!CL26*Rents!CM26/30))</f>
        <v/>
      </c>
      <c r="CN26" s="47" t="str">
        <f>IF('Res Rent Roll'!$B26="","",IF('Res Rent Roll'!$D26="YES",IF(Vacancy!CN$3&lt;'Res Rent Roll'!$J26,'Res Rent Roll'!$H26*'Res Rent Roll'!$C26,'Res Rent Roll'!$R26*Rollover!CM26*Rents!CN26/30),'Res Rent Roll'!$R26*Rollover!CM26*Rents!CN26/30))</f>
        <v/>
      </c>
      <c r="CO26" s="47" t="str">
        <f>IF('Res Rent Roll'!$B26="","",IF('Res Rent Roll'!$D26="YES",IF(Vacancy!CO$3&lt;'Res Rent Roll'!$J26,'Res Rent Roll'!$H26*'Res Rent Roll'!$C26,'Res Rent Roll'!$R26*Rollover!CN26*Rents!CO26/30),'Res Rent Roll'!$R26*Rollover!CN26*Rents!CO26/30))</f>
        <v/>
      </c>
      <c r="CP26" s="47" t="str">
        <f>IF('Res Rent Roll'!$B26="","",IF('Res Rent Roll'!$D26="YES",IF(Vacancy!CP$3&lt;'Res Rent Roll'!$J26,'Res Rent Roll'!$H26*'Res Rent Roll'!$C26,'Res Rent Roll'!$R26*Rollover!CO26*Rents!CP26/30),'Res Rent Roll'!$R26*Rollover!CO26*Rents!CP26/30))</f>
        <v/>
      </c>
      <c r="CQ26" s="47" t="str">
        <f>IF('Res Rent Roll'!$B26="","",IF('Res Rent Roll'!$D26="YES",IF(Vacancy!CQ$3&lt;'Res Rent Roll'!$J26,'Res Rent Roll'!$H26*'Res Rent Roll'!$C26,'Res Rent Roll'!$R26*Rollover!CP26*Rents!CQ26/30),'Res Rent Roll'!$R26*Rollover!CP26*Rents!CQ26/30))</f>
        <v/>
      </c>
      <c r="CR26" s="47" t="str">
        <f>IF('Res Rent Roll'!$B26="","",IF('Res Rent Roll'!$D26="YES",IF(Vacancy!CR$3&lt;'Res Rent Roll'!$J26,'Res Rent Roll'!$H26*'Res Rent Roll'!$C26,'Res Rent Roll'!$R26*Rollover!CQ26*Rents!CR26/30),'Res Rent Roll'!$R26*Rollover!CQ26*Rents!CR26/30))</f>
        <v/>
      </c>
      <c r="CS26" s="47" t="str">
        <f>IF('Res Rent Roll'!$B26="","",IF('Res Rent Roll'!$D26="YES",IF(Vacancy!CS$3&lt;'Res Rent Roll'!$J26,'Res Rent Roll'!$H26*'Res Rent Roll'!$C26,'Res Rent Roll'!$R26*Rollover!CR26*Rents!CS26/30),'Res Rent Roll'!$R26*Rollover!CR26*Rents!CS26/30))</f>
        <v/>
      </c>
      <c r="CT26" s="47" t="str">
        <f>IF('Res Rent Roll'!$B26="","",IF('Res Rent Roll'!$D26="YES",IF(Vacancy!CT$3&lt;'Res Rent Roll'!$J26,'Res Rent Roll'!$H26*'Res Rent Roll'!$C26,'Res Rent Roll'!$R26*Rollover!CS26*Rents!CT26/30),'Res Rent Roll'!$R26*Rollover!CS26*Rents!CT26/30))</f>
        <v/>
      </c>
      <c r="CU26" s="47" t="str">
        <f>IF('Res Rent Roll'!$B26="","",IF('Res Rent Roll'!$D26="YES",IF(Vacancy!CU$3&lt;'Res Rent Roll'!$J26,'Res Rent Roll'!$H26*'Res Rent Roll'!$C26,'Res Rent Roll'!$R26*Rollover!CT26*Rents!CU26/30),'Res Rent Roll'!$R26*Rollover!CT26*Rents!CU26/30))</f>
        <v/>
      </c>
      <c r="CV26" s="47" t="str">
        <f>IF('Res Rent Roll'!$B26="","",IF('Res Rent Roll'!$D26="YES",IF(Vacancy!CV$3&lt;'Res Rent Roll'!$J26,'Res Rent Roll'!$H26*'Res Rent Roll'!$C26,'Res Rent Roll'!$R26*Rollover!CU26*Rents!CV26/30),'Res Rent Roll'!$R26*Rollover!CU26*Rents!CV26/30))</f>
        <v/>
      </c>
      <c r="CW26" s="47" t="str">
        <f>IF('Res Rent Roll'!$B26="","",IF('Res Rent Roll'!$D26="YES",IF(Vacancy!CW$3&lt;'Res Rent Roll'!$J26,'Res Rent Roll'!$H26*'Res Rent Roll'!$C26,'Res Rent Roll'!$R26*Rollover!CV26*Rents!CW26/30),'Res Rent Roll'!$R26*Rollover!CV26*Rents!CW26/30))</f>
        <v/>
      </c>
      <c r="CX26" s="47" t="str">
        <f>IF('Res Rent Roll'!$B26="","",IF('Res Rent Roll'!$D26="YES",IF(Vacancy!CX$3&lt;'Res Rent Roll'!$J26,'Res Rent Roll'!$H26*'Res Rent Roll'!$C26,'Res Rent Roll'!$R26*Rollover!CW26*Rents!CX26/30),'Res Rent Roll'!$R26*Rollover!CW26*Rents!CX26/30))</f>
        <v/>
      </c>
      <c r="CY26" s="47" t="str">
        <f>IF('Res Rent Roll'!$B26="","",IF('Res Rent Roll'!$D26="YES",IF(Vacancy!CY$3&lt;'Res Rent Roll'!$J26,'Res Rent Roll'!$H26*'Res Rent Roll'!$C26,'Res Rent Roll'!$R26*Rollover!CX26*Rents!CY26/30),'Res Rent Roll'!$R26*Rollover!CX26*Rents!CY26/30))</f>
        <v/>
      </c>
      <c r="CZ26" s="47" t="str">
        <f>IF('Res Rent Roll'!$B26="","",IF('Res Rent Roll'!$D26="YES",IF(Vacancy!CZ$3&lt;'Res Rent Roll'!$J26,'Res Rent Roll'!$H26*'Res Rent Roll'!$C26,'Res Rent Roll'!$R26*Rollover!CY26*Rents!CZ26/30),'Res Rent Roll'!$R26*Rollover!CY26*Rents!CZ26/30))</f>
        <v/>
      </c>
      <c r="DA26" s="47" t="str">
        <f>IF('Res Rent Roll'!$B26="","",IF('Res Rent Roll'!$D26="YES",IF(Vacancy!DA$3&lt;'Res Rent Roll'!$J26,'Res Rent Roll'!$H26*'Res Rent Roll'!$C26,'Res Rent Roll'!$R26*Rollover!CZ26*Rents!DA26/30),'Res Rent Roll'!$R26*Rollover!CZ26*Rents!DA26/30))</f>
        <v/>
      </c>
      <c r="DB26" s="47" t="str">
        <f>IF('Res Rent Roll'!$B26="","",IF('Res Rent Roll'!$D26="YES",IF(Vacancy!DB$3&lt;'Res Rent Roll'!$J26,'Res Rent Roll'!$H26*'Res Rent Roll'!$C26,'Res Rent Roll'!$R26*Rollover!DA26*Rents!DB26/30),'Res Rent Roll'!$R26*Rollover!DA26*Rents!DB26/30))</f>
        <v/>
      </c>
      <c r="DC26" s="47" t="str">
        <f>IF('Res Rent Roll'!$B26="","",IF('Res Rent Roll'!$D26="YES",IF(Vacancy!DC$3&lt;'Res Rent Roll'!$J26,'Res Rent Roll'!$H26*'Res Rent Roll'!$C26,'Res Rent Roll'!$R26*Rollover!DB26*Rents!DC26/30),'Res Rent Roll'!$R26*Rollover!DB26*Rents!DC26/30))</f>
        <v/>
      </c>
      <c r="DD26" s="47" t="str">
        <f>IF('Res Rent Roll'!$B26="","",IF('Res Rent Roll'!$D26="YES",IF(Vacancy!DD$3&lt;'Res Rent Roll'!$J26,'Res Rent Roll'!$H26*'Res Rent Roll'!$C26,'Res Rent Roll'!$R26*Rollover!DC26*Rents!DD26/30),'Res Rent Roll'!$R26*Rollover!DC26*Rents!DD26/30))</f>
        <v/>
      </c>
      <c r="DE26" s="47" t="str">
        <f>IF('Res Rent Roll'!$B26="","",IF('Res Rent Roll'!$D26="YES",IF(Vacancy!DE$3&lt;'Res Rent Roll'!$J26,'Res Rent Roll'!$H26*'Res Rent Roll'!$C26,'Res Rent Roll'!$R26*Rollover!DD26*Rents!DE26/30),'Res Rent Roll'!$R26*Rollover!DD26*Rents!DE26/30))</f>
        <v/>
      </c>
      <c r="DF26" s="47" t="str">
        <f>IF('Res Rent Roll'!$B26="","",IF('Res Rent Roll'!$D26="YES",IF(Vacancy!DF$3&lt;'Res Rent Roll'!$J26,'Res Rent Roll'!$H26*'Res Rent Roll'!$C26,'Res Rent Roll'!$R26*Rollover!DE26*Rents!DF26/30),'Res Rent Roll'!$R26*Rollover!DE26*Rents!DF26/30))</f>
        <v/>
      </c>
      <c r="DG26" s="47" t="str">
        <f>IF('Res Rent Roll'!$B26="","",IF('Res Rent Roll'!$D26="YES",IF(Vacancy!DG$3&lt;'Res Rent Roll'!$J26,'Res Rent Roll'!$H26*'Res Rent Roll'!$C26,'Res Rent Roll'!$R26*Rollover!DF26*Rents!DG26/30),'Res Rent Roll'!$R26*Rollover!DF26*Rents!DG26/30))</f>
        <v/>
      </c>
      <c r="DH26" s="47" t="str">
        <f>IF('Res Rent Roll'!$B26="","",IF('Res Rent Roll'!$D26="YES",IF(Vacancy!DH$3&lt;'Res Rent Roll'!$J26,'Res Rent Roll'!$H26*'Res Rent Roll'!$C26,'Res Rent Roll'!$R26*Rollover!DG26*Rents!DH26/30),'Res Rent Roll'!$R26*Rollover!DG26*Rents!DH26/30))</f>
        <v/>
      </c>
      <c r="DI26" s="47" t="str">
        <f>IF('Res Rent Roll'!$B26="","",IF('Res Rent Roll'!$D26="YES",IF(Vacancy!DI$3&lt;'Res Rent Roll'!$J26,'Res Rent Roll'!$H26*'Res Rent Roll'!$C26,'Res Rent Roll'!$R26*Rollover!DH26*Rents!DI26/30),'Res Rent Roll'!$R26*Rollover!DH26*Rents!DI26/30))</f>
        <v/>
      </c>
      <c r="DJ26" s="47" t="str">
        <f>IF('Res Rent Roll'!$B26="","",IF('Res Rent Roll'!$D26="YES",IF(Vacancy!DJ$3&lt;'Res Rent Roll'!$J26,'Res Rent Roll'!$H26*'Res Rent Roll'!$C26,'Res Rent Roll'!$R26*Rollover!DI26*Rents!DJ26/30),'Res Rent Roll'!$R26*Rollover!DI26*Rents!DJ26/30))</f>
        <v/>
      </c>
      <c r="DK26" s="47" t="str">
        <f>IF('Res Rent Roll'!$B26="","",IF('Res Rent Roll'!$D26="YES",IF(Vacancy!DK$3&lt;'Res Rent Roll'!$J26,'Res Rent Roll'!$H26*'Res Rent Roll'!$C26,'Res Rent Roll'!$R26*Rollover!DJ26*Rents!DK26/30),'Res Rent Roll'!$R26*Rollover!DJ26*Rents!DK26/30))</f>
        <v/>
      </c>
      <c r="DL26" s="47" t="str">
        <f>IF('Res Rent Roll'!$B26="","",IF('Res Rent Roll'!$D26="YES",IF(Vacancy!DL$3&lt;'Res Rent Roll'!$J26,'Res Rent Roll'!$H26*'Res Rent Roll'!$C26,'Res Rent Roll'!$R26*Rollover!DK26*Rents!DL26/30),'Res Rent Roll'!$R26*Rollover!DK26*Rents!DL26/30))</f>
        <v/>
      </c>
      <c r="DM26" s="47" t="str">
        <f>IF('Res Rent Roll'!$B26="","",IF('Res Rent Roll'!$D26="YES",IF(Vacancy!DM$3&lt;'Res Rent Roll'!$J26,'Res Rent Roll'!$H26*'Res Rent Roll'!$C26,'Res Rent Roll'!$R26*Rollover!DL26*Rents!DM26/30),'Res Rent Roll'!$R26*Rollover!DL26*Rents!DM26/30))</f>
        <v/>
      </c>
      <c r="DN26" s="47" t="str">
        <f>IF('Res Rent Roll'!$B26="","",IF('Res Rent Roll'!$D26="YES",IF(Vacancy!DN$3&lt;'Res Rent Roll'!$J26,'Res Rent Roll'!$H26*'Res Rent Roll'!$C26,'Res Rent Roll'!$R26*Rollover!DM26*Rents!DN26/30),'Res Rent Roll'!$R26*Rollover!DM26*Rents!DN26/30))</f>
        <v/>
      </c>
      <c r="DO26" s="47" t="str">
        <f>IF('Res Rent Roll'!$B26="","",IF('Res Rent Roll'!$D26="YES",IF(Vacancy!DO$3&lt;'Res Rent Roll'!$J26,'Res Rent Roll'!$H26*'Res Rent Roll'!$C26,'Res Rent Roll'!$R26*Rollover!DN26*Rents!DO26/30),'Res Rent Roll'!$R26*Rollover!DN26*Rents!DO26/30))</f>
        <v/>
      </c>
      <c r="DP26" s="47" t="str">
        <f>IF('Res Rent Roll'!$B26="","",IF('Res Rent Roll'!$D26="YES",IF(Vacancy!DP$3&lt;'Res Rent Roll'!$J26,'Res Rent Roll'!$H26*'Res Rent Roll'!$C26,'Res Rent Roll'!$R26*Rollover!DO26*Rents!DP26/30),'Res Rent Roll'!$R26*Rollover!DO26*Rents!DP26/30))</f>
        <v/>
      </c>
      <c r="DQ26" s="47" t="str">
        <f>IF('Res Rent Roll'!$B26="","",IF('Res Rent Roll'!$D26="YES",IF(Vacancy!DQ$3&lt;'Res Rent Roll'!$J26,'Res Rent Roll'!$H26*'Res Rent Roll'!$C26,'Res Rent Roll'!$R26*Rollover!DP26*Rents!DQ26/30),'Res Rent Roll'!$R26*Rollover!DP26*Rents!DQ26/30))</f>
        <v/>
      </c>
      <c r="DR26" s="47" t="str">
        <f>IF('Res Rent Roll'!$B26="","",IF('Res Rent Roll'!$D26="YES",IF(Vacancy!DR$3&lt;'Res Rent Roll'!$J26,'Res Rent Roll'!$H26*'Res Rent Roll'!$C26,'Res Rent Roll'!$R26*Rollover!DQ26*Rents!DR26/30),'Res Rent Roll'!$R26*Rollover!DQ26*Rents!DR26/30))</f>
        <v/>
      </c>
      <c r="DS26" s="47" t="str">
        <f>IF('Res Rent Roll'!$B26="","",IF('Res Rent Roll'!$D26="YES",IF(Vacancy!DS$3&lt;'Res Rent Roll'!$J26,'Res Rent Roll'!$H26*'Res Rent Roll'!$C26,'Res Rent Roll'!$R26*Rollover!DR26*Rents!DS26/30),'Res Rent Roll'!$R26*Rollover!DR26*Rents!DS26/30))</f>
        <v/>
      </c>
      <c r="DT26" s="47" t="str">
        <f>IF('Res Rent Roll'!$B26="","",IF('Res Rent Roll'!$D26="YES",IF(Vacancy!DT$3&lt;'Res Rent Roll'!$J26,'Res Rent Roll'!$H26*'Res Rent Roll'!$C26,'Res Rent Roll'!$R26*Rollover!DS26*Rents!DT26/30),'Res Rent Roll'!$R26*Rollover!DS26*Rents!DT26/30))</f>
        <v/>
      </c>
      <c r="DU26" s="47" t="str">
        <f>IF('Res Rent Roll'!$B26="","",IF('Res Rent Roll'!$D26="YES",IF(Vacancy!DU$3&lt;'Res Rent Roll'!$J26,'Res Rent Roll'!$H26*'Res Rent Roll'!$C26,'Res Rent Roll'!$R26*Rollover!DT26*Rents!DU26/30),'Res Rent Roll'!$R26*Rollover!DT26*Rents!DU26/30))</f>
        <v/>
      </c>
      <c r="DV26" s="47" t="str">
        <f>IF('Res Rent Roll'!$B26="","",IF('Res Rent Roll'!$D26="YES",IF(Vacancy!DV$3&lt;'Res Rent Roll'!$J26,'Res Rent Roll'!$H26*'Res Rent Roll'!$C26,'Res Rent Roll'!$R26*Rollover!DU26*Rents!DV26/30),'Res Rent Roll'!$R26*Rollover!DU26*Rents!DV26/30))</f>
        <v/>
      </c>
      <c r="DW26" s="47" t="str">
        <f>IF('Res Rent Roll'!$B26="","",IF('Res Rent Roll'!$D26="YES",IF(Vacancy!DW$3&lt;'Res Rent Roll'!$J26,'Res Rent Roll'!$H26*'Res Rent Roll'!$C26,'Res Rent Roll'!$R26*Rollover!DV26*Rents!DW26/30),'Res Rent Roll'!$R26*Rollover!DV26*Rents!DW26/30))</f>
        <v/>
      </c>
      <c r="DX26" s="47" t="str">
        <f>IF('Res Rent Roll'!$B26="","",IF('Res Rent Roll'!$D26="YES",IF(Vacancy!DX$3&lt;'Res Rent Roll'!$J26,'Res Rent Roll'!$H26*'Res Rent Roll'!$C26,'Res Rent Roll'!$R26*Rollover!DW26*Rents!DX26/30),'Res Rent Roll'!$R26*Rollover!DW26*Rents!DX26/30))</f>
        <v/>
      </c>
      <c r="DY26" s="47" t="str">
        <f>IF('Res Rent Roll'!$B26="","",IF('Res Rent Roll'!$D26="YES",IF(Vacancy!DY$3&lt;'Res Rent Roll'!$J26,'Res Rent Roll'!$H26*'Res Rent Roll'!$C26,'Res Rent Roll'!$R26*Rollover!DX26*Rents!DY26/30),'Res Rent Roll'!$R26*Rollover!DX26*Rents!DY26/30))</f>
        <v/>
      </c>
      <c r="DZ26" s="47" t="str">
        <f>IF('Res Rent Roll'!$B26="","",IF('Res Rent Roll'!$D26="YES",IF(Vacancy!DZ$3&lt;'Res Rent Roll'!$J26,'Res Rent Roll'!$H26*'Res Rent Roll'!$C26,'Res Rent Roll'!$R26*Rollover!DY26*Rents!DZ26/30),'Res Rent Roll'!$R26*Rollover!DY26*Rents!DZ26/30))</f>
        <v/>
      </c>
      <c r="EA26" s="47" t="str">
        <f>IF('Res Rent Roll'!$B26="","",IF('Res Rent Roll'!$D26="YES",IF(Vacancy!EA$3&lt;'Res Rent Roll'!$J26,'Res Rent Roll'!$H26*'Res Rent Roll'!$C26,'Res Rent Roll'!$R26*Rollover!DZ26*Rents!EA26/30),'Res Rent Roll'!$R26*Rollover!DZ26*Rents!EA26/30))</f>
        <v/>
      </c>
      <c r="EB26" s="47" t="str">
        <f>IF('Res Rent Roll'!$B26="","",IF('Res Rent Roll'!$D26="YES",IF(Vacancy!EB$3&lt;'Res Rent Roll'!$J26,'Res Rent Roll'!$H26*'Res Rent Roll'!$C26,'Res Rent Roll'!$R26*Rollover!EA26*Rents!EB26/30),'Res Rent Roll'!$R26*Rollover!EA26*Rents!EB26/30))</f>
        <v/>
      </c>
      <c r="EC26" s="47" t="str">
        <f>IF('Res Rent Roll'!$B26="","",IF('Res Rent Roll'!$D26="YES",IF(Vacancy!EC$3&lt;'Res Rent Roll'!$J26,'Res Rent Roll'!$H26*'Res Rent Roll'!$C26,'Res Rent Roll'!$R26*Rollover!EB26*Rents!EC26/30),'Res Rent Roll'!$R26*Rollover!EB26*Rents!EC26/30))</f>
        <v/>
      </c>
      <c r="ED26" s="47" t="str">
        <f>IF('Res Rent Roll'!$B26="","",IF('Res Rent Roll'!$D26="YES",IF(Vacancy!ED$3&lt;'Res Rent Roll'!$J26,'Res Rent Roll'!$H26*'Res Rent Roll'!$C26,'Res Rent Roll'!$R26*Rollover!EC26*Rents!ED26/30),'Res Rent Roll'!$R26*Rollover!EC26*Rents!ED26/30))</f>
        <v/>
      </c>
      <c r="EE26" s="47" t="str">
        <f>IF('Res Rent Roll'!$B26="","",IF('Res Rent Roll'!$D26="YES",IF(Vacancy!EE$3&lt;'Res Rent Roll'!$J26,'Res Rent Roll'!$H26*'Res Rent Roll'!$C26,'Res Rent Roll'!$R26*Rollover!ED26*Rents!EE26/30),'Res Rent Roll'!$R26*Rollover!ED26*Rents!EE26/30))</f>
        <v/>
      </c>
      <c r="EF26" s="47" t="str">
        <f>IF('Res Rent Roll'!$B26="","",IF('Res Rent Roll'!$D26="YES",IF(Vacancy!EF$3&lt;'Res Rent Roll'!$J26,'Res Rent Roll'!$H26*'Res Rent Roll'!$C26,'Res Rent Roll'!$R26*Rollover!EE26*Rents!EF26/30),'Res Rent Roll'!$R26*Rollover!EE26*Rents!EF26/30))</f>
        <v/>
      </c>
      <c r="EG26" s="47" t="str">
        <f>IF('Res Rent Roll'!$B26="","",IF('Res Rent Roll'!$D26="YES",IF(Vacancy!EG$3&lt;'Res Rent Roll'!$J26,'Res Rent Roll'!$H26*'Res Rent Roll'!$C26,'Res Rent Roll'!$R26*Rollover!EF26*Rents!EG26/30),'Res Rent Roll'!$R26*Rollover!EF26*Rents!EG26/30))</f>
        <v/>
      </c>
      <c r="EH26" s="47" t="str">
        <f>IF('Res Rent Roll'!$B26="","",IF('Res Rent Roll'!$D26="YES",IF(Vacancy!EH$3&lt;'Res Rent Roll'!$J26,'Res Rent Roll'!$H26*'Res Rent Roll'!$C26,'Res Rent Roll'!$R26*Rollover!EG26*Rents!EH26/30),'Res Rent Roll'!$R26*Rollover!EG26*Rents!EH26/30))</f>
        <v/>
      </c>
      <c r="EI26" s="47" t="str">
        <f>IF('Res Rent Roll'!$B26="","",IF('Res Rent Roll'!$D26="YES",IF(Vacancy!EI$3&lt;'Res Rent Roll'!$J26,'Res Rent Roll'!$H26*'Res Rent Roll'!$C26,'Res Rent Roll'!$R26*Rollover!EH26*Rents!EI26/30),'Res Rent Roll'!$R26*Rollover!EH26*Rents!EI26/30))</f>
        <v/>
      </c>
      <c r="EJ26" s="47" t="str">
        <f>IF('Res Rent Roll'!$B26="","",IF('Res Rent Roll'!$D26="YES",IF(Vacancy!EJ$3&lt;'Res Rent Roll'!$J26,'Res Rent Roll'!$H26*'Res Rent Roll'!$C26,'Res Rent Roll'!$R26*Rollover!EI26*Rents!EJ26/30),'Res Rent Roll'!$R26*Rollover!EI26*Rents!EJ26/30))</f>
        <v/>
      </c>
      <c r="EK26" s="47" t="str">
        <f>IF('Res Rent Roll'!$B26="","",IF('Res Rent Roll'!$D26="YES",IF(Vacancy!EK$3&lt;'Res Rent Roll'!$J26,'Res Rent Roll'!$H26*'Res Rent Roll'!$C26,'Res Rent Roll'!$R26*Rollover!EJ26*Rents!EK26/30),'Res Rent Roll'!$R26*Rollover!EJ26*Rents!EK26/30))</f>
        <v/>
      </c>
      <c r="EL26" s="47" t="str">
        <f>IF('Res Rent Roll'!$B26="","",IF('Res Rent Roll'!$D26="YES",IF(Vacancy!EL$3&lt;'Res Rent Roll'!$J26,'Res Rent Roll'!$H26*'Res Rent Roll'!$C26,'Res Rent Roll'!$R26*Rollover!EK26*Rents!EL26/30),'Res Rent Roll'!$R26*Rollover!EK26*Rents!EL26/30))</f>
        <v/>
      </c>
      <c r="EM26" s="47" t="str">
        <f>IF('Res Rent Roll'!$B26="","",IF('Res Rent Roll'!$D26="YES",IF(Vacancy!EM$3&lt;'Res Rent Roll'!$J26,'Res Rent Roll'!$H26*'Res Rent Roll'!$C26,'Res Rent Roll'!$R26*Rollover!EL26*Rents!EM26/30),'Res Rent Roll'!$R26*Rollover!EL26*Rents!EM26/30))</f>
        <v/>
      </c>
      <c r="EN26" s="47" t="str">
        <f>IF('Res Rent Roll'!$B26="","",IF('Res Rent Roll'!$D26="YES",IF(Vacancy!EN$3&lt;'Res Rent Roll'!$J26,'Res Rent Roll'!$H26*'Res Rent Roll'!$C26,'Res Rent Roll'!$R26*Rollover!EM26*Rents!EN26/30),'Res Rent Roll'!$R26*Rollover!EM26*Rents!EN26/30))</f>
        <v/>
      </c>
      <c r="EO26" s="47" t="str">
        <f>IF('Res Rent Roll'!$B26="","",IF('Res Rent Roll'!$D26="YES",IF(Vacancy!EO$3&lt;'Res Rent Roll'!$J26,'Res Rent Roll'!$H26*'Res Rent Roll'!$C26,'Res Rent Roll'!$R26*Rollover!EN26*Rents!EO26/30),'Res Rent Roll'!$R26*Rollover!EN26*Rents!EO26/30))</f>
        <v/>
      </c>
      <c r="EP26" s="47" t="str">
        <f>IF('Res Rent Roll'!$B26="","",IF('Res Rent Roll'!$D26="YES",IF(Vacancy!EP$3&lt;'Res Rent Roll'!$J26,'Res Rent Roll'!$H26*'Res Rent Roll'!$C26,'Res Rent Roll'!$R26*Rollover!EO26*Rents!EP26/30),'Res Rent Roll'!$R26*Rollover!EO26*Rents!EP26/30))</f>
        <v/>
      </c>
      <c r="EQ26" s="47" t="str">
        <f>IF('Res Rent Roll'!$B26="","",IF('Res Rent Roll'!$D26="YES",IF(Vacancy!EQ$3&lt;'Res Rent Roll'!$J26,'Res Rent Roll'!$H26*'Res Rent Roll'!$C26,'Res Rent Roll'!$R26*Rollover!EP26*Rents!EQ26/30),'Res Rent Roll'!$R26*Rollover!EP26*Rents!EQ26/30))</f>
        <v/>
      </c>
      <c r="ER26" s="47" t="str">
        <f>IF('Res Rent Roll'!$B26="","",IF('Res Rent Roll'!$D26="YES",IF(Vacancy!ER$3&lt;'Res Rent Roll'!$J26,'Res Rent Roll'!$H26*'Res Rent Roll'!$C26,'Res Rent Roll'!$R26*Rollover!EQ26*Rents!ER26/30),'Res Rent Roll'!$R26*Rollover!EQ26*Rents!ER26/30))</f>
        <v/>
      </c>
      <c r="ES26" s="47" t="str">
        <f>IF('Res Rent Roll'!$B26="","",IF('Res Rent Roll'!$D26="YES",IF(Vacancy!ES$3&lt;'Res Rent Roll'!$J26,'Res Rent Roll'!$H26*'Res Rent Roll'!$C26,'Res Rent Roll'!$R26*Rollover!ER26*Rents!ES26/30),'Res Rent Roll'!$R26*Rollover!ER26*Rents!ES26/30))</f>
        <v/>
      </c>
      <c r="ET26" s="47" t="str">
        <f>IF('Res Rent Roll'!$B26="","",IF('Res Rent Roll'!$D26="YES",IF(Vacancy!ET$3&lt;'Res Rent Roll'!$J26,'Res Rent Roll'!$H26*'Res Rent Roll'!$C26,'Res Rent Roll'!$R26*Rollover!ES26*Rents!ET26/30),'Res Rent Roll'!$R26*Rollover!ES26*Rents!ET26/30))</f>
        <v/>
      </c>
      <c r="EU26" s="47" t="str">
        <f>IF('Res Rent Roll'!$B26="","",IF('Res Rent Roll'!$D26="YES",IF(Vacancy!EU$3&lt;'Res Rent Roll'!$J26,'Res Rent Roll'!$H26*'Res Rent Roll'!$C26,'Res Rent Roll'!$R26*Rollover!ET26*Rents!EU26/30),'Res Rent Roll'!$R26*Rollover!ET26*Rents!EU26/30))</f>
        <v/>
      </c>
      <c r="EV26" s="47" t="str">
        <f>IF('Res Rent Roll'!$B26="","",IF('Res Rent Roll'!$D26="YES",IF(Vacancy!EV$3&lt;'Res Rent Roll'!$J26,'Res Rent Roll'!$H26*'Res Rent Roll'!$C26,'Res Rent Roll'!$R26*Rollover!EU26*Rents!EV26/30),'Res Rent Roll'!$R26*Rollover!EU26*Rents!EV26/30))</f>
        <v/>
      </c>
      <c r="EW26" s="47" t="str">
        <f>IF('Res Rent Roll'!$B26="","",IF('Res Rent Roll'!$D26="YES",IF(Vacancy!EW$3&lt;'Res Rent Roll'!$J26,'Res Rent Roll'!$H26*'Res Rent Roll'!$C26,'Res Rent Roll'!$R26*Rollover!EV26*Rents!EW26/30),'Res Rent Roll'!$R26*Rollover!EV26*Rents!EW26/30))</f>
        <v/>
      </c>
      <c r="EX26" s="47" t="str">
        <f>IF('Res Rent Roll'!$B26="","",IF('Res Rent Roll'!$D26="YES",IF(Vacancy!EX$3&lt;'Res Rent Roll'!$J26,'Res Rent Roll'!$H26*'Res Rent Roll'!$C26,'Res Rent Roll'!$R26*Rollover!EW26*Rents!EX26/30),'Res Rent Roll'!$R26*Rollover!EW26*Rents!EX26/30))</f>
        <v/>
      </c>
      <c r="EY26" s="47" t="str">
        <f>IF('Res Rent Roll'!$B26="","",IF('Res Rent Roll'!$D26="YES",IF(Vacancy!EY$3&lt;'Res Rent Roll'!$J26,'Res Rent Roll'!$H26*'Res Rent Roll'!$C26,'Res Rent Roll'!$R26*Rollover!EX26*Rents!EY26/30),'Res Rent Roll'!$R26*Rollover!EX26*Rents!EY26/30))</f>
        <v/>
      </c>
      <c r="EZ26" s="47" t="str">
        <f>IF('Res Rent Roll'!$B26="","",IF('Res Rent Roll'!$D26="YES",IF(Vacancy!EZ$3&lt;'Res Rent Roll'!$J26,'Res Rent Roll'!$H26*'Res Rent Roll'!$C26,'Res Rent Roll'!$R26*Rollover!EY26*Rents!EZ26/30),'Res Rent Roll'!$R26*Rollover!EY26*Rents!EZ26/30))</f>
        <v/>
      </c>
      <c r="FA26" s="47" t="str">
        <f>IF('Res Rent Roll'!$B26="","",IF('Res Rent Roll'!$D26="YES",IF(Vacancy!FA$3&lt;'Res Rent Roll'!$J26,'Res Rent Roll'!$H26*'Res Rent Roll'!$C26,'Res Rent Roll'!$R26*Rollover!EZ26*Rents!FA26/30),'Res Rent Roll'!$R26*Rollover!EZ26*Rents!FA26/30))</f>
        <v/>
      </c>
      <c r="FB26" s="47" t="str">
        <f>IF('Res Rent Roll'!$B26="","",IF('Res Rent Roll'!$D26="YES",IF(Vacancy!FB$3&lt;'Res Rent Roll'!$J26,'Res Rent Roll'!$H26*'Res Rent Roll'!$C26,'Res Rent Roll'!$R26*Rollover!FA26*Rents!FB26/30),'Res Rent Roll'!$R26*Rollover!FA26*Rents!FB26/30))</f>
        <v/>
      </c>
      <c r="FC26" s="47" t="str">
        <f>IF('Res Rent Roll'!$B26="","",IF('Res Rent Roll'!$D26="YES",IF(Vacancy!FC$3&lt;'Res Rent Roll'!$J26,'Res Rent Roll'!$H26*'Res Rent Roll'!$C26,'Res Rent Roll'!$R26*Rollover!FB26*Rents!FC26/30),'Res Rent Roll'!$R26*Rollover!FB26*Rents!FC26/30))</f>
        <v/>
      </c>
      <c r="FD26" s="47" t="str">
        <f>IF('Res Rent Roll'!$B26="","",IF('Res Rent Roll'!$D26="YES",IF(Vacancy!FD$3&lt;'Res Rent Roll'!$J26,'Res Rent Roll'!$H26*'Res Rent Roll'!$C26,'Res Rent Roll'!$R26*Rollover!FC26*Rents!FD26/30),'Res Rent Roll'!$R26*Rollover!FC26*Rents!FD26/30))</f>
        <v/>
      </c>
      <c r="FE26" s="47" t="str">
        <f>IF('Res Rent Roll'!$B26="","",IF('Res Rent Roll'!$D26="YES",IF(Vacancy!FE$3&lt;'Res Rent Roll'!$J26,'Res Rent Roll'!$H26*'Res Rent Roll'!$C26,'Res Rent Roll'!$R26*Rollover!FD26*Rents!FE26/30),'Res Rent Roll'!$R26*Rollover!FD26*Rents!FE26/30))</f>
        <v/>
      </c>
      <c r="FF26" s="47" t="str">
        <f>IF('Res Rent Roll'!$B26="","",IF('Res Rent Roll'!$D26="YES",IF(Vacancy!FF$3&lt;'Res Rent Roll'!$J26,'Res Rent Roll'!$H26*'Res Rent Roll'!$C26,'Res Rent Roll'!$R26*Rollover!FE26*Rents!FF26/30),'Res Rent Roll'!$R26*Rollover!FE26*Rents!FF26/30))</f>
        <v/>
      </c>
      <c r="FG26" s="47" t="str">
        <f>IF('Res Rent Roll'!$B26="","",IF('Res Rent Roll'!$D26="YES",IF(Vacancy!FG$3&lt;'Res Rent Roll'!$J26,'Res Rent Roll'!$H26*'Res Rent Roll'!$C26,'Res Rent Roll'!$R26*Rollover!FF26*Rents!FG26/30),'Res Rent Roll'!$R26*Rollover!FF26*Rents!FG26/30))</f>
        <v/>
      </c>
      <c r="FH26" s="47" t="str">
        <f>IF('Res Rent Roll'!$B26="","",IF('Res Rent Roll'!$D26="YES",IF(Vacancy!FH$3&lt;'Res Rent Roll'!$J26,'Res Rent Roll'!$H26*'Res Rent Roll'!$C26,'Res Rent Roll'!$R26*Rollover!FG26*Rents!FH26/30),'Res Rent Roll'!$R26*Rollover!FG26*Rents!FH26/30))</f>
        <v/>
      </c>
      <c r="FI26" s="47" t="str">
        <f>IF('Res Rent Roll'!$B26="","",IF('Res Rent Roll'!$D26="YES",IF(Vacancy!FI$3&lt;'Res Rent Roll'!$J26,'Res Rent Roll'!$H26*'Res Rent Roll'!$C26,'Res Rent Roll'!$R26*Rollover!FH26*Rents!FI26/30),'Res Rent Roll'!$R26*Rollover!FH26*Rents!FI26/30))</f>
        <v/>
      </c>
      <c r="FJ26" s="47" t="str">
        <f>IF('Res Rent Roll'!$B26="","",IF('Res Rent Roll'!$D26="YES",IF(Vacancy!FJ$3&lt;'Res Rent Roll'!$J26,'Res Rent Roll'!$H26*'Res Rent Roll'!$C26,'Res Rent Roll'!$R26*Rollover!FI26*Rents!FJ26/30),'Res Rent Roll'!$R26*Rollover!FI26*Rents!FJ26/30))</f>
        <v/>
      </c>
      <c r="FK26" s="47" t="str">
        <f>IF('Res Rent Roll'!$B26="","",IF('Res Rent Roll'!$D26="YES",IF(Vacancy!FK$3&lt;'Res Rent Roll'!$J26,'Res Rent Roll'!$H26*'Res Rent Roll'!$C26,'Res Rent Roll'!$R26*Rollover!FJ26*Rents!FK26/30),'Res Rent Roll'!$R26*Rollover!FJ26*Rents!FK26/30))</f>
        <v/>
      </c>
      <c r="FL26" s="47" t="str">
        <f>IF('Res Rent Roll'!$B26="","",IF('Res Rent Roll'!$D26="YES",IF(Vacancy!FL$3&lt;'Res Rent Roll'!$J26,'Res Rent Roll'!$H26*'Res Rent Roll'!$C26,'Res Rent Roll'!$R26*Rollover!FK26*Rents!FL26/30),'Res Rent Roll'!$R26*Rollover!FK26*Rents!FL26/30))</f>
        <v/>
      </c>
      <c r="FM26" s="47" t="str">
        <f>IF('Res Rent Roll'!$B26="","",IF('Res Rent Roll'!$D26="YES",IF(Vacancy!FM$3&lt;'Res Rent Roll'!$J26,'Res Rent Roll'!$H26*'Res Rent Roll'!$C26,'Res Rent Roll'!$R26*Rollover!FL26*Rents!FM26/30),'Res Rent Roll'!$R26*Rollover!FL26*Rents!FM26/30))</f>
        <v/>
      </c>
      <c r="FN26" s="47" t="str">
        <f>IF('Res Rent Roll'!$B26="","",IF('Res Rent Roll'!$D26="YES",IF(Vacancy!FN$3&lt;'Res Rent Roll'!$J26,'Res Rent Roll'!$H26*'Res Rent Roll'!$C26,'Res Rent Roll'!$R26*Rollover!FM26*Rents!FN26/30),'Res Rent Roll'!$R26*Rollover!FM26*Rents!FN26/30))</f>
        <v/>
      </c>
      <c r="FO26" s="47" t="str">
        <f>IF('Res Rent Roll'!$B26="","",IF('Res Rent Roll'!$D26="YES",IF(Vacancy!FO$3&lt;'Res Rent Roll'!$J26,'Res Rent Roll'!$H26*'Res Rent Roll'!$C26,'Res Rent Roll'!$R26*Rollover!FN26*Rents!FO26/30),'Res Rent Roll'!$R26*Rollover!FN26*Rents!FO26/30))</f>
        <v/>
      </c>
      <c r="FP26" s="47" t="str">
        <f>IF('Res Rent Roll'!$B26="","",IF('Res Rent Roll'!$D26="YES",IF(Vacancy!FP$3&lt;'Res Rent Roll'!$J26,'Res Rent Roll'!$H26*'Res Rent Roll'!$C26,'Res Rent Roll'!$R26*Rollover!FO26*Rents!FP26/30),'Res Rent Roll'!$R26*Rollover!FO26*Rents!FP26/30))</f>
        <v/>
      </c>
      <c r="FQ26" s="47" t="str">
        <f>IF('Res Rent Roll'!$B26="","",IF('Res Rent Roll'!$D26="YES",IF(Vacancy!FQ$3&lt;'Res Rent Roll'!$J26,'Res Rent Roll'!$H26*'Res Rent Roll'!$C26,'Res Rent Roll'!$R26*Rollover!FP26*Rents!FQ26/30),'Res Rent Roll'!$R26*Rollover!FP26*Rents!FQ26/30))</f>
        <v/>
      </c>
      <c r="FR26" s="47" t="str">
        <f>IF('Res Rent Roll'!$B26="","",IF('Res Rent Roll'!$D26="YES",IF(Vacancy!FR$3&lt;'Res Rent Roll'!$J26,'Res Rent Roll'!$H26*'Res Rent Roll'!$C26,'Res Rent Roll'!$R26*Rollover!FQ26*Rents!FR26/30),'Res Rent Roll'!$R26*Rollover!FQ26*Rents!FR26/30))</f>
        <v/>
      </c>
      <c r="FS26" s="47" t="str">
        <f>IF('Res Rent Roll'!$B26="","",IF('Res Rent Roll'!$D26="YES",IF(Vacancy!FS$3&lt;'Res Rent Roll'!$J26,'Res Rent Roll'!$H26*'Res Rent Roll'!$C26,'Res Rent Roll'!$R26*Rollover!FR26*Rents!FS26/30),'Res Rent Roll'!$R26*Rollover!FR26*Rents!FS26/30))</f>
        <v/>
      </c>
      <c r="FT26" s="47" t="str">
        <f>IF('Res Rent Roll'!$B26="","",IF('Res Rent Roll'!$D26="YES",IF(Vacancy!FT$3&lt;'Res Rent Roll'!$J26,'Res Rent Roll'!$H26*'Res Rent Roll'!$C26,'Res Rent Roll'!$R26*Rollover!FS26*Rents!FT26/30),'Res Rent Roll'!$R26*Rollover!FS26*Rents!FT26/30))</f>
        <v/>
      </c>
      <c r="FU26" s="47" t="str">
        <f>IF('Res Rent Roll'!$B26="","",IF('Res Rent Roll'!$D26="YES",IF(Vacancy!FU$3&lt;'Res Rent Roll'!$J26,'Res Rent Roll'!$H26*'Res Rent Roll'!$C26,'Res Rent Roll'!$R26*Rollover!FT26*Rents!FU26/30),'Res Rent Roll'!$R26*Rollover!FT26*Rents!FU26/30))</f>
        <v/>
      </c>
      <c r="FV26" s="47" t="str">
        <f>IF('Res Rent Roll'!$B26="","",IF('Res Rent Roll'!$D26="YES",IF(Vacancy!FV$3&lt;'Res Rent Roll'!$J26,'Res Rent Roll'!$H26*'Res Rent Roll'!$C26,'Res Rent Roll'!$R26*Rollover!FU26*Rents!FV26/30),'Res Rent Roll'!$R26*Rollover!FU26*Rents!FV26/30))</f>
        <v/>
      </c>
      <c r="FW26" s="47" t="str">
        <f>IF('Res Rent Roll'!$B26="","",IF('Res Rent Roll'!$D26="YES",IF(Vacancy!FW$3&lt;'Res Rent Roll'!$J26,'Res Rent Roll'!$H26*'Res Rent Roll'!$C26,'Res Rent Roll'!$R26*Rollover!FV26*Rents!FW26/30),'Res Rent Roll'!$R26*Rollover!FV26*Rents!FW26/30))</f>
        <v/>
      </c>
      <c r="FX26" s="47" t="str">
        <f>IF('Res Rent Roll'!$B26="","",IF('Res Rent Roll'!$D26="YES",IF(Vacancy!FX$3&lt;'Res Rent Roll'!$J26,'Res Rent Roll'!$H26*'Res Rent Roll'!$C26,'Res Rent Roll'!$R26*Rollover!FW26*Rents!FX26/30),'Res Rent Roll'!$R26*Rollover!FW26*Rents!FX26/30))</f>
        <v/>
      </c>
      <c r="FY26" s="47" t="str">
        <f>IF('Res Rent Roll'!$B26="","",IF('Res Rent Roll'!$D26="YES",IF(Vacancy!FY$3&lt;'Res Rent Roll'!$J26,'Res Rent Roll'!$H26*'Res Rent Roll'!$C26,'Res Rent Roll'!$R26*Rollover!FX26*Rents!FY26/30),'Res Rent Roll'!$R26*Rollover!FX26*Rents!FY26/30))</f>
        <v/>
      </c>
      <c r="FZ26" s="47" t="str">
        <f>IF('Res Rent Roll'!$B26="","",IF('Res Rent Roll'!$D26="YES",IF(Vacancy!FZ$3&lt;'Res Rent Roll'!$J26,'Res Rent Roll'!$H26*'Res Rent Roll'!$C26,'Res Rent Roll'!$R26*Rollover!FY26*Rents!FZ26/30),'Res Rent Roll'!$R26*Rollover!FY26*Rents!FZ26/30))</f>
        <v/>
      </c>
      <c r="GA26" s="48" t="str">
        <f>IF('Res Rent Roll'!$B26="","",IF('Res Rent Roll'!$D26="YES",IF(Vacancy!GA$3&lt;'Res Rent Roll'!$J26,'Res Rent Roll'!$H26*'Res Rent Roll'!$C26,'Res Rent Roll'!$R26*Rollover!FZ26*Rents!GA26/30),'Res Rent Roll'!$R26*Rollover!FZ26*Rents!GA26/30))</f>
        <v/>
      </c>
    </row>
    <row r="27" spans="2:183" x14ac:dyDescent="0.3">
      <c r="B27" s="42" t="str">
        <f>IF('Res Rent Roll'!$B27="","",'Res Rent Roll'!$B27)</f>
        <v/>
      </c>
      <c r="C27" s="43"/>
      <c r="D27" s="47" t="str">
        <f>IF('Res Rent Roll'!$B27="","",IF('Res Rent Roll'!$D27="YES",IF(Vacancy!D$3&lt;'Res Rent Roll'!$J27,'Res Rent Roll'!$H27*'Res Rent Roll'!$C27,'Res Rent Roll'!$R27*Rollover!C27*Rents!D27/30),'Res Rent Roll'!$R27*Rollover!C27*Rents!D27/30))</f>
        <v/>
      </c>
      <c r="E27" s="47" t="str">
        <f>IF('Res Rent Roll'!$B27="","",IF('Res Rent Roll'!$D27="YES",IF(Vacancy!E$3&lt;'Res Rent Roll'!$J27,'Res Rent Roll'!$H27*'Res Rent Roll'!$C27,'Res Rent Roll'!$R27*Rollover!D27*Rents!E27/30),'Res Rent Roll'!$R27*Rollover!D27*Rents!E27/30))</f>
        <v/>
      </c>
      <c r="F27" s="47" t="str">
        <f>IF('Res Rent Roll'!$B27="","",IF('Res Rent Roll'!$D27="YES",IF(Vacancy!F$3&lt;'Res Rent Roll'!$J27,'Res Rent Roll'!$H27*'Res Rent Roll'!$C27,'Res Rent Roll'!$R27*Rollover!E27*Rents!F27/30),'Res Rent Roll'!$R27*Rollover!E27*Rents!F27/30))</f>
        <v/>
      </c>
      <c r="G27" s="47" t="str">
        <f>IF('Res Rent Roll'!$B27="","",IF('Res Rent Roll'!$D27="YES",IF(Vacancy!G$3&lt;'Res Rent Roll'!$J27,'Res Rent Roll'!$H27*'Res Rent Roll'!$C27,'Res Rent Roll'!$R27*Rollover!F27*Rents!G27/30),'Res Rent Roll'!$R27*Rollover!F27*Rents!G27/30))</f>
        <v/>
      </c>
      <c r="H27" s="47" t="str">
        <f>IF('Res Rent Roll'!$B27="","",IF('Res Rent Roll'!$D27="YES",IF(Vacancy!H$3&lt;'Res Rent Roll'!$J27,'Res Rent Roll'!$H27*'Res Rent Roll'!$C27,'Res Rent Roll'!$R27*Rollover!G27*Rents!H27/30),'Res Rent Roll'!$R27*Rollover!G27*Rents!H27/30))</f>
        <v/>
      </c>
      <c r="I27" s="47" t="str">
        <f>IF('Res Rent Roll'!$B27="","",IF('Res Rent Roll'!$D27="YES",IF(Vacancy!I$3&lt;'Res Rent Roll'!$J27,'Res Rent Roll'!$H27*'Res Rent Roll'!$C27,'Res Rent Roll'!$R27*Rollover!H27*Rents!I27/30),'Res Rent Roll'!$R27*Rollover!H27*Rents!I27/30))</f>
        <v/>
      </c>
      <c r="J27" s="47" t="str">
        <f>IF('Res Rent Roll'!$B27="","",IF('Res Rent Roll'!$D27="YES",IF(Vacancy!J$3&lt;'Res Rent Roll'!$J27,'Res Rent Roll'!$H27*'Res Rent Roll'!$C27,'Res Rent Roll'!$R27*Rollover!I27*Rents!J27/30),'Res Rent Roll'!$R27*Rollover!I27*Rents!J27/30))</f>
        <v/>
      </c>
      <c r="K27" s="47" t="str">
        <f>IF('Res Rent Roll'!$B27="","",IF('Res Rent Roll'!$D27="YES",IF(Vacancy!K$3&lt;'Res Rent Roll'!$J27,'Res Rent Roll'!$H27*'Res Rent Roll'!$C27,'Res Rent Roll'!$R27*Rollover!J27*Rents!K27/30),'Res Rent Roll'!$R27*Rollover!J27*Rents!K27/30))</f>
        <v/>
      </c>
      <c r="L27" s="47" t="str">
        <f>IF('Res Rent Roll'!$B27="","",IF('Res Rent Roll'!$D27="YES",IF(Vacancy!L$3&lt;'Res Rent Roll'!$J27,'Res Rent Roll'!$H27*'Res Rent Roll'!$C27,'Res Rent Roll'!$R27*Rollover!K27*Rents!L27/30),'Res Rent Roll'!$R27*Rollover!K27*Rents!L27/30))</f>
        <v/>
      </c>
      <c r="M27" s="47" t="str">
        <f>IF('Res Rent Roll'!$B27="","",IF('Res Rent Roll'!$D27="YES",IF(Vacancy!M$3&lt;'Res Rent Roll'!$J27,'Res Rent Roll'!$H27*'Res Rent Roll'!$C27,'Res Rent Roll'!$R27*Rollover!L27*Rents!M27/30),'Res Rent Roll'!$R27*Rollover!L27*Rents!M27/30))</f>
        <v/>
      </c>
      <c r="N27" s="47" t="str">
        <f>IF('Res Rent Roll'!$B27="","",IF('Res Rent Roll'!$D27="YES",IF(Vacancy!N$3&lt;'Res Rent Roll'!$J27,'Res Rent Roll'!$H27*'Res Rent Roll'!$C27,'Res Rent Roll'!$R27*Rollover!M27*Rents!N27/30),'Res Rent Roll'!$R27*Rollover!M27*Rents!N27/30))</f>
        <v/>
      </c>
      <c r="O27" s="47" t="str">
        <f>IF('Res Rent Roll'!$B27="","",IF('Res Rent Roll'!$D27="YES",IF(Vacancy!O$3&lt;'Res Rent Roll'!$J27,'Res Rent Roll'!$H27*'Res Rent Roll'!$C27,'Res Rent Roll'!$R27*Rollover!N27*Rents!O27/30),'Res Rent Roll'!$R27*Rollover!N27*Rents!O27/30))</f>
        <v/>
      </c>
      <c r="P27" s="47" t="str">
        <f>IF('Res Rent Roll'!$B27="","",IF('Res Rent Roll'!$D27="YES",IF(Vacancy!P$3&lt;'Res Rent Roll'!$J27,'Res Rent Roll'!$H27*'Res Rent Roll'!$C27,'Res Rent Roll'!$R27*Rollover!O27*Rents!P27/30),'Res Rent Roll'!$R27*Rollover!O27*Rents!P27/30))</f>
        <v/>
      </c>
      <c r="Q27" s="47" t="str">
        <f>IF('Res Rent Roll'!$B27="","",IF('Res Rent Roll'!$D27="YES",IF(Vacancy!Q$3&lt;'Res Rent Roll'!$J27,'Res Rent Roll'!$H27*'Res Rent Roll'!$C27,'Res Rent Roll'!$R27*Rollover!P27*Rents!Q27/30),'Res Rent Roll'!$R27*Rollover!P27*Rents!Q27/30))</f>
        <v/>
      </c>
      <c r="R27" s="47" t="str">
        <f>IF('Res Rent Roll'!$B27="","",IF('Res Rent Roll'!$D27="YES",IF(Vacancy!R$3&lt;'Res Rent Roll'!$J27,'Res Rent Roll'!$H27*'Res Rent Roll'!$C27,'Res Rent Roll'!$R27*Rollover!Q27*Rents!R27/30),'Res Rent Roll'!$R27*Rollover!Q27*Rents!R27/30))</f>
        <v/>
      </c>
      <c r="S27" s="47" t="str">
        <f>IF('Res Rent Roll'!$B27="","",IF('Res Rent Roll'!$D27="YES",IF(Vacancy!S$3&lt;'Res Rent Roll'!$J27,'Res Rent Roll'!$H27*'Res Rent Roll'!$C27,'Res Rent Roll'!$R27*Rollover!R27*Rents!S27/30),'Res Rent Roll'!$R27*Rollover!R27*Rents!S27/30))</f>
        <v/>
      </c>
      <c r="T27" s="47" t="str">
        <f>IF('Res Rent Roll'!$B27="","",IF('Res Rent Roll'!$D27="YES",IF(Vacancy!T$3&lt;'Res Rent Roll'!$J27,'Res Rent Roll'!$H27*'Res Rent Roll'!$C27,'Res Rent Roll'!$R27*Rollover!S27*Rents!T27/30),'Res Rent Roll'!$R27*Rollover!S27*Rents!T27/30))</f>
        <v/>
      </c>
      <c r="U27" s="47" t="str">
        <f>IF('Res Rent Roll'!$B27="","",IF('Res Rent Roll'!$D27="YES",IF(Vacancy!U$3&lt;'Res Rent Roll'!$J27,'Res Rent Roll'!$H27*'Res Rent Roll'!$C27,'Res Rent Roll'!$R27*Rollover!T27*Rents!U27/30),'Res Rent Roll'!$R27*Rollover!T27*Rents!U27/30))</f>
        <v/>
      </c>
      <c r="V27" s="47" t="str">
        <f>IF('Res Rent Roll'!$B27="","",IF('Res Rent Roll'!$D27="YES",IF(Vacancy!V$3&lt;'Res Rent Roll'!$J27,'Res Rent Roll'!$H27*'Res Rent Roll'!$C27,'Res Rent Roll'!$R27*Rollover!U27*Rents!V27/30),'Res Rent Roll'!$R27*Rollover!U27*Rents!V27/30))</f>
        <v/>
      </c>
      <c r="W27" s="47" t="str">
        <f>IF('Res Rent Roll'!$B27="","",IF('Res Rent Roll'!$D27="YES",IF(Vacancy!W$3&lt;'Res Rent Roll'!$J27,'Res Rent Roll'!$H27*'Res Rent Roll'!$C27,'Res Rent Roll'!$R27*Rollover!V27*Rents!W27/30),'Res Rent Roll'!$R27*Rollover!V27*Rents!W27/30))</f>
        <v/>
      </c>
      <c r="X27" s="47" t="str">
        <f>IF('Res Rent Roll'!$B27="","",IF('Res Rent Roll'!$D27="YES",IF(Vacancy!X$3&lt;'Res Rent Roll'!$J27,'Res Rent Roll'!$H27*'Res Rent Roll'!$C27,'Res Rent Roll'!$R27*Rollover!W27*Rents!X27/30),'Res Rent Roll'!$R27*Rollover!W27*Rents!X27/30))</f>
        <v/>
      </c>
      <c r="Y27" s="47" t="str">
        <f>IF('Res Rent Roll'!$B27="","",IF('Res Rent Roll'!$D27="YES",IF(Vacancy!Y$3&lt;'Res Rent Roll'!$J27,'Res Rent Roll'!$H27*'Res Rent Roll'!$C27,'Res Rent Roll'!$R27*Rollover!X27*Rents!Y27/30),'Res Rent Roll'!$R27*Rollover!X27*Rents!Y27/30))</f>
        <v/>
      </c>
      <c r="Z27" s="47" t="str">
        <f>IF('Res Rent Roll'!$B27="","",IF('Res Rent Roll'!$D27="YES",IF(Vacancy!Z$3&lt;'Res Rent Roll'!$J27,'Res Rent Roll'!$H27*'Res Rent Roll'!$C27,'Res Rent Roll'!$R27*Rollover!Y27*Rents!Z27/30),'Res Rent Roll'!$R27*Rollover!Y27*Rents!Z27/30))</f>
        <v/>
      </c>
      <c r="AA27" s="47" t="str">
        <f>IF('Res Rent Roll'!$B27="","",IF('Res Rent Roll'!$D27="YES",IF(Vacancy!AA$3&lt;'Res Rent Roll'!$J27,'Res Rent Roll'!$H27*'Res Rent Roll'!$C27,'Res Rent Roll'!$R27*Rollover!Z27*Rents!AA27/30),'Res Rent Roll'!$R27*Rollover!Z27*Rents!AA27/30))</f>
        <v/>
      </c>
      <c r="AB27" s="47" t="str">
        <f>IF('Res Rent Roll'!$B27="","",IF('Res Rent Roll'!$D27="YES",IF(Vacancy!AB$3&lt;'Res Rent Roll'!$J27,'Res Rent Roll'!$H27*'Res Rent Roll'!$C27,'Res Rent Roll'!$R27*Rollover!AA27*Rents!AB27/30),'Res Rent Roll'!$R27*Rollover!AA27*Rents!AB27/30))</f>
        <v/>
      </c>
      <c r="AC27" s="47" t="str">
        <f>IF('Res Rent Roll'!$B27="","",IF('Res Rent Roll'!$D27="YES",IF(Vacancy!AC$3&lt;'Res Rent Roll'!$J27,'Res Rent Roll'!$H27*'Res Rent Roll'!$C27,'Res Rent Roll'!$R27*Rollover!AB27*Rents!AC27/30),'Res Rent Roll'!$R27*Rollover!AB27*Rents!AC27/30))</f>
        <v/>
      </c>
      <c r="AD27" s="47" t="str">
        <f>IF('Res Rent Roll'!$B27="","",IF('Res Rent Roll'!$D27="YES",IF(Vacancy!AD$3&lt;'Res Rent Roll'!$J27,'Res Rent Roll'!$H27*'Res Rent Roll'!$C27,'Res Rent Roll'!$R27*Rollover!AC27*Rents!AD27/30),'Res Rent Roll'!$R27*Rollover!AC27*Rents!AD27/30))</f>
        <v/>
      </c>
      <c r="AE27" s="47" t="str">
        <f>IF('Res Rent Roll'!$B27="","",IF('Res Rent Roll'!$D27="YES",IF(Vacancy!AE$3&lt;'Res Rent Roll'!$J27,'Res Rent Roll'!$H27*'Res Rent Roll'!$C27,'Res Rent Roll'!$R27*Rollover!AD27*Rents!AE27/30),'Res Rent Roll'!$R27*Rollover!AD27*Rents!AE27/30))</f>
        <v/>
      </c>
      <c r="AF27" s="47" t="str">
        <f>IF('Res Rent Roll'!$B27="","",IF('Res Rent Roll'!$D27="YES",IF(Vacancy!AF$3&lt;'Res Rent Roll'!$J27,'Res Rent Roll'!$H27*'Res Rent Roll'!$C27,'Res Rent Roll'!$R27*Rollover!AE27*Rents!AF27/30),'Res Rent Roll'!$R27*Rollover!AE27*Rents!AF27/30))</f>
        <v/>
      </c>
      <c r="AG27" s="47" t="str">
        <f>IF('Res Rent Roll'!$B27="","",IF('Res Rent Roll'!$D27="YES",IF(Vacancy!AG$3&lt;'Res Rent Roll'!$J27,'Res Rent Roll'!$H27*'Res Rent Roll'!$C27,'Res Rent Roll'!$R27*Rollover!AF27*Rents!AG27/30),'Res Rent Roll'!$R27*Rollover!AF27*Rents!AG27/30))</f>
        <v/>
      </c>
      <c r="AH27" s="47" t="str">
        <f>IF('Res Rent Roll'!$B27="","",IF('Res Rent Roll'!$D27="YES",IF(Vacancy!AH$3&lt;'Res Rent Roll'!$J27,'Res Rent Roll'!$H27*'Res Rent Roll'!$C27,'Res Rent Roll'!$R27*Rollover!AG27*Rents!AH27/30),'Res Rent Roll'!$R27*Rollover!AG27*Rents!AH27/30))</f>
        <v/>
      </c>
      <c r="AI27" s="47" t="str">
        <f>IF('Res Rent Roll'!$B27="","",IF('Res Rent Roll'!$D27="YES",IF(Vacancy!AI$3&lt;'Res Rent Roll'!$J27,'Res Rent Roll'!$H27*'Res Rent Roll'!$C27,'Res Rent Roll'!$R27*Rollover!AH27*Rents!AI27/30),'Res Rent Roll'!$R27*Rollover!AH27*Rents!AI27/30))</f>
        <v/>
      </c>
      <c r="AJ27" s="47" t="str">
        <f>IF('Res Rent Roll'!$B27="","",IF('Res Rent Roll'!$D27="YES",IF(Vacancy!AJ$3&lt;'Res Rent Roll'!$J27,'Res Rent Roll'!$H27*'Res Rent Roll'!$C27,'Res Rent Roll'!$R27*Rollover!AI27*Rents!AJ27/30),'Res Rent Roll'!$R27*Rollover!AI27*Rents!AJ27/30))</f>
        <v/>
      </c>
      <c r="AK27" s="47" t="str">
        <f>IF('Res Rent Roll'!$B27="","",IF('Res Rent Roll'!$D27="YES",IF(Vacancy!AK$3&lt;'Res Rent Roll'!$J27,'Res Rent Roll'!$H27*'Res Rent Roll'!$C27,'Res Rent Roll'!$R27*Rollover!AJ27*Rents!AK27/30),'Res Rent Roll'!$R27*Rollover!AJ27*Rents!AK27/30))</f>
        <v/>
      </c>
      <c r="AL27" s="47" t="str">
        <f>IF('Res Rent Roll'!$B27="","",IF('Res Rent Roll'!$D27="YES",IF(Vacancy!AL$3&lt;'Res Rent Roll'!$J27,'Res Rent Roll'!$H27*'Res Rent Roll'!$C27,'Res Rent Roll'!$R27*Rollover!AK27*Rents!AL27/30),'Res Rent Roll'!$R27*Rollover!AK27*Rents!AL27/30))</f>
        <v/>
      </c>
      <c r="AM27" s="47" t="str">
        <f>IF('Res Rent Roll'!$B27="","",IF('Res Rent Roll'!$D27="YES",IF(Vacancy!AM$3&lt;'Res Rent Roll'!$J27,'Res Rent Roll'!$H27*'Res Rent Roll'!$C27,'Res Rent Roll'!$R27*Rollover!AL27*Rents!AM27/30),'Res Rent Roll'!$R27*Rollover!AL27*Rents!AM27/30))</f>
        <v/>
      </c>
      <c r="AN27" s="47" t="str">
        <f>IF('Res Rent Roll'!$B27="","",IF('Res Rent Roll'!$D27="YES",IF(Vacancy!AN$3&lt;'Res Rent Roll'!$J27,'Res Rent Roll'!$H27*'Res Rent Roll'!$C27,'Res Rent Roll'!$R27*Rollover!AM27*Rents!AN27/30),'Res Rent Roll'!$R27*Rollover!AM27*Rents!AN27/30))</f>
        <v/>
      </c>
      <c r="AO27" s="47" t="str">
        <f>IF('Res Rent Roll'!$B27="","",IF('Res Rent Roll'!$D27="YES",IF(Vacancy!AO$3&lt;'Res Rent Roll'!$J27,'Res Rent Roll'!$H27*'Res Rent Roll'!$C27,'Res Rent Roll'!$R27*Rollover!AN27*Rents!AO27/30),'Res Rent Roll'!$R27*Rollover!AN27*Rents!AO27/30))</f>
        <v/>
      </c>
      <c r="AP27" s="47" t="str">
        <f>IF('Res Rent Roll'!$B27="","",IF('Res Rent Roll'!$D27="YES",IF(Vacancy!AP$3&lt;'Res Rent Roll'!$J27,'Res Rent Roll'!$H27*'Res Rent Roll'!$C27,'Res Rent Roll'!$R27*Rollover!AO27*Rents!AP27/30),'Res Rent Roll'!$R27*Rollover!AO27*Rents!AP27/30))</f>
        <v/>
      </c>
      <c r="AQ27" s="47" t="str">
        <f>IF('Res Rent Roll'!$B27="","",IF('Res Rent Roll'!$D27="YES",IF(Vacancy!AQ$3&lt;'Res Rent Roll'!$J27,'Res Rent Roll'!$H27*'Res Rent Roll'!$C27,'Res Rent Roll'!$R27*Rollover!AP27*Rents!AQ27/30),'Res Rent Roll'!$R27*Rollover!AP27*Rents!AQ27/30))</f>
        <v/>
      </c>
      <c r="AR27" s="47" t="str">
        <f>IF('Res Rent Roll'!$B27="","",IF('Res Rent Roll'!$D27="YES",IF(Vacancy!AR$3&lt;'Res Rent Roll'!$J27,'Res Rent Roll'!$H27*'Res Rent Roll'!$C27,'Res Rent Roll'!$R27*Rollover!AQ27*Rents!AR27/30),'Res Rent Roll'!$R27*Rollover!AQ27*Rents!AR27/30))</f>
        <v/>
      </c>
      <c r="AS27" s="47" t="str">
        <f>IF('Res Rent Roll'!$B27="","",IF('Res Rent Roll'!$D27="YES",IF(Vacancy!AS$3&lt;'Res Rent Roll'!$J27,'Res Rent Roll'!$H27*'Res Rent Roll'!$C27,'Res Rent Roll'!$R27*Rollover!AR27*Rents!AS27/30),'Res Rent Roll'!$R27*Rollover!AR27*Rents!AS27/30))</f>
        <v/>
      </c>
      <c r="AT27" s="47" t="str">
        <f>IF('Res Rent Roll'!$B27="","",IF('Res Rent Roll'!$D27="YES",IF(Vacancy!AT$3&lt;'Res Rent Roll'!$J27,'Res Rent Roll'!$H27*'Res Rent Roll'!$C27,'Res Rent Roll'!$R27*Rollover!AS27*Rents!AT27/30),'Res Rent Roll'!$R27*Rollover!AS27*Rents!AT27/30))</f>
        <v/>
      </c>
      <c r="AU27" s="47" t="str">
        <f>IF('Res Rent Roll'!$B27="","",IF('Res Rent Roll'!$D27="YES",IF(Vacancy!AU$3&lt;'Res Rent Roll'!$J27,'Res Rent Roll'!$H27*'Res Rent Roll'!$C27,'Res Rent Roll'!$R27*Rollover!AT27*Rents!AU27/30),'Res Rent Roll'!$R27*Rollover!AT27*Rents!AU27/30))</f>
        <v/>
      </c>
      <c r="AV27" s="47" t="str">
        <f>IF('Res Rent Roll'!$B27="","",IF('Res Rent Roll'!$D27="YES",IF(Vacancy!AV$3&lt;'Res Rent Roll'!$J27,'Res Rent Roll'!$H27*'Res Rent Roll'!$C27,'Res Rent Roll'!$R27*Rollover!AU27*Rents!AV27/30),'Res Rent Roll'!$R27*Rollover!AU27*Rents!AV27/30))</f>
        <v/>
      </c>
      <c r="AW27" s="47" t="str">
        <f>IF('Res Rent Roll'!$B27="","",IF('Res Rent Roll'!$D27="YES",IF(Vacancy!AW$3&lt;'Res Rent Roll'!$J27,'Res Rent Roll'!$H27*'Res Rent Roll'!$C27,'Res Rent Roll'!$R27*Rollover!AV27*Rents!AW27/30),'Res Rent Roll'!$R27*Rollover!AV27*Rents!AW27/30))</f>
        <v/>
      </c>
      <c r="AX27" s="47" t="str">
        <f>IF('Res Rent Roll'!$B27="","",IF('Res Rent Roll'!$D27="YES",IF(Vacancy!AX$3&lt;'Res Rent Roll'!$J27,'Res Rent Roll'!$H27*'Res Rent Roll'!$C27,'Res Rent Roll'!$R27*Rollover!AW27*Rents!AX27/30),'Res Rent Roll'!$R27*Rollover!AW27*Rents!AX27/30))</f>
        <v/>
      </c>
      <c r="AY27" s="47" t="str">
        <f>IF('Res Rent Roll'!$B27="","",IF('Res Rent Roll'!$D27="YES",IF(Vacancy!AY$3&lt;'Res Rent Roll'!$J27,'Res Rent Roll'!$H27*'Res Rent Roll'!$C27,'Res Rent Roll'!$R27*Rollover!AX27*Rents!AY27/30),'Res Rent Roll'!$R27*Rollover!AX27*Rents!AY27/30))</f>
        <v/>
      </c>
      <c r="AZ27" s="47" t="str">
        <f>IF('Res Rent Roll'!$B27="","",IF('Res Rent Roll'!$D27="YES",IF(Vacancy!AZ$3&lt;'Res Rent Roll'!$J27,'Res Rent Roll'!$H27*'Res Rent Roll'!$C27,'Res Rent Roll'!$R27*Rollover!AY27*Rents!AZ27/30),'Res Rent Roll'!$R27*Rollover!AY27*Rents!AZ27/30))</f>
        <v/>
      </c>
      <c r="BA27" s="47" t="str">
        <f>IF('Res Rent Roll'!$B27="","",IF('Res Rent Roll'!$D27="YES",IF(Vacancy!BA$3&lt;'Res Rent Roll'!$J27,'Res Rent Roll'!$H27*'Res Rent Roll'!$C27,'Res Rent Roll'!$R27*Rollover!AZ27*Rents!BA27/30),'Res Rent Roll'!$R27*Rollover!AZ27*Rents!BA27/30))</f>
        <v/>
      </c>
      <c r="BB27" s="47" t="str">
        <f>IF('Res Rent Roll'!$B27="","",IF('Res Rent Roll'!$D27="YES",IF(Vacancy!BB$3&lt;'Res Rent Roll'!$J27,'Res Rent Roll'!$H27*'Res Rent Roll'!$C27,'Res Rent Roll'!$R27*Rollover!BA27*Rents!BB27/30),'Res Rent Roll'!$R27*Rollover!BA27*Rents!BB27/30))</f>
        <v/>
      </c>
      <c r="BC27" s="47" t="str">
        <f>IF('Res Rent Roll'!$B27="","",IF('Res Rent Roll'!$D27="YES",IF(Vacancy!BC$3&lt;'Res Rent Roll'!$J27,'Res Rent Roll'!$H27*'Res Rent Roll'!$C27,'Res Rent Roll'!$R27*Rollover!BB27*Rents!BC27/30),'Res Rent Roll'!$R27*Rollover!BB27*Rents!BC27/30))</f>
        <v/>
      </c>
      <c r="BD27" s="47" t="str">
        <f>IF('Res Rent Roll'!$B27="","",IF('Res Rent Roll'!$D27="YES",IF(Vacancy!BD$3&lt;'Res Rent Roll'!$J27,'Res Rent Roll'!$H27*'Res Rent Roll'!$C27,'Res Rent Roll'!$R27*Rollover!BC27*Rents!BD27/30),'Res Rent Roll'!$R27*Rollover!BC27*Rents!BD27/30))</f>
        <v/>
      </c>
      <c r="BE27" s="47" t="str">
        <f>IF('Res Rent Roll'!$B27="","",IF('Res Rent Roll'!$D27="YES",IF(Vacancy!BE$3&lt;'Res Rent Roll'!$J27,'Res Rent Roll'!$H27*'Res Rent Roll'!$C27,'Res Rent Roll'!$R27*Rollover!BD27*Rents!BE27/30),'Res Rent Roll'!$R27*Rollover!BD27*Rents!BE27/30))</f>
        <v/>
      </c>
      <c r="BF27" s="47" t="str">
        <f>IF('Res Rent Roll'!$B27="","",IF('Res Rent Roll'!$D27="YES",IF(Vacancy!BF$3&lt;'Res Rent Roll'!$J27,'Res Rent Roll'!$H27*'Res Rent Roll'!$C27,'Res Rent Roll'!$R27*Rollover!BE27*Rents!BF27/30),'Res Rent Roll'!$R27*Rollover!BE27*Rents!BF27/30))</f>
        <v/>
      </c>
      <c r="BG27" s="47" t="str">
        <f>IF('Res Rent Roll'!$B27="","",IF('Res Rent Roll'!$D27="YES",IF(Vacancy!BG$3&lt;'Res Rent Roll'!$J27,'Res Rent Roll'!$H27*'Res Rent Roll'!$C27,'Res Rent Roll'!$R27*Rollover!BF27*Rents!BG27/30),'Res Rent Roll'!$R27*Rollover!BF27*Rents!BG27/30))</f>
        <v/>
      </c>
      <c r="BH27" s="47" t="str">
        <f>IF('Res Rent Roll'!$B27="","",IF('Res Rent Roll'!$D27="YES",IF(Vacancy!BH$3&lt;'Res Rent Roll'!$J27,'Res Rent Roll'!$H27*'Res Rent Roll'!$C27,'Res Rent Roll'!$R27*Rollover!BG27*Rents!BH27/30),'Res Rent Roll'!$R27*Rollover!BG27*Rents!BH27/30))</f>
        <v/>
      </c>
      <c r="BI27" s="47" t="str">
        <f>IF('Res Rent Roll'!$B27="","",IF('Res Rent Roll'!$D27="YES",IF(Vacancy!BI$3&lt;'Res Rent Roll'!$J27,'Res Rent Roll'!$H27*'Res Rent Roll'!$C27,'Res Rent Roll'!$R27*Rollover!BH27*Rents!BI27/30),'Res Rent Roll'!$R27*Rollover!BH27*Rents!BI27/30))</f>
        <v/>
      </c>
      <c r="BJ27" s="47" t="str">
        <f>IF('Res Rent Roll'!$B27="","",IF('Res Rent Roll'!$D27="YES",IF(Vacancy!BJ$3&lt;'Res Rent Roll'!$J27,'Res Rent Roll'!$H27*'Res Rent Roll'!$C27,'Res Rent Roll'!$R27*Rollover!BI27*Rents!BJ27/30),'Res Rent Roll'!$R27*Rollover!BI27*Rents!BJ27/30))</f>
        <v/>
      </c>
      <c r="BK27" s="47" t="str">
        <f>IF('Res Rent Roll'!$B27="","",IF('Res Rent Roll'!$D27="YES",IF(Vacancy!BK$3&lt;'Res Rent Roll'!$J27,'Res Rent Roll'!$H27*'Res Rent Roll'!$C27,'Res Rent Roll'!$R27*Rollover!BJ27*Rents!BK27/30),'Res Rent Roll'!$R27*Rollover!BJ27*Rents!BK27/30))</f>
        <v/>
      </c>
      <c r="BL27" s="47" t="str">
        <f>IF('Res Rent Roll'!$B27="","",IF('Res Rent Roll'!$D27="YES",IF(Vacancy!BL$3&lt;'Res Rent Roll'!$J27,'Res Rent Roll'!$H27*'Res Rent Roll'!$C27,'Res Rent Roll'!$R27*Rollover!BK27*Rents!BL27/30),'Res Rent Roll'!$R27*Rollover!BK27*Rents!BL27/30))</f>
        <v/>
      </c>
      <c r="BM27" s="47" t="str">
        <f>IF('Res Rent Roll'!$B27="","",IF('Res Rent Roll'!$D27="YES",IF(Vacancy!BM$3&lt;'Res Rent Roll'!$J27,'Res Rent Roll'!$H27*'Res Rent Roll'!$C27,'Res Rent Roll'!$R27*Rollover!BL27*Rents!BM27/30),'Res Rent Roll'!$R27*Rollover!BL27*Rents!BM27/30))</f>
        <v/>
      </c>
      <c r="BN27" s="47" t="str">
        <f>IF('Res Rent Roll'!$B27="","",IF('Res Rent Roll'!$D27="YES",IF(Vacancy!BN$3&lt;'Res Rent Roll'!$J27,'Res Rent Roll'!$H27*'Res Rent Roll'!$C27,'Res Rent Roll'!$R27*Rollover!BM27*Rents!BN27/30),'Res Rent Roll'!$R27*Rollover!BM27*Rents!BN27/30))</f>
        <v/>
      </c>
      <c r="BO27" s="47" t="str">
        <f>IF('Res Rent Roll'!$B27="","",IF('Res Rent Roll'!$D27="YES",IF(Vacancy!BO$3&lt;'Res Rent Roll'!$J27,'Res Rent Roll'!$H27*'Res Rent Roll'!$C27,'Res Rent Roll'!$R27*Rollover!BN27*Rents!BO27/30),'Res Rent Roll'!$R27*Rollover!BN27*Rents!BO27/30))</f>
        <v/>
      </c>
      <c r="BP27" s="47" t="str">
        <f>IF('Res Rent Roll'!$B27="","",IF('Res Rent Roll'!$D27="YES",IF(Vacancy!BP$3&lt;'Res Rent Roll'!$J27,'Res Rent Roll'!$H27*'Res Rent Roll'!$C27,'Res Rent Roll'!$R27*Rollover!BO27*Rents!BP27/30),'Res Rent Roll'!$R27*Rollover!BO27*Rents!BP27/30))</f>
        <v/>
      </c>
      <c r="BQ27" s="47" t="str">
        <f>IF('Res Rent Roll'!$B27="","",IF('Res Rent Roll'!$D27="YES",IF(Vacancy!BQ$3&lt;'Res Rent Roll'!$J27,'Res Rent Roll'!$H27*'Res Rent Roll'!$C27,'Res Rent Roll'!$R27*Rollover!BP27*Rents!BQ27/30),'Res Rent Roll'!$R27*Rollover!BP27*Rents!BQ27/30))</f>
        <v/>
      </c>
      <c r="BR27" s="47" t="str">
        <f>IF('Res Rent Roll'!$B27="","",IF('Res Rent Roll'!$D27="YES",IF(Vacancy!BR$3&lt;'Res Rent Roll'!$J27,'Res Rent Roll'!$H27*'Res Rent Roll'!$C27,'Res Rent Roll'!$R27*Rollover!BQ27*Rents!BR27/30),'Res Rent Roll'!$R27*Rollover!BQ27*Rents!BR27/30))</f>
        <v/>
      </c>
      <c r="BS27" s="47" t="str">
        <f>IF('Res Rent Roll'!$B27="","",IF('Res Rent Roll'!$D27="YES",IF(Vacancy!BS$3&lt;'Res Rent Roll'!$J27,'Res Rent Roll'!$H27*'Res Rent Roll'!$C27,'Res Rent Roll'!$R27*Rollover!BR27*Rents!BS27/30),'Res Rent Roll'!$R27*Rollover!BR27*Rents!BS27/30))</f>
        <v/>
      </c>
      <c r="BT27" s="47" t="str">
        <f>IF('Res Rent Roll'!$B27="","",IF('Res Rent Roll'!$D27="YES",IF(Vacancy!BT$3&lt;'Res Rent Roll'!$J27,'Res Rent Roll'!$H27*'Res Rent Roll'!$C27,'Res Rent Roll'!$R27*Rollover!BS27*Rents!BT27/30),'Res Rent Roll'!$R27*Rollover!BS27*Rents!BT27/30))</f>
        <v/>
      </c>
      <c r="BU27" s="47" t="str">
        <f>IF('Res Rent Roll'!$B27="","",IF('Res Rent Roll'!$D27="YES",IF(Vacancy!BU$3&lt;'Res Rent Roll'!$J27,'Res Rent Roll'!$H27*'Res Rent Roll'!$C27,'Res Rent Roll'!$R27*Rollover!BT27*Rents!BU27/30),'Res Rent Roll'!$R27*Rollover!BT27*Rents!BU27/30))</f>
        <v/>
      </c>
      <c r="BV27" s="47" t="str">
        <f>IF('Res Rent Roll'!$B27="","",IF('Res Rent Roll'!$D27="YES",IF(Vacancy!BV$3&lt;'Res Rent Roll'!$J27,'Res Rent Roll'!$H27*'Res Rent Roll'!$C27,'Res Rent Roll'!$R27*Rollover!BU27*Rents!BV27/30),'Res Rent Roll'!$R27*Rollover!BU27*Rents!BV27/30))</f>
        <v/>
      </c>
      <c r="BW27" s="47" t="str">
        <f>IF('Res Rent Roll'!$B27="","",IF('Res Rent Roll'!$D27="YES",IF(Vacancy!BW$3&lt;'Res Rent Roll'!$J27,'Res Rent Roll'!$H27*'Res Rent Roll'!$C27,'Res Rent Roll'!$R27*Rollover!BV27*Rents!BW27/30),'Res Rent Roll'!$R27*Rollover!BV27*Rents!BW27/30))</f>
        <v/>
      </c>
      <c r="BX27" s="47" t="str">
        <f>IF('Res Rent Roll'!$B27="","",IF('Res Rent Roll'!$D27="YES",IF(Vacancy!BX$3&lt;'Res Rent Roll'!$J27,'Res Rent Roll'!$H27*'Res Rent Roll'!$C27,'Res Rent Roll'!$R27*Rollover!BW27*Rents!BX27/30),'Res Rent Roll'!$R27*Rollover!BW27*Rents!BX27/30))</f>
        <v/>
      </c>
      <c r="BY27" s="47" t="str">
        <f>IF('Res Rent Roll'!$B27="","",IF('Res Rent Roll'!$D27="YES",IF(Vacancy!BY$3&lt;'Res Rent Roll'!$J27,'Res Rent Roll'!$H27*'Res Rent Roll'!$C27,'Res Rent Roll'!$R27*Rollover!BX27*Rents!BY27/30),'Res Rent Roll'!$R27*Rollover!BX27*Rents!BY27/30))</f>
        <v/>
      </c>
      <c r="BZ27" s="47" t="str">
        <f>IF('Res Rent Roll'!$B27="","",IF('Res Rent Roll'!$D27="YES",IF(Vacancy!BZ$3&lt;'Res Rent Roll'!$J27,'Res Rent Roll'!$H27*'Res Rent Roll'!$C27,'Res Rent Roll'!$R27*Rollover!BY27*Rents!BZ27/30),'Res Rent Roll'!$R27*Rollover!BY27*Rents!BZ27/30))</f>
        <v/>
      </c>
      <c r="CA27" s="47" t="str">
        <f>IF('Res Rent Roll'!$B27="","",IF('Res Rent Roll'!$D27="YES",IF(Vacancy!CA$3&lt;'Res Rent Roll'!$J27,'Res Rent Roll'!$H27*'Res Rent Roll'!$C27,'Res Rent Roll'!$R27*Rollover!BZ27*Rents!CA27/30),'Res Rent Roll'!$R27*Rollover!BZ27*Rents!CA27/30))</f>
        <v/>
      </c>
      <c r="CB27" s="47" t="str">
        <f>IF('Res Rent Roll'!$B27="","",IF('Res Rent Roll'!$D27="YES",IF(Vacancy!CB$3&lt;'Res Rent Roll'!$J27,'Res Rent Roll'!$H27*'Res Rent Roll'!$C27,'Res Rent Roll'!$R27*Rollover!CA27*Rents!CB27/30),'Res Rent Roll'!$R27*Rollover!CA27*Rents!CB27/30))</f>
        <v/>
      </c>
      <c r="CC27" s="47" t="str">
        <f>IF('Res Rent Roll'!$B27="","",IF('Res Rent Roll'!$D27="YES",IF(Vacancy!CC$3&lt;'Res Rent Roll'!$J27,'Res Rent Roll'!$H27*'Res Rent Roll'!$C27,'Res Rent Roll'!$R27*Rollover!CB27*Rents!CC27/30),'Res Rent Roll'!$R27*Rollover!CB27*Rents!CC27/30))</f>
        <v/>
      </c>
      <c r="CD27" s="47" t="str">
        <f>IF('Res Rent Roll'!$B27="","",IF('Res Rent Roll'!$D27="YES",IF(Vacancy!CD$3&lt;'Res Rent Roll'!$J27,'Res Rent Roll'!$H27*'Res Rent Roll'!$C27,'Res Rent Roll'!$R27*Rollover!CC27*Rents!CD27/30),'Res Rent Roll'!$R27*Rollover!CC27*Rents!CD27/30))</f>
        <v/>
      </c>
      <c r="CE27" s="47" t="str">
        <f>IF('Res Rent Roll'!$B27="","",IF('Res Rent Roll'!$D27="YES",IF(Vacancy!CE$3&lt;'Res Rent Roll'!$J27,'Res Rent Roll'!$H27*'Res Rent Roll'!$C27,'Res Rent Roll'!$R27*Rollover!CD27*Rents!CE27/30),'Res Rent Roll'!$R27*Rollover!CD27*Rents!CE27/30))</f>
        <v/>
      </c>
      <c r="CF27" s="47" t="str">
        <f>IF('Res Rent Roll'!$B27="","",IF('Res Rent Roll'!$D27="YES",IF(Vacancy!CF$3&lt;'Res Rent Roll'!$J27,'Res Rent Roll'!$H27*'Res Rent Roll'!$C27,'Res Rent Roll'!$R27*Rollover!CE27*Rents!CF27/30),'Res Rent Roll'!$R27*Rollover!CE27*Rents!CF27/30))</f>
        <v/>
      </c>
      <c r="CG27" s="47" t="str">
        <f>IF('Res Rent Roll'!$B27="","",IF('Res Rent Roll'!$D27="YES",IF(Vacancy!CG$3&lt;'Res Rent Roll'!$J27,'Res Rent Roll'!$H27*'Res Rent Roll'!$C27,'Res Rent Roll'!$R27*Rollover!CF27*Rents!CG27/30),'Res Rent Roll'!$R27*Rollover!CF27*Rents!CG27/30))</f>
        <v/>
      </c>
      <c r="CH27" s="47" t="str">
        <f>IF('Res Rent Roll'!$B27="","",IF('Res Rent Roll'!$D27="YES",IF(Vacancy!CH$3&lt;'Res Rent Roll'!$J27,'Res Rent Roll'!$H27*'Res Rent Roll'!$C27,'Res Rent Roll'!$R27*Rollover!CG27*Rents!CH27/30),'Res Rent Roll'!$R27*Rollover!CG27*Rents!CH27/30))</f>
        <v/>
      </c>
      <c r="CI27" s="47" t="str">
        <f>IF('Res Rent Roll'!$B27="","",IF('Res Rent Roll'!$D27="YES",IF(Vacancy!CI$3&lt;'Res Rent Roll'!$J27,'Res Rent Roll'!$H27*'Res Rent Roll'!$C27,'Res Rent Roll'!$R27*Rollover!CH27*Rents!CI27/30),'Res Rent Roll'!$R27*Rollover!CH27*Rents!CI27/30))</f>
        <v/>
      </c>
      <c r="CJ27" s="47" t="str">
        <f>IF('Res Rent Roll'!$B27="","",IF('Res Rent Roll'!$D27="YES",IF(Vacancy!CJ$3&lt;'Res Rent Roll'!$J27,'Res Rent Roll'!$H27*'Res Rent Roll'!$C27,'Res Rent Roll'!$R27*Rollover!CI27*Rents!CJ27/30),'Res Rent Roll'!$R27*Rollover!CI27*Rents!CJ27/30))</f>
        <v/>
      </c>
      <c r="CK27" s="47" t="str">
        <f>IF('Res Rent Roll'!$B27="","",IF('Res Rent Roll'!$D27="YES",IF(Vacancy!CK$3&lt;'Res Rent Roll'!$J27,'Res Rent Roll'!$H27*'Res Rent Roll'!$C27,'Res Rent Roll'!$R27*Rollover!CJ27*Rents!CK27/30),'Res Rent Roll'!$R27*Rollover!CJ27*Rents!CK27/30))</f>
        <v/>
      </c>
      <c r="CL27" s="47" t="str">
        <f>IF('Res Rent Roll'!$B27="","",IF('Res Rent Roll'!$D27="YES",IF(Vacancy!CL$3&lt;'Res Rent Roll'!$J27,'Res Rent Roll'!$H27*'Res Rent Roll'!$C27,'Res Rent Roll'!$R27*Rollover!CK27*Rents!CL27/30),'Res Rent Roll'!$R27*Rollover!CK27*Rents!CL27/30))</f>
        <v/>
      </c>
      <c r="CM27" s="47" t="str">
        <f>IF('Res Rent Roll'!$B27="","",IF('Res Rent Roll'!$D27="YES",IF(Vacancy!CM$3&lt;'Res Rent Roll'!$J27,'Res Rent Roll'!$H27*'Res Rent Roll'!$C27,'Res Rent Roll'!$R27*Rollover!CL27*Rents!CM27/30),'Res Rent Roll'!$R27*Rollover!CL27*Rents!CM27/30))</f>
        <v/>
      </c>
      <c r="CN27" s="47" t="str">
        <f>IF('Res Rent Roll'!$B27="","",IF('Res Rent Roll'!$D27="YES",IF(Vacancy!CN$3&lt;'Res Rent Roll'!$J27,'Res Rent Roll'!$H27*'Res Rent Roll'!$C27,'Res Rent Roll'!$R27*Rollover!CM27*Rents!CN27/30),'Res Rent Roll'!$R27*Rollover!CM27*Rents!CN27/30))</f>
        <v/>
      </c>
      <c r="CO27" s="47" t="str">
        <f>IF('Res Rent Roll'!$B27="","",IF('Res Rent Roll'!$D27="YES",IF(Vacancy!CO$3&lt;'Res Rent Roll'!$J27,'Res Rent Roll'!$H27*'Res Rent Roll'!$C27,'Res Rent Roll'!$R27*Rollover!CN27*Rents!CO27/30),'Res Rent Roll'!$R27*Rollover!CN27*Rents!CO27/30))</f>
        <v/>
      </c>
      <c r="CP27" s="47" t="str">
        <f>IF('Res Rent Roll'!$B27="","",IF('Res Rent Roll'!$D27="YES",IF(Vacancy!CP$3&lt;'Res Rent Roll'!$J27,'Res Rent Roll'!$H27*'Res Rent Roll'!$C27,'Res Rent Roll'!$R27*Rollover!CO27*Rents!CP27/30),'Res Rent Roll'!$R27*Rollover!CO27*Rents!CP27/30))</f>
        <v/>
      </c>
      <c r="CQ27" s="47" t="str">
        <f>IF('Res Rent Roll'!$B27="","",IF('Res Rent Roll'!$D27="YES",IF(Vacancy!CQ$3&lt;'Res Rent Roll'!$J27,'Res Rent Roll'!$H27*'Res Rent Roll'!$C27,'Res Rent Roll'!$R27*Rollover!CP27*Rents!CQ27/30),'Res Rent Roll'!$R27*Rollover!CP27*Rents!CQ27/30))</f>
        <v/>
      </c>
      <c r="CR27" s="47" t="str">
        <f>IF('Res Rent Roll'!$B27="","",IF('Res Rent Roll'!$D27="YES",IF(Vacancy!CR$3&lt;'Res Rent Roll'!$J27,'Res Rent Roll'!$H27*'Res Rent Roll'!$C27,'Res Rent Roll'!$R27*Rollover!CQ27*Rents!CR27/30),'Res Rent Roll'!$R27*Rollover!CQ27*Rents!CR27/30))</f>
        <v/>
      </c>
      <c r="CS27" s="47" t="str">
        <f>IF('Res Rent Roll'!$B27="","",IF('Res Rent Roll'!$D27="YES",IF(Vacancy!CS$3&lt;'Res Rent Roll'!$J27,'Res Rent Roll'!$H27*'Res Rent Roll'!$C27,'Res Rent Roll'!$R27*Rollover!CR27*Rents!CS27/30),'Res Rent Roll'!$R27*Rollover!CR27*Rents!CS27/30))</f>
        <v/>
      </c>
      <c r="CT27" s="47" t="str">
        <f>IF('Res Rent Roll'!$B27="","",IF('Res Rent Roll'!$D27="YES",IF(Vacancy!CT$3&lt;'Res Rent Roll'!$J27,'Res Rent Roll'!$H27*'Res Rent Roll'!$C27,'Res Rent Roll'!$R27*Rollover!CS27*Rents!CT27/30),'Res Rent Roll'!$R27*Rollover!CS27*Rents!CT27/30))</f>
        <v/>
      </c>
      <c r="CU27" s="47" t="str">
        <f>IF('Res Rent Roll'!$B27="","",IF('Res Rent Roll'!$D27="YES",IF(Vacancy!CU$3&lt;'Res Rent Roll'!$J27,'Res Rent Roll'!$H27*'Res Rent Roll'!$C27,'Res Rent Roll'!$R27*Rollover!CT27*Rents!CU27/30),'Res Rent Roll'!$R27*Rollover!CT27*Rents!CU27/30))</f>
        <v/>
      </c>
      <c r="CV27" s="47" t="str">
        <f>IF('Res Rent Roll'!$B27="","",IF('Res Rent Roll'!$D27="YES",IF(Vacancy!CV$3&lt;'Res Rent Roll'!$J27,'Res Rent Roll'!$H27*'Res Rent Roll'!$C27,'Res Rent Roll'!$R27*Rollover!CU27*Rents!CV27/30),'Res Rent Roll'!$R27*Rollover!CU27*Rents!CV27/30))</f>
        <v/>
      </c>
      <c r="CW27" s="47" t="str">
        <f>IF('Res Rent Roll'!$B27="","",IF('Res Rent Roll'!$D27="YES",IF(Vacancy!CW$3&lt;'Res Rent Roll'!$J27,'Res Rent Roll'!$H27*'Res Rent Roll'!$C27,'Res Rent Roll'!$R27*Rollover!CV27*Rents!CW27/30),'Res Rent Roll'!$R27*Rollover!CV27*Rents!CW27/30))</f>
        <v/>
      </c>
      <c r="CX27" s="47" t="str">
        <f>IF('Res Rent Roll'!$B27="","",IF('Res Rent Roll'!$D27="YES",IF(Vacancy!CX$3&lt;'Res Rent Roll'!$J27,'Res Rent Roll'!$H27*'Res Rent Roll'!$C27,'Res Rent Roll'!$R27*Rollover!CW27*Rents!CX27/30),'Res Rent Roll'!$R27*Rollover!CW27*Rents!CX27/30))</f>
        <v/>
      </c>
      <c r="CY27" s="47" t="str">
        <f>IF('Res Rent Roll'!$B27="","",IF('Res Rent Roll'!$D27="YES",IF(Vacancy!CY$3&lt;'Res Rent Roll'!$J27,'Res Rent Roll'!$H27*'Res Rent Roll'!$C27,'Res Rent Roll'!$R27*Rollover!CX27*Rents!CY27/30),'Res Rent Roll'!$R27*Rollover!CX27*Rents!CY27/30))</f>
        <v/>
      </c>
      <c r="CZ27" s="47" t="str">
        <f>IF('Res Rent Roll'!$B27="","",IF('Res Rent Roll'!$D27="YES",IF(Vacancy!CZ$3&lt;'Res Rent Roll'!$J27,'Res Rent Roll'!$H27*'Res Rent Roll'!$C27,'Res Rent Roll'!$R27*Rollover!CY27*Rents!CZ27/30),'Res Rent Roll'!$R27*Rollover!CY27*Rents!CZ27/30))</f>
        <v/>
      </c>
      <c r="DA27" s="47" t="str">
        <f>IF('Res Rent Roll'!$B27="","",IF('Res Rent Roll'!$D27="YES",IF(Vacancy!DA$3&lt;'Res Rent Roll'!$J27,'Res Rent Roll'!$H27*'Res Rent Roll'!$C27,'Res Rent Roll'!$R27*Rollover!CZ27*Rents!DA27/30),'Res Rent Roll'!$R27*Rollover!CZ27*Rents!DA27/30))</f>
        <v/>
      </c>
      <c r="DB27" s="47" t="str">
        <f>IF('Res Rent Roll'!$B27="","",IF('Res Rent Roll'!$D27="YES",IF(Vacancy!DB$3&lt;'Res Rent Roll'!$J27,'Res Rent Roll'!$H27*'Res Rent Roll'!$C27,'Res Rent Roll'!$R27*Rollover!DA27*Rents!DB27/30),'Res Rent Roll'!$R27*Rollover!DA27*Rents!DB27/30))</f>
        <v/>
      </c>
      <c r="DC27" s="47" t="str">
        <f>IF('Res Rent Roll'!$B27="","",IF('Res Rent Roll'!$D27="YES",IF(Vacancy!DC$3&lt;'Res Rent Roll'!$J27,'Res Rent Roll'!$H27*'Res Rent Roll'!$C27,'Res Rent Roll'!$R27*Rollover!DB27*Rents!DC27/30),'Res Rent Roll'!$R27*Rollover!DB27*Rents!DC27/30))</f>
        <v/>
      </c>
      <c r="DD27" s="47" t="str">
        <f>IF('Res Rent Roll'!$B27="","",IF('Res Rent Roll'!$D27="YES",IF(Vacancy!DD$3&lt;'Res Rent Roll'!$J27,'Res Rent Roll'!$H27*'Res Rent Roll'!$C27,'Res Rent Roll'!$R27*Rollover!DC27*Rents!DD27/30),'Res Rent Roll'!$R27*Rollover!DC27*Rents!DD27/30))</f>
        <v/>
      </c>
      <c r="DE27" s="47" t="str">
        <f>IF('Res Rent Roll'!$B27="","",IF('Res Rent Roll'!$D27="YES",IF(Vacancy!DE$3&lt;'Res Rent Roll'!$J27,'Res Rent Roll'!$H27*'Res Rent Roll'!$C27,'Res Rent Roll'!$R27*Rollover!DD27*Rents!DE27/30),'Res Rent Roll'!$R27*Rollover!DD27*Rents!DE27/30))</f>
        <v/>
      </c>
      <c r="DF27" s="47" t="str">
        <f>IF('Res Rent Roll'!$B27="","",IF('Res Rent Roll'!$D27="YES",IF(Vacancy!DF$3&lt;'Res Rent Roll'!$J27,'Res Rent Roll'!$H27*'Res Rent Roll'!$C27,'Res Rent Roll'!$R27*Rollover!DE27*Rents!DF27/30),'Res Rent Roll'!$R27*Rollover!DE27*Rents!DF27/30))</f>
        <v/>
      </c>
      <c r="DG27" s="47" t="str">
        <f>IF('Res Rent Roll'!$B27="","",IF('Res Rent Roll'!$D27="YES",IF(Vacancy!DG$3&lt;'Res Rent Roll'!$J27,'Res Rent Roll'!$H27*'Res Rent Roll'!$C27,'Res Rent Roll'!$R27*Rollover!DF27*Rents!DG27/30),'Res Rent Roll'!$R27*Rollover!DF27*Rents!DG27/30))</f>
        <v/>
      </c>
      <c r="DH27" s="47" t="str">
        <f>IF('Res Rent Roll'!$B27="","",IF('Res Rent Roll'!$D27="YES",IF(Vacancy!DH$3&lt;'Res Rent Roll'!$J27,'Res Rent Roll'!$H27*'Res Rent Roll'!$C27,'Res Rent Roll'!$R27*Rollover!DG27*Rents!DH27/30),'Res Rent Roll'!$R27*Rollover!DG27*Rents!DH27/30))</f>
        <v/>
      </c>
      <c r="DI27" s="47" t="str">
        <f>IF('Res Rent Roll'!$B27="","",IF('Res Rent Roll'!$D27="YES",IF(Vacancy!DI$3&lt;'Res Rent Roll'!$J27,'Res Rent Roll'!$H27*'Res Rent Roll'!$C27,'Res Rent Roll'!$R27*Rollover!DH27*Rents!DI27/30),'Res Rent Roll'!$R27*Rollover!DH27*Rents!DI27/30))</f>
        <v/>
      </c>
      <c r="DJ27" s="47" t="str">
        <f>IF('Res Rent Roll'!$B27="","",IF('Res Rent Roll'!$D27="YES",IF(Vacancy!DJ$3&lt;'Res Rent Roll'!$J27,'Res Rent Roll'!$H27*'Res Rent Roll'!$C27,'Res Rent Roll'!$R27*Rollover!DI27*Rents!DJ27/30),'Res Rent Roll'!$R27*Rollover!DI27*Rents!DJ27/30))</f>
        <v/>
      </c>
      <c r="DK27" s="47" t="str">
        <f>IF('Res Rent Roll'!$B27="","",IF('Res Rent Roll'!$D27="YES",IF(Vacancy!DK$3&lt;'Res Rent Roll'!$J27,'Res Rent Roll'!$H27*'Res Rent Roll'!$C27,'Res Rent Roll'!$R27*Rollover!DJ27*Rents!DK27/30),'Res Rent Roll'!$R27*Rollover!DJ27*Rents!DK27/30))</f>
        <v/>
      </c>
      <c r="DL27" s="47" t="str">
        <f>IF('Res Rent Roll'!$B27="","",IF('Res Rent Roll'!$D27="YES",IF(Vacancy!DL$3&lt;'Res Rent Roll'!$J27,'Res Rent Roll'!$H27*'Res Rent Roll'!$C27,'Res Rent Roll'!$R27*Rollover!DK27*Rents!DL27/30),'Res Rent Roll'!$R27*Rollover!DK27*Rents!DL27/30))</f>
        <v/>
      </c>
      <c r="DM27" s="47" t="str">
        <f>IF('Res Rent Roll'!$B27="","",IF('Res Rent Roll'!$D27="YES",IF(Vacancy!DM$3&lt;'Res Rent Roll'!$J27,'Res Rent Roll'!$H27*'Res Rent Roll'!$C27,'Res Rent Roll'!$R27*Rollover!DL27*Rents!DM27/30),'Res Rent Roll'!$R27*Rollover!DL27*Rents!DM27/30))</f>
        <v/>
      </c>
      <c r="DN27" s="47" t="str">
        <f>IF('Res Rent Roll'!$B27="","",IF('Res Rent Roll'!$D27="YES",IF(Vacancy!DN$3&lt;'Res Rent Roll'!$J27,'Res Rent Roll'!$H27*'Res Rent Roll'!$C27,'Res Rent Roll'!$R27*Rollover!DM27*Rents!DN27/30),'Res Rent Roll'!$R27*Rollover!DM27*Rents!DN27/30))</f>
        <v/>
      </c>
      <c r="DO27" s="47" t="str">
        <f>IF('Res Rent Roll'!$B27="","",IF('Res Rent Roll'!$D27="YES",IF(Vacancy!DO$3&lt;'Res Rent Roll'!$J27,'Res Rent Roll'!$H27*'Res Rent Roll'!$C27,'Res Rent Roll'!$R27*Rollover!DN27*Rents!DO27/30),'Res Rent Roll'!$R27*Rollover!DN27*Rents!DO27/30))</f>
        <v/>
      </c>
      <c r="DP27" s="47" t="str">
        <f>IF('Res Rent Roll'!$B27="","",IF('Res Rent Roll'!$D27="YES",IF(Vacancy!DP$3&lt;'Res Rent Roll'!$J27,'Res Rent Roll'!$H27*'Res Rent Roll'!$C27,'Res Rent Roll'!$R27*Rollover!DO27*Rents!DP27/30),'Res Rent Roll'!$R27*Rollover!DO27*Rents!DP27/30))</f>
        <v/>
      </c>
      <c r="DQ27" s="47" t="str">
        <f>IF('Res Rent Roll'!$B27="","",IF('Res Rent Roll'!$D27="YES",IF(Vacancy!DQ$3&lt;'Res Rent Roll'!$J27,'Res Rent Roll'!$H27*'Res Rent Roll'!$C27,'Res Rent Roll'!$R27*Rollover!DP27*Rents!DQ27/30),'Res Rent Roll'!$R27*Rollover!DP27*Rents!DQ27/30))</f>
        <v/>
      </c>
      <c r="DR27" s="47" t="str">
        <f>IF('Res Rent Roll'!$B27="","",IF('Res Rent Roll'!$D27="YES",IF(Vacancy!DR$3&lt;'Res Rent Roll'!$J27,'Res Rent Roll'!$H27*'Res Rent Roll'!$C27,'Res Rent Roll'!$R27*Rollover!DQ27*Rents!DR27/30),'Res Rent Roll'!$R27*Rollover!DQ27*Rents!DR27/30))</f>
        <v/>
      </c>
      <c r="DS27" s="47" t="str">
        <f>IF('Res Rent Roll'!$B27="","",IF('Res Rent Roll'!$D27="YES",IF(Vacancy!DS$3&lt;'Res Rent Roll'!$J27,'Res Rent Roll'!$H27*'Res Rent Roll'!$C27,'Res Rent Roll'!$R27*Rollover!DR27*Rents!DS27/30),'Res Rent Roll'!$R27*Rollover!DR27*Rents!DS27/30))</f>
        <v/>
      </c>
      <c r="DT27" s="47" t="str">
        <f>IF('Res Rent Roll'!$B27="","",IF('Res Rent Roll'!$D27="YES",IF(Vacancy!DT$3&lt;'Res Rent Roll'!$J27,'Res Rent Roll'!$H27*'Res Rent Roll'!$C27,'Res Rent Roll'!$R27*Rollover!DS27*Rents!DT27/30),'Res Rent Roll'!$R27*Rollover!DS27*Rents!DT27/30))</f>
        <v/>
      </c>
      <c r="DU27" s="47" t="str">
        <f>IF('Res Rent Roll'!$B27="","",IF('Res Rent Roll'!$D27="YES",IF(Vacancy!DU$3&lt;'Res Rent Roll'!$J27,'Res Rent Roll'!$H27*'Res Rent Roll'!$C27,'Res Rent Roll'!$R27*Rollover!DT27*Rents!DU27/30),'Res Rent Roll'!$R27*Rollover!DT27*Rents!DU27/30))</f>
        <v/>
      </c>
      <c r="DV27" s="47" t="str">
        <f>IF('Res Rent Roll'!$B27="","",IF('Res Rent Roll'!$D27="YES",IF(Vacancy!DV$3&lt;'Res Rent Roll'!$J27,'Res Rent Roll'!$H27*'Res Rent Roll'!$C27,'Res Rent Roll'!$R27*Rollover!DU27*Rents!DV27/30),'Res Rent Roll'!$R27*Rollover!DU27*Rents!DV27/30))</f>
        <v/>
      </c>
      <c r="DW27" s="47" t="str">
        <f>IF('Res Rent Roll'!$B27="","",IF('Res Rent Roll'!$D27="YES",IF(Vacancy!DW$3&lt;'Res Rent Roll'!$J27,'Res Rent Roll'!$H27*'Res Rent Roll'!$C27,'Res Rent Roll'!$R27*Rollover!DV27*Rents!DW27/30),'Res Rent Roll'!$R27*Rollover!DV27*Rents!DW27/30))</f>
        <v/>
      </c>
      <c r="DX27" s="47" t="str">
        <f>IF('Res Rent Roll'!$B27="","",IF('Res Rent Roll'!$D27="YES",IF(Vacancy!DX$3&lt;'Res Rent Roll'!$J27,'Res Rent Roll'!$H27*'Res Rent Roll'!$C27,'Res Rent Roll'!$R27*Rollover!DW27*Rents!DX27/30),'Res Rent Roll'!$R27*Rollover!DW27*Rents!DX27/30))</f>
        <v/>
      </c>
      <c r="DY27" s="47" t="str">
        <f>IF('Res Rent Roll'!$B27="","",IF('Res Rent Roll'!$D27="YES",IF(Vacancy!DY$3&lt;'Res Rent Roll'!$J27,'Res Rent Roll'!$H27*'Res Rent Roll'!$C27,'Res Rent Roll'!$R27*Rollover!DX27*Rents!DY27/30),'Res Rent Roll'!$R27*Rollover!DX27*Rents!DY27/30))</f>
        <v/>
      </c>
      <c r="DZ27" s="47" t="str">
        <f>IF('Res Rent Roll'!$B27="","",IF('Res Rent Roll'!$D27="YES",IF(Vacancy!DZ$3&lt;'Res Rent Roll'!$J27,'Res Rent Roll'!$H27*'Res Rent Roll'!$C27,'Res Rent Roll'!$R27*Rollover!DY27*Rents!DZ27/30),'Res Rent Roll'!$R27*Rollover!DY27*Rents!DZ27/30))</f>
        <v/>
      </c>
      <c r="EA27" s="47" t="str">
        <f>IF('Res Rent Roll'!$B27="","",IF('Res Rent Roll'!$D27="YES",IF(Vacancy!EA$3&lt;'Res Rent Roll'!$J27,'Res Rent Roll'!$H27*'Res Rent Roll'!$C27,'Res Rent Roll'!$R27*Rollover!DZ27*Rents!EA27/30),'Res Rent Roll'!$R27*Rollover!DZ27*Rents!EA27/30))</f>
        <v/>
      </c>
      <c r="EB27" s="47" t="str">
        <f>IF('Res Rent Roll'!$B27="","",IF('Res Rent Roll'!$D27="YES",IF(Vacancy!EB$3&lt;'Res Rent Roll'!$J27,'Res Rent Roll'!$H27*'Res Rent Roll'!$C27,'Res Rent Roll'!$R27*Rollover!EA27*Rents!EB27/30),'Res Rent Roll'!$R27*Rollover!EA27*Rents!EB27/30))</f>
        <v/>
      </c>
      <c r="EC27" s="47" t="str">
        <f>IF('Res Rent Roll'!$B27="","",IF('Res Rent Roll'!$D27="YES",IF(Vacancy!EC$3&lt;'Res Rent Roll'!$J27,'Res Rent Roll'!$H27*'Res Rent Roll'!$C27,'Res Rent Roll'!$R27*Rollover!EB27*Rents!EC27/30),'Res Rent Roll'!$R27*Rollover!EB27*Rents!EC27/30))</f>
        <v/>
      </c>
      <c r="ED27" s="47" t="str">
        <f>IF('Res Rent Roll'!$B27="","",IF('Res Rent Roll'!$D27="YES",IF(Vacancy!ED$3&lt;'Res Rent Roll'!$J27,'Res Rent Roll'!$H27*'Res Rent Roll'!$C27,'Res Rent Roll'!$R27*Rollover!EC27*Rents!ED27/30),'Res Rent Roll'!$R27*Rollover!EC27*Rents!ED27/30))</f>
        <v/>
      </c>
      <c r="EE27" s="47" t="str">
        <f>IF('Res Rent Roll'!$B27="","",IF('Res Rent Roll'!$D27="YES",IF(Vacancy!EE$3&lt;'Res Rent Roll'!$J27,'Res Rent Roll'!$H27*'Res Rent Roll'!$C27,'Res Rent Roll'!$R27*Rollover!ED27*Rents!EE27/30),'Res Rent Roll'!$R27*Rollover!ED27*Rents!EE27/30))</f>
        <v/>
      </c>
      <c r="EF27" s="47" t="str">
        <f>IF('Res Rent Roll'!$B27="","",IF('Res Rent Roll'!$D27="YES",IF(Vacancy!EF$3&lt;'Res Rent Roll'!$J27,'Res Rent Roll'!$H27*'Res Rent Roll'!$C27,'Res Rent Roll'!$R27*Rollover!EE27*Rents!EF27/30),'Res Rent Roll'!$R27*Rollover!EE27*Rents!EF27/30))</f>
        <v/>
      </c>
      <c r="EG27" s="47" t="str">
        <f>IF('Res Rent Roll'!$B27="","",IF('Res Rent Roll'!$D27="YES",IF(Vacancy!EG$3&lt;'Res Rent Roll'!$J27,'Res Rent Roll'!$H27*'Res Rent Roll'!$C27,'Res Rent Roll'!$R27*Rollover!EF27*Rents!EG27/30),'Res Rent Roll'!$R27*Rollover!EF27*Rents!EG27/30))</f>
        <v/>
      </c>
      <c r="EH27" s="47" t="str">
        <f>IF('Res Rent Roll'!$B27="","",IF('Res Rent Roll'!$D27="YES",IF(Vacancy!EH$3&lt;'Res Rent Roll'!$J27,'Res Rent Roll'!$H27*'Res Rent Roll'!$C27,'Res Rent Roll'!$R27*Rollover!EG27*Rents!EH27/30),'Res Rent Roll'!$R27*Rollover!EG27*Rents!EH27/30))</f>
        <v/>
      </c>
      <c r="EI27" s="47" t="str">
        <f>IF('Res Rent Roll'!$B27="","",IF('Res Rent Roll'!$D27="YES",IF(Vacancy!EI$3&lt;'Res Rent Roll'!$J27,'Res Rent Roll'!$H27*'Res Rent Roll'!$C27,'Res Rent Roll'!$R27*Rollover!EH27*Rents!EI27/30),'Res Rent Roll'!$R27*Rollover!EH27*Rents!EI27/30))</f>
        <v/>
      </c>
      <c r="EJ27" s="47" t="str">
        <f>IF('Res Rent Roll'!$B27="","",IF('Res Rent Roll'!$D27="YES",IF(Vacancy!EJ$3&lt;'Res Rent Roll'!$J27,'Res Rent Roll'!$H27*'Res Rent Roll'!$C27,'Res Rent Roll'!$R27*Rollover!EI27*Rents!EJ27/30),'Res Rent Roll'!$R27*Rollover!EI27*Rents!EJ27/30))</f>
        <v/>
      </c>
      <c r="EK27" s="47" t="str">
        <f>IF('Res Rent Roll'!$B27="","",IF('Res Rent Roll'!$D27="YES",IF(Vacancy!EK$3&lt;'Res Rent Roll'!$J27,'Res Rent Roll'!$H27*'Res Rent Roll'!$C27,'Res Rent Roll'!$R27*Rollover!EJ27*Rents!EK27/30),'Res Rent Roll'!$R27*Rollover!EJ27*Rents!EK27/30))</f>
        <v/>
      </c>
      <c r="EL27" s="47" t="str">
        <f>IF('Res Rent Roll'!$B27="","",IF('Res Rent Roll'!$D27="YES",IF(Vacancy!EL$3&lt;'Res Rent Roll'!$J27,'Res Rent Roll'!$H27*'Res Rent Roll'!$C27,'Res Rent Roll'!$R27*Rollover!EK27*Rents!EL27/30),'Res Rent Roll'!$R27*Rollover!EK27*Rents!EL27/30))</f>
        <v/>
      </c>
      <c r="EM27" s="47" t="str">
        <f>IF('Res Rent Roll'!$B27="","",IF('Res Rent Roll'!$D27="YES",IF(Vacancy!EM$3&lt;'Res Rent Roll'!$J27,'Res Rent Roll'!$H27*'Res Rent Roll'!$C27,'Res Rent Roll'!$R27*Rollover!EL27*Rents!EM27/30),'Res Rent Roll'!$R27*Rollover!EL27*Rents!EM27/30))</f>
        <v/>
      </c>
      <c r="EN27" s="47" t="str">
        <f>IF('Res Rent Roll'!$B27="","",IF('Res Rent Roll'!$D27="YES",IF(Vacancy!EN$3&lt;'Res Rent Roll'!$J27,'Res Rent Roll'!$H27*'Res Rent Roll'!$C27,'Res Rent Roll'!$R27*Rollover!EM27*Rents!EN27/30),'Res Rent Roll'!$R27*Rollover!EM27*Rents!EN27/30))</f>
        <v/>
      </c>
      <c r="EO27" s="47" t="str">
        <f>IF('Res Rent Roll'!$B27="","",IF('Res Rent Roll'!$D27="YES",IF(Vacancy!EO$3&lt;'Res Rent Roll'!$J27,'Res Rent Roll'!$H27*'Res Rent Roll'!$C27,'Res Rent Roll'!$R27*Rollover!EN27*Rents!EO27/30),'Res Rent Roll'!$R27*Rollover!EN27*Rents!EO27/30))</f>
        <v/>
      </c>
      <c r="EP27" s="47" t="str">
        <f>IF('Res Rent Roll'!$B27="","",IF('Res Rent Roll'!$D27="YES",IF(Vacancy!EP$3&lt;'Res Rent Roll'!$J27,'Res Rent Roll'!$H27*'Res Rent Roll'!$C27,'Res Rent Roll'!$R27*Rollover!EO27*Rents!EP27/30),'Res Rent Roll'!$R27*Rollover!EO27*Rents!EP27/30))</f>
        <v/>
      </c>
      <c r="EQ27" s="47" t="str">
        <f>IF('Res Rent Roll'!$B27="","",IF('Res Rent Roll'!$D27="YES",IF(Vacancy!EQ$3&lt;'Res Rent Roll'!$J27,'Res Rent Roll'!$H27*'Res Rent Roll'!$C27,'Res Rent Roll'!$R27*Rollover!EP27*Rents!EQ27/30),'Res Rent Roll'!$R27*Rollover!EP27*Rents!EQ27/30))</f>
        <v/>
      </c>
      <c r="ER27" s="47" t="str">
        <f>IF('Res Rent Roll'!$B27="","",IF('Res Rent Roll'!$D27="YES",IF(Vacancy!ER$3&lt;'Res Rent Roll'!$J27,'Res Rent Roll'!$H27*'Res Rent Roll'!$C27,'Res Rent Roll'!$R27*Rollover!EQ27*Rents!ER27/30),'Res Rent Roll'!$R27*Rollover!EQ27*Rents!ER27/30))</f>
        <v/>
      </c>
      <c r="ES27" s="47" t="str">
        <f>IF('Res Rent Roll'!$B27="","",IF('Res Rent Roll'!$D27="YES",IF(Vacancy!ES$3&lt;'Res Rent Roll'!$J27,'Res Rent Roll'!$H27*'Res Rent Roll'!$C27,'Res Rent Roll'!$R27*Rollover!ER27*Rents!ES27/30),'Res Rent Roll'!$R27*Rollover!ER27*Rents!ES27/30))</f>
        <v/>
      </c>
      <c r="ET27" s="47" t="str">
        <f>IF('Res Rent Roll'!$B27="","",IF('Res Rent Roll'!$D27="YES",IF(Vacancy!ET$3&lt;'Res Rent Roll'!$J27,'Res Rent Roll'!$H27*'Res Rent Roll'!$C27,'Res Rent Roll'!$R27*Rollover!ES27*Rents!ET27/30),'Res Rent Roll'!$R27*Rollover!ES27*Rents!ET27/30))</f>
        <v/>
      </c>
      <c r="EU27" s="47" t="str">
        <f>IF('Res Rent Roll'!$B27="","",IF('Res Rent Roll'!$D27="YES",IF(Vacancy!EU$3&lt;'Res Rent Roll'!$J27,'Res Rent Roll'!$H27*'Res Rent Roll'!$C27,'Res Rent Roll'!$R27*Rollover!ET27*Rents!EU27/30),'Res Rent Roll'!$R27*Rollover!ET27*Rents!EU27/30))</f>
        <v/>
      </c>
      <c r="EV27" s="47" t="str">
        <f>IF('Res Rent Roll'!$B27="","",IF('Res Rent Roll'!$D27="YES",IF(Vacancy!EV$3&lt;'Res Rent Roll'!$J27,'Res Rent Roll'!$H27*'Res Rent Roll'!$C27,'Res Rent Roll'!$R27*Rollover!EU27*Rents!EV27/30),'Res Rent Roll'!$R27*Rollover!EU27*Rents!EV27/30))</f>
        <v/>
      </c>
      <c r="EW27" s="47" t="str">
        <f>IF('Res Rent Roll'!$B27="","",IF('Res Rent Roll'!$D27="YES",IF(Vacancy!EW$3&lt;'Res Rent Roll'!$J27,'Res Rent Roll'!$H27*'Res Rent Roll'!$C27,'Res Rent Roll'!$R27*Rollover!EV27*Rents!EW27/30),'Res Rent Roll'!$R27*Rollover!EV27*Rents!EW27/30))</f>
        <v/>
      </c>
      <c r="EX27" s="47" t="str">
        <f>IF('Res Rent Roll'!$B27="","",IF('Res Rent Roll'!$D27="YES",IF(Vacancy!EX$3&lt;'Res Rent Roll'!$J27,'Res Rent Roll'!$H27*'Res Rent Roll'!$C27,'Res Rent Roll'!$R27*Rollover!EW27*Rents!EX27/30),'Res Rent Roll'!$R27*Rollover!EW27*Rents!EX27/30))</f>
        <v/>
      </c>
      <c r="EY27" s="47" t="str">
        <f>IF('Res Rent Roll'!$B27="","",IF('Res Rent Roll'!$D27="YES",IF(Vacancy!EY$3&lt;'Res Rent Roll'!$J27,'Res Rent Roll'!$H27*'Res Rent Roll'!$C27,'Res Rent Roll'!$R27*Rollover!EX27*Rents!EY27/30),'Res Rent Roll'!$R27*Rollover!EX27*Rents!EY27/30))</f>
        <v/>
      </c>
      <c r="EZ27" s="47" t="str">
        <f>IF('Res Rent Roll'!$B27="","",IF('Res Rent Roll'!$D27="YES",IF(Vacancy!EZ$3&lt;'Res Rent Roll'!$J27,'Res Rent Roll'!$H27*'Res Rent Roll'!$C27,'Res Rent Roll'!$R27*Rollover!EY27*Rents!EZ27/30),'Res Rent Roll'!$R27*Rollover!EY27*Rents!EZ27/30))</f>
        <v/>
      </c>
      <c r="FA27" s="47" t="str">
        <f>IF('Res Rent Roll'!$B27="","",IF('Res Rent Roll'!$D27="YES",IF(Vacancy!FA$3&lt;'Res Rent Roll'!$J27,'Res Rent Roll'!$H27*'Res Rent Roll'!$C27,'Res Rent Roll'!$R27*Rollover!EZ27*Rents!FA27/30),'Res Rent Roll'!$R27*Rollover!EZ27*Rents!FA27/30))</f>
        <v/>
      </c>
      <c r="FB27" s="47" t="str">
        <f>IF('Res Rent Roll'!$B27="","",IF('Res Rent Roll'!$D27="YES",IF(Vacancy!FB$3&lt;'Res Rent Roll'!$J27,'Res Rent Roll'!$H27*'Res Rent Roll'!$C27,'Res Rent Roll'!$R27*Rollover!FA27*Rents!FB27/30),'Res Rent Roll'!$R27*Rollover!FA27*Rents!FB27/30))</f>
        <v/>
      </c>
      <c r="FC27" s="47" t="str">
        <f>IF('Res Rent Roll'!$B27="","",IF('Res Rent Roll'!$D27="YES",IF(Vacancy!FC$3&lt;'Res Rent Roll'!$J27,'Res Rent Roll'!$H27*'Res Rent Roll'!$C27,'Res Rent Roll'!$R27*Rollover!FB27*Rents!FC27/30),'Res Rent Roll'!$R27*Rollover!FB27*Rents!FC27/30))</f>
        <v/>
      </c>
      <c r="FD27" s="47" t="str">
        <f>IF('Res Rent Roll'!$B27="","",IF('Res Rent Roll'!$D27="YES",IF(Vacancy!FD$3&lt;'Res Rent Roll'!$J27,'Res Rent Roll'!$H27*'Res Rent Roll'!$C27,'Res Rent Roll'!$R27*Rollover!FC27*Rents!FD27/30),'Res Rent Roll'!$R27*Rollover!FC27*Rents!FD27/30))</f>
        <v/>
      </c>
      <c r="FE27" s="47" t="str">
        <f>IF('Res Rent Roll'!$B27="","",IF('Res Rent Roll'!$D27="YES",IF(Vacancy!FE$3&lt;'Res Rent Roll'!$J27,'Res Rent Roll'!$H27*'Res Rent Roll'!$C27,'Res Rent Roll'!$R27*Rollover!FD27*Rents!FE27/30),'Res Rent Roll'!$R27*Rollover!FD27*Rents!FE27/30))</f>
        <v/>
      </c>
      <c r="FF27" s="47" t="str">
        <f>IF('Res Rent Roll'!$B27="","",IF('Res Rent Roll'!$D27="YES",IF(Vacancy!FF$3&lt;'Res Rent Roll'!$J27,'Res Rent Roll'!$H27*'Res Rent Roll'!$C27,'Res Rent Roll'!$R27*Rollover!FE27*Rents!FF27/30),'Res Rent Roll'!$R27*Rollover!FE27*Rents!FF27/30))</f>
        <v/>
      </c>
      <c r="FG27" s="47" t="str">
        <f>IF('Res Rent Roll'!$B27="","",IF('Res Rent Roll'!$D27="YES",IF(Vacancy!FG$3&lt;'Res Rent Roll'!$J27,'Res Rent Roll'!$H27*'Res Rent Roll'!$C27,'Res Rent Roll'!$R27*Rollover!FF27*Rents!FG27/30),'Res Rent Roll'!$R27*Rollover!FF27*Rents!FG27/30))</f>
        <v/>
      </c>
      <c r="FH27" s="47" t="str">
        <f>IF('Res Rent Roll'!$B27="","",IF('Res Rent Roll'!$D27="YES",IF(Vacancy!FH$3&lt;'Res Rent Roll'!$J27,'Res Rent Roll'!$H27*'Res Rent Roll'!$C27,'Res Rent Roll'!$R27*Rollover!FG27*Rents!FH27/30),'Res Rent Roll'!$R27*Rollover!FG27*Rents!FH27/30))</f>
        <v/>
      </c>
      <c r="FI27" s="47" t="str">
        <f>IF('Res Rent Roll'!$B27="","",IF('Res Rent Roll'!$D27="YES",IF(Vacancy!FI$3&lt;'Res Rent Roll'!$J27,'Res Rent Roll'!$H27*'Res Rent Roll'!$C27,'Res Rent Roll'!$R27*Rollover!FH27*Rents!FI27/30),'Res Rent Roll'!$R27*Rollover!FH27*Rents!FI27/30))</f>
        <v/>
      </c>
      <c r="FJ27" s="47" t="str">
        <f>IF('Res Rent Roll'!$B27="","",IF('Res Rent Roll'!$D27="YES",IF(Vacancy!FJ$3&lt;'Res Rent Roll'!$J27,'Res Rent Roll'!$H27*'Res Rent Roll'!$C27,'Res Rent Roll'!$R27*Rollover!FI27*Rents!FJ27/30),'Res Rent Roll'!$R27*Rollover!FI27*Rents!FJ27/30))</f>
        <v/>
      </c>
      <c r="FK27" s="47" t="str">
        <f>IF('Res Rent Roll'!$B27="","",IF('Res Rent Roll'!$D27="YES",IF(Vacancy!FK$3&lt;'Res Rent Roll'!$J27,'Res Rent Roll'!$H27*'Res Rent Roll'!$C27,'Res Rent Roll'!$R27*Rollover!FJ27*Rents!FK27/30),'Res Rent Roll'!$R27*Rollover!FJ27*Rents!FK27/30))</f>
        <v/>
      </c>
      <c r="FL27" s="47" t="str">
        <f>IF('Res Rent Roll'!$B27="","",IF('Res Rent Roll'!$D27="YES",IF(Vacancy!FL$3&lt;'Res Rent Roll'!$J27,'Res Rent Roll'!$H27*'Res Rent Roll'!$C27,'Res Rent Roll'!$R27*Rollover!FK27*Rents!FL27/30),'Res Rent Roll'!$R27*Rollover!FK27*Rents!FL27/30))</f>
        <v/>
      </c>
      <c r="FM27" s="47" t="str">
        <f>IF('Res Rent Roll'!$B27="","",IF('Res Rent Roll'!$D27="YES",IF(Vacancy!FM$3&lt;'Res Rent Roll'!$J27,'Res Rent Roll'!$H27*'Res Rent Roll'!$C27,'Res Rent Roll'!$R27*Rollover!FL27*Rents!FM27/30),'Res Rent Roll'!$R27*Rollover!FL27*Rents!FM27/30))</f>
        <v/>
      </c>
      <c r="FN27" s="47" t="str">
        <f>IF('Res Rent Roll'!$B27="","",IF('Res Rent Roll'!$D27="YES",IF(Vacancy!FN$3&lt;'Res Rent Roll'!$J27,'Res Rent Roll'!$H27*'Res Rent Roll'!$C27,'Res Rent Roll'!$R27*Rollover!FM27*Rents!FN27/30),'Res Rent Roll'!$R27*Rollover!FM27*Rents!FN27/30))</f>
        <v/>
      </c>
      <c r="FO27" s="47" t="str">
        <f>IF('Res Rent Roll'!$B27="","",IF('Res Rent Roll'!$D27="YES",IF(Vacancy!FO$3&lt;'Res Rent Roll'!$J27,'Res Rent Roll'!$H27*'Res Rent Roll'!$C27,'Res Rent Roll'!$R27*Rollover!FN27*Rents!FO27/30),'Res Rent Roll'!$R27*Rollover!FN27*Rents!FO27/30))</f>
        <v/>
      </c>
      <c r="FP27" s="47" t="str">
        <f>IF('Res Rent Roll'!$B27="","",IF('Res Rent Roll'!$D27="YES",IF(Vacancy!FP$3&lt;'Res Rent Roll'!$J27,'Res Rent Roll'!$H27*'Res Rent Roll'!$C27,'Res Rent Roll'!$R27*Rollover!FO27*Rents!FP27/30),'Res Rent Roll'!$R27*Rollover!FO27*Rents!FP27/30))</f>
        <v/>
      </c>
      <c r="FQ27" s="47" t="str">
        <f>IF('Res Rent Roll'!$B27="","",IF('Res Rent Roll'!$D27="YES",IF(Vacancy!FQ$3&lt;'Res Rent Roll'!$J27,'Res Rent Roll'!$H27*'Res Rent Roll'!$C27,'Res Rent Roll'!$R27*Rollover!FP27*Rents!FQ27/30),'Res Rent Roll'!$R27*Rollover!FP27*Rents!FQ27/30))</f>
        <v/>
      </c>
      <c r="FR27" s="47" t="str">
        <f>IF('Res Rent Roll'!$B27="","",IF('Res Rent Roll'!$D27="YES",IF(Vacancy!FR$3&lt;'Res Rent Roll'!$J27,'Res Rent Roll'!$H27*'Res Rent Roll'!$C27,'Res Rent Roll'!$R27*Rollover!FQ27*Rents!FR27/30),'Res Rent Roll'!$R27*Rollover!FQ27*Rents!FR27/30))</f>
        <v/>
      </c>
      <c r="FS27" s="47" t="str">
        <f>IF('Res Rent Roll'!$B27="","",IF('Res Rent Roll'!$D27="YES",IF(Vacancy!FS$3&lt;'Res Rent Roll'!$J27,'Res Rent Roll'!$H27*'Res Rent Roll'!$C27,'Res Rent Roll'!$R27*Rollover!FR27*Rents!FS27/30),'Res Rent Roll'!$R27*Rollover!FR27*Rents!FS27/30))</f>
        <v/>
      </c>
      <c r="FT27" s="47" t="str">
        <f>IF('Res Rent Roll'!$B27="","",IF('Res Rent Roll'!$D27="YES",IF(Vacancy!FT$3&lt;'Res Rent Roll'!$J27,'Res Rent Roll'!$H27*'Res Rent Roll'!$C27,'Res Rent Roll'!$R27*Rollover!FS27*Rents!FT27/30),'Res Rent Roll'!$R27*Rollover!FS27*Rents!FT27/30))</f>
        <v/>
      </c>
      <c r="FU27" s="47" t="str">
        <f>IF('Res Rent Roll'!$B27="","",IF('Res Rent Roll'!$D27="YES",IF(Vacancy!FU$3&lt;'Res Rent Roll'!$J27,'Res Rent Roll'!$H27*'Res Rent Roll'!$C27,'Res Rent Roll'!$R27*Rollover!FT27*Rents!FU27/30),'Res Rent Roll'!$R27*Rollover!FT27*Rents!FU27/30))</f>
        <v/>
      </c>
      <c r="FV27" s="47" t="str">
        <f>IF('Res Rent Roll'!$B27="","",IF('Res Rent Roll'!$D27="YES",IF(Vacancy!FV$3&lt;'Res Rent Roll'!$J27,'Res Rent Roll'!$H27*'Res Rent Roll'!$C27,'Res Rent Roll'!$R27*Rollover!FU27*Rents!FV27/30),'Res Rent Roll'!$R27*Rollover!FU27*Rents!FV27/30))</f>
        <v/>
      </c>
      <c r="FW27" s="47" t="str">
        <f>IF('Res Rent Roll'!$B27="","",IF('Res Rent Roll'!$D27="YES",IF(Vacancy!FW$3&lt;'Res Rent Roll'!$J27,'Res Rent Roll'!$H27*'Res Rent Roll'!$C27,'Res Rent Roll'!$R27*Rollover!FV27*Rents!FW27/30),'Res Rent Roll'!$R27*Rollover!FV27*Rents!FW27/30))</f>
        <v/>
      </c>
      <c r="FX27" s="47" t="str">
        <f>IF('Res Rent Roll'!$B27="","",IF('Res Rent Roll'!$D27="YES",IF(Vacancy!FX$3&lt;'Res Rent Roll'!$J27,'Res Rent Roll'!$H27*'Res Rent Roll'!$C27,'Res Rent Roll'!$R27*Rollover!FW27*Rents!FX27/30),'Res Rent Roll'!$R27*Rollover!FW27*Rents!FX27/30))</f>
        <v/>
      </c>
      <c r="FY27" s="47" t="str">
        <f>IF('Res Rent Roll'!$B27="","",IF('Res Rent Roll'!$D27="YES",IF(Vacancy!FY$3&lt;'Res Rent Roll'!$J27,'Res Rent Roll'!$H27*'Res Rent Roll'!$C27,'Res Rent Roll'!$R27*Rollover!FX27*Rents!FY27/30),'Res Rent Roll'!$R27*Rollover!FX27*Rents!FY27/30))</f>
        <v/>
      </c>
      <c r="FZ27" s="47" t="str">
        <f>IF('Res Rent Roll'!$B27="","",IF('Res Rent Roll'!$D27="YES",IF(Vacancy!FZ$3&lt;'Res Rent Roll'!$J27,'Res Rent Roll'!$H27*'Res Rent Roll'!$C27,'Res Rent Roll'!$R27*Rollover!FY27*Rents!FZ27/30),'Res Rent Roll'!$R27*Rollover!FY27*Rents!FZ27/30))</f>
        <v/>
      </c>
      <c r="GA27" s="48" t="str">
        <f>IF('Res Rent Roll'!$B27="","",IF('Res Rent Roll'!$D27="YES",IF(Vacancy!GA$3&lt;'Res Rent Roll'!$J27,'Res Rent Roll'!$H27*'Res Rent Roll'!$C27,'Res Rent Roll'!$R27*Rollover!FZ27*Rents!GA27/30),'Res Rent Roll'!$R27*Rollover!FZ27*Rents!GA27/30))</f>
        <v/>
      </c>
    </row>
    <row r="28" spans="2:183" x14ac:dyDescent="0.3">
      <c r="B28" s="42" t="str">
        <f>IF('Res Rent Roll'!$B28="","",'Res Rent Roll'!$B28)</f>
        <v/>
      </c>
      <c r="C28" s="43"/>
      <c r="D28" s="47" t="str">
        <f>IF('Res Rent Roll'!$B28="","",IF('Res Rent Roll'!$D28="YES",IF(Vacancy!D$3&lt;'Res Rent Roll'!$J28,'Res Rent Roll'!$H28*'Res Rent Roll'!$C28,'Res Rent Roll'!$R28*Rollover!C28*Rents!D28/30),'Res Rent Roll'!$R28*Rollover!C28*Rents!D28/30))</f>
        <v/>
      </c>
      <c r="E28" s="47" t="str">
        <f>IF('Res Rent Roll'!$B28="","",IF('Res Rent Roll'!$D28="YES",IF(Vacancy!E$3&lt;'Res Rent Roll'!$J28,'Res Rent Roll'!$H28*'Res Rent Roll'!$C28,'Res Rent Roll'!$R28*Rollover!D28*Rents!E28/30),'Res Rent Roll'!$R28*Rollover!D28*Rents!E28/30))</f>
        <v/>
      </c>
      <c r="F28" s="47" t="str">
        <f>IF('Res Rent Roll'!$B28="","",IF('Res Rent Roll'!$D28="YES",IF(Vacancy!F$3&lt;'Res Rent Roll'!$J28,'Res Rent Roll'!$H28*'Res Rent Roll'!$C28,'Res Rent Roll'!$R28*Rollover!E28*Rents!F28/30),'Res Rent Roll'!$R28*Rollover!E28*Rents!F28/30))</f>
        <v/>
      </c>
      <c r="G28" s="47" t="str">
        <f>IF('Res Rent Roll'!$B28="","",IF('Res Rent Roll'!$D28="YES",IF(Vacancy!G$3&lt;'Res Rent Roll'!$J28,'Res Rent Roll'!$H28*'Res Rent Roll'!$C28,'Res Rent Roll'!$R28*Rollover!F28*Rents!G28/30),'Res Rent Roll'!$R28*Rollover!F28*Rents!G28/30))</f>
        <v/>
      </c>
      <c r="H28" s="47" t="str">
        <f>IF('Res Rent Roll'!$B28="","",IF('Res Rent Roll'!$D28="YES",IF(Vacancy!H$3&lt;'Res Rent Roll'!$J28,'Res Rent Roll'!$H28*'Res Rent Roll'!$C28,'Res Rent Roll'!$R28*Rollover!G28*Rents!H28/30),'Res Rent Roll'!$R28*Rollover!G28*Rents!H28/30))</f>
        <v/>
      </c>
      <c r="I28" s="47" t="str">
        <f>IF('Res Rent Roll'!$B28="","",IF('Res Rent Roll'!$D28="YES",IF(Vacancy!I$3&lt;'Res Rent Roll'!$J28,'Res Rent Roll'!$H28*'Res Rent Roll'!$C28,'Res Rent Roll'!$R28*Rollover!H28*Rents!I28/30),'Res Rent Roll'!$R28*Rollover!H28*Rents!I28/30))</f>
        <v/>
      </c>
      <c r="J28" s="47" t="str">
        <f>IF('Res Rent Roll'!$B28="","",IF('Res Rent Roll'!$D28="YES",IF(Vacancy!J$3&lt;'Res Rent Roll'!$J28,'Res Rent Roll'!$H28*'Res Rent Roll'!$C28,'Res Rent Roll'!$R28*Rollover!I28*Rents!J28/30),'Res Rent Roll'!$R28*Rollover!I28*Rents!J28/30))</f>
        <v/>
      </c>
      <c r="K28" s="47" t="str">
        <f>IF('Res Rent Roll'!$B28="","",IF('Res Rent Roll'!$D28="YES",IF(Vacancy!K$3&lt;'Res Rent Roll'!$J28,'Res Rent Roll'!$H28*'Res Rent Roll'!$C28,'Res Rent Roll'!$R28*Rollover!J28*Rents!K28/30),'Res Rent Roll'!$R28*Rollover!J28*Rents!K28/30))</f>
        <v/>
      </c>
      <c r="L28" s="47" t="str">
        <f>IF('Res Rent Roll'!$B28="","",IF('Res Rent Roll'!$D28="YES",IF(Vacancy!L$3&lt;'Res Rent Roll'!$J28,'Res Rent Roll'!$H28*'Res Rent Roll'!$C28,'Res Rent Roll'!$R28*Rollover!K28*Rents!L28/30),'Res Rent Roll'!$R28*Rollover!K28*Rents!L28/30))</f>
        <v/>
      </c>
      <c r="M28" s="47" t="str">
        <f>IF('Res Rent Roll'!$B28="","",IF('Res Rent Roll'!$D28="YES",IF(Vacancy!M$3&lt;'Res Rent Roll'!$J28,'Res Rent Roll'!$H28*'Res Rent Roll'!$C28,'Res Rent Roll'!$R28*Rollover!L28*Rents!M28/30),'Res Rent Roll'!$R28*Rollover!L28*Rents!M28/30))</f>
        <v/>
      </c>
      <c r="N28" s="47" t="str">
        <f>IF('Res Rent Roll'!$B28="","",IF('Res Rent Roll'!$D28="YES",IF(Vacancy!N$3&lt;'Res Rent Roll'!$J28,'Res Rent Roll'!$H28*'Res Rent Roll'!$C28,'Res Rent Roll'!$R28*Rollover!M28*Rents!N28/30),'Res Rent Roll'!$R28*Rollover!M28*Rents!N28/30))</f>
        <v/>
      </c>
      <c r="O28" s="47" t="str">
        <f>IF('Res Rent Roll'!$B28="","",IF('Res Rent Roll'!$D28="YES",IF(Vacancy!O$3&lt;'Res Rent Roll'!$J28,'Res Rent Roll'!$H28*'Res Rent Roll'!$C28,'Res Rent Roll'!$R28*Rollover!N28*Rents!O28/30),'Res Rent Roll'!$R28*Rollover!N28*Rents!O28/30))</f>
        <v/>
      </c>
      <c r="P28" s="47" t="str">
        <f>IF('Res Rent Roll'!$B28="","",IF('Res Rent Roll'!$D28="YES",IF(Vacancy!P$3&lt;'Res Rent Roll'!$J28,'Res Rent Roll'!$H28*'Res Rent Roll'!$C28,'Res Rent Roll'!$R28*Rollover!O28*Rents!P28/30),'Res Rent Roll'!$R28*Rollover!O28*Rents!P28/30))</f>
        <v/>
      </c>
      <c r="Q28" s="47" t="str">
        <f>IF('Res Rent Roll'!$B28="","",IF('Res Rent Roll'!$D28="YES",IF(Vacancy!Q$3&lt;'Res Rent Roll'!$J28,'Res Rent Roll'!$H28*'Res Rent Roll'!$C28,'Res Rent Roll'!$R28*Rollover!P28*Rents!Q28/30),'Res Rent Roll'!$R28*Rollover!P28*Rents!Q28/30))</f>
        <v/>
      </c>
      <c r="R28" s="47" t="str">
        <f>IF('Res Rent Roll'!$B28="","",IF('Res Rent Roll'!$D28="YES",IF(Vacancy!R$3&lt;'Res Rent Roll'!$J28,'Res Rent Roll'!$H28*'Res Rent Roll'!$C28,'Res Rent Roll'!$R28*Rollover!Q28*Rents!R28/30),'Res Rent Roll'!$R28*Rollover!Q28*Rents!R28/30))</f>
        <v/>
      </c>
      <c r="S28" s="47" t="str">
        <f>IF('Res Rent Roll'!$B28="","",IF('Res Rent Roll'!$D28="YES",IF(Vacancy!S$3&lt;'Res Rent Roll'!$J28,'Res Rent Roll'!$H28*'Res Rent Roll'!$C28,'Res Rent Roll'!$R28*Rollover!R28*Rents!S28/30),'Res Rent Roll'!$R28*Rollover!R28*Rents!S28/30))</f>
        <v/>
      </c>
      <c r="T28" s="47" t="str">
        <f>IF('Res Rent Roll'!$B28="","",IF('Res Rent Roll'!$D28="YES",IF(Vacancy!T$3&lt;'Res Rent Roll'!$J28,'Res Rent Roll'!$H28*'Res Rent Roll'!$C28,'Res Rent Roll'!$R28*Rollover!S28*Rents!T28/30),'Res Rent Roll'!$R28*Rollover!S28*Rents!T28/30))</f>
        <v/>
      </c>
      <c r="U28" s="47" t="str">
        <f>IF('Res Rent Roll'!$B28="","",IF('Res Rent Roll'!$D28="YES",IF(Vacancy!U$3&lt;'Res Rent Roll'!$J28,'Res Rent Roll'!$H28*'Res Rent Roll'!$C28,'Res Rent Roll'!$R28*Rollover!T28*Rents!U28/30),'Res Rent Roll'!$R28*Rollover!T28*Rents!U28/30))</f>
        <v/>
      </c>
      <c r="V28" s="47" t="str">
        <f>IF('Res Rent Roll'!$B28="","",IF('Res Rent Roll'!$D28="YES",IF(Vacancy!V$3&lt;'Res Rent Roll'!$J28,'Res Rent Roll'!$H28*'Res Rent Roll'!$C28,'Res Rent Roll'!$R28*Rollover!U28*Rents!V28/30),'Res Rent Roll'!$R28*Rollover!U28*Rents!V28/30))</f>
        <v/>
      </c>
      <c r="W28" s="47" t="str">
        <f>IF('Res Rent Roll'!$B28="","",IF('Res Rent Roll'!$D28="YES",IF(Vacancy!W$3&lt;'Res Rent Roll'!$J28,'Res Rent Roll'!$H28*'Res Rent Roll'!$C28,'Res Rent Roll'!$R28*Rollover!V28*Rents!W28/30),'Res Rent Roll'!$R28*Rollover!V28*Rents!W28/30))</f>
        <v/>
      </c>
      <c r="X28" s="47" t="str">
        <f>IF('Res Rent Roll'!$B28="","",IF('Res Rent Roll'!$D28="YES",IF(Vacancy!X$3&lt;'Res Rent Roll'!$J28,'Res Rent Roll'!$H28*'Res Rent Roll'!$C28,'Res Rent Roll'!$R28*Rollover!W28*Rents!X28/30),'Res Rent Roll'!$R28*Rollover!W28*Rents!X28/30))</f>
        <v/>
      </c>
      <c r="Y28" s="47" t="str">
        <f>IF('Res Rent Roll'!$B28="","",IF('Res Rent Roll'!$D28="YES",IF(Vacancy!Y$3&lt;'Res Rent Roll'!$J28,'Res Rent Roll'!$H28*'Res Rent Roll'!$C28,'Res Rent Roll'!$R28*Rollover!X28*Rents!Y28/30),'Res Rent Roll'!$R28*Rollover!X28*Rents!Y28/30))</f>
        <v/>
      </c>
      <c r="Z28" s="47" t="str">
        <f>IF('Res Rent Roll'!$B28="","",IF('Res Rent Roll'!$D28="YES",IF(Vacancy!Z$3&lt;'Res Rent Roll'!$J28,'Res Rent Roll'!$H28*'Res Rent Roll'!$C28,'Res Rent Roll'!$R28*Rollover!Y28*Rents!Z28/30),'Res Rent Roll'!$R28*Rollover!Y28*Rents!Z28/30))</f>
        <v/>
      </c>
      <c r="AA28" s="47" t="str">
        <f>IF('Res Rent Roll'!$B28="","",IF('Res Rent Roll'!$D28="YES",IF(Vacancy!AA$3&lt;'Res Rent Roll'!$J28,'Res Rent Roll'!$H28*'Res Rent Roll'!$C28,'Res Rent Roll'!$R28*Rollover!Z28*Rents!AA28/30),'Res Rent Roll'!$R28*Rollover!Z28*Rents!AA28/30))</f>
        <v/>
      </c>
      <c r="AB28" s="47" t="str">
        <f>IF('Res Rent Roll'!$B28="","",IF('Res Rent Roll'!$D28="YES",IF(Vacancy!AB$3&lt;'Res Rent Roll'!$J28,'Res Rent Roll'!$H28*'Res Rent Roll'!$C28,'Res Rent Roll'!$R28*Rollover!AA28*Rents!AB28/30),'Res Rent Roll'!$R28*Rollover!AA28*Rents!AB28/30))</f>
        <v/>
      </c>
      <c r="AC28" s="47" t="str">
        <f>IF('Res Rent Roll'!$B28="","",IF('Res Rent Roll'!$D28="YES",IF(Vacancy!AC$3&lt;'Res Rent Roll'!$J28,'Res Rent Roll'!$H28*'Res Rent Roll'!$C28,'Res Rent Roll'!$R28*Rollover!AB28*Rents!AC28/30),'Res Rent Roll'!$R28*Rollover!AB28*Rents!AC28/30))</f>
        <v/>
      </c>
      <c r="AD28" s="47" t="str">
        <f>IF('Res Rent Roll'!$B28="","",IF('Res Rent Roll'!$D28="YES",IF(Vacancy!AD$3&lt;'Res Rent Roll'!$J28,'Res Rent Roll'!$H28*'Res Rent Roll'!$C28,'Res Rent Roll'!$R28*Rollover!AC28*Rents!AD28/30),'Res Rent Roll'!$R28*Rollover!AC28*Rents!AD28/30))</f>
        <v/>
      </c>
      <c r="AE28" s="47" t="str">
        <f>IF('Res Rent Roll'!$B28="","",IF('Res Rent Roll'!$D28="YES",IF(Vacancy!AE$3&lt;'Res Rent Roll'!$J28,'Res Rent Roll'!$H28*'Res Rent Roll'!$C28,'Res Rent Roll'!$R28*Rollover!AD28*Rents!AE28/30),'Res Rent Roll'!$R28*Rollover!AD28*Rents!AE28/30))</f>
        <v/>
      </c>
      <c r="AF28" s="47" t="str">
        <f>IF('Res Rent Roll'!$B28="","",IF('Res Rent Roll'!$D28="YES",IF(Vacancy!AF$3&lt;'Res Rent Roll'!$J28,'Res Rent Roll'!$H28*'Res Rent Roll'!$C28,'Res Rent Roll'!$R28*Rollover!AE28*Rents!AF28/30),'Res Rent Roll'!$R28*Rollover!AE28*Rents!AF28/30))</f>
        <v/>
      </c>
      <c r="AG28" s="47" t="str">
        <f>IF('Res Rent Roll'!$B28="","",IF('Res Rent Roll'!$D28="YES",IF(Vacancy!AG$3&lt;'Res Rent Roll'!$J28,'Res Rent Roll'!$H28*'Res Rent Roll'!$C28,'Res Rent Roll'!$R28*Rollover!AF28*Rents!AG28/30),'Res Rent Roll'!$R28*Rollover!AF28*Rents!AG28/30))</f>
        <v/>
      </c>
      <c r="AH28" s="47" t="str">
        <f>IF('Res Rent Roll'!$B28="","",IF('Res Rent Roll'!$D28="YES",IF(Vacancy!AH$3&lt;'Res Rent Roll'!$J28,'Res Rent Roll'!$H28*'Res Rent Roll'!$C28,'Res Rent Roll'!$R28*Rollover!AG28*Rents!AH28/30),'Res Rent Roll'!$R28*Rollover!AG28*Rents!AH28/30))</f>
        <v/>
      </c>
      <c r="AI28" s="47" t="str">
        <f>IF('Res Rent Roll'!$B28="","",IF('Res Rent Roll'!$D28="YES",IF(Vacancy!AI$3&lt;'Res Rent Roll'!$J28,'Res Rent Roll'!$H28*'Res Rent Roll'!$C28,'Res Rent Roll'!$R28*Rollover!AH28*Rents!AI28/30),'Res Rent Roll'!$R28*Rollover!AH28*Rents!AI28/30))</f>
        <v/>
      </c>
      <c r="AJ28" s="47" t="str">
        <f>IF('Res Rent Roll'!$B28="","",IF('Res Rent Roll'!$D28="YES",IF(Vacancy!AJ$3&lt;'Res Rent Roll'!$J28,'Res Rent Roll'!$H28*'Res Rent Roll'!$C28,'Res Rent Roll'!$R28*Rollover!AI28*Rents!AJ28/30),'Res Rent Roll'!$R28*Rollover!AI28*Rents!AJ28/30))</f>
        <v/>
      </c>
      <c r="AK28" s="47" t="str">
        <f>IF('Res Rent Roll'!$B28="","",IF('Res Rent Roll'!$D28="YES",IF(Vacancy!AK$3&lt;'Res Rent Roll'!$J28,'Res Rent Roll'!$H28*'Res Rent Roll'!$C28,'Res Rent Roll'!$R28*Rollover!AJ28*Rents!AK28/30),'Res Rent Roll'!$R28*Rollover!AJ28*Rents!AK28/30))</f>
        <v/>
      </c>
      <c r="AL28" s="47" t="str">
        <f>IF('Res Rent Roll'!$B28="","",IF('Res Rent Roll'!$D28="YES",IF(Vacancy!AL$3&lt;'Res Rent Roll'!$J28,'Res Rent Roll'!$H28*'Res Rent Roll'!$C28,'Res Rent Roll'!$R28*Rollover!AK28*Rents!AL28/30),'Res Rent Roll'!$R28*Rollover!AK28*Rents!AL28/30))</f>
        <v/>
      </c>
      <c r="AM28" s="47" t="str">
        <f>IF('Res Rent Roll'!$B28="","",IF('Res Rent Roll'!$D28="YES",IF(Vacancy!AM$3&lt;'Res Rent Roll'!$J28,'Res Rent Roll'!$H28*'Res Rent Roll'!$C28,'Res Rent Roll'!$R28*Rollover!AL28*Rents!AM28/30),'Res Rent Roll'!$R28*Rollover!AL28*Rents!AM28/30))</f>
        <v/>
      </c>
      <c r="AN28" s="47" t="str">
        <f>IF('Res Rent Roll'!$B28="","",IF('Res Rent Roll'!$D28="YES",IF(Vacancy!AN$3&lt;'Res Rent Roll'!$J28,'Res Rent Roll'!$H28*'Res Rent Roll'!$C28,'Res Rent Roll'!$R28*Rollover!AM28*Rents!AN28/30),'Res Rent Roll'!$R28*Rollover!AM28*Rents!AN28/30))</f>
        <v/>
      </c>
      <c r="AO28" s="47" t="str">
        <f>IF('Res Rent Roll'!$B28="","",IF('Res Rent Roll'!$D28="YES",IF(Vacancy!AO$3&lt;'Res Rent Roll'!$J28,'Res Rent Roll'!$H28*'Res Rent Roll'!$C28,'Res Rent Roll'!$R28*Rollover!AN28*Rents!AO28/30),'Res Rent Roll'!$R28*Rollover!AN28*Rents!AO28/30))</f>
        <v/>
      </c>
      <c r="AP28" s="47" t="str">
        <f>IF('Res Rent Roll'!$B28="","",IF('Res Rent Roll'!$D28="YES",IF(Vacancy!AP$3&lt;'Res Rent Roll'!$J28,'Res Rent Roll'!$H28*'Res Rent Roll'!$C28,'Res Rent Roll'!$R28*Rollover!AO28*Rents!AP28/30),'Res Rent Roll'!$R28*Rollover!AO28*Rents!AP28/30))</f>
        <v/>
      </c>
      <c r="AQ28" s="47" t="str">
        <f>IF('Res Rent Roll'!$B28="","",IF('Res Rent Roll'!$D28="YES",IF(Vacancy!AQ$3&lt;'Res Rent Roll'!$J28,'Res Rent Roll'!$H28*'Res Rent Roll'!$C28,'Res Rent Roll'!$R28*Rollover!AP28*Rents!AQ28/30),'Res Rent Roll'!$R28*Rollover!AP28*Rents!AQ28/30))</f>
        <v/>
      </c>
      <c r="AR28" s="47" t="str">
        <f>IF('Res Rent Roll'!$B28="","",IF('Res Rent Roll'!$D28="YES",IF(Vacancy!AR$3&lt;'Res Rent Roll'!$J28,'Res Rent Roll'!$H28*'Res Rent Roll'!$C28,'Res Rent Roll'!$R28*Rollover!AQ28*Rents!AR28/30),'Res Rent Roll'!$R28*Rollover!AQ28*Rents!AR28/30))</f>
        <v/>
      </c>
      <c r="AS28" s="47" t="str">
        <f>IF('Res Rent Roll'!$B28="","",IF('Res Rent Roll'!$D28="YES",IF(Vacancy!AS$3&lt;'Res Rent Roll'!$J28,'Res Rent Roll'!$H28*'Res Rent Roll'!$C28,'Res Rent Roll'!$R28*Rollover!AR28*Rents!AS28/30),'Res Rent Roll'!$R28*Rollover!AR28*Rents!AS28/30))</f>
        <v/>
      </c>
      <c r="AT28" s="47" t="str">
        <f>IF('Res Rent Roll'!$B28="","",IF('Res Rent Roll'!$D28="YES",IF(Vacancy!AT$3&lt;'Res Rent Roll'!$J28,'Res Rent Roll'!$H28*'Res Rent Roll'!$C28,'Res Rent Roll'!$R28*Rollover!AS28*Rents!AT28/30),'Res Rent Roll'!$R28*Rollover!AS28*Rents!AT28/30))</f>
        <v/>
      </c>
      <c r="AU28" s="47" t="str">
        <f>IF('Res Rent Roll'!$B28="","",IF('Res Rent Roll'!$D28="YES",IF(Vacancy!AU$3&lt;'Res Rent Roll'!$J28,'Res Rent Roll'!$H28*'Res Rent Roll'!$C28,'Res Rent Roll'!$R28*Rollover!AT28*Rents!AU28/30),'Res Rent Roll'!$R28*Rollover!AT28*Rents!AU28/30))</f>
        <v/>
      </c>
      <c r="AV28" s="47" t="str">
        <f>IF('Res Rent Roll'!$B28="","",IF('Res Rent Roll'!$D28="YES",IF(Vacancy!AV$3&lt;'Res Rent Roll'!$J28,'Res Rent Roll'!$H28*'Res Rent Roll'!$C28,'Res Rent Roll'!$R28*Rollover!AU28*Rents!AV28/30),'Res Rent Roll'!$R28*Rollover!AU28*Rents!AV28/30))</f>
        <v/>
      </c>
      <c r="AW28" s="47" t="str">
        <f>IF('Res Rent Roll'!$B28="","",IF('Res Rent Roll'!$D28="YES",IF(Vacancy!AW$3&lt;'Res Rent Roll'!$J28,'Res Rent Roll'!$H28*'Res Rent Roll'!$C28,'Res Rent Roll'!$R28*Rollover!AV28*Rents!AW28/30),'Res Rent Roll'!$R28*Rollover!AV28*Rents!AW28/30))</f>
        <v/>
      </c>
      <c r="AX28" s="47" t="str">
        <f>IF('Res Rent Roll'!$B28="","",IF('Res Rent Roll'!$D28="YES",IF(Vacancy!AX$3&lt;'Res Rent Roll'!$J28,'Res Rent Roll'!$H28*'Res Rent Roll'!$C28,'Res Rent Roll'!$R28*Rollover!AW28*Rents!AX28/30),'Res Rent Roll'!$R28*Rollover!AW28*Rents!AX28/30))</f>
        <v/>
      </c>
      <c r="AY28" s="47" t="str">
        <f>IF('Res Rent Roll'!$B28="","",IF('Res Rent Roll'!$D28="YES",IF(Vacancy!AY$3&lt;'Res Rent Roll'!$J28,'Res Rent Roll'!$H28*'Res Rent Roll'!$C28,'Res Rent Roll'!$R28*Rollover!AX28*Rents!AY28/30),'Res Rent Roll'!$R28*Rollover!AX28*Rents!AY28/30))</f>
        <v/>
      </c>
      <c r="AZ28" s="47" t="str">
        <f>IF('Res Rent Roll'!$B28="","",IF('Res Rent Roll'!$D28="YES",IF(Vacancy!AZ$3&lt;'Res Rent Roll'!$J28,'Res Rent Roll'!$H28*'Res Rent Roll'!$C28,'Res Rent Roll'!$R28*Rollover!AY28*Rents!AZ28/30),'Res Rent Roll'!$R28*Rollover!AY28*Rents!AZ28/30))</f>
        <v/>
      </c>
      <c r="BA28" s="47" t="str">
        <f>IF('Res Rent Roll'!$B28="","",IF('Res Rent Roll'!$D28="YES",IF(Vacancy!BA$3&lt;'Res Rent Roll'!$J28,'Res Rent Roll'!$H28*'Res Rent Roll'!$C28,'Res Rent Roll'!$R28*Rollover!AZ28*Rents!BA28/30),'Res Rent Roll'!$R28*Rollover!AZ28*Rents!BA28/30))</f>
        <v/>
      </c>
      <c r="BB28" s="47" t="str">
        <f>IF('Res Rent Roll'!$B28="","",IF('Res Rent Roll'!$D28="YES",IF(Vacancy!BB$3&lt;'Res Rent Roll'!$J28,'Res Rent Roll'!$H28*'Res Rent Roll'!$C28,'Res Rent Roll'!$R28*Rollover!BA28*Rents!BB28/30),'Res Rent Roll'!$R28*Rollover!BA28*Rents!BB28/30))</f>
        <v/>
      </c>
      <c r="BC28" s="47" t="str">
        <f>IF('Res Rent Roll'!$B28="","",IF('Res Rent Roll'!$D28="YES",IF(Vacancy!BC$3&lt;'Res Rent Roll'!$J28,'Res Rent Roll'!$H28*'Res Rent Roll'!$C28,'Res Rent Roll'!$R28*Rollover!BB28*Rents!BC28/30),'Res Rent Roll'!$R28*Rollover!BB28*Rents!BC28/30))</f>
        <v/>
      </c>
      <c r="BD28" s="47" t="str">
        <f>IF('Res Rent Roll'!$B28="","",IF('Res Rent Roll'!$D28="YES",IF(Vacancy!BD$3&lt;'Res Rent Roll'!$J28,'Res Rent Roll'!$H28*'Res Rent Roll'!$C28,'Res Rent Roll'!$R28*Rollover!BC28*Rents!BD28/30),'Res Rent Roll'!$R28*Rollover!BC28*Rents!BD28/30))</f>
        <v/>
      </c>
      <c r="BE28" s="47" t="str">
        <f>IF('Res Rent Roll'!$B28="","",IF('Res Rent Roll'!$D28="YES",IF(Vacancy!BE$3&lt;'Res Rent Roll'!$J28,'Res Rent Roll'!$H28*'Res Rent Roll'!$C28,'Res Rent Roll'!$R28*Rollover!BD28*Rents!BE28/30),'Res Rent Roll'!$R28*Rollover!BD28*Rents!BE28/30))</f>
        <v/>
      </c>
      <c r="BF28" s="47" t="str">
        <f>IF('Res Rent Roll'!$B28="","",IF('Res Rent Roll'!$D28="YES",IF(Vacancy!BF$3&lt;'Res Rent Roll'!$J28,'Res Rent Roll'!$H28*'Res Rent Roll'!$C28,'Res Rent Roll'!$R28*Rollover!BE28*Rents!BF28/30),'Res Rent Roll'!$R28*Rollover!BE28*Rents!BF28/30))</f>
        <v/>
      </c>
      <c r="BG28" s="47" t="str">
        <f>IF('Res Rent Roll'!$B28="","",IF('Res Rent Roll'!$D28="YES",IF(Vacancy!BG$3&lt;'Res Rent Roll'!$J28,'Res Rent Roll'!$H28*'Res Rent Roll'!$C28,'Res Rent Roll'!$R28*Rollover!BF28*Rents!BG28/30),'Res Rent Roll'!$R28*Rollover!BF28*Rents!BG28/30))</f>
        <v/>
      </c>
      <c r="BH28" s="47" t="str">
        <f>IF('Res Rent Roll'!$B28="","",IF('Res Rent Roll'!$D28="YES",IF(Vacancy!BH$3&lt;'Res Rent Roll'!$J28,'Res Rent Roll'!$H28*'Res Rent Roll'!$C28,'Res Rent Roll'!$R28*Rollover!BG28*Rents!BH28/30),'Res Rent Roll'!$R28*Rollover!BG28*Rents!BH28/30))</f>
        <v/>
      </c>
      <c r="BI28" s="47" t="str">
        <f>IF('Res Rent Roll'!$B28="","",IF('Res Rent Roll'!$D28="YES",IF(Vacancy!BI$3&lt;'Res Rent Roll'!$J28,'Res Rent Roll'!$H28*'Res Rent Roll'!$C28,'Res Rent Roll'!$R28*Rollover!BH28*Rents!BI28/30),'Res Rent Roll'!$R28*Rollover!BH28*Rents!BI28/30))</f>
        <v/>
      </c>
      <c r="BJ28" s="47" t="str">
        <f>IF('Res Rent Roll'!$B28="","",IF('Res Rent Roll'!$D28="YES",IF(Vacancy!BJ$3&lt;'Res Rent Roll'!$J28,'Res Rent Roll'!$H28*'Res Rent Roll'!$C28,'Res Rent Roll'!$R28*Rollover!BI28*Rents!BJ28/30),'Res Rent Roll'!$R28*Rollover!BI28*Rents!BJ28/30))</f>
        <v/>
      </c>
      <c r="BK28" s="47" t="str">
        <f>IF('Res Rent Roll'!$B28="","",IF('Res Rent Roll'!$D28="YES",IF(Vacancy!BK$3&lt;'Res Rent Roll'!$J28,'Res Rent Roll'!$H28*'Res Rent Roll'!$C28,'Res Rent Roll'!$R28*Rollover!BJ28*Rents!BK28/30),'Res Rent Roll'!$R28*Rollover!BJ28*Rents!BK28/30))</f>
        <v/>
      </c>
      <c r="BL28" s="47" t="str">
        <f>IF('Res Rent Roll'!$B28="","",IF('Res Rent Roll'!$D28="YES",IF(Vacancy!BL$3&lt;'Res Rent Roll'!$J28,'Res Rent Roll'!$H28*'Res Rent Roll'!$C28,'Res Rent Roll'!$R28*Rollover!BK28*Rents!BL28/30),'Res Rent Roll'!$R28*Rollover!BK28*Rents!BL28/30))</f>
        <v/>
      </c>
      <c r="BM28" s="47" t="str">
        <f>IF('Res Rent Roll'!$B28="","",IF('Res Rent Roll'!$D28="YES",IF(Vacancy!BM$3&lt;'Res Rent Roll'!$J28,'Res Rent Roll'!$H28*'Res Rent Roll'!$C28,'Res Rent Roll'!$R28*Rollover!BL28*Rents!BM28/30),'Res Rent Roll'!$R28*Rollover!BL28*Rents!BM28/30))</f>
        <v/>
      </c>
      <c r="BN28" s="47" t="str">
        <f>IF('Res Rent Roll'!$B28="","",IF('Res Rent Roll'!$D28="YES",IF(Vacancy!BN$3&lt;'Res Rent Roll'!$J28,'Res Rent Roll'!$H28*'Res Rent Roll'!$C28,'Res Rent Roll'!$R28*Rollover!BM28*Rents!BN28/30),'Res Rent Roll'!$R28*Rollover!BM28*Rents!BN28/30))</f>
        <v/>
      </c>
      <c r="BO28" s="47" t="str">
        <f>IF('Res Rent Roll'!$B28="","",IF('Res Rent Roll'!$D28="YES",IF(Vacancy!BO$3&lt;'Res Rent Roll'!$J28,'Res Rent Roll'!$H28*'Res Rent Roll'!$C28,'Res Rent Roll'!$R28*Rollover!BN28*Rents!BO28/30),'Res Rent Roll'!$R28*Rollover!BN28*Rents!BO28/30))</f>
        <v/>
      </c>
      <c r="BP28" s="47" t="str">
        <f>IF('Res Rent Roll'!$B28="","",IF('Res Rent Roll'!$D28="YES",IF(Vacancy!BP$3&lt;'Res Rent Roll'!$J28,'Res Rent Roll'!$H28*'Res Rent Roll'!$C28,'Res Rent Roll'!$R28*Rollover!BO28*Rents!BP28/30),'Res Rent Roll'!$R28*Rollover!BO28*Rents!BP28/30))</f>
        <v/>
      </c>
      <c r="BQ28" s="47" t="str">
        <f>IF('Res Rent Roll'!$B28="","",IF('Res Rent Roll'!$D28="YES",IF(Vacancy!BQ$3&lt;'Res Rent Roll'!$J28,'Res Rent Roll'!$H28*'Res Rent Roll'!$C28,'Res Rent Roll'!$R28*Rollover!BP28*Rents!BQ28/30),'Res Rent Roll'!$R28*Rollover!BP28*Rents!BQ28/30))</f>
        <v/>
      </c>
      <c r="BR28" s="47" t="str">
        <f>IF('Res Rent Roll'!$B28="","",IF('Res Rent Roll'!$D28="YES",IF(Vacancy!BR$3&lt;'Res Rent Roll'!$J28,'Res Rent Roll'!$H28*'Res Rent Roll'!$C28,'Res Rent Roll'!$R28*Rollover!BQ28*Rents!BR28/30),'Res Rent Roll'!$R28*Rollover!BQ28*Rents!BR28/30))</f>
        <v/>
      </c>
      <c r="BS28" s="47" t="str">
        <f>IF('Res Rent Roll'!$B28="","",IF('Res Rent Roll'!$D28="YES",IF(Vacancy!BS$3&lt;'Res Rent Roll'!$J28,'Res Rent Roll'!$H28*'Res Rent Roll'!$C28,'Res Rent Roll'!$R28*Rollover!BR28*Rents!BS28/30),'Res Rent Roll'!$R28*Rollover!BR28*Rents!BS28/30))</f>
        <v/>
      </c>
      <c r="BT28" s="47" t="str">
        <f>IF('Res Rent Roll'!$B28="","",IF('Res Rent Roll'!$D28="YES",IF(Vacancy!BT$3&lt;'Res Rent Roll'!$J28,'Res Rent Roll'!$H28*'Res Rent Roll'!$C28,'Res Rent Roll'!$R28*Rollover!BS28*Rents!BT28/30),'Res Rent Roll'!$R28*Rollover!BS28*Rents!BT28/30))</f>
        <v/>
      </c>
      <c r="BU28" s="47" t="str">
        <f>IF('Res Rent Roll'!$B28="","",IF('Res Rent Roll'!$D28="YES",IF(Vacancy!BU$3&lt;'Res Rent Roll'!$J28,'Res Rent Roll'!$H28*'Res Rent Roll'!$C28,'Res Rent Roll'!$R28*Rollover!BT28*Rents!BU28/30),'Res Rent Roll'!$R28*Rollover!BT28*Rents!BU28/30))</f>
        <v/>
      </c>
      <c r="BV28" s="47" t="str">
        <f>IF('Res Rent Roll'!$B28="","",IF('Res Rent Roll'!$D28="YES",IF(Vacancy!BV$3&lt;'Res Rent Roll'!$J28,'Res Rent Roll'!$H28*'Res Rent Roll'!$C28,'Res Rent Roll'!$R28*Rollover!BU28*Rents!BV28/30),'Res Rent Roll'!$R28*Rollover!BU28*Rents!BV28/30))</f>
        <v/>
      </c>
      <c r="BW28" s="47" t="str">
        <f>IF('Res Rent Roll'!$B28="","",IF('Res Rent Roll'!$D28="YES",IF(Vacancy!BW$3&lt;'Res Rent Roll'!$J28,'Res Rent Roll'!$H28*'Res Rent Roll'!$C28,'Res Rent Roll'!$R28*Rollover!BV28*Rents!BW28/30),'Res Rent Roll'!$R28*Rollover!BV28*Rents!BW28/30))</f>
        <v/>
      </c>
      <c r="BX28" s="47" t="str">
        <f>IF('Res Rent Roll'!$B28="","",IF('Res Rent Roll'!$D28="YES",IF(Vacancy!BX$3&lt;'Res Rent Roll'!$J28,'Res Rent Roll'!$H28*'Res Rent Roll'!$C28,'Res Rent Roll'!$R28*Rollover!BW28*Rents!BX28/30),'Res Rent Roll'!$R28*Rollover!BW28*Rents!BX28/30))</f>
        <v/>
      </c>
      <c r="BY28" s="47" t="str">
        <f>IF('Res Rent Roll'!$B28="","",IF('Res Rent Roll'!$D28="YES",IF(Vacancy!BY$3&lt;'Res Rent Roll'!$J28,'Res Rent Roll'!$H28*'Res Rent Roll'!$C28,'Res Rent Roll'!$R28*Rollover!BX28*Rents!BY28/30),'Res Rent Roll'!$R28*Rollover!BX28*Rents!BY28/30))</f>
        <v/>
      </c>
      <c r="BZ28" s="47" t="str">
        <f>IF('Res Rent Roll'!$B28="","",IF('Res Rent Roll'!$D28="YES",IF(Vacancy!BZ$3&lt;'Res Rent Roll'!$J28,'Res Rent Roll'!$H28*'Res Rent Roll'!$C28,'Res Rent Roll'!$R28*Rollover!BY28*Rents!BZ28/30),'Res Rent Roll'!$R28*Rollover!BY28*Rents!BZ28/30))</f>
        <v/>
      </c>
      <c r="CA28" s="47" t="str">
        <f>IF('Res Rent Roll'!$B28="","",IF('Res Rent Roll'!$D28="YES",IF(Vacancy!CA$3&lt;'Res Rent Roll'!$J28,'Res Rent Roll'!$H28*'Res Rent Roll'!$C28,'Res Rent Roll'!$R28*Rollover!BZ28*Rents!CA28/30),'Res Rent Roll'!$R28*Rollover!BZ28*Rents!CA28/30))</f>
        <v/>
      </c>
      <c r="CB28" s="47" t="str">
        <f>IF('Res Rent Roll'!$B28="","",IF('Res Rent Roll'!$D28="YES",IF(Vacancy!CB$3&lt;'Res Rent Roll'!$J28,'Res Rent Roll'!$H28*'Res Rent Roll'!$C28,'Res Rent Roll'!$R28*Rollover!CA28*Rents!CB28/30),'Res Rent Roll'!$R28*Rollover!CA28*Rents!CB28/30))</f>
        <v/>
      </c>
      <c r="CC28" s="47" t="str">
        <f>IF('Res Rent Roll'!$B28="","",IF('Res Rent Roll'!$D28="YES",IF(Vacancy!CC$3&lt;'Res Rent Roll'!$J28,'Res Rent Roll'!$H28*'Res Rent Roll'!$C28,'Res Rent Roll'!$R28*Rollover!CB28*Rents!CC28/30),'Res Rent Roll'!$R28*Rollover!CB28*Rents!CC28/30))</f>
        <v/>
      </c>
      <c r="CD28" s="47" t="str">
        <f>IF('Res Rent Roll'!$B28="","",IF('Res Rent Roll'!$D28="YES",IF(Vacancy!CD$3&lt;'Res Rent Roll'!$J28,'Res Rent Roll'!$H28*'Res Rent Roll'!$C28,'Res Rent Roll'!$R28*Rollover!CC28*Rents!CD28/30),'Res Rent Roll'!$R28*Rollover!CC28*Rents!CD28/30))</f>
        <v/>
      </c>
      <c r="CE28" s="47" t="str">
        <f>IF('Res Rent Roll'!$B28="","",IF('Res Rent Roll'!$D28="YES",IF(Vacancy!CE$3&lt;'Res Rent Roll'!$J28,'Res Rent Roll'!$H28*'Res Rent Roll'!$C28,'Res Rent Roll'!$R28*Rollover!CD28*Rents!CE28/30),'Res Rent Roll'!$R28*Rollover!CD28*Rents!CE28/30))</f>
        <v/>
      </c>
      <c r="CF28" s="47" t="str">
        <f>IF('Res Rent Roll'!$B28="","",IF('Res Rent Roll'!$D28="YES",IF(Vacancy!CF$3&lt;'Res Rent Roll'!$J28,'Res Rent Roll'!$H28*'Res Rent Roll'!$C28,'Res Rent Roll'!$R28*Rollover!CE28*Rents!CF28/30),'Res Rent Roll'!$R28*Rollover!CE28*Rents!CF28/30))</f>
        <v/>
      </c>
      <c r="CG28" s="47" t="str">
        <f>IF('Res Rent Roll'!$B28="","",IF('Res Rent Roll'!$D28="YES",IF(Vacancy!CG$3&lt;'Res Rent Roll'!$J28,'Res Rent Roll'!$H28*'Res Rent Roll'!$C28,'Res Rent Roll'!$R28*Rollover!CF28*Rents!CG28/30),'Res Rent Roll'!$R28*Rollover!CF28*Rents!CG28/30))</f>
        <v/>
      </c>
      <c r="CH28" s="47" t="str">
        <f>IF('Res Rent Roll'!$B28="","",IF('Res Rent Roll'!$D28="YES",IF(Vacancy!CH$3&lt;'Res Rent Roll'!$J28,'Res Rent Roll'!$H28*'Res Rent Roll'!$C28,'Res Rent Roll'!$R28*Rollover!CG28*Rents!CH28/30),'Res Rent Roll'!$R28*Rollover!CG28*Rents!CH28/30))</f>
        <v/>
      </c>
      <c r="CI28" s="47" t="str">
        <f>IF('Res Rent Roll'!$B28="","",IF('Res Rent Roll'!$D28="YES",IF(Vacancy!CI$3&lt;'Res Rent Roll'!$J28,'Res Rent Roll'!$H28*'Res Rent Roll'!$C28,'Res Rent Roll'!$R28*Rollover!CH28*Rents!CI28/30),'Res Rent Roll'!$R28*Rollover!CH28*Rents!CI28/30))</f>
        <v/>
      </c>
      <c r="CJ28" s="47" t="str">
        <f>IF('Res Rent Roll'!$B28="","",IF('Res Rent Roll'!$D28="YES",IF(Vacancy!CJ$3&lt;'Res Rent Roll'!$J28,'Res Rent Roll'!$H28*'Res Rent Roll'!$C28,'Res Rent Roll'!$R28*Rollover!CI28*Rents!CJ28/30),'Res Rent Roll'!$R28*Rollover!CI28*Rents!CJ28/30))</f>
        <v/>
      </c>
      <c r="CK28" s="47" t="str">
        <f>IF('Res Rent Roll'!$B28="","",IF('Res Rent Roll'!$D28="YES",IF(Vacancy!CK$3&lt;'Res Rent Roll'!$J28,'Res Rent Roll'!$H28*'Res Rent Roll'!$C28,'Res Rent Roll'!$R28*Rollover!CJ28*Rents!CK28/30),'Res Rent Roll'!$R28*Rollover!CJ28*Rents!CK28/30))</f>
        <v/>
      </c>
      <c r="CL28" s="47" t="str">
        <f>IF('Res Rent Roll'!$B28="","",IF('Res Rent Roll'!$D28="YES",IF(Vacancy!CL$3&lt;'Res Rent Roll'!$J28,'Res Rent Roll'!$H28*'Res Rent Roll'!$C28,'Res Rent Roll'!$R28*Rollover!CK28*Rents!CL28/30),'Res Rent Roll'!$R28*Rollover!CK28*Rents!CL28/30))</f>
        <v/>
      </c>
      <c r="CM28" s="47" t="str">
        <f>IF('Res Rent Roll'!$B28="","",IF('Res Rent Roll'!$D28="YES",IF(Vacancy!CM$3&lt;'Res Rent Roll'!$J28,'Res Rent Roll'!$H28*'Res Rent Roll'!$C28,'Res Rent Roll'!$R28*Rollover!CL28*Rents!CM28/30),'Res Rent Roll'!$R28*Rollover!CL28*Rents!CM28/30))</f>
        <v/>
      </c>
      <c r="CN28" s="47" t="str">
        <f>IF('Res Rent Roll'!$B28="","",IF('Res Rent Roll'!$D28="YES",IF(Vacancy!CN$3&lt;'Res Rent Roll'!$J28,'Res Rent Roll'!$H28*'Res Rent Roll'!$C28,'Res Rent Roll'!$R28*Rollover!CM28*Rents!CN28/30),'Res Rent Roll'!$R28*Rollover!CM28*Rents!CN28/30))</f>
        <v/>
      </c>
      <c r="CO28" s="47" t="str">
        <f>IF('Res Rent Roll'!$B28="","",IF('Res Rent Roll'!$D28="YES",IF(Vacancy!CO$3&lt;'Res Rent Roll'!$J28,'Res Rent Roll'!$H28*'Res Rent Roll'!$C28,'Res Rent Roll'!$R28*Rollover!CN28*Rents!CO28/30),'Res Rent Roll'!$R28*Rollover!CN28*Rents!CO28/30))</f>
        <v/>
      </c>
      <c r="CP28" s="47" t="str">
        <f>IF('Res Rent Roll'!$B28="","",IF('Res Rent Roll'!$D28="YES",IF(Vacancy!CP$3&lt;'Res Rent Roll'!$J28,'Res Rent Roll'!$H28*'Res Rent Roll'!$C28,'Res Rent Roll'!$R28*Rollover!CO28*Rents!CP28/30),'Res Rent Roll'!$R28*Rollover!CO28*Rents!CP28/30))</f>
        <v/>
      </c>
      <c r="CQ28" s="47" t="str">
        <f>IF('Res Rent Roll'!$B28="","",IF('Res Rent Roll'!$D28="YES",IF(Vacancy!CQ$3&lt;'Res Rent Roll'!$J28,'Res Rent Roll'!$H28*'Res Rent Roll'!$C28,'Res Rent Roll'!$R28*Rollover!CP28*Rents!CQ28/30),'Res Rent Roll'!$R28*Rollover!CP28*Rents!CQ28/30))</f>
        <v/>
      </c>
      <c r="CR28" s="47" t="str">
        <f>IF('Res Rent Roll'!$B28="","",IF('Res Rent Roll'!$D28="YES",IF(Vacancy!CR$3&lt;'Res Rent Roll'!$J28,'Res Rent Roll'!$H28*'Res Rent Roll'!$C28,'Res Rent Roll'!$R28*Rollover!CQ28*Rents!CR28/30),'Res Rent Roll'!$R28*Rollover!CQ28*Rents!CR28/30))</f>
        <v/>
      </c>
      <c r="CS28" s="47" t="str">
        <f>IF('Res Rent Roll'!$B28="","",IF('Res Rent Roll'!$D28="YES",IF(Vacancy!CS$3&lt;'Res Rent Roll'!$J28,'Res Rent Roll'!$H28*'Res Rent Roll'!$C28,'Res Rent Roll'!$R28*Rollover!CR28*Rents!CS28/30),'Res Rent Roll'!$R28*Rollover!CR28*Rents!CS28/30))</f>
        <v/>
      </c>
      <c r="CT28" s="47" t="str">
        <f>IF('Res Rent Roll'!$B28="","",IF('Res Rent Roll'!$D28="YES",IF(Vacancy!CT$3&lt;'Res Rent Roll'!$J28,'Res Rent Roll'!$H28*'Res Rent Roll'!$C28,'Res Rent Roll'!$R28*Rollover!CS28*Rents!CT28/30),'Res Rent Roll'!$R28*Rollover!CS28*Rents!CT28/30))</f>
        <v/>
      </c>
      <c r="CU28" s="47" t="str">
        <f>IF('Res Rent Roll'!$B28="","",IF('Res Rent Roll'!$D28="YES",IF(Vacancy!CU$3&lt;'Res Rent Roll'!$J28,'Res Rent Roll'!$H28*'Res Rent Roll'!$C28,'Res Rent Roll'!$R28*Rollover!CT28*Rents!CU28/30),'Res Rent Roll'!$R28*Rollover!CT28*Rents!CU28/30))</f>
        <v/>
      </c>
      <c r="CV28" s="47" t="str">
        <f>IF('Res Rent Roll'!$B28="","",IF('Res Rent Roll'!$D28="YES",IF(Vacancy!CV$3&lt;'Res Rent Roll'!$J28,'Res Rent Roll'!$H28*'Res Rent Roll'!$C28,'Res Rent Roll'!$R28*Rollover!CU28*Rents!CV28/30),'Res Rent Roll'!$R28*Rollover!CU28*Rents!CV28/30))</f>
        <v/>
      </c>
      <c r="CW28" s="47" t="str">
        <f>IF('Res Rent Roll'!$B28="","",IF('Res Rent Roll'!$D28="YES",IF(Vacancy!CW$3&lt;'Res Rent Roll'!$J28,'Res Rent Roll'!$H28*'Res Rent Roll'!$C28,'Res Rent Roll'!$R28*Rollover!CV28*Rents!CW28/30),'Res Rent Roll'!$R28*Rollover!CV28*Rents!CW28/30))</f>
        <v/>
      </c>
      <c r="CX28" s="47" t="str">
        <f>IF('Res Rent Roll'!$B28="","",IF('Res Rent Roll'!$D28="YES",IF(Vacancy!CX$3&lt;'Res Rent Roll'!$J28,'Res Rent Roll'!$H28*'Res Rent Roll'!$C28,'Res Rent Roll'!$R28*Rollover!CW28*Rents!CX28/30),'Res Rent Roll'!$R28*Rollover!CW28*Rents!CX28/30))</f>
        <v/>
      </c>
      <c r="CY28" s="47" t="str">
        <f>IF('Res Rent Roll'!$B28="","",IF('Res Rent Roll'!$D28="YES",IF(Vacancy!CY$3&lt;'Res Rent Roll'!$J28,'Res Rent Roll'!$H28*'Res Rent Roll'!$C28,'Res Rent Roll'!$R28*Rollover!CX28*Rents!CY28/30),'Res Rent Roll'!$R28*Rollover!CX28*Rents!CY28/30))</f>
        <v/>
      </c>
      <c r="CZ28" s="47" t="str">
        <f>IF('Res Rent Roll'!$B28="","",IF('Res Rent Roll'!$D28="YES",IF(Vacancy!CZ$3&lt;'Res Rent Roll'!$J28,'Res Rent Roll'!$H28*'Res Rent Roll'!$C28,'Res Rent Roll'!$R28*Rollover!CY28*Rents!CZ28/30),'Res Rent Roll'!$R28*Rollover!CY28*Rents!CZ28/30))</f>
        <v/>
      </c>
      <c r="DA28" s="47" t="str">
        <f>IF('Res Rent Roll'!$B28="","",IF('Res Rent Roll'!$D28="YES",IF(Vacancy!DA$3&lt;'Res Rent Roll'!$J28,'Res Rent Roll'!$H28*'Res Rent Roll'!$C28,'Res Rent Roll'!$R28*Rollover!CZ28*Rents!DA28/30),'Res Rent Roll'!$R28*Rollover!CZ28*Rents!DA28/30))</f>
        <v/>
      </c>
      <c r="DB28" s="47" t="str">
        <f>IF('Res Rent Roll'!$B28="","",IF('Res Rent Roll'!$D28="YES",IF(Vacancy!DB$3&lt;'Res Rent Roll'!$J28,'Res Rent Roll'!$H28*'Res Rent Roll'!$C28,'Res Rent Roll'!$R28*Rollover!DA28*Rents!DB28/30),'Res Rent Roll'!$R28*Rollover!DA28*Rents!DB28/30))</f>
        <v/>
      </c>
      <c r="DC28" s="47" t="str">
        <f>IF('Res Rent Roll'!$B28="","",IF('Res Rent Roll'!$D28="YES",IF(Vacancy!DC$3&lt;'Res Rent Roll'!$J28,'Res Rent Roll'!$H28*'Res Rent Roll'!$C28,'Res Rent Roll'!$R28*Rollover!DB28*Rents!DC28/30),'Res Rent Roll'!$R28*Rollover!DB28*Rents!DC28/30))</f>
        <v/>
      </c>
      <c r="DD28" s="47" t="str">
        <f>IF('Res Rent Roll'!$B28="","",IF('Res Rent Roll'!$D28="YES",IF(Vacancy!DD$3&lt;'Res Rent Roll'!$J28,'Res Rent Roll'!$H28*'Res Rent Roll'!$C28,'Res Rent Roll'!$R28*Rollover!DC28*Rents!DD28/30),'Res Rent Roll'!$R28*Rollover!DC28*Rents!DD28/30))</f>
        <v/>
      </c>
      <c r="DE28" s="47" t="str">
        <f>IF('Res Rent Roll'!$B28="","",IF('Res Rent Roll'!$D28="YES",IF(Vacancy!DE$3&lt;'Res Rent Roll'!$J28,'Res Rent Roll'!$H28*'Res Rent Roll'!$C28,'Res Rent Roll'!$R28*Rollover!DD28*Rents!DE28/30),'Res Rent Roll'!$R28*Rollover!DD28*Rents!DE28/30))</f>
        <v/>
      </c>
      <c r="DF28" s="47" t="str">
        <f>IF('Res Rent Roll'!$B28="","",IF('Res Rent Roll'!$D28="YES",IF(Vacancy!DF$3&lt;'Res Rent Roll'!$J28,'Res Rent Roll'!$H28*'Res Rent Roll'!$C28,'Res Rent Roll'!$R28*Rollover!DE28*Rents!DF28/30),'Res Rent Roll'!$R28*Rollover!DE28*Rents!DF28/30))</f>
        <v/>
      </c>
      <c r="DG28" s="47" t="str">
        <f>IF('Res Rent Roll'!$B28="","",IF('Res Rent Roll'!$D28="YES",IF(Vacancy!DG$3&lt;'Res Rent Roll'!$J28,'Res Rent Roll'!$H28*'Res Rent Roll'!$C28,'Res Rent Roll'!$R28*Rollover!DF28*Rents!DG28/30),'Res Rent Roll'!$R28*Rollover!DF28*Rents!DG28/30))</f>
        <v/>
      </c>
      <c r="DH28" s="47" t="str">
        <f>IF('Res Rent Roll'!$B28="","",IF('Res Rent Roll'!$D28="YES",IF(Vacancy!DH$3&lt;'Res Rent Roll'!$J28,'Res Rent Roll'!$H28*'Res Rent Roll'!$C28,'Res Rent Roll'!$R28*Rollover!DG28*Rents!DH28/30),'Res Rent Roll'!$R28*Rollover!DG28*Rents!DH28/30))</f>
        <v/>
      </c>
      <c r="DI28" s="47" t="str">
        <f>IF('Res Rent Roll'!$B28="","",IF('Res Rent Roll'!$D28="YES",IF(Vacancy!DI$3&lt;'Res Rent Roll'!$J28,'Res Rent Roll'!$H28*'Res Rent Roll'!$C28,'Res Rent Roll'!$R28*Rollover!DH28*Rents!DI28/30),'Res Rent Roll'!$R28*Rollover!DH28*Rents!DI28/30))</f>
        <v/>
      </c>
      <c r="DJ28" s="47" t="str">
        <f>IF('Res Rent Roll'!$B28="","",IF('Res Rent Roll'!$D28="YES",IF(Vacancy!DJ$3&lt;'Res Rent Roll'!$J28,'Res Rent Roll'!$H28*'Res Rent Roll'!$C28,'Res Rent Roll'!$R28*Rollover!DI28*Rents!DJ28/30),'Res Rent Roll'!$R28*Rollover!DI28*Rents!DJ28/30))</f>
        <v/>
      </c>
      <c r="DK28" s="47" t="str">
        <f>IF('Res Rent Roll'!$B28="","",IF('Res Rent Roll'!$D28="YES",IF(Vacancy!DK$3&lt;'Res Rent Roll'!$J28,'Res Rent Roll'!$H28*'Res Rent Roll'!$C28,'Res Rent Roll'!$R28*Rollover!DJ28*Rents!DK28/30),'Res Rent Roll'!$R28*Rollover!DJ28*Rents!DK28/30))</f>
        <v/>
      </c>
      <c r="DL28" s="47" t="str">
        <f>IF('Res Rent Roll'!$B28="","",IF('Res Rent Roll'!$D28="YES",IF(Vacancy!DL$3&lt;'Res Rent Roll'!$J28,'Res Rent Roll'!$H28*'Res Rent Roll'!$C28,'Res Rent Roll'!$R28*Rollover!DK28*Rents!DL28/30),'Res Rent Roll'!$R28*Rollover!DK28*Rents!DL28/30))</f>
        <v/>
      </c>
      <c r="DM28" s="47" t="str">
        <f>IF('Res Rent Roll'!$B28="","",IF('Res Rent Roll'!$D28="YES",IF(Vacancy!DM$3&lt;'Res Rent Roll'!$J28,'Res Rent Roll'!$H28*'Res Rent Roll'!$C28,'Res Rent Roll'!$R28*Rollover!DL28*Rents!DM28/30),'Res Rent Roll'!$R28*Rollover!DL28*Rents!DM28/30))</f>
        <v/>
      </c>
      <c r="DN28" s="47" t="str">
        <f>IF('Res Rent Roll'!$B28="","",IF('Res Rent Roll'!$D28="YES",IF(Vacancy!DN$3&lt;'Res Rent Roll'!$J28,'Res Rent Roll'!$H28*'Res Rent Roll'!$C28,'Res Rent Roll'!$R28*Rollover!DM28*Rents!DN28/30),'Res Rent Roll'!$R28*Rollover!DM28*Rents!DN28/30))</f>
        <v/>
      </c>
      <c r="DO28" s="47" t="str">
        <f>IF('Res Rent Roll'!$B28="","",IF('Res Rent Roll'!$D28="YES",IF(Vacancy!DO$3&lt;'Res Rent Roll'!$J28,'Res Rent Roll'!$H28*'Res Rent Roll'!$C28,'Res Rent Roll'!$R28*Rollover!DN28*Rents!DO28/30),'Res Rent Roll'!$R28*Rollover!DN28*Rents!DO28/30))</f>
        <v/>
      </c>
      <c r="DP28" s="47" t="str">
        <f>IF('Res Rent Roll'!$B28="","",IF('Res Rent Roll'!$D28="YES",IF(Vacancy!DP$3&lt;'Res Rent Roll'!$J28,'Res Rent Roll'!$H28*'Res Rent Roll'!$C28,'Res Rent Roll'!$R28*Rollover!DO28*Rents!DP28/30),'Res Rent Roll'!$R28*Rollover!DO28*Rents!DP28/30))</f>
        <v/>
      </c>
      <c r="DQ28" s="47" t="str">
        <f>IF('Res Rent Roll'!$B28="","",IF('Res Rent Roll'!$D28="YES",IF(Vacancy!DQ$3&lt;'Res Rent Roll'!$J28,'Res Rent Roll'!$H28*'Res Rent Roll'!$C28,'Res Rent Roll'!$R28*Rollover!DP28*Rents!DQ28/30),'Res Rent Roll'!$R28*Rollover!DP28*Rents!DQ28/30))</f>
        <v/>
      </c>
      <c r="DR28" s="47" t="str">
        <f>IF('Res Rent Roll'!$B28="","",IF('Res Rent Roll'!$D28="YES",IF(Vacancy!DR$3&lt;'Res Rent Roll'!$J28,'Res Rent Roll'!$H28*'Res Rent Roll'!$C28,'Res Rent Roll'!$R28*Rollover!DQ28*Rents!DR28/30),'Res Rent Roll'!$R28*Rollover!DQ28*Rents!DR28/30))</f>
        <v/>
      </c>
      <c r="DS28" s="47" t="str">
        <f>IF('Res Rent Roll'!$B28="","",IF('Res Rent Roll'!$D28="YES",IF(Vacancy!DS$3&lt;'Res Rent Roll'!$J28,'Res Rent Roll'!$H28*'Res Rent Roll'!$C28,'Res Rent Roll'!$R28*Rollover!DR28*Rents!DS28/30),'Res Rent Roll'!$R28*Rollover!DR28*Rents!DS28/30))</f>
        <v/>
      </c>
      <c r="DT28" s="47" t="str">
        <f>IF('Res Rent Roll'!$B28="","",IF('Res Rent Roll'!$D28="YES",IF(Vacancy!DT$3&lt;'Res Rent Roll'!$J28,'Res Rent Roll'!$H28*'Res Rent Roll'!$C28,'Res Rent Roll'!$R28*Rollover!DS28*Rents!DT28/30),'Res Rent Roll'!$R28*Rollover!DS28*Rents!DT28/30))</f>
        <v/>
      </c>
      <c r="DU28" s="47" t="str">
        <f>IF('Res Rent Roll'!$B28="","",IF('Res Rent Roll'!$D28="YES",IF(Vacancy!DU$3&lt;'Res Rent Roll'!$J28,'Res Rent Roll'!$H28*'Res Rent Roll'!$C28,'Res Rent Roll'!$R28*Rollover!DT28*Rents!DU28/30),'Res Rent Roll'!$R28*Rollover!DT28*Rents!DU28/30))</f>
        <v/>
      </c>
      <c r="DV28" s="47" t="str">
        <f>IF('Res Rent Roll'!$B28="","",IF('Res Rent Roll'!$D28="YES",IF(Vacancy!DV$3&lt;'Res Rent Roll'!$J28,'Res Rent Roll'!$H28*'Res Rent Roll'!$C28,'Res Rent Roll'!$R28*Rollover!DU28*Rents!DV28/30),'Res Rent Roll'!$R28*Rollover!DU28*Rents!DV28/30))</f>
        <v/>
      </c>
      <c r="DW28" s="47" t="str">
        <f>IF('Res Rent Roll'!$B28="","",IF('Res Rent Roll'!$D28="YES",IF(Vacancy!DW$3&lt;'Res Rent Roll'!$J28,'Res Rent Roll'!$H28*'Res Rent Roll'!$C28,'Res Rent Roll'!$R28*Rollover!DV28*Rents!DW28/30),'Res Rent Roll'!$R28*Rollover!DV28*Rents!DW28/30))</f>
        <v/>
      </c>
      <c r="DX28" s="47" t="str">
        <f>IF('Res Rent Roll'!$B28="","",IF('Res Rent Roll'!$D28="YES",IF(Vacancy!DX$3&lt;'Res Rent Roll'!$J28,'Res Rent Roll'!$H28*'Res Rent Roll'!$C28,'Res Rent Roll'!$R28*Rollover!DW28*Rents!DX28/30),'Res Rent Roll'!$R28*Rollover!DW28*Rents!DX28/30))</f>
        <v/>
      </c>
      <c r="DY28" s="47" t="str">
        <f>IF('Res Rent Roll'!$B28="","",IF('Res Rent Roll'!$D28="YES",IF(Vacancy!DY$3&lt;'Res Rent Roll'!$J28,'Res Rent Roll'!$H28*'Res Rent Roll'!$C28,'Res Rent Roll'!$R28*Rollover!DX28*Rents!DY28/30),'Res Rent Roll'!$R28*Rollover!DX28*Rents!DY28/30))</f>
        <v/>
      </c>
      <c r="DZ28" s="47" t="str">
        <f>IF('Res Rent Roll'!$B28="","",IF('Res Rent Roll'!$D28="YES",IF(Vacancy!DZ$3&lt;'Res Rent Roll'!$J28,'Res Rent Roll'!$H28*'Res Rent Roll'!$C28,'Res Rent Roll'!$R28*Rollover!DY28*Rents!DZ28/30),'Res Rent Roll'!$R28*Rollover!DY28*Rents!DZ28/30))</f>
        <v/>
      </c>
      <c r="EA28" s="47" t="str">
        <f>IF('Res Rent Roll'!$B28="","",IF('Res Rent Roll'!$D28="YES",IF(Vacancy!EA$3&lt;'Res Rent Roll'!$J28,'Res Rent Roll'!$H28*'Res Rent Roll'!$C28,'Res Rent Roll'!$R28*Rollover!DZ28*Rents!EA28/30),'Res Rent Roll'!$R28*Rollover!DZ28*Rents!EA28/30))</f>
        <v/>
      </c>
      <c r="EB28" s="47" t="str">
        <f>IF('Res Rent Roll'!$B28="","",IF('Res Rent Roll'!$D28="YES",IF(Vacancy!EB$3&lt;'Res Rent Roll'!$J28,'Res Rent Roll'!$H28*'Res Rent Roll'!$C28,'Res Rent Roll'!$R28*Rollover!EA28*Rents!EB28/30),'Res Rent Roll'!$R28*Rollover!EA28*Rents!EB28/30))</f>
        <v/>
      </c>
      <c r="EC28" s="47" t="str">
        <f>IF('Res Rent Roll'!$B28="","",IF('Res Rent Roll'!$D28="YES",IF(Vacancy!EC$3&lt;'Res Rent Roll'!$J28,'Res Rent Roll'!$H28*'Res Rent Roll'!$C28,'Res Rent Roll'!$R28*Rollover!EB28*Rents!EC28/30),'Res Rent Roll'!$R28*Rollover!EB28*Rents!EC28/30))</f>
        <v/>
      </c>
      <c r="ED28" s="47" t="str">
        <f>IF('Res Rent Roll'!$B28="","",IF('Res Rent Roll'!$D28="YES",IF(Vacancy!ED$3&lt;'Res Rent Roll'!$J28,'Res Rent Roll'!$H28*'Res Rent Roll'!$C28,'Res Rent Roll'!$R28*Rollover!EC28*Rents!ED28/30),'Res Rent Roll'!$R28*Rollover!EC28*Rents!ED28/30))</f>
        <v/>
      </c>
      <c r="EE28" s="47" t="str">
        <f>IF('Res Rent Roll'!$B28="","",IF('Res Rent Roll'!$D28="YES",IF(Vacancy!EE$3&lt;'Res Rent Roll'!$J28,'Res Rent Roll'!$H28*'Res Rent Roll'!$C28,'Res Rent Roll'!$R28*Rollover!ED28*Rents!EE28/30),'Res Rent Roll'!$R28*Rollover!ED28*Rents!EE28/30))</f>
        <v/>
      </c>
      <c r="EF28" s="47" t="str">
        <f>IF('Res Rent Roll'!$B28="","",IF('Res Rent Roll'!$D28="YES",IF(Vacancy!EF$3&lt;'Res Rent Roll'!$J28,'Res Rent Roll'!$H28*'Res Rent Roll'!$C28,'Res Rent Roll'!$R28*Rollover!EE28*Rents!EF28/30),'Res Rent Roll'!$R28*Rollover!EE28*Rents!EF28/30))</f>
        <v/>
      </c>
      <c r="EG28" s="47" t="str">
        <f>IF('Res Rent Roll'!$B28="","",IF('Res Rent Roll'!$D28="YES",IF(Vacancy!EG$3&lt;'Res Rent Roll'!$J28,'Res Rent Roll'!$H28*'Res Rent Roll'!$C28,'Res Rent Roll'!$R28*Rollover!EF28*Rents!EG28/30),'Res Rent Roll'!$R28*Rollover!EF28*Rents!EG28/30))</f>
        <v/>
      </c>
      <c r="EH28" s="47" t="str">
        <f>IF('Res Rent Roll'!$B28="","",IF('Res Rent Roll'!$D28="YES",IF(Vacancy!EH$3&lt;'Res Rent Roll'!$J28,'Res Rent Roll'!$H28*'Res Rent Roll'!$C28,'Res Rent Roll'!$R28*Rollover!EG28*Rents!EH28/30),'Res Rent Roll'!$R28*Rollover!EG28*Rents!EH28/30))</f>
        <v/>
      </c>
      <c r="EI28" s="47" t="str">
        <f>IF('Res Rent Roll'!$B28="","",IF('Res Rent Roll'!$D28="YES",IF(Vacancy!EI$3&lt;'Res Rent Roll'!$J28,'Res Rent Roll'!$H28*'Res Rent Roll'!$C28,'Res Rent Roll'!$R28*Rollover!EH28*Rents!EI28/30),'Res Rent Roll'!$R28*Rollover!EH28*Rents!EI28/30))</f>
        <v/>
      </c>
      <c r="EJ28" s="47" t="str">
        <f>IF('Res Rent Roll'!$B28="","",IF('Res Rent Roll'!$D28="YES",IF(Vacancy!EJ$3&lt;'Res Rent Roll'!$J28,'Res Rent Roll'!$H28*'Res Rent Roll'!$C28,'Res Rent Roll'!$R28*Rollover!EI28*Rents!EJ28/30),'Res Rent Roll'!$R28*Rollover!EI28*Rents!EJ28/30))</f>
        <v/>
      </c>
      <c r="EK28" s="47" t="str">
        <f>IF('Res Rent Roll'!$B28="","",IF('Res Rent Roll'!$D28="YES",IF(Vacancy!EK$3&lt;'Res Rent Roll'!$J28,'Res Rent Roll'!$H28*'Res Rent Roll'!$C28,'Res Rent Roll'!$R28*Rollover!EJ28*Rents!EK28/30),'Res Rent Roll'!$R28*Rollover!EJ28*Rents!EK28/30))</f>
        <v/>
      </c>
      <c r="EL28" s="47" t="str">
        <f>IF('Res Rent Roll'!$B28="","",IF('Res Rent Roll'!$D28="YES",IF(Vacancy!EL$3&lt;'Res Rent Roll'!$J28,'Res Rent Roll'!$H28*'Res Rent Roll'!$C28,'Res Rent Roll'!$R28*Rollover!EK28*Rents!EL28/30),'Res Rent Roll'!$R28*Rollover!EK28*Rents!EL28/30))</f>
        <v/>
      </c>
      <c r="EM28" s="47" t="str">
        <f>IF('Res Rent Roll'!$B28="","",IF('Res Rent Roll'!$D28="YES",IF(Vacancy!EM$3&lt;'Res Rent Roll'!$J28,'Res Rent Roll'!$H28*'Res Rent Roll'!$C28,'Res Rent Roll'!$R28*Rollover!EL28*Rents!EM28/30),'Res Rent Roll'!$R28*Rollover!EL28*Rents!EM28/30))</f>
        <v/>
      </c>
      <c r="EN28" s="47" t="str">
        <f>IF('Res Rent Roll'!$B28="","",IF('Res Rent Roll'!$D28="YES",IF(Vacancy!EN$3&lt;'Res Rent Roll'!$J28,'Res Rent Roll'!$H28*'Res Rent Roll'!$C28,'Res Rent Roll'!$R28*Rollover!EM28*Rents!EN28/30),'Res Rent Roll'!$R28*Rollover!EM28*Rents!EN28/30))</f>
        <v/>
      </c>
      <c r="EO28" s="47" t="str">
        <f>IF('Res Rent Roll'!$B28="","",IF('Res Rent Roll'!$D28="YES",IF(Vacancy!EO$3&lt;'Res Rent Roll'!$J28,'Res Rent Roll'!$H28*'Res Rent Roll'!$C28,'Res Rent Roll'!$R28*Rollover!EN28*Rents!EO28/30),'Res Rent Roll'!$R28*Rollover!EN28*Rents!EO28/30))</f>
        <v/>
      </c>
      <c r="EP28" s="47" t="str">
        <f>IF('Res Rent Roll'!$B28="","",IF('Res Rent Roll'!$D28="YES",IF(Vacancy!EP$3&lt;'Res Rent Roll'!$J28,'Res Rent Roll'!$H28*'Res Rent Roll'!$C28,'Res Rent Roll'!$R28*Rollover!EO28*Rents!EP28/30),'Res Rent Roll'!$R28*Rollover!EO28*Rents!EP28/30))</f>
        <v/>
      </c>
      <c r="EQ28" s="47" t="str">
        <f>IF('Res Rent Roll'!$B28="","",IF('Res Rent Roll'!$D28="YES",IF(Vacancy!EQ$3&lt;'Res Rent Roll'!$J28,'Res Rent Roll'!$H28*'Res Rent Roll'!$C28,'Res Rent Roll'!$R28*Rollover!EP28*Rents!EQ28/30),'Res Rent Roll'!$R28*Rollover!EP28*Rents!EQ28/30))</f>
        <v/>
      </c>
      <c r="ER28" s="47" t="str">
        <f>IF('Res Rent Roll'!$B28="","",IF('Res Rent Roll'!$D28="YES",IF(Vacancy!ER$3&lt;'Res Rent Roll'!$J28,'Res Rent Roll'!$H28*'Res Rent Roll'!$C28,'Res Rent Roll'!$R28*Rollover!EQ28*Rents!ER28/30),'Res Rent Roll'!$R28*Rollover!EQ28*Rents!ER28/30))</f>
        <v/>
      </c>
      <c r="ES28" s="47" t="str">
        <f>IF('Res Rent Roll'!$B28="","",IF('Res Rent Roll'!$D28="YES",IF(Vacancy!ES$3&lt;'Res Rent Roll'!$J28,'Res Rent Roll'!$H28*'Res Rent Roll'!$C28,'Res Rent Roll'!$R28*Rollover!ER28*Rents!ES28/30),'Res Rent Roll'!$R28*Rollover!ER28*Rents!ES28/30))</f>
        <v/>
      </c>
      <c r="ET28" s="47" t="str">
        <f>IF('Res Rent Roll'!$B28="","",IF('Res Rent Roll'!$D28="YES",IF(Vacancy!ET$3&lt;'Res Rent Roll'!$J28,'Res Rent Roll'!$H28*'Res Rent Roll'!$C28,'Res Rent Roll'!$R28*Rollover!ES28*Rents!ET28/30),'Res Rent Roll'!$R28*Rollover!ES28*Rents!ET28/30))</f>
        <v/>
      </c>
      <c r="EU28" s="47" t="str">
        <f>IF('Res Rent Roll'!$B28="","",IF('Res Rent Roll'!$D28="YES",IF(Vacancy!EU$3&lt;'Res Rent Roll'!$J28,'Res Rent Roll'!$H28*'Res Rent Roll'!$C28,'Res Rent Roll'!$R28*Rollover!ET28*Rents!EU28/30),'Res Rent Roll'!$R28*Rollover!ET28*Rents!EU28/30))</f>
        <v/>
      </c>
      <c r="EV28" s="47" t="str">
        <f>IF('Res Rent Roll'!$B28="","",IF('Res Rent Roll'!$D28="YES",IF(Vacancy!EV$3&lt;'Res Rent Roll'!$J28,'Res Rent Roll'!$H28*'Res Rent Roll'!$C28,'Res Rent Roll'!$R28*Rollover!EU28*Rents!EV28/30),'Res Rent Roll'!$R28*Rollover!EU28*Rents!EV28/30))</f>
        <v/>
      </c>
      <c r="EW28" s="47" t="str">
        <f>IF('Res Rent Roll'!$B28="","",IF('Res Rent Roll'!$D28="YES",IF(Vacancy!EW$3&lt;'Res Rent Roll'!$J28,'Res Rent Roll'!$H28*'Res Rent Roll'!$C28,'Res Rent Roll'!$R28*Rollover!EV28*Rents!EW28/30),'Res Rent Roll'!$R28*Rollover!EV28*Rents!EW28/30))</f>
        <v/>
      </c>
      <c r="EX28" s="47" t="str">
        <f>IF('Res Rent Roll'!$B28="","",IF('Res Rent Roll'!$D28="YES",IF(Vacancy!EX$3&lt;'Res Rent Roll'!$J28,'Res Rent Roll'!$H28*'Res Rent Roll'!$C28,'Res Rent Roll'!$R28*Rollover!EW28*Rents!EX28/30),'Res Rent Roll'!$R28*Rollover!EW28*Rents!EX28/30))</f>
        <v/>
      </c>
      <c r="EY28" s="47" t="str">
        <f>IF('Res Rent Roll'!$B28="","",IF('Res Rent Roll'!$D28="YES",IF(Vacancy!EY$3&lt;'Res Rent Roll'!$J28,'Res Rent Roll'!$H28*'Res Rent Roll'!$C28,'Res Rent Roll'!$R28*Rollover!EX28*Rents!EY28/30),'Res Rent Roll'!$R28*Rollover!EX28*Rents!EY28/30))</f>
        <v/>
      </c>
      <c r="EZ28" s="47" t="str">
        <f>IF('Res Rent Roll'!$B28="","",IF('Res Rent Roll'!$D28="YES",IF(Vacancy!EZ$3&lt;'Res Rent Roll'!$J28,'Res Rent Roll'!$H28*'Res Rent Roll'!$C28,'Res Rent Roll'!$R28*Rollover!EY28*Rents!EZ28/30),'Res Rent Roll'!$R28*Rollover!EY28*Rents!EZ28/30))</f>
        <v/>
      </c>
      <c r="FA28" s="47" t="str">
        <f>IF('Res Rent Roll'!$B28="","",IF('Res Rent Roll'!$D28="YES",IF(Vacancy!FA$3&lt;'Res Rent Roll'!$J28,'Res Rent Roll'!$H28*'Res Rent Roll'!$C28,'Res Rent Roll'!$R28*Rollover!EZ28*Rents!FA28/30),'Res Rent Roll'!$R28*Rollover!EZ28*Rents!FA28/30))</f>
        <v/>
      </c>
      <c r="FB28" s="47" t="str">
        <f>IF('Res Rent Roll'!$B28="","",IF('Res Rent Roll'!$D28="YES",IF(Vacancy!FB$3&lt;'Res Rent Roll'!$J28,'Res Rent Roll'!$H28*'Res Rent Roll'!$C28,'Res Rent Roll'!$R28*Rollover!FA28*Rents!FB28/30),'Res Rent Roll'!$R28*Rollover!FA28*Rents!FB28/30))</f>
        <v/>
      </c>
      <c r="FC28" s="47" t="str">
        <f>IF('Res Rent Roll'!$B28="","",IF('Res Rent Roll'!$D28="YES",IF(Vacancy!FC$3&lt;'Res Rent Roll'!$J28,'Res Rent Roll'!$H28*'Res Rent Roll'!$C28,'Res Rent Roll'!$R28*Rollover!FB28*Rents!FC28/30),'Res Rent Roll'!$R28*Rollover!FB28*Rents!FC28/30))</f>
        <v/>
      </c>
      <c r="FD28" s="47" t="str">
        <f>IF('Res Rent Roll'!$B28="","",IF('Res Rent Roll'!$D28="YES",IF(Vacancy!FD$3&lt;'Res Rent Roll'!$J28,'Res Rent Roll'!$H28*'Res Rent Roll'!$C28,'Res Rent Roll'!$R28*Rollover!FC28*Rents!FD28/30),'Res Rent Roll'!$R28*Rollover!FC28*Rents!FD28/30))</f>
        <v/>
      </c>
      <c r="FE28" s="47" t="str">
        <f>IF('Res Rent Roll'!$B28="","",IF('Res Rent Roll'!$D28="YES",IF(Vacancy!FE$3&lt;'Res Rent Roll'!$J28,'Res Rent Roll'!$H28*'Res Rent Roll'!$C28,'Res Rent Roll'!$R28*Rollover!FD28*Rents!FE28/30),'Res Rent Roll'!$R28*Rollover!FD28*Rents!FE28/30))</f>
        <v/>
      </c>
      <c r="FF28" s="47" t="str">
        <f>IF('Res Rent Roll'!$B28="","",IF('Res Rent Roll'!$D28="YES",IF(Vacancy!FF$3&lt;'Res Rent Roll'!$J28,'Res Rent Roll'!$H28*'Res Rent Roll'!$C28,'Res Rent Roll'!$R28*Rollover!FE28*Rents!FF28/30),'Res Rent Roll'!$R28*Rollover!FE28*Rents!FF28/30))</f>
        <v/>
      </c>
      <c r="FG28" s="47" t="str">
        <f>IF('Res Rent Roll'!$B28="","",IF('Res Rent Roll'!$D28="YES",IF(Vacancy!FG$3&lt;'Res Rent Roll'!$J28,'Res Rent Roll'!$H28*'Res Rent Roll'!$C28,'Res Rent Roll'!$R28*Rollover!FF28*Rents!FG28/30),'Res Rent Roll'!$R28*Rollover!FF28*Rents!FG28/30))</f>
        <v/>
      </c>
      <c r="FH28" s="47" t="str">
        <f>IF('Res Rent Roll'!$B28="","",IF('Res Rent Roll'!$D28="YES",IF(Vacancy!FH$3&lt;'Res Rent Roll'!$J28,'Res Rent Roll'!$H28*'Res Rent Roll'!$C28,'Res Rent Roll'!$R28*Rollover!FG28*Rents!FH28/30),'Res Rent Roll'!$R28*Rollover!FG28*Rents!FH28/30))</f>
        <v/>
      </c>
      <c r="FI28" s="47" t="str">
        <f>IF('Res Rent Roll'!$B28="","",IF('Res Rent Roll'!$D28="YES",IF(Vacancy!FI$3&lt;'Res Rent Roll'!$J28,'Res Rent Roll'!$H28*'Res Rent Roll'!$C28,'Res Rent Roll'!$R28*Rollover!FH28*Rents!FI28/30),'Res Rent Roll'!$R28*Rollover!FH28*Rents!FI28/30))</f>
        <v/>
      </c>
      <c r="FJ28" s="47" t="str">
        <f>IF('Res Rent Roll'!$B28="","",IF('Res Rent Roll'!$D28="YES",IF(Vacancy!FJ$3&lt;'Res Rent Roll'!$J28,'Res Rent Roll'!$H28*'Res Rent Roll'!$C28,'Res Rent Roll'!$R28*Rollover!FI28*Rents!FJ28/30),'Res Rent Roll'!$R28*Rollover!FI28*Rents!FJ28/30))</f>
        <v/>
      </c>
      <c r="FK28" s="47" t="str">
        <f>IF('Res Rent Roll'!$B28="","",IF('Res Rent Roll'!$D28="YES",IF(Vacancy!FK$3&lt;'Res Rent Roll'!$J28,'Res Rent Roll'!$H28*'Res Rent Roll'!$C28,'Res Rent Roll'!$R28*Rollover!FJ28*Rents!FK28/30),'Res Rent Roll'!$R28*Rollover!FJ28*Rents!FK28/30))</f>
        <v/>
      </c>
      <c r="FL28" s="47" t="str">
        <f>IF('Res Rent Roll'!$B28="","",IF('Res Rent Roll'!$D28="YES",IF(Vacancy!FL$3&lt;'Res Rent Roll'!$J28,'Res Rent Roll'!$H28*'Res Rent Roll'!$C28,'Res Rent Roll'!$R28*Rollover!FK28*Rents!FL28/30),'Res Rent Roll'!$R28*Rollover!FK28*Rents!FL28/30))</f>
        <v/>
      </c>
      <c r="FM28" s="47" t="str">
        <f>IF('Res Rent Roll'!$B28="","",IF('Res Rent Roll'!$D28="YES",IF(Vacancy!FM$3&lt;'Res Rent Roll'!$J28,'Res Rent Roll'!$H28*'Res Rent Roll'!$C28,'Res Rent Roll'!$R28*Rollover!FL28*Rents!FM28/30),'Res Rent Roll'!$R28*Rollover!FL28*Rents!FM28/30))</f>
        <v/>
      </c>
      <c r="FN28" s="47" t="str">
        <f>IF('Res Rent Roll'!$B28="","",IF('Res Rent Roll'!$D28="YES",IF(Vacancy!FN$3&lt;'Res Rent Roll'!$J28,'Res Rent Roll'!$H28*'Res Rent Roll'!$C28,'Res Rent Roll'!$R28*Rollover!FM28*Rents!FN28/30),'Res Rent Roll'!$R28*Rollover!FM28*Rents!FN28/30))</f>
        <v/>
      </c>
      <c r="FO28" s="47" t="str">
        <f>IF('Res Rent Roll'!$B28="","",IF('Res Rent Roll'!$D28="YES",IF(Vacancy!FO$3&lt;'Res Rent Roll'!$J28,'Res Rent Roll'!$H28*'Res Rent Roll'!$C28,'Res Rent Roll'!$R28*Rollover!FN28*Rents!FO28/30),'Res Rent Roll'!$R28*Rollover!FN28*Rents!FO28/30))</f>
        <v/>
      </c>
      <c r="FP28" s="47" t="str">
        <f>IF('Res Rent Roll'!$B28="","",IF('Res Rent Roll'!$D28="YES",IF(Vacancy!FP$3&lt;'Res Rent Roll'!$J28,'Res Rent Roll'!$H28*'Res Rent Roll'!$C28,'Res Rent Roll'!$R28*Rollover!FO28*Rents!FP28/30),'Res Rent Roll'!$R28*Rollover!FO28*Rents!FP28/30))</f>
        <v/>
      </c>
      <c r="FQ28" s="47" t="str">
        <f>IF('Res Rent Roll'!$B28="","",IF('Res Rent Roll'!$D28="YES",IF(Vacancy!FQ$3&lt;'Res Rent Roll'!$J28,'Res Rent Roll'!$H28*'Res Rent Roll'!$C28,'Res Rent Roll'!$R28*Rollover!FP28*Rents!FQ28/30),'Res Rent Roll'!$R28*Rollover!FP28*Rents!FQ28/30))</f>
        <v/>
      </c>
      <c r="FR28" s="47" t="str">
        <f>IF('Res Rent Roll'!$B28="","",IF('Res Rent Roll'!$D28="YES",IF(Vacancy!FR$3&lt;'Res Rent Roll'!$J28,'Res Rent Roll'!$H28*'Res Rent Roll'!$C28,'Res Rent Roll'!$R28*Rollover!FQ28*Rents!FR28/30),'Res Rent Roll'!$R28*Rollover!FQ28*Rents!FR28/30))</f>
        <v/>
      </c>
      <c r="FS28" s="47" t="str">
        <f>IF('Res Rent Roll'!$B28="","",IF('Res Rent Roll'!$D28="YES",IF(Vacancy!FS$3&lt;'Res Rent Roll'!$J28,'Res Rent Roll'!$H28*'Res Rent Roll'!$C28,'Res Rent Roll'!$R28*Rollover!FR28*Rents!FS28/30),'Res Rent Roll'!$R28*Rollover!FR28*Rents!FS28/30))</f>
        <v/>
      </c>
      <c r="FT28" s="47" t="str">
        <f>IF('Res Rent Roll'!$B28="","",IF('Res Rent Roll'!$D28="YES",IF(Vacancy!FT$3&lt;'Res Rent Roll'!$J28,'Res Rent Roll'!$H28*'Res Rent Roll'!$C28,'Res Rent Roll'!$R28*Rollover!FS28*Rents!FT28/30),'Res Rent Roll'!$R28*Rollover!FS28*Rents!FT28/30))</f>
        <v/>
      </c>
      <c r="FU28" s="47" t="str">
        <f>IF('Res Rent Roll'!$B28="","",IF('Res Rent Roll'!$D28="YES",IF(Vacancy!FU$3&lt;'Res Rent Roll'!$J28,'Res Rent Roll'!$H28*'Res Rent Roll'!$C28,'Res Rent Roll'!$R28*Rollover!FT28*Rents!FU28/30),'Res Rent Roll'!$R28*Rollover!FT28*Rents!FU28/30))</f>
        <v/>
      </c>
      <c r="FV28" s="47" t="str">
        <f>IF('Res Rent Roll'!$B28="","",IF('Res Rent Roll'!$D28="YES",IF(Vacancy!FV$3&lt;'Res Rent Roll'!$J28,'Res Rent Roll'!$H28*'Res Rent Roll'!$C28,'Res Rent Roll'!$R28*Rollover!FU28*Rents!FV28/30),'Res Rent Roll'!$R28*Rollover!FU28*Rents!FV28/30))</f>
        <v/>
      </c>
      <c r="FW28" s="47" t="str">
        <f>IF('Res Rent Roll'!$B28="","",IF('Res Rent Roll'!$D28="YES",IF(Vacancy!FW$3&lt;'Res Rent Roll'!$J28,'Res Rent Roll'!$H28*'Res Rent Roll'!$C28,'Res Rent Roll'!$R28*Rollover!FV28*Rents!FW28/30),'Res Rent Roll'!$R28*Rollover!FV28*Rents!FW28/30))</f>
        <v/>
      </c>
      <c r="FX28" s="47" t="str">
        <f>IF('Res Rent Roll'!$B28="","",IF('Res Rent Roll'!$D28="YES",IF(Vacancy!FX$3&lt;'Res Rent Roll'!$J28,'Res Rent Roll'!$H28*'Res Rent Roll'!$C28,'Res Rent Roll'!$R28*Rollover!FW28*Rents!FX28/30),'Res Rent Roll'!$R28*Rollover!FW28*Rents!FX28/30))</f>
        <v/>
      </c>
      <c r="FY28" s="47" t="str">
        <f>IF('Res Rent Roll'!$B28="","",IF('Res Rent Roll'!$D28="YES",IF(Vacancy!FY$3&lt;'Res Rent Roll'!$J28,'Res Rent Roll'!$H28*'Res Rent Roll'!$C28,'Res Rent Roll'!$R28*Rollover!FX28*Rents!FY28/30),'Res Rent Roll'!$R28*Rollover!FX28*Rents!FY28/30))</f>
        <v/>
      </c>
      <c r="FZ28" s="47" t="str">
        <f>IF('Res Rent Roll'!$B28="","",IF('Res Rent Roll'!$D28="YES",IF(Vacancy!FZ$3&lt;'Res Rent Roll'!$J28,'Res Rent Roll'!$H28*'Res Rent Roll'!$C28,'Res Rent Roll'!$R28*Rollover!FY28*Rents!FZ28/30),'Res Rent Roll'!$R28*Rollover!FY28*Rents!FZ28/30))</f>
        <v/>
      </c>
      <c r="GA28" s="48" t="str">
        <f>IF('Res Rent Roll'!$B28="","",IF('Res Rent Roll'!$D28="YES",IF(Vacancy!GA$3&lt;'Res Rent Roll'!$J28,'Res Rent Roll'!$H28*'Res Rent Roll'!$C28,'Res Rent Roll'!$R28*Rollover!FZ28*Rents!GA28/30),'Res Rent Roll'!$R28*Rollover!FZ28*Rents!GA28/30))</f>
        <v/>
      </c>
    </row>
    <row r="29" spans="2:183" x14ac:dyDescent="0.3">
      <c r="B29" s="42" t="str">
        <f>IF('Res Rent Roll'!$B29="","",'Res Rent Roll'!$B29)</f>
        <v/>
      </c>
      <c r="C29" s="43"/>
      <c r="D29" s="47" t="str">
        <f>IF('Res Rent Roll'!$B29="","",IF('Res Rent Roll'!$D29="YES",IF(Vacancy!D$3&lt;'Res Rent Roll'!$J29,'Res Rent Roll'!$H29*'Res Rent Roll'!$C29,'Res Rent Roll'!$R29*Rollover!C29*Rents!D29/30),'Res Rent Roll'!$R29*Rollover!C29*Rents!D29/30))</f>
        <v/>
      </c>
      <c r="E29" s="47" t="str">
        <f>IF('Res Rent Roll'!$B29="","",IF('Res Rent Roll'!$D29="YES",IF(Vacancy!E$3&lt;'Res Rent Roll'!$J29,'Res Rent Roll'!$H29*'Res Rent Roll'!$C29,'Res Rent Roll'!$R29*Rollover!D29*Rents!E29/30),'Res Rent Roll'!$R29*Rollover!D29*Rents!E29/30))</f>
        <v/>
      </c>
      <c r="F29" s="47" t="str">
        <f>IF('Res Rent Roll'!$B29="","",IF('Res Rent Roll'!$D29="YES",IF(Vacancy!F$3&lt;'Res Rent Roll'!$J29,'Res Rent Roll'!$H29*'Res Rent Roll'!$C29,'Res Rent Roll'!$R29*Rollover!E29*Rents!F29/30),'Res Rent Roll'!$R29*Rollover!E29*Rents!F29/30))</f>
        <v/>
      </c>
      <c r="G29" s="47" t="str">
        <f>IF('Res Rent Roll'!$B29="","",IF('Res Rent Roll'!$D29="YES",IF(Vacancy!G$3&lt;'Res Rent Roll'!$J29,'Res Rent Roll'!$H29*'Res Rent Roll'!$C29,'Res Rent Roll'!$R29*Rollover!F29*Rents!G29/30),'Res Rent Roll'!$R29*Rollover!F29*Rents!G29/30))</f>
        <v/>
      </c>
      <c r="H29" s="47" t="str">
        <f>IF('Res Rent Roll'!$B29="","",IF('Res Rent Roll'!$D29="YES",IF(Vacancy!H$3&lt;'Res Rent Roll'!$J29,'Res Rent Roll'!$H29*'Res Rent Roll'!$C29,'Res Rent Roll'!$R29*Rollover!G29*Rents!H29/30),'Res Rent Roll'!$R29*Rollover!G29*Rents!H29/30))</f>
        <v/>
      </c>
      <c r="I29" s="47" t="str">
        <f>IF('Res Rent Roll'!$B29="","",IF('Res Rent Roll'!$D29="YES",IF(Vacancy!I$3&lt;'Res Rent Roll'!$J29,'Res Rent Roll'!$H29*'Res Rent Roll'!$C29,'Res Rent Roll'!$R29*Rollover!H29*Rents!I29/30),'Res Rent Roll'!$R29*Rollover!H29*Rents!I29/30))</f>
        <v/>
      </c>
      <c r="J29" s="47" t="str">
        <f>IF('Res Rent Roll'!$B29="","",IF('Res Rent Roll'!$D29="YES",IF(Vacancy!J$3&lt;'Res Rent Roll'!$J29,'Res Rent Roll'!$H29*'Res Rent Roll'!$C29,'Res Rent Roll'!$R29*Rollover!I29*Rents!J29/30),'Res Rent Roll'!$R29*Rollover!I29*Rents!J29/30))</f>
        <v/>
      </c>
      <c r="K29" s="47" t="str">
        <f>IF('Res Rent Roll'!$B29="","",IF('Res Rent Roll'!$D29="YES",IF(Vacancy!K$3&lt;'Res Rent Roll'!$J29,'Res Rent Roll'!$H29*'Res Rent Roll'!$C29,'Res Rent Roll'!$R29*Rollover!J29*Rents!K29/30),'Res Rent Roll'!$R29*Rollover!J29*Rents!K29/30))</f>
        <v/>
      </c>
      <c r="L29" s="47" t="str">
        <f>IF('Res Rent Roll'!$B29="","",IF('Res Rent Roll'!$D29="YES",IF(Vacancy!L$3&lt;'Res Rent Roll'!$J29,'Res Rent Roll'!$H29*'Res Rent Roll'!$C29,'Res Rent Roll'!$R29*Rollover!K29*Rents!L29/30),'Res Rent Roll'!$R29*Rollover!K29*Rents!L29/30))</f>
        <v/>
      </c>
      <c r="M29" s="47" t="str">
        <f>IF('Res Rent Roll'!$B29="","",IF('Res Rent Roll'!$D29="YES",IF(Vacancy!M$3&lt;'Res Rent Roll'!$J29,'Res Rent Roll'!$H29*'Res Rent Roll'!$C29,'Res Rent Roll'!$R29*Rollover!L29*Rents!M29/30),'Res Rent Roll'!$R29*Rollover!L29*Rents!M29/30))</f>
        <v/>
      </c>
      <c r="N29" s="47" t="str">
        <f>IF('Res Rent Roll'!$B29="","",IF('Res Rent Roll'!$D29="YES",IF(Vacancy!N$3&lt;'Res Rent Roll'!$J29,'Res Rent Roll'!$H29*'Res Rent Roll'!$C29,'Res Rent Roll'!$R29*Rollover!M29*Rents!N29/30),'Res Rent Roll'!$R29*Rollover!M29*Rents!N29/30))</f>
        <v/>
      </c>
      <c r="O29" s="47" t="str">
        <f>IF('Res Rent Roll'!$B29="","",IF('Res Rent Roll'!$D29="YES",IF(Vacancy!O$3&lt;'Res Rent Roll'!$J29,'Res Rent Roll'!$H29*'Res Rent Roll'!$C29,'Res Rent Roll'!$R29*Rollover!N29*Rents!O29/30),'Res Rent Roll'!$R29*Rollover!N29*Rents!O29/30))</f>
        <v/>
      </c>
      <c r="P29" s="47" t="str">
        <f>IF('Res Rent Roll'!$B29="","",IF('Res Rent Roll'!$D29="YES",IF(Vacancy!P$3&lt;'Res Rent Roll'!$J29,'Res Rent Roll'!$H29*'Res Rent Roll'!$C29,'Res Rent Roll'!$R29*Rollover!O29*Rents!P29/30),'Res Rent Roll'!$R29*Rollover!O29*Rents!P29/30))</f>
        <v/>
      </c>
      <c r="Q29" s="47" t="str">
        <f>IF('Res Rent Roll'!$B29="","",IF('Res Rent Roll'!$D29="YES",IF(Vacancy!Q$3&lt;'Res Rent Roll'!$J29,'Res Rent Roll'!$H29*'Res Rent Roll'!$C29,'Res Rent Roll'!$R29*Rollover!P29*Rents!Q29/30),'Res Rent Roll'!$R29*Rollover!P29*Rents!Q29/30))</f>
        <v/>
      </c>
      <c r="R29" s="47" t="str">
        <f>IF('Res Rent Roll'!$B29="","",IF('Res Rent Roll'!$D29="YES",IF(Vacancy!R$3&lt;'Res Rent Roll'!$J29,'Res Rent Roll'!$H29*'Res Rent Roll'!$C29,'Res Rent Roll'!$R29*Rollover!Q29*Rents!R29/30),'Res Rent Roll'!$R29*Rollover!Q29*Rents!R29/30))</f>
        <v/>
      </c>
      <c r="S29" s="47" t="str">
        <f>IF('Res Rent Roll'!$B29="","",IF('Res Rent Roll'!$D29="YES",IF(Vacancy!S$3&lt;'Res Rent Roll'!$J29,'Res Rent Roll'!$H29*'Res Rent Roll'!$C29,'Res Rent Roll'!$R29*Rollover!R29*Rents!S29/30),'Res Rent Roll'!$R29*Rollover!R29*Rents!S29/30))</f>
        <v/>
      </c>
      <c r="T29" s="47" t="str">
        <f>IF('Res Rent Roll'!$B29="","",IF('Res Rent Roll'!$D29="YES",IF(Vacancy!T$3&lt;'Res Rent Roll'!$J29,'Res Rent Roll'!$H29*'Res Rent Roll'!$C29,'Res Rent Roll'!$R29*Rollover!S29*Rents!T29/30),'Res Rent Roll'!$R29*Rollover!S29*Rents!T29/30))</f>
        <v/>
      </c>
      <c r="U29" s="47" t="str">
        <f>IF('Res Rent Roll'!$B29="","",IF('Res Rent Roll'!$D29="YES",IF(Vacancy!U$3&lt;'Res Rent Roll'!$J29,'Res Rent Roll'!$H29*'Res Rent Roll'!$C29,'Res Rent Roll'!$R29*Rollover!T29*Rents!U29/30),'Res Rent Roll'!$R29*Rollover!T29*Rents!U29/30))</f>
        <v/>
      </c>
      <c r="V29" s="47" t="str">
        <f>IF('Res Rent Roll'!$B29="","",IF('Res Rent Roll'!$D29="YES",IF(Vacancy!V$3&lt;'Res Rent Roll'!$J29,'Res Rent Roll'!$H29*'Res Rent Roll'!$C29,'Res Rent Roll'!$R29*Rollover!U29*Rents!V29/30),'Res Rent Roll'!$R29*Rollover!U29*Rents!V29/30))</f>
        <v/>
      </c>
      <c r="W29" s="47" t="str">
        <f>IF('Res Rent Roll'!$B29="","",IF('Res Rent Roll'!$D29="YES",IF(Vacancy!W$3&lt;'Res Rent Roll'!$J29,'Res Rent Roll'!$H29*'Res Rent Roll'!$C29,'Res Rent Roll'!$R29*Rollover!V29*Rents!W29/30),'Res Rent Roll'!$R29*Rollover!V29*Rents!W29/30))</f>
        <v/>
      </c>
      <c r="X29" s="47" t="str">
        <f>IF('Res Rent Roll'!$B29="","",IF('Res Rent Roll'!$D29="YES",IF(Vacancy!X$3&lt;'Res Rent Roll'!$J29,'Res Rent Roll'!$H29*'Res Rent Roll'!$C29,'Res Rent Roll'!$R29*Rollover!W29*Rents!X29/30),'Res Rent Roll'!$R29*Rollover!W29*Rents!X29/30))</f>
        <v/>
      </c>
      <c r="Y29" s="47" t="str">
        <f>IF('Res Rent Roll'!$B29="","",IF('Res Rent Roll'!$D29="YES",IF(Vacancy!Y$3&lt;'Res Rent Roll'!$J29,'Res Rent Roll'!$H29*'Res Rent Roll'!$C29,'Res Rent Roll'!$R29*Rollover!X29*Rents!Y29/30),'Res Rent Roll'!$R29*Rollover!X29*Rents!Y29/30))</f>
        <v/>
      </c>
      <c r="Z29" s="47" t="str">
        <f>IF('Res Rent Roll'!$B29="","",IF('Res Rent Roll'!$D29="YES",IF(Vacancy!Z$3&lt;'Res Rent Roll'!$J29,'Res Rent Roll'!$H29*'Res Rent Roll'!$C29,'Res Rent Roll'!$R29*Rollover!Y29*Rents!Z29/30),'Res Rent Roll'!$R29*Rollover!Y29*Rents!Z29/30))</f>
        <v/>
      </c>
      <c r="AA29" s="47" t="str">
        <f>IF('Res Rent Roll'!$B29="","",IF('Res Rent Roll'!$D29="YES",IF(Vacancy!AA$3&lt;'Res Rent Roll'!$J29,'Res Rent Roll'!$H29*'Res Rent Roll'!$C29,'Res Rent Roll'!$R29*Rollover!Z29*Rents!AA29/30),'Res Rent Roll'!$R29*Rollover!Z29*Rents!AA29/30))</f>
        <v/>
      </c>
      <c r="AB29" s="47" t="str">
        <f>IF('Res Rent Roll'!$B29="","",IF('Res Rent Roll'!$D29="YES",IF(Vacancy!AB$3&lt;'Res Rent Roll'!$J29,'Res Rent Roll'!$H29*'Res Rent Roll'!$C29,'Res Rent Roll'!$R29*Rollover!AA29*Rents!AB29/30),'Res Rent Roll'!$R29*Rollover!AA29*Rents!AB29/30))</f>
        <v/>
      </c>
      <c r="AC29" s="47" t="str">
        <f>IF('Res Rent Roll'!$B29="","",IF('Res Rent Roll'!$D29="YES",IF(Vacancy!AC$3&lt;'Res Rent Roll'!$J29,'Res Rent Roll'!$H29*'Res Rent Roll'!$C29,'Res Rent Roll'!$R29*Rollover!AB29*Rents!AC29/30),'Res Rent Roll'!$R29*Rollover!AB29*Rents!AC29/30))</f>
        <v/>
      </c>
      <c r="AD29" s="47" t="str">
        <f>IF('Res Rent Roll'!$B29="","",IF('Res Rent Roll'!$D29="YES",IF(Vacancy!AD$3&lt;'Res Rent Roll'!$J29,'Res Rent Roll'!$H29*'Res Rent Roll'!$C29,'Res Rent Roll'!$R29*Rollover!AC29*Rents!AD29/30),'Res Rent Roll'!$R29*Rollover!AC29*Rents!AD29/30))</f>
        <v/>
      </c>
      <c r="AE29" s="47" t="str">
        <f>IF('Res Rent Roll'!$B29="","",IF('Res Rent Roll'!$D29="YES",IF(Vacancy!AE$3&lt;'Res Rent Roll'!$J29,'Res Rent Roll'!$H29*'Res Rent Roll'!$C29,'Res Rent Roll'!$R29*Rollover!AD29*Rents!AE29/30),'Res Rent Roll'!$R29*Rollover!AD29*Rents!AE29/30))</f>
        <v/>
      </c>
      <c r="AF29" s="47" t="str">
        <f>IF('Res Rent Roll'!$B29="","",IF('Res Rent Roll'!$D29="YES",IF(Vacancy!AF$3&lt;'Res Rent Roll'!$J29,'Res Rent Roll'!$H29*'Res Rent Roll'!$C29,'Res Rent Roll'!$R29*Rollover!AE29*Rents!AF29/30),'Res Rent Roll'!$R29*Rollover!AE29*Rents!AF29/30))</f>
        <v/>
      </c>
      <c r="AG29" s="47" t="str">
        <f>IF('Res Rent Roll'!$B29="","",IF('Res Rent Roll'!$D29="YES",IF(Vacancy!AG$3&lt;'Res Rent Roll'!$J29,'Res Rent Roll'!$H29*'Res Rent Roll'!$C29,'Res Rent Roll'!$R29*Rollover!AF29*Rents!AG29/30),'Res Rent Roll'!$R29*Rollover!AF29*Rents!AG29/30))</f>
        <v/>
      </c>
      <c r="AH29" s="47" t="str">
        <f>IF('Res Rent Roll'!$B29="","",IF('Res Rent Roll'!$D29="YES",IF(Vacancy!AH$3&lt;'Res Rent Roll'!$J29,'Res Rent Roll'!$H29*'Res Rent Roll'!$C29,'Res Rent Roll'!$R29*Rollover!AG29*Rents!AH29/30),'Res Rent Roll'!$R29*Rollover!AG29*Rents!AH29/30))</f>
        <v/>
      </c>
      <c r="AI29" s="47" t="str">
        <f>IF('Res Rent Roll'!$B29="","",IF('Res Rent Roll'!$D29="YES",IF(Vacancy!AI$3&lt;'Res Rent Roll'!$J29,'Res Rent Roll'!$H29*'Res Rent Roll'!$C29,'Res Rent Roll'!$R29*Rollover!AH29*Rents!AI29/30),'Res Rent Roll'!$R29*Rollover!AH29*Rents!AI29/30))</f>
        <v/>
      </c>
      <c r="AJ29" s="47" t="str">
        <f>IF('Res Rent Roll'!$B29="","",IF('Res Rent Roll'!$D29="YES",IF(Vacancy!AJ$3&lt;'Res Rent Roll'!$J29,'Res Rent Roll'!$H29*'Res Rent Roll'!$C29,'Res Rent Roll'!$R29*Rollover!AI29*Rents!AJ29/30),'Res Rent Roll'!$R29*Rollover!AI29*Rents!AJ29/30))</f>
        <v/>
      </c>
      <c r="AK29" s="47" t="str">
        <f>IF('Res Rent Roll'!$B29="","",IF('Res Rent Roll'!$D29="YES",IF(Vacancy!AK$3&lt;'Res Rent Roll'!$J29,'Res Rent Roll'!$H29*'Res Rent Roll'!$C29,'Res Rent Roll'!$R29*Rollover!AJ29*Rents!AK29/30),'Res Rent Roll'!$R29*Rollover!AJ29*Rents!AK29/30))</f>
        <v/>
      </c>
      <c r="AL29" s="47" t="str">
        <f>IF('Res Rent Roll'!$B29="","",IF('Res Rent Roll'!$D29="YES",IF(Vacancy!AL$3&lt;'Res Rent Roll'!$J29,'Res Rent Roll'!$H29*'Res Rent Roll'!$C29,'Res Rent Roll'!$R29*Rollover!AK29*Rents!AL29/30),'Res Rent Roll'!$R29*Rollover!AK29*Rents!AL29/30))</f>
        <v/>
      </c>
      <c r="AM29" s="47" t="str">
        <f>IF('Res Rent Roll'!$B29="","",IF('Res Rent Roll'!$D29="YES",IF(Vacancy!AM$3&lt;'Res Rent Roll'!$J29,'Res Rent Roll'!$H29*'Res Rent Roll'!$C29,'Res Rent Roll'!$R29*Rollover!AL29*Rents!AM29/30),'Res Rent Roll'!$R29*Rollover!AL29*Rents!AM29/30))</f>
        <v/>
      </c>
      <c r="AN29" s="47" t="str">
        <f>IF('Res Rent Roll'!$B29="","",IF('Res Rent Roll'!$D29="YES",IF(Vacancy!AN$3&lt;'Res Rent Roll'!$J29,'Res Rent Roll'!$H29*'Res Rent Roll'!$C29,'Res Rent Roll'!$R29*Rollover!AM29*Rents!AN29/30),'Res Rent Roll'!$R29*Rollover!AM29*Rents!AN29/30))</f>
        <v/>
      </c>
      <c r="AO29" s="47" t="str">
        <f>IF('Res Rent Roll'!$B29="","",IF('Res Rent Roll'!$D29="YES",IF(Vacancy!AO$3&lt;'Res Rent Roll'!$J29,'Res Rent Roll'!$H29*'Res Rent Roll'!$C29,'Res Rent Roll'!$R29*Rollover!AN29*Rents!AO29/30),'Res Rent Roll'!$R29*Rollover!AN29*Rents!AO29/30))</f>
        <v/>
      </c>
      <c r="AP29" s="47" t="str">
        <f>IF('Res Rent Roll'!$B29="","",IF('Res Rent Roll'!$D29="YES",IF(Vacancy!AP$3&lt;'Res Rent Roll'!$J29,'Res Rent Roll'!$H29*'Res Rent Roll'!$C29,'Res Rent Roll'!$R29*Rollover!AO29*Rents!AP29/30),'Res Rent Roll'!$R29*Rollover!AO29*Rents!AP29/30))</f>
        <v/>
      </c>
      <c r="AQ29" s="47" t="str">
        <f>IF('Res Rent Roll'!$B29="","",IF('Res Rent Roll'!$D29="YES",IF(Vacancy!AQ$3&lt;'Res Rent Roll'!$J29,'Res Rent Roll'!$H29*'Res Rent Roll'!$C29,'Res Rent Roll'!$R29*Rollover!AP29*Rents!AQ29/30),'Res Rent Roll'!$R29*Rollover!AP29*Rents!AQ29/30))</f>
        <v/>
      </c>
      <c r="AR29" s="47" t="str">
        <f>IF('Res Rent Roll'!$B29="","",IF('Res Rent Roll'!$D29="YES",IF(Vacancy!AR$3&lt;'Res Rent Roll'!$J29,'Res Rent Roll'!$H29*'Res Rent Roll'!$C29,'Res Rent Roll'!$R29*Rollover!AQ29*Rents!AR29/30),'Res Rent Roll'!$R29*Rollover!AQ29*Rents!AR29/30))</f>
        <v/>
      </c>
      <c r="AS29" s="47" t="str">
        <f>IF('Res Rent Roll'!$B29="","",IF('Res Rent Roll'!$D29="YES",IF(Vacancy!AS$3&lt;'Res Rent Roll'!$J29,'Res Rent Roll'!$H29*'Res Rent Roll'!$C29,'Res Rent Roll'!$R29*Rollover!AR29*Rents!AS29/30),'Res Rent Roll'!$R29*Rollover!AR29*Rents!AS29/30))</f>
        <v/>
      </c>
      <c r="AT29" s="47" t="str">
        <f>IF('Res Rent Roll'!$B29="","",IF('Res Rent Roll'!$D29="YES",IF(Vacancy!AT$3&lt;'Res Rent Roll'!$J29,'Res Rent Roll'!$H29*'Res Rent Roll'!$C29,'Res Rent Roll'!$R29*Rollover!AS29*Rents!AT29/30),'Res Rent Roll'!$R29*Rollover!AS29*Rents!AT29/30))</f>
        <v/>
      </c>
      <c r="AU29" s="47" t="str">
        <f>IF('Res Rent Roll'!$B29="","",IF('Res Rent Roll'!$D29="YES",IF(Vacancy!AU$3&lt;'Res Rent Roll'!$J29,'Res Rent Roll'!$H29*'Res Rent Roll'!$C29,'Res Rent Roll'!$R29*Rollover!AT29*Rents!AU29/30),'Res Rent Roll'!$R29*Rollover!AT29*Rents!AU29/30))</f>
        <v/>
      </c>
      <c r="AV29" s="47" t="str">
        <f>IF('Res Rent Roll'!$B29="","",IF('Res Rent Roll'!$D29="YES",IF(Vacancy!AV$3&lt;'Res Rent Roll'!$J29,'Res Rent Roll'!$H29*'Res Rent Roll'!$C29,'Res Rent Roll'!$R29*Rollover!AU29*Rents!AV29/30),'Res Rent Roll'!$R29*Rollover!AU29*Rents!AV29/30))</f>
        <v/>
      </c>
      <c r="AW29" s="47" t="str">
        <f>IF('Res Rent Roll'!$B29="","",IF('Res Rent Roll'!$D29="YES",IF(Vacancy!AW$3&lt;'Res Rent Roll'!$J29,'Res Rent Roll'!$H29*'Res Rent Roll'!$C29,'Res Rent Roll'!$R29*Rollover!AV29*Rents!AW29/30),'Res Rent Roll'!$R29*Rollover!AV29*Rents!AW29/30))</f>
        <v/>
      </c>
      <c r="AX29" s="47" t="str">
        <f>IF('Res Rent Roll'!$B29="","",IF('Res Rent Roll'!$D29="YES",IF(Vacancy!AX$3&lt;'Res Rent Roll'!$J29,'Res Rent Roll'!$H29*'Res Rent Roll'!$C29,'Res Rent Roll'!$R29*Rollover!AW29*Rents!AX29/30),'Res Rent Roll'!$R29*Rollover!AW29*Rents!AX29/30))</f>
        <v/>
      </c>
      <c r="AY29" s="47" t="str">
        <f>IF('Res Rent Roll'!$B29="","",IF('Res Rent Roll'!$D29="YES",IF(Vacancy!AY$3&lt;'Res Rent Roll'!$J29,'Res Rent Roll'!$H29*'Res Rent Roll'!$C29,'Res Rent Roll'!$R29*Rollover!AX29*Rents!AY29/30),'Res Rent Roll'!$R29*Rollover!AX29*Rents!AY29/30))</f>
        <v/>
      </c>
      <c r="AZ29" s="47" t="str">
        <f>IF('Res Rent Roll'!$B29="","",IF('Res Rent Roll'!$D29="YES",IF(Vacancy!AZ$3&lt;'Res Rent Roll'!$J29,'Res Rent Roll'!$H29*'Res Rent Roll'!$C29,'Res Rent Roll'!$R29*Rollover!AY29*Rents!AZ29/30),'Res Rent Roll'!$R29*Rollover!AY29*Rents!AZ29/30))</f>
        <v/>
      </c>
      <c r="BA29" s="47" t="str">
        <f>IF('Res Rent Roll'!$B29="","",IF('Res Rent Roll'!$D29="YES",IF(Vacancy!BA$3&lt;'Res Rent Roll'!$J29,'Res Rent Roll'!$H29*'Res Rent Roll'!$C29,'Res Rent Roll'!$R29*Rollover!AZ29*Rents!BA29/30),'Res Rent Roll'!$R29*Rollover!AZ29*Rents!BA29/30))</f>
        <v/>
      </c>
      <c r="BB29" s="47" t="str">
        <f>IF('Res Rent Roll'!$B29="","",IF('Res Rent Roll'!$D29="YES",IF(Vacancy!BB$3&lt;'Res Rent Roll'!$J29,'Res Rent Roll'!$H29*'Res Rent Roll'!$C29,'Res Rent Roll'!$R29*Rollover!BA29*Rents!BB29/30),'Res Rent Roll'!$R29*Rollover!BA29*Rents!BB29/30))</f>
        <v/>
      </c>
      <c r="BC29" s="47" t="str">
        <f>IF('Res Rent Roll'!$B29="","",IF('Res Rent Roll'!$D29="YES",IF(Vacancy!BC$3&lt;'Res Rent Roll'!$J29,'Res Rent Roll'!$H29*'Res Rent Roll'!$C29,'Res Rent Roll'!$R29*Rollover!BB29*Rents!BC29/30),'Res Rent Roll'!$R29*Rollover!BB29*Rents!BC29/30))</f>
        <v/>
      </c>
      <c r="BD29" s="47" t="str">
        <f>IF('Res Rent Roll'!$B29="","",IF('Res Rent Roll'!$D29="YES",IF(Vacancy!BD$3&lt;'Res Rent Roll'!$J29,'Res Rent Roll'!$H29*'Res Rent Roll'!$C29,'Res Rent Roll'!$R29*Rollover!BC29*Rents!BD29/30),'Res Rent Roll'!$R29*Rollover!BC29*Rents!BD29/30))</f>
        <v/>
      </c>
      <c r="BE29" s="47" t="str">
        <f>IF('Res Rent Roll'!$B29="","",IF('Res Rent Roll'!$D29="YES",IF(Vacancy!BE$3&lt;'Res Rent Roll'!$J29,'Res Rent Roll'!$H29*'Res Rent Roll'!$C29,'Res Rent Roll'!$R29*Rollover!BD29*Rents!BE29/30),'Res Rent Roll'!$R29*Rollover!BD29*Rents!BE29/30))</f>
        <v/>
      </c>
      <c r="BF29" s="47" t="str">
        <f>IF('Res Rent Roll'!$B29="","",IF('Res Rent Roll'!$D29="YES",IF(Vacancy!BF$3&lt;'Res Rent Roll'!$J29,'Res Rent Roll'!$H29*'Res Rent Roll'!$C29,'Res Rent Roll'!$R29*Rollover!BE29*Rents!BF29/30),'Res Rent Roll'!$R29*Rollover!BE29*Rents!BF29/30))</f>
        <v/>
      </c>
      <c r="BG29" s="47" t="str">
        <f>IF('Res Rent Roll'!$B29="","",IF('Res Rent Roll'!$D29="YES",IF(Vacancy!BG$3&lt;'Res Rent Roll'!$J29,'Res Rent Roll'!$H29*'Res Rent Roll'!$C29,'Res Rent Roll'!$R29*Rollover!BF29*Rents!BG29/30),'Res Rent Roll'!$R29*Rollover!BF29*Rents!BG29/30))</f>
        <v/>
      </c>
      <c r="BH29" s="47" t="str">
        <f>IF('Res Rent Roll'!$B29="","",IF('Res Rent Roll'!$D29="YES",IF(Vacancy!BH$3&lt;'Res Rent Roll'!$J29,'Res Rent Roll'!$H29*'Res Rent Roll'!$C29,'Res Rent Roll'!$R29*Rollover!BG29*Rents!BH29/30),'Res Rent Roll'!$R29*Rollover!BG29*Rents!BH29/30))</f>
        <v/>
      </c>
      <c r="BI29" s="47" t="str">
        <f>IF('Res Rent Roll'!$B29="","",IF('Res Rent Roll'!$D29="YES",IF(Vacancy!BI$3&lt;'Res Rent Roll'!$J29,'Res Rent Roll'!$H29*'Res Rent Roll'!$C29,'Res Rent Roll'!$R29*Rollover!BH29*Rents!BI29/30),'Res Rent Roll'!$R29*Rollover!BH29*Rents!BI29/30))</f>
        <v/>
      </c>
      <c r="BJ29" s="47" t="str">
        <f>IF('Res Rent Roll'!$B29="","",IF('Res Rent Roll'!$D29="YES",IF(Vacancy!BJ$3&lt;'Res Rent Roll'!$J29,'Res Rent Roll'!$H29*'Res Rent Roll'!$C29,'Res Rent Roll'!$R29*Rollover!BI29*Rents!BJ29/30),'Res Rent Roll'!$R29*Rollover!BI29*Rents!BJ29/30))</f>
        <v/>
      </c>
      <c r="BK29" s="47" t="str">
        <f>IF('Res Rent Roll'!$B29="","",IF('Res Rent Roll'!$D29="YES",IF(Vacancy!BK$3&lt;'Res Rent Roll'!$J29,'Res Rent Roll'!$H29*'Res Rent Roll'!$C29,'Res Rent Roll'!$R29*Rollover!BJ29*Rents!BK29/30),'Res Rent Roll'!$R29*Rollover!BJ29*Rents!BK29/30))</f>
        <v/>
      </c>
      <c r="BL29" s="47" t="str">
        <f>IF('Res Rent Roll'!$B29="","",IF('Res Rent Roll'!$D29="YES",IF(Vacancy!BL$3&lt;'Res Rent Roll'!$J29,'Res Rent Roll'!$H29*'Res Rent Roll'!$C29,'Res Rent Roll'!$R29*Rollover!BK29*Rents!BL29/30),'Res Rent Roll'!$R29*Rollover!BK29*Rents!BL29/30))</f>
        <v/>
      </c>
      <c r="BM29" s="47" t="str">
        <f>IF('Res Rent Roll'!$B29="","",IF('Res Rent Roll'!$D29="YES",IF(Vacancy!BM$3&lt;'Res Rent Roll'!$J29,'Res Rent Roll'!$H29*'Res Rent Roll'!$C29,'Res Rent Roll'!$R29*Rollover!BL29*Rents!BM29/30),'Res Rent Roll'!$R29*Rollover!BL29*Rents!BM29/30))</f>
        <v/>
      </c>
      <c r="BN29" s="47" t="str">
        <f>IF('Res Rent Roll'!$B29="","",IF('Res Rent Roll'!$D29="YES",IF(Vacancy!BN$3&lt;'Res Rent Roll'!$J29,'Res Rent Roll'!$H29*'Res Rent Roll'!$C29,'Res Rent Roll'!$R29*Rollover!BM29*Rents!BN29/30),'Res Rent Roll'!$R29*Rollover!BM29*Rents!BN29/30))</f>
        <v/>
      </c>
      <c r="BO29" s="47" t="str">
        <f>IF('Res Rent Roll'!$B29="","",IF('Res Rent Roll'!$D29="YES",IF(Vacancy!BO$3&lt;'Res Rent Roll'!$J29,'Res Rent Roll'!$H29*'Res Rent Roll'!$C29,'Res Rent Roll'!$R29*Rollover!BN29*Rents!BO29/30),'Res Rent Roll'!$R29*Rollover!BN29*Rents!BO29/30))</f>
        <v/>
      </c>
      <c r="BP29" s="47" t="str">
        <f>IF('Res Rent Roll'!$B29="","",IF('Res Rent Roll'!$D29="YES",IF(Vacancy!BP$3&lt;'Res Rent Roll'!$J29,'Res Rent Roll'!$H29*'Res Rent Roll'!$C29,'Res Rent Roll'!$R29*Rollover!BO29*Rents!BP29/30),'Res Rent Roll'!$R29*Rollover!BO29*Rents!BP29/30))</f>
        <v/>
      </c>
      <c r="BQ29" s="47" t="str">
        <f>IF('Res Rent Roll'!$B29="","",IF('Res Rent Roll'!$D29="YES",IF(Vacancy!BQ$3&lt;'Res Rent Roll'!$J29,'Res Rent Roll'!$H29*'Res Rent Roll'!$C29,'Res Rent Roll'!$R29*Rollover!BP29*Rents!BQ29/30),'Res Rent Roll'!$R29*Rollover!BP29*Rents!BQ29/30))</f>
        <v/>
      </c>
      <c r="BR29" s="47" t="str">
        <f>IF('Res Rent Roll'!$B29="","",IF('Res Rent Roll'!$D29="YES",IF(Vacancy!BR$3&lt;'Res Rent Roll'!$J29,'Res Rent Roll'!$H29*'Res Rent Roll'!$C29,'Res Rent Roll'!$R29*Rollover!BQ29*Rents!BR29/30),'Res Rent Roll'!$R29*Rollover!BQ29*Rents!BR29/30))</f>
        <v/>
      </c>
      <c r="BS29" s="47" t="str">
        <f>IF('Res Rent Roll'!$B29="","",IF('Res Rent Roll'!$D29="YES",IF(Vacancy!BS$3&lt;'Res Rent Roll'!$J29,'Res Rent Roll'!$H29*'Res Rent Roll'!$C29,'Res Rent Roll'!$R29*Rollover!BR29*Rents!BS29/30),'Res Rent Roll'!$R29*Rollover!BR29*Rents!BS29/30))</f>
        <v/>
      </c>
      <c r="BT29" s="47" t="str">
        <f>IF('Res Rent Roll'!$B29="","",IF('Res Rent Roll'!$D29="YES",IF(Vacancy!BT$3&lt;'Res Rent Roll'!$J29,'Res Rent Roll'!$H29*'Res Rent Roll'!$C29,'Res Rent Roll'!$R29*Rollover!BS29*Rents!BT29/30),'Res Rent Roll'!$R29*Rollover!BS29*Rents!BT29/30))</f>
        <v/>
      </c>
      <c r="BU29" s="47" t="str">
        <f>IF('Res Rent Roll'!$B29="","",IF('Res Rent Roll'!$D29="YES",IF(Vacancy!BU$3&lt;'Res Rent Roll'!$J29,'Res Rent Roll'!$H29*'Res Rent Roll'!$C29,'Res Rent Roll'!$R29*Rollover!BT29*Rents!BU29/30),'Res Rent Roll'!$R29*Rollover!BT29*Rents!BU29/30))</f>
        <v/>
      </c>
      <c r="BV29" s="47" t="str">
        <f>IF('Res Rent Roll'!$B29="","",IF('Res Rent Roll'!$D29="YES",IF(Vacancy!BV$3&lt;'Res Rent Roll'!$J29,'Res Rent Roll'!$H29*'Res Rent Roll'!$C29,'Res Rent Roll'!$R29*Rollover!BU29*Rents!BV29/30),'Res Rent Roll'!$R29*Rollover!BU29*Rents!BV29/30))</f>
        <v/>
      </c>
      <c r="BW29" s="47" t="str">
        <f>IF('Res Rent Roll'!$B29="","",IF('Res Rent Roll'!$D29="YES",IF(Vacancy!BW$3&lt;'Res Rent Roll'!$J29,'Res Rent Roll'!$H29*'Res Rent Roll'!$C29,'Res Rent Roll'!$R29*Rollover!BV29*Rents!BW29/30),'Res Rent Roll'!$R29*Rollover!BV29*Rents!BW29/30))</f>
        <v/>
      </c>
      <c r="BX29" s="47" t="str">
        <f>IF('Res Rent Roll'!$B29="","",IF('Res Rent Roll'!$D29="YES",IF(Vacancy!BX$3&lt;'Res Rent Roll'!$J29,'Res Rent Roll'!$H29*'Res Rent Roll'!$C29,'Res Rent Roll'!$R29*Rollover!BW29*Rents!BX29/30),'Res Rent Roll'!$R29*Rollover!BW29*Rents!BX29/30))</f>
        <v/>
      </c>
      <c r="BY29" s="47" t="str">
        <f>IF('Res Rent Roll'!$B29="","",IF('Res Rent Roll'!$D29="YES",IF(Vacancy!BY$3&lt;'Res Rent Roll'!$J29,'Res Rent Roll'!$H29*'Res Rent Roll'!$C29,'Res Rent Roll'!$R29*Rollover!BX29*Rents!BY29/30),'Res Rent Roll'!$R29*Rollover!BX29*Rents!BY29/30))</f>
        <v/>
      </c>
      <c r="BZ29" s="47" t="str">
        <f>IF('Res Rent Roll'!$B29="","",IF('Res Rent Roll'!$D29="YES",IF(Vacancy!BZ$3&lt;'Res Rent Roll'!$J29,'Res Rent Roll'!$H29*'Res Rent Roll'!$C29,'Res Rent Roll'!$R29*Rollover!BY29*Rents!BZ29/30),'Res Rent Roll'!$R29*Rollover!BY29*Rents!BZ29/30))</f>
        <v/>
      </c>
      <c r="CA29" s="47" t="str">
        <f>IF('Res Rent Roll'!$B29="","",IF('Res Rent Roll'!$D29="YES",IF(Vacancy!CA$3&lt;'Res Rent Roll'!$J29,'Res Rent Roll'!$H29*'Res Rent Roll'!$C29,'Res Rent Roll'!$R29*Rollover!BZ29*Rents!CA29/30),'Res Rent Roll'!$R29*Rollover!BZ29*Rents!CA29/30))</f>
        <v/>
      </c>
      <c r="CB29" s="47" t="str">
        <f>IF('Res Rent Roll'!$B29="","",IF('Res Rent Roll'!$D29="YES",IF(Vacancy!CB$3&lt;'Res Rent Roll'!$J29,'Res Rent Roll'!$H29*'Res Rent Roll'!$C29,'Res Rent Roll'!$R29*Rollover!CA29*Rents!CB29/30),'Res Rent Roll'!$R29*Rollover!CA29*Rents!CB29/30))</f>
        <v/>
      </c>
      <c r="CC29" s="47" t="str">
        <f>IF('Res Rent Roll'!$B29="","",IF('Res Rent Roll'!$D29="YES",IF(Vacancy!CC$3&lt;'Res Rent Roll'!$J29,'Res Rent Roll'!$H29*'Res Rent Roll'!$C29,'Res Rent Roll'!$R29*Rollover!CB29*Rents!CC29/30),'Res Rent Roll'!$R29*Rollover!CB29*Rents!CC29/30))</f>
        <v/>
      </c>
      <c r="CD29" s="47" t="str">
        <f>IF('Res Rent Roll'!$B29="","",IF('Res Rent Roll'!$D29="YES",IF(Vacancy!CD$3&lt;'Res Rent Roll'!$J29,'Res Rent Roll'!$H29*'Res Rent Roll'!$C29,'Res Rent Roll'!$R29*Rollover!CC29*Rents!CD29/30),'Res Rent Roll'!$R29*Rollover!CC29*Rents!CD29/30))</f>
        <v/>
      </c>
      <c r="CE29" s="47" t="str">
        <f>IF('Res Rent Roll'!$B29="","",IF('Res Rent Roll'!$D29="YES",IF(Vacancy!CE$3&lt;'Res Rent Roll'!$J29,'Res Rent Roll'!$H29*'Res Rent Roll'!$C29,'Res Rent Roll'!$R29*Rollover!CD29*Rents!CE29/30),'Res Rent Roll'!$R29*Rollover!CD29*Rents!CE29/30))</f>
        <v/>
      </c>
      <c r="CF29" s="47" t="str">
        <f>IF('Res Rent Roll'!$B29="","",IF('Res Rent Roll'!$D29="YES",IF(Vacancy!CF$3&lt;'Res Rent Roll'!$J29,'Res Rent Roll'!$H29*'Res Rent Roll'!$C29,'Res Rent Roll'!$R29*Rollover!CE29*Rents!CF29/30),'Res Rent Roll'!$R29*Rollover!CE29*Rents!CF29/30))</f>
        <v/>
      </c>
      <c r="CG29" s="47" t="str">
        <f>IF('Res Rent Roll'!$B29="","",IF('Res Rent Roll'!$D29="YES",IF(Vacancy!CG$3&lt;'Res Rent Roll'!$J29,'Res Rent Roll'!$H29*'Res Rent Roll'!$C29,'Res Rent Roll'!$R29*Rollover!CF29*Rents!CG29/30),'Res Rent Roll'!$R29*Rollover!CF29*Rents!CG29/30))</f>
        <v/>
      </c>
      <c r="CH29" s="47" t="str">
        <f>IF('Res Rent Roll'!$B29="","",IF('Res Rent Roll'!$D29="YES",IF(Vacancy!CH$3&lt;'Res Rent Roll'!$J29,'Res Rent Roll'!$H29*'Res Rent Roll'!$C29,'Res Rent Roll'!$R29*Rollover!CG29*Rents!CH29/30),'Res Rent Roll'!$R29*Rollover!CG29*Rents!CH29/30))</f>
        <v/>
      </c>
      <c r="CI29" s="47" t="str">
        <f>IF('Res Rent Roll'!$B29="","",IF('Res Rent Roll'!$D29="YES",IF(Vacancy!CI$3&lt;'Res Rent Roll'!$J29,'Res Rent Roll'!$H29*'Res Rent Roll'!$C29,'Res Rent Roll'!$R29*Rollover!CH29*Rents!CI29/30),'Res Rent Roll'!$R29*Rollover!CH29*Rents!CI29/30))</f>
        <v/>
      </c>
      <c r="CJ29" s="47" t="str">
        <f>IF('Res Rent Roll'!$B29="","",IF('Res Rent Roll'!$D29="YES",IF(Vacancy!CJ$3&lt;'Res Rent Roll'!$J29,'Res Rent Roll'!$H29*'Res Rent Roll'!$C29,'Res Rent Roll'!$R29*Rollover!CI29*Rents!CJ29/30),'Res Rent Roll'!$R29*Rollover!CI29*Rents!CJ29/30))</f>
        <v/>
      </c>
      <c r="CK29" s="47" t="str">
        <f>IF('Res Rent Roll'!$B29="","",IF('Res Rent Roll'!$D29="YES",IF(Vacancy!CK$3&lt;'Res Rent Roll'!$J29,'Res Rent Roll'!$H29*'Res Rent Roll'!$C29,'Res Rent Roll'!$R29*Rollover!CJ29*Rents!CK29/30),'Res Rent Roll'!$R29*Rollover!CJ29*Rents!CK29/30))</f>
        <v/>
      </c>
      <c r="CL29" s="47" t="str">
        <f>IF('Res Rent Roll'!$B29="","",IF('Res Rent Roll'!$D29="YES",IF(Vacancy!CL$3&lt;'Res Rent Roll'!$J29,'Res Rent Roll'!$H29*'Res Rent Roll'!$C29,'Res Rent Roll'!$R29*Rollover!CK29*Rents!CL29/30),'Res Rent Roll'!$R29*Rollover!CK29*Rents!CL29/30))</f>
        <v/>
      </c>
      <c r="CM29" s="47" t="str">
        <f>IF('Res Rent Roll'!$B29="","",IF('Res Rent Roll'!$D29="YES",IF(Vacancy!CM$3&lt;'Res Rent Roll'!$J29,'Res Rent Roll'!$H29*'Res Rent Roll'!$C29,'Res Rent Roll'!$R29*Rollover!CL29*Rents!CM29/30),'Res Rent Roll'!$R29*Rollover!CL29*Rents!CM29/30))</f>
        <v/>
      </c>
      <c r="CN29" s="47" t="str">
        <f>IF('Res Rent Roll'!$B29="","",IF('Res Rent Roll'!$D29="YES",IF(Vacancy!CN$3&lt;'Res Rent Roll'!$J29,'Res Rent Roll'!$H29*'Res Rent Roll'!$C29,'Res Rent Roll'!$R29*Rollover!CM29*Rents!CN29/30),'Res Rent Roll'!$R29*Rollover!CM29*Rents!CN29/30))</f>
        <v/>
      </c>
      <c r="CO29" s="47" t="str">
        <f>IF('Res Rent Roll'!$B29="","",IF('Res Rent Roll'!$D29="YES",IF(Vacancy!CO$3&lt;'Res Rent Roll'!$J29,'Res Rent Roll'!$H29*'Res Rent Roll'!$C29,'Res Rent Roll'!$R29*Rollover!CN29*Rents!CO29/30),'Res Rent Roll'!$R29*Rollover!CN29*Rents!CO29/30))</f>
        <v/>
      </c>
      <c r="CP29" s="47" t="str">
        <f>IF('Res Rent Roll'!$B29="","",IF('Res Rent Roll'!$D29="YES",IF(Vacancy!CP$3&lt;'Res Rent Roll'!$J29,'Res Rent Roll'!$H29*'Res Rent Roll'!$C29,'Res Rent Roll'!$R29*Rollover!CO29*Rents!CP29/30),'Res Rent Roll'!$R29*Rollover!CO29*Rents!CP29/30))</f>
        <v/>
      </c>
      <c r="CQ29" s="47" t="str">
        <f>IF('Res Rent Roll'!$B29="","",IF('Res Rent Roll'!$D29="YES",IF(Vacancy!CQ$3&lt;'Res Rent Roll'!$J29,'Res Rent Roll'!$H29*'Res Rent Roll'!$C29,'Res Rent Roll'!$R29*Rollover!CP29*Rents!CQ29/30),'Res Rent Roll'!$R29*Rollover!CP29*Rents!CQ29/30))</f>
        <v/>
      </c>
      <c r="CR29" s="47" t="str">
        <f>IF('Res Rent Roll'!$B29="","",IF('Res Rent Roll'!$D29="YES",IF(Vacancy!CR$3&lt;'Res Rent Roll'!$J29,'Res Rent Roll'!$H29*'Res Rent Roll'!$C29,'Res Rent Roll'!$R29*Rollover!CQ29*Rents!CR29/30),'Res Rent Roll'!$R29*Rollover!CQ29*Rents!CR29/30))</f>
        <v/>
      </c>
      <c r="CS29" s="47" t="str">
        <f>IF('Res Rent Roll'!$B29="","",IF('Res Rent Roll'!$D29="YES",IF(Vacancy!CS$3&lt;'Res Rent Roll'!$J29,'Res Rent Roll'!$H29*'Res Rent Roll'!$C29,'Res Rent Roll'!$R29*Rollover!CR29*Rents!CS29/30),'Res Rent Roll'!$R29*Rollover!CR29*Rents!CS29/30))</f>
        <v/>
      </c>
      <c r="CT29" s="47" t="str">
        <f>IF('Res Rent Roll'!$B29="","",IF('Res Rent Roll'!$D29="YES",IF(Vacancy!CT$3&lt;'Res Rent Roll'!$J29,'Res Rent Roll'!$H29*'Res Rent Roll'!$C29,'Res Rent Roll'!$R29*Rollover!CS29*Rents!CT29/30),'Res Rent Roll'!$R29*Rollover!CS29*Rents!CT29/30))</f>
        <v/>
      </c>
      <c r="CU29" s="47" t="str">
        <f>IF('Res Rent Roll'!$B29="","",IF('Res Rent Roll'!$D29="YES",IF(Vacancy!CU$3&lt;'Res Rent Roll'!$J29,'Res Rent Roll'!$H29*'Res Rent Roll'!$C29,'Res Rent Roll'!$R29*Rollover!CT29*Rents!CU29/30),'Res Rent Roll'!$R29*Rollover!CT29*Rents!CU29/30))</f>
        <v/>
      </c>
      <c r="CV29" s="47" t="str">
        <f>IF('Res Rent Roll'!$B29="","",IF('Res Rent Roll'!$D29="YES",IF(Vacancy!CV$3&lt;'Res Rent Roll'!$J29,'Res Rent Roll'!$H29*'Res Rent Roll'!$C29,'Res Rent Roll'!$R29*Rollover!CU29*Rents!CV29/30),'Res Rent Roll'!$R29*Rollover!CU29*Rents!CV29/30))</f>
        <v/>
      </c>
      <c r="CW29" s="47" t="str">
        <f>IF('Res Rent Roll'!$B29="","",IF('Res Rent Roll'!$D29="YES",IF(Vacancy!CW$3&lt;'Res Rent Roll'!$J29,'Res Rent Roll'!$H29*'Res Rent Roll'!$C29,'Res Rent Roll'!$R29*Rollover!CV29*Rents!CW29/30),'Res Rent Roll'!$R29*Rollover!CV29*Rents!CW29/30))</f>
        <v/>
      </c>
      <c r="CX29" s="47" t="str">
        <f>IF('Res Rent Roll'!$B29="","",IF('Res Rent Roll'!$D29="YES",IF(Vacancy!CX$3&lt;'Res Rent Roll'!$J29,'Res Rent Roll'!$H29*'Res Rent Roll'!$C29,'Res Rent Roll'!$R29*Rollover!CW29*Rents!CX29/30),'Res Rent Roll'!$R29*Rollover!CW29*Rents!CX29/30))</f>
        <v/>
      </c>
      <c r="CY29" s="47" t="str">
        <f>IF('Res Rent Roll'!$B29="","",IF('Res Rent Roll'!$D29="YES",IF(Vacancy!CY$3&lt;'Res Rent Roll'!$J29,'Res Rent Roll'!$H29*'Res Rent Roll'!$C29,'Res Rent Roll'!$R29*Rollover!CX29*Rents!CY29/30),'Res Rent Roll'!$R29*Rollover!CX29*Rents!CY29/30))</f>
        <v/>
      </c>
      <c r="CZ29" s="47" t="str">
        <f>IF('Res Rent Roll'!$B29="","",IF('Res Rent Roll'!$D29="YES",IF(Vacancy!CZ$3&lt;'Res Rent Roll'!$J29,'Res Rent Roll'!$H29*'Res Rent Roll'!$C29,'Res Rent Roll'!$R29*Rollover!CY29*Rents!CZ29/30),'Res Rent Roll'!$R29*Rollover!CY29*Rents!CZ29/30))</f>
        <v/>
      </c>
      <c r="DA29" s="47" t="str">
        <f>IF('Res Rent Roll'!$B29="","",IF('Res Rent Roll'!$D29="YES",IF(Vacancy!DA$3&lt;'Res Rent Roll'!$J29,'Res Rent Roll'!$H29*'Res Rent Roll'!$C29,'Res Rent Roll'!$R29*Rollover!CZ29*Rents!DA29/30),'Res Rent Roll'!$R29*Rollover!CZ29*Rents!DA29/30))</f>
        <v/>
      </c>
      <c r="DB29" s="47" t="str">
        <f>IF('Res Rent Roll'!$B29="","",IF('Res Rent Roll'!$D29="YES",IF(Vacancy!DB$3&lt;'Res Rent Roll'!$J29,'Res Rent Roll'!$H29*'Res Rent Roll'!$C29,'Res Rent Roll'!$R29*Rollover!DA29*Rents!DB29/30),'Res Rent Roll'!$R29*Rollover!DA29*Rents!DB29/30))</f>
        <v/>
      </c>
      <c r="DC29" s="47" t="str">
        <f>IF('Res Rent Roll'!$B29="","",IF('Res Rent Roll'!$D29="YES",IF(Vacancy!DC$3&lt;'Res Rent Roll'!$J29,'Res Rent Roll'!$H29*'Res Rent Roll'!$C29,'Res Rent Roll'!$R29*Rollover!DB29*Rents!DC29/30),'Res Rent Roll'!$R29*Rollover!DB29*Rents!DC29/30))</f>
        <v/>
      </c>
      <c r="DD29" s="47" t="str">
        <f>IF('Res Rent Roll'!$B29="","",IF('Res Rent Roll'!$D29="YES",IF(Vacancy!DD$3&lt;'Res Rent Roll'!$J29,'Res Rent Roll'!$H29*'Res Rent Roll'!$C29,'Res Rent Roll'!$R29*Rollover!DC29*Rents!DD29/30),'Res Rent Roll'!$R29*Rollover!DC29*Rents!DD29/30))</f>
        <v/>
      </c>
      <c r="DE29" s="47" t="str">
        <f>IF('Res Rent Roll'!$B29="","",IF('Res Rent Roll'!$D29="YES",IF(Vacancy!DE$3&lt;'Res Rent Roll'!$J29,'Res Rent Roll'!$H29*'Res Rent Roll'!$C29,'Res Rent Roll'!$R29*Rollover!DD29*Rents!DE29/30),'Res Rent Roll'!$R29*Rollover!DD29*Rents!DE29/30))</f>
        <v/>
      </c>
      <c r="DF29" s="47" t="str">
        <f>IF('Res Rent Roll'!$B29="","",IF('Res Rent Roll'!$D29="YES",IF(Vacancy!DF$3&lt;'Res Rent Roll'!$J29,'Res Rent Roll'!$H29*'Res Rent Roll'!$C29,'Res Rent Roll'!$R29*Rollover!DE29*Rents!DF29/30),'Res Rent Roll'!$R29*Rollover!DE29*Rents!DF29/30))</f>
        <v/>
      </c>
      <c r="DG29" s="47" t="str">
        <f>IF('Res Rent Roll'!$B29="","",IF('Res Rent Roll'!$D29="YES",IF(Vacancy!DG$3&lt;'Res Rent Roll'!$J29,'Res Rent Roll'!$H29*'Res Rent Roll'!$C29,'Res Rent Roll'!$R29*Rollover!DF29*Rents!DG29/30),'Res Rent Roll'!$R29*Rollover!DF29*Rents!DG29/30))</f>
        <v/>
      </c>
      <c r="DH29" s="47" t="str">
        <f>IF('Res Rent Roll'!$B29="","",IF('Res Rent Roll'!$D29="YES",IF(Vacancy!DH$3&lt;'Res Rent Roll'!$J29,'Res Rent Roll'!$H29*'Res Rent Roll'!$C29,'Res Rent Roll'!$R29*Rollover!DG29*Rents!DH29/30),'Res Rent Roll'!$R29*Rollover!DG29*Rents!DH29/30))</f>
        <v/>
      </c>
      <c r="DI29" s="47" t="str">
        <f>IF('Res Rent Roll'!$B29="","",IF('Res Rent Roll'!$D29="YES",IF(Vacancy!DI$3&lt;'Res Rent Roll'!$J29,'Res Rent Roll'!$H29*'Res Rent Roll'!$C29,'Res Rent Roll'!$R29*Rollover!DH29*Rents!DI29/30),'Res Rent Roll'!$R29*Rollover!DH29*Rents!DI29/30))</f>
        <v/>
      </c>
      <c r="DJ29" s="47" t="str">
        <f>IF('Res Rent Roll'!$B29="","",IF('Res Rent Roll'!$D29="YES",IF(Vacancy!DJ$3&lt;'Res Rent Roll'!$J29,'Res Rent Roll'!$H29*'Res Rent Roll'!$C29,'Res Rent Roll'!$R29*Rollover!DI29*Rents!DJ29/30),'Res Rent Roll'!$R29*Rollover!DI29*Rents!DJ29/30))</f>
        <v/>
      </c>
      <c r="DK29" s="47" t="str">
        <f>IF('Res Rent Roll'!$B29="","",IF('Res Rent Roll'!$D29="YES",IF(Vacancy!DK$3&lt;'Res Rent Roll'!$J29,'Res Rent Roll'!$H29*'Res Rent Roll'!$C29,'Res Rent Roll'!$R29*Rollover!DJ29*Rents!DK29/30),'Res Rent Roll'!$R29*Rollover!DJ29*Rents!DK29/30))</f>
        <v/>
      </c>
      <c r="DL29" s="47" t="str">
        <f>IF('Res Rent Roll'!$B29="","",IF('Res Rent Roll'!$D29="YES",IF(Vacancy!DL$3&lt;'Res Rent Roll'!$J29,'Res Rent Roll'!$H29*'Res Rent Roll'!$C29,'Res Rent Roll'!$R29*Rollover!DK29*Rents!DL29/30),'Res Rent Roll'!$R29*Rollover!DK29*Rents!DL29/30))</f>
        <v/>
      </c>
      <c r="DM29" s="47" t="str">
        <f>IF('Res Rent Roll'!$B29="","",IF('Res Rent Roll'!$D29="YES",IF(Vacancy!DM$3&lt;'Res Rent Roll'!$J29,'Res Rent Roll'!$H29*'Res Rent Roll'!$C29,'Res Rent Roll'!$R29*Rollover!DL29*Rents!DM29/30),'Res Rent Roll'!$R29*Rollover!DL29*Rents!DM29/30))</f>
        <v/>
      </c>
      <c r="DN29" s="47" t="str">
        <f>IF('Res Rent Roll'!$B29="","",IF('Res Rent Roll'!$D29="YES",IF(Vacancy!DN$3&lt;'Res Rent Roll'!$J29,'Res Rent Roll'!$H29*'Res Rent Roll'!$C29,'Res Rent Roll'!$R29*Rollover!DM29*Rents!DN29/30),'Res Rent Roll'!$R29*Rollover!DM29*Rents!DN29/30))</f>
        <v/>
      </c>
      <c r="DO29" s="47" t="str">
        <f>IF('Res Rent Roll'!$B29="","",IF('Res Rent Roll'!$D29="YES",IF(Vacancy!DO$3&lt;'Res Rent Roll'!$J29,'Res Rent Roll'!$H29*'Res Rent Roll'!$C29,'Res Rent Roll'!$R29*Rollover!DN29*Rents!DO29/30),'Res Rent Roll'!$R29*Rollover!DN29*Rents!DO29/30))</f>
        <v/>
      </c>
      <c r="DP29" s="47" t="str">
        <f>IF('Res Rent Roll'!$B29="","",IF('Res Rent Roll'!$D29="YES",IF(Vacancy!DP$3&lt;'Res Rent Roll'!$J29,'Res Rent Roll'!$H29*'Res Rent Roll'!$C29,'Res Rent Roll'!$R29*Rollover!DO29*Rents!DP29/30),'Res Rent Roll'!$R29*Rollover!DO29*Rents!DP29/30))</f>
        <v/>
      </c>
      <c r="DQ29" s="47" t="str">
        <f>IF('Res Rent Roll'!$B29="","",IF('Res Rent Roll'!$D29="YES",IF(Vacancy!DQ$3&lt;'Res Rent Roll'!$J29,'Res Rent Roll'!$H29*'Res Rent Roll'!$C29,'Res Rent Roll'!$R29*Rollover!DP29*Rents!DQ29/30),'Res Rent Roll'!$R29*Rollover!DP29*Rents!DQ29/30))</f>
        <v/>
      </c>
      <c r="DR29" s="47" t="str">
        <f>IF('Res Rent Roll'!$B29="","",IF('Res Rent Roll'!$D29="YES",IF(Vacancy!DR$3&lt;'Res Rent Roll'!$J29,'Res Rent Roll'!$H29*'Res Rent Roll'!$C29,'Res Rent Roll'!$R29*Rollover!DQ29*Rents!DR29/30),'Res Rent Roll'!$R29*Rollover!DQ29*Rents!DR29/30))</f>
        <v/>
      </c>
      <c r="DS29" s="47" t="str">
        <f>IF('Res Rent Roll'!$B29="","",IF('Res Rent Roll'!$D29="YES",IF(Vacancy!DS$3&lt;'Res Rent Roll'!$J29,'Res Rent Roll'!$H29*'Res Rent Roll'!$C29,'Res Rent Roll'!$R29*Rollover!DR29*Rents!DS29/30),'Res Rent Roll'!$R29*Rollover!DR29*Rents!DS29/30))</f>
        <v/>
      </c>
      <c r="DT29" s="47" t="str">
        <f>IF('Res Rent Roll'!$B29="","",IF('Res Rent Roll'!$D29="YES",IF(Vacancy!DT$3&lt;'Res Rent Roll'!$J29,'Res Rent Roll'!$H29*'Res Rent Roll'!$C29,'Res Rent Roll'!$R29*Rollover!DS29*Rents!DT29/30),'Res Rent Roll'!$R29*Rollover!DS29*Rents!DT29/30))</f>
        <v/>
      </c>
      <c r="DU29" s="47" t="str">
        <f>IF('Res Rent Roll'!$B29="","",IF('Res Rent Roll'!$D29="YES",IF(Vacancy!DU$3&lt;'Res Rent Roll'!$J29,'Res Rent Roll'!$H29*'Res Rent Roll'!$C29,'Res Rent Roll'!$R29*Rollover!DT29*Rents!DU29/30),'Res Rent Roll'!$R29*Rollover!DT29*Rents!DU29/30))</f>
        <v/>
      </c>
      <c r="DV29" s="47" t="str">
        <f>IF('Res Rent Roll'!$B29="","",IF('Res Rent Roll'!$D29="YES",IF(Vacancy!DV$3&lt;'Res Rent Roll'!$J29,'Res Rent Roll'!$H29*'Res Rent Roll'!$C29,'Res Rent Roll'!$R29*Rollover!DU29*Rents!DV29/30),'Res Rent Roll'!$R29*Rollover!DU29*Rents!DV29/30))</f>
        <v/>
      </c>
      <c r="DW29" s="47" t="str">
        <f>IF('Res Rent Roll'!$B29="","",IF('Res Rent Roll'!$D29="YES",IF(Vacancy!DW$3&lt;'Res Rent Roll'!$J29,'Res Rent Roll'!$H29*'Res Rent Roll'!$C29,'Res Rent Roll'!$R29*Rollover!DV29*Rents!DW29/30),'Res Rent Roll'!$R29*Rollover!DV29*Rents!DW29/30))</f>
        <v/>
      </c>
      <c r="DX29" s="47" t="str">
        <f>IF('Res Rent Roll'!$B29="","",IF('Res Rent Roll'!$D29="YES",IF(Vacancy!DX$3&lt;'Res Rent Roll'!$J29,'Res Rent Roll'!$H29*'Res Rent Roll'!$C29,'Res Rent Roll'!$R29*Rollover!DW29*Rents!DX29/30),'Res Rent Roll'!$R29*Rollover!DW29*Rents!DX29/30))</f>
        <v/>
      </c>
      <c r="DY29" s="47" t="str">
        <f>IF('Res Rent Roll'!$B29="","",IF('Res Rent Roll'!$D29="YES",IF(Vacancy!DY$3&lt;'Res Rent Roll'!$J29,'Res Rent Roll'!$H29*'Res Rent Roll'!$C29,'Res Rent Roll'!$R29*Rollover!DX29*Rents!DY29/30),'Res Rent Roll'!$R29*Rollover!DX29*Rents!DY29/30))</f>
        <v/>
      </c>
      <c r="DZ29" s="47" t="str">
        <f>IF('Res Rent Roll'!$B29="","",IF('Res Rent Roll'!$D29="YES",IF(Vacancy!DZ$3&lt;'Res Rent Roll'!$J29,'Res Rent Roll'!$H29*'Res Rent Roll'!$C29,'Res Rent Roll'!$R29*Rollover!DY29*Rents!DZ29/30),'Res Rent Roll'!$R29*Rollover!DY29*Rents!DZ29/30))</f>
        <v/>
      </c>
      <c r="EA29" s="47" t="str">
        <f>IF('Res Rent Roll'!$B29="","",IF('Res Rent Roll'!$D29="YES",IF(Vacancy!EA$3&lt;'Res Rent Roll'!$J29,'Res Rent Roll'!$H29*'Res Rent Roll'!$C29,'Res Rent Roll'!$R29*Rollover!DZ29*Rents!EA29/30),'Res Rent Roll'!$R29*Rollover!DZ29*Rents!EA29/30))</f>
        <v/>
      </c>
      <c r="EB29" s="47" t="str">
        <f>IF('Res Rent Roll'!$B29="","",IF('Res Rent Roll'!$D29="YES",IF(Vacancy!EB$3&lt;'Res Rent Roll'!$J29,'Res Rent Roll'!$H29*'Res Rent Roll'!$C29,'Res Rent Roll'!$R29*Rollover!EA29*Rents!EB29/30),'Res Rent Roll'!$R29*Rollover!EA29*Rents!EB29/30))</f>
        <v/>
      </c>
      <c r="EC29" s="47" t="str">
        <f>IF('Res Rent Roll'!$B29="","",IF('Res Rent Roll'!$D29="YES",IF(Vacancy!EC$3&lt;'Res Rent Roll'!$J29,'Res Rent Roll'!$H29*'Res Rent Roll'!$C29,'Res Rent Roll'!$R29*Rollover!EB29*Rents!EC29/30),'Res Rent Roll'!$R29*Rollover!EB29*Rents!EC29/30))</f>
        <v/>
      </c>
      <c r="ED29" s="47" t="str">
        <f>IF('Res Rent Roll'!$B29="","",IF('Res Rent Roll'!$D29="YES",IF(Vacancy!ED$3&lt;'Res Rent Roll'!$J29,'Res Rent Roll'!$H29*'Res Rent Roll'!$C29,'Res Rent Roll'!$R29*Rollover!EC29*Rents!ED29/30),'Res Rent Roll'!$R29*Rollover!EC29*Rents!ED29/30))</f>
        <v/>
      </c>
      <c r="EE29" s="47" t="str">
        <f>IF('Res Rent Roll'!$B29="","",IF('Res Rent Roll'!$D29="YES",IF(Vacancy!EE$3&lt;'Res Rent Roll'!$J29,'Res Rent Roll'!$H29*'Res Rent Roll'!$C29,'Res Rent Roll'!$R29*Rollover!ED29*Rents!EE29/30),'Res Rent Roll'!$R29*Rollover!ED29*Rents!EE29/30))</f>
        <v/>
      </c>
      <c r="EF29" s="47" t="str">
        <f>IF('Res Rent Roll'!$B29="","",IF('Res Rent Roll'!$D29="YES",IF(Vacancy!EF$3&lt;'Res Rent Roll'!$J29,'Res Rent Roll'!$H29*'Res Rent Roll'!$C29,'Res Rent Roll'!$R29*Rollover!EE29*Rents!EF29/30),'Res Rent Roll'!$R29*Rollover!EE29*Rents!EF29/30))</f>
        <v/>
      </c>
      <c r="EG29" s="47" t="str">
        <f>IF('Res Rent Roll'!$B29="","",IF('Res Rent Roll'!$D29="YES",IF(Vacancy!EG$3&lt;'Res Rent Roll'!$J29,'Res Rent Roll'!$H29*'Res Rent Roll'!$C29,'Res Rent Roll'!$R29*Rollover!EF29*Rents!EG29/30),'Res Rent Roll'!$R29*Rollover!EF29*Rents!EG29/30))</f>
        <v/>
      </c>
      <c r="EH29" s="47" t="str">
        <f>IF('Res Rent Roll'!$B29="","",IF('Res Rent Roll'!$D29="YES",IF(Vacancy!EH$3&lt;'Res Rent Roll'!$J29,'Res Rent Roll'!$H29*'Res Rent Roll'!$C29,'Res Rent Roll'!$R29*Rollover!EG29*Rents!EH29/30),'Res Rent Roll'!$R29*Rollover!EG29*Rents!EH29/30))</f>
        <v/>
      </c>
      <c r="EI29" s="47" t="str">
        <f>IF('Res Rent Roll'!$B29="","",IF('Res Rent Roll'!$D29="YES",IF(Vacancy!EI$3&lt;'Res Rent Roll'!$J29,'Res Rent Roll'!$H29*'Res Rent Roll'!$C29,'Res Rent Roll'!$R29*Rollover!EH29*Rents!EI29/30),'Res Rent Roll'!$R29*Rollover!EH29*Rents!EI29/30))</f>
        <v/>
      </c>
      <c r="EJ29" s="47" t="str">
        <f>IF('Res Rent Roll'!$B29="","",IF('Res Rent Roll'!$D29="YES",IF(Vacancy!EJ$3&lt;'Res Rent Roll'!$J29,'Res Rent Roll'!$H29*'Res Rent Roll'!$C29,'Res Rent Roll'!$R29*Rollover!EI29*Rents!EJ29/30),'Res Rent Roll'!$R29*Rollover!EI29*Rents!EJ29/30))</f>
        <v/>
      </c>
      <c r="EK29" s="47" t="str">
        <f>IF('Res Rent Roll'!$B29="","",IF('Res Rent Roll'!$D29="YES",IF(Vacancy!EK$3&lt;'Res Rent Roll'!$J29,'Res Rent Roll'!$H29*'Res Rent Roll'!$C29,'Res Rent Roll'!$R29*Rollover!EJ29*Rents!EK29/30),'Res Rent Roll'!$R29*Rollover!EJ29*Rents!EK29/30))</f>
        <v/>
      </c>
      <c r="EL29" s="47" t="str">
        <f>IF('Res Rent Roll'!$B29="","",IF('Res Rent Roll'!$D29="YES",IF(Vacancy!EL$3&lt;'Res Rent Roll'!$J29,'Res Rent Roll'!$H29*'Res Rent Roll'!$C29,'Res Rent Roll'!$R29*Rollover!EK29*Rents!EL29/30),'Res Rent Roll'!$R29*Rollover!EK29*Rents!EL29/30))</f>
        <v/>
      </c>
      <c r="EM29" s="47" t="str">
        <f>IF('Res Rent Roll'!$B29="","",IF('Res Rent Roll'!$D29="YES",IF(Vacancy!EM$3&lt;'Res Rent Roll'!$J29,'Res Rent Roll'!$H29*'Res Rent Roll'!$C29,'Res Rent Roll'!$R29*Rollover!EL29*Rents!EM29/30),'Res Rent Roll'!$R29*Rollover!EL29*Rents!EM29/30))</f>
        <v/>
      </c>
      <c r="EN29" s="47" t="str">
        <f>IF('Res Rent Roll'!$B29="","",IF('Res Rent Roll'!$D29="YES",IF(Vacancy!EN$3&lt;'Res Rent Roll'!$J29,'Res Rent Roll'!$H29*'Res Rent Roll'!$C29,'Res Rent Roll'!$R29*Rollover!EM29*Rents!EN29/30),'Res Rent Roll'!$R29*Rollover!EM29*Rents!EN29/30))</f>
        <v/>
      </c>
      <c r="EO29" s="47" t="str">
        <f>IF('Res Rent Roll'!$B29="","",IF('Res Rent Roll'!$D29="YES",IF(Vacancy!EO$3&lt;'Res Rent Roll'!$J29,'Res Rent Roll'!$H29*'Res Rent Roll'!$C29,'Res Rent Roll'!$R29*Rollover!EN29*Rents!EO29/30),'Res Rent Roll'!$R29*Rollover!EN29*Rents!EO29/30))</f>
        <v/>
      </c>
      <c r="EP29" s="47" t="str">
        <f>IF('Res Rent Roll'!$B29="","",IF('Res Rent Roll'!$D29="YES",IF(Vacancy!EP$3&lt;'Res Rent Roll'!$J29,'Res Rent Roll'!$H29*'Res Rent Roll'!$C29,'Res Rent Roll'!$R29*Rollover!EO29*Rents!EP29/30),'Res Rent Roll'!$R29*Rollover!EO29*Rents!EP29/30))</f>
        <v/>
      </c>
      <c r="EQ29" s="47" t="str">
        <f>IF('Res Rent Roll'!$B29="","",IF('Res Rent Roll'!$D29="YES",IF(Vacancy!EQ$3&lt;'Res Rent Roll'!$J29,'Res Rent Roll'!$H29*'Res Rent Roll'!$C29,'Res Rent Roll'!$R29*Rollover!EP29*Rents!EQ29/30),'Res Rent Roll'!$R29*Rollover!EP29*Rents!EQ29/30))</f>
        <v/>
      </c>
      <c r="ER29" s="47" t="str">
        <f>IF('Res Rent Roll'!$B29="","",IF('Res Rent Roll'!$D29="YES",IF(Vacancy!ER$3&lt;'Res Rent Roll'!$J29,'Res Rent Roll'!$H29*'Res Rent Roll'!$C29,'Res Rent Roll'!$R29*Rollover!EQ29*Rents!ER29/30),'Res Rent Roll'!$R29*Rollover!EQ29*Rents!ER29/30))</f>
        <v/>
      </c>
      <c r="ES29" s="47" t="str">
        <f>IF('Res Rent Roll'!$B29="","",IF('Res Rent Roll'!$D29="YES",IF(Vacancy!ES$3&lt;'Res Rent Roll'!$J29,'Res Rent Roll'!$H29*'Res Rent Roll'!$C29,'Res Rent Roll'!$R29*Rollover!ER29*Rents!ES29/30),'Res Rent Roll'!$R29*Rollover!ER29*Rents!ES29/30))</f>
        <v/>
      </c>
      <c r="ET29" s="47" t="str">
        <f>IF('Res Rent Roll'!$B29="","",IF('Res Rent Roll'!$D29="YES",IF(Vacancy!ET$3&lt;'Res Rent Roll'!$J29,'Res Rent Roll'!$H29*'Res Rent Roll'!$C29,'Res Rent Roll'!$R29*Rollover!ES29*Rents!ET29/30),'Res Rent Roll'!$R29*Rollover!ES29*Rents!ET29/30))</f>
        <v/>
      </c>
      <c r="EU29" s="47" t="str">
        <f>IF('Res Rent Roll'!$B29="","",IF('Res Rent Roll'!$D29="YES",IF(Vacancy!EU$3&lt;'Res Rent Roll'!$J29,'Res Rent Roll'!$H29*'Res Rent Roll'!$C29,'Res Rent Roll'!$R29*Rollover!ET29*Rents!EU29/30),'Res Rent Roll'!$R29*Rollover!ET29*Rents!EU29/30))</f>
        <v/>
      </c>
      <c r="EV29" s="47" t="str">
        <f>IF('Res Rent Roll'!$B29="","",IF('Res Rent Roll'!$D29="YES",IF(Vacancy!EV$3&lt;'Res Rent Roll'!$J29,'Res Rent Roll'!$H29*'Res Rent Roll'!$C29,'Res Rent Roll'!$R29*Rollover!EU29*Rents!EV29/30),'Res Rent Roll'!$R29*Rollover!EU29*Rents!EV29/30))</f>
        <v/>
      </c>
      <c r="EW29" s="47" t="str">
        <f>IF('Res Rent Roll'!$B29="","",IF('Res Rent Roll'!$D29="YES",IF(Vacancy!EW$3&lt;'Res Rent Roll'!$J29,'Res Rent Roll'!$H29*'Res Rent Roll'!$C29,'Res Rent Roll'!$R29*Rollover!EV29*Rents!EW29/30),'Res Rent Roll'!$R29*Rollover!EV29*Rents!EW29/30))</f>
        <v/>
      </c>
      <c r="EX29" s="47" t="str">
        <f>IF('Res Rent Roll'!$B29="","",IF('Res Rent Roll'!$D29="YES",IF(Vacancy!EX$3&lt;'Res Rent Roll'!$J29,'Res Rent Roll'!$H29*'Res Rent Roll'!$C29,'Res Rent Roll'!$R29*Rollover!EW29*Rents!EX29/30),'Res Rent Roll'!$R29*Rollover!EW29*Rents!EX29/30))</f>
        <v/>
      </c>
      <c r="EY29" s="47" t="str">
        <f>IF('Res Rent Roll'!$B29="","",IF('Res Rent Roll'!$D29="YES",IF(Vacancy!EY$3&lt;'Res Rent Roll'!$J29,'Res Rent Roll'!$H29*'Res Rent Roll'!$C29,'Res Rent Roll'!$R29*Rollover!EX29*Rents!EY29/30),'Res Rent Roll'!$R29*Rollover!EX29*Rents!EY29/30))</f>
        <v/>
      </c>
      <c r="EZ29" s="47" t="str">
        <f>IF('Res Rent Roll'!$B29="","",IF('Res Rent Roll'!$D29="YES",IF(Vacancy!EZ$3&lt;'Res Rent Roll'!$J29,'Res Rent Roll'!$H29*'Res Rent Roll'!$C29,'Res Rent Roll'!$R29*Rollover!EY29*Rents!EZ29/30),'Res Rent Roll'!$R29*Rollover!EY29*Rents!EZ29/30))</f>
        <v/>
      </c>
      <c r="FA29" s="47" t="str">
        <f>IF('Res Rent Roll'!$B29="","",IF('Res Rent Roll'!$D29="YES",IF(Vacancy!FA$3&lt;'Res Rent Roll'!$J29,'Res Rent Roll'!$H29*'Res Rent Roll'!$C29,'Res Rent Roll'!$R29*Rollover!EZ29*Rents!FA29/30),'Res Rent Roll'!$R29*Rollover!EZ29*Rents!FA29/30))</f>
        <v/>
      </c>
      <c r="FB29" s="47" t="str">
        <f>IF('Res Rent Roll'!$B29="","",IF('Res Rent Roll'!$D29="YES",IF(Vacancy!FB$3&lt;'Res Rent Roll'!$J29,'Res Rent Roll'!$H29*'Res Rent Roll'!$C29,'Res Rent Roll'!$R29*Rollover!FA29*Rents!FB29/30),'Res Rent Roll'!$R29*Rollover!FA29*Rents!FB29/30))</f>
        <v/>
      </c>
      <c r="FC29" s="47" t="str">
        <f>IF('Res Rent Roll'!$B29="","",IF('Res Rent Roll'!$D29="YES",IF(Vacancy!FC$3&lt;'Res Rent Roll'!$J29,'Res Rent Roll'!$H29*'Res Rent Roll'!$C29,'Res Rent Roll'!$R29*Rollover!FB29*Rents!FC29/30),'Res Rent Roll'!$R29*Rollover!FB29*Rents!FC29/30))</f>
        <v/>
      </c>
      <c r="FD29" s="47" t="str">
        <f>IF('Res Rent Roll'!$B29="","",IF('Res Rent Roll'!$D29="YES",IF(Vacancy!FD$3&lt;'Res Rent Roll'!$J29,'Res Rent Roll'!$H29*'Res Rent Roll'!$C29,'Res Rent Roll'!$R29*Rollover!FC29*Rents!FD29/30),'Res Rent Roll'!$R29*Rollover!FC29*Rents!FD29/30))</f>
        <v/>
      </c>
      <c r="FE29" s="47" t="str">
        <f>IF('Res Rent Roll'!$B29="","",IF('Res Rent Roll'!$D29="YES",IF(Vacancy!FE$3&lt;'Res Rent Roll'!$J29,'Res Rent Roll'!$H29*'Res Rent Roll'!$C29,'Res Rent Roll'!$R29*Rollover!FD29*Rents!FE29/30),'Res Rent Roll'!$R29*Rollover!FD29*Rents!FE29/30))</f>
        <v/>
      </c>
      <c r="FF29" s="47" t="str">
        <f>IF('Res Rent Roll'!$B29="","",IF('Res Rent Roll'!$D29="YES",IF(Vacancy!FF$3&lt;'Res Rent Roll'!$J29,'Res Rent Roll'!$H29*'Res Rent Roll'!$C29,'Res Rent Roll'!$R29*Rollover!FE29*Rents!FF29/30),'Res Rent Roll'!$R29*Rollover!FE29*Rents!FF29/30))</f>
        <v/>
      </c>
      <c r="FG29" s="47" t="str">
        <f>IF('Res Rent Roll'!$B29="","",IF('Res Rent Roll'!$D29="YES",IF(Vacancy!FG$3&lt;'Res Rent Roll'!$J29,'Res Rent Roll'!$H29*'Res Rent Roll'!$C29,'Res Rent Roll'!$R29*Rollover!FF29*Rents!FG29/30),'Res Rent Roll'!$R29*Rollover!FF29*Rents!FG29/30))</f>
        <v/>
      </c>
      <c r="FH29" s="47" t="str">
        <f>IF('Res Rent Roll'!$B29="","",IF('Res Rent Roll'!$D29="YES",IF(Vacancy!FH$3&lt;'Res Rent Roll'!$J29,'Res Rent Roll'!$H29*'Res Rent Roll'!$C29,'Res Rent Roll'!$R29*Rollover!FG29*Rents!FH29/30),'Res Rent Roll'!$R29*Rollover!FG29*Rents!FH29/30))</f>
        <v/>
      </c>
      <c r="FI29" s="47" t="str">
        <f>IF('Res Rent Roll'!$B29="","",IF('Res Rent Roll'!$D29="YES",IF(Vacancy!FI$3&lt;'Res Rent Roll'!$J29,'Res Rent Roll'!$H29*'Res Rent Roll'!$C29,'Res Rent Roll'!$R29*Rollover!FH29*Rents!FI29/30),'Res Rent Roll'!$R29*Rollover!FH29*Rents!FI29/30))</f>
        <v/>
      </c>
      <c r="FJ29" s="47" t="str">
        <f>IF('Res Rent Roll'!$B29="","",IF('Res Rent Roll'!$D29="YES",IF(Vacancy!FJ$3&lt;'Res Rent Roll'!$J29,'Res Rent Roll'!$H29*'Res Rent Roll'!$C29,'Res Rent Roll'!$R29*Rollover!FI29*Rents!FJ29/30),'Res Rent Roll'!$R29*Rollover!FI29*Rents!FJ29/30))</f>
        <v/>
      </c>
      <c r="FK29" s="47" t="str">
        <f>IF('Res Rent Roll'!$B29="","",IF('Res Rent Roll'!$D29="YES",IF(Vacancy!FK$3&lt;'Res Rent Roll'!$J29,'Res Rent Roll'!$H29*'Res Rent Roll'!$C29,'Res Rent Roll'!$R29*Rollover!FJ29*Rents!FK29/30),'Res Rent Roll'!$R29*Rollover!FJ29*Rents!FK29/30))</f>
        <v/>
      </c>
      <c r="FL29" s="47" t="str">
        <f>IF('Res Rent Roll'!$B29="","",IF('Res Rent Roll'!$D29="YES",IF(Vacancy!FL$3&lt;'Res Rent Roll'!$J29,'Res Rent Roll'!$H29*'Res Rent Roll'!$C29,'Res Rent Roll'!$R29*Rollover!FK29*Rents!FL29/30),'Res Rent Roll'!$R29*Rollover!FK29*Rents!FL29/30))</f>
        <v/>
      </c>
      <c r="FM29" s="47" t="str">
        <f>IF('Res Rent Roll'!$B29="","",IF('Res Rent Roll'!$D29="YES",IF(Vacancy!FM$3&lt;'Res Rent Roll'!$J29,'Res Rent Roll'!$H29*'Res Rent Roll'!$C29,'Res Rent Roll'!$R29*Rollover!FL29*Rents!FM29/30),'Res Rent Roll'!$R29*Rollover!FL29*Rents!FM29/30))</f>
        <v/>
      </c>
      <c r="FN29" s="47" t="str">
        <f>IF('Res Rent Roll'!$B29="","",IF('Res Rent Roll'!$D29="YES",IF(Vacancy!FN$3&lt;'Res Rent Roll'!$J29,'Res Rent Roll'!$H29*'Res Rent Roll'!$C29,'Res Rent Roll'!$R29*Rollover!FM29*Rents!FN29/30),'Res Rent Roll'!$R29*Rollover!FM29*Rents!FN29/30))</f>
        <v/>
      </c>
      <c r="FO29" s="47" t="str">
        <f>IF('Res Rent Roll'!$B29="","",IF('Res Rent Roll'!$D29="YES",IF(Vacancy!FO$3&lt;'Res Rent Roll'!$J29,'Res Rent Roll'!$H29*'Res Rent Roll'!$C29,'Res Rent Roll'!$R29*Rollover!FN29*Rents!FO29/30),'Res Rent Roll'!$R29*Rollover!FN29*Rents!FO29/30))</f>
        <v/>
      </c>
      <c r="FP29" s="47" t="str">
        <f>IF('Res Rent Roll'!$B29="","",IF('Res Rent Roll'!$D29="YES",IF(Vacancy!FP$3&lt;'Res Rent Roll'!$J29,'Res Rent Roll'!$H29*'Res Rent Roll'!$C29,'Res Rent Roll'!$R29*Rollover!FO29*Rents!FP29/30),'Res Rent Roll'!$R29*Rollover!FO29*Rents!FP29/30))</f>
        <v/>
      </c>
      <c r="FQ29" s="47" t="str">
        <f>IF('Res Rent Roll'!$B29="","",IF('Res Rent Roll'!$D29="YES",IF(Vacancy!FQ$3&lt;'Res Rent Roll'!$J29,'Res Rent Roll'!$H29*'Res Rent Roll'!$C29,'Res Rent Roll'!$R29*Rollover!FP29*Rents!FQ29/30),'Res Rent Roll'!$R29*Rollover!FP29*Rents!FQ29/30))</f>
        <v/>
      </c>
      <c r="FR29" s="47" t="str">
        <f>IF('Res Rent Roll'!$B29="","",IF('Res Rent Roll'!$D29="YES",IF(Vacancy!FR$3&lt;'Res Rent Roll'!$J29,'Res Rent Roll'!$H29*'Res Rent Roll'!$C29,'Res Rent Roll'!$R29*Rollover!FQ29*Rents!FR29/30),'Res Rent Roll'!$R29*Rollover!FQ29*Rents!FR29/30))</f>
        <v/>
      </c>
      <c r="FS29" s="47" t="str">
        <f>IF('Res Rent Roll'!$B29="","",IF('Res Rent Roll'!$D29="YES",IF(Vacancy!FS$3&lt;'Res Rent Roll'!$J29,'Res Rent Roll'!$H29*'Res Rent Roll'!$C29,'Res Rent Roll'!$R29*Rollover!FR29*Rents!FS29/30),'Res Rent Roll'!$R29*Rollover!FR29*Rents!FS29/30))</f>
        <v/>
      </c>
      <c r="FT29" s="47" t="str">
        <f>IF('Res Rent Roll'!$B29="","",IF('Res Rent Roll'!$D29="YES",IF(Vacancy!FT$3&lt;'Res Rent Roll'!$J29,'Res Rent Roll'!$H29*'Res Rent Roll'!$C29,'Res Rent Roll'!$R29*Rollover!FS29*Rents!FT29/30),'Res Rent Roll'!$R29*Rollover!FS29*Rents!FT29/30))</f>
        <v/>
      </c>
      <c r="FU29" s="47" t="str">
        <f>IF('Res Rent Roll'!$B29="","",IF('Res Rent Roll'!$D29="YES",IF(Vacancy!FU$3&lt;'Res Rent Roll'!$J29,'Res Rent Roll'!$H29*'Res Rent Roll'!$C29,'Res Rent Roll'!$R29*Rollover!FT29*Rents!FU29/30),'Res Rent Roll'!$R29*Rollover!FT29*Rents!FU29/30))</f>
        <v/>
      </c>
      <c r="FV29" s="47" t="str">
        <f>IF('Res Rent Roll'!$B29="","",IF('Res Rent Roll'!$D29="YES",IF(Vacancy!FV$3&lt;'Res Rent Roll'!$J29,'Res Rent Roll'!$H29*'Res Rent Roll'!$C29,'Res Rent Roll'!$R29*Rollover!FU29*Rents!FV29/30),'Res Rent Roll'!$R29*Rollover!FU29*Rents!FV29/30))</f>
        <v/>
      </c>
      <c r="FW29" s="47" t="str">
        <f>IF('Res Rent Roll'!$B29="","",IF('Res Rent Roll'!$D29="YES",IF(Vacancy!FW$3&lt;'Res Rent Roll'!$J29,'Res Rent Roll'!$H29*'Res Rent Roll'!$C29,'Res Rent Roll'!$R29*Rollover!FV29*Rents!FW29/30),'Res Rent Roll'!$R29*Rollover!FV29*Rents!FW29/30))</f>
        <v/>
      </c>
      <c r="FX29" s="47" t="str">
        <f>IF('Res Rent Roll'!$B29="","",IF('Res Rent Roll'!$D29="YES",IF(Vacancy!FX$3&lt;'Res Rent Roll'!$J29,'Res Rent Roll'!$H29*'Res Rent Roll'!$C29,'Res Rent Roll'!$R29*Rollover!FW29*Rents!FX29/30),'Res Rent Roll'!$R29*Rollover!FW29*Rents!FX29/30))</f>
        <v/>
      </c>
      <c r="FY29" s="47" t="str">
        <f>IF('Res Rent Roll'!$B29="","",IF('Res Rent Roll'!$D29="YES",IF(Vacancy!FY$3&lt;'Res Rent Roll'!$J29,'Res Rent Roll'!$H29*'Res Rent Roll'!$C29,'Res Rent Roll'!$R29*Rollover!FX29*Rents!FY29/30),'Res Rent Roll'!$R29*Rollover!FX29*Rents!FY29/30))</f>
        <v/>
      </c>
      <c r="FZ29" s="47" t="str">
        <f>IF('Res Rent Roll'!$B29="","",IF('Res Rent Roll'!$D29="YES",IF(Vacancy!FZ$3&lt;'Res Rent Roll'!$J29,'Res Rent Roll'!$H29*'Res Rent Roll'!$C29,'Res Rent Roll'!$R29*Rollover!FY29*Rents!FZ29/30),'Res Rent Roll'!$R29*Rollover!FY29*Rents!FZ29/30))</f>
        <v/>
      </c>
      <c r="GA29" s="48" t="str">
        <f>IF('Res Rent Roll'!$B29="","",IF('Res Rent Roll'!$D29="YES",IF(Vacancy!GA$3&lt;'Res Rent Roll'!$J29,'Res Rent Roll'!$H29*'Res Rent Roll'!$C29,'Res Rent Roll'!$R29*Rollover!FZ29*Rents!GA29/30),'Res Rent Roll'!$R29*Rollover!FZ29*Rents!GA29/30))</f>
        <v/>
      </c>
    </row>
    <row r="30" spans="2:183" x14ac:dyDescent="0.3">
      <c r="B30" s="42" t="str">
        <f>IF('Res Rent Roll'!$B30="","",'Res Rent Roll'!$B30)</f>
        <v/>
      </c>
      <c r="C30" s="43"/>
      <c r="D30" s="47" t="str">
        <f>IF('Res Rent Roll'!$B30="","",IF('Res Rent Roll'!$D30="YES",IF(Vacancy!D$3&lt;'Res Rent Roll'!$J30,'Res Rent Roll'!$H30*'Res Rent Roll'!$C30,'Res Rent Roll'!$R30*Rollover!C30*Rents!D30/30),'Res Rent Roll'!$R30*Rollover!C30*Rents!D30/30))</f>
        <v/>
      </c>
      <c r="E30" s="47" t="str">
        <f>IF('Res Rent Roll'!$B30="","",IF('Res Rent Roll'!$D30="YES",IF(Vacancy!E$3&lt;'Res Rent Roll'!$J30,'Res Rent Roll'!$H30*'Res Rent Roll'!$C30,'Res Rent Roll'!$R30*Rollover!D30*Rents!E30/30),'Res Rent Roll'!$R30*Rollover!D30*Rents!E30/30))</f>
        <v/>
      </c>
      <c r="F30" s="47" t="str">
        <f>IF('Res Rent Roll'!$B30="","",IF('Res Rent Roll'!$D30="YES",IF(Vacancy!F$3&lt;'Res Rent Roll'!$J30,'Res Rent Roll'!$H30*'Res Rent Roll'!$C30,'Res Rent Roll'!$R30*Rollover!E30*Rents!F30/30),'Res Rent Roll'!$R30*Rollover!E30*Rents!F30/30))</f>
        <v/>
      </c>
      <c r="G30" s="47" t="str">
        <f>IF('Res Rent Roll'!$B30="","",IF('Res Rent Roll'!$D30="YES",IF(Vacancy!G$3&lt;'Res Rent Roll'!$J30,'Res Rent Roll'!$H30*'Res Rent Roll'!$C30,'Res Rent Roll'!$R30*Rollover!F30*Rents!G30/30),'Res Rent Roll'!$R30*Rollover!F30*Rents!G30/30))</f>
        <v/>
      </c>
      <c r="H30" s="47" t="str">
        <f>IF('Res Rent Roll'!$B30="","",IF('Res Rent Roll'!$D30="YES",IF(Vacancy!H$3&lt;'Res Rent Roll'!$J30,'Res Rent Roll'!$H30*'Res Rent Roll'!$C30,'Res Rent Roll'!$R30*Rollover!G30*Rents!H30/30),'Res Rent Roll'!$R30*Rollover!G30*Rents!H30/30))</f>
        <v/>
      </c>
      <c r="I30" s="47" t="str">
        <f>IF('Res Rent Roll'!$B30="","",IF('Res Rent Roll'!$D30="YES",IF(Vacancy!I$3&lt;'Res Rent Roll'!$J30,'Res Rent Roll'!$H30*'Res Rent Roll'!$C30,'Res Rent Roll'!$R30*Rollover!H30*Rents!I30/30),'Res Rent Roll'!$R30*Rollover!H30*Rents!I30/30))</f>
        <v/>
      </c>
      <c r="J30" s="47" t="str">
        <f>IF('Res Rent Roll'!$B30="","",IF('Res Rent Roll'!$D30="YES",IF(Vacancy!J$3&lt;'Res Rent Roll'!$J30,'Res Rent Roll'!$H30*'Res Rent Roll'!$C30,'Res Rent Roll'!$R30*Rollover!I30*Rents!J30/30),'Res Rent Roll'!$R30*Rollover!I30*Rents!J30/30))</f>
        <v/>
      </c>
      <c r="K30" s="47" t="str">
        <f>IF('Res Rent Roll'!$B30="","",IF('Res Rent Roll'!$D30="YES",IF(Vacancy!K$3&lt;'Res Rent Roll'!$J30,'Res Rent Roll'!$H30*'Res Rent Roll'!$C30,'Res Rent Roll'!$R30*Rollover!J30*Rents!K30/30),'Res Rent Roll'!$R30*Rollover!J30*Rents!K30/30))</f>
        <v/>
      </c>
      <c r="L30" s="47" t="str">
        <f>IF('Res Rent Roll'!$B30="","",IF('Res Rent Roll'!$D30="YES",IF(Vacancy!L$3&lt;'Res Rent Roll'!$J30,'Res Rent Roll'!$H30*'Res Rent Roll'!$C30,'Res Rent Roll'!$R30*Rollover!K30*Rents!L30/30),'Res Rent Roll'!$R30*Rollover!K30*Rents!L30/30))</f>
        <v/>
      </c>
      <c r="M30" s="47" t="str">
        <f>IF('Res Rent Roll'!$B30="","",IF('Res Rent Roll'!$D30="YES",IF(Vacancy!M$3&lt;'Res Rent Roll'!$J30,'Res Rent Roll'!$H30*'Res Rent Roll'!$C30,'Res Rent Roll'!$R30*Rollover!L30*Rents!M30/30),'Res Rent Roll'!$R30*Rollover!L30*Rents!M30/30))</f>
        <v/>
      </c>
      <c r="N30" s="47" t="str">
        <f>IF('Res Rent Roll'!$B30="","",IF('Res Rent Roll'!$D30="YES",IF(Vacancy!N$3&lt;'Res Rent Roll'!$J30,'Res Rent Roll'!$H30*'Res Rent Roll'!$C30,'Res Rent Roll'!$R30*Rollover!M30*Rents!N30/30),'Res Rent Roll'!$R30*Rollover!M30*Rents!N30/30))</f>
        <v/>
      </c>
      <c r="O30" s="47" t="str">
        <f>IF('Res Rent Roll'!$B30="","",IF('Res Rent Roll'!$D30="YES",IF(Vacancy!O$3&lt;'Res Rent Roll'!$J30,'Res Rent Roll'!$H30*'Res Rent Roll'!$C30,'Res Rent Roll'!$R30*Rollover!N30*Rents!O30/30),'Res Rent Roll'!$R30*Rollover!N30*Rents!O30/30))</f>
        <v/>
      </c>
      <c r="P30" s="47" t="str">
        <f>IF('Res Rent Roll'!$B30="","",IF('Res Rent Roll'!$D30="YES",IF(Vacancy!P$3&lt;'Res Rent Roll'!$J30,'Res Rent Roll'!$H30*'Res Rent Roll'!$C30,'Res Rent Roll'!$R30*Rollover!O30*Rents!P30/30),'Res Rent Roll'!$R30*Rollover!O30*Rents!P30/30))</f>
        <v/>
      </c>
      <c r="Q30" s="47" t="str">
        <f>IF('Res Rent Roll'!$B30="","",IF('Res Rent Roll'!$D30="YES",IF(Vacancy!Q$3&lt;'Res Rent Roll'!$J30,'Res Rent Roll'!$H30*'Res Rent Roll'!$C30,'Res Rent Roll'!$R30*Rollover!P30*Rents!Q30/30),'Res Rent Roll'!$R30*Rollover!P30*Rents!Q30/30))</f>
        <v/>
      </c>
      <c r="R30" s="47" t="str">
        <f>IF('Res Rent Roll'!$B30="","",IF('Res Rent Roll'!$D30="YES",IF(Vacancy!R$3&lt;'Res Rent Roll'!$J30,'Res Rent Roll'!$H30*'Res Rent Roll'!$C30,'Res Rent Roll'!$R30*Rollover!Q30*Rents!R30/30),'Res Rent Roll'!$R30*Rollover!Q30*Rents!R30/30))</f>
        <v/>
      </c>
      <c r="S30" s="47" t="str">
        <f>IF('Res Rent Roll'!$B30="","",IF('Res Rent Roll'!$D30="YES",IF(Vacancy!S$3&lt;'Res Rent Roll'!$J30,'Res Rent Roll'!$H30*'Res Rent Roll'!$C30,'Res Rent Roll'!$R30*Rollover!R30*Rents!S30/30),'Res Rent Roll'!$R30*Rollover!R30*Rents!S30/30))</f>
        <v/>
      </c>
      <c r="T30" s="47" t="str">
        <f>IF('Res Rent Roll'!$B30="","",IF('Res Rent Roll'!$D30="YES",IF(Vacancy!T$3&lt;'Res Rent Roll'!$J30,'Res Rent Roll'!$H30*'Res Rent Roll'!$C30,'Res Rent Roll'!$R30*Rollover!S30*Rents!T30/30),'Res Rent Roll'!$R30*Rollover!S30*Rents!T30/30))</f>
        <v/>
      </c>
      <c r="U30" s="47" t="str">
        <f>IF('Res Rent Roll'!$B30="","",IF('Res Rent Roll'!$D30="YES",IF(Vacancy!U$3&lt;'Res Rent Roll'!$J30,'Res Rent Roll'!$H30*'Res Rent Roll'!$C30,'Res Rent Roll'!$R30*Rollover!T30*Rents!U30/30),'Res Rent Roll'!$R30*Rollover!T30*Rents!U30/30))</f>
        <v/>
      </c>
      <c r="V30" s="47" t="str">
        <f>IF('Res Rent Roll'!$B30="","",IF('Res Rent Roll'!$D30="YES",IF(Vacancy!V$3&lt;'Res Rent Roll'!$J30,'Res Rent Roll'!$H30*'Res Rent Roll'!$C30,'Res Rent Roll'!$R30*Rollover!U30*Rents!V30/30),'Res Rent Roll'!$R30*Rollover!U30*Rents!V30/30))</f>
        <v/>
      </c>
      <c r="W30" s="47" t="str">
        <f>IF('Res Rent Roll'!$B30="","",IF('Res Rent Roll'!$D30="YES",IF(Vacancy!W$3&lt;'Res Rent Roll'!$J30,'Res Rent Roll'!$H30*'Res Rent Roll'!$C30,'Res Rent Roll'!$R30*Rollover!V30*Rents!W30/30),'Res Rent Roll'!$R30*Rollover!V30*Rents!W30/30))</f>
        <v/>
      </c>
      <c r="X30" s="47" t="str">
        <f>IF('Res Rent Roll'!$B30="","",IF('Res Rent Roll'!$D30="YES",IF(Vacancy!X$3&lt;'Res Rent Roll'!$J30,'Res Rent Roll'!$H30*'Res Rent Roll'!$C30,'Res Rent Roll'!$R30*Rollover!W30*Rents!X30/30),'Res Rent Roll'!$R30*Rollover!W30*Rents!X30/30))</f>
        <v/>
      </c>
      <c r="Y30" s="47" t="str">
        <f>IF('Res Rent Roll'!$B30="","",IF('Res Rent Roll'!$D30="YES",IF(Vacancy!Y$3&lt;'Res Rent Roll'!$J30,'Res Rent Roll'!$H30*'Res Rent Roll'!$C30,'Res Rent Roll'!$R30*Rollover!X30*Rents!Y30/30),'Res Rent Roll'!$R30*Rollover!X30*Rents!Y30/30))</f>
        <v/>
      </c>
      <c r="Z30" s="47" t="str">
        <f>IF('Res Rent Roll'!$B30="","",IF('Res Rent Roll'!$D30="YES",IF(Vacancy!Z$3&lt;'Res Rent Roll'!$J30,'Res Rent Roll'!$H30*'Res Rent Roll'!$C30,'Res Rent Roll'!$R30*Rollover!Y30*Rents!Z30/30),'Res Rent Roll'!$R30*Rollover!Y30*Rents!Z30/30))</f>
        <v/>
      </c>
      <c r="AA30" s="47" t="str">
        <f>IF('Res Rent Roll'!$B30="","",IF('Res Rent Roll'!$D30="YES",IF(Vacancy!AA$3&lt;'Res Rent Roll'!$J30,'Res Rent Roll'!$H30*'Res Rent Roll'!$C30,'Res Rent Roll'!$R30*Rollover!Z30*Rents!AA30/30),'Res Rent Roll'!$R30*Rollover!Z30*Rents!AA30/30))</f>
        <v/>
      </c>
      <c r="AB30" s="47" t="str">
        <f>IF('Res Rent Roll'!$B30="","",IF('Res Rent Roll'!$D30="YES",IF(Vacancy!AB$3&lt;'Res Rent Roll'!$J30,'Res Rent Roll'!$H30*'Res Rent Roll'!$C30,'Res Rent Roll'!$R30*Rollover!AA30*Rents!AB30/30),'Res Rent Roll'!$R30*Rollover!AA30*Rents!AB30/30))</f>
        <v/>
      </c>
      <c r="AC30" s="47" t="str">
        <f>IF('Res Rent Roll'!$B30="","",IF('Res Rent Roll'!$D30="YES",IF(Vacancy!AC$3&lt;'Res Rent Roll'!$J30,'Res Rent Roll'!$H30*'Res Rent Roll'!$C30,'Res Rent Roll'!$R30*Rollover!AB30*Rents!AC30/30),'Res Rent Roll'!$R30*Rollover!AB30*Rents!AC30/30))</f>
        <v/>
      </c>
      <c r="AD30" s="47" t="str">
        <f>IF('Res Rent Roll'!$B30="","",IF('Res Rent Roll'!$D30="YES",IF(Vacancy!AD$3&lt;'Res Rent Roll'!$J30,'Res Rent Roll'!$H30*'Res Rent Roll'!$C30,'Res Rent Roll'!$R30*Rollover!AC30*Rents!AD30/30),'Res Rent Roll'!$R30*Rollover!AC30*Rents!AD30/30))</f>
        <v/>
      </c>
      <c r="AE30" s="47" t="str">
        <f>IF('Res Rent Roll'!$B30="","",IF('Res Rent Roll'!$D30="YES",IF(Vacancy!AE$3&lt;'Res Rent Roll'!$J30,'Res Rent Roll'!$H30*'Res Rent Roll'!$C30,'Res Rent Roll'!$R30*Rollover!AD30*Rents!AE30/30),'Res Rent Roll'!$R30*Rollover!AD30*Rents!AE30/30))</f>
        <v/>
      </c>
      <c r="AF30" s="47" t="str">
        <f>IF('Res Rent Roll'!$B30="","",IF('Res Rent Roll'!$D30="YES",IF(Vacancy!AF$3&lt;'Res Rent Roll'!$J30,'Res Rent Roll'!$H30*'Res Rent Roll'!$C30,'Res Rent Roll'!$R30*Rollover!AE30*Rents!AF30/30),'Res Rent Roll'!$R30*Rollover!AE30*Rents!AF30/30))</f>
        <v/>
      </c>
      <c r="AG30" s="47" t="str">
        <f>IF('Res Rent Roll'!$B30="","",IF('Res Rent Roll'!$D30="YES",IF(Vacancy!AG$3&lt;'Res Rent Roll'!$J30,'Res Rent Roll'!$H30*'Res Rent Roll'!$C30,'Res Rent Roll'!$R30*Rollover!AF30*Rents!AG30/30),'Res Rent Roll'!$R30*Rollover!AF30*Rents!AG30/30))</f>
        <v/>
      </c>
      <c r="AH30" s="47" t="str">
        <f>IF('Res Rent Roll'!$B30="","",IF('Res Rent Roll'!$D30="YES",IF(Vacancy!AH$3&lt;'Res Rent Roll'!$J30,'Res Rent Roll'!$H30*'Res Rent Roll'!$C30,'Res Rent Roll'!$R30*Rollover!AG30*Rents!AH30/30),'Res Rent Roll'!$R30*Rollover!AG30*Rents!AH30/30))</f>
        <v/>
      </c>
      <c r="AI30" s="47" t="str">
        <f>IF('Res Rent Roll'!$B30="","",IF('Res Rent Roll'!$D30="YES",IF(Vacancy!AI$3&lt;'Res Rent Roll'!$J30,'Res Rent Roll'!$H30*'Res Rent Roll'!$C30,'Res Rent Roll'!$R30*Rollover!AH30*Rents!AI30/30),'Res Rent Roll'!$R30*Rollover!AH30*Rents!AI30/30))</f>
        <v/>
      </c>
      <c r="AJ30" s="47" t="str">
        <f>IF('Res Rent Roll'!$B30="","",IF('Res Rent Roll'!$D30="YES",IF(Vacancy!AJ$3&lt;'Res Rent Roll'!$J30,'Res Rent Roll'!$H30*'Res Rent Roll'!$C30,'Res Rent Roll'!$R30*Rollover!AI30*Rents!AJ30/30),'Res Rent Roll'!$R30*Rollover!AI30*Rents!AJ30/30))</f>
        <v/>
      </c>
      <c r="AK30" s="47" t="str">
        <f>IF('Res Rent Roll'!$B30="","",IF('Res Rent Roll'!$D30="YES",IF(Vacancy!AK$3&lt;'Res Rent Roll'!$J30,'Res Rent Roll'!$H30*'Res Rent Roll'!$C30,'Res Rent Roll'!$R30*Rollover!AJ30*Rents!AK30/30),'Res Rent Roll'!$R30*Rollover!AJ30*Rents!AK30/30))</f>
        <v/>
      </c>
      <c r="AL30" s="47" t="str">
        <f>IF('Res Rent Roll'!$B30="","",IF('Res Rent Roll'!$D30="YES",IF(Vacancy!AL$3&lt;'Res Rent Roll'!$J30,'Res Rent Roll'!$H30*'Res Rent Roll'!$C30,'Res Rent Roll'!$R30*Rollover!AK30*Rents!AL30/30),'Res Rent Roll'!$R30*Rollover!AK30*Rents!AL30/30))</f>
        <v/>
      </c>
      <c r="AM30" s="47" t="str">
        <f>IF('Res Rent Roll'!$B30="","",IF('Res Rent Roll'!$D30="YES",IF(Vacancy!AM$3&lt;'Res Rent Roll'!$J30,'Res Rent Roll'!$H30*'Res Rent Roll'!$C30,'Res Rent Roll'!$R30*Rollover!AL30*Rents!AM30/30),'Res Rent Roll'!$R30*Rollover!AL30*Rents!AM30/30))</f>
        <v/>
      </c>
      <c r="AN30" s="47" t="str">
        <f>IF('Res Rent Roll'!$B30="","",IF('Res Rent Roll'!$D30="YES",IF(Vacancy!AN$3&lt;'Res Rent Roll'!$J30,'Res Rent Roll'!$H30*'Res Rent Roll'!$C30,'Res Rent Roll'!$R30*Rollover!AM30*Rents!AN30/30),'Res Rent Roll'!$R30*Rollover!AM30*Rents!AN30/30))</f>
        <v/>
      </c>
      <c r="AO30" s="47" t="str">
        <f>IF('Res Rent Roll'!$B30="","",IF('Res Rent Roll'!$D30="YES",IF(Vacancy!AO$3&lt;'Res Rent Roll'!$J30,'Res Rent Roll'!$H30*'Res Rent Roll'!$C30,'Res Rent Roll'!$R30*Rollover!AN30*Rents!AO30/30),'Res Rent Roll'!$R30*Rollover!AN30*Rents!AO30/30))</f>
        <v/>
      </c>
      <c r="AP30" s="47" t="str">
        <f>IF('Res Rent Roll'!$B30="","",IF('Res Rent Roll'!$D30="YES",IF(Vacancy!AP$3&lt;'Res Rent Roll'!$J30,'Res Rent Roll'!$H30*'Res Rent Roll'!$C30,'Res Rent Roll'!$R30*Rollover!AO30*Rents!AP30/30),'Res Rent Roll'!$R30*Rollover!AO30*Rents!AP30/30))</f>
        <v/>
      </c>
      <c r="AQ30" s="47" t="str">
        <f>IF('Res Rent Roll'!$B30="","",IF('Res Rent Roll'!$D30="YES",IF(Vacancy!AQ$3&lt;'Res Rent Roll'!$J30,'Res Rent Roll'!$H30*'Res Rent Roll'!$C30,'Res Rent Roll'!$R30*Rollover!AP30*Rents!AQ30/30),'Res Rent Roll'!$R30*Rollover!AP30*Rents!AQ30/30))</f>
        <v/>
      </c>
      <c r="AR30" s="47" t="str">
        <f>IF('Res Rent Roll'!$B30="","",IF('Res Rent Roll'!$D30="YES",IF(Vacancy!AR$3&lt;'Res Rent Roll'!$J30,'Res Rent Roll'!$H30*'Res Rent Roll'!$C30,'Res Rent Roll'!$R30*Rollover!AQ30*Rents!AR30/30),'Res Rent Roll'!$R30*Rollover!AQ30*Rents!AR30/30))</f>
        <v/>
      </c>
      <c r="AS30" s="47" t="str">
        <f>IF('Res Rent Roll'!$B30="","",IF('Res Rent Roll'!$D30="YES",IF(Vacancy!AS$3&lt;'Res Rent Roll'!$J30,'Res Rent Roll'!$H30*'Res Rent Roll'!$C30,'Res Rent Roll'!$R30*Rollover!AR30*Rents!AS30/30),'Res Rent Roll'!$R30*Rollover!AR30*Rents!AS30/30))</f>
        <v/>
      </c>
      <c r="AT30" s="47" t="str">
        <f>IF('Res Rent Roll'!$B30="","",IF('Res Rent Roll'!$D30="YES",IF(Vacancy!AT$3&lt;'Res Rent Roll'!$J30,'Res Rent Roll'!$H30*'Res Rent Roll'!$C30,'Res Rent Roll'!$R30*Rollover!AS30*Rents!AT30/30),'Res Rent Roll'!$R30*Rollover!AS30*Rents!AT30/30))</f>
        <v/>
      </c>
      <c r="AU30" s="47" t="str">
        <f>IF('Res Rent Roll'!$B30="","",IF('Res Rent Roll'!$D30="YES",IF(Vacancy!AU$3&lt;'Res Rent Roll'!$J30,'Res Rent Roll'!$H30*'Res Rent Roll'!$C30,'Res Rent Roll'!$R30*Rollover!AT30*Rents!AU30/30),'Res Rent Roll'!$R30*Rollover!AT30*Rents!AU30/30))</f>
        <v/>
      </c>
      <c r="AV30" s="47" t="str">
        <f>IF('Res Rent Roll'!$B30="","",IF('Res Rent Roll'!$D30="YES",IF(Vacancy!AV$3&lt;'Res Rent Roll'!$J30,'Res Rent Roll'!$H30*'Res Rent Roll'!$C30,'Res Rent Roll'!$R30*Rollover!AU30*Rents!AV30/30),'Res Rent Roll'!$R30*Rollover!AU30*Rents!AV30/30))</f>
        <v/>
      </c>
      <c r="AW30" s="47" t="str">
        <f>IF('Res Rent Roll'!$B30="","",IF('Res Rent Roll'!$D30="YES",IF(Vacancy!AW$3&lt;'Res Rent Roll'!$J30,'Res Rent Roll'!$H30*'Res Rent Roll'!$C30,'Res Rent Roll'!$R30*Rollover!AV30*Rents!AW30/30),'Res Rent Roll'!$R30*Rollover!AV30*Rents!AW30/30))</f>
        <v/>
      </c>
      <c r="AX30" s="47" t="str">
        <f>IF('Res Rent Roll'!$B30="","",IF('Res Rent Roll'!$D30="YES",IF(Vacancy!AX$3&lt;'Res Rent Roll'!$J30,'Res Rent Roll'!$H30*'Res Rent Roll'!$C30,'Res Rent Roll'!$R30*Rollover!AW30*Rents!AX30/30),'Res Rent Roll'!$R30*Rollover!AW30*Rents!AX30/30))</f>
        <v/>
      </c>
      <c r="AY30" s="47" t="str">
        <f>IF('Res Rent Roll'!$B30="","",IF('Res Rent Roll'!$D30="YES",IF(Vacancy!AY$3&lt;'Res Rent Roll'!$J30,'Res Rent Roll'!$H30*'Res Rent Roll'!$C30,'Res Rent Roll'!$R30*Rollover!AX30*Rents!AY30/30),'Res Rent Roll'!$R30*Rollover!AX30*Rents!AY30/30))</f>
        <v/>
      </c>
      <c r="AZ30" s="47" t="str">
        <f>IF('Res Rent Roll'!$B30="","",IF('Res Rent Roll'!$D30="YES",IF(Vacancy!AZ$3&lt;'Res Rent Roll'!$J30,'Res Rent Roll'!$H30*'Res Rent Roll'!$C30,'Res Rent Roll'!$R30*Rollover!AY30*Rents!AZ30/30),'Res Rent Roll'!$R30*Rollover!AY30*Rents!AZ30/30))</f>
        <v/>
      </c>
      <c r="BA30" s="47" t="str">
        <f>IF('Res Rent Roll'!$B30="","",IF('Res Rent Roll'!$D30="YES",IF(Vacancy!BA$3&lt;'Res Rent Roll'!$J30,'Res Rent Roll'!$H30*'Res Rent Roll'!$C30,'Res Rent Roll'!$R30*Rollover!AZ30*Rents!BA30/30),'Res Rent Roll'!$R30*Rollover!AZ30*Rents!BA30/30))</f>
        <v/>
      </c>
      <c r="BB30" s="47" t="str">
        <f>IF('Res Rent Roll'!$B30="","",IF('Res Rent Roll'!$D30="YES",IF(Vacancy!BB$3&lt;'Res Rent Roll'!$J30,'Res Rent Roll'!$H30*'Res Rent Roll'!$C30,'Res Rent Roll'!$R30*Rollover!BA30*Rents!BB30/30),'Res Rent Roll'!$R30*Rollover!BA30*Rents!BB30/30))</f>
        <v/>
      </c>
      <c r="BC30" s="47" t="str">
        <f>IF('Res Rent Roll'!$B30="","",IF('Res Rent Roll'!$D30="YES",IF(Vacancy!BC$3&lt;'Res Rent Roll'!$J30,'Res Rent Roll'!$H30*'Res Rent Roll'!$C30,'Res Rent Roll'!$R30*Rollover!BB30*Rents!BC30/30),'Res Rent Roll'!$R30*Rollover!BB30*Rents!BC30/30))</f>
        <v/>
      </c>
      <c r="BD30" s="47" t="str">
        <f>IF('Res Rent Roll'!$B30="","",IF('Res Rent Roll'!$D30="YES",IF(Vacancy!BD$3&lt;'Res Rent Roll'!$J30,'Res Rent Roll'!$H30*'Res Rent Roll'!$C30,'Res Rent Roll'!$R30*Rollover!BC30*Rents!BD30/30),'Res Rent Roll'!$R30*Rollover!BC30*Rents!BD30/30))</f>
        <v/>
      </c>
      <c r="BE30" s="47" t="str">
        <f>IF('Res Rent Roll'!$B30="","",IF('Res Rent Roll'!$D30="YES",IF(Vacancy!BE$3&lt;'Res Rent Roll'!$J30,'Res Rent Roll'!$H30*'Res Rent Roll'!$C30,'Res Rent Roll'!$R30*Rollover!BD30*Rents!BE30/30),'Res Rent Roll'!$R30*Rollover!BD30*Rents!BE30/30))</f>
        <v/>
      </c>
      <c r="BF30" s="47" t="str">
        <f>IF('Res Rent Roll'!$B30="","",IF('Res Rent Roll'!$D30="YES",IF(Vacancy!BF$3&lt;'Res Rent Roll'!$J30,'Res Rent Roll'!$H30*'Res Rent Roll'!$C30,'Res Rent Roll'!$R30*Rollover!BE30*Rents!BF30/30),'Res Rent Roll'!$R30*Rollover!BE30*Rents!BF30/30))</f>
        <v/>
      </c>
      <c r="BG30" s="47" t="str">
        <f>IF('Res Rent Roll'!$B30="","",IF('Res Rent Roll'!$D30="YES",IF(Vacancy!BG$3&lt;'Res Rent Roll'!$J30,'Res Rent Roll'!$H30*'Res Rent Roll'!$C30,'Res Rent Roll'!$R30*Rollover!BF30*Rents!BG30/30),'Res Rent Roll'!$R30*Rollover!BF30*Rents!BG30/30))</f>
        <v/>
      </c>
      <c r="BH30" s="47" t="str">
        <f>IF('Res Rent Roll'!$B30="","",IF('Res Rent Roll'!$D30="YES",IF(Vacancy!BH$3&lt;'Res Rent Roll'!$J30,'Res Rent Roll'!$H30*'Res Rent Roll'!$C30,'Res Rent Roll'!$R30*Rollover!BG30*Rents!BH30/30),'Res Rent Roll'!$R30*Rollover!BG30*Rents!BH30/30))</f>
        <v/>
      </c>
      <c r="BI30" s="47" t="str">
        <f>IF('Res Rent Roll'!$B30="","",IF('Res Rent Roll'!$D30="YES",IF(Vacancy!BI$3&lt;'Res Rent Roll'!$J30,'Res Rent Roll'!$H30*'Res Rent Roll'!$C30,'Res Rent Roll'!$R30*Rollover!BH30*Rents!BI30/30),'Res Rent Roll'!$R30*Rollover!BH30*Rents!BI30/30))</f>
        <v/>
      </c>
      <c r="BJ30" s="47" t="str">
        <f>IF('Res Rent Roll'!$B30="","",IF('Res Rent Roll'!$D30="YES",IF(Vacancy!BJ$3&lt;'Res Rent Roll'!$J30,'Res Rent Roll'!$H30*'Res Rent Roll'!$C30,'Res Rent Roll'!$R30*Rollover!BI30*Rents!BJ30/30),'Res Rent Roll'!$R30*Rollover!BI30*Rents!BJ30/30))</f>
        <v/>
      </c>
      <c r="BK30" s="47" t="str">
        <f>IF('Res Rent Roll'!$B30="","",IF('Res Rent Roll'!$D30="YES",IF(Vacancy!BK$3&lt;'Res Rent Roll'!$J30,'Res Rent Roll'!$H30*'Res Rent Roll'!$C30,'Res Rent Roll'!$R30*Rollover!BJ30*Rents!BK30/30),'Res Rent Roll'!$R30*Rollover!BJ30*Rents!BK30/30))</f>
        <v/>
      </c>
      <c r="BL30" s="47" t="str">
        <f>IF('Res Rent Roll'!$B30="","",IF('Res Rent Roll'!$D30="YES",IF(Vacancy!BL$3&lt;'Res Rent Roll'!$J30,'Res Rent Roll'!$H30*'Res Rent Roll'!$C30,'Res Rent Roll'!$R30*Rollover!BK30*Rents!BL30/30),'Res Rent Roll'!$R30*Rollover!BK30*Rents!BL30/30))</f>
        <v/>
      </c>
      <c r="BM30" s="47" t="str">
        <f>IF('Res Rent Roll'!$B30="","",IF('Res Rent Roll'!$D30="YES",IF(Vacancy!BM$3&lt;'Res Rent Roll'!$J30,'Res Rent Roll'!$H30*'Res Rent Roll'!$C30,'Res Rent Roll'!$R30*Rollover!BL30*Rents!BM30/30),'Res Rent Roll'!$R30*Rollover!BL30*Rents!BM30/30))</f>
        <v/>
      </c>
      <c r="BN30" s="47" t="str">
        <f>IF('Res Rent Roll'!$B30="","",IF('Res Rent Roll'!$D30="YES",IF(Vacancy!BN$3&lt;'Res Rent Roll'!$J30,'Res Rent Roll'!$H30*'Res Rent Roll'!$C30,'Res Rent Roll'!$R30*Rollover!BM30*Rents!BN30/30),'Res Rent Roll'!$R30*Rollover!BM30*Rents!BN30/30))</f>
        <v/>
      </c>
      <c r="BO30" s="47" t="str">
        <f>IF('Res Rent Roll'!$B30="","",IF('Res Rent Roll'!$D30="YES",IF(Vacancy!BO$3&lt;'Res Rent Roll'!$J30,'Res Rent Roll'!$H30*'Res Rent Roll'!$C30,'Res Rent Roll'!$R30*Rollover!BN30*Rents!BO30/30),'Res Rent Roll'!$R30*Rollover!BN30*Rents!BO30/30))</f>
        <v/>
      </c>
      <c r="BP30" s="47" t="str">
        <f>IF('Res Rent Roll'!$B30="","",IF('Res Rent Roll'!$D30="YES",IF(Vacancy!BP$3&lt;'Res Rent Roll'!$J30,'Res Rent Roll'!$H30*'Res Rent Roll'!$C30,'Res Rent Roll'!$R30*Rollover!BO30*Rents!BP30/30),'Res Rent Roll'!$R30*Rollover!BO30*Rents!BP30/30))</f>
        <v/>
      </c>
      <c r="BQ30" s="47" t="str">
        <f>IF('Res Rent Roll'!$B30="","",IF('Res Rent Roll'!$D30="YES",IF(Vacancy!BQ$3&lt;'Res Rent Roll'!$J30,'Res Rent Roll'!$H30*'Res Rent Roll'!$C30,'Res Rent Roll'!$R30*Rollover!BP30*Rents!BQ30/30),'Res Rent Roll'!$R30*Rollover!BP30*Rents!BQ30/30))</f>
        <v/>
      </c>
      <c r="BR30" s="47" t="str">
        <f>IF('Res Rent Roll'!$B30="","",IF('Res Rent Roll'!$D30="YES",IF(Vacancy!BR$3&lt;'Res Rent Roll'!$J30,'Res Rent Roll'!$H30*'Res Rent Roll'!$C30,'Res Rent Roll'!$R30*Rollover!BQ30*Rents!BR30/30),'Res Rent Roll'!$R30*Rollover!BQ30*Rents!BR30/30))</f>
        <v/>
      </c>
      <c r="BS30" s="47" t="str">
        <f>IF('Res Rent Roll'!$B30="","",IF('Res Rent Roll'!$D30="YES",IF(Vacancy!BS$3&lt;'Res Rent Roll'!$J30,'Res Rent Roll'!$H30*'Res Rent Roll'!$C30,'Res Rent Roll'!$R30*Rollover!BR30*Rents!BS30/30),'Res Rent Roll'!$R30*Rollover!BR30*Rents!BS30/30))</f>
        <v/>
      </c>
      <c r="BT30" s="47" t="str">
        <f>IF('Res Rent Roll'!$B30="","",IF('Res Rent Roll'!$D30="YES",IF(Vacancy!BT$3&lt;'Res Rent Roll'!$J30,'Res Rent Roll'!$H30*'Res Rent Roll'!$C30,'Res Rent Roll'!$R30*Rollover!BS30*Rents!BT30/30),'Res Rent Roll'!$R30*Rollover!BS30*Rents!BT30/30))</f>
        <v/>
      </c>
      <c r="BU30" s="47" t="str">
        <f>IF('Res Rent Roll'!$B30="","",IF('Res Rent Roll'!$D30="YES",IF(Vacancy!BU$3&lt;'Res Rent Roll'!$J30,'Res Rent Roll'!$H30*'Res Rent Roll'!$C30,'Res Rent Roll'!$R30*Rollover!BT30*Rents!BU30/30),'Res Rent Roll'!$R30*Rollover!BT30*Rents!BU30/30))</f>
        <v/>
      </c>
      <c r="BV30" s="47" t="str">
        <f>IF('Res Rent Roll'!$B30="","",IF('Res Rent Roll'!$D30="YES",IF(Vacancy!BV$3&lt;'Res Rent Roll'!$J30,'Res Rent Roll'!$H30*'Res Rent Roll'!$C30,'Res Rent Roll'!$R30*Rollover!BU30*Rents!BV30/30),'Res Rent Roll'!$R30*Rollover!BU30*Rents!BV30/30))</f>
        <v/>
      </c>
      <c r="BW30" s="47" t="str">
        <f>IF('Res Rent Roll'!$B30="","",IF('Res Rent Roll'!$D30="YES",IF(Vacancy!BW$3&lt;'Res Rent Roll'!$J30,'Res Rent Roll'!$H30*'Res Rent Roll'!$C30,'Res Rent Roll'!$R30*Rollover!BV30*Rents!BW30/30),'Res Rent Roll'!$R30*Rollover!BV30*Rents!BW30/30))</f>
        <v/>
      </c>
      <c r="BX30" s="47" t="str">
        <f>IF('Res Rent Roll'!$B30="","",IF('Res Rent Roll'!$D30="YES",IF(Vacancy!BX$3&lt;'Res Rent Roll'!$J30,'Res Rent Roll'!$H30*'Res Rent Roll'!$C30,'Res Rent Roll'!$R30*Rollover!BW30*Rents!BX30/30),'Res Rent Roll'!$R30*Rollover!BW30*Rents!BX30/30))</f>
        <v/>
      </c>
      <c r="BY30" s="47" t="str">
        <f>IF('Res Rent Roll'!$B30="","",IF('Res Rent Roll'!$D30="YES",IF(Vacancy!BY$3&lt;'Res Rent Roll'!$J30,'Res Rent Roll'!$H30*'Res Rent Roll'!$C30,'Res Rent Roll'!$R30*Rollover!BX30*Rents!BY30/30),'Res Rent Roll'!$R30*Rollover!BX30*Rents!BY30/30))</f>
        <v/>
      </c>
      <c r="BZ30" s="47" t="str">
        <f>IF('Res Rent Roll'!$B30="","",IF('Res Rent Roll'!$D30="YES",IF(Vacancy!BZ$3&lt;'Res Rent Roll'!$J30,'Res Rent Roll'!$H30*'Res Rent Roll'!$C30,'Res Rent Roll'!$R30*Rollover!BY30*Rents!BZ30/30),'Res Rent Roll'!$R30*Rollover!BY30*Rents!BZ30/30))</f>
        <v/>
      </c>
      <c r="CA30" s="47" t="str">
        <f>IF('Res Rent Roll'!$B30="","",IF('Res Rent Roll'!$D30="YES",IF(Vacancy!CA$3&lt;'Res Rent Roll'!$J30,'Res Rent Roll'!$H30*'Res Rent Roll'!$C30,'Res Rent Roll'!$R30*Rollover!BZ30*Rents!CA30/30),'Res Rent Roll'!$R30*Rollover!BZ30*Rents!CA30/30))</f>
        <v/>
      </c>
      <c r="CB30" s="47" t="str">
        <f>IF('Res Rent Roll'!$B30="","",IF('Res Rent Roll'!$D30="YES",IF(Vacancy!CB$3&lt;'Res Rent Roll'!$J30,'Res Rent Roll'!$H30*'Res Rent Roll'!$C30,'Res Rent Roll'!$R30*Rollover!CA30*Rents!CB30/30),'Res Rent Roll'!$R30*Rollover!CA30*Rents!CB30/30))</f>
        <v/>
      </c>
      <c r="CC30" s="47" t="str">
        <f>IF('Res Rent Roll'!$B30="","",IF('Res Rent Roll'!$D30="YES",IF(Vacancy!CC$3&lt;'Res Rent Roll'!$J30,'Res Rent Roll'!$H30*'Res Rent Roll'!$C30,'Res Rent Roll'!$R30*Rollover!CB30*Rents!CC30/30),'Res Rent Roll'!$R30*Rollover!CB30*Rents!CC30/30))</f>
        <v/>
      </c>
      <c r="CD30" s="47" t="str">
        <f>IF('Res Rent Roll'!$B30="","",IF('Res Rent Roll'!$D30="YES",IF(Vacancy!CD$3&lt;'Res Rent Roll'!$J30,'Res Rent Roll'!$H30*'Res Rent Roll'!$C30,'Res Rent Roll'!$R30*Rollover!CC30*Rents!CD30/30),'Res Rent Roll'!$R30*Rollover!CC30*Rents!CD30/30))</f>
        <v/>
      </c>
      <c r="CE30" s="47" t="str">
        <f>IF('Res Rent Roll'!$B30="","",IF('Res Rent Roll'!$D30="YES",IF(Vacancy!CE$3&lt;'Res Rent Roll'!$J30,'Res Rent Roll'!$H30*'Res Rent Roll'!$C30,'Res Rent Roll'!$R30*Rollover!CD30*Rents!CE30/30),'Res Rent Roll'!$R30*Rollover!CD30*Rents!CE30/30))</f>
        <v/>
      </c>
      <c r="CF30" s="47" t="str">
        <f>IF('Res Rent Roll'!$B30="","",IF('Res Rent Roll'!$D30="YES",IF(Vacancy!CF$3&lt;'Res Rent Roll'!$J30,'Res Rent Roll'!$H30*'Res Rent Roll'!$C30,'Res Rent Roll'!$R30*Rollover!CE30*Rents!CF30/30),'Res Rent Roll'!$R30*Rollover!CE30*Rents!CF30/30))</f>
        <v/>
      </c>
      <c r="CG30" s="47" t="str">
        <f>IF('Res Rent Roll'!$B30="","",IF('Res Rent Roll'!$D30="YES",IF(Vacancy!CG$3&lt;'Res Rent Roll'!$J30,'Res Rent Roll'!$H30*'Res Rent Roll'!$C30,'Res Rent Roll'!$R30*Rollover!CF30*Rents!CG30/30),'Res Rent Roll'!$R30*Rollover!CF30*Rents!CG30/30))</f>
        <v/>
      </c>
      <c r="CH30" s="47" t="str">
        <f>IF('Res Rent Roll'!$B30="","",IF('Res Rent Roll'!$D30="YES",IF(Vacancy!CH$3&lt;'Res Rent Roll'!$J30,'Res Rent Roll'!$H30*'Res Rent Roll'!$C30,'Res Rent Roll'!$R30*Rollover!CG30*Rents!CH30/30),'Res Rent Roll'!$R30*Rollover!CG30*Rents!CH30/30))</f>
        <v/>
      </c>
      <c r="CI30" s="47" t="str">
        <f>IF('Res Rent Roll'!$B30="","",IF('Res Rent Roll'!$D30="YES",IF(Vacancy!CI$3&lt;'Res Rent Roll'!$J30,'Res Rent Roll'!$H30*'Res Rent Roll'!$C30,'Res Rent Roll'!$R30*Rollover!CH30*Rents!CI30/30),'Res Rent Roll'!$R30*Rollover!CH30*Rents!CI30/30))</f>
        <v/>
      </c>
      <c r="CJ30" s="47" t="str">
        <f>IF('Res Rent Roll'!$B30="","",IF('Res Rent Roll'!$D30="YES",IF(Vacancy!CJ$3&lt;'Res Rent Roll'!$J30,'Res Rent Roll'!$H30*'Res Rent Roll'!$C30,'Res Rent Roll'!$R30*Rollover!CI30*Rents!CJ30/30),'Res Rent Roll'!$R30*Rollover!CI30*Rents!CJ30/30))</f>
        <v/>
      </c>
      <c r="CK30" s="47" t="str">
        <f>IF('Res Rent Roll'!$B30="","",IF('Res Rent Roll'!$D30="YES",IF(Vacancy!CK$3&lt;'Res Rent Roll'!$J30,'Res Rent Roll'!$H30*'Res Rent Roll'!$C30,'Res Rent Roll'!$R30*Rollover!CJ30*Rents!CK30/30),'Res Rent Roll'!$R30*Rollover!CJ30*Rents!CK30/30))</f>
        <v/>
      </c>
      <c r="CL30" s="47" t="str">
        <f>IF('Res Rent Roll'!$B30="","",IF('Res Rent Roll'!$D30="YES",IF(Vacancy!CL$3&lt;'Res Rent Roll'!$J30,'Res Rent Roll'!$H30*'Res Rent Roll'!$C30,'Res Rent Roll'!$R30*Rollover!CK30*Rents!CL30/30),'Res Rent Roll'!$R30*Rollover!CK30*Rents!CL30/30))</f>
        <v/>
      </c>
      <c r="CM30" s="47" t="str">
        <f>IF('Res Rent Roll'!$B30="","",IF('Res Rent Roll'!$D30="YES",IF(Vacancy!CM$3&lt;'Res Rent Roll'!$J30,'Res Rent Roll'!$H30*'Res Rent Roll'!$C30,'Res Rent Roll'!$R30*Rollover!CL30*Rents!CM30/30),'Res Rent Roll'!$R30*Rollover!CL30*Rents!CM30/30))</f>
        <v/>
      </c>
      <c r="CN30" s="47" t="str">
        <f>IF('Res Rent Roll'!$B30="","",IF('Res Rent Roll'!$D30="YES",IF(Vacancy!CN$3&lt;'Res Rent Roll'!$J30,'Res Rent Roll'!$H30*'Res Rent Roll'!$C30,'Res Rent Roll'!$R30*Rollover!CM30*Rents!CN30/30),'Res Rent Roll'!$R30*Rollover!CM30*Rents!CN30/30))</f>
        <v/>
      </c>
      <c r="CO30" s="47" t="str">
        <f>IF('Res Rent Roll'!$B30="","",IF('Res Rent Roll'!$D30="YES",IF(Vacancy!CO$3&lt;'Res Rent Roll'!$J30,'Res Rent Roll'!$H30*'Res Rent Roll'!$C30,'Res Rent Roll'!$R30*Rollover!CN30*Rents!CO30/30),'Res Rent Roll'!$R30*Rollover!CN30*Rents!CO30/30))</f>
        <v/>
      </c>
      <c r="CP30" s="47" t="str">
        <f>IF('Res Rent Roll'!$B30="","",IF('Res Rent Roll'!$D30="YES",IF(Vacancy!CP$3&lt;'Res Rent Roll'!$J30,'Res Rent Roll'!$H30*'Res Rent Roll'!$C30,'Res Rent Roll'!$R30*Rollover!CO30*Rents!CP30/30),'Res Rent Roll'!$R30*Rollover!CO30*Rents!CP30/30))</f>
        <v/>
      </c>
      <c r="CQ30" s="47" t="str">
        <f>IF('Res Rent Roll'!$B30="","",IF('Res Rent Roll'!$D30="YES",IF(Vacancy!CQ$3&lt;'Res Rent Roll'!$J30,'Res Rent Roll'!$H30*'Res Rent Roll'!$C30,'Res Rent Roll'!$R30*Rollover!CP30*Rents!CQ30/30),'Res Rent Roll'!$R30*Rollover!CP30*Rents!CQ30/30))</f>
        <v/>
      </c>
      <c r="CR30" s="47" t="str">
        <f>IF('Res Rent Roll'!$B30="","",IF('Res Rent Roll'!$D30="YES",IF(Vacancy!CR$3&lt;'Res Rent Roll'!$J30,'Res Rent Roll'!$H30*'Res Rent Roll'!$C30,'Res Rent Roll'!$R30*Rollover!CQ30*Rents!CR30/30),'Res Rent Roll'!$R30*Rollover!CQ30*Rents!CR30/30))</f>
        <v/>
      </c>
      <c r="CS30" s="47" t="str">
        <f>IF('Res Rent Roll'!$B30="","",IF('Res Rent Roll'!$D30="YES",IF(Vacancy!CS$3&lt;'Res Rent Roll'!$J30,'Res Rent Roll'!$H30*'Res Rent Roll'!$C30,'Res Rent Roll'!$R30*Rollover!CR30*Rents!CS30/30),'Res Rent Roll'!$R30*Rollover!CR30*Rents!CS30/30))</f>
        <v/>
      </c>
      <c r="CT30" s="47" t="str">
        <f>IF('Res Rent Roll'!$B30="","",IF('Res Rent Roll'!$D30="YES",IF(Vacancy!CT$3&lt;'Res Rent Roll'!$J30,'Res Rent Roll'!$H30*'Res Rent Roll'!$C30,'Res Rent Roll'!$R30*Rollover!CS30*Rents!CT30/30),'Res Rent Roll'!$R30*Rollover!CS30*Rents!CT30/30))</f>
        <v/>
      </c>
      <c r="CU30" s="47" t="str">
        <f>IF('Res Rent Roll'!$B30="","",IF('Res Rent Roll'!$D30="YES",IF(Vacancy!CU$3&lt;'Res Rent Roll'!$J30,'Res Rent Roll'!$H30*'Res Rent Roll'!$C30,'Res Rent Roll'!$R30*Rollover!CT30*Rents!CU30/30),'Res Rent Roll'!$R30*Rollover!CT30*Rents!CU30/30))</f>
        <v/>
      </c>
      <c r="CV30" s="47" t="str">
        <f>IF('Res Rent Roll'!$B30="","",IF('Res Rent Roll'!$D30="YES",IF(Vacancy!CV$3&lt;'Res Rent Roll'!$J30,'Res Rent Roll'!$H30*'Res Rent Roll'!$C30,'Res Rent Roll'!$R30*Rollover!CU30*Rents!CV30/30),'Res Rent Roll'!$R30*Rollover!CU30*Rents!CV30/30))</f>
        <v/>
      </c>
      <c r="CW30" s="47" t="str">
        <f>IF('Res Rent Roll'!$B30="","",IF('Res Rent Roll'!$D30="YES",IF(Vacancy!CW$3&lt;'Res Rent Roll'!$J30,'Res Rent Roll'!$H30*'Res Rent Roll'!$C30,'Res Rent Roll'!$R30*Rollover!CV30*Rents!CW30/30),'Res Rent Roll'!$R30*Rollover!CV30*Rents!CW30/30))</f>
        <v/>
      </c>
      <c r="CX30" s="47" t="str">
        <f>IF('Res Rent Roll'!$B30="","",IF('Res Rent Roll'!$D30="YES",IF(Vacancy!CX$3&lt;'Res Rent Roll'!$J30,'Res Rent Roll'!$H30*'Res Rent Roll'!$C30,'Res Rent Roll'!$R30*Rollover!CW30*Rents!CX30/30),'Res Rent Roll'!$R30*Rollover!CW30*Rents!CX30/30))</f>
        <v/>
      </c>
      <c r="CY30" s="47" t="str">
        <f>IF('Res Rent Roll'!$B30="","",IF('Res Rent Roll'!$D30="YES",IF(Vacancy!CY$3&lt;'Res Rent Roll'!$J30,'Res Rent Roll'!$H30*'Res Rent Roll'!$C30,'Res Rent Roll'!$R30*Rollover!CX30*Rents!CY30/30),'Res Rent Roll'!$R30*Rollover!CX30*Rents!CY30/30))</f>
        <v/>
      </c>
      <c r="CZ30" s="47" t="str">
        <f>IF('Res Rent Roll'!$B30="","",IF('Res Rent Roll'!$D30="YES",IF(Vacancy!CZ$3&lt;'Res Rent Roll'!$J30,'Res Rent Roll'!$H30*'Res Rent Roll'!$C30,'Res Rent Roll'!$R30*Rollover!CY30*Rents!CZ30/30),'Res Rent Roll'!$R30*Rollover!CY30*Rents!CZ30/30))</f>
        <v/>
      </c>
      <c r="DA30" s="47" t="str">
        <f>IF('Res Rent Roll'!$B30="","",IF('Res Rent Roll'!$D30="YES",IF(Vacancy!DA$3&lt;'Res Rent Roll'!$J30,'Res Rent Roll'!$H30*'Res Rent Roll'!$C30,'Res Rent Roll'!$R30*Rollover!CZ30*Rents!DA30/30),'Res Rent Roll'!$R30*Rollover!CZ30*Rents!DA30/30))</f>
        <v/>
      </c>
      <c r="DB30" s="47" t="str">
        <f>IF('Res Rent Roll'!$B30="","",IF('Res Rent Roll'!$D30="YES",IF(Vacancy!DB$3&lt;'Res Rent Roll'!$J30,'Res Rent Roll'!$H30*'Res Rent Roll'!$C30,'Res Rent Roll'!$R30*Rollover!DA30*Rents!DB30/30),'Res Rent Roll'!$R30*Rollover!DA30*Rents!DB30/30))</f>
        <v/>
      </c>
      <c r="DC30" s="47" t="str">
        <f>IF('Res Rent Roll'!$B30="","",IF('Res Rent Roll'!$D30="YES",IF(Vacancy!DC$3&lt;'Res Rent Roll'!$J30,'Res Rent Roll'!$H30*'Res Rent Roll'!$C30,'Res Rent Roll'!$R30*Rollover!DB30*Rents!DC30/30),'Res Rent Roll'!$R30*Rollover!DB30*Rents!DC30/30))</f>
        <v/>
      </c>
      <c r="DD30" s="47" t="str">
        <f>IF('Res Rent Roll'!$B30="","",IF('Res Rent Roll'!$D30="YES",IF(Vacancy!DD$3&lt;'Res Rent Roll'!$J30,'Res Rent Roll'!$H30*'Res Rent Roll'!$C30,'Res Rent Roll'!$R30*Rollover!DC30*Rents!DD30/30),'Res Rent Roll'!$R30*Rollover!DC30*Rents!DD30/30))</f>
        <v/>
      </c>
      <c r="DE30" s="47" t="str">
        <f>IF('Res Rent Roll'!$B30="","",IF('Res Rent Roll'!$D30="YES",IF(Vacancy!DE$3&lt;'Res Rent Roll'!$J30,'Res Rent Roll'!$H30*'Res Rent Roll'!$C30,'Res Rent Roll'!$R30*Rollover!DD30*Rents!DE30/30),'Res Rent Roll'!$R30*Rollover!DD30*Rents!DE30/30))</f>
        <v/>
      </c>
      <c r="DF30" s="47" t="str">
        <f>IF('Res Rent Roll'!$B30="","",IF('Res Rent Roll'!$D30="YES",IF(Vacancy!DF$3&lt;'Res Rent Roll'!$J30,'Res Rent Roll'!$H30*'Res Rent Roll'!$C30,'Res Rent Roll'!$R30*Rollover!DE30*Rents!DF30/30),'Res Rent Roll'!$R30*Rollover!DE30*Rents!DF30/30))</f>
        <v/>
      </c>
      <c r="DG30" s="47" t="str">
        <f>IF('Res Rent Roll'!$B30="","",IF('Res Rent Roll'!$D30="YES",IF(Vacancy!DG$3&lt;'Res Rent Roll'!$J30,'Res Rent Roll'!$H30*'Res Rent Roll'!$C30,'Res Rent Roll'!$R30*Rollover!DF30*Rents!DG30/30),'Res Rent Roll'!$R30*Rollover!DF30*Rents!DG30/30))</f>
        <v/>
      </c>
      <c r="DH30" s="47" t="str">
        <f>IF('Res Rent Roll'!$B30="","",IF('Res Rent Roll'!$D30="YES",IF(Vacancy!DH$3&lt;'Res Rent Roll'!$J30,'Res Rent Roll'!$H30*'Res Rent Roll'!$C30,'Res Rent Roll'!$R30*Rollover!DG30*Rents!DH30/30),'Res Rent Roll'!$R30*Rollover!DG30*Rents!DH30/30))</f>
        <v/>
      </c>
      <c r="DI30" s="47" t="str">
        <f>IF('Res Rent Roll'!$B30="","",IF('Res Rent Roll'!$D30="YES",IF(Vacancy!DI$3&lt;'Res Rent Roll'!$J30,'Res Rent Roll'!$H30*'Res Rent Roll'!$C30,'Res Rent Roll'!$R30*Rollover!DH30*Rents!DI30/30),'Res Rent Roll'!$R30*Rollover!DH30*Rents!DI30/30))</f>
        <v/>
      </c>
      <c r="DJ30" s="47" t="str">
        <f>IF('Res Rent Roll'!$B30="","",IF('Res Rent Roll'!$D30="YES",IF(Vacancy!DJ$3&lt;'Res Rent Roll'!$J30,'Res Rent Roll'!$H30*'Res Rent Roll'!$C30,'Res Rent Roll'!$R30*Rollover!DI30*Rents!DJ30/30),'Res Rent Roll'!$R30*Rollover!DI30*Rents!DJ30/30))</f>
        <v/>
      </c>
      <c r="DK30" s="47" t="str">
        <f>IF('Res Rent Roll'!$B30="","",IF('Res Rent Roll'!$D30="YES",IF(Vacancy!DK$3&lt;'Res Rent Roll'!$J30,'Res Rent Roll'!$H30*'Res Rent Roll'!$C30,'Res Rent Roll'!$R30*Rollover!DJ30*Rents!DK30/30),'Res Rent Roll'!$R30*Rollover!DJ30*Rents!DK30/30))</f>
        <v/>
      </c>
      <c r="DL30" s="47" t="str">
        <f>IF('Res Rent Roll'!$B30="","",IF('Res Rent Roll'!$D30="YES",IF(Vacancy!DL$3&lt;'Res Rent Roll'!$J30,'Res Rent Roll'!$H30*'Res Rent Roll'!$C30,'Res Rent Roll'!$R30*Rollover!DK30*Rents!DL30/30),'Res Rent Roll'!$R30*Rollover!DK30*Rents!DL30/30))</f>
        <v/>
      </c>
      <c r="DM30" s="47" t="str">
        <f>IF('Res Rent Roll'!$B30="","",IF('Res Rent Roll'!$D30="YES",IF(Vacancy!DM$3&lt;'Res Rent Roll'!$J30,'Res Rent Roll'!$H30*'Res Rent Roll'!$C30,'Res Rent Roll'!$R30*Rollover!DL30*Rents!DM30/30),'Res Rent Roll'!$R30*Rollover!DL30*Rents!DM30/30))</f>
        <v/>
      </c>
      <c r="DN30" s="47" t="str">
        <f>IF('Res Rent Roll'!$B30="","",IF('Res Rent Roll'!$D30="YES",IF(Vacancy!DN$3&lt;'Res Rent Roll'!$J30,'Res Rent Roll'!$H30*'Res Rent Roll'!$C30,'Res Rent Roll'!$R30*Rollover!DM30*Rents!DN30/30),'Res Rent Roll'!$R30*Rollover!DM30*Rents!DN30/30))</f>
        <v/>
      </c>
      <c r="DO30" s="47" t="str">
        <f>IF('Res Rent Roll'!$B30="","",IF('Res Rent Roll'!$D30="YES",IF(Vacancy!DO$3&lt;'Res Rent Roll'!$J30,'Res Rent Roll'!$H30*'Res Rent Roll'!$C30,'Res Rent Roll'!$R30*Rollover!DN30*Rents!DO30/30),'Res Rent Roll'!$R30*Rollover!DN30*Rents!DO30/30))</f>
        <v/>
      </c>
      <c r="DP30" s="47" t="str">
        <f>IF('Res Rent Roll'!$B30="","",IF('Res Rent Roll'!$D30="YES",IF(Vacancy!DP$3&lt;'Res Rent Roll'!$J30,'Res Rent Roll'!$H30*'Res Rent Roll'!$C30,'Res Rent Roll'!$R30*Rollover!DO30*Rents!DP30/30),'Res Rent Roll'!$R30*Rollover!DO30*Rents!DP30/30))</f>
        <v/>
      </c>
      <c r="DQ30" s="47" t="str">
        <f>IF('Res Rent Roll'!$B30="","",IF('Res Rent Roll'!$D30="YES",IF(Vacancy!DQ$3&lt;'Res Rent Roll'!$J30,'Res Rent Roll'!$H30*'Res Rent Roll'!$C30,'Res Rent Roll'!$R30*Rollover!DP30*Rents!DQ30/30),'Res Rent Roll'!$R30*Rollover!DP30*Rents!DQ30/30))</f>
        <v/>
      </c>
      <c r="DR30" s="47" t="str">
        <f>IF('Res Rent Roll'!$B30="","",IF('Res Rent Roll'!$D30="YES",IF(Vacancy!DR$3&lt;'Res Rent Roll'!$J30,'Res Rent Roll'!$H30*'Res Rent Roll'!$C30,'Res Rent Roll'!$R30*Rollover!DQ30*Rents!DR30/30),'Res Rent Roll'!$R30*Rollover!DQ30*Rents!DR30/30))</f>
        <v/>
      </c>
      <c r="DS30" s="47" t="str">
        <f>IF('Res Rent Roll'!$B30="","",IF('Res Rent Roll'!$D30="YES",IF(Vacancy!DS$3&lt;'Res Rent Roll'!$J30,'Res Rent Roll'!$H30*'Res Rent Roll'!$C30,'Res Rent Roll'!$R30*Rollover!DR30*Rents!DS30/30),'Res Rent Roll'!$R30*Rollover!DR30*Rents!DS30/30))</f>
        <v/>
      </c>
      <c r="DT30" s="47" t="str">
        <f>IF('Res Rent Roll'!$B30="","",IF('Res Rent Roll'!$D30="YES",IF(Vacancy!DT$3&lt;'Res Rent Roll'!$J30,'Res Rent Roll'!$H30*'Res Rent Roll'!$C30,'Res Rent Roll'!$R30*Rollover!DS30*Rents!DT30/30),'Res Rent Roll'!$R30*Rollover!DS30*Rents!DT30/30))</f>
        <v/>
      </c>
      <c r="DU30" s="47" t="str">
        <f>IF('Res Rent Roll'!$B30="","",IF('Res Rent Roll'!$D30="YES",IF(Vacancy!DU$3&lt;'Res Rent Roll'!$J30,'Res Rent Roll'!$H30*'Res Rent Roll'!$C30,'Res Rent Roll'!$R30*Rollover!DT30*Rents!DU30/30),'Res Rent Roll'!$R30*Rollover!DT30*Rents!DU30/30))</f>
        <v/>
      </c>
      <c r="DV30" s="47" t="str">
        <f>IF('Res Rent Roll'!$B30="","",IF('Res Rent Roll'!$D30="YES",IF(Vacancy!DV$3&lt;'Res Rent Roll'!$J30,'Res Rent Roll'!$H30*'Res Rent Roll'!$C30,'Res Rent Roll'!$R30*Rollover!DU30*Rents!DV30/30),'Res Rent Roll'!$R30*Rollover!DU30*Rents!DV30/30))</f>
        <v/>
      </c>
      <c r="DW30" s="47" t="str">
        <f>IF('Res Rent Roll'!$B30="","",IF('Res Rent Roll'!$D30="YES",IF(Vacancy!DW$3&lt;'Res Rent Roll'!$J30,'Res Rent Roll'!$H30*'Res Rent Roll'!$C30,'Res Rent Roll'!$R30*Rollover!DV30*Rents!DW30/30),'Res Rent Roll'!$R30*Rollover!DV30*Rents!DW30/30))</f>
        <v/>
      </c>
      <c r="DX30" s="47" t="str">
        <f>IF('Res Rent Roll'!$B30="","",IF('Res Rent Roll'!$D30="YES",IF(Vacancy!DX$3&lt;'Res Rent Roll'!$J30,'Res Rent Roll'!$H30*'Res Rent Roll'!$C30,'Res Rent Roll'!$R30*Rollover!DW30*Rents!DX30/30),'Res Rent Roll'!$R30*Rollover!DW30*Rents!DX30/30))</f>
        <v/>
      </c>
      <c r="DY30" s="47" t="str">
        <f>IF('Res Rent Roll'!$B30="","",IF('Res Rent Roll'!$D30="YES",IF(Vacancy!DY$3&lt;'Res Rent Roll'!$J30,'Res Rent Roll'!$H30*'Res Rent Roll'!$C30,'Res Rent Roll'!$R30*Rollover!DX30*Rents!DY30/30),'Res Rent Roll'!$R30*Rollover!DX30*Rents!DY30/30))</f>
        <v/>
      </c>
      <c r="DZ30" s="47" t="str">
        <f>IF('Res Rent Roll'!$B30="","",IF('Res Rent Roll'!$D30="YES",IF(Vacancy!DZ$3&lt;'Res Rent Roll'!$J30,'Res Rent Roll'!$H30*'Res Rent Roll'!$C30,'Res Rent Roll'!$R30*Rollover!DY30*Rents!DZ30/30),'Res Rent Roll'!$R30*Rollover!DY30*Rents!DZ30/30))</f>
        <v/>
      </c>
      <c r="EA30" s="47" t="str">
        <f>IF('Res Rent Roll'!$B30="","",IF('Res Rent Roll'!$D30="YES",IF(Vacancy!EA$3&lt;'Res Rent Roll'!$J30,'Res Rent Roll'!$H30*'Res Rent Roll'!$C30,'Res Rent Roll'!$R30*Rollover!DZ30*Rents!EA30/30),'Res Rent Roll'!$R30*Rollover!DZ30*Rents!EA30/30))</f>
        <v/>
      </c>
      <c r="EB30" s="47" t="str">
        <f>IF('Res Rent Roll'!$B30="","",IF('Res Rent Roll'!$D30="YES",IF(Vacancy!EB$3&lt;'Res Rent Roll'!$J30,'Res Rent Roll'!$H30*'Res Rent Roll'!$C30,'Res Rent Roll'!$R30*Rollover!EA30*Rents!EB30/30),'Res Rent Roll'!$R30*Rollover!EA30*Rents!EB30/30))</f>
        <v/>
      </c>
      <c r="EC30" s="47" t="str">
        <f>IF('Res Rent Roll'!$B30="","",IF('Res Rent Roll'!$D30="YES",IF(Vacancy!EC$3&lt;'Res Rent Roll'!$J30,'Res Rent Roll'!$H30*'Res Rent Roll'!$C30,'Res Rent Roll'!$R30*Rollover!EB30*Rents!EC30/30),'Res Rent Roll'!$R30*Rollover!EB30*Rents!EC30/30))</f>
        <v/>
      </c>
      <c r="ED30" s="47" t="str">
        <f>IF('Res Rent Roll'!$B30="","",IF('Res Rent Roll'!$D30="YES",IF(Vacancy!ED$3&lt;'Res Rent Roll'!$J30,'Res Rent Roll'!$H30*'Res Rent Roll'!$C30,'Res Rent Roll'!$R30*Rollover!EC30*Rents!ED30/30),'Res Rent Roll'!$R30*Rollover!EC30*Rents!ED30/30))</f>
        <v/>
      </c>
      <c r="EE30" s="47" t="str">
        <f>IF('Res Rent Roll'!$B30="","",IF('Res Rent Roll'!$D30="YES",IF(Vacancy!EE$3&lt;'Res Rent Roll'!$J30,'Res Rent Roll'!$H30*'Res Rent Roll'!$C30,'Res Rent Roll'!$R30*Rollover!ED30*Rents!EE30/30),'Res Rent Roll'!$R30*Rollover!ED30*Rents!EE30/30))</f>
        <v/>
      </c>
      <c r="EF30" s="47" t="str">
        <f>IF('Res Rent Roll'!$B30="","",IF('Res Rent Roll'!$D30="YES",IF(Vacancy!EF$3&lt;'Res Rent Roll'!$J30,'Res Rent Roll'!$H30*'Res Rent Roll'!$C30,'Res Rent Roll'!$R30*Rollover!EE30*Rents!EF30/30),'Res Rent Roll'!$R30*Rollover!EE30*Rents!EF30/30))</f>
        <v/>
      </c>
      <c r="EG30" s="47" t="str">
        <f>IF('Res Rent Roll'!$B30="","",IF('Res Rent Roll'!$D30="YES",IF(Vacancy!EG$3&lt;'Res Rent Roll'!$J30,'Res Rent Roll'!$H30*'Res Rent Roll'!$C30,'Res Rent Roll'!$R30*Rollover!EF30*Rents!EG30/30),'Res Rent Roll'!$R30*Rollover!EF30*Rents!EG30/30))</f>
        <v/>
      </c>
      <c r="EH30" s="47" t="str">
        <f>IF('Res Rent Roll'!$B30="","",IF('Res Rent Roll'!$D30="YES",IF(Vacancy!EH$3&lt;'Res Rent Roll'!$J30,'Res Rent Roll'!$H30*'Res Rent Roll'!$C30,'Res Rent Roll'!$R30*Rollover!EG30*Rents!EH30/30),'Res Rent Roll'!$R30*Rollover!EG30*Rents!EH30/30))</f>
        <v/>
      </c>
      <c r="EI30" s="47" t="str">
        <f>IF('Res Rent Roll'!$B30="","",IF('Res Rent Roll'!$D30="YES",IF(Vacancy!EI$3&lt;'Res Rent Roll'!$J30,'Res Rent Roll'!$H30*'Res Rent Roll'!$C30,'Res Rent Roll'!$R30*Rollover!EH30*Rents!EI30/30),'Res Rent Roll'!$R30*Rollover!EH30*Rents!EI30/30))</f>
        <v/>
      </c>
      <c r="EJ30" s="47" t="str">
        <f>IF('Res Rent Roll'!$B30="","",IF('Res Rent Roll'!$D30="YES",IF(Vacancy!EJ$3&lt;'Res Rent Roll'!$J30,'Res Rent Roll'!$H30*'Res Rent Roll'!$C30,'Res Rent Roll'!$R30*Rollover!EI30*Rents!EJ30/30),'Res Rent Roll'!$R30*Rollover!EI30*Rents!EJ30/30))</f>
        <v/>
      </c>
      <c r="EK30" s="47" t="str">
        <f>IF('Res Rent Roll'!$B30="","",IF('Res Rent Roll'!$D30="YES",IF(Vacancy!EK$3&lt;'Res Rent Roll'!$J30,'Res Rent Roll'!$H30*'Res Rent Roll'!$C30,'Res Rent Roll'!$R30*Rollover!EJ30*Rents!EK30/30),'Res Rent Roll'!$R30*Rollover!EJ30*Rents!EK30/30))</f>
        <v/>
      </c>
      <c r="EL30" s="47" t="str">
        <f>IF('Res Rent Roll'!$B30="","",IF('Res Rent Roll'!$D30="YES",IF(Vacancy!EL$3&lt;'Res Rent Roll'!$J30,'Res Rent Roll'!$H30*'Res Rent Roll'!$C30,'Res Rent Roll'!$R30*Rollover!EK30*Rents!EL30/30),'Res Rent Roll'!$R30*Rollover!EK30*Rents!EL30/30))</f>
        <v/>
      </c>
      <c r="EM30" s="47" t="str">
        <f>IF('Res Rent Roll'!$B30="","",IF('Res Rent Roll'!$D30="YES",IF(Vacancy!EM$3&lt;'Res Rent Roll'!$J30,'Res Rent Roll'!$H30*'Res Rent Roll'!$C30,'Res Rent Roll'!$R30*Rollover!EL30*Rents!EM30/30),'Res Rent Roll'!$R30*Rollover!EL30*Rents!EM30/30))</f>
        <v/>
      </c>
      <c r="EN30" s="47" t="str">
        <f>IF('Res Rent Roll'!$B30="","",IF('Res Rent Roll'!$D30="YES",IF(Vacancy!EN$3&lt;'Res Rent Roll'!$J30,'Res Rent Roll'!$H30*'Res Rent Roll'!$C30,'Res Rent Roll'!$R30*Rollover!EM30*Rents!EN30/30),'Res Rent Roll'!$R30*Rollover!EM30*Rents!EN30/30))</f>
        <v/>
      </c>
      <c r="EO30" s="47" t="str">
        <f>IF('Res Rent Roll'!$B30="","",IF('Res Rent Roll'!$D30="YES",IF(Vacancy!EO$3&lt;'Res Rent Roll'!$J30,'Res Rent Roll'!$H30*'Res Rent Roll'!$C30,'Res Rent Roll'!$R30*Rollover!EN30*Rents!EO30/30),'Res Rent Roll'!$R30*Rollover!EN30*Rents!EO30/30))</f>
        <v/>
      </c>
      <c r="EP30" s="47" t="str">
        <f>IF('Res Rent Roll'!$B30="","",IF('Res Rent Roll'!$D30="YES",IF(Vacancy!EP$3&lt;'Res Rent Roll'!$J30,'Res Rent Roll'!$H30*'Res Rent Roll'!$C30,'Res Rent Roll'!$R30*Rollover!EO30*Rents!EP30/30),'Res Rent Roll'!$R30*Rollover!EO30*Rents!EP30/30))</f>
        <v/>
      </c>
      <c r="EQ30" s="47" t="str">
        <f>IF('Res Rent Roll'!$B30="","",IF('Res Rent Roll'!$D30="YES",IF(Vacancy!EQ$3&lt;'Res Rent Roll'!$J30,'Res Rent Roll'!$H30*'Res Rent Roll'!$C30,'Res Rent Roll'!$R30*Rollover!EP30*Rents!EQ30/30),'Res Rent Roll'!$R30*Rollover!EP30*Rents!EQ30/30))</f>
        <v/>
      </c>
      <c r="ER30" s="47" t="str">
        <f>IF('Res Rent Roll'!$B30="","",IF('Res Rent Roll'!$D30="YES",IF(Vacancy!ER$3&lt;'Res Rent Roll'!$J30,'Res Rent Roll'!$H30*'Res Rent Roll'!$C30,'Res Rent Roll'!$R30*Rollover!EQ30*Rents!ER30/30),'Res Rent Roll'!$R30*Rollover!EQ30*Rents!ER30/30))</f>
        <v/>
      </c>
      <c r="ES30" s="47" t="str">
        <f>IF('Res Rent Roll'!$B30="","",IF('Res Rent Roll'!$D30="YES",IF(Vacancy!ES$3&lt;'Res Rent Roll'!$J30,'Res Rent Roll'!$H30*'Res Rent Roll'!$C30,'Res Rent Roll'!$R30*Rollover!ER30*Rents!ES30/30),'Res Rent Roll'!$R30*Rollover!ER30*Rents!ES30/30))</f>
        <v/>
      </c>
      <c r="ET30" s="47" t="str">
        <f>IF('Res Rent Roll'!$B30="","",IF('Res Rent Roll'!$D30="YES",IF(Vacancy!ET$3&lt;'Res Rent Roll'!$J30,'Res Rent Roll'!$H30*'Res Rent Roll'!$C30,'Res Rent Roll'!$R30*Rollover!ES30*Rents!ET30/30),'Res Rent Roll'!$R30*Rollover!ES30*Rents!ET30/30))</f>
        <v/>
      </c>
      <c r="EU30" s="47" t="str">
        <f>IF('Res Rent Roll'!$B30="","",IF('Res Rent Roll'!$D30="YES",IF(Vacancy!EU$3&lt;'Res Rent Roll'!$J30,'Res Rent Roll'!$H30*'Res Rent Roll'!$C30,'Res Rent Roll'!$R30*Rollover!ET30*Rents!EU30/30),'Res Rent Roll'!$R30*Rollover!ET30*Rents!EU30/30))</f>
        <v/>
      </c>
      <c r="EV30" s="47" t="str">
        <f>IF('Res Rent Roll'!$B30="","",IF('Res Rent Roll'!$D30="YES",IF(Vacancy!EV$3&lt;'Res Rent Roll'!$J30,'Res Rent Roll'!$H30*'Res Rent Roll'!$C30,'Res Rent Roll'!$R30*Rollover!EU30*Rents!EV30/30),'Res Rent Roll'!$R30*Rollover!EU30*Rents!EV30/30))</f>
        <v/>
      </c>
      <c r="EW30" s="47" t="str">
        <f>IF('Res Rent Roll'!$B30="","",IF('Res Rent Roll'!$D30="YES",IF(Vacancy!EW$3&lt;'Res Rent Roll'!$J30,'Res Rent Roll'!$H30*'Res Rent Roll'!$C30,'Res Rent Roll'!$R30*Rollover!EV30*Rents!EW30/30),'Res Rent Roll'!$R30*Rollover!EV30*Rents!EW30/30))</f>
        <v/>
      </c>
      <c r="EX30" s="47" t="str">
        <f>IF('Res Rent Roll'!$B30="","",IF('Res Rent Roll'!$D30="YES",IF(Vacancy!EX$3&lt;'Res Rent Roll'!$J30,'Res Rent Roll'!$H30*'Res Rent Roll'!$C30,'Res Rent Roll'!$R30*Rollover!EW30*Rents!EX30/30),'Res Rent Roll'!$R30*Rollover!EW30*Rents!EX30/30))</f>
        <v/>
      </c>
      <c r="EY30" s="47" t="str">
        <f>IF('Res Rent Roll'!$B30="","",IF('Res Rent Roll'!$D30="YES",IF(Vacancy!EY$3&lt;'Res Rent Roll'!$J30,'Res Rent Roll'!$H30*'Res Rent Roll'!$C30,'Res Rent Roll'!$R30*Rollover!EX30*Rents!EY30/30),'Res Rent Roll'!$R30*Rollover!EX30*Rents!EY30/30))</f>
        <v/>
      </c>
      <c r="EZ30" s="47" t="str">
        <f>IF('Res Rent Roll'!$B30="","",IF('Res Rent Roll'!$D30="YES",IF(Vacancy!EZ$3&lt;'Res Rent Roll'!$J30,'Res Rent Roll'!$H30*'Res Rent Roll'!$C30,'Res Rent Roll'!$R30*Rollover!EY30*Rents!EZ30/30),'Res Rent Roll'!$R30*Rollover!EY30*Rents!EZ30/30))</f>
        <v/>
      </c>
      <c r="FA30" s="47" t="str">
        <f>IF('Res Rent Roll'!$B30="","",IF('Res Rent Roll'!$D30="YES",IF(Vacancy!FA$3&lt;'Res Rent Roll'!$J30,'Res Rent Roll'!$H30*'Res Rent Roll'!$C30,'Res Rent Roll'!$R30*Rollover!EZ30*Rents!FA30/30),'Res Rent Roll'!$R30*Rollover!EZ30*Rents!FA30/30))</f>
        <v/>
      </c>
      <c r="FB30" s="47" t="str">
        <f>IF('Res Rent Roll'!$B30="","",IF('Res Rent Roll'!$D30="YES",IF(Vacancy!FB$3&lt;'Res Rent Roll'!$J30,'Res Rent Roll'!$H30*'Res Rent Roll'!$C30,'Res Rent Roll'!$R30*Rollover!FA30*Rents!FB30/30),'Res Rent Roll'!$R30*Rollover!FA30*Rents!FB30/30))</f>
        <v/>
      </c>
      <c r="FC30" s="47" t="str">
        <f>IF('Res Rent Roll'!$B30="","",IF('Res Rent Roll'!$D30="YES",IF(Vacancy!FC$3&lt;'Res Rent Roll'!$J30,'Res Rent Roll'!$H30*'Res Rent Roll'!$C30,'Res Rent Roll'!$R30*Rollover!FB30*Rents!FC30/30),'Res Rent Roll'!$R30*Rollover!FB30*Rents!FC30/30))</f>
        <v/>
      </c>
      <c r="FD30" s="47" t="str">
        <f>IF('Res Rent Roll'!$B30="","",IF('Res Rent Roll'!$D30="YES",IF(Vacancy!FD$3&lt;'Res Rent Roll'!$J30,'Res Rent Roll'!$H30*'Res Rent Roll'!$C30,'Res Rent Roll'!$R30*Rollover!FC30*Rents!FD30/30),'Res Rent Roll'!$R30*Rollover!FC30*Rents!FD30/30))</f>
        <v/>
      </c>
      <c r="FE30" s="47" t="str">
        <f>IF('Res Rent Roll'!$B30="","",IF('Res Rent Roll'!$D30="YES",IF(Vacancy!FE$3&lt;'Res Rent Roll'!$J30,'Res Rent Roll'!$H30*'Res Rent Roll'!$C30,'Res Rent Roll'!$R30*Rollover!FD30*Rents!FE30/30),'Res Rent Roll'!$R30*Rollover!FD30*Rents!FE30/30))</f>
        <v/>
      </c>
      <c r="FF30" s="47" t="str">
        <f>IF('Res Rent Roll'!$B30="","",IF('Res Rent Roll'!$D30="YES",IF(Vacancy!FF$3&lt;'Res Rent Roll'!$J30,'Res Rent Roll'!$H30*'Res Rent Roll'!$C30,'Res Rent Roll'!$R30*Rollover!FE30*Rents!FF30/30),'Res Rent Roll'!$R30*Rollover!FE30*Rents!FF30/30))</f>
        <v/>
      </c>
      <c r="FG30" s="47" t="str">
        <f>IF('Res Rent Roll'!$B30="","",IF('Res Rent Roll'!$D30="YES",IF(Vacancy!FG$3&lt;'Res Rent Roll'!$J30,'Res Rent Roll'!$H30*'Res Rent Roll'!$C30,'Res Rent Roll'!$R30*Rollover!FF30*Rents!FG30/30),'Res Rent Roll'!$R30*Rollover!FF30*Rents!FG30/30))</f>
        <v/>
      </c>
      <c r="FH30" s="47" t="str">
        <f>IF('Res Rent Roll'!$B30="","",IF('Res Rent Roll'!$D30="YES",IF(Vacancy!FH$3&lt;'Res Rent Roll'!$J30,'Res Rent Roll'!$H30*'Res Rent Roll'!$C30,'Res Rent Roll'!$R30*Rollover!FG30*Rents!FH30/30),'Res Rent Roll'!$R30*Rollover!FG30*Rents!FH30/30))</f>
        <v/>
      </c>
      <c r="FI30" s="47" t="str">
        <f>IF('Res Rent Roll'!$B30="","",IF('Res Rent Roll'!$D30="YES",IF(Vacancy!FI$3&lt;'Res Rent Roll'!$J30,'Res Rent Roll'!$H30*'Res Rent Roll'!$C30,'Res Rent Roll'!$R30*Rollover!FH30*Rents!FI30/30),'Res Rent Roll'!$R30*Rollover!FH30*Rents!FI30/30))</f>
        <v/>
      </c>
      <c r="FJ30" s="47" t="str">
        <f>IF('Res Rent Roll'!$B30="","",IF('Res Rent Roll'!$D30="YES",IF(Vacancy!FJ$3&lt;'Res Rent Roll'!$J30,'Res Rent Roll'!$H30*'Res Rent Roll'!$C30,'Res Rent Roll'!$R30*Rollover!FI30*Rents!FJ30/30),'Res Rent Roll'!$R30*Rollover!FI30*Rents!FJ30/30))</f>
        <v/>
      </c>
      <c r="FK30" s="47" t="str">
        <f>IF('Res Rent Roll'!$B30="","",IF('Res Rent Roll'!$D30="YES",IF(Vacancy!FK$3&lt;'Res Rent Roll'!$J30,'Res Rent Roll'!$H30*'Res Rent Roll'!$C30,'Res Rent Roll'!$R30*Rollover!FJ30*Rents!FK30/30),'Res Rent Roll'!$R30*Rollover!FJ30*Rents!FK30/30))</f>
        <v/>
      </c>
      <c r="FL30" s="47" t="str">
        <f>IF('Res Rent Roll'!$B30="","",IF('Res Rent Roll'!$D30="YES",IF(Vacancy!FL$3&lt;'Res Rent Roll'!$J30,'Res Rent Roll'!$H30*'Res Rent Roll'!$C30,'Res Rent Roll'!$R30*Rollover!FK30*Rents!FL30/30),'Res Rent Roll'!$R30*Rollover!FK30*Rents!FL30/30))</f>
        <v/>
      </c>
      <c r="FM30" s="47" t="str">
        <f>IF('Res Rent Roll'!$B30="","",IF('Res Rent Roll'!$D30="YES",IF(Vacancy!FM$3&lt;'Res Rent Roll'!$J30,'Res Rent Roll'!$H30*'Res Rent Roll'!$C30,'Res Rent Roll'!$R30*Rollover!FL30*Rents!FM30/30),'Res Rent Roll'!$R30*Rollover!FL30*Rents!FM30/30))</f>
        <v/>
      </c>
      <c r="FN30" s="47" t="str">
        <f>IF('Res Rent Roll'!$B30="","",IF('Res Rent Roll'!$D30="YES",IF(Vacancy!FN$3&lt;'Res Rent Roll'!$J30,'Res Rent Roll'!$H30*'Res Rent Roll'!$C30,'Res Rent Roll'!$R30*Rollover!FM30*Rents!FN30/30),'Res Rent Roll'!$R30*Rollover!FM30*Rents!FN30/30))</f>
        <v/>
      </c>
      <c r="FO30" s="47" t="str">
        <f>IF('Res Rent Roll'!$B30="","",IF('Res Rent Roll'!$D30="YES",IF(Vacancy!FO$3&lt;'Res Rent Roll'!$J30,'Res Rent Roll'!$H30*'Res Rent Roll'!$C30,'Res Rent Roll'!$R30*Rollover!FN30*Rents!FO30/30),'Res Rent Roll'!$R30*Rollover!FN30*Rents!FO30/30))</f>
        <v/>
      </c>
      <c r="FP30" s="47" t="str">
        <f>IF('Res Rent Roll'!$B30="","",IF('Res Rent Roll'!$D30="YES",IF(Vacancy!FP$3&lt;'Res Rent Roll'!$J30,'Res Rent Roll'!$H30*'Res Rent Roll'!$C30,'Res Rent Roll'!$R30*Rollover!FO30*Rents!FP30/30),'Res Rent Roll'!$R30*Rollover!FO30*Rents!FP30/30))</f>
        <v/>
      </c>
      <c r="FQ30" s="47" t="str">
        <f>IF('Res Rent Roll'!$B30="","",IF('Res Rent Roll'!$D30="YES",IF(Vacancy!FQ$3&lt;'Res Rent Roll'!$J30,'Res Rent Roll'!$H30*'Res Rent Roll'!$C30,'Res Rent Roll'!$R30*Rollover!FP30*Rents!FQ30/30),'Res Rent Roll'!$R30*Rollover!FP30*Rents!FQ30/30))</f>
        <v/>
      </c>
      <c r="FR30" s="47" t="str">
        <f>IF('Res Rent Roll'!$B30="","",IF('Res Rent Roll'!$D30="YES",IF(Vacancy!FR$3&lt;'Res Rent Roll'!$J30,'Res Rent Roll'!$H30*'Res Rent Roll'!$C30,'Res Rent Roll'!$R30*Rollover!FQ30*Rents!FR30/30),'Res Rent Roll'!$R30*Rollover!FQ30*Rents!FR30/30))</f>
        <v/>
      </c>
      <c r="FS30" s="47" t="str">
        <f>IF('Res Rent Roll'!$B30="","",IF('Res Rent Roll'!$D30="YES",IF(Vacancy!FS$3&lt;'Res Rent Roll'!$J30,'Res Rent Roll'!$H30*'Res Rent Roll'!$C30,'Res Rent Roll'!$R30*Rollover!FR30*Rents!FS30/30),'Res Rent Roll'!$R30*Rollover!FR30*Rents!FS30/30))</f>
        <v/>
      </c>
      <c r="FT30" s="47" t="str">
        <f>IF('Res Rent Roll'!$B30="","",IF('Res Rent Roll'!$D30="YES",IF(Vacancy!FT$3&lt;'Res Rent Roll'!$J30,'Res Rent Roll'!$H30*'Res Rent Roll'!$C30,'Res Rent Roll'!$R30*Rollover!FS30*Rents!FT30/30),'Res Rent Roll'!$R30*Rollover!FS30*Rents!FT30/30))</f>
        <v/>
      </c>
      <c r="FU30" s="47" t="str">
        <f>IF('Res Rent Roll'!$B30="","",IF('Res Rent Roll'!$D30="YES",IF(Vacancy!FU$3&lt;'Res Rent Roll'!$J30,'Res Rent Roll'!$H30*'Res Rent Roll'!$C30,'Res Rent Roll'!$R30*Rollover!FT30*Rents!FU30/30),'Res Rent Roll'!$R30*Rollover!FT30*Rents!FU30/30))</f>
        <v/>
      </c>
      <c r="FV30" s="47" t="str">
        <f>IF('Res Rent Roll'!$B30="","",IF('Res Rent Roll'!$D30="YES",IF(Vacancy!FV$3&lt;'Res Rent Roll'!$J30,'Res Rent Roll'!$H30*'Res Rent Roll'!$C30,'Res Rent Roll'!$R30*Rollover!FU30*Rents!FV30/30),'Res Rent Roll'!$R30*Rollover!FU30*Rents!FV30/30))</f>
        <v/>
      </c>
      <c r="FW30" s="47" t="str">
        <f>IF('Res Rent Roll'!$B30="","",IF('Res Rent Roll'!$D30="YES",IF(Vacancy!FW$3&lt;'Res Rent Roll'!$J30,'Res Rent Roll'!$H30*'Res Rent Roll'!$C30,'Res Rent Roll'!$R30*Rollover!FV30*Rents!FW30/30),'Res Rent Roll'!$R30*Rollover!FV30*Rents!FW30/30))</f>
        <v/>
      </c>
      <c r="FX30" s="47" t="str">
        <f>IF('Res Rent Roll'!$B30="","",IF('Res Rent Roll'!$D30="YES",IF(Vacancy!FX$3&lt;'Res Rent Roll'!$J30,'Res Rent Roll'!$H30*'Res Rent Roll'!$C30,'Res Rent Roll'!$R30*Rollover!FW30*Rents!FX30/30),'Res Rent Roll'!$R30*Rollover!FW30*Rents!FX30/30))</f>
        <v/>
      </c>
      <c r="FY30" s="47" t="str">
        <f>IF('Res Rent Roll'!$B30="","",IF('Res Rent Roll'!$D30="YES",IF(Vacancy!FY$3&lt;'Res Rent Roll'!$J30,'Res Rent Roll'!$H30*'Res Rent Roll'!$C30,'Res Rent Roll'!$R30*Rollover!FX30*Rents!FY30/30),'Res Rent Roll'!$R30*Rollover!FX30*Rents!FY30/30))</f>
        <v/>
      </c>
      <c r="FZ30" s="47" t="str">
        <f>IF('Res Rent Roll'!$B30="","",IF('Res Rent Roll'!$D30="YES",IF(Vacancy!FZ$3&lt;'Res Rent Roll'!$J30,'Res Rent Roll'!$H30*'Res Rent Roll'!$C30,'Res Rent Roll'!$R30*Rollover!FY30*Rents!FZ30/30),'Res Rent Roll'!$R30*Rollover!FY30*Rents!FZ30/30))</f>
        <v/>
      </c>
      <c r="GA30" s="48" t="str">
        <f>IF('Res Rent Roll'!$B30="","",IF('Res Rent Roll'!$D30="YES",IF(Vacancy!GA$3&lt;'Res Rent Roll'!$J30,'Res Rent Roll'!$H30*'Res Rent Roll'!$C30,'Res Rent Roll'!$R30*Rollover!FZ30*Rents!GA30/30),'Res Rent Roll'!$R30*Rollover!FZ30*Rents!GA30/30))</f>
        <v/>
      </c>
    </row>
    <row r="31" spans="2:183" x14ac:dyDescent="0.3">
      <c r="B31" s="42" t="str">
        <f>IF('Res Rent Roll'!$B31="","",'Res Rent Roll'!$B31)</f>
        <v/>
      </c>
      <c r="C31" s="43"/>
      <c r="D31" s="47" t="str">
        <f>IF('Res Rent Roll'!$B31="","",IF('Res Rent Roll'!$D31="YES",IF(Vacancy!D$3&lt;'Res Rent Roll'!$J31,'Res Rent Roll'!$H31*'Res Rent Roll'!$C31,'Res Rent Roll'!$R31*Rollover!C31*Rents!D31/30),'Res Rent Roll'!$R31*Rollover!C31*Rents!D31/30))</f>
        <v/>
      </c>
      <c r="E31" s="47" t="str">
        <f>IF('Res Rent Roll'!$B31="","",IF('Res Rent Roll'!$D31="YES",IF(Vacancy!E$3&lt;'Res Rent Roll'!$J31,'Res Rent Roll'!$H31*'Res Rent Roll'!$C31,'Res Rent Roll'!$R31*Rollover!D31*Rents!E31/30),'Res Rent Roll'!$R31*Rollover!D31*Rents!E31/30))</f>
        <v/>
      </c>
      <c r="F31" s="47" t="str">
        <f>IF('Res Rent Roll'!$B31="","",IF('Res Rent Roll'!$D31="YES",IF(Vacancy!F$3&lt;'Res Rent Roll'!$J31,'Res Rent Roll'!$H31*'Res Rent Roll'!$C31,'Res Rent Roll'!$R31*Rollover!E31*Rents!F31/30),'Res Rent Roll'!$R31*Rollover!E31*Rents!F31/30))</f>
        <v/>
      </c>
      <c r="G31" s="47" t="str">
        <f>IF('Res Rent Roll'!$B31="","",IF('Res Rent Roll'!$D31="YES",IF(Vacancy!G$3&lt;'Res Rent Roll'!$J31,'Res Rent Roll'!$H31*'Res Rent Roll'!$C31,'Res Rent Roll'!$R31*Rollover!F31*Rents!G31/30),'Res Rent Roll'!$R31*Rollover!F31*Rents!G31/30))</f>
        <v/>
      </c>
      <c r="H31" s="47" t="str">
        <f>IF('Res Rent Roll'!$B31="","",IF('Res Rent Roll'!$D31="YES",IF(Vacancy!H$3&lt;'Res Rent Roll'!$J31,'Res Rent Roll'!$H31*'Res Rent Roll'!$C31,'Res Rent Roll'!$R31*Rollover!G31*Rents!H31/30),'Res Rent Roll'!$R31*Rollover!G31*Rents!H31/30))</f>
        <v/>
      </c>
      <c r="I31" s="47" t="str">
        <f>IF('Res Rent Roll'!$B31="","",IF('Res Rent Roll'!$D31="YES",IF(Vacancy!I$3&lt;'Res Rent Roll'!$J31,'Res Rent Roll'!$H31*'Res Rent Roll'!$C31,'Res Rent Roll'!$R31*Rollover!H31*Rents!I31/30),'Res Rent Roll'!$R31*Rollover!H31*Rents!I31/30))</f>
        <v/>
      </c>
      <c r="J31" s="47" t="str">
        <f>IF('Res Rent Roll'!$B31="","",IF('Res Rent Roll'!$D31="YES",IF(Vacancy!J$3&lt;'Res Rent Roll'!$J31,'Res Rent Roll'!$H31*'Res Rent Roll'!$C31,'Res Rent Roll'!$R31*Rollover!I31*Rents!J31/30),'Res Rent Roll'!$R31*Rollover!I31*Rents!J31/30))</f>
        <v/>
      </c>
      <c r="K31" s="47" t="str">
        <f>IF('Res Rent Roll'!$B31="","",IF('Res Rent Roll'!$D31="YES",IF(Vacancy!K$3&lt;'Res Rent Roll'!$J31,'Res Rent Roll'!$H31*'Res Rent Roll'!$C31,'Res Rent Roll'!$R31*Rollover!J31*Rents!K31/30),'Res Rent Roll'!$R31*Rollover!J31*Rents!K31/30))</f>
        <v/>
      </c>
      <c r="L31" s="47" t="str">
        <f>IF('Res Rent Roll'!$B31="","",IF('Res Rent Roll'!$D31="YES",IF(Vacancy!L$3&lt;'Res Rent Roll'!$J31,'Res Rent Roll'!$H31*'Res Rent Roll'!$C31,'Res Rent Roll'!$R31*Rollover!K31*Rents!L31/30),'Res Rent Roll'!$R31*Rollover!K31*Rents!L31/30))</f>
        <v/>
      </c>
      <c r="M31" s="47" t="str">
        <f>IF('Res Rent Roll'!$B31="","",IF('Res Rent Roll'!$D31="YES",IF(Vacancy!M$3&lt;'Res Rent Roll'!$J31,'Res Rent Roll'!$H31*'Res Rent Roll'!$C31,'Res Rent Roll'!$R31*Rollover!L31*Rents!M31/30),'Res Rent Roll'!$R31*Rollover!L31*Rents!M31/30))</f>
        <v/>
      </c>
      <c r="N31" s="47" t="str">
        <f>IF('Res Rent Roll'!$B31="","",IF('Res Rent Roll'!$D31="YES",IF(Vacancy!N$3&lt;'Res Rent Roll'!$J31,'Res Rent Roll'!$H31*'Res Rent Roll'!$C31,'Res Rent Roll'!$R31*Rollover!M31*Rents!N31/30),'Res Rent Roll'!$R31*Rollover!M31*Rents!N31/30))</f>
        <v/>
      </c>
      <c r="O31" s="47" t="str">
        <f>IF('Res Rent Roll'!$B31="","",IF('Res Rent Roll'!$D31="YES",IF(Vacancy!O$3&lt;'Res Rent Roll'!$J31,'Res Rent Roll'!$H31*'Res Rent Roll'!$C31,'Res Rent Roll'!$R31*Rollover!N31*Rents!O31/30),'Res Rent Roll'!$R31*Rollover!N31*Rents!O31/30))</f>
        <v/>
      </c>
      <c r="P31" s="47" t="str">
        <f>IF('Res Rent Roll'!$B31="","",IF('Res Rent Roll'!$D31="YES",IF(Vacancy!P$3&lt;'Res Rent Roll'!$J31,'Res Rent Roll'!$H31*'Res Rent Roll'!$C31,'Res Rent Roll'!$R31*Rollover!O31*Rents!P31/30),'Res Rent Roll'!$R31*Rollover!O31*Rents!P31/30))</f>
        <v/>
      </c>
      <c r="Q31" s="47" t="str">
        <f>IF('Res Rent Roll'!$B31="","",IF('Res Rent Roll'!$D31="YES",IF(Vacancy!Q$3&lt;'Res Rent Roll'!$J31,'Res Rent Roll'!$H31*'Res Rent Roll'!$C31,'Res Rent Roll'!$R31*Rollover!P31*Rents!Q31/30),'Res Rent Roll'!$R31*Rollover!P31*Rents!Q31/30))</f>
        <v/>
      </c>
      <c r="R31" s="47" t="str">
        <f>IF('Res Rent Roll'!$B31="","",IF('Res Rent Roll'!$D31="YES",IF(Vacancy!R$3&lt;'Res Rent Roll'!$J31,'Res Rent Roll'!$H31*'Res Rent Roll'!$C31,'Res Rent Roll'!$R31*Rollover!Q31*Rents!R31/30),'Res Rent Roll'!$R31*Rollover!Q31*Rents!R31/30))</f>
        <v/>
      </c>
      <c r="S31" s="47" t="str">
        <f>IF('Res Rent Roll'!$B31="","",IF('Res Rent Roll'!$D31="YES",IF(Vacancy!S$3&lt;'Res Rent Roll'!$J31,'Res Rent Roll'!$H31*'Res Rent Roll'!$C31,'Res Rent Roll'!$R31*Rollover!R31*Rents!S31/30),'Res Rent Roll'!$R31*Rollover!R31*Rents!S31/30))</f>
        <v/>
      </c>
      <c r="T31" s="47" t="str">
        <f>IF('Res Rent Roll'!$B31="","",IF('Res Rent Roll'!$D31="YES",IF(Vacancy!T$3&lt;'Res Rent Roll'!$J31,'Res Rent Roll'!$H31*'Res Rent Roll'!$C31,'Res Rent Roll'!$R31*Rollover!S31*Rents!T31/30),'Res Rent Roll'!$R31*Rollover!S31*Rents!T31/30))</f>
        <v/>
      </c>
      <c r="U31" s="47" t="str">
        <f>IF('Res Rent Roll'!$B31="","",IF('Res Rent Roll'!$D31="YES",IF(Vacancy!U$3&lt;'Res Rent Roll'!$J31,'Res Rent Roll'!$H31*'Res Rent Roll'!$C31,'Res Rent Roll'!$R31*Rollover!T31*Rents!U31/30),'Res Rent Roll'!$R31*Rollover!T31*Rents!U31/30))</f>
        <v/>
      </c>
      <c r="V31" s="47" t="str">
        <f>IF('Res Rent Roll'!$B31="","",IF('Res Rent Roll'!$D31="YES",IF(Vacancy!V$3&lt;'Res Rent Roll'!$J31,'Res Rent Roll'!$H31*'Res Rent Roll'!$C31,'Res Rent Roll'!$R31*Rollover!U31*Rents!V31/30),'Res Rent Roll'!$R31*Rollover!U31*Rents!V31/30))</f>
        <v/>
      </c>
      <c r="W31" s="47" t="str">
        <f>IF('Res Rent Roll'!$B31="","",IF('Res Rent Roll'!$D31="YES",IF(Vacancy!W$3&lt;'Res Rent Roll'!$J31,'Res Rent Roll'!$H31*'Res Rent Roll'!$C31,'Res Rent Roll'!$R31*Rollover!V31*Rents!W31/30),'Res Rent Roll'!$R31*Rollover!V31*Rents!W31/30))</f>
        <v/>
      </c>
      <c r="X31" s="47" t="str">
        <f>IF('Res Rent Roll'!$B31="","",IF('Res Rent Roll'!$D31="YES",IF(Vacancy!X$3&lt;'Res Rent Roll'!$J31,'Res Rent Roll'!$H31*'Res Rent Roll'!$C31,'Res Rent Roll'!$R31*Rollover!W31*Rents!X31/30),'Res Rent Roll'!$R31*Rollover!W31*Rents!X31/30))</f>
        <v/>
      </c>
      <c r="Y31" s="47" t="str">
        <f>IF('Res Rent Roll'!$B31="","",IF('Res Rent Roll'!$D31="YES",IF(Vacancy!Y$3&lt;'Res Rent Roll'!$J31,'Res Rent Roll'!$H31*'Res Rent Roll'!$C31,'Res Rent Roll'!$R31*Rollover!X31*Rents!Y31/30),'Res Rent Roll'!$R31*Rollover!X31*Rents!Y31/30))</f>
        <v/>
      </c>
      <c r="Z31" s="47" t="str">
        <f>IF('Res Rent Roll'!$B31="","",IF('Res Rent Roll'!$D31="YES",IF(Vacancy!Z$3&lt;'Res Rent Roll'!$J31,'Res Rent Roll'!$H31*'Res Rent Roll'!$C31,'Res Rent Roll'!$R31*Rollover!Y31*Rents!Z31/30),'Res Rent Roll'!$R31*Rollover!Y31*Rents!Z31/30))</f>
        <v/>
      </c>
      <c r="AA31" s="47" t="str">
        <f>IF('Res Rent Roll'!$B31="","",IF('Res Rent Roll'!$D31="YES",IF(Vacancy!AA$3&lt;'Res Rent Roll'!$J31,'Res Rent Roll'!$H31*'Res Rent Roll'!$C31,'Res Rent Roll'!$R31*Rollover!Z31*Rents!AA31/30),'Res Rent Roll'!$R31*Rollover!Z31*Rents!AA31/30))</f>
        <v/>
      </c>
      <c r="AB31" s="47" t="str">
        <f>IF('Res Rent Roll'!$B31="","",IF('Res Rent Roll'!$D31="YES",IF(Vacancy!AB$3&lt;'Res Rent Roll'!$J31,'Res Rent Roll'!$H31*'Res Rent Roll'!$C31,'Res Rent Roll'!$R31*Rollover!AA31*Rents!AB31/30),'Res Rent Roll'!$R31*Rollover!AA31*Rents!AB31/30))</f>
        <v/>
      </c>
      <c r="AC31" s="47" t="str">
        <f>IF('Res Rent Roll'!$B31="","",IF('Res Rent Roll'!$D31="YES",IF(Vacancy!AC$3&lt;'Res Rent Roll'!$J31,'Res Rent Roll'!$H31*'Res Rent Roll'!$C31,'Res Rent Roll'!$R31*Rollover!AB31*Rents!AC31/30),'Res Rent Roll'!$R31*Rollover!AB31*Rents!AC31/30))</f>
        <v/>
      </c>
      <c r="AD31" s="47" t="str">
        <f>IF('Res Rent Roll'!$B31="","",IF('Res Rent Roll'!$D31="YES",IF(Vacancy!AD$3&lt;'Res Rent Roll'!$J31,'Res Rent Roll'!$H31*'Res Rent Roll'!$C31,'Res Rent Roll'!$R31*Rollover!AC31*Rents!AD31/30),'Res Rent Roll'!$R31*Rollover!AC31*Rents!AD31/30))</f>
        <v/>
      </c>
      <c r="AE31" s="47" t="str">
        <f>IF('Res Rent Roll'!$B31="","",IF('Res Rent Roll'!$D31="YES",IF(Vacancy!AE$3&lt;'Res Rent Roll'!$J31,'Res Rent Roll'!$H31*'Res Rent Roll'!$C31,'Res Rent Roll'!$R31*Rollover!AD31*Rents!AE31/30),'Res Rent Roll'!$R31*Rollover!AD31*Rents!AE31/30))</f>
        <v/>
      </c>
      <c r="AF31" s="47" t="str">
        <f>IF('Res Rent Roll'!$B31="","",IF('Res Rent Roll'!$D31="YES",IF(Vacancy!AF$3&lt;'Res Rent Roll'!$J31,'Res Rent Roll'!$H31*'Res Rent Roll'!$C31,'Res Rent Roll'!$R31*Rollover!AE31*Rents!AF31/30),'Res Rent Roll'!$R31*Rollover!AE31*Rents!AF31/30))</f>
        <v/>
      </c>
      <c r="AG31" s="47" t="str">
        <f>IF('Res Rent Roll'!$B31="","",IF('Res Rent Roll'!$D31="YES",IF(Vacancy!AG$3&lt;'Res Rent Roll'!$J31,'Res Rent Roll'!$H31*'Res Rent Roll'!$C31,'Res Rent Roll'!$R31*Rollover!AF31*Rents!AG31/30),'Res Rent Roll'!$R31*Rollover!AF31*Rents!AG31/30))</f>
        <v/>
      </c>
      <c r="AH31" s="47" t="str">
        <f>IF('Res Rent Roll'!$B31="","",IF('Res Rent Roll'!$D31="YES",IF(Vacancy!AH$3&lt;'Res Rent Roll'!$J31,'Res Rent Roll'!$H31*'Res Rent Roll'!$C31,'Res Rent Roll'!$R31*Rollover!AG31*Rents!AH31/30),'Res Rent Roll'!$R31*Rollover!AG31*Rents!AH31/30))</f>
        <v/>
      </c>
      <c r="AI31" s="47" t="str">
        <f>IF('Res Rent Roll'!$B31="","",IF('Res Rent Roll'!$D31="YES",IF(Vacancy!AI$3&lt;'Res Rent Roll'!$J31,'Res Rent Roll'!$H31*'Res Rent Roll'!$C31,'Res Rent Roll'!$R31*Rollover!AH31*Rents!AI31/30),'Res Rent Roll'!$R31*Rollover!AH31*Rents!AI31/30))</f>
        <v/>
      </c>
      <c r="AJ31" s="47" t="str">
        <f>IF('Res Rent Roll'!$B31="","",IF('Res Rent Roll'!$D31="YES",IF(Vacancy!AJ$3&lt;'Res Rent Roll'!$J31,'Res Rent Roll'!$H31*'Res Rent Roll'!$C31,'Res Rent Roll'!$R31*Rollover!AI31*Rents!AJ31/30),'Res Rent Roll'!$R31*Rollover!AI31*Rents!AJ31/30))</f>
        <v/>
      </c>
      <c r="AK31" s="47" t="str">
        <f>IF('Res Rent Roll'!$B31="","",IF('Res Rent Roll'!$D31="YES",IF(Vacancy!AK$3&lt;'Res Rent Roll'!$J31,'Res Rent Roll'!$H31*'Res Rent Roll'!$C31,'Res Rent Roll'!$R31*Rollover!AJ31*Rents!AK31/30),'Res Rent Roll'!$R31*Rollover!AJ31*Rents!AK31/30))</f>
        <v/>
      </c>
      <c r="AL31" s="47" t="str">
        <f>IF('Res Rent Roll'!$B31="","",IF('Res Rent Roll'!$D31="YES",IF(Vacancy!AL$3&lt;'Res Rent Roll'!$J31,'Res Rent Roll'!$H31*'Res Rent Roll'!$C31,'Res Rent Roll'!$R31*Rollover!AK31*Rents!AL31/30),'Res Rent Roll'!$R31*Rollover!AK31*Rents!AL31/30))</f>
        <v/>
      </c>
      <c r="AM31" s="47" t="str">
        <f>IF('Res Rent Roll'!$B31="","",IF('Res Rent Roll'!$D31="YES",IF(Vacancy!AM$3&lt;'Res Rent Roll'!$J31,'Res Rent Roll'!$H31*'Res Rent Roll'!$C31,'Res Rent Roll'!$R31*Rollover!AL31*Rents!AM31/30),'Res Rent Roll'!$R31*Rollover!AL31*Rents!AM31/30))</f>
        <v/>
      </c>
      <c r="AN31" s="47" t="str">
        <f>IF('Res Rent Roll'!$B31="","",IF('Res Rent Roll'!$D31="YES",IF(Vacancy!AN$3&lt;'Res Rent Roll'!$J31,'Res Rent Roll'!$H31*'Res Rent Roll'!$C31,'Res Rent Roll'!$R31*Rollover!AM31*Rents!AN31/30),'Res Rent Roll'!$R31*Rollover!AM31*Rents!AN31/30))</f>
        <v/>
      </c>
      <c r="AO31" s="47" t="str">
        <f>IF('Res Rent Roll'!$B31="","",IF('Res Rent Roll'!$D31="YES",IF(Vacancy!AO$3&lt;'Res Rent Roll'!$J31,'Res Rent Roll'!$H31*'Res Rent Roll'!$C31,'Res Rent Roll'!$R31*Rollover!AN31*Rents!AO31/30),'Res Rent Roll'!$R31*Rollover!AN31*Rents!AO31/30))</f>
        <v/>
      </c>
      <c r="AP31" s="47" t="str">
        <f>IF('Res Rent Roll'!$B31="","",IF('Res Rent Roll'!$D31="YES",IF(Vacancy!AP$3&lt;'Res Rent Roll'!$J31,'Res Rent Roll'!$H31*'Res Rent Roll'!$C31,'Res Rent Roll'!$R31*Rollover!AO31*Rents!AP31/30),'Res Rent Roll'!$R31*Rollover!AO31*Rents!AP31/30))</f>
        <v/>
      </c>
      <c r="AQ31" s="47" t="str">
        <f>IF('Res Rent Roll'!$B31="","",IF('Res Rent Roll'!$D31="YES",IF(Vacancy!AQ$3&lt;'Res Rent Roll'!$J31,'Res Rent Roll'!$H31*'Res Rent Roll'!$C31,'Res Rent Roll'!$R31*Rollover!AP31*Rents!AQ31/30),'Res Rent Roll'!$R31*Rollover!AP31*Rents!AQ31/30))</f>
        <v/>
      </c>
      <c r="AR31" s="47" t="str">
        <f>IF('Res Rent Roll'!$B31="","",IF('Res Rent Roll'!$D31="YES",IF(Vacancy!AR$3&lt;'Res Rent Roll'!$J31,'Res Rent Roll'!$H31*'Res Rent Roll'!$C31,'Res Rent Roll'!$R31*Rollover!AQ31*Rents!AR31/30),'Res Rent Roll'!$R31*Rollover!AQ31*Rents!AR31/30))</f>
        <v/>
      </c>
      <c r="AS31" s="47" t="str">
        <f>IF('Res Rent Roll'!$B31="","",IF('Res Rent Roll'!$D31="YES",IF(Vacancy!AS$3&lt;'Res Rent Roll'!$J31,'Res Rent Roll'!$H31*'Res Rent Roll'!$C31,'Res Rent Roll'!$R31*Rollover!AR31*Rents!AS31/30),'Res Rent Roll'!$R31*Rollover!AR31*Rents!AS31/30))</f>
        <v/>
      </c>
      <c r="AT31" s="47" t="str">
        <f>IF('Res Rent Roll'!$B31="","",IF('Res Rent Roll'!$D31="YES",IF(Vacancy!AT$3&lt;'Res Rent Roll'!$J31,'Res Rent Roll'!$H31*'Res Rent Roll'!$C31,'Res Rent Roll'!$R31*Rollover!AS31*Rents!AT31/30),'Res Rent Roll'!$R31*Rollover!AS31*Rents!AT31/30))</f>
        <v/>
      </c>
      <c r="AU31" s="47" t="str">
        <f>IF('Res Rent Roll'!$B31="","",IF('Res Rent Roll'!$D31="YES",IF(Vacancy!AU$3&lt;'Res Rent Roll'!$J31,'Res Rent Roll'!$H31*'Res Rent Roll'!$C31,'Res Rent Roll'!$R31*Rollover!AT31*Rents!AU31/30),'Res Rent Roll'!$R31*Rollover!AT31*Rents!AU31/30))</f>
        <v/>
      </c>
      <c r="AV31" s="47" t="str">
        <f>IF('Res Rent Roll'!$B31="","",IF('Res Rent Roll'!$D31="YES",IF(Vacancy!AV$3&lt;'Res Rent Roll'!$J31,'Res Rent Roll'!$H31*'Res Rent Roll'!$C31,'Res Rent Roll'!$R31*Rollover!AU31*Rents!AV31/30),'Res Rent Roll'!$R31*Rollover!AU31*Rents!AV31/30))</f>
        <v/>
      </c>
      <c r="AW31" s="47" t="str">
        <f>IF('Res Rent Roll'!$B31="","",IF('Res Rent Roll'!$D31="YES",IF(Vacancy!AW$3&lt;'Res Rent Roll'!$J31,'Res Rent Roll'!$H31*'Res Rent Roll'!$C31,'Res Rent Roll'!$R31*Rollover!AV31*Rents!AW31/30),'Res Rent Roll'!$R31*Rollover!AV31*Rents!AW31/30))</f>
        <v/>
      </c>
      <c r="AX31" s="47" t="str">
        <f>IF('Res Rent Roll'!$B31="","",IF('Res Rent Roll'!$D31="YES",IF(Vacancy!AX$3&lt;'Res Rent Roll'!$J31,'Res Rent Roll'!$H31*'Res Rent Roll'!$C31,'Res Rent Roll'!$R31*Rollover!AW31*Rents!AX31/30),'Res Rent Roll'!$R31*Rollover!AW31*Rents!AX31/30))</f>
        <v/>
      </c>
      <c r="AY31" s="47" t="str">
        <f>IF('Res Rent Roll'!$B31="","",IF('Res Rent Roll'!$D31="YES",IF(Vacancy!AY$3&lt;'Res Rent Roll'!$J31,'Res Rent Roll'!$H31*'Res Rent Roll'!$C31,'Res Rent Roll'!$R31*Rollover!AX31*Rents!AY31/30),'Res Rent Roll'!$R31*Rollover!AX31*Rents!AY31/30))</f>
        <v/>
      </c>
      <c r="AZ31" s="47" t="str">
        <f>IF('Res Rent Roll'!$B31="","",IF('Res Rent Roll'!$D31="YES",IF(Vacancy!AZ$3&lt;'Res Rent Roll'!$J31,'Res Rent Roll'!$H31*'Res Rent Roll'!$C31,'Res Rent Roll'!$R31*Rollover!AY31*Rents!AZ31/30),'Res Rent Roll'!$R31*Rollover!AY31*Rents!AZ31/30))</f>
        <v/>
      </c>
      <c r="BA31" s="47" t="str">
        <f>IF('Res Rent Roll'!$B31="","",IF('Res Rent Roll'!$D31="YES",IF(Vacancy!BA$3&lt;'Res Rent Roll'!$J31,'Res Rent Roll'!$H31*'Res Rent Roll'!$C31,'Res Rent Roll'!$R31*Rollover!AZ31*Rents!BA31/30),'Res Rent Roll'!$R31*Rollover!AZ31*Rents!BA31/30))</f>
        <v/>
      </c>
      <c r="BB31" s="47" t="str">
        <f>IF('Res Rent Roll'!$B31="","",IF('Res Rent Roll'!$D31="YES",IF(Vacancy!BB$3&lt;'Res Rent Roll'!$J31,'Res Rent Roll'!$H31*'Res Rent Roll'!$C31,'Res Rent Roll'!$R31*Rollover!BA31*Rents!BB31/30),'Res Rent Roll'!$R31*Rollover!BA31*Rents!BB31/30))</f>
        <v/>
      </c>
      <c r="BC31" s="47" t="str">
        <f>IF('Res Rent Roll'!$B31="","",IF('Res Rent Roll'!$D31="YES",IF(Vacancy!BC$3&lt;'Res Rent Roll'!$J31,'Res Rent Roll'!$H31*'Res Rent Roll'!$C31,'Res Rent Roll'!$R31*Rollover!BB31*Rents!BC31/30),'Res Rent Roll'!$R31*Rollover!BB31*Rents!BC31/30))</f>
        <v/>
      </c>
      <c r="BD31" s="47" t="str">
        <f>IF('Res Rent Roll'!$B31="","",IF('Res Rent Roll'!$D31="YES",IF(Vacancy!BD$3&lt;'Res Rent Roll'!$J31,'Res Rent Roll'!$H31*'Res Rent Roll'!$C31,'Res Rent Roll'!$R31*Rollover!BC31*Rents!BD31/30),'Res Rent Roll'!$R31*Rollover!BC31*Rents!BD31/30))</f>
        <v/>
      </c>
      <c r="BE31" s="47" t="str">
        <f>IF('Res Rent Roll'!$B31="","",IF('Res Rent Roll'!$D31="YES",IF(Vacancy!BE$3&lt;'Res Rent Roll'!$J31,'Res Rent Roll'!$H31*'Res Rent Roll'!$C31,'Res Rent Roll'!$R31*Rollover!BD31*Rents!BE31/30),'Res Rent Roll'!$R31*Rollover!BD31*Rents!BE31/30))</f>
        <v/>
      </c>
      <c r="BF31" s="47" t="str">
        <f>IF('Res Rent Roll'!$B31="","",IF('Res Rent Roll'!$D31="YES",IF(Vacancy!BF$3&lt;'Res Rent Roll'!$J31,'Res Rent Roll'!$H31*'Res Rent Roll'!$C31,'Res Rent Roll'!$R31*Rollover!BE31*Rents!BF31/30),'Res Rent Roll'!$R31*Rollover!BE31*Rents!BF31/30))</f>
        <v/>
      </c>
      <c r="BG31" s="47" t="str">
        <f>IF('Res Rent Roll'!$B31="","",IF('Res Rent Roll'!$D31="YES",IF(Vacancy!BG$3&lt;'Res Rent Roll'!$J31,'Res Rent Roll'!$H31*'Res Rent Roll'!$C31,'Res Rent Roll'!$R31*Rollover!BF31*Rents!BG31/30),'Res Rent Roll'!$R31*Rollover!BF31*Rents!BG31/30))</f>
        <v/>
      </c>
      <c r="BH31" s="47" t="str">
        <f>IF('Res Rent Roll'!$B31="","",IF('Res Rent Roll'!$D31="YES",IF(Vacancy!BH$3&lt;'Res Rent Roll'!$J31,'Res Rent Roll'!$H31*'Res Rent Roll'!$C31,'Res Rent Roll'!$R31*Rollover!BG31*Rents!BH31/30),'Res Rent Roll'!$R31*Rollover!BG31*Rents!BH31/30))</f>
        <v/>
      </c>
      <c r="BI31" s="47" t="str">
        <f>IF('Res Rent Roll'!$B31="","",IF('Res Rent Roll'!$D31="YES",IF(Vacancy!BI$3&lt;'Res Rent Roll'!$J31,'Res Rent Roll'!$H31*'Res Rent Roll'!$C31,'Res Rent Roll'!$R31*Rollover!BH31*Rents!BI31/30),'Res Rent Roll'!$R31*Rollover!BH31*Rents!BI31/30))</f>
        <v/>
      </c>
      <c r="BJ31" s="47" t="str">
        <f>IF('Res Rent Roll'!$B31="","",IF('Res Rent Roll'!$D31="YES",IF(Vacancy!BJ$3&lt;'Res Rent Roll'!$J31,'Res Rent Roll'!$H31*'Res Rent Roll'!$C31,'Res Rent Roll'!$R31*Rollover!BI31*Rents!BJ31/30),'Res Rent Roll'!$R31*Rollover!BI31*Rents!BJ31/30))</f>
        <v/>
      </c>
      <c r="BK31" s="47" t="str">
        <f>IF('Res Rent Roll'!$B31="","",IF('Res Rent Roll'!$D31="YES",IF(Vacancy!BK$3&lt;'Res Rent Roll'!$J31,'Res Rent Roll'!$H31*'Res Rent Roll'!$C31,'Res Rent Roll'!$R31*Rollover!BJ31*Rents!BK31/30),'Res Rent Roll'!$R31*Rollover!BJ31*Rents!BK31/30))</f>
        <v/>
      </c>
      <c r="BL31" s="47" t="str">
        <f>IF('Res Rent Roll'!$B31="","",IF('Res Rent Roll'!$D31="YES",IF(Vacancy!BL$3&lt;'Res Rent Roll'!$J31,'Res Rent Roll'!$H31*'Res Rent Roll'!$C31,'Res Rent Roll'!$R31*Rollover!BK31*Rents!BL31/30),'Res Rent Roll'!$R31*Rollover!BK31*Rents!BL31/30))</f>
        <v/>
      </c>
      <c r="BM31" s="47" t="str">
        <f>IF('Res Rent Roll'!$B31="","",IF('Res Rent Roll'!$D31="YES",IF(Vacancy!BM$3&lt;'Res Rent Roll'!$J31,'Res Rent Roll'!$H31*'Res Rent Roll'!$C31,'Res Rent Roll'!$R31*Rollover!BL31*Rents!BM31/30),'Res Rent Roll'!$R31*Rollover!BL31*Rents!BM31/30))</f>
        <v/>
      </c>
      <c r="BN31" s="47" t="str">
        <f>IF('Res Rent Roll'!$B31="","",IF('Res Rent Roll'!$D31="YES",IF(Vacancy!BN$3&lt;'Res Rent Roll'!$J31,'Res Rent Roll'!$H31*'Res Rent Roll'!$C31,'Res Rent Roll'!$R31*Rollover!BM31*Rents!BN31/30),'Res Rent Roll'!$R31*Rollover!BM31*Rents!BN31/30))</f>
        <v/>
      </c>
      <c r="BO31" s="47" t="str">
        <f>IF('Res Rent Roll'!$B31="","",IF('Res Rent Roll'!$D31="YES",IF(Vacancy!BO$3&lt;'Res Rent Roll'!$J31,'Res Rent Roll'!$H31*'Res Rent Roll'!$C31,'Res Rent Roll'!$R31*Rollover!BN31*Rents!BO31/30),'Res Rent Roll'!$R31*Rollover!BN31*Rents!BO31/30))</f>
        <v/>
      </c>
      <c r="BP31" s="47" t="str">
        <f>IF('Res Rent Roll'!$B31="","",IF('Res Rent Roll'!$D31="YES",IF(Vacancy!BP$3&lt;'Res Rent Roll'!$J31,'Res Rent Roll'!$H31*'Res Rent Roll'!$C31,'Res Rent Roll'!$R31*Rollover!BO31*Rents!BP31/30),'Res Rent Roll'!$R31*Rollover!BO31*Rents!BP31/30))</f>
        <v/>
      </c>
      <c r="BQ31" s="47" t="str">
        <f>IF('Res Rent Roll'!$B31="","",IF('Res Rent Roll'!$D31="YES",IF(Vacancy!BQ$3&lt;'Res Rent Roll'!$J31,'Res Rent Roll'!$H31*'Res Rent Roll'!$C31,'Res Rent Roll'!$R31*Rollover!BP31*Rents!BQ31/30),'Res Rent Roll'!$R31*Rollover!BP31*Rents!BQ31/30))</f>
        <v/>
      </c>
      <c r="BR31" s="47" t="str">
        <f>IF('Res Rent Roll'!$B31="","",IF('Res Rent Roll'!$D31="YES",IF(Vacancy!BR$3&lt;'Res Rent Roll'!$J31,'Res Rent Roll'!$H31*'Res Rent Roll'!$C31,'Res Rent Roll'!$R31*Rollover!BQ31*Rents!BR31/30),'Res Rent Roll'!$R31*Rollover!BQ31*Rents!BR31/30))</f>
        <v/>
      </c>
      <c r="BS31" s="47" t="str">
        <f>IF('Res Rent Roll'!$B31="","",IF('Res Rent Roll'!$D31="YES",IF(Vacancy!BS$3&lt;'Res Rent Roll'!$J31,'Res Rent Roll'!$H31*'Res Rent Roll'!$C31,'Res Rent Roll'!$R31*Rollover!BR31*Rents!BS31/30),'Res Rent Roll'!$R31*Rollover!BR31*Rents!BS31/30))</f>
        <v/>
      </c>
      <c r="BT31" s="47" t="str">
        <f>IF('Res Rent Roll'!$B31="","",IF('Res Rent Roll'!$D31="YES",IF(Vacancy!BT$3&lt;'Res Rent Roll'!$J31,'Res Rent Roll'!$H31*'Res Rent Roll'!$C31,'Res Rent Roll'!$R31*Rollover!BS31*Rents!BT31/30),'Res Rent Roll'!$R31*Rollover!BS31*Rents!BT31/30))</f>
        <v/>
      </c>
      <c r="BU31" s="47" t="str">
        <f>IF('Res Rent Roll'!$B31="","",IF('Res Rent Roll'!$D31="YES",IF(Vacancy!BU$3&lt;'Res Rent Roll'!$J31,'Res Rent Roll'!$H31*'Res Rent Roll'!$C31,'Res Rent Roll'!$R31*Rollover!BT31*Rents!BU31/30),'Res Rent Roll'!$R31*Rollover!BT31*Rents!BU31/30))</f>
        <v/>
      </c>
      <c r="BV31" s="47" t="str">
        <f>IF('Res Rent Roll'!$B31="","",IF('Res Rent Roll'!$D31="YES",IF(Vacancy!BV$3&lt;'Res Rent Roll'!$J31,'Res Rent Roll'!$H31*'Res Rent Roll'!$C31,'Res Rent Roll'!$R31*Rollover!BU31*Rents!BV31/30),'Res Rent Roll'!$R31*Rollover!BU31*Rents!BV31/30))</f>
        <v/>
      </c>
      <c r="BW31" s="47" t="str">
        <f>IF('Res Rent Roll'!$B31="","",IF('Res Rent Roll'!$D31="YES",IF(Vacancy!BW$3&lt;'Res Rent Roll'!$J31,'Res Rent Roll'!$H31*'Res Rent Roll'!$C31,'Res Rent Roll'!$R31*Rollover!BV31*Rents!BW31/30),'Res Rent Roll'!$R31*Rollover!BV31*Rents!BW31/30))</f>
        <v/>
      </c>
      <c r="BX31" s="47" t="str">
        <f>IF('Res Rent Roll'!$B31="","",IF('Res Rent Roll'!$D31="YES",IF(Vacancy!BX$3&lt;'Res Rent Roll'!$J31,'Res Rent Roll'!$H31*'Res Rent Roll'!$C31,'Res Rent Roll'!$R31*Rollover!BW31*Rents!BX31/30),'Res Rent Roll'!$R31*Rollover!BW31*Rents!BX31/30))</f>
        <v/>
      </c>
      <c r="BY31" s="47" t="str">
        <f>IF('Res Rent Roll'!$B31="","",IF('Res Rent Roll'!$D31="YES",IF(Vacancy!BY$3&lt;'Res Rent Roll'!$J31,'Res Rent Roll'!$H31*'Res Rent Roll'!$C31,'Res Rent Roll'!$R31*Rollover!BX31*Rents!BY31/30),'Res Rent Roll'!$R31*Rollover!BX31*Rents!BY31/30))</f>
        <v/>
      </c>
      <c r="BZ31" s="47" t="str">
        <f>IF('Res Rent Roll'!$B31="","",IF('Res Rent Roll'!$D31="YES",IF(Vacancy!BZ$3&lt;'Res Rent Roll'!$J31,'Res Rent Roll'!$H31*'Res Rent Roll'!$C31,'Res Rent Roll'!$R31*Rollover!BY31*Rents!BZ31/30),'Res Rent Roll'!$R31*Rollover!BY31*Rents!BZ31/30))</f>
        <v/>
      </c>
      <c r="CA31" s="47" t="str">
        <f>IF('Res Rent Roll'!$B31="","",IF('Res Rent Roll'!$D31="YES",IF(Vacancy!CA$3&lt;'Res Rent Roll'!$J31,'Res Rent Roll'!$H31*'Res Rent Roll'!$C31,'Res Rent Roll'!$R31*Rollover!BZ31*Rents!CA31/30),'Res Rent Roll'!$R31*Rollover!BZ31*Rents!CA31/30))</f>
        <v/>
      </c>
      <c r="CB31" s="47" t="str">
        <f>IF('Res Rent Roll'!$B31="","",IF('Res Rent Roll'!$D31="YES",IF(Vacancy!CB$3&lt;'Res Rent Roll'!$J31,'Res Rent Roll'!$H31*'Res Rent Roll'!$C31,'Res Rent Roll'!$R31*Rollover!CA31*Rents!CB31/30),'Res Rent Roll'!$R31*Rollover!CA31*Rents!CB31/30))</f>
        <v/>
      </c>
      <c r="CC31" s="47" t="str">
        <f>IF('Res Rent Roll'!$B31="","",IF('Res Rent Roll'!$D31="YES",IF(Vacancy!CC$3&lt;'Res Rent Roll'!$J31,'Res Rent Roll'!$H31*'Res Rent Roll'!$C31,'Res Rent Roll'!$R31*Rollover!CB31*Rents!CC31/30),'Res Rent Roll'!$R31*Rollover!CB31*Rents!CC31/30))</f>
        <v/>
      </c>
      <c r="CD31" s="47" t="str">
        <f>IF('Res Rent Roll'!$B31="","",IF('Res Rent Roll'!$D31="YES",IF(Vacancy!CD$3&lt;'Res Rent Roll'!$J31,'Res Rent Roll'!$H31*'Res Rent Roll'!$C31,'Res Rent Roll'!$R31*Rollover!CC31*Rents!CD31/30),'Res Rent Roll'!$R31*Rollover!CC31*Rents!CD31/30))</f>
        <v/>
      </c>
      <c r="CE31" s="47" t="str">
        <f>IF('Res Rent Roll'!$B31="","",IF('Res Rent Roll'!$D31="YES",IF(Vacancy!CE$3&lt;'Res Rent Roll'!$J31,'Res Rent Roll'!$H31*'Res Rent Roll'!$C31,'Res Rent Roll'!$R31*Rollover!CD31*Rents!CE31/30),'Res Rent Roll'!$R31*Rollover!CD31*Rents!CE31/30))</f>
        <v/>
      </c>
      <c r="CF31" s="47" t="str">
        <f>IF('Res Rent Roll'!$B31="","",IF('Res Rent Roll'!$D31="YES",IF(Vacancy!CF$3&lt;'Res Rent Roll'!$J31,'Res Rent Roll'!$H31*'Res Rent Roll'!$C31,'Res Rent Roll'!$R31*Rollover!CE31*Rents!CF31/30),'Res Rent Roll'!$R31*Rollover!CE31*Rents!CF31/30))</f>
        <v/>
      </c>
      <c r="CG31" s="47" t="str">
        <f>IF('Res Rent Roll'!$B31="","",IF('Res Rent Roll'!$D31="YES",IF(Vacancy!CG$3&lt;'Res Rent Roll'!$J31,'Res Rent Roll'!$H31*'Res Rent Roll'!$C31,'Res Rent Roll'!$R31*Rollover!CF31*Rents!CG31/30),'Res Rent Roll'!$R31*Rollover!CF31*Rents!CG31/30))</f>
        <v/>
      </c>
      <c r="CH31" s="47" t="str">
        <f>IF('Res Rent Roll'!$B31="","",IF('Res Rent Roll'!$D31="YES",IF(Vacancy!CH$3&lt;'Res Rent Roll'!$J31,'Res Rent Roll'!$H31*'Res Rent Roll'!$C31,'Res Rent Roll'!$R31*Rollover!CG31*Rents!CH31/30),'Res Rent Roll'!$R31*Rollover!CG31*Rents!CH31/30))</f>
        <v/>
      </c>
      <c r="CI31" s="47" t="str">
        <f>IF('Res Rent Roll'!$B31="","",IF('Res Rent Roll'!$D31="YES",IF(Vacancy!CI$3&lt;'Res Rent Roll'!$J31,'Res Rent Roll'!$H31*'Res Rent Roll'!$C31,'Res Rent Roll'!$R31*Rollover!CH31*Rents!CI31/30),'Res Rent Roll'!$R31*Rollover!CH31*Rents!CI31/30))</f>
        <v/>
      </c>
      <c r="CJ31" s="47" t="str">
        <f>IF('Res Rent Roll'!$B31="","",IF('Res Rent Roll'!$D31="YES",IF(Vacancy!CJ$3&lt;'Res Rent Roll'!$J31,'Res Rent Roll'!$H31*'Res Rent Roll'!$C31,'Res Rent Roll'!$R31*Rollover!CI31*Rents!CJ31/30),'Res Rent Roll'!$R31*Rollover!CI31*Rents!CJ31/30))</f>
        <v/>
      </c>
      <c r="CK31" s="47" t="str">
        <f>IF('Res Rent Roll'!$B31="","",IF('Res Rent Roll'!$D31="YES",IF(Vacancy!CK$3&lt;'Res Rent Roll'!$J31,'Res Rent Roll'!$H31*'Res Rent Roll'!$C31,'Res Rent Roll'!$R31*Rollover!CJ31*Rents!CK31/30),'Res Rent Roll'!$R31*Rollover!CJ31*Rents!CK31/30))</f>
        <v/>
      </c>
      <c r="CL31" s="47" t="str">
        <f>IF('Res Rent Roll'!$B31="","",IF('Res Rent Roll'!$D31="YES",IF(Vacancy!CL$3&lt;'Res Rent Roll'!$J31,'Res Rent Roll'!$H31*'Res Rent Roll'!$C31,'Res Rent Roll'!$R31*Rollover!CK31*Rents!CL31/30),'Res Rent Roll'!$R31*Rollover!CK31*Rents!CL31/30))</f>
        <v/>
      </c>
      <c r="CM31" s="47" t="str">
        <f>IF('Res Rent Roll'!$B31="","",IF('Res Rent Roll'!$D31="YES",IF(Vacancy!CM$3&lt;'Res Rent Roll'!$J31,'Res Rent Roll'!$H31*'Res Rent Roll'!$C31,'Res Rent Roll'!$R31*Rollover!CL31*Rents!CM31/30),'Res Rent Roll'!$R31*Rollover!CL31*Rents!CM31/30))</f>
        <v/>
      </c>
      <c r="CN31" s="47" t="str">
        <f>IF('Res Rent Roll'!$B31="","",IF('Res Rent Roll'!$D31="YES",IF(Vacancy!CN$3&lt;'Res Rent Roll'!$J31,'Res Rent Roll'!$H31*'Res Rent Roll'!$C31,'Res Rent Roll'!$R31*Rollover!CM31*Rents!CN31/30),'Res Rent Roll'!$R31*Rollover!CM31*Rents!CN31/30))</f>
        <v/>
      </c>
      <c r="CO31" s="47" t="str">
        <f>IF('Res Rent Roll'!$B31="","",IF('Res Rent Roll'!$D31="YES",IF(Vacancy!CO$3&lt;'Res Rent Roll'!$J31,'Res Rent Roll'!$H31*'Res Rent Roll'!$C31,'Res Rent Roll'!$R31*Rollover!CN31*Rents!CO31/30),'Res Rent Roll'!$R31*Rollover!CN31*Rents!CO31/30))</f>
        <v/>
      </c>
      <c r="CP31" s="47" t="str">
        <f>IF('Res Rent Roll'!$B31="","",IF('Res Rent Roll'!$D31="YES",IF(Vacancy!CP$3&lt;'Res Rent Roll'!$J31,'Res Rent Roll'!$H31*'Res Rent Roll'!$C31,'Res Rent Roll'!$R31*Rollover!CO31*Rents!CP31/30),'Res Rent Roll'!$R31*Rollover!CO31*Rents!CP31/30))</f>
        <v/>
      </c>
      <c r="CQ31" s="47" t="str">
        <f>IF('Res Rent Roll'!$B31="","",IF('Res Rent Roll'!$D31="YES",IF(Vacancy!CQ$3&lt;'Res Rent Roll'!$J31,'Res Rent Roll'!$H31*'Res Rent Roll'!$C31,'Res Rent Roll'!$R31*Rollover!CP31*Rents!CQ31/30),'Res Rent Roll'!$R31*Rollover!CP31*Rents!CQ31/30))</f>
        <v/>
      </c>
      <c r="CR31" s="47" t="str">
        <f>IF('Res Rent Roll'!$B31="","",IF('Res Rent Roll'!$D31="YES",IF(Vacancy!CR$3&lt;'Res Rent Roll'!$J31,'Res Rent Roll'!$H31*'Res Rent Roll'!$C31,'Res Rent Roll'!$R31*Rollover!CQ31*Rents!CR31/30),'Res Rent Roll'!$R31*Rollover!CQ31*Rents!CR31/30))</f>
        <v/>
      </c>
      <c r="CS31" s="47" t="str">
        <f>IF('Res Rent Roll'!$B31="","",IF('Res Rent Roll'!$D31="YES",IF(Vacancy!CS$3&lt;'Res Rent Roll'!$J31,'Res Rent Roll'!$H31*'Res Rent Roll'!$C31,'Res Rent Roll'!$R31*Rollover!CR31*Rents!CS31/30),'Res Rent Roll'!$R31*Rollover!CR31*Rents!CS31/30))</f>
        <v/>
      </c>
      <c r="CT31" s="47" t="str">
        <f>IF('Res Rent Roll'!$B31="","",IF('Res Rent Roll'!$D31="YES",IF(Vacancy!CT$3&lt;'Res Rent Roll'!$J31,'Res Rent Roll'!$H31*'Res Rent Roll'!$C31,'Res Rent Roll'!$R31*Rollover!CS31*Rents!CT31/30),'Res Rent Roll'!$R31*Rollover!CS31*Rents!CT31/30))</f>
        <v/>
      </c>
      <c r="CU31" s="47" t="str">
        <f>IF('Res Rent Roll'!$B31="","",IF('Res Rent Roll'!$D31="YES",IF(Vacancy!CU$3&lt;'Res Rent Roll'!$J31,'Res Rent Roll'!$H31*'Res Rent Roll'!$C31,'Res Rent Roll'!$R31*Rollover!CT31*Rents!CU31/30),'Res Rent Roll'!$R31*Rollover!CT31*Rents!CU31/30))</f>
        <v/>
      </c>
      <c r="CV31" s="47" t="str">
        <f>IF('Res Rent Roll'!$B31="","",IF('Res Rent Roll'!$D31="YES",IF(Vacancy!CV$3&lt;'Res Rent Roll'!$J31,'Res Rent Roll'!$H31*'Res Rent Roll'!$C31,'Res Rent Roll'!$R31*Rollover!CU31*Rents!CV31/30),'Res Rent Roll'!$R31*Rollover!CU31*Rents!CV31/30))</f>
        <v/>
      </c>
      <c r="CW31" s="47" t="str">
        <f>IF('Res Rent Roll'!$B31="","",IF('Res Rent Roll'!$D31="YES",IF(Vacancy!CW$3&lt;'Res Rent Roll'!$J31,'Res Rent Roll'!$H31*'Res Rent Roll'!$C31,'Res Rent Roll'!$R31*Rollover!CV31*Rents!CW31/30),'Res Rent Roll'!$R31*Rollover!CV31*Rents!CW31/30))</f>
        <v/>
      </c>
      <c r="CX31" s="47" t="str">
        <f>IF('Res Rent Roll'!$B31="","",IF('Res Rent Roll'!$D31="YES",IF(Vacancy!CX$3&lt;'Res Rent Roll'!$J31,'Res Rent Roll'!$H31*'Res Rent Roll'!$C31,'Res Rent Roll'!$R31*Rollover!CW31*Rents!CX31/30),'Res Rent Roll'!$R31*Rollover!CW31*Rents!CX31/30))</f>
        <v/>
      </c>
      <c r="CY31" s="47" t="str">
        <f>IF('Res Rent Roll'!$B31="","",IF('Res Rent Roll'!$D31="YES",IF(Vacancy!CY$3&lt;'Res Rent Roll'!$J31,'Res Rent Roll'!$H31*'Res Rent Roll'!$C31,'Res Rent Roll'!$R31*Rollover!CX31*Rents!CY31/30),'Res Rent Roll'!$R31*Rollover!CX31*Rents!CY31/30))</f>
        <v/>
      </c>
      <c r="CZ31" s="47" t="str">
        <f>IF('Res Rent Roll'!$B31="","",IF('Res Rent Roll'!$D31="YES",IF(Vacancy!CZ$3&lt;'Res Rent Roll'!$J31,'Res Rent Roll'!$H31*'Res Rent Roll'!$C31,'Res Rent Roll'!$R31*Rollover!CY31*Rents!CZ31/30),'Res Rent Roll'!$R31*Rollover!CY31*Rents!CZ31/30))</f>
        <v/>
      </c>
      <c r="DA31" s="47" t="str">
        <f>IF('Res Rent Roll'!$B31="","",IF('Res Rent Roll'!$D31="YES",IF(Vacancy!DA$3&lt;'Res Rent Roll'!$J31,'Res Rent Roll'!$H31*'Res Rent Roll'!$C31,'Res Rent Roll'!$R31*Rollover!CZ31*Rents!DA31/30),'Res Rent Roll'!$R31*Rollover!CZ31*Rents!DA31/30))</f>
        <v/>
      </c>
      <c r="DB31" s="47" t="str">
        <f>IF('Res Rent Roll'!$B31="","",IF('Res Rent Roll'!$D31="YES",IF(Vacancy!DB$3&lt;'Res Rent Roll'!$J31,'Res Rent Roll'!$H31*'Res Rent Roll'!$C31,'Res Rent Roll'!$R31*Rollover!DA31*Rents!DB31/30),'Res Rent Roll'!$R31*Rollover!DA31*Rents!DB31/30))</f>
        <v/>
      </c>
      <c r="DC31" s="47" t="str">
        <f>IF('Res Rent Roll'!$B31="","",IF('Res Rent Roll'!$D31="YES",IF(Vacancy!DC$3&lt;'Res Rent Roll'!$J31,'Res Rent Roll'!$H31*'Res Rent Roll'!$C31,'Res Rent Roll'!$R31*Rollover!DB31*Rents!DC31/30),'Res Rent Roll'!$R31*Rollover!DB31*Rents!DC31/30))</f>
        <v/>
      </c>
      <c r="DD31" s="47" t="str">
        <f>IF('Res Rent Roll'!$B31="","",IF('Res Rent Roll'!$D31="YES",IF(Vacancy!DD$3&lt;'Res Rent Roll'!$J31,'Res Rent Roll'!$H31*'Res Rent Roll'!$C31,'Res Rent Roll'!$R31*Rollover!DC31*Rents!DD31/30),'Res Rent Roll'!$R31*Rollover!DC31*Rents!DD31/30))</f>
        <v/>
      </c>
      <c r="DE31" s="47" t="str">
        <f>IF('Res Rent Roll'!$B31="","",IF('Res Rent Roll'!$D31="YES",IF(Vacancy!DE$3&lt;'Res Rent Roll'!$J31,'Res Rent Roll'!$H31*'Res Rent Roll'!$C31,'Res Rent Roll'!$R31*Rollover!DD31*Rents!DE31/30),'Res Rent Roll'!$R31*Rollover!DD31*Rents!DE31/30))</f>
        <v/>
      </c>
      <c r="DF31" s="47" t="str">
        <f>IF('Res Rent Roll'!$B31="","",IF('Res Rent Roll'!$D31="YES",IF(Vacancy!DF$3&lt;'Res Rent Roll'!$J31,'Res Rent Roll'!$H31*'Res Rent Roll'!$C31,'Res Rent Roll'!$R31*Rollover!DE31*Rents!DF31/30),'Res Rent Roll'!$R31*Rollover!DE31*Rents!DF31/30))</f>
        <v/>
      </c>
      <c r="DG31" s="47" t="str">
        <f>IF('Res Rent Roll'!$B31="","",IF('Res Rent Roll'!$D31="YES",IF(Vacancy!DG$3&lt;'Res Rent Roll'!$J31,'Res Rent Roll'!$H31*'Res Rent Roll'!$C31,'Res Rent Roll'!$R31*Rollover!DF31*Rents!DG31/30),'Res Rent Roll'!$R31*Rollover!DF31*Rents!DG31/30))</f>
        <v/>
      </c>
      <c r="DH31" s="47" t="str">
        <f>IF('Res Rent Roll'!$B31="","",IF('Res Rent Roll'!$D31="YES",IF(Vacancy!DH$3&lt;'Res Rent Roll'!$J31,'Res Rent Roll'!$H31*'Res Rent Roll'!$C31,'Res Rent Roll'!$R31*Rollover!DG31*Rents!DH31/30),'Res Rent Roll'!$R31*Rollover!DG31*Rents!DH31/30))</f>
        <v/>
      </c>
      <c r="DI31" s="47" t="str">
        <f>IF('Res Rent Roll'!$B31="","",IF('Res Rent Roll'!$D31="YES",IF(Vacancy!DI$3&lt;'Res Rent Roll'!$J31,'Res Rent Roll'!$H31*'Res Rent Roll'!$C31,'Res Rent Roll'!$R31*Rollover!DH31*Rents!DI31/30),'Res Rent Roll'!$R31*Rollover!DH31*Rents!DI31/30))</f>
        <v/>
      </c>
      <c r="DJ31" s="47" t="str">
        <f>IF('Res Rent Roll'!$B31="","",IF('Res Rent Roll'!$D31="YES",IF(Vacancy!DJ$3&lt;'Res Rent Roll'!$J31,'Res Rent Roll'!$H31*'Res Rent Roll'!$C31,'Res Rent Roll'!$R31*Rollover!DI31*Rents!DJ31/30),'Res Rent Roll'!$R31*Rollover!DI31*Rents!DJ31/30))</f>
        <v/>
      </c>
      <c r="DK31" s="47" t="str">
        <f>IF('Res Rent Roll'!$B31="","",IF('Res Rent Roll'!$D31="YES",IF(Vacancy!DK$3&lt;'Res Rent Roll'!$J31,'Res Rent Roll'!$H31*'Res Rent Roll'!$C31,'Res Rent Roll'!$R31*Rollover!DJ31*Rents!DK31/30),'Res Rent Roll'!$R31*Rollover!DJ31*Rents!DK31/30))</f>
        <v/>
      </c>
      <c r="DL31" s="47" t="str">
        <f>IF('Res Rent Roll'!$B31="","",IF('Res Rent Roll'!$D31="YES",IF(Vacancy!DL$3&lt;'Res Rent Roll'!$J31,'Res Rent Roll'!$H31*'Res Rent Roll'!$C31,'Res Rent Roll'!$R31*Rollover!DK31*Rents!DL31/30),'Res Rent Roll'!$R31*Rollover!DK31*Rents!DL31/30))</f>
        <v/>
      </c>
      <c r="DM31" s="47" t="str">
        <f>IF('Res Rent Roll'!$B31="","",IF('Res Rent Roll'!$D31="YES",IF(Vacancy!DM$3&lt;'Res Rent Roll'!$J31,'Res Rent Roll'!$H31*'Res Rent Roll'!$C31,'Res Rent Roll'!$R31*Rollover!DL31*Rents!DM31/30),'Res Rent Roll'!$R31*Rollover!DL31*Rents!DM31/30))</f>
        <v/>
      </c>
      <c r="DN31" s="47" t="str">
        <f>IF('Res Rent Roll'!$B31="","",IF('Res Rent Roll'!$D31="YES",IF(Vacancy!DN$3&lt;'Res Rent Roll'!$J31,'Res Rent Roll'!$H31*'Res Rent Roll'!$C31,'Res Rent Roll'!$R31*Rollover!DM31*Rents!DN31/30),'Res Rent Roll'!$R31*Rollover!DM31*Rents!DN31/30))</f>
        <v/>
      </c>
      <c r="DO31" s="47" t="str">
        <f>IF('Res Rent Roll'!$B31="","",IF('Res Rent Roll'!$D31="YES",IF(Vacancy!DO$3&lt;'Res Rent Roll'!$J31,'Res Rent Roll'!$H31*'Res Rent Roll'!$C31,'Res Rent Roll'!$R31*Rollover!DN31*Rents!DO31/30),'Res Rent Roll'!$R31*Rollover!DN31*Rents!DO31/30))</f>
        <v/>
      </c>
      <c r="DP31" s="47" t="str">
        <f>IF('Res Rent Roll'!$B31="","",IF('Res Rent Roll'!$D31="YES",IF(Vacancy!DP$3&lt;'Res Rent Roll'!$J31,'Res Rent Roll'!$H31*'Res Rent Roll'!$C31,'Res Rent Roll'!$R31*Rollover!DO31*Rents!DP31/30),'Res Rent Roll'!$R31*Rollover!DO31*Rents!DP31/30))</f>
        <v/>
      </c>
      <c r="DQ31" s="47" t="str">
        <f>IF('Res Rent Roll'!$B31="","",IF('Res Rent Roll'!$D31="YES",IF(Vacancy!DQ$3&lt;'Res Rent Roll'!$J31,'Res Rent Roll'!$H31*'Res Rent Roll'!$C31,'Res Rent Roll'!$R31*Rollover!DP31*Rents!DQ31/30),'Res Rent Roll'!$R31*Rollover!DP31*Rents!DQ31/30))</f>
        <v/>
      </c>
      <c r="DR31" s="47" t="str">
        <f>IF('Res Rent Roll'!$B31="","",IF('Res Rent Roll'!$D31="YES",IF(Vacancy!DR$3&lt;'Res Rent Roll'!$J31,'Res Rent Roll'!$H31*'Res Rent Roll'!$C31,'Res Rent Roll'!$R31*Rollover!DQ31*Rents!DR31/30),'Res Rent Roll'!$R31*Rollover!DQ31*Rents!DR31/30))</f>
        <v/>
      </c>
      <c r="DS31" s="47" t="str">
        <f>IF('Res Rent Roll'!$B31="","",IF('Res Rent Roll'!$D31="YES",IF(Vacancy!DS$3&lt;'Res Rent Roll'!$J31,'Res Rent Roll'!$H31*'Res Rent Roll'!$C31,'Res Rent Roll'!$R31*Rollover!DR31*Rents!DS31/30),'Res Rent Roll'!$R31*Rollover!DR31*Rents!DS31/30))</f>
        <v/>
      </c>
      <c r="DT31" s="47" t="str">
        <f>IF('Res Rent Roll'!$B31="","",IF('Res Rent Roll'!$D31="YES",IF(Vacancy!DT$3&lt;'Res Rent Roll'!$J31,'Res Rent Roll'!$H31*'Res Rent Roll'!$C31,'Res Rent Roll'!$R31*Rollover!DS31*Rents!DT31/30),'Res Rent Roll'!$R31*Rollover!DS31*Rents!DT31/30))</f>
        <v/>
      </c>
      <c r="DU31" s="47" t="str">
        <f>IF('Res Rent Roll'!$B31="","",IF('Res Rent Roll'!$D31="YES",IF(Vacancy!DU$3&lt;'Res Rent Roll'!$J31,'Res Rent Roll'!$H31*'Res Rent Roll'!$C31,'Res Rent Roll'!$R31*Rollover!DT31*Rents!DU31/30),'Res Rent Roll'!$R31*Rollover!DT31*Rents!DU31/30))</f>
        <v/>
      </c>
      <c r="DV31" s="47" t="str">
        <f>IF('Res Rent Roll'!$B31="","",IF('Res Rent Roll'!$D31="YES",IF(Vacancy!DV$3&lt;'Res Rent Roll'!$J31,'Res Rent Roll'!$H31*'Res Rent Roll'!$C31,'Res Rent Roll'!$R31*Rollover!DU31*Rents!DV31/30),'Res Rent Roll'!$R31*Rollover!DU31*Rents!DV31/30))</f>
        <v/>
      </c>
      <c r="DW31" s="47" t="str">
        <f>IF('Res Rent Roll'!$B31="","",IF('Res Rent Roll'!$D31="YES",IF(Vacancy!DW$3&lt;'Res Rent Roll'!$J31,'Res Rent Roll'!$H31*'Res Rent Roll'!$C31,'Res Rent Roll'!$R31*Rollover!DV31*Rents!DW31/30),'Res Rent Roll'!$R31*Rollover!DV31*Rents!DW31/30))</f>
        <v/>
      </c>
      <c r="DX31" s="47" t="str">
        <f>IF('Res Rent Roll'!$B31="","",IF('Res Rent Roll'!$D31="YES",IF(Vacancy!DX$3&lt;'Res Rent Roll'!$J31,'Res Rent Roll'!$H31*'Res Rent Roll'!$C31,'Res Rent Roll'!$R31*Rollover!DW31*Rents!DX31/30),'Res Rent Roll'!$R31*Rollover!DW31*Rents!DX31/30))</f>
        <v/>
      </c>
      <c r="DY31" s="47" t="str">
        <f>IF('Res Rent Roll'!$B31="","",IF('Res Rent Roll'!$D31="YES",IF(Vacancy!DY$3&lt;'Res Rent Roll'!$J31,'Res Rent Roll'!$H31*'Res Rent Roll'!$C31,'Res Rent Roll'!$R31*Rollover!DX31*Rents!DY31/30),'Res Rent Roll'!$R31*Rollover!DX31*Rents!DY31/30))</f>
        <v/>
      </c>
      <c r="DZ31" s="47" t="str">
        <f>IF('Res Rent Roll'!$B31="","",IF('Res Rent Roll'!$D31="YES",IF(Vacancy!DZ$3&lt;'Res Rent Roll'!$J31,'Res Rent Roll'!$H31*'Res Rent Roll'!$C31,'Res Rent Roll'!$R31*Rollover!DY31*Rents!DZ31/30),'Res Rent Roll'!$R31*Rollover!DY31*Rents!DZ31/30))</f>
        <v/>
      </c>
      <c r="EA31" s="47" t="str">
        <f>IF('Res Rent Roll'!$B31="","",IF('Res Rent Roll'!$D31="YES",IF(Vacancy!EA$3&lt;'Res Rent Roll'!$J31,'Res Rent Roll'!$H31*'Res Rent Roll'!$C31,'Res Rent Roll'!$R31*Rollover!DZ31*Rents!EA31/30),'Res Rent Roll'!$R31*Rollover!DZ31*Rents!EA31/30))</f>
        <v/>
      </c>
      <c r="EB31" s="47" t="str">
        <f>IF('Res Rent Roll'!$B31="","",IF('Res Rent Roll'!$D31="YES",IF(Vacancy!EB$3&lt;'Res Rent Roll'!$J31,'Res Rent Roll'!$H31*'Res Rent Roll'!$C31,'Res Rent Roll'!$R31*Rollover!EA31*Rents!EB31/30),'Res Rent Roll'!$R31*Rollover!EA31*Rents!EB31/30))</f>
        <v/>
      </c>
      <c r="EC31" s="47" t="str">
        <f>IF('Res Rent Roll'!$B31="","",IF('Res Rent Roll'!$D31="YES",IF(Vacancy!EC$3&lt;'Res Rent Roll'!$J31,'Res Rent Roll'!$H31*'Res Rent Roll'!$C31,'Res Rent Roll'!$R31*Rollover!EB31*Rents!EC31/30),'Res Rent Roll'!$R31*Rollover!EB31*Rents!EC31/30))</f>
        <v/>
      </c>
      <c r="ED31" s="47" t="str">
        <f>IF('Res Rent Roll'!$B31="","",IF('Res Rent Roll'!$D31="YES",IF(Vacancy!ED$3&lt;'Res Rent Roll'!$J31,'Res Rent Roll'!$H31*'Res Rent Roll'!$C31,'Res Rent Roll'!$R31*Rollover!EC31*Rents!ED31/30),'Res Rent Roll'!$R31*Rollover!EC31*Rents!ED31/30))</f>
        <v/>
      </c>
      <c r="EE31" s="47" t="str">
        <f>IF('Res Rent Roll'!$B31="","",IF('Res Rent Roll'!$D31="YES",IF(Vacancy!EE$3&lt;'Res Rent Roll'!$J31,'Res Rent Roll'!$H31*'Res Rent Roll'!$C31,'Res Rent Roll'!$R31*Rollover!ED31*Rents!EE31/30),'Res Rent Roll'!$R31*Rollover!ED31*Rents!EE31/30))</f>
        <v/>
      </c>
      <c r="EF31" s="47" t="str">
        <f>IF('Res Rent Roll'!$B31="","",IF('Res Rent Roll'!$D31="YES",IF(Vacancy!EF$3&lt;'Res Rent Roll'!$J31,'Res Rent Roll'!$H31*'Res Rent Roll'!$C31,'Res Rent Roll'!$R31*Rollover!EE31*Rents!EF31/30),'Res Rent Roll'!$R31*Rollover!EE31*Rents!EF31/30))</f>
        <v/>
      </c>
      <c r="EG31" s="47" t="str">
        <f>IF('Res Rent Roll'!$B31="","",IF('Res Rent Roll'!$D31="YES",IF(Vacancy!EG$3&lt;'Res Rent Roll'!$J31,'Res Rent Roll'!$H31*'Res Rent Roll'!$C31,'Res Rent Roll'!$R31*Rollover!EF31*Rents!EG31/30),'Res Rent Roll'!$R31*Rollover!EF31*Rents!EG31/30))</f>
        <v/>
      </c>
      <c r="EH31" s="47" t="str">
        <f>IF('Res Rent Roll'!$B31="","",IF('Res Rent Roll'!$D31="YES",IF(Vacancy!EH$3&lt;'Res Rent Roll'!$J31,'Res Rent Roll'!$H31*'Res Rent Roll'!$C31,'Res Rent Roll'!$R31*Rollover!EG31*Rents!EH31/30),'Res Rent Roll'!$R31*Rollover!EG31*Rents!EH31/30))</f>
        <v/>
      </c>
      <c r="EI31" s="47" t="str">
        <f>IF('Res Rent Roll'!$B31="","",IF('Res Rent Roll'!$D31="YES",IF(Vacancy!EI$3&lt;'Res Rent Roll'!$J31,'Res Rent Roll'!$H31*'Res Rent Roll'!$C31,'Res Rent Roll'!$R31*Rollover!EH31*Rents!EI31/30),'Res Rent Roll'!$R31*Rollover!EH31*Rents!EI31/30))</f>
        <v/>
      </c>
      <c r="EJ31" s="47" t="str">
        <f>IF('Res Rent Roll'!$B31="","",IF('Res Rent Roll'!$D31="YES",IF(Vacancy!EJ$3&lt;'Res Rent Roll'!$J31,'Res Rent Roll'!$H31*'Res Rent Roll'!$C31,'Res Rent Roll'!$R31*Rollover!EI31*Rents!EJ31/30),'Res Rent Roll'!$R31*Rollover!EI31*Rents!EJ31/30))</f>
        <v/>
      </c>
      <c r="EK31" s="47" t="str">
        <f>IF('Res Rent Roll'!$B31="","",IF('Res Rent Roll'!$D31="YES",IF(Vacancy!EK$3&lt;'Res Rent Roll'!$J31,'Res Rent Roll'!$H31*'Res Rent Roll'!$C31,'Res Rent Roll'!$R31*Rollover!EJ31*Rents!EK31/30),'Res Rent Roll'!$R31*Rollover!EJ31*Rents!EK31/30))</f>
        <v/>
      </c>
      <c r="EL31" s="47" t="str">
        <f>IF('Res Rent Roll'!$B31="","",IF('Res Rent Roll'!$D31="YES",IF(Vacancy!EL$3&lt;'Res Rent Roll'!$J31,'Res Rent Roll'!$H31*'Res Rent Roll'!$C31,'Res Rent Roll'!$R31*Rollover!EK31*Rents!EL31/30),'Res Rent Roll'!$R31*Rollover!EK31*Rents!EL31/30))</f>
        <v/>
      </c>
      <c r="EM31" s="47" t="str">
        <f>IF('Res Rent Roll'!$B31="","",IF('Res Rent Roll'!$D31="YES",IF(Vacancy!EM$3&lt;'Res Rent Roll'!$J31,'Res Rent Roll'!$H31*'Res Rent Roll'!$C31,'Res Rent Roll'!$R31*Rollover!EL31*Rents!EM31/30),'Res Rent Roll'!$R31*Rollover!EL31*Rents!EM31/30))</f>
        <v/>
      </c>
      <c r="EN31" s="47" t="str">
        <f>IF('Res Rent Roll'!$B31="","",IF('Res Rent Roll'!$D31="YES",IF(Vacancy!EN$3&lt;'Res Rent Roll'!$J31,'Res Rent Roll'!$H31*'Res Rent Roll'!$C31,'Res Rent Roll'!$R31*Rollover!EM31*Rents!EN31/30),'Res Rent Roll'!$R31*Rollover!EM31*Rents!EN31/30))</f>
        <v/>
      </c>
      <c r="EO31" s="47" t="str">
        <f>IF('Res Rent Roll'!$B31="","",IF('Res Rent Roll'!$D31="YES",IF(Vacancy!EO$3&lt;'Res Rent Roll'!$J31,'Res Rent Roll'!$H31*'Res Rent Roll'!$C31,'Res Rent Roll'!$R31*Rollover!EN31*Rents!EO31/30),'Res Rent Roll'!$R31*Rollover!EN31*Rents!EO31/30))</f>
        <v/>
      </c>
      <c r="EP31" s="47" t="str">
        <f>IF('Res Rent Roll'!$B31="","",IF('Res Rent Roll'!$D31="YES",IF(Vacancy!EP$3&lt;'Res Rent Roll'!$J31,'Res Rent Roll'!$H31*'Res Rent Roll'!$C31,'Res Rent Roll'!$R31*Rollover!EO31*Rents!EP31/30),'Res Rent Roll'!$R31*Rollover!EO31*Rents!EP31/30))</f>
        <v/>
      </c>
      <c r="EQ31" s="47" t="str">
        <f>IF('Res Rent Roll'!$B31="","",IF('Res Rent Roll'!$D31="YES",IF(Vacancy!EQ$3&lt;'Res Rent Roll'!$J31,'Res Rent Roll'!$H31*'Res Rent Roll'!$C31,'Res Rent Roll'!$R31*Rollover!EP31*Rents!EQ31/30),'Res Rent Roll'!$R31*Rollover!EP31*Rents!EQ31/30))</f>
        <v/>
      </c>
      <c r="ER31" s="47" t="str">
        <f>IF('Res Rent Roll'!$B31="","",IF('Res Rent Roll'!$D31="YES",IF(Vacancy!ER$3&lt;'Res Rent Roll'!$J31,'Res Rent Roll'!$H31*'Res Rent Roll'!$C31,'Res Rent Roll'!$R31*Rollover!EQ31*Rents!ER31/30),'Res Rent Roll'!$R31*Rollover!EQ31*Rents!ER31/30))</f>
        <v/>
      </c>
      <c r="ES31" s="47" t="str">
        <f>IF('Res Rent Roll'!$B31="","",IF('Res Rent Roll'!$D31="YES",IF(Vacancy!ES$3&lt;'Res Rent Roll'!$J31,'Res Rent Roll'!$H31*'Res Rent Roll'!$C31,'Res Rent Roll'!$R31*Rollover!ER31*Rents!ES31/30),'Res Rent Roll'!$R31*Rollover!ER31*Rents!ES31/30))</f>
        <v/>
      </c>
      <c r="ET31" s="47" t="str">
        <f>IF('Res Rent Roll'!$B31="","",IF('Res Rent Roll'!$D31="YES",IF(Vacancy!ET$3&lt;'Res Rent Roll'!$J31,'Res Rent Roll'!$H31*'Res Rent Roll'!$C31,'Res Rent Roll'!$R31*Rollover!ES31*Rents!ET31/30),'Res Rent Roll'!$R31*Rollover!ES31*Rents!ET31/30))</f>
        <v/>
      </c>
      <c r="EU31" s="47" t="str">
        <f>IF('Res Rent Roll'!$B31="","",IF('Res Rent Roll'!$D31="YES",IF(Vacancy!EU$3&lt;'Res Rent Roll'!$J31,'Res Rent Roll'!$H31*'Res Rent Roll'!$C31,'Res Rent Roll'!$R31*Rollover!ET31*Rents!EU31/30),'Res Rent Roll'!$R31*Rollover!ET31*Rents!EU31/30))</f>
        <v/>
      </c>
      <c r="EV31" s="47" t="str">
        <f>IF('Res Rent Roll'!$B31="","",IF('Res Rent Roll'!$D31="YES",IF(Vacancy!EV$3&lt;'Res Rent Roll'!$J31,'Res Rent Roll'!$H31*'Res Rent Roll'!$C31,'Res Rent Roll'!$R31*Rollover!EU31*Rents!EV31/30),'Res Rent Roll'!$R31*Rollover!EU31*Rents!EV31/30))</f>
        <v/>
      </c>
      <c r="EW31" s="47" t="str">
        <f>IF('Res Rent Roll'!$B31="","",IF('Res Rent Roll'!$D31="YES",IF(Vacancy!EW$3&lt;'Res Rent Roll'!$J31,'Res Rent Roll'!$H31*'Res Rent Roll'!$C31,'Res Rent Roll'!$R31*Rollover!EV31*Rents!EW31/30),'Res Rent Roll'!$R31*Rollover!EV31*Rents!EW31/30))</f>
        <v/>
      </c>
      <c r="EX31" s="47" t="str">
        <f>IF('Res Rent Roll'!$B31="","",IF('Res Rent Roll'!$D31="YES",IF(Vacancy!EX$3&lt;'Res Rent Roll'!$J31,'Res Rent Roll'!$H31*'Res Rent Roll'!$C31,'Res Rent Roll'!$R31*Rollover!EW31*Rents!EX31/30),'Res Rent Roll'!$R31*Rollover!EW31*Rents!EX31/30))</f>
        <v/>
      </c>
      <c r="EY31" s="47" t="str">
        <f>IF('Res Rent Roll'!$B31="","",IF('Res Rent Roll'!$D31="YES",IF(Vacancy!EY$3&lt;'Res Rent Roll'!$J31,'Res Rent Roll'!$H31*'Res Rent Roll'!$C31,'Res Rent Roll'!$R31*Rollover!EX31*Rents!EY31/30),'Res Rent Roll'!$R31*Rollover!EX31*Rents!EY31/30))</f>
        <v/>
      </c>
      <c r="EZ31" s="47" t="str">
        <f>IF('Res Rent Roll'!$B31="","",IF('Res Rent Roll'!$D31="YES",IF(Vacancy!EZ$3&lt;'Res Rent Roll'!$J31,'Res Rent Roll'!$H31*'Res Rent Roll'!$C31,'Res Rent Roll'!$R31*Rollover!EY31*Rents!EZ31/30),'Res Rent Roll'!$R31*Rollover!EY31*Rents!EZ31/30))</f>
        <v/>
      </c>
      <c r="FA31" s="47" t="str">
        <f>IF('Res Rent Roll'!$B31="","",IF('Res Rent Roll'!$D31="YES",IF(Vacancy!FA$3&lt;'Res Rent Roll'!$J31,'Res Rent Roll'!$H31*'Res Rent Roll'!$C31,'Res Rent Roll'!$R31*Rollover!EZ31*Rents!FA31/30),'Res Rent Roll'!$R31*Rollover!EZ31*Rents!FA31/30))</f>
        <v/>
      </c>
      <c r="FB31" s="47" t="str">
        <f>IF('Res Rent Roll'!$B31="","",IF('Res Rent Roll'!$D31="YES",IF(Vacancy!FB$3&lt;'Res Rent Roll'!$J31,'Res Rent Roll'!$H31*'Res Rent Roll'!$C31,'Res Rent Roll'!$R31*Rollover!FA31*Rents!FB31/30),'Res Rent Roll'!$R31*Rollover!FA31*Rents!FB31/30))</f>
        <v/>
      </c>
      <c r="FC31" s="47" t="str">
        <f>IF('Res Rent Roll'!$B31="","",IF('Res Rent Roll'!$D31="YES",IF(Vacancy!FC$3&lt;'Res Rent Roll'!$J31,'Res Rent Roll'!$H31*'Res Rent Roll'!$C31,'Res Rent Roll'!$R31*Rollover!FB31*Rents!FC31/30),'Res Rent Roll'!$R31*Rollover!FB31*Rents!FC31/30))</f>
        <v/>
      </c>
      <c r="FD31" s="47" t="str">
        <f>IF('Res Rent Roll'!$B31="","",IF('Res Rent Roll'!$D31="YES",IF(Vacancy!FD$3&lt;'Res Rent Roll'!$J31,'Res Rent Roll'!$H31*'Res Rent Roll'!$C31,'Res Rent Roll'!$R31*Rollover!FC31*Rents!FD31/30),'Res Rent Roll'!$R31*Rollover!FC31*Rents!FD31/30))</f>
        <v/>
      </c>
      <c r="FE31" s="47" t="str">
        <f>IF('Res Rent Roll'!$B31="","",IF('Res Rent Roll'!$D31="YES",IF(Vacancy!FE$3&lt;'Res Rent Roll'!$J31,'Res Rent Roll'!$H31*'Res Rent Roll'!$C31,'Res Rent Roll'!$R31*Rollover!FD31*Rents!FE31/30),'Res Rent Roll'!$R31*Rollover!FD31*Rents!FE31/30))</f>
        <v/>
      </c>
      <c r="FF31" s="47" t="str">
        <f>IF('Res Rent Roll'!$B31="","",IF('Res Rent Roll'!$D31="YES",IF(Vacancy!FF$3&lt;'Res Rent Roll'!$J31,'Res Rent Roll'!$H31*'Res Rent Roll'!$C31,'Res Rent Roll'!$R31*Rollover!FE31*Rents!FF31/30),'Res Rent Roll'!$R31*Rollover!FE31*Rents!FF31/30))</f>
        <v/>
      </c>
      <c r="FG31" s="47" t="str">
        <f>IF('Res Rent Roll'!$B31="","",IF('Res Rent Roll'!$D31="YES",IF(Vacancy!FG$3&lt;'Res Rent Roll'!$J31,'Res Rent Roll'!$H31*'Res Rent Roll'!$C31,'Res Rent Roll'!$R31*Rollover!FF31*Rents!FG31/30),'Res Rent Roll'!$R31*Rollover!FF31*Rents!FG31/30))</f>
        <v/>
      </c>
      <c r="FH31" s="47" t="str">
        <f>IF('Res Rent Roll'!$B31="","",IF('Res Rent Roll'!$D31="YES",IF(Vacancy!FH$3&lt;'Res Rent Roll'!$J31,'Res Rent Roll'!$H31*'Res Rent Roll'!$C31,'Res Rent Roll'!$R31*Rollover!FG31*Rents!FH31/30),'Res Rent Roll'!$R31*Rollover!FG31*Rents!FH31/30))</f>
        <v/>
      </c>
      <c r="FI31" s="47" t="str">
        <f>IF('Res Rent Roll'!$B31="","",IF('Res Rent Roll'!$D31="YES",IF(Vacancy!FI$3&lt;'Res Rent Roll'!$J31,'Res Rent Roll'!$H31*'Res Rent Roll'!$C31,'Res Rent Roll'!$R31*Rollover!FH31*Rents!FI31/30),'Res Rent Roll'!$R31*Rollover!FH31*Rents!FI31/30))</f>
        <v/>
      </c>
      <c r="FJ31" s="47" t="str">
        <f>IF('Res Rent Roll'!$B31="","",IF('Res Rent Roll'!$D31="YES",IF(Vacancy!FJ$3&lt;'Res Rent Roll'!$J31,'Res Rent Roll'!$H31*'Res Rent Roll'!$C31,'Res Rent Roll'!$R31*Rollover!FI31*Rents!FJ31/30),'Res Rent Roll'!$R31*Rollover!FI31*Rents!FJ31/30))</f>
        <v/>
      </c>
      <c r="FK31" s="47" t="str">
        <f>IF('Res Rent Roll'!$B31="","",IF('Res Rent Roll'!$D31="YES",IF(Vacancy!FK$3&lt;'Res Rent Roll'!$J31,'Res Rent Roll'!$H31*'Res Rent Roll'!$C31,'Res Rent Roll'!$R31*Rollover!FJ31*Rents!FK31/30),'Res Rent Roll'!$R31*Rollover!FJ31*Rents!FK31/30))</f>
        <v/>
      </c>
      <c r="FL31" s="47" t="str">
        <f>IF('Res Rent Roll'!$B31="","",IF('Res Rent Roll'!$D31="YES",IF(Vacancy!FL$3&lt;'Res Rent Roll'!$J31,'Res Rent Roll'!$H31*'Res Rent Roll'!$C31,'Res Rent Roll'!$R31*Rollover!FK31*Rents!FL31/30),'Res Rent Roll'!$R31*Rollover!FK31*Rents!FL31/30))</f>
        <v/>
      </c>
      <c r="FM31" s="47" t="str">
        <f>IF('Res Rent Roll'!$B31="","",IF('Res Rent Roll'!$D31="YES",IF(Vacancy!FM$3&lt;'Res Rent Roll'!$J31,'Res Rent Roll'!$H31*'Res Rent Roll'!$C31,'Res Rent Roll'!$R31*Rollover!FL31*Rents!FM31/30),'Res Rent Roll'!$R31*Rollover!FL31*Rents!FM31/30))</f>
        <v/>
      </c>
      <c r="FN31" s="47" t="str">
        <f>IF('Res Rent Roll'!$B31="","",IF('Res Rent Roll'!$D31="YES",IF(Vacancy!FN$3&lt;'Res Rent Roll'!$J31,'Res Rent Roll'!$H31*'Res Rent Roll'!$C31,'Res Rent Roll'!$R31*Rollover!FM31*Rents!FN31/30),'Res Rent Roll'!$R31*Rollover!FM31*Rents!FN31/30))</f>
        <v/>
      </c>
      <c r="FO31" s="47" t="str">
        <f>IF('Res Rent Roll'!$B31="","",IF('Res Rent Roll'!$D31="YES",IF(Vacancy!FO$3&lt;'Res Rent Roll'!$J31,'Res Rent Roll'!$H31*'Res Rent Roll'!$C31,'Res Rent Roll'!$R31*Rollover!FN31*Rents!FO31/30),'Res Rent Roll'!$R31*Rollover!FN31*Rents!FO31/30))</f>
        <v/>
      </c>
      <c r="FP31" s="47" t="str">
        <f>IF('Res Rent Roll'!$B31="","",IF('Res Rent Roll'!$D31="YES",IF(Vacancy!FP$3&lt;'Res Rent Roll'!$J31,'Res Rent Roll'!$H31*'Res Rent Roll'!$C31,'Res Rent Roll'!$R31*Rollover!FO31*Rents!FP31/30),'Res Rent Roll'!$R31*Rollover!FO31*Rents!FP31/30))</f>
        <v/>
      </c>
      <c r="FQ31" s="47" t="str">
        <f>IF('Res Rent Roll'!$B31="","",IF('Res Rent Roll'!$D31="YES",IF(Vacancy!FQ$3&lt;'Res Rent Roll'!$J31,'Res Rent Roll'!$H31*'Res Rent Roll'!$C31,'Res Rent Roll'!$R31*Rollover!FP31*Rents!FQ31/30),'Res Rent Roll'!$R31*Rollover!FP31*Rents!FQ31/30))</f>
        <v/>
      </c>
      <c r="FR31" s="47" t="str">
        <f>IF('Res Rent Roll'!$B31="","",IF('Res Rent Roll'!$D31="YES",IF(Vacancy!FR$3&lt;'Res Rent Roll'!$J31,'Res Rent Roll'!$H31*'Res Rent Roll'!$C31,'Res Rent Roll'!$R31*Rollover!FQ31*Rents!FR31/30),'Res Rent Roll'!$R31*Rollover!FQ31*Rents!FR31/30))</f>
        <v/>
      </c>
      <c r="FS31" s="47" t="str">
        <f>IF('Res Rent Roll'!$B31="","",IF('Res Rent Roll'!$D31="YES",IF(Vacancy!FS$3&lt;'Res Rent Roll'!$J31,'Res Rent Roll'!$H31*'Res Rent Roll'!$C31,'Res Rent Roll'!$R31*Rollover!FR31*Rents!FS31/30),'Res Rent Roll'!$R31*Rollover!FR31*Rents!FS31/30))</f>
        <v/>
      </c>
      <c r="FT31" s="47" t="str">
        <f>IF('Res Rent Roll'!$B31="","",IF('Res Rent Roll'!$D31="YES",IF(Vacancy!FT$3&lt;'Res Rent Roll'!$J31,'Res Rent Roll'!$H31*'Res Rent Roll'!$C31,'Res Rent Roll'!$R31*Rollover!FS31*Rents!FT31/30),'Res Rent Roll'!$R31*Rollover!FS31*Rents!FT31/30))</f>
        <v/>
      </c>
      <c r="FU31" s="47" t="str">
        <f>IF('Res Rent Roll'!$B31="","",IF('Res Rent Roll'!$D31="YES",IF(Vacancy!FU$3&lt;'Res Rent Roll'!$J31,'Res Rent Roll'!$H31*'Res Rent Roll'!$C31,'Res Rent Roll'!$R31*Rollover!FT31*Rents!FU31/30),'Res Rent Roll'!$R31*Rollover!FT31*Rents!FU31/30))</f>
        <v/>
      </c>
      <c r="FV31" s="47" t="str">
        <f>IF('Res Rent Roll'!$B31="","",IF('Res Rent Roll'!$D31="YES",IF(Vacancy!FV$3&lt;'Res Rent Roll'!$J31,'Res Rent Roll'!$H31*'Res Rent Roll'!$C31,'Res Rent Roll'!$R31*Rollover!FU31*Rents!FV31/30),'Res Rent Roll'!$R31*Rollover!FU31*Rents!FV31/30))</f>
        <v/>
      </c>
      <c r="FW31" s="47" t="str">
        <f>IF('Res Rent Roll'!$B31="","",IF('Res Rent Roll'!$D31="YES",IF(Vacancy!FW$3&lt;'Res Rent Roll'!$J31,'Res Rent Roll'!$H31*'Res Rent Roll'!$C31,'Res Rent Roll'!$R31*Rollover!FV31*Rents!FW31/30),'Res Rent Roll'!$R31*Rollover!FV31*Rents!FW31/30))</f>
        <v/>
      </c>
      <c r="FX31" s="47" t="str">
        <f>IF('Res Rent Roll'!$B31="","",IF('Res Rent Roll'!$D31="YES",IF(Vacancy!FX$3&lt;'Res Rent Roll'!$J31,'Res Rent Roll'!$H31*'Res Rent Roll'!$C31,'Res Rent Roll'!$R31*Rollover!FW31*Rents!FX31/30),'Res Rent Roll'!$R31*Rollover!FW31*Rents!FX31/30))</f>
        <v/>
      </c>
      <c r="FY31" s="47" t="str">
        <f>IF('Res Rent Roll'!$B31="","",IF('Res Rent Roll'!$D31="YES",IF(Vacancy!FY$3&lt;'Res Rent Roll'!$J31,'Res Rent Roll'!$H31*'Res Rent Roll'!$C31,'Res Rent Roll'!$R31*Rollover!FX31*Rents!FY31/30),'Res Rent Roll'!$R31*Rollover!FX31*Rents!FY31/30))</f>
        <v/>
      </c>
      <c r="FZ31" s="47" t="str">
        <f>IF('Res Rent Roll'!$B31="","",IF('Res Rent Roll'!$D31="YES",IF(Vacancy!FZ$3&lt;'Res Rent Roll'!$J31,'Res Rent Roll'!$H31*'Res Rent Roll'!$C31,'Res Rent Roll'!$R31*Rollover!FY31*Rents!FZ31/30),'Res Rent Roll'!$R31*Rollover!FY31*Rents!FZ31/30))</f>
        <v/>
      </c>
      <c r="GA31" s="48" t="str">
        <f>IF('Res Rent Roll'!$B31="","",IF('Res Rent Roll'!$D31="YES",IF(Vacancy!GA$3&lt;'Res Rent Roll'!$J31,'Res Rent Roll'!$H31*'Res Rent Roll'!$C31,'Res Rent Roll'!$R31*Rollover!FZ31*Rents!GA31/30),'Res Rent Roll'!$R31*Rollover!FZ31*Rents!GA31/30))</f>
        <v/>
      </c>
    </row>
    <row r="32" spans="2:183" x14ac:dyDescent="0.3">
      <c r="B32" s="42" t="str">
        <f>IF('Res Rent Roll'!$B32="","",'Res Rent Roll'!$B32)</f>
        <v/>
      </c>
      <c r="C32" s="43"/>
      <c r="D32" s="47" t="str">
        <f>IF('Res Rent Roll'!$B32="","",IF('Res Rent Roll'!$D32="YES",IF(Vacancy!D$3&lt;'Res Rent Roll'!$J32,'Res Rent Roll'!$H32*'Res Rent Roll'!$C32,'Res Rent Roll'!$R32*Rollover!C32*Rents!D32/30),'Res Rent Roll'!$R32*Rollover!C32*Rents!D32/30))</f>
        <v/>
      </c>
      <c r="E32" s="47" t="str">
        <f>IF('Res Rent Roll'!$B32="","",IF('Res Rent Roll'!$D32="YES",IF(Vacancy!E$3&lt;'Res Rent Roll'!$J32,'Res Rent Roll'!$H32*'Res Rent Roll'!$C32,'Res Rent Roll'!$R32*Rollover!D32*Rents!E32/30),'Res Rent Roll'!$R32*Rollover!D32*Rents!E32/30))</f>
        <v/>
      </c>
      <c r="F32" s="47" t="str">
        <f>IF('Res Rent Roll'!$B32="","",IF('Res Rent Roll'!$D32="YES",IF(Vacancy!F$3&lt;'Res Rent Roll'!$J32,'Res Rent Roll'!$H32*'Res Rent Roll'!$C32,'Res Rent Roll'!$R32*Rollover!E32*Rents!F32/30),'Res Rent Roll'!$R32*Rollover!E32*Rents!F32/30))</f>
        <v/>
      </c>
      <c r="G32" s="47" t="str">
        <f>IF('Res Rent Roll'!$B32="","",IF('Res Rent Roll'!$D32="YES",IF(Vacancy!G$3&lt;'Res Rent Roll'!$J32,'Res Rent Roll'!$H32*'Res Rent Roll'!$C32,'Res Rent Roll'!$R32*Rollover!F32*Rents!G32/30),'Res Rent Roll'!$R32*Rollover!F32*Rents!G32/30))</f>
        <v/>
      </c>
      <c r="H32" s="47" t="str">
        <f>IF('Res Rent Roll'!$B32="","",IF('Res Rent Roll'!$D32="YES",IF(Vacancy!H$3&lt;'Res Rent Roll'!$J32,'Res Rent Roll'!$H32*'Res Rent Roll'!$C32,'Res Rent Roll'!$R32*Rollover!G32*Rents!H32/30),'Res Rent Roll'!$R32*Rollover!G32*Rents!H32/30))</f>
        <v/>
      </c>
      <c r="I32" s="47" t="str">
        <f>IF('Res Rent Roll'!$B32="","",IF('Res Rent Roll'!$D32="YES",IF(Vacancy!I$3&lt;'Res Rent Roll'!$J32,'Res Rent Roll'!$H32*'Res Rent Roll'!$C32,'Res Rent Roll'!$R32*Rollover!H32*Rents!I32/30),'Res Rent Roll'!$R32*Rollover!H32*Rents!I32/30))</f>
        <v/>
      </c>
      <c r="J32" s="47" t="str">
        <f>IF('Res Rent Roll'!$B32="","",IF('Res Rent Roll'!$D32="YES",IF(Vacancy!J$3&lt;'Res Rent Roll'!$J32,'Res Rent Roll'!$H32*'Res Rent Roll'!$C32,'Res Rent Roll'!$R32*Rollover!I32*Rents!J32/30),'Res Rent Roll'!$R32*Rollover!I32*Rents!J32/30))</f>
        <v/>
      </c>
      <c r="K32" s="47" t="str">
        <f>IF('Res Rent Roll'!$B32="","",IF('Res Rent Roll'!$D32="YES",IF(Vacancy!K$3&lt;'Res Rent Roll'!$J32,'Res Rent Roll'!$H32*'Res Rent Roll'!$C32,'Res Rent Roll'!$R32*Rollover!J32*Rents!K32/30),'Res Rent Roll'!$R32*Rollover!J32*Rents!K32/30))</f>
        <v/>
      </c>
      <c r="L32" s="47" t="str">
        <f>IF('Res Rent Roll'!$B32="","",IF('Res Rent Roll'!$D32="YES",IF(Vacancy!L$3&lt;'Res Rent Roll'!$J32,'Res Rent Roll'!$H32*'Res Rent Roll'!$C32,'Res Rent Roll'!$R32*Rollover!K32*Rents!L32/30),'Res Rent Roll'!$R32*Rollover!K32*Rents!L32/30))</f>
        <v/>
      </c>
      <c r="M32" s="47" t="str">
        <f>IF('Res Rent Roll'!$B32="","",IF('Res Rent Roll'!$D32="YES",IF(Vacancy!M$3&lt;'Res Rent Roll'!$J32,'Res Rent Roll'!$H32*'Res Rent Roll'!$C32,'Res Rent Roll'!$R32*Rollover!L32*Rents!M32/30),'Res Rent Roll'!$R32*Rollover!L32*Rents!M32/30))</f>
        <v/>
      </c>
      <c r="N32" s="47" t="str">
        <f>IF('Res Rent Roll'!$B32="","",IF('Res Rent Roll'!$D32="YES",IF(Vacancy!N$3&lt;'Res Rent Roll'!$J32,'Res Rent Roll'!$H32*'Res Rent Roll'!$C32,'Res Rent Roll'!$R32*Rollover!M32*Rents!N32/30),'Res Rent Roll'!$R32*Rollover!M32*Rents!N32/30))</f>
        <v/>
      </c>
      <c r="O32" s="47" t="str">
        <f>IF('Res Rent Roll'!$B32="","",IF('Res Rent Roll'!$D32="YES",IF(Vacancy!O$3&lt;'Res Rent Roll'!$J32,'Res Rent Roll'!$H32*'Res Rent Roll'!$C32,'Res Rent Roll'!$R32*Rollover!N32*Rents!O32/30),'Res Rent Roll'!$R32*Rollover!N32*Rents!O32/30))</f>
        <v/>
      </c>
      <c r="P32" s="47" t="str">
        <f>IF('Res Rent Roll'!$B32="","",IF('Res Rent Roll'!$D32="YES",IF(Vacancy!P$3&lt;'Res Rent Roll'!$J32,'Res Rent Roll'!$H32*'Res Rent Roll'!$C32,'Res Rent Roll'!$R32*Rollover!O32*Rents!P32/30),'Res Rent Roll'!$R32*Rollover!O32*Rents!P32/30))</f>
        <v/>
      </c>
      <c r="Q32" s="47" t="str">
        <f>IF('Res Rent Roll'!$B32="","",IF('Res Rent Roll'!$D32="YES",IF(Vacancy!Q$3&lt;'Res Rent Roll'!$J32,'Res Rent Roll'!$H32*'Res Rent Roll'!$C32,'Res Rent Roll'!$R32*Rollover!P32*Rents!Q32/30),'Res Rent Roll'!$R32*Rollover!P32*Rents!Q32/30))</f>
        <v/>
      </c>
      <c r="R32" s="47" t="str">
        <f>IF('Res Rent Roll'!$B32="","",IF('Res Rent Roll'!$D32="YES",IF(Vacancy!R$3&lt;'Res Rent Roll'!$J32,'Res Rent Roll'!$H32*'Res Rent Roll'!$C32,'Res Rent Roll'!$R32*Rollover!Q32*Rents!R32/30),'Res Rent Roll'!$R32*Rollover!Q32*Rents!R32/30))</f>
        <v/>
      </c>
      <c r="S32" s="47" t="str">
        <f>IF('Res Rent Roll'!$B32="","",IF('Res Rent Roll'!$D32="YES",IF(Vacancy!S$3&lt;'Res Rent Roll'!$J32,'Res Rent Roll'!$H32*'Res Rent Roll'!$C32,'Res Rent Roll'!$R32*Rollover!R32*Rents!S32/30),'Res Rent Roll'!$R32*Rollover!R32*Rents!S32/30))</f>
        <v/>
      </c>
      <c r="T32" s="47" t="str">
        <f>IF('Res Rent Roll'!$B32="","",IF('Res Rent Roll'!$D32="YES",IF(Vacancy!T$3&lt;'Res Rent Roll'!$J32,'Res Rent Roll'!$H32*'Res Rent Roll'!$C32,'Res Rent Roll'!$R32*Rollover!S32*Rents!T32/30),'Res Rent Roll'!$R32*Rollover!S32*Rents!T32/30))</f>
        <v/>
      </c>
      <c r="U32" s="47" t="str">
        <f>IF('Res Rent Roll'!$B32="","",IF('Res Rent Roll'!$D32="YES",IF(Vacancy!U$3&lt;'Res Rent Roll'!$J32,'Res Rent Roll'!$H32*'Res Rent Roll'!$C32,'Res Rent Roll'!$R32*Rollover!T32*Rents!U32/30),'Res Rent Roll'!$R32*Rollover!T32*Rents!U32/30))</f>
        <v/>
      </c>
      <c r="V32" s="47" t="str">
        <f>IF('Res Rent Roll'!$B32="","",IF('Res Rent Roll'!$D32="YES",IF(Vacancy!V$3&lt;'Res Rent Roll'!$J32,'Res Rent Roll'!$H32*'Res Rent Roll'!$C32,'Res Rent Roll'!$R32*Rollover!U32*Rents!V32/30),'Res Rent Roll'!$R32*Rollover!U32*Rents!V32/30))</f>
        <v/>
      </c>
      <c r="W32" s="47" t="str">
        <f>IF('Res Rent Roll'!$B32="","",IF('Res Rent Roll'!$D32="YES",IF(Vacancy!W$3&lt;'Res Rent Roll'!$J32,'Res Rent Roll'!$H32*'Res Rent Roll'!$C32,'Res Rent Roll'!$R32*Rollover!V32*Rents!W32/30),'Res Rent Roll'!$R32*Rollover!V32*Rents!W32/30))</f>
        <v/>
      </c>
      <c r="X32" s="47" t="str">
        <f>IF('Res Rent Roll'!$B32="","",IF('Res Rent Roll'!$D32="YES",IF(Vacancy!X$3&lt;'Res Rent Roll'!$J32,'Res Rent Roll'!$H32*'Res Rent Roll'!$C32,'Res Rent Roll'!$R32*Rollover!W32*Rents!X32/30),'Res Rent Roll'!$R32*Rollover!W32*Rents!X32/30))</f>
        <v/>
      </c>
      <c r="Y32" s="47" t="str">
        <f>IF('Res Rent Roll'!$B32="","",IF('Res Rent Roll'!$D32="YES",IF(Vacancy!Y$3&lt;'Res Rent Roll'!$J32,'Res Rent Roll'!$H32*'Res Rent Roll'!$C32,'Res Rent Roll'!$R32*Rollover!X32*Rents!Y32/30),'Res Rent Roll'!$R32*Rollover!X32*Rents!Y32/30))</f>
        <v/>
      </c>
      <c r="Z32" s="47" t="str">
        <f>IF('Res Rent Roll'!$B32="","",IF('Res Rent Roll'!$D32="YES",IF(Vacancy!Z$3&lt;'Res Rent Roll'!$J32,'Res Rent Roll'!$H32*'Res Rent Roll'!$C32,'Res Rent Roll'!$R32*Rollover!Y32*Rents!Z32/30),'Res Rent Roll'!$R32*Rollover!Y32*Rents!Z32/30))</f>
        <v/>
      </c>
      <c r="AA32" s="47" t="str">
        <f>IF('Res Rent Roll'!$B32="","",IF('Res Rent Roll'!$D32="YES",IF(Vacancy!AA$3&lt;'Res Rent Roll'!$J32,'Res Rent Roll'!$H32*'Res Rent Roll'!$C32,'Res Rent Roll'!$R32*Rollover!Z32*Rents!AA32/30),'Res Rent Roll'!$R32*Rollover!Z32*Rents!AA32/30))</f>
        <v/>
      </c>
      <c r="AB32" s="47" t="str">
        <f>IF('Res Rent Roll'!$B32="","",IF('Res Rent Roll'!$D32="YES",IF(Vacancy!AB$3&lt;'Res Rent Roll'!$J32,'Res Rent Roll'!$H32*'Res Rent Roll'!$C32,'Res Rent Roll'!$R32*Rollover!AA32*Rents!AB32/30),'Res Rent Roll'!$R32*Rollover!AA32*Rents!AB32/30))</f>
        <v/>
      </c>
      <c r="AC32" s="47" t="str">
        <f>IF('Res Rent Roll'!$B32="","",IF('Res Rent Roll'!$D32="YES",IF(Vacancy!AC$3&lt;'Res Rent Roll'!$J32,'Res Rent Roll'!$H32*'Res Rent Roll'!$C32,'Res Rent Roll'!$R32*Rollover!AB32*Rents!AC32/30),'Res Rent Roll'!$R32*Rollover!AB32*Rents!AC32/30))</f>
        <v/>
      </c>
      <c r="AD32" s="47" t="str">
        <f>IF('Res Rent Roll'!$B32="","",IF('Res Rent Roll'!$D32="YES",IF(Vacancy!AD$3&lt;'Res Rent Roll'!$J32,'Res Rent Roll'!$H32*'Res Rent Roll'!$C32,'Res Rent Roll'!$R32*Rollover!AC32*Rents!AD32/30),'Res Rent Roll'!$R32*Rollover!AC32*Rents!AD32/30))</f>
        <v/>
      </c>
      <c r="AE32" s="47" t="str">
        <f>IF('Res Rent Roll'!$B32="","",IF('Res Rent Roll'!$D32="YES",IF(Vacancy!AE$3&lt;'Res Rent Roll'!$J32,'Res Rent Roll'!$H32*'Res Rent Roll'!$C32,'Res Rent Roll'!$R32*Rollover!AD32*Rents!AE32/30),'Res Rent Roll'!$R32*Rollover!AD32*Rents!AE32/30))</f>
        <v/>
      </c>
      <c r="AF32" s="47" t="str">
        <f>IF('Res Rent Roll'!$B32="","",IF('Res Rent Roll'!$D32="YES",IF(Vacancy!AF$3&lt;'Res Rent Roll'!$J32,'Res Rent Roll'!$H32*'Res Rent Roll'!$C32,'Res Rent Roll'!$R32*Rollover!AE32*Rents!AF32/30),'Res Rent Roll'!$R32*Rollover!AE32*Rents!AF32/30))</f>
        <v/>
      </c>
      <c r="AG32" s="47" t="str">
        <f>IF('Res Rent Roll'!$B32="","",IF('Res Rent Roll'!$D32="YES",IF(Vacancy!AG$3&lt;'Res Rent Roll'!$J32,'Res Rent Roll'!$H32*'Res Rent Roll'!$C32,'Res Rent Roll'!$R32*Rollover!AF32*Rents!AG32/30),'Res Rent Roll'!$R32*Rollover!AF32*Rents!AG32/30))</f>
        <v/>
      </c>
      <c r="AH32" s="47" t="str">
        <f>IF('Res Rent Roll'!$B32="","",IF('Res Rent Roll'!$D32="YES",IF(Vacancy!AH$3&lt;'Res Rent Roll'!$J32,'Res Rent Roll'!$H32*'Res Rent Roll'!$C32,'Res Rent Roll'!$R32*Rollover!AG32*Rents!AH32/30),'Res Rent Roll'!$R32*Rollover!AG32*Rents!AH32/30))</f>
        <v/>
      </c>
      <c r="AI32" s="47" t="str">
        <f>IF('Res Rent Roll'!$B32="","",IF('Res Rent Roll'!$D32="YES",IF(Vacancy!AI$3&lt;'Res Rent Roll'!$J32,'Res Rent Roll'!$H32*'Res Rent Roll'!$C32,'Res Rent Roll'!$R32*Rollover!AH32*Rents!AI32/30),'Res Rent Roll'!$R32*Rollover!AH32*Rents!AI32/30))</f>
        <v/>
      </c>
      <c r="AJ32" s="47" t="str">
        <f>IF('Res Rent Roll'!$B32="","",IF('Res Rent Roll'!$D32="YES",IF(Vacancy!AJ$3&lt;'Res Rent Roll'!$J32,'Res Rent Roll'!$H32*'Res Rent Roll'!$C32,'Res Rent Roll'!$R32*Rollover!AI32*Rents!AJ32/30),'Res Rent Roll'!$R32*Rollover!AI32*Rents!AJ32/30))</f>
        <v/>
      </c>
      <c r="AK32" s="47" t="str">
        <f>IF('Res Rent Roll'!$B32="","",IF('Res Rent Roll'!$D32="YES",IF(Vacancy!AK$3&lt;'Res Rent Roll'!$J32,'Res Rent Roll'!$H32*'Res Rent Roll'!$C32,'Res Rent Roll'!$R32*Rollover!AJ32*Rents!AK32/30),'Res Rent Roll'!$R32*Rollover!AJ32*Rents!AK32/30))</f>
        <v/>
      </c>
      <c r="AL32" s="47" t="str">
        <f>IF('Res Rent Roll'!$B32="","",IF('Res Rent Roll'!$D32="YES",IF(Vacancy!AL$3&lt;'Res Rent Roll'!$J32,'Res Rent Roll'!$H32*'Res Rent Roll'!$C32,'Res Rent Roll'!$R32*Rollover!AK32*Rents!AL32/30),'Res Rent Roll'!$R32*Rollover!AK32*Rents!AL32/30))</f>
        <v/>
      </c>
      <c r="AM32" s="47" t="str">
        <f>IF('Res Rent Roll'!$B32="","",IF('Res Rent Roll'!$D32="YES",IF(Vacancy!AM$3&lt;'Res Rent Roll'!$J32,'Res Rent Roll'!$H32*'Res Rent Roll'!$C32,'Res Rent Roll'!$R32*Rollover!AL32*Rents!AM32/30),'Res Rent Roll'!$R32*Rollover!AL32*Rents!AM32/30))</f>
        <v/>
      </c>
      <c r="AN32" s="47" t="str">
        <f>IF('Res Rent Roll'!$B32="","",IF('Res Rent Roll'!$D32="YES",IF(Vacancy!AN$3&lt;'Res Rent Roll'!$J32,'Res Rent Roll'!$H32*'Res Rent Roll'!$C32,'Res Rent Roll'!$R32*Rollover!AM32*Rents!AN32/30),'Res Rent Roll'!$R32*Rollover!AM32*Rents!AN32/30))</f>
        <v/>
      </c>
      <c r="AO32" s="47" t="str">
        <f>IF('Res Rent Roll'!$B32="","",IF('Res Rent Roll'!$D32="YES",IF(Vacancy!AO$3&lt;'Res Rent Roll'!$J32,'Res Rent Roll'!$H32*'Res Rent Roll'!$C32,'Res Rent Roll'!$R32*Rollover!AN32*Rents!AO32/30),'Res Rent Roll'!$R32*Rollover!AN32*Rents!AO32/30))</f>
        <v/>
      </c>
      <c r="AP32" s="47" t="str">
        <f>IF('Res Rent Roll'!$B32="","",IF('Res Rent Roll'!$D32="YES",IF(Vacancy!AP$3&lt;'Res Rent Roll'!$J32,'Res Rent Roll'!$H32*'Res Rent Roll'!$C32,'Res Rent Roll'!$R32*Rollover!AO32*Rents!AP32/30),'Res Rent Roll'!$R32*Rollover!AO32*Rents!AP32/30))</f>
        <v/>
      </c>
      <c r="AQ32" s="47" t="str">
        <f>IF('Res Rent Roll'!$B32="","",IF('Res Rent Roll'!$D32="YES",IF(Vacancy!AQ$3&lt;'Res Rent Roll'!$J32,'Res Rent Roll'!$H32*'Res Rent Roll'!$C32,'Res Rent Roll'!$R32*Rollover!AP32*Rents!AQ32/30),'Res Rent Roll'!$R32*Rollover!AP32*Rents!AQ32/30))</f>
        <v/>
      </c>
      <c r="AR32" s="47" t="str">
        <f>IF('Res Rent Roll'!$B32="","",IF('Res Rent Roll'!$D32="YES",IF(Vacancy!AR$3&lt;'Res Rent Roll'!$J32,'Res Rent Roll'!$H32*'Res Rent Roll'!$C32,'Res Rent Roll'!$R32*Rollover!AQ32*Rents!AR32/30),'Res Rent Roll'!$R32*Rollover!AQ32*Rents!AR32/30))</f>
        <v/>
      </c>
      <c r="AS32" s="47" t="str">
        <f>IF('Res Rent Roll'!$B32="","",IF('Res Rent Roll'!$D32="YES",IF(Vacancy!AS$3&lt;'Res Rent Roll'!$J32,'Res Rent Roll'!$H32*'Res Rent Roll'!$C32,'Res Rent Roll'!$R32*Rollover!AR32*Rents!AS32/30),'Res Rent Roll'!$R32*Rollover!AR32*Rents!AS32/30))</f>
        <v/>
      </c>
      <c r="AT32" s="47" t="str">
        <f>IF('Res Rent Roll'!$B32="","",IF('Res Rent Roll'!$D32="YES",IF(Vacancy!AT$3&lt;'Res Rent Roll'!$J32,'Res Rent Roll'!$H32*'Res Rent Roll'!$C32,'Res Rent Roll'!$R32*Rollover!AS32*Rents!AT32/30),'Res Rent Roll'!$R32*Rollover!AS32*Rents!AT32/30))</f>
        <v/>
      </c>
      <c r="AU32" s="47" t="str">
        <f>IF('Res Rent Roll'!$B32="","",IF('Res Rent Roll'!$D32="YES",IF(Vacancy!AU$3&lt;'Res Rent Roll'!$J32,'Res Rent Roll'!$H32*'Res Rent Roll'!$C32,'Res Rent Roll'!$R32*Rollover!AT32*Rents!AU32/30),'Res Rent Roll'!$R32*Rollover!AT32*Rents!AU32/30))</f>
        <v/>
      </c>
      <c r="AV32" s="47" t="str">
        <f>IF('Res Rent Roll'!$B32="","",IF('Res Rent Roll'!$D32="YES",IF(Vacancy!AV$3&lt;'Res Rent Roll'!$J32,'Res Rent Roll'!$H32*'Res Rent Roll'!$C32,'Res Rent Roll'!$R32*Rollover!AU32*Rents!AV32/30),'Res Rent Roll'!$R32*Rollover!AU32*Rents!AV32/30))</f>
        <v/>
      </c>
      <c r="AW32" s="47" t="str">
        <f>IF('Res Rent Roll'!$B32="","",IF('Res Rent Roll'!$D32="YES",IF(Vacancy!AW$3&lt;'Res Rent Roll'!$J32,'Res Rent Roll'!$H32*'Res Rent Roll'!$C32,'Res Rent Roll'!$R32*Rollover!AV32*Rents!AW32/30),'Res Rent Roll'!$R32*Rollover!AV32*Rents!AW32/30))</f>
        <v/>
      </c>
      <c r="AX32" s="47" t="str">
        <f>IF('Res Rent Roll'!$B32="","",IF('Res Rent Roll'!$D32="YES",IF(Vacancy!AX$3&lt;'Res Rent Roll'!$J32,'Res Rent Roll'!$H32*'Res Rent Roll'!$C32,'Res Rent Roll'!$R32*Rollover!AW32*Rents!AX32/30),'Res Rent Roll'!$R32*Rollover!AW32*Rents!AX32/30))</f>
        <v/>
      </c>
      <c r="AY32" s="47" t="str">
        <f>IF('Res Rent Roll'!$B32="","",IF('Res Rent Roll'!$D32="YES",IF(Vacancy!AY$3&lt;'Res Rent Roll'!$J32,'Res Rent Roll'!$H32*'Res Rent Roll'!$C32,'Res Rent Roll'!$R32*Rollover!AX32*Rents!AY32/30),'Res Rent Roll'!$R32*Rollover!AX32*Rents!AY32/30))</f>
        <v/>
      </c>
      <c r="AZ32" s="47" t="str">
        <f>IF('Res Rent Roll'!$B32="","",IF('Res Rent Roll'!$D32="YES",IF(Vacancy!AZ$3&lt;'Res Rent Roll'!$J32,'Res Rent Roll'!$H32*'Res Rent Roll'!$C32,'Res Rent Roll'!$R32*Rollover!AY32*Rents!AZ32/30),'Res Rent Roll'!$R32*Rollover!AY32*Rents!AZ32/30))</f>
        <v/>
      </c>
      <c r="BA32" s="47" t="str">
        <f>IF('Res Rent Roll'!$B32="","",IF('Res Rent Roll'!$D32="YES",IF(Vacancy!BA$3&lt;'Res Rent Roll'!$J32,'Res Rent Roll'!$H32*'Res Rent Roll'!$C32,'Res Rent Roll'!$R32*Rollover!AZ32*Rents!BA32/30),'Res Rent Roll'!$R32*Rollover!AZ32*Rents!BA32/30))</f>
        <v/>
      </c>
      <c r="BB32" s="47" t="str">
        <f>IF('Res Rent Roll'!$B32="","",IF('Res Rent Roll'!$D32="YES",IF(Vacancy!BB$3&lt;'Res Rent Roll'!$J32,'Res Rent Roll'!$H32*'Res Rent Roll'!$C32,'Res Rent Roll'!$R32*Rollover!BA32*Rents!BB32/30),'Res Rent Roll'!$R32*Rollover!BA32*Rents!BB32/30))</f>
        <v/>
      </c>
      <c r="BC32" s="47" t="str">
        <f>IF('Res Rent Roll'!$B32="","",IF('Res Rent Roll'!$D32="YES",IF(Vacancy!BC$3&lt;'Res Rent Roll'!$J32,'Res Rent Roll'!$H32*'Res Rent Roll'!$C32,'Res Rent Roll'!$R32*Rollover!BB32*Rents!BC32/30),'Res Rent Roll'!$R32*Rollover!BB32*Rents!BC32/30))</f>
        <v/>
      </c>
      <c r="BD32" s="47" t="str">
        <f>IF('Res Rent Roll'!$B32="","",IF('Res Rent Roll'!$D32="YES",IF(Vacancy!BD$3&lt;'Res Rent Roll'!$J32,'Res Rent Roll'!$H32*'Res Rent Roll'!$C32,'Res Rent Roll'!$R32*Rollover!BC32*Rents!BD32/30),'Res Rent Roll'!$R32*Rollover!BC32*Rents!BD32/30))</f>
        <v/>
      </c>
      <c r="BE32" s="47" t="str">
        <f>IF('Res Rent Roll'!$B32="","",IF('Res Rent Roll'!$D32="YES",IF(Vacancy!BE$3&lt;'Res Rent Roll'!$J32,'Res Rent Roll'!$H32*'Res Rent Roll'!$C32,'Res Rent Roll'!$R32*Rollover!BD32*Rents!BE32/30),'Res Rent Roll'!$R32*Rollover!BD32*Rents!BE32/30))</f>
        <v/>
      </c>
      <c r="BF32" s="47" t="str">
        <f>IF('Res Rent Roll'!$B32="","",IF('Res Rent Roll'!$D32="YES",IF(Vacancy!BF$3&lt;'Res Rent Roll'!$J32,'Res Rent Roll'!$H32*'Res Rent Roll'!$C32,'Res Rent Roll'!$R32*Rollover!BE32*Rents!BF32/30),'Res Rent Roll'!$R32*Rollover!BE32*Rents!BF32/30))</f>
        <v/>
      </c>
      <c r="BG32" s="47" t="str">
        <f>IF('Res Rent Roll'!$B32="","",IF('Res Rent Roll'!$D32="YES",IF(Vacancy!BG$3&lt;'Res Rent Roll'!$J32,'Res Rent Roll'!$H32*'Res Rent Roll'!$C32,'Res Rent Roll'!$R32*Rollover!BF32*Rents!BG32/30),'Res Rent Roll'!$R32*Rollover!BF32*Rents!BG32/30))</f>
        <v/>
      </c>
      <c r="BH32" s="47" t="str">
        <f>IF('Res Rent Roll'!$B32="","",IF('Res Rent Roll'!$D32="YES",IF(Vacancy!BH$3&lt;'Res Rent Roll'!$J32,'Res Rent Roll'!$H32*'Res Rent Roll'!$C32,'Res Rent Roll'!$R32*Rollover!BG32*Rents!BH32/30),'Res Rent Roll'!$R32*Rollover!BG32*Rents!BH32/30))</f>
        <v/>
      </c>
      <c r="BI32" s="47" t="str">
        <f>IF('Res Rent Roll'!$B32="","",IF('Res Rent Roll'!$D32="YES",IF(Vacancy!BI$3&lt;'Res Rent Roll'!$J32,'Res Rent Roll'!$H32*'Res Rent Roll'!$C32,'Res Rent Roll'!$R32*Rollover!BH32*Rents!BI32/30),'Res Rent Roll'!$R32*Rollover!BH32*Rents!BI32/30))</f>
        <v/>
      </c>
      <c r="BJ32" s="47" t="str">
        <f>IF('Res Rent Roll'!$B32="","",IF('Res Rent Roll'!$D32="YES",IF(Vacancy!BJ$3&lt;'Res Rent Roll'!$J32,'Res Rent Roll'!$H32*'Res Rent Roll'!$C32,'Res Rent Roll'!$R32*Rollover!BI32*Rents!BJ32/30),'Res Rent Roll'!$R32*Rollover!BI32*Rents!BJ32/30))</f>
        <v/>
      </c>
      <c r="BK32" s="47" t="str">
        <f>IF('Res Rent Roll'!$B32="","",IF('Res Rent Roll'!$D32="YES",IF(Vacancy!BK$3&lt;'Res Rent Roll'!$J32,'Res Rent Roll'!$H32*'Res Rent Roll'!$C32,'Res Rent Roll'!$R32*Rollover!BJ32*Rents!BK32/30),'Res Rent Roll'!$R32*Rollover!BJ32*Rents!BK32/30))</f>
        <v/>
      </c>
      <c r="BL32" s="47" t="str">
        <f>IF('Res Rent Roll'!$B32="","",IF('Res Rent Roll'!$D32="YES",IF(Vacancy!BL$3&lt;'Res Rent Roll'!$J32,'Res Rent Roll'!$H32*'Res Rent Roll'!$C32,'Res Rent Roll'!$R32*Rollover!BK32*Rents!BL32/30),'Res Rent Roll'!$R32*Rollover!BK32*Rents!BL32/30))</f>
        <v/>
      </c>
      <c r="BM32" s="47" t="str">
        <f>IF('Res Rent Roll'!$B32="","",IF('Res Rent Roll'!$D32="YES",IF(Vacancy!BM$3&lt;'Res Rent Roll'!$J32,'Res Rent Roll'!$H32*'Res Rent Roll'!$C32,'Res Rent Roll'!$R32*Rollover!BL32*Rents!BM32/30),'Res Rent Roll'!$R32*Rollover!BL32*Rents!BM32/30))</f>
        <v/>
      </c>
      <c r="BN32" s="47" t="str">
        <f>IF('Res Rent Roll'!$B32="","",IF('Res Rent Roll'!$D32="YES",IF(Vacancy!BN$3&lt;'Res Rent Roll'!$J32,'Res Rent Roll'!$H32*'Res Rent Roll'!$C32,'Res Rent Roll'!$R32*Rollover!BM32*Rents!BN32/30),'Res Rent Roll'!$R32*Rollover!BM32*Rents!BN32/30))</f>
        <v/>
      </c>
      <c r="BO32" s="47" t="str">
        <f>IF('Res Rent Roll'!$B32="","",IF('Res Rent Roll'!$D32="YES",IF(Vacancy!BO$3&lt;'Res Rent Roll'!$J32,'Res Rent Roll'!$H32*'Res Rent Roll'!$C32,'Res Rent Roll'!$R32*Rollover!BN32*Rents!BO32/30),'Res Rent Roll'!$R32*Rollover!BN32*Rents!BO32/30))</f>
        <v/>
      </c>
      <c r="BP32" s="47" t="str">
        <f>IF('Res Rent Roll'!$B32="","",IF('Res Rent Roll'!$D32="YES",IF(Vacancy!BP$3&lt;'Res Rent Roll'!$J32,'Res Rent Roll'!$H32*'Res Rent Roll'!$C32,'Res Rent Roll'!$R32*Rollover!BO32*Rents!BP32/30),'Res Rent Roll'!$R32*Rollover!BO32*Rents!BP32/30))</f>
        <v/>
      </c>
      <c r="BQ32" s="47" t="str">
        <f>IF('Res Rent Roll'!$B32="","",IF('Res Rent Roll'!$D32="YES",IF(Vacancy!BQ$3&lt;'Res Rent Roll'!$J32,'Res Rent Roll'!$H32*'Res Rent Roll'!$C32,'Res Rent Roll'!$R32*Rollover!BP32*Rents!BQ32/30),'Res Rent Roll'!$R32*Rollover!BP32*Rents!BQ32/30))</f>
        <v/>
      </c>
      <c r="BR32" s="47" t="str">
        <f>IF('Res Rent Roll'!$B32="","",IF('Res Rent Roll'!$D32="YES",IF(Vacancy!BR$3&lt;'Res Rent Roll'!$J32,'Res Rent Roll'!$H32*'Res Rent Roll'!$C32,'Res Rent Roll'!$R32*Rollover!BQ32*Rents!BR32/30),'Res Rent Roll'!$R32*Rollover!BQ32*Rents!BR32/30))</f>
        <v/>
      </c>
      <c r="BS32" s="47" t="str">
        <f>IF('Res Rent Roll'!$B32="","",IF('Res Rent Roll'!$D32="YES",IF(Vacancy!BS$3&lt;'Res Rent Roll'!$J32,'Res Rent Roll'!$H32*'Res Rent Roll'!$C32,'Res Rent Roll'!$R32*Rollover!BR32*Rents!BS32/30),'Res Rent Roll'!$R32*Rollover!BR32*Rents!BS32/30))</f>
        <v/>
      </c>
      <c r="BT32" s="47" t="str">
        <f>IF('Res Rent Roll'!$B32="","",IF('Res Rent Roll'!$D32="YES",IF(Vacancy!BT$3&lt;'Res Rent Roll'!$J32,'Res Rent Roll'!$H32*'Res Rent Roll'!$C32,'Res Rent Roll'!$R32*Rollover!BS32*Rents!BT32/30),'Res Rent Roll'!$R32*Rollover!BS32*Rents!BT32/30))</f>
        <v/>
      </c>
      <c r="BU32" s="47" t="str">
        <f>IF('Res Rent Roll'!$B32="","",IF('Res Rent Roll'!$D32="YES",IF(Vacancy!BU$3&lt;'Res Rent Roll'!$J32,'Res Rent Roll'!$H32*'Res Rent Roll'!$C32,'Res Rent Roll'!$R32*Rollover!BT32*Rents!BU32/30),'Res Rent Roll'!$R32*Rollover!BT32*Rents!BU32/30))</f>
        <v/>
      </c>
      <c r="BV32" s="47" t="str">
        <f>IF('Res Rent Roll'!$B32="","",IF('Res Rent Roll'!$D32="YES",IF(Vacancy!BV$3&lt;'Res Rent Roll'!$J32,'Res Rent Roll'!$H32*'Res Rent Roll'!$C32,'Res Rent Roll'!$R32*Rollover!BU32*Rents!BV32/30),'Res Rent Roll'!$R32*Rollover!BU32*Rents!BV32/30))</f>
        <v/>
      </c>
      <c r="BW32" s="47" t="str">
        <f>IF('Res Rent Roll'!$B32="","",IF('Res Rent Roll'!$D32="YES",IF(Vacancy!BW$3&lt;'Res Rent Roll'!$J32,'Res Rent Roll'!$H32*'Res Rent Roll'!$C32,'Res Rent Roll'!$R32*Rollover!BV32*Rents!BW32/30),'Res Rent Roll'!$R32*Rollover!BV32*Rents!BW32/30))</f>
        <v/>
      </c>
      <c r="BX32" s="47" t="str">
        <f>IF('Res Rent Roll'!$B32="","",IF('Res Rent Roll'!$D32="YES",IF(Vacancy!BX$3&lt;'Res Rent Roll'!$J32,'Res Rent Roll'!$H32*'Res Rent Roll'!$C32,'Res Rent Roll'!$R32*Rollover!BW32*Rents!BX32/30),'Res Rent Roll'!$R32*Rollover!BW32*Rents!BX32/30))</f>
        <v/>
      </c>
      <c r="BY32" s="47" t="str">
        <f>IF('Res Rent Roll'!$B32="","",IF('Res Rent Roll'!$D32="YES",IF(Vacancy!BY$3&lt;'Res Rent Roll'!$J32,'Res Rent Roll'!$H32*'Res Rent Roll'!$C32,'Res Rent Roll'!$R32*Rollover!BX32*Rents!BY32/30),'Res Rent Roll'!$R32*Rollover!BX32*Rents!BY32/30))</f>
        <v/>
      </c>
      <c r="BZ32" s="47" t="str">
        <f>IF('Res Rent Roll'!$B32="","",IF('Res Rent Roll'!$D32="YES",IF(Vacancy!BZ$3&lt;'Res Rent Roll'!$J32,'Res Rent Roll'!$H32*'Res Rent Roll'!$C32,'Res Rent Roll'!$R32*Rollover!BY32*Rents!BZ32/30),'Res Rent Roll'!$R32*Rollover!BY32*Rents!BZ32/30))</f>
        <v/>
      </c>
      <c r="CA32" s="47" t="str">
        <f>IF('Res Rent Roll'!$B32="","",IF('Res Rent Roll'!$D32="YES",IF(Vacancy!CA$3&lt;'Res Rent Roll'!$J32,'Res Rent Roll'!$H32*'Res Rent Roll'!$C32,'Res Rent Roll'!$R32*Rollover!BZ32*Rents!CA32/30),'Res Rent Roll'!$R32*Rollover!BZ32*Rents!CA32/30))</f>
        <v/>
      </c>
      <c r="CB32" s="47" t="str">
        <f>IF('Res Rent Roll'!$B32="","",IF('Res Rent Roll'!$D32="YES",IF(Vacancy!CB$3&lt;'Res Rent Roll'!$J32,'Res Rent Roll'!$H32*'Res Rent Roll'!$C32,'Res Rent Roll'!$R32*Rollover!CA32*Rents!CB32/30),'Res Rent Roll'!$R32*Rollover!CA32*Rents!CB32/30))</f>
        <v/>
      </c>
      <c r="CC32" s="47" t="str">
        <f>IF('Res Rent Roll'!$B32="","",IF('Res Rent Roll'!$D32="YES",IF(Vacancy!CC$3&lt;'Res Rent Roll'!$J32,'Res Rent Roll'!$H32*'Res Rent Roll'!$C32,'Res Rent Roll'!$R32*Rollover!CB32*Rents!CC32/30),'Res Rent Roll'!$R32*Rollover!CB32*Rents!CC32/30))</f>
        <v/>
      </c>
      <c r="CD32" s="47" t="str">
        <f>IF('Res Rent Roll'!$B32="","",IF('Res Rent Roll'!$D32="YES",IF(Vacancy!CD$3&lt;'Res Rent Roll'!$J32,'Res Rent Roll'!$H32*'Res Rent Roll'!$C32,'Res Rent Roll'!$R32*Rollover!CC32*Rents!CD32/30),'Res Rent Roll'!$R32*Rollover!CC32*Rents!CD32/30))</f>
        <v/>
      </c>
      <c r="CE32" s="47" t="str">
        <f>IF('Res Rent Roll'!$B32="","",IF('Res Rent Roll'!$D32="YES",IF(Vacancy!CE$3&lt;'Res Rent Roll'!$J32,'Res Rent Roll'!$H32*'Res Rent Roll'!$C32,'Res Rent Roll'!$R32*Rollover!CD32*Rents!CE32/30),'Res Rent Roll'!$R32*Rollover!CD32*Rents!CE32/30))</f>
        <v/>
      </c>
      <c r="CF32" s="47" t="str">
        <f>IF('Res Rent Roll'!$B32="","",IF('Res Rent Roll'!$D32="YES",IF(Vacancy!CF$3&lt;'Res Rent Roll'!$J32,'Res Rent Roll'!$H32*'Res Rent Roll'!$C32,'Res Rent Roll'!$R32*Rollover!CE32*Rents!CF32/30),'Res Rent Roll'!$R32*Rollover!CE32*Rents!CF32/30))</f>
        <v/>
      </c>
      <c r="CG32" s="47" t="str">
        <f>IF('Res Rent Roll'!$B32="","",IF('Res Rent Roll'!$D32="YES",IF(Vacancy!CG$3&lt;'Res Rent Roll'!$J32,'Res Rent Roll'!$H32*'Res Rent Roll'!$C32,'Res Rent Roll'!$R32*Rollover!CF32*Rents!CG32/30),'Res Rent Roll'!$R32*Rollover!CF32*Rents!CG32/30))</f>
        <v/>
      </c>
      <c r="CH32" s="47" t="str">
        <f>IF('Res Rent Roll'!$B32="","",IF('Res Rent Roll'!$D32="YES",IF(Vacancy!CH$3&lt;'Res Rent Roll'!$J32,'Res Rent Roll'!$H32*'Res Rent Roll'!$C32,'Res Rent Roll'!$R32*Rollover!CG32*Rents!CH32/30),'Res Rent Roll'!$R32*Rollover!CG32*Rents!CH32/30))</f>
        <v/>
      </c>
      <c r="CI32" s="47" t="str">
        <f>IF('Res Rent Roll'!$B32="","",IF('Res Rent Roll'!$D32="YES",IF(Vacancy!CI$3&lt;'Res Rent Roll'!$J32,'Res Rent Roll'!$H32*'Res Rent Roll'!$C32,'Res Rent Roll'!$R32*Rollover!CH32*Rents!CI32/30),'Res Rent Roll'!$R32*Rollover!CH32*Rents!CI32/30))</f>
        <v/>
      </c>
      <c r="CJ32" s="47" t="str">
        <f>IF('Res Rent Roll'!$B32="","",IF('Res Rent Roll'!$D32="YES",IF(Vacancy!CJ$3&lt;'Res Rent Roll'!$J32,'Res Rent Roll'!$H32*'Res Rent Roll'!$C32,'Res Rent Roll'!$R32*Rollover!CI32*Rents!CJ32/30),'Res Rent Roll'!$R32*Rollover!CI32*Rents!CJ32/30))</f>
        <v/>
      </c>
      <c r="CK32" s="47" t="str">
        <f>IF('Res Rent Roll'!$B32="","",IF('Res Rent Roll'!$D32="YES",IF(Vacancy!CK$3&lt;'Res Rent Roll'!$J32,'Res Rent Roll'!$H32*'Res Rent Roll'!$C32,'Res Rent Roll'!$R32*Rollover!CJ32*Rents!CK32/30),'Res Rent Roll'!$R32*Rollover!CJ32*Rents!CK32/30))</f>
        <v/>
      </c>
      <c r="CL32" s="47" t="str">
        <f>IF('Res Rent Roll'!$B32="","",IF('Res Rent Roll'!$D32="YES",IF(Vacancy!CL$3&lt;'Res Rent Roll'!$J32,'Res Rent Roll'!$H32*'Res Rent Roll'!$C32,'Res Rent Roll'!$R32*Rollover!CK32*Rents!CL32/30),'Res Rent Roll'!$R32*Rollover!CK32*Rents!CL32/30))</f>
        <v/>
      </c>
      <c r="CM32" s="47" t="str">
        <f>IF('Res Rent Roll'!$B32="","",IF('Res Rent Roll'!$D32="YES",IF(Vacancy!CM$3&lt;'Res Rent Roll'!$J32,'Res Rent Roll'!$H32*'Res Rent Roll'!$C32,'Res Rent Roll'!$R32*Rollover!CL32*Rents!CM32/30),'Res Rent Roll'!$R32*Rollover!CL32*Rents!CM32/30))</f>
        <v/>
      </c>
      <c r="CN32" s="47" t="str">
        <f>IF('Res Rent Roll'!$B32="","",IF('Res Rent Roll'!$D32="YES",IF(Vacancy!CN$3&lt;'Res Rent Roll'!$J32,'Res Rent Roll'!$H32*'Res Rent Roll'!$C32,'Res Rent Roll'!$R32*Rollover!CM32*Rents!CN32/30),'Res Rent Roll'!$R32*Rollover!CM32*Rents!CN32/30))</f>
        <v/>
      </c>
      <c r="CO32" s="47" t="str">
        <f>IF('Res Rent Roll'!$B32="","",IF('Res Rent Roll'!$D32="YES",IF(Vacancy!CO$3&lt;'Res Rent Roll'!$J32,'Res Rent Roll'!$H32*'Res Rent Roll'!$C32,'Res Rent Roll'!$R32*Rollover!CN32*Rents!CO32/30),'Res Rent Roll'!$R32*Rollover!CN32*Rents!CO32/30))</f>
        <v/>
      </c>
      <c r="CP32" s="47" t="str">
        <f>IF('Res Rent Roll'!$B32="","",IF('Res Rent Roll'!$D32="YES",IF(Vacancy!CP$3&lt;'Res Rent Roll'!$J32,'Res Rent Roll'!$H32*'Res Rent Roll'!$C32,'Res Rent Roll'!$R32*Rollover!CO32*Rents!CP32/30),'Res Rent Roll'!$R32*Rollover!CO32*Rents!CP32/30))</f>
        <v/>
      </c>
      <c r="CQ32" s="47" t="str">
        <f>IF('Res Rent Roll'!$B32="","",IF('Res Rent Roll'!$D32="YES",IF(Vacancy!CQ$3&lt;'Res Rent Roll'!$J32,'Res Rent Roll'!$H32*'Res Rent Roll'!$C32,'Res Rent Roll'!$R32*Rollover!CP32*Rents!CQ32/30),'Res Rent Roll'!$R32*Rollover!CP32*Rents!CQ32/30))</f>
        <v/>
      </c>
      <c r="CR32" s="47" t="str">
        <f>IF('Res Rent Roll'!$B32="","",IF('Res Rent Roll'!$D32="YES",IF(Vacancy!CR$3&lt;'Res Rent Roll'!$J32,'Res Rent Roll'!$H32*'Res Rent Roll'!$C32,'Res Rent Roll'!$R32*Rollover!CQ32*Rents!CR32/30),'Res Rent Roll'!$R32*Rollover!CQ32*Rents!CR32/30))</f>
        <v/>
      </c>
      <c r="CS32" s="47" t="str">
        <f>IF('Res Rent Roll'!$B32="","",IF('Res Rent Roll'!$D32="YES",IF(Vacancy!CS$3&lt;'Res Rent Roll'!$J32,'Res Rent Roll'!$H32*'Res Rent Roll'!$C32,'Res Rent Roll'!$R32*Rollover!CR32*Rents!CS32/30),'Res Rent Roll'!$R32*Rollover!CR32*Rents!CS32/30))</f>
        <v/>
      </c>
      <c r="CT32" s="47" t="str">
        <f>IF('Res Rent Roll'!$B32="","",IF('Res Rent Roll'!$D32="YES",IF(Vacancy!CT$3&lt;'Res Rent Roll'!$J32,'Res Rent Roll'!$H32*'Res Rent Roll'!$C32,'Res Rent Roll'!$R32*Rollover!CS32*Rents!CT32/30),'Res Rent Roll'!$R32*Rollover!CS32*Rents!CT32/30))</f>
        <v/>
      </c>
      <c r="CU32" s="47" t="str">
        <f>IF('Res Rent Roll'!$B32="","",IF('Res Rent Roll'!$D32="YES",IF(Vacancy!CU$3&lt;'Res Rent Roll'!$J32,'Res Rent Roll'!$H32*'Res Rent Roll'!$C32,'Res Rent Roll'!$R32*Rollover!CT32*Rents!CU32/30),'Res Rent Roll'!$R32*Rollover!CT32*Rents!CU32/30))</f>
        <v/>
      </c>
      <c r="CV32" s="47" t="str">
        <f>IF('Res Rent Roll'!$B32="","",IF('Res Rent Roll'!$D32="YES",IF(Vacancy!CV$3&lt;'Res Rent Roll'!$J32,'Res Rent Roll'!$H32*'Res Rent Roll'!$C32,'Res Rent Roll'!$R32*Rollover!CU32*Rents!CV32/30),'Res Rent Roll'!$R32*Rollover!CU32*Rents!CV32/30))</f>
        <v/>
      </c>
      <c r="CW32" s="47" t="str">
        <f>IF('Res Rent Roll'!$B32="","",IF('Res Rent Roll'!$D32="YES",IF(Vacancy!CW$3&lt;'Res Rent Roll'!$J32,'Res Rent Roll'!$H32*'Res Rent Roll'!$C32,'Res Rent Roll'!$R32*Rollover!CV32*Rents!CW32/30),'Res Rent Roll'!$R32*Rollover!CV32*Rents!CW32/30))</f>
        <v/>
      </c>
      <c r="CX32" s="47" t="str">
        <f>IF('Res Rent Roll'!$B32="","",IF('Res Rent Roll'!$D32="YES",IF(Vacancy!CX$3&lt;'Res Rent Roll'!$J32,'Res Rent Roll'!$H32*'Res Rent Roll'!$C32,'Res Rent Roll'!$R32*Rollover!CW32*Rents!CX32/30),'Res Rent Roll'!$R32*Rollover!CW32*Rents!CX32/30))</f>
        <v/>
      </c>
      <c r="CY32" s="47" t="str">
        <f>IF('Res Rent Roll'!$B32="","",IF('Res Rent Roll'!$D32="YES",IF(Vacancy!CY$3&lt;'Res Rent Roll'!$J32,'Res Rent Roll'!$H32*'Res Rent Roll'!$C32,'Res Rent Roll'!$R32*Rollover!CX32*Rents!CY32/30),'Res Rent Roll'!$R32*Rollover!CX32*Rents!CY32/30))</f>
        <v/>
      </c>
      <c r="CZ32" s="47" t="str">
        <f>IF('Res Rent Roll'!$B32="","",IF('Res Rent Roll'!$D32="YES",IF(Vacancy!CZ$3&lt;'Res Rent Roll'!$J32,'Res Rent Roll'!$H32*'Res Rent Roll'!$C32,'Res Rent Roll'!$R32*Rollover!CY32*Rents!CZ32/30),'Res Rent Roll'!$R32*Rollover!CY32*Rents!CZ32/30))</f>
        <v/>
      </c>
      <c r="DA32" s="47" t="str">
        <f>IF('Res Rent Roll'!$B32="","",IF('Res Rent Roll'!$D32="YES",IF(Vacancy!DA$3&lt;'Res Rent Roll'!$J32,'Res Rent Roll'!$H32*'Res Rent Roll'!$C32,'Res Rent Roll'!$R32*Rollover!CZ32*Rents!DA32/30),'Res Rent Roll'!$R32*Rollover!CZ32*Rents!DA32/30))</f>
        <v/>
      </c>
      <c r="DB32" s="47" t="str">
        <f>IF('Res Rent Roll'!$B32="","",IF('Res Rent Roll'!$D32="YES",IF(Vacancy!DB$3&lt;'Res Rent Roll'!$J32,'Res Rent Roll'!$H32*'Res Rent Roll'!$C32,'Res Rent Roll'!$R32*Rollover!DA32*Rents!DB32/30),'Res Rent Roll'!$R32*Rollover!DA32*Rents!DB32/30))</f>
        <v/>
      </c>
      <c r="DC32" s="47" t="str">
        <f>IF('Res Rent Roll'!$B32="","",IF('Res Rent Roll'!$D32="YES",IF(Vacancy!DC$3&lt;'Res Rent Roll'!$J32,'Res Rent Roll'!$H32*'Res Rent Roll'!$C32,'Res Rent Roll'!$R32*Rollover!DB32*Rents!DC32/30),'Res Rent Roll'!$R32*Rollover!DB32*Rents!DC32/30))</f>
        <v/>
      </c>
      <c r="DD32" s="47" t="str">
        <f>IF('Res Rent Roll'!$B32="","",IF('Res Rent Roll'!$D32="YES",IF(Vacancy!DD$3&lt;'Res Rent Roll'!$J32,'Res Rent Roll'!$H32*'Res Rent Roll'!$C32,'Res Rent Roll'!$R32*Rollover!DC32*Rents!DD32/30),'Res Rent Roll'!$R32*Rollover!DC32*Rents!DD32/30))</f>
        <v/>
      </c>
      <c r="DE32" s="47" t="str">
        <f>IF('Res Rent Roll'!$B32="","",IF('Res Rent Roll'!$D32="YES",IF(Vacancy!DE$3&lt;'Res Rent Roll'!$J32,'Res Rent Roll'!$H32*'Res Rent Roll'!$C32,'Res Rent Roll'!$R32*Rollover!DD32*Rents!DE32/30),'Res Rent Roll'!$R32*Rollover!DD32*Rents!DE32/30))</f>
        <v/>
      </c>
      <c r="DF32" s="47" t="str">
        <f>IF('Res Rent Roll'!$B32="","",IF('Res Rent Roll'!$D32="YES",IF(Vacancy!DF$3&lt;'Res Rent Roll'!$J32,'Res Rent Roll'!$H32*'Res Rent Roll'!$C32,'Res Rent Roll'!$R32*Rollover!DE32*Rents!DF32/30),'Res Rent Roll'!$R32*Rollover!DE32*Rents!DF32/30))</f>
        <v/>
      </c>
      <c r="DG32" s="47" t="str">
        <f>IF('Res Rent Roll'!$B32="","",IF('Res Rent Roll'!$D32="YES",IF(Vacancy!DG$3&lt;'Res Rent Roll'!$J32,'Res Rent Roll'!$H32*'Res Rent Roll'!$C32,'Res Rent Roll'!$R32*Rollover!DF32*Rents!DG32/30),'Res Rent Roll'!$R32*Rollover!DF32*Rents!DG32/30))</f>
        <v/>
      </c>
      <c r="DH32" s="47" t="str">
        <f>IF('Res Rent Roll'!$B32="","",IF('Res Rent Roll'!$D32="YES",IF(Vacancy!DH$3&lt;'Res Rent Roll'!$J32,'Res Rent Roll'!$H32*'Res Rent Roll'!$C32,'Res Rent Roll'!$R32*Rollover!DG32*Rents!DH32/30),'Res Rent Roll'!$R32*Rollover!DG32*Rents!DH32/30))</f>
        <v/>
      </c>
      <c r="DI32" s="47" t="str">
        <f>IF('Res Rent Roll'!$B32="","",IF('Res Rent Roll'!$D32="YES",IF(Vacancy!DI$3&lt;'Res Rent Roll'!$J32,'Res Rent Roll'!$H32*'Res Rent Roll'!$C32,'Res Rent Roll'!$R32*Rollover!DH32*Rents!DI32/30),'Res Rent Roll'!$R32*Rollover!DH32*Rents!DI32/30))</f>
        <v/>
      </c>
      <c r="DJ32" s="47" t="str">
        <f>IF('Res Rent Roll'!$B32="","",IF('Res Rent Roll'!$D32="YES",IF(Vacancy!DJ$3&lt;'Res Rent Roll'!$J32,'Res Rent Roll'!$H32*'Res Rent Roll'!$C32,'Res Rent Roll'!$R32*Rollover!DI32*Rents!DJ32/30),'Res Rent Roll'!$R32*Rollover!DI32*Rents!DJ32/30))</f>
        <v/>
      </c>
      <c r="DK32" s="47" t="str">
        <f>IF('Res Rent Roll'!$B32="","",IF('Res Rent Roll'!$D32="YES",IF(Vacancy!DK$3&lt;'Res Rent Roll'!$J32,'Res Rent Roll'!$H32*'Res Rent Roll'!$C32,'Res Rent Roll'!$R32*Rollover!DJ32*Rents!DK32/30),'Res Rent Roll'!$R32*Rollover!DJ32*Rents!DK32/30))</f>
        <v/>
      </c>
      <c r="DL32" s="47" t="str">
        <f>IF('Res Rent Roll'!$B32="","",IF('Res Rent Roll'!$D32="YES",IF(Vacancy!DL$3&lt;'Res Rent Roll'!$J32,'Res Rent Roll'!$H32*'Res Rent Roll'!$C32,'Res Rent Roll'!$R32*Rollover!DK32*Rents!DL32/30),'Res Rent Roll'!$R32*Rollover!DK32*Rents!DL32/30))</f>
        <v/>
      </c>
      <c r="DM32" s="47" t="str">
        <f>IF('Res Rent Roll'!$B32="","",IF('Res Rent Roll'!$D32="YES",IF(Vacancy!DM$3&lt;'Res Rent Roll'!$J32,'Res Rent Roll'!$H32*'Res Rent Roll'!$C32,'Res Rent Roll'!$R32*Rollover!DL32*Rents!DM32/30),'Res Rent Roll'!$R32*Rollover!DL32*Rents!DM32/30))</f>
        <v/>
      </c>
      <c r="DN32" s="47" t="str">
        <f>IF('Res Rent Roll'!$B32="","",IF('Res Rent Roll'!$D32="YES",IF(Vacancy!DN$3&lt;'Res Rent Roll'!$J32,'Res Rent Roll'!$H32*'Res Rent Roll'!$C32,'Res Rent Roll'!$R32*Rollover!DM32*Rents!DN32/30),'Res Rent Roll'!$R32*Rollover!DM32*Rents!DN32/30))</f>
        <v/>
      </c>
      <c r="DO32" s="47" t="str">
        <f>IF('Res Rent Roll'!$B32="","",IF('Res Rent Roll'!$D32="YES",IF(Vacancy!DO$3&lt;'Res Rent Roll'!$J32,'Res Rent Roll'!$H32*'Res Rent Roll'!$C32,'Res Rent Roll'!$R32*Rollover!DN32*Rents!DO32/30),'Res Rent Roll'!$R32*Rollover!DN32*Rents!DO32/30))</f>
        <v/>
      </c>
      <c r="DP32" s="47" t="str">
        <f>IF('Res Rent Roll'!$B32="","",IF('Res Rent Roll'!$D32="YES",IF(Vacancy!DP$3&lt;'Res Rent Roll'!$J32,'Res Rent Roll'!$H32*'Res Rent Roll'!$C32,'Res Rent Roll'!$R32*Rollover!DO32*Rents!DP32/30),'Res Rent Roll'!$R32*Rollover!DO32*Rents!DP32/30))</f>
        <v/>
      </c>
      <c r="DQ32" s="47" t="str">
        <f>IF('Res Rent Roll'!$B32="","",IF('Res Rent Roll'!$D32="YES",IF(Vacancy!DQ$3&lt;'Res Rent Roll'!$J32,'Res Rent Roll'!$H32*'Res Rent Roll'!$C32,'Res Rent Roll'!$R32*Rollover!DP32*Rents!DQ32/30),'Res Rent Roll'!$R32*Rollover!DP32*Rents!DQ32/30))</f>
        <v/>
      </c>
      <c r="DR32" s="47" t="str">
        <f>IF('Res Rent Roll'!$B32="","",IF('Res Rent Roll'!$D32="YES",IF(Vacancy!DR$3&lt;'Res Rent Roll'!$J32,'Res Rent Roll'!$H32*'Res Rent Roll'!$C32,'Res Rent Roll'!$R32*Rollover!DQ32*Rents!DR32/30),'Res Rent Roll'!$R32*Rollover!DQ32*Rents!DR32/30))</f>
        <v/>
      </c>
      <c r="DS32" s="47" t="str">
        <f>IF('Res Rent Roll'!$B32="","",IF('Res Rent Roll'!$D32="YES",IF(Vacancy!DS$3&lt;'Res Rent Roll'!$J32,'Res Rent Roll'!$H32*'Res Rent Roll'!$C32,'Res Rent Roll'!$R32*Rollover!DR32*Rents!DS32/30),'Res Rent Roll'!$R32*Rollover!DR32*Rents!DS32/30))</f>
        <v/>
      </c>
      <c r="DT32" s="47" t="str">
        <f>IF('Res Rent Roll'!$B32="","",IF('Res Rent Roll'!$D32="YES",IF(Vacancy!DT$3&lt;'Res Rent Roll'!$J32,'Res Rent Roll'!$H32*'Res Rent Roll'!$C32,'Res Rent Roll'!$R32*Rollover!DS32*Rents!DT32/30),'Res Rent Roll'!$R32*Rollover!DS32*Rents!DT32/30))</f>
        <v/>
      </c>
      <c r="DU32" s="47" t="str">
        <f>IF('Res Rent Roll'!$B32="","",IF('Res Rent Roll'!$D32="YES",IF(Vacancy!DU$3&lt;'Res Rent Roll'!$J32,'Res Rent Roll'!$H32*'Res Rent Roll'!$C32,'Res Rent Roll'!$R32*Rollover!DT32*Rents!DU32/30),'Res Rent Roll'!$R32*Rollover!DT32*Rents!DU32/30))</f>
        <v/>
      </c>
      <c r="DV32" s="47" t="str">
        <f>IF('Res Rent Roll'!$B32="","",IF('Res Rent Roll'!$D32="YES",IF(Vacancy!DV$3&lt;'Res Rent Roll'!$J32,'Res Rent Roll'!$H32*'Res Rent Roll'!$C32,'Res Rent Roll'!$R32*Rollover!DU32*Rents!DV32/30),'Res Rent Roll'!$R32*Rollover!DU32*Rents!DV32/30))</f>
        <v/>
      </c>
      <c r="DW32" s="47" t="str">
        <f>IF('Res Rent Roll'!$B32="","",IF('Res Rent Roll'!$D32="YES",IF(Vacancy!DW$3&lt;'Res Rent Roll'!$J32,'Res Rent Roll'!$H32*'Res Rent Roll'!$C32,'Res Rent Roll'!$R32*Rollover!DV32*Rents!DW32/30),'Res Rent Roll'!$R32*Rollover!DV32*Rents!DW32/30))</f>
        <v/>
      </c>
      <c r="DX32" s="47" t="str">
        <f>IF('Res Rent Roll'!$B32="","",IF('Res Rent Roll'!$D32="YES",IF(Vacancy!DX$3&lt;'Res Rent Roll'!$J32,'Res Rent Roll'!$H32*'Res Rent Roll'!$C32,'Res Rent Roll'!$R32*Rollover!DW32*Rents!DX32/30),'Res Rent Roll'!$R32*Rollover!DW32*Rents!DX32/30))</f>
        <v/>
      </c>
      <c r="DY32" s="47" t="str">
        <f>IF('Res Rent Roll'!$B32="","",IF('Res Rent Roll'!$D32="YES",IF(Vacancy!DY$3&lt;'Res Rent Roll'!$J32,'Res Rent Roll'!$H32*'Res Rent Roll'!$C32,'Res Rent Roll'!$R32*Rollover!DX32*Rents!DY32/30),'Res Rent Roll'!$R32*Rollover!DX32*Rents!DY32/30))</f>
        <v/>
      </c>
      <c r="DZ32" s="47" t="str">
        <f>IF('Res Rent Roll'!$B32="","",IF('Res Rent Roll'!$D32="YES",IF(Vacancy!DZ$3&lt;'Res Rent Roll'!$J32,'Res Rent Roll'!$H32*'Res Rent Roll'!$C32,'Res Rent Roll'!$R32*Rollover!DY32*Rents!DZ32/30),'Res Rent Roll'!$R32*Rollover!DY32*Rents!DZ32/30))</f>
        <v/>
      </c>
      <c r="EA32" s="47" t="str">
        <f>IF('Res Rent Roll'!$B32="","",IF('Res Rent Roll'!$D32="YES",IF(Vacancy!EA$3&lt;'Res Rent Roll'!$J32,'Res Rent Roll'!$H32*'Res Rent Roll'!$C32,'Res Rent Roll'!$R32*Rollover!DZ32*Rents!EA32/30),'Res Rent Roll'!$R32*Rollover!DZ32*Rents!EA32/30))</f>
        <v/>
      </c>
      <c r="EB32" s="47" t="str">
        <f>IF('Res Rent Roll'!$B32="","",IF('Res Rent Roll'!$D32="YES",IF(Vacancy!EB$3&lt;'Res Rent Roll'!$J32,'Res Rent Roll'!$H32*'Res Rent Roll'!$C32,'Res Rent Roll'!$R32*Rollover!EA32*Rents!EB32/30),'Res Rent Roll'!$R32*Rollover!EA32*Rents!EB32/30))</f>
        <v/>
      </c>
      <c r="EC32" s="47" t="str">
        <f>IF('Res Rent Roll'!$B32="","",IF('Res Rent Roll'!$D32="YES",IF(Vacancy!EC$3&lt;'Res Rent Roll'!$J32,'Res Rent Roll'!$H32*'Res Rent Roll'!$C32,'Res Rent Roll'!$R32*Rollover!EB32*Rents!EC32/30),'Res Rent Roll'!$R32*Rollover!EB32*Rents!EC32/30))</f>
        <v/>
      </c>
      <c r="ED32" s="47" t="str">
        <f>IF('Res Rent Roll'!$B32="","",IF('Res Rent Roll'!$D32="YES",IF(Vacancy!ED$3&lt;'Res Rent Roll'!$J32,'Res Rent Roll'!$H32*'Res Rent Roll'!$C32,'Res Rent Roll'!$R32*Rollover!EC32*Rents!ED32/30),'Res Rent Roll'!$R32*Rollover!EC32*Rents!ED32/30))</f>
        <v/>
      </c>
      <c r="EE32" s="47" t="str">
        <f>IF('Res Rent Roll'!$B32="","",IF('Res Rent Roll'!$D32="YES",IF(Vacancy!EE$3&lt;'Res Rent Roll'!$J32,'Res Rent Roll'!$H32*'Res Rent Roll'!$C32,'Res Rent Roll'!$R32*Rollover!ED32*Rents!EE32/30),'Res Rent Roll'!$R32*Rollover!ED32*Rents!EE32/30))</f>
        <v/>
      </c>
      <c r="EF32" s="47" t="str">
        <f>IF('Res Rent Roll'!$B32="","",IF('Res Rent Roll'!$D32="YES",IF(Vacancy!EF$3&lt;'Res Rent Roll'!$J32,'Res Rent Roll'!$H32*'Res Rent Roll'!$C32,'Res Rent Roll'!$R32*Rollover!EE32*Rents!EF32/30),'Res Rent Roll'!$R32*Rollover!EE32*Rents!EF32/30))</f>
        <v/>
      </c>
      <c r="EG32" s="47" t="str">
        <f>IF('Res Rent Roll'!$B32="","",IF('Res Rent Roll'!$D32="YES",IF(Vacancy!EG$3&lt;'Res Rent Roll'!$J32,'Res Rent Roll'!$H32*'Res Rent Roll'!$C32,'Res Rent Roll'!$R32*Rollover!EF32*Rents!EG32/30),'Res Rent Roll'!$R32*Rollover!EF32*Rents!EG32/30))</f>
        <v/>
      </c>
      <c r="EH32" s="47" t="str">
        <f>IF('Res Rent Roll'!$B32="","",IF('Res Rent Roll'!$D32="YES",IF(Vacancy!EH$3&lt;'Res Rent Roll'!$J32,'Res Rent Roll'!$H32*'Res Rent Roll'!$C32,'Res Rent Roll'!$R32*Rollover!EG32*Rents!EH32/30),'Res Rent Roll'!$R32*Rollover!EG32*Rents!EH32/30))</f>
        <v/>
      </c>
      <c r="EI32" s="47" t="str">
        <f>IF('Res Rent Roll'!$B32="","",IF('Res Rent Roll'!$D32="YES",IF(Vacancy!EI$3&lt;'Res Rent Roll'!$J32,'Res Rent Roll'!$H32*'Res Rent Roll'!$C32,'Res Rent Roll'!$R32*Rollover!EH32*Rents!EI32/30),'Res Rent Roll'!$R32*Rollover!EH32*Rents!EI32/30))</f>
        <v/>
      </c>
      <c r="EJ32" s="47" t="str">
        <f>IF('Res Rent Roll'!$B32="","",IF('Res Rent Roll'!$D32="YES",IF(Vacancy!EJ$3&lt;'Res Rent Roll'!$J32,'Res Rent Roll'!$H32*'Res Rent Roll'!$C32,'Res Rent Roll'!$R32*Rollover!EI32*Rents!EJ32/30),'Res Rent Roll'!$R32*Rollover!EI32*Rents!EJ32/30))</f>
        <v/>
      </c>
      <c r="EK32" s="47" t="str">
        <f>IF('Res Rent Roll'!$B32="","",IF('Res Rent Roll'!$D32="YES",IF(Vacancy!EK$3&lt;'Res Rent Roll'!$J32,'Res Rent Roll'!$H32*'Res Rent Roll'!$C32,'Res Rent Roll'!$R32*Rollover!EJ32*Rents!EK32/30),'Res Rent Roll'!$R32*Rollover!EJ32*Rents!EK32/30))</f>
        <v/>
      </c>
      <c r="EL32" s="47" t="str">
        <f>IF('Res Rent Roll'!$B32="","",IF('Res Rent Roll'!$D32="YES",IF(Vacancy!EL$3&lt;'Res Rent Roll'!$J32,'Res Rent Roll'!$H32*'Res Rent Roll'!$C32,'Res Rent Roll'!$R32*Rollover!EK32*Rents!EL32/30),'Res Rent Roll'!$R32*Rollover!EK32*Rents!EL32/30))</f>
        <v/>
      </c>
      <c r="EM32" s="47" t="str">
        <f>IF('Res Rent Roll'!$B32="","",IF('Res Rent Roll'!$D32="YES",IF(Vacancy!EM$3&lt;'Res Rent Roll'!$J32,'Res Rent Roll'!$H32*'Res Rent Roll'!$C32,'Res Rent Roll'!$R32*Rollover!EL32*Rents!EM32/30),'Res Rent Roll'!$R32*Rollover!EL32*Rents!EM32/30))</f>
        <v/>
      </c>
      <c r="EN32" s="47" t="str">
        <f>IF('Res Rent Roll'!$B32="","",IF('Res Rent Roll'!$D32="YES",IF(Vacancy!EN$3&lt;'Res Rent Roll'!$J32,'Res Rent Roll'!$H32*'Res Rent Roll'!$C32,'Res Rent Roll'!$R32*Rollover!EM32*Rents!EN32/30),'Res Rent Roll'!$R32*Rollover!EM32*Rents!EN32/30))</f>
        <v/>
      </c>
      <c r="EO32" s="47" t="str">
        <f>IF('Res Rent Roll'!$B32="","",IF('Res Rent Roll'!$D32="YES",IF(Vacancy!EO$3&lt;'Res Rent Roll'!$J32,'Res Rent Roll'!$H32*'Res Rent Roll'!$C32,'Res Rent Roll'!$R32*Rollover!EN32*Rents!EO32/30),'Res Rent Roll'!$R32*Rollover!EN32*Rents!EO32/30))</f>
        <v/>
      </c>
      <c r="EP32" s="47" t="str">
        <f>IF('Res Rent Roll'!$B32="","",IF('Res Rent Roll'!$D32="YES",IF(Vacancy!EP$3&lt;'Res Rent Roll'!$J32,'Res Rent Roll'!$H32*'Res Rent Roll'!$C32,'Res Rent Roll'!$R32*Rollover!EO32*Rents!EP32/30),'Res Rent Roll'!$R32*Rollover!EO32*Rents!EP32/30))</f>
        <v/>
      </c>
      <c r="EQ32" s="47" t="str">
        <f>IF('Res Rent Roll'!$B32="","",IF('Res Rent Roll'!$D32="YES",IF(Vacancy!EQ$3&lt;'Res Rent Roll'!$J32,'Res Rent Roll'!$H32*'Res Rent Roll'!$C32,'Res Rent Roll'!$R32*Rollover!EP32*Rents!EQ32/30),'Res Rent Roll'!$R32*Rollover!EP32*Rents!EQ32/30))</f>
        <v/>
      </c>
      <c r="ER32" s="47" t="str">
        <f>IF('Res Rent Roll'!$B32="","",IF('Res Rent Roll'!$D32="YES",IF(Vacancy!ER$3&lt;'Res Rent Roll'!$J32,'Res Rent Roll'!$H32*'Res Rent Roll'!$C32,'Res Rent Roll'!$R32*Rollover!EQ32*Rents!ER32/30),'Res Rent Roll'!$R32*Rollover!EQ32*Rents!ER32/30))</f>
        <v/>
      </c>
      <c r="ES32" s="47" t="str">
        <f>IF('Res Rent Roll'!$B32="","",IF('Res Rent Roll'!$D32="YES",IF(Vacancy!ES$3&lt;'Res Rent Roll'!$J32,'Res Rent Roll'!$H32*'Res Rent Roll'!$C32,'Res Rent Roll'!$R32*Rollover!ER32*Rents!ES32/30),'Res Rent Roll'!$R32*Rollover!ER32*Rents!ES32/30))</f>
        <v/>
      </c>
      <c r="ET32" s="47" t="str">
        <f>IF('Res Rent Roll'!$B32="","",IF('Res Rent Roll'!$D32="YES",IF(Vacancy!ET$3&lt;'Res Rent Roll'!$J32,'Res Rent Roll'!$H32*'Res Rent Roll'!$C32,'Res Rent Roll'!$R32*Rollover!ES32*Rents!ET32/30),'Res Rent Roll'!$R32*Rollover!ES32*Rents!ET32/30))</f>
        <v/>
      </c>
      <c r="EU32" s="47" t="str">
        <f>IF('Res Rent Roll'!$B32="","",IF('Res Rent Roll'!$D32="YES",IF(Vacancy!EU$3&lt;'Res Rent Roll'!$J32,'Res Rent Roll'!$H32*'Res Rent Roll'!$C32,'Res Rent Roll'!$R32*Rollover!ET32*Rents!EU32/30),'Res Rent Roll'!$R32*Rollover!ET32*Rents!EU32/30))</f>
        <v/>
      </c>
      <c r="EV32" s="47" t="str">
        <f>IF('Res Rent Roll'!$B32="","",IF('Res Rent Roll'!$D32="YES",IF(Vacancy!EV$3&lt;'Res Rent Roll'!$J32,'Res Rent Roll'!$H32*'Res Rent Roll'!$C32,'Res Rent Roll'!$R32*Rollover!EU32*Rents!EV32/30),'Res Rent Roll'!$R32*Rollover!EU32*Rents!EV32/30))</f>
        <v/>
      </c>
      <c r="EW32" s="47" t="str">
        <f>IF('Res Rent Roll'!$B32="","",IF('Res Rent Roll'!$D32="YES",IF(Vacancy!EW$3&lt;'Res Rent Roll'!$J32,'Res Rent Roll'!$H32*'Res Rent Roll'!$C32,'Res Rent Roll'!$R32*Rollover!EV32*Rents!EW32/30),'Res Rent Roll'!$R32*Rollover!EV32*Rents!EW32/30))</f>
        <v/>
      </c>
      <c r="EX32" s="47" t="str">
        <f>IF('Res Rent Roll'!$B32="","",IF('Res Rent Roll'!$D32="YES",IF(Vacancy!EX$3&lt;'Res Rent Roll'!$J32,'Res Rent Roll'!$H32*'Res Rent Roll'!$C32,'Res Rent Roll'!$R32*Rollover!EW32*Rents!EX32/30),'Res Rent Roll'!$R32*Rollover!EW32*Rents!EX32/30))</f>
        <v/>
      </c>
      <c r="EY32" s="47" t="str">
        <f>IF('Res Rent Roll'!$B32="","",IF('Res Rent Roll'!$D32="YES",IF(Vacancy!EY$3&lt;'Res Rent Roll'!$J32,'Res Rent Roll'!$H32*'Res Rent Roll'!$C32,'Res Rent Roll'!$R32*Rollover!EX32*Rents!EY32/30),'Res Rent Roll'!$R32*Rollover!EX32*Rents!EY32/30))</f>
        <v/>
      </c>
      <c r="EZ32" s="47" t="str">
        <f>IF('Res Rent Roll'!$B32="","",IF('Res Rent Roll'!$D32="YES",IF(Vacancy!EZ$3&lt;'Res Rent Roll'!$J32,'Res Rent Roll'!$H32*'Res Rent Roll'!$C32,'Res Rent Roll'!$R32*Rollover!EY32*Rents!EZ32/30),'Res Rent Roll'!$R32*Rollover!EY32*Rents!EZ32/30))</f>
        <v/>
      </c>
      <c r="FA32" s="47" t="str">
        <f>IF('Res Rent Roll'!$B32="","",IF('Res Rent Roll'!$D32="YES",IF(Vacancy!FA$3&lt;'Res Rent Roll'!$J32,'Res Rent Roll'!$H32*'Res Rent Roll'!$C32,'Res Rent Roll'!$R32*Rollover!EZ32*Rents!FA32/30),'Res Rent Roll'!$R32*Rollover!EZ32*Rents!FA32/30))</f>
        <v/>
      </c>
      <c r="FB32" s="47" t="str">
        <f>IF('Res Rent Roll'!$B32="","",IF('Res Rent Roll'!$D32="YES",IF(Vacancy!FB$3&lt;'Res Rent Roll'!$J32,'Res Rent Roll'!$H32*'Res Rent Roll'!$C32,'Res Rent Roll'!$R32*Rollover!FA32*Rents!FB32/30),'Res Rent Roll'!$R32*Rollover!FA32*Rents!FB32/30))</f>
        <v/>
      </c>
      <c r="FC32" s="47" t="str">
        <f>IF('Res Rent Roll'!$B32="","",IF('Res Rent Roll'!$D32="YES",IF(Vacancy!FC$3&lt;'Res Rent Roll'!$J32,'Res Rent Roll'!$H32*'Res Rent Roll'!$C32,'Res Rent Roll'!$R32*Rollover!FB32*Rents!FC32/30),'Res Rent Roll'!$R32*Rollover!FB32*Rents!FC32/30))</f>
        <v/>
      </c>
      <c r="FD32" s="47" t="str">
        <f>IF('Res Rent Roll'!$B32="","",IF('Res Rent Roll'!$D32="YES",IF(Vacancy!FD$3&lt;'Res Rent Roll'!$J32,'Res Rent Roll'!$H32*'Res Rent Roll'!$C32,'Res Rent Roll'!$R32*Rollover!FC32*Rents!FD32/30),'Res Rent Roll'!$R32*Rollover!FC32*Rents!FD32/30))</f>
        <v/>
      </c>
      <c r="FE32" s="47" t="str">
        <f>IF('Res Rent Roll'!$B32="","",IF('Res Rent Roll'!$D32="YES",IF(Vacancy!FE$3&lt;'Res Rent Roll'!$J32,'Res Rent Roll'!$H32*'Res Rent Roll'!$C32,'Res Rent Roll'!$R32*Rollover!FD32*Rents!FE32/30),'Res Rent Roll'!$R32*Rollover!FD32*Rents!FE32/30))</f>
        <v/>
      </c>
      <c r="FF32" s="47" t="str">
        <f>IF('Res Rent Roll'!$B32="","",IF('Res Rent Roll'!$D32="YES",IF(Vacancy!FF$3&lt;'Res Rent Roll'!$J32,'Res Rent Roll'!$H32*'Res Rent Roll'!$C32,'Res Rent Roll'!$R32*Rollover!FE32*Rents!FF32/30),'Res Rent Roll'!$R32*Rollover!FE32*Rents!FF32/30))</f>
        <v/>
      </c>
      <c r="FG32" s="47" t="str">
        <f>IF('Res Rent Roll'!$B32="","",IF('Res Rent Roll'!$D32="YES",IF(Vacancy!FG$3&lt;'Res Rent Roll'!$J32,'Res Rent Roll'!$H32*'Res Rent Roll'!$C32,'Res Rent Roll'!$R32*Rollover!FF32*Rents!FG32/30),'Res Rent Roll'!$R32*Rollover!FF32*Rents!FG32/30))</f>
        <v/>
      </c>
      <c r="FH32" s="47" t="str">
        <f>IF('Res Rent Roll'!$B32="","",IF('Res Rent Roll'!$D32="YES",IF(Vacancy!FH$3&lt;'Res Rent Roll'!$J32,'Res Rent Roll'!$H32*'Res Rent Roll'!$C32,'Res Rent Roll'!$R32*Rollover!FG32*Rents!FH32/30),'Res Rent Roll'!$R32*Rollover!FG32*Rents!FH32/30))</f>
        <v/>
      </c>
      <c r="FI32" s="47" t="str">
        <f>IF('Res Rent Roll'!$B32="","",IF('Res Rent Roll'!$D32="YES",IF(Vacancy!FI$3&lt;'Res Rent Roll'!$J32,'Res Rent Roll'!$H32*'Res Rent Roll'!$C32,'Res Rent Roll'!$R32*Rollover!FH32*Rents!FI32/30),'Res Rent Roll'!$R32*Rollover!FH32*Rents!FI32/30))</f>
        <v/>
      </c>
      <c r="FJ32" s="47" t="str">
        <f>IF('Res Rent Roll'!$B32="","",IF('Res Rent Roll'!$D32="YES",IF(Vacancy!FJ$3&lt;'Res Rent Roll'!$J32,'Res Rent Roll'!$H32*'Res Rent Roll'!$C32,'Res Rent Roll'!$R32*Rollover!FI32*Rents!FJ32/30),'Res Rent Roll'!$R32*Rollover!FI32*Rents!FJ32/30))</f>
        <v/>
      </c>
      <c r="FK32" s="47" t="str">
        <f>IF('Res Rent Roll'!$B32="","",IF('Res Rent Roll'!$D32="YES",IF(Vacancy!FK$3&lt;'Res Rent Roll'!$J32,'Res Rent Roll'!$H32*'Res Rent Roll'!$C32,'Res Rent Roll'!$R32*Rollover!FJ32*Rents!FK32/30),'Res Rent Roll'!$R32*Rollover!FJ32*Rents!FK32/30))</f>
        <v/>
      </c>
      <c r="FL32" s="47" t="str">
        <f>IF('Res Rent Roll'!$B32="","",IF('Res Rent Roll'!$D32="YES",IF(Vacancy!FL$3&lt;'Res Rent Roll'!$J32,'Res Rent Roll'!$H32*'Res Rent Roll'!$C32,'Res Rent Roll'!$R32*Rollover!FK32*Rents!FL32/30),'Res Rent Roll'!$R32*Rollover!FK32*Rents!FL32/30))</f>
        <v/>
      </c>
      <c r="FM32" s="47" t="str">
        <f>IF('Res Rent Roll'!$B32="","",IF('Res Rent Roll'!$D32="YES",IF(Vacancy!FM$3&lt;'Res Rent Roll'!$J32,'Res Rent Roll'!$H32*'Res Rent Roll'!$C32,'Res Rent Roll'!$R32*Rollover!FL32*Rents!FM32/30),'Res Rent Roll'!$R32*Rollover!FL32*Rents!FM32/30))</f>
        <v/>
      </c>
      <c r="FN32" s="47" t="str">
        <f>IF('Res Rent Roll'!$B32="","",IF('Res Rent Roll'!$D32="YES",IF(Vacancy!FN$3&lt;'Res Rent Roll'!$J32,'Res Rent Roll'!$H32*'Res Rent Roll'!$C32,'Res Rent Roll'!$R32*Rollover!FM32*Rents!FN32/30),'Res Rent Roll'!$R32*Rollover!FM32*Rents!FN32/30))</f>
        <v/>
      </c>
      <c r="FO32" s="47" t="str">
        <f>IF('Res Rent Roll'!$B32="","",IF('Res Rent Roll'!$D32="YES",IF(Vacancy!FO$3&lt;'Res Rent Roll'!$J32,'Res Rent Roll'!$H32*'Res Rent Roll'!$C32,'Res Rent Roll'!$R32*Rollover!FN32*Rents!FO32/30),'Res Rent Roll'!$R32*Rollover!FN32*Rents!FO32/30))</f>
        <v/>
      </c>
      <c r="FP32" s="47" t="str">
        <f>IF('Res Rent Roll'!$B32="","",IF('Res Rent Roll'!$D32="YES",IF(Vacancy!FP$3&lt;'Res Rent Roll'!$J32,'Res Rent Roll'!$H32*'Res Rent Roll'!$C32,'Res Rent Roll'!$R32*Rollover!FO32*Rents!FP32/30),'Res Rent Roll'!$R32*Rollover!FO32*Rents!FP32/30))</f>
        <v/>
      </c>
      <c r="FQ32" s="47" t="str">
        <f>IF('Res Rent Roll'!$B32="","",IF('Res Rent Roll'!$D32="YES",IF(Vacancy!FQ$3&lt;'Res Rent Roll'!$J32,'Res Rent Roll'!$H32*'Res Rent Roll'!$C32,'Res Rent Roll'!$R32*Rollover!FP32*Rents!FQ32/30),'Res Rent Roll'!$R32*Rollover!FP32*Rents!FQ32/30))</f>
        <v/>
      </c>
      <c r="FR32" s="47" t="str">
        <f>IF('Res Rent Roll'!$B32="","",IF('Res Rent Roll'!$D32="YES",IF(Vacancy!FR$3&lt;'Res Rent Roll'!$J32,'Res Rent Roll'!$H32*'Res Rent Roll'!$C32,'Res Rent Roll'!$R32*Rollover!FQ32*Rents!FR32/30),'Res Rent Roll'!$R32*Rollover!FQ32*Rents!FR32/30))</f>
        <v/>
      </c>
      <c r="FS32" s="47" t="str">
        <f>IF('Res Rent Roll'!$B32="","",IF('Res Rent Roll'!$D32="YES",IF(Vacancy!FS$3&lt;'Res Rent Roll'!$J32,'Res Rent Roll'!$H32*'Res Rent Roll'!$C32,'Res Rent Roll'!$R32*Rollover!FR32*Rents!FS32/30),'Res Rent Roll'!$R32*Rollover!FR32*Rents!FS32/30))</f>
        <v/>
      </c>
      <c r="FT32" s="47" t="str">
        <f>IF('Res Rent Roll'!$B32="","",IF('Res Rent Roll'!$D32="YES",IF(Vacancy!FT$3&lt;'Res Rent Roll'!$J32,'Res Rent Roll'!$H32*'Res Rent Roll'!$C32,'Res Rent Roll'!$R32*Rollover!FS32*Rents!FT32/30),'Res Rent Roll'!$R32*Rollover!FS32*Rents!FT32/30))</f>
        <v/>
      </c>
      <c r="FU32" s="47" t="str">
        <f>IF('Res Rent Roll'!$B32="","",IF('Res Rent Roll'!$D32="YES",IF(Vacancy!FU$3&lt;'Res Rent Roll'!$J32,'Res Rent Roll'!$H32*'Res Rent Roll'!$C32,'Res Rent Roll'!$R32*Rollover!FT32*Rents!FU32/30),'Res Rent Roll'!$R32*Rollover!FT32*Rents!FU32/30))</f>
        <v/>
      </c>
      <c r="FV32" s="47" t="str">
        <f>IF('Res Rent Roll'!$B32="","",IF('Res Rent Roll'!$D32="YES",IF(Vacancy!FV$3&lt;'Res Rent Roll'!$J32,'Res Rent Roll'!$H32*'Res Rent Roll'!$C32,'Res Rent Roll'!$R32*Rollover!FU32*Rents!FV32/30),'Res Rent Roll'!$R32*Rollover!FU32*Rents!FV32/30))</f>
        <v/>
      </c>
      <c r="FW32" s="47" t="str">
        <f>IF('Res Rent Roll'!$B32="","",IF('Res Rent Roll'!$D32="YES",IF(Vacancy!FW$3&lt;'Res Rent Roll'!$J32,'Res Rent Roll'!$H32*'Res Rent Roll'!$C32,'Res Rent Roll'!$R32*Rollover!FV32*Rents!FW32/30),'Res Rent Roll'!$R32*Rollover!FV32*Rents!FW32/30))</f>
        <v/>
      </c>
      <c r="FX32" s="47" t="str">
        <f>IF('Res Rent Roll'!$B32="","",IF('Res Rent Roll'!$D32="YES",IF(Vacancy!FX$3&lt;'Res Rent Roll'!$J32,'Res Rent Roll'!$H32*'Res Rent Roll'!$C32,'Res Rent Roll'!$R32*Rollover!FW32*Rents!FX32/30),'Res Rent Roll'!$R32*Rollover!FW32*Rents!FX32/30))</f>
        <v/>
      </c>
      <c r="FY32" s="47" t="str">
        <f>IF('Res Rent Roll'!$B32="","",IF('Res Rent Roll'!$D32="YES",IF(Vacancy!FY$3&lt;'Res Rent Roll'!$J32,'Res Rent Roll'!$H32*'Res Rent Roll'!$C32,'Res Rent Roll'!$R32*Rollover!FX32*Rents!FY32/30),'Res Rent Roll'!$R32*Rollover!FX32*Rents!FY32/30))</f>
        <v/>
      </c>
      <c r="FZ32" s="47" t="str">
        <f>IF('Res Rent Roll'!$B32="","",IF('Res Rent Roll'!$D32="YES",IF(Vacancy!FZ$3&lt;'Res Rent Roll'!$J32,'Res Rent Roll'!$H32*'Res Rent Roll'!$C32,'Res Rent Roll'!$R32*Rollover!FY32*Rents!FZ32/30),'Res Rent Roll'!$R32*Rollover!FY32*Rents!FZ32/30))</f>
        <v/>
      </c>
      <c r="GA32" s="48" t="str">
        <f>IF('Res Rent Roll'!$B32="","",IF('Res Rent Roll'!$D32="YES",IF(Vacancy!GA$3&lt;'Res Rent Roll'!$J32,'Res Rent Roll'!$H32*'Res Rent Roll'!$C32,'Res Rent Roll'!$R32*Rollover!FZ32*Rents!GA32/30),'Res Rent Roll'!$R32*Rollover!FZ32*Rents!GA32/30))</f>
        <v/>
      </c>
    </row>
    <row r="33" spans="2:183" x14ac:dyDescent="0.3">
      <c r="B33" s="42" t="str">
        <f>IF('Res Rent Roll'!$B33="","",'Res Rent Roll'!$B33)</f>
        <v/>
      </c>
      <c r="C33" s="43"/>
      <c r="D33" s="47" t="str">
        <f>IF('Res Rent Roll'!$B33="","",IF('Res Rent Roll'!$D33="YES",IF(Vacancy!D$3&lt;'Res Rent Roll'!$J33,'Res Rent Roll'!$H33*'Res Rent Roll'!$C33,'Res Rent Roll'!$R33*Rollover!C33*Rents!D33/30),'Res Rent Roll'!$R33*Rollover!C33*Rents!D33/30))</f>
        <v/>
      </c>
      <c r="E33" s="47" t="str">
        <f>IF('Res Rent Roll'!$B33="","",IF('Res Rent Roll'!$D33="YES",IF(Vacancy!E$3&lt;'Res Rent Roll'!$J33,'Res Rent Roll'!$H33*'Res Rent Roll'!$C33,'Res Rent Roll'!$R33*Rollover!D33*Rents!E33/30),'Res Rent Roll'!$R33*Rollover!D33*Rents!E33/30))</f>
        <v/>
      </c>
      <c r="F33" s="47" t="str">
        <f>IF('Res Rent Roll'!$B33="","",IF('Res Rent Roll'!$D33="YES",IF(Vacancy!F$3&lt;'Res Rent Roll'!$J33,'Res Rent Roll'!$H33*'Res Rent Roll'!$C33,'Res Rent Roll'!$R33*Rollover!E33*Rents!F33/30),'Res Rent Roll'!$R33*Rollover!E33*Rents!F33/30))</f>
        <v/>
      </c>
      <c r="G33" s="47" t="str">
        <f>IF('Res Rent Roll'!$B33="","",IF('Res Rent Roll'!$D33="YES",IF(Vacancy!G$3&lt;'Res Rent Roll'!$J33,'Res Rent Roll'!$H33*'Res Rent Roll'!$C33,'Res Rent Roll'!$R33*Rollover!F33*Rents!G33/30),'Res Rent Roll'!$R33*Rollover!F33*Rents!G33/30))</f>
        <v/>
      </c>
      <c r="H33" s="47" t="str">
        <f>IF('Res Rent Roll'!$B33="","",IF('Res Rent Roll'!$D33="YES",IF(Vacancy!H$3&lt;'Res Rent Roll'!$J33,'Res Rent Roll'!$H33*'Res Rent Roll'!$C33,'Res Rent Roll'!$R33*Rollover!G33*Rents!H33/30),'Res Rent Roll'!$R33*Rollover!G33*Rents!H33/30))</f>
        <v/>
      </c>
      <c r="I33" s="47" t="str">
        <f>IF('Res Rent Roll'!$B33="","",IF('Res Rent Roll'!$D33="YES",IF(Vacancy!I$3&lt;'Res Rent Roll'!$J33,'Res Rent Roll'!$H33*'Res Rent Roll'!$C33,'Res Rent Roll'!$R33*Rollover!H33*Rents!I33/30),'Res Rent Roll'!$R33*Rollover!H33*Rents!I33/30))</f>
        <v/>
      </c>
      <c r="J33" s="47" t="str">
        <f>IF('Res Rent Roll'!$B33="","",IF('Res Rent Roll'!$D33="YES",IF(Vacancy!J$3&lt;'Res Rent Roll'!$J33,'Res Rent Roll'!$H33*'Res Rent Roll'!$C33,'Res Rent Roll'!$R33*Rollover!I33*Rents!J33/30),'Res Rent Roll'!$R33*Rollover!I33*Rents!J33/30))</f>
        <v/>
      </c>
      <c r="K33" s="47" t="str">
        <f>IF('Res Rent Roll'!$B33="","",IF('Res Rent Roll'!$D33="YES",IF(Vacancy!K$3&lt;'Res Rent Roll'!$J33,'Res Rent Roll'!$H33*'Res Rent Roll'!$C33,'Res Rent Roll'!$R33*Rollover!J33*Rents!K33/30),'Res Rent Roll'!$R33*Rollover!J33*Rents!K33/30))</f>
        <v/>
      </c>
      <c r="L33" s="47" t="str">
        <f>IF('Res Rent Roll'!$B33="","",IF('Res Rent Roll'!$D33="YES",IF(Vacancy!L$3&lt;'Res Rent Roll'!$J33,'Res Rent Roll'!$H33*'Res Rent Roll'!$C33,'Res Rent Roll'!$R33*Rollover!K33*Rents!L33/30),'Res Rent Roll'!$R33*Rollover!K33*Rents!L33/30))</f>
        <v/>
      </c>
      <c r="M33" s="47" t="str">
        <f>IF('Res Rent Roll'!$B33="","",IF('Res Rent Roll'!$D33="YES",IF(Vacancy!M$3&lt;'Res Rent Roll'!$J33,'Res Rent Roll'!$H33*'Res Rent Roll'!$C33,'Res Rent Roll'!$R33*Rollover!L33*Rents!M33/30),'Res Rent Roll'!$R33*Rollover!L33*Rents!M33/30))</f>
        <v/>
      </c>
      <c r="N33" s="47" t="str">
        <f>IF('Res Rent Roll'!$B33="","",IF('Res Rent Roll'!$D33="YES",IF(Vacancy!N$3&lt;'Res Rent Roll'!$J33,'Res Rent Roll'!$H33*'Res Rent Roll'!$C33,'Res Rent Roll'!$R33*Rollover!M33*Rents!N33/30),'Res Rent Roll'!$R33*Rollover!M33*Rents!N33/30))</f>
        <v/>
      </c>
      <c r="O33" s="47" t="str">
        <f>IF('Res Rent Roll'!$B33="","",IF('Res Rent Roll'!$D33="YES",IF(Vacancy!O$3&lt;'Res Rent Roll'!$J33,'Res Rent Roll'!$H33*'Res Rent Roll'!$C33,'Res Rent Roll'!$R33*Rollover!N33*Rents!O33/30),'Res Rent Roll'!$R33*Rollover!N33*Rents!O33/30))</f>
        <v/>
      </c>
      <c r="P33" s="47" t="str">
        <f>IF('Res Rent Roll'!$B33="","",IF('Res Rent Roll'!$D33="YES",IF(Vacancy!P$3&lt;'Res Rent Roll'!$J33,'Res Rent Roll'!$H33*'Res Rent Roll'!$C33,'Res Rent Roll'!$R33*Rollover!O33*Rents!P33/30),'Res Rent Roll'!$R33*Rollover!O33*Rents!P33/30))</f>
        <v/>
      </c>
      <c r="Q33" s="47" t="str">
        <f>IF('Res Rent Roll'!$B33="","",IF('Res Rent Roll'!$D33="YES",IF(Vacancy!Q$3&lt;'Res Rent Roll'!$J33,'Res Rent Roll'!$H33*'Res Rent Roll'!$C33,'Res Rent Roll'!$R33*Rollover!P33*Rents!Q33/30),'Res Rent Roll'!$R33*Rollover!P33*Rents!Q33/30))</f>
        <v/>
      </c>
      <c r="R33" s="47" t="str">
        <f>IF('Res Rent Roll'!$B33="","",IF('Res Rent Roll'!$D33="YES",IF(Vacancy!R$3&lt;'Res Rent Roll'!$J33,'Res Rent Roll'!$H33*'Res Rent Roll'!$C33,'Res Rent Roll'!$R33*Rollover!Q33*Rents!R33/30),'Res Rent Roll'!$R33*Rollover!Q33*Rents!R33/30))</f>
        <v/>
      </c>
      <c r="S33" s="47" t="str">
        <f>IF('Res Rent Roll'!$B33="","",IF('Res Rent Roll'!$D33="YES",IF(Vacancy!S$3&lt;'Res Rent Roll'!$J33,'Res Rent Roll'!$H33*'Res Rent Roll'!$C33,'Res Rent Roll'!$R33*Rollover!R33*Rents!S33/30),'Res Rent Roll'!$R33*Rollover!R33*Rents!S33/30))</f>
        <v/>
      </c>
      <c r="T33" s="47" t="str">
        <f>IF('Res Rent Roll'!$B33="","",IF('Res Rent Roll'!$D33="YES",IF(Vacancy!T$3&lt;'Res Rent Roll'!$J33,'Res Rent Roll'!$H33*'Res Rent Roll'!$C33,'Res Rent Roll'!$R33*Rollover!S33*Rents!T33/30),'Res Rent Roll'!$R33*Rollover!S33*Rents!T33/30))</f>
        <v/>
      </c>
      <c r="U33" s="47" t="str">
        <f>IF('Res Rent Roll'!$B33="","",IF('Res Rent Roll'!$D33="YES",IF(Vacancy!U$3&lt;'Res Rent Roll'!$J33,'Res Rent Roll'!$H33*'Res Rent Roll'!$C33,'Res Rent Roll'!$R33*Rollover!T33*Rents!U33/30),'Res Rent Roll'!$R33*Rollover!T33*Rents!U33/30))</f>
        <v/>
      </c>
      <c r="V33" s="47" t="str">
        <f>IF('Res Rent Roll'!$B33="","",IF('Res Rent Roll'!$D33="YES",IF(Vacancy!V$3&lt;'Res Rent Roll'!$J33,'Res Rent Roll'!$H33*'Res Rent Roll'!$C33,'Res Rent Roll'!$R33*Rollover!U33*Rents!V33/30),'Res Rent Roll'!$R33*Rollover!U33*Rents!V33/30))</f>
        <v/>
      </c>
      <c r="W33" s="47" t="str">
        <f>IF('Res Rent Roll'!$B33="","",IF('Res Rent Roll'!$D33="YES",IF(Vacancy!W$3&lt;'Res Rent Roll'!$J33,'Res Rent Roll'!$H33*'Res Rent Roll'!$C33,'Res Rent Roll'!$R33*Rollover!V33*Rents!W33/30),'Res Rent Roll'!$R33*Rollover!V33*Rents!W33/30))</f>
        <v/>
      </c>
      <c r="X33" s="47" t="str">
        <f>IF('Res Rent Roll'!$B33="","",IF('Res Rent Roll'!$D33="YES",IF(Vacancy!X$3&lt;'Res Rent Roll'!$J33,'Res Rent Roll'!$H33*'Res Rent Roll'!$C33,'Res Rent Roll'!$R33*Rollover!W33*Rents!X33/30),'Res Rent Roll'!$R33*Rollover!W33*Rents!X33/30))</f>
        <v/>
      </c>
      <c r="Y33" s="47" t="str">
        <f>IF('Res Rent Roll'!$B33="","",IF('Res Rent Roll'!$D33="YES",IF(Vacancy!Y$3&lt;'Res Rent Roll'!$J33,'Res Rent Roll'!$H33*'Res Rent Roll'!$C33,'Res Rent Roll'!$R33*Rollover!X33*Rents!Y33/30),'Res Rent Roll'!$R33*Rollover!X33*Rents!Y33/30))</f>
        <v/>
      </c>
      <c r="Z33" s="47" t="str">
        <f>IF('Res Rent Roll'!$B33="","",IF('Res Rent Roll'!$D33="YES",IF(Vacancy!Z$3&lt;'Res Rent Roll'!$J33,'Res Rent Roll'!$H33*'Res Rent Roll'!$C33,'Res Rent Roll'!$R33*Rollover!Y33*Rents!Z33/30),'Res Rent Roll'!$R33*Rollover!Y33*Rents!Z33/30))</f>
        <v/>
      </c>
      <c r="AA33" s="47" t="str">
        <f>IF('Res Rent Roll'!$B33="","",IF('Res Rent Roll'!$D33="YES",IF(Vacancy!AA$3&lt;'Res Rent Roll'!$J33,'Res Rent Roll'!$H33*'Res Rent Roll'!$C33,'Res Rent Roll'!$R33*Rollover!Z33*Rents!AA33/30),'Res Rent Roll'!$R33*Rollover!Z33*Rents!AA33/30))</f>
        <v/>
      </c>
      <c r="AB33" s="47" t="str">
        <f>IF('Res Rent Roll'!$B33="","",IF('Res Rent Roll'!$D33="YES",IF(Vacancy!AB$3&lt;'Res Rent Roll'!$J33,'Res Rent Roll'!$H33*'Res Rent Roll'!$C33,'Res Rent Roll'!$R33*Rollover!AA33*Rents!AB33/30),'Res Rent Roll'!$R33*Rollover!AA33*Rents!AB33/30))</f>
        <v/>
      </c>
      <c r="AC33" s="47" t="str">
        <f>IF('Res Rent Roll'!$B33="","",IF('Res Rent Roll'!$D33="YES",IF(Vacancy!AC$3&lt;'Res Rent Roll'!$J33,'Res Rent Roll'!$H33*'Res Rent Roll'!$C33,'Res Rent Roll'!$R33*Rollover!AB33*Rents!AC33/30),'Res Rent Roll'!$R33*Rollover!AB33*Rents!AC33/30))</f>
        <v/>
      </c>
      <c r="AD33" s="47" t="str">
        <f>IF('Res Rent Roll'!$B33="","",IF('Res Rent Roll'!$D33="YES",IF(Vacancy!AD$3&lt;'Res Rent Roll'!$J33,'Res Rent Roll'!$H33*'Res Rent Roll'!$C33,'Res Rent Roll'!$R33*Rollover!AC33*Rents!AD33/30),'Res Rent Roll'!$R33*Rollover!AC33*Rents!AD33/30))</f>
        <v/>
      </c>
      <c r="AE33" s="47" t="str">
        <f>IF('Res Rent Roll'!$B33="","",IF('Res Rent Roll'!$D33="YES",IF(Vacancy!AE$3&lt;'Res Rent Roll'!$J33,'Res Rent Roll'!$H33*'Res Rent Roll'!$C33,'Res Rent Roll'!$R33*Rollover!AD33*Rents!AE33/30),'Res Rent Roll'!$R33*Rollover!AD33*Rents!AE33/30))</f>
        <v/>
      </c>
      <c r="AF33" s="47" t="str">
        <f>IF('Res Rent Roll'!$B33="","",IF('Res Rent Roll'!$D33="YES",IF(Vacancy!AF$3&lt;'Res Rent Roll'!$J33,'Res Rent Roll'!$H33*'Res Rent Roll'!$C33,'Res Rent Roll'!$R33*Rollover!AE33*Rents!AF33/30),'Res Rent Roll'!$R33*Rollover!AE33*Rents!AF33/30))</f>
        <v/>
      </c>
      <c r="AG33" s="47" t="str">
        <f>IF('Res Rent Roll'!$B33="","",IF('Res Rent Roll'!$D33="YES",IF(Vacancy!AG$3&lt;'Res Rent Roll'!$J33,'Res Rent Roll'!$H33*'Res Rent Roll'!$C33,'Res Rent Roll'!$R33*Rollover!AF33*Rents!AG33/30),'Res Rent Roll'!$R33*Rollover!AF33*Rents!AG33/30))</f>
        <v/>
      </c>
      <c r="AH33" s="47" t="str">
        <f>IF('Res Rent Roll'!$B33="","",IF('Res Rent Roll'!$D33="YES",IF(Vacancy!AH$3&lt;'Res Rent Roll'!$J33,'Res Rent Roll'!$H33*'Res Rent Roll'!$C33,'Res Rent Roll'!$R33*Rollover!AG33*Rents!AH33/30),'Res Rent Roll'!$R33*Rollover!AG33*Rents!AH33/30))</f>
        <v/>
      </c>
      <c r="AI33" s="47" t="str">
        <f>IF('Res Rent Roll'!$B33="","",IF('Res Rent Roll'!$D33="YES",IF(Vacancy!AI$3&lt;'Res Rent Roll'!$J33,'Res Rent Roll'!$H33*'Res Rent Roll'!$C33,'Res Rent Roll'!$R33*Rollover!AH33*Rents!AI33/30),'Res Rent Roll'!$R33*Rollover!AH33*Rents!AI33/30))</f>
        <v/>
      </c>
      <c r="AJ33" s="47" t="str">
        <f>IF('Res Rent Roll'!$B33="","",IF('Res Rent Roll'!$D33="YES",IF(Vacancy!AJ$3&lt;'Res Rent Roll'!$J33,'Res Rent Roll'!$H33*'Res Rent Roll'!$C33,'Res Rent Roll'!$R33*Rollover!AI33*Rents!AJ33/30),'Res Rent Roll'!$R33*Rollover!AI33*Rents!AJ33/30))</f>
        <v/>
      </c>
      <c r="AK33" s="47" t="str">
        <f>IF('Res Rent Roll'!$B33="","",IF('Res Rent Roll'!$D33="YES",IF(Vacancy!AK$3&lt;'Res Rent Roll'!$J33,'Res Rent Roll'!$H33*'Res Rent Roll'!$C33,'Res Rent Roll'!$R33*Rollover!AJ33*Rents!AK33/30),'Res Rent Roll'!$R33*Rollover!AJ33*Rents!AK33/30))</f>
        <v/>
      </c>
      <c r="AL33" s="47" t="str">
        <f>IF('Res Rent Roll'!$B33="","",IF('Res Rent Roll'!$D33="YES",IF(Vacancy!AL$3&lt;'Res Rent Roll'!$J33,'Res Rent Roll'!$H33*'Res Rent Roll'!$C33,'Res Rent Roll'!$R33*Rollover!AK33*Rents!AL33/30),'Res Rent Roll'!$R33*Rollover!AK33*Rents!AL33/30))</f>
        <v/>
      </c>
      <c r="AM33" s="47" t="str">
        <f>IF('Res Rent Roll'!$B33="","",IF('Res Rent Roll'!$D33="YES",IF(Vacancy!AM$3&lt;'Res Rent Roll'!$J33,'Res Rent Roll'!$H33*'Res Rent Roll'!$C33,'Res Rent Roll'!$R33*Rollover!AL33*Rents!AM33/30),'Res Rent Roll'!$R33*Rollover!AL33*Rents!AM33/30))</f>
        <v/>
      </c>
      <c r="AN33" s="47" t="str">
        <f>IF('Res Rent Roll'!$B33="","",IF('Res Rent Roll'!$D33="YES",IF(Vacancy!AN$3&lt;'Res Rent Roll'!$J33,'Res Rent Roll'!$H33*'Res Rent Roll'!$C33,'Res Rent Roll'!$R33*Rollover!AM33*Rents!AN33/30),'Res Rent Roll'!$R33*Rollover!AM33*Rents!AN33/30))</f>
        <v/>
      </c>
      <c r="AO33" s="47" t="str">
        <f>IF('Res Rent Roll'!$B33="","",IF('Res Rent Roll'!$D33="YES",IF(Vacancy!AO$3&lt;'Res Rent Roll'!$J33,'Res Rent Roll'!$H33*'Res Rent Roll'!$C33,'Res Rent Roll'!$R33*Rollover!AN33*Rents!AO33/30),'Res Rent Roll'!$R33*Rollover!AN33*Rents!AO33/30))</f>
        <v/>
      </c>
      <c r="AP33" s="47" t="str">
        <f>IF('Res Rent Roll'!$B33="","",IF('Res Rent Roll'!$D33="YES",IF(Vacancy!AP$3&lt;'Res Rent Roll'!$J33,'Res Rent Roll'!$H33*'Res Rent Roll'!$C33,'Res Rent Roll'!$R33*Rollover!AO33*Rents!AP33/30),'Res Rent Roll'!$R33*Rollover!AO33*Rents!AP33/30))</f>
        <v/>
      </c>
      <c r="AQ33" s="47" t="str">
        <f>IF('Res Rent Roll'!$B33="","",IF('Res Rent Roll'!$D33="YES",IF(Vacancy!AQ$3&lt;'Res Rent Roll'!$J33,'Res Rent Roll'!$H33*'Res Rent Roll'!$C33,'Res Rent Roll'!$R33*Rollover!AP33*Rents!AQ33/30),'Res Rent Roll'!$R33*Rollover!AP33*Rents!AQ33/30))</f>
        <v/>
      </c>
      <c r="AR33" s="47" t="str">
        <f>IF('Res Rent Roll'!$B33="","",IF('Res Rent Roll'!$D33="YES",IF(Vacancy!AR$3&lt;'Res Rent Roll'!$J33,'Res Rent Roll'!$H33*'Res Rent Roll'!$C33,'Res Rent Roll'!$R33*Rollover!AQ33*Rents!AR33/30),'Res Rent Roll'!$R33*Rollover!AQ33*Rents!AR33/30))</f>
        <v/>
      </c>
      <c r="AS33" s="47" t="str">
        <f>IF('Res Rent Roll'!$B33="","",IF('Res Rent Roll'!$D33="YES",IF(Vacancy!AS$3&lt;'Res Rent Roll'!$J33,'Res Rent Roll'!$H33*'Res Rent Roll'!$C33,'Res Rent Roll'!$R33*Rollover!AR33*Rents!AS33/30),'Res Rent Roll'!$R33*Rollover!AR33*Rents!AS33/30))</f>
        <v/>
      </c>
      <c r="AT33" s="47" t="str">
        <f>IF('Res Rent Roll'!$B33="","",IF('Res Rent Roll'!$D33="YES",IF(Vacancy!AT$3&lt;'Res Rent Roll'!$J33,'Res Rent Roll'!$H33*'Res Rent Roll'!$C33,'Res Rent Roll'!$R33*Rollover!AS33*Rents!AT33/30),'Res Rent Roll'!$R33*Rollover!AS33*Rents!AT33/30))</f>
        <v/>
      </c>
      <c r="AU33" s="47" t="str">
        <f>IF('Res Rent Roll'!$B33="","",IF('Res Rent Roll'!$D33="YES",IF(Vacancy!AU$3&lt;'Res Rent Roll'!$J33,'Res Rent Roll'!$H33*'Res Rent Roll'!$C33,'Res Rent Roll'!$R33*Rollover!AT33*Rents!AU33/30),'Res Rent Roll'!$R33*Rollover!AT33*Rents!AU33/30))</f>
        <v/>
      </c>
      <c r="AV33" s="47" t="str">
        <f>IF('Res Rent Roll'!$B33="","",IF('Res Rent Roll'!$D33="YES",IF(Vacancy!AV$3&lt;'Res Rent Roll'!$J33,'Res Rent Roll'!$H33*'Res Rent Roll'!$C33,'Res Rent Roll'!$R33*Rollover!AU33*Rents!AV33/30),'Res Rent Roll'!$R33*Rollover!AU33*Rents!AV33/30))</f>
        <v/>
      </c>
      <c r="AW33" s="47" t="str">
        <f>IF('Res Rent Roll'!$B33="","",IF('Res Rent Roll'!$D33="YES",IF(Vacancy!AW$3&lt;'Res Rent Roll'!$J33,'Res Rent Roll'!$H33*'Res Rent Roll'!$C33,'Res Rent Roll'!$R33*Rollover!AV33*Rents!AW33/30),'Res Rent Roll'!$R33*Rollover!AV33*Rents!AW33/30))</f>
        <v/>
      </c>
      <c r="AX33" s="47" t="str">
        <f>IF('Res Rent Roll'!$B33="","",IF('Res Rent Roll'!$D33="YES",IF(Vacancy!AX$3&lt;'Res Rent Roll'!$J33,'Res Rent Roll'!$H33*'Res Rent Roll'!$C33,'Res Rent Roll'!$R33*Rollover!AW33*Rents!AX33/30),'Res Rent Roll'!$R33*Rollover!AW33*Rents!AX33/30))</f>
        <v/>
      </c>
      <c r="AY33" s="47" t="str">
        <f>IF('Res Rent Roll'!$B33="","",IF('Res Rent Roll'!$D33="YES",IF(Vacancy!AY$3&lt;'Res Rent Roll'!$J33,'Res Rent Roll'!$H33*'Res Rent Roll'!$C33,'Res Rent Roll'!$R33*Rollover!AX33*Rents!AY33/30),'Res Rent Roll'!$R33*Rollover!AX33*Rents!AY33/30))</f>
        <v/>
      </c>
      <c r="AZ33" s="47" t="str">
        <f>IF('Res Rent Roll'!$B33="","",IF('Res Rent Roll'!$D33="YES",IF(Vacancy!AZ$3&lt;'Res Rent Roll'!$J33,'Res Rent Roll'!$H33*'Res Rent Roll'!$C33,'Res Rent Roll'!$R33*Rollover!AY33*Rents!AZ33/30),'Res Rent Roll'!$R33*Rollover!AY33*Rents!AZ33/30))</f>
        <v/>
      </c>
      <c r="BA33" s="47" t="str">
        <f>IF('Res Rent Roll'!$B33="","",IF('Res Rent Roll'!$D33="YES",IF(Vacancy!BA$3&lt;'Res Rent Roll'!$J33,'Res Rent Roll'!$H33*'Res Rent Roll'!$C33,'Res Rent Roll'!$R33*Rollover!AZ33*Rents!BA33/30),'Res Rent Roll'!$R33*Rollover!AZ33*Rents!BA33/30))</f>
        <v/>
      </c>
      <c r="BB33" s="47" t="str">
        <f>IF('Res Rent Roll'!$B33="","",IF('Res Rent Roll'!$D33="YES",IF(Vacancy!BB$3&lt;'Res Rent Roll'!$J33,'Res Rent Roll'!$H33*'Res Rent Roll'!$C33,'Res Rent Roll'!$R33*Rollover!BA33*Rents!BB33/30),'Res Rent Roll'!$R33*Rollover!BA33*Rents!BB33/30))</f>
        <v/>
      </c>
      <c r="BC33" s="47" t="str">
        <f>IF('Res Rent Roll'!$B33="","",IF('Res Rent Roll'!$D33="YES",IF(Vacancy!BC$3&lt;'Res Rent Roll'!$J33,'Res Rent Roll'!$H33*'Res Rent Roll'!$C33,'Res Rent Roll'!$R33*Rollover!BB33*Rents!BC33/30),'Res Rent Roll'!$R33*Rollover!BB33*Rents!BC33/30))</f>
        <v/>
      </c>
      <c r="BD33" s="47" t="str">
        <f>IF('Res Rent Roll'!$B33="","",IF('Res Rent Roll'!$D33="YES",IF(Vacancy!BD$3&lt;'Res Rent Roll'!$J33,'Res Rent Roll'!$H33*'Res Rent Roll'!$C33,'Res Rent Roll'!$R33*Rollover!BC33*Rents!BD33/30),'Res Rent Roll'!$R33*Rollover!BC33*Rents!BD33/30))</f>
        <v/>
      </c>
      <c r="BE33" s="47" t="str">
        <f>IF('Res Rent Roll'!$B33="","",IF('Res Rent Roll'!$D33="YES",IF(Vacancy!BE$3&lt;'Res Rent Roll'!$J33,'Res Rent Roll'!$H33*'Res Rent Roll'!$C33,'Res Rent Roll'!$R33*Rollover!BD33*Rents!BE33/30),'Res Rent Roll'!$R33*Rollover!BD33*Rents!BE33/30))</f>
        <v/>
      </c>
      <c r="BF33" s="47" t="str">
        <f>IF('Res Rent Roll'!$B33="","",IF('Res Rent Roll'!$D33="YES",IF(Vacancy!BF$3&lt;'Res Rent Roll'!$J33,'Res Rent Roll'!$H33*'Res Rent Roll'!$C33,'Res Rent Roll'!$R33*Rollover!BE33*Rents!BF33/30),'Res Rent Roll'!$R33*Rollover!BE33*Rents!BF33/30))</f>
        <v/>
      </c>
      <c r="BG33" s="47" t="str">
        <f>IF('Res Rent Roll'!$B33="","",IF('Res Rent Roll'!$D33="YES",IF(Vacancy!BG$3&lt;'Res Rent Roll'!$J33,'Res Rent Roll'!$H33*'Res Rent Roll'!$C33,'Res Rent Roll'!$R33*Rollover!BF33*Rents!BG33/30),'Res Rent Roll'!$R33*Rollover!BF33*Rents!BG33/30))</f>
        <v/>
      </c>
      <c r="BH33" s="47" t="str">
        <f>IF('Res Rent Roll'!$B33="","",IF('Res Rent Roll'!$D33="YES",IF(Vacancy!BH$3&lt;'Res Rent Roll'!$J33,'Res Rent Roll'!$H33*'Res Rent Roll'!$C33,'Res Rent Roll'!$R33*Rollover!BG33*Rents!BH33/30),'Res Rent Roll'!$R33*Rollover!BG33*Rents!BH33/30))</f>
        <v/>
      </c>
      <c r="BI33" s="47" t="str">
        <f>IF('Res Rent Roll'!$B33="","",IF('Res Rent Roll'!$D33="YES",IF(Vacancy!BI$3&lt;'Res Rent Roll'!$J33,'Res Rent Roll'!$H33*'Res Rent Roll'!$C33,'Res Rent Roll'!$R33*Rollover!BH33*Rents!BI33/30),'Res Rent Roll'!$R33*Rollover!BH33*Rents!BI33/30))</f>
        <v/>
      </c>
      <c r="BJ33" s="47" t="str">
        <f>IF('Res Rent Roll'!$B33="","",IF('Res Rent Roll'!$D33="YES",IF(Vacancy!BJ$3&lt;'Res Rent Roll'!$J33,'Res Rent Roll'!$H33*'Res Rent Roll'!$C33,'Res Rent Roll'!$R33*Rollover!BI33*Rents!BJ33/30),'Res Rent Roll'!$R33*Rollover!BI33*Rents!BJ33/30))</f>
        <v/>
      </c>
      <c r="BK33" s="47" t="str">
        <f>IF('Res Rent Roll'!$B33="","",IF('Res Rent Roll'!$D33="YES",IF(Vacancy!BK$3&lt;'Res Rent Roll'!$J33,'Res Rent Roll'!$H33*'Res Rent Roll'!$C33,'Res Rent Roll'!$R33*Rollover!BJ33*Rents!BK33/30),'Res Rent Roll'!$R33*Rollover!BJ33*Rents!BK33/30))</f>
        <v/>
      </c>
      <c r="BL33" s="47" t="str">
        <f>IF('Res Rent Roll'!$B33="","",IF('Res Rent Roll'!$D33="YES",IF(Vacancy!BL$3&lt;'Res Rent Roll'!$J33,'Res Rent Roll'!$H33*'Res Rent Roll'!$C33,'Res Rent Roll'!$R33*Rollover!BK33*Rents!BL33/30),'Res Rent Roll'!$R33*Rollover!BK33*Rents!BL33/30))</f>
        <v/>
      </c>
      <c r="BM33" s="47" t="str">
        <f>IF('Res Rent Roll'!$B33="","",IF('Res Rent Roll'!$D33="YES",IF(Vacancy!BM$3&lt;'Res Rent Roll'!$J33,'Res Rent Roll'!$H33*'Res Rent Roll'!$C33,'Res Rent Roll'!$R33*Rollover!BL33*Rents!BM33/30),'Res Rent Roll'!$R33*Rollover!BL33*Rents!BM33/30))</f>
        <v/>
      </c>
      <c r="BN33" s="47" t="str">
        <f>IF('Res Rent Roll'!$B33="","",IF('Res Rent Roll'!$D33="YES",IF(Vacancy!BN$3&lt;'Res Rent Roll'!$J33,'Res Rent Roll'!$H33*'Res Rent Roll'!$C33,'Res Rent Roll'!$R33*Rollover!BM33*Rents!BN33/30),'Res Rent Roll'!$R33*Rollover!BM33*Rents!BN33/30))</f>
        <v/>
      </c>
      <c r="BO33" s="47" t="str">
        <f>IF('Res Rent Roll'!$B33="","",IF('Res Rent Roll'!$D33="YES",IF(Vacancy!BO$3&lt;'Res Rent Roll'!$J33,'Res Rent Roll'!$H33*'Res Rent Roll'!$C33,'Res Rent Roll'!$R33*Rollover!BN33*Rents!BO33/30),'Res Rent Roll'!$R33*Rollover!BN33*Rents!BO33/30))</f>
        <v/>
      </c>
      <c r="BP33" s="47" t="str">
        <f>IF('Res Rent Roll'!$B33="","",IF('Res Rent Roll'!$D33="YES",IF(Vacancy!BP$3&lt;'Res Rent Roll'!$J33,'Res Rent Roll'!$H33*'Res Rent Roll'!$C33,'Res Rent Roll'!$R33*Rollover!BO33*Rents!BP33/30),'Res Rent Roll'!$R33*Rollover!BO33*Rents!BP33/30))</f>
        <v/>
      </c>
      <c r="BQ33" s="47" t="str">
        <f>IF('Res Rent Roll'!$B33="","",IF('Res Rent Roll'!$D33="YES",IF(Vacancy!BQ$3&lt;'Res Rent Roll'!$J33,'Res Rent Roll'!$H33*'Res Rent Roll'!$C33,'Res Rent Roll'!$R33*Rollover!BP33*Rents!BQ33/30),'Res Rent Roll'!$R33*Rollover!BP33*Rents!BQ33/30))</f>
        <v/>
      </c>
      <c r="BR33" s="47" t="str">
        <f>IF('Res Rent Roll'!$B33="","",IF('Res Rent Roll'!$D33="YES",IF(Vacancy!BR$3&lt;'Res Rent Roll'!$J33,'Res Rent Roll'!$H33*'Res Rent Roll'!$C33,'Res Rent Roll'!$R33*Rollover!BQ33*Rents!BR33/30),'Res Rent Roll'!$R33*Rollover!BQ33*Rents!BR33/30))</f>
        <v/>
      </c>
      <c r="BS33" s="47" t="str">
        <f>IF('Res Rent Roll'!$B33="","",IF('Res Rent Roll'!$D33="YES",IF(Vacancy!BS$3&lt;'Res Rent Roll'!$J33,'Res Rent Roll'!$H33*'Res Rent Roll'!$C33,'Res Rent Roll'!$R33*Rollover!BR33*Rents!BS33/30),'Res Rent Roll'!$R33*Rollover!BR33*Rents!BS33/30))</f>
        <v/>
      </c>
      <c r="BT33" s="47" t="str">
        <f>IF('Res Rent Roll'!$B33="","",IF('Res Rent Roll'!$D33="YES",IF(Vacancy!BT$3&lt;'Res Rent Roll'!$J33,'Res Rent Roll'!$H33*'Res Rent Roll'!$C33,'Res Rent Roll'!$R33*Rollover!BS33*Rents!BT33/30),'Res Rent Roll'!$R33*Rollover!BS33*Rents!BT33/30))</f>
        <v/>
      </c>
      <c r="BU33" s="47" t="str">
        <f>IF('Res Rent Roll'!$B33="","",IF('Res Rent Roll'!$D33="YES",IF(Vacancy!BU$3&lt;'Res Rent Roll'!$J33,'Res Rent Roll'!$H33*'Res Rent Roll'!$C33,'Res Rent Roll'!$R33*Rollover!BT33*Rents!BU33/30),'Res Rent Roll'!$R33*Rollover!BT33*Rents!BU33/30))</f>
        <v/>
      </c>
      <c r="BV33" s="47" t="str">
        <f>IF('Res Rent Roll'!$B33="","",IF('Res Rent Roll'!$D33="YES",IF(Vacancy!BV$3&lt;'Res Rent Roll'!$J33,'Res Rent Roll'!$H33*'Res Rent Roll'!$C33,'Res Rent Roll'!$R33*Rollover!BU33*Rents!BV33/30),'Res Rent Roll'!$R33*Rollover!BU33*Rents!BV33/30))</f>
        <v/>
      </c>
      <c r="BW33" s="47" t="str">
        <f>IF('Res Rent Roll'!$B33="","",IF('Res Rent Roll'!$D33="YES",IF(Vacancy!BW$3&lt;'Res Rent Roll'!$J33,'Res Rent Roll'!$H33*'Res Rent Roll'!$C33,'Res Rent Roll'!$R33*Rollover!BV33*Rents!BW33/30),'Res Rent Roll'!$R33*Rollover!BV33*Rents!BW33/30))</f>
        <v/>
      </c>
      <c r="BX33" s="47" t="str">
        <f>IF('Res Rent Roll'!$B33="","",IF('Res Rent Roll'!$D33="YES",IF(Vacancy!BX$3&lt;'Res Rent Roll'!$J33,'Res Rent Roll'!$H33*'Res Rent Roll'!$C33,'Res Rent Roll'!$R33*Rollover!BW33*Rents!BX33/30),'Res Rent Roll'!$R33*Rollover!BW33*Rents!BX33/30))</f>
        <v/>
      </c>
      <c r="BY33" s="47" t="str">
        <f>IF('Res Rent Roll'!$B33="","",IF('Res Rent Roll'!$D33="YES",IF(Vacancy!BY$3&lt;'Res Rent Roll'!$J33,'Res Rent Roll'!$H33*'Res Rent Roll'!$C33,'Res Rent Roll'!$R33*Rollover!BX33*Rents!BY33/30),'Res Rent Roll'!$R33*Rollover!BX33*Rents!BY33/30))</f>
        <v/>
      </c>
      <c r="BZ33" s="47" t="str">
        <f>IF('Res Rent Roll'!$B33="","",IF('Res Rent Roll'!$D33="YES",IF(Vacancy!BZ$3&lt;'Res Rent Roll'!$J33,'Res Rent Roll'!$H33*'Res Rent Roll'!$C33,'Res Rent Roll'!$R33*Rollover!BY33*Rents!BZ33/30),'Res Rent Roll'!$R33*Rollover!BY33*Rents!BZ33/30))</f>
        <v/>
      </c>
      <c r="CA33" s="47" t="str">
        <f>IF('Res Rent Roll'!$B33="","",IF('Res Rent Roll'!$D33="YES",IF(Vacancy!CA$3&lt;'Res Rent Roll'!$J33,'Res Rent Roll'!$H33*'Res Rent Roll'!$C33,'Res Rent Roll'!$R33*Rollover!BZ33*Rents!CA33/30),'Res Rent Roll'!$R33*Rollover!BZ33*Rents!CA33/30))</f>
        <v/>
      </c>
      <c r="CB33" s="47" t="str">
        <f>IF('Res Rent Roll'!$B33="","",IF('Res Rent Roll'!$D33="YES",IF(Vacancy!CB$3&lt;'Res Rent Roll'!$J33,'Res Rent Roll'!$H33*'Res Rent Roll'!$C33,'Res Rent Roll'!$R33*Rollover!CA33*Rents!CB33/30),'Res Rent Roll'!$R33*Rollover!CA33*Rents!CB33/30))</f>
        <v/>
      </c>
      <c r="CC33" s="47" t="str">
        <f>IF('Res Rent Roll'!$B33="","",IF('Res Rent Roll'!$D33="YES",IF(Vacancy!CC$3&lt;'Res Rent Roll'!$J33,'Res Rent Roll'!$H33*'Res Rent Roll'!$C33,'Res Rent Roll'!$R33*Rollover!CB33*Rents!CC33/30),'Res Rent Roll'!$R33*Rollover!CB33*Rents!CC33/30))</f>
        <v/>
      </c>
      <c r="CD33" s="47" t="str">
        <f>IF('Res Rent Roll'!$B33="","",IF('Res Rent Roll'!$D33="YES",IF(Vacancy!CD$3&lt;'Res Rent Roll'!$J33,'Res Rent Roll'!$H33*'Res Rent Roll'!$C33,'Res Rent Roll'!$R33*Rollover!CC33*Rents!CD33/30),'Res Rent Roll'!$R33*Rollover!CC33*Rents!CD33/30))</f>
        <v/>
      </c>
      <c r="CE33" s="47" t="str">
        <f>IF('Res Rent Roll'!$B33="","",IF('Res Rent Roll'!$D33="YES",IF(Vacancy!CE$3&lt;'Res Rent Roll'!$J33,'Res Rent Roll'!$H33*'Res Rent Roll'!$C33,'Res Rent Roll'!$R33*Rollover!CD33*Rents!CE33/30),'Res Rent Roll'!$R33*Rollover!CD33*Rents!CE33/30))</f>
        <v/>
      </c>
      <c r="CF33" s="47" t="str">
        <f>IF('Res Rent Roll'!$B33="","",IF('Res Rent Roll'!$D33="YES",IF(Vacancy!CF$3&lt;'Res Rent Roll'!$J33,'Res Rent Roll'!$H33*'Res Rent Roll'!$C33,'Res Rent Roll'!$R33*Rollover!CE33*Rents!CF33/30),'Res Rent Roll'!$R33*Rollover!CE33*Rents!CF33/30))</f>
        <v/>
      </c>
      <c r="CG33" s="47" t="str">
        <f>IF('Res Rent Roll'!$B33="","",IF('Res Rent Roll'!$D33="YES",IF(Vacancy!CG$3&lt;'Res Rent Roll'!$J33,'Res Rent Roll'!$H33*'Res Rent Roll'!$C33,'Res Rent Roll'!$R33*Rollover!CF33*Rents!CG33/30),'Res Rent Roll'!$R33*Rollover!CF33*Rents!CG33/30))</f>
        <v/>
      </c>
      <c r="CH33" s="47" t="str">
        <f>IF('Res Rent Roll'!$B33="","",IF('Res Rent Roll'!$D33="YES",IF(Vacancy!CH$3&lt;'Res Rent Roll'!$J33,'Res Rent Roll'!$H33*'Res Rent Roll'!$C33,'Res Rent Roll'!$R33*Rollover!CG33*Rents!CH33/30),'Res Rent Roll'!$R33*Rollover!CG33*Rents!CH33/30))</f>
        <v/>
      </c>
      <c r="CI33" s="47" t="str">
        <f>IF('Res Rent Roll'!$B33="","",IF('Res Rent Roll'!$D33="YES",IF(Vacancy!CI$3&lt;'Res Rent Roll'!$J33,'Res Rent Roll'!$H33*'Res Rent Roll'!$C33,'Res Rent Roll'!$R33*Rollover!CH33*Rents!CI33/30),'Res Rent Roll'!$R33*Rollover!CH33*Rents!CI33/30))</f>
        <v/>
      </c>
      <c r="CJ33" s="47" t="str">
        <f>IF('Res Rent Roll'!$B33="","",IF('Res Rent Roll'!$D33="YES",IF(Vacancy!CJ$3&lt;'Res Rent Roll'!$J33,'Res Rent Roll'!$H33*'Res Rent Roll'!$C33,'Res Rent Roll'!$R33*Rollover!CI33*Rents!CJ33/30),'Res Rent Roll'!$R33*Rollover!CI33*Rents!CJ33/30))</f>
        <v/>
      </c>
      <c r="CK33" s="47" t="str">
        <f>IF('Res Rent Roll'!$B33="","",IF('Res Rent Roll'!$D33="YES",IF(Vacancy!CK$3&lt;'Res Rent Roll'!$J33,'Res Rent Roll'!$H33*'Res Rent Roll'!$C33,'Res Rent Roll'!$R33*Rollover!CJ33*Rents!CK33/30),'Res Rent Roll'!$R33*Rollover!CJ33*Rents!CK33/30))</f>
        <v/>
      </c>
      <c r="CL33" s="47" t="str">
        <f>IF('Res Rent Roll'!$B33="","",IF('Res Rent Roll'!$D33="YES",IF(Vacancy!CL$3&lt;'Res Rent Roll'!$J33,'Res Rent Roll'!$H33*'Res Rent Roll'!$C33,'Res Rent Roll'!$R33*Rollover!CK33*Rents!CL33/30),'Res Rent Roll'!$R33*Rollover!CK33*Rents!CL33/30))</f>
        <v/>
      </c>
      <c r="CM33" s="47" t="str">
        <f>IF('Res Rent Roll'!$B33="","",IF('Res Rent Roll'!$D33="YES",IF(Vacancy!CM$3&lt;'Res Rent Roll'!$J33,'Res Rent Roll'!$H33*'Res Rent Roll'!$C33,'Res Rent Roll'!$R33*Rollover!CL33*Rents!CM33/30),'Res Rent Roll'!$R33*Rollover!CL33*Rents!CM33/30))</f>
        <v/>
      </c>
      <c r="CN33" s="47" t="str">
        <f>IF('Res Rent Roll'!$B33="","",IF('Res Rent Roll'!$D33="YES",IF(Vacancy!CN$3&lt;'Res Rent Roll'!$J33,'Res Rent Roll'!$H33*'Res Rent Roll'!$C33,'Res Rent Roll'!$R33*Rollover!CM33*Rents!CN33/30),'Res Rent Roll'!$R33*Rollover!CM33*Rents!CN33/30))</f>
        <v/>
      </c>
      <c r="CO33" s="47" t="str">
        <f>IF('Res Rent Roll'!$B33="","",IF('Res Rent Roll'!$D33="YES",IF(Vacancy!CO$3&lt;'Res Rent Roll'!$J33,'Res Rent Roll'!$H33*'Res Rent Roll'!$C33,'Res Rent Roll'!$R33*Rollover!CN33*Rents!CO33/30),'Res Rent Roll'!$R33*Rollover!CN33*Rents!CO33/30))</f>
        <v/>
      </c>
      <c r="CP33" s="47" t="str">
        <f>IF('Res Rent Roll'!$B33="","",IF('Res Rent Roll'!$D33="YES",IF(Vacancy!CP$3&lt;'Res Rent Roll'!$J33,'Res Rent Roll'!$H33*'Res Rent Roll'!$C33,'Res Rent Roll'!$R33*Rollover!CO33*Rents!CP33/30),'Res Rent Roll'!$R33*Rollover!CO33*Rents!CP33/30))</f>
        <v/>
      </c>
      <c r="CQ33" s="47" t="str">
        <f>IF('Res Rent Roll'!$B33="","",IF('Res Rent Roll'!$D33="YES",IF(Vacancy!CQ$3&lt;'Res Rent Roll'!$J33,'Res Rent Roll'!$H33*'Res Rent Roll'!$C33,'Res Rent Roll'!$R33*Rollover!CP33*Rents!CQ33/30),'Res Rent Roll'!$R33*Rollover!CP33*Rents!CQ33/30))</f>
        <v/>
      </c>
      <c r="CR33" s="47" t="str">
        <f>IF('Res Rent Roll'!$B33="","",IF('Res Rent Roll'!$D33="YES",IF(Vacancy!CR$3&lt;'Res Rent Roll'!$J33,'Res Rent Roll'!$H33*'Res Rent Roll'!$C33,'Res Rent Roll'!$R33*Rollover!CQ33*Rents!CR33/30),'Res Rent Roll'!$R33*Rollover!CQ33*Rents!CR33/30))</f>
        <v/>
      </c>
      <c r="CS33" s="47" t="str">
        <f>IF('Res Rent Roll'!$B33="","",IF('Res Rent Roll'!$D33="YES",IF(Vacancy!CS$3&lt;'Res Rent Roll'!$J33,'Res Rent Roll'!$H33*'Res Rent Roll'!$C33,'Res Rent Roll'!$R33*Rollover!CR33*Rents!CS33/30),'Res Rent Roll'!$R33*Rollover!CR33*Rents!CS33/30))</f>
        <v/>
      </c>
      <c r="CT33" s="47" t="str">
        <f>IF('Res Rent Roll'!$B33="","",IF('Res Rent Roll'!$D33="YES",IF(Vacancy!CT$3&lt;'Res Rent Roll'!$J33,'Res Rent Roll'!$H33*'Res Rent Roll'!$C33,'Res Rent Roll'!$R33*Rollover!CS33*Rents!CT33/30),'Res Rent Roll'!$R33*Rollover!CS33*Rents!CT33/30))</f>
        <v/>
      </c>
      <c r="CU33" s="47" t="str">
        <f>IF('Res Rent Roll'!$B33="","",IF('Res Rent Roll'!$D33="YES",IF(Vacancy!CU$3&lt;'Res Rent Roll'!$J33,'Res Rent Roll'!$H33*'Res Rent Roll'!$C33,'Res Rent Roll'!$R33*Rollover!CT33*Rents!CU33/30),'Res Rent Roll'!$R33*Rollover!CT33*Rents!CU33/30))</f>
        <v/>
      </c>
      <c r="CV33" s="47" t="str">
        <f>IF('Res Rent Roll'!$B33="","",IF('Res Rent Roll'!$D33="YES",IF(Vacancy!CV$3&lt;'Res Rent Roll'!$J33,'Res Rent Roll'!$H33*'Res Rent Roll'!$C33,'Res Rent Roll'!$R33*Rollover!CU33*Rents!CV33/30),'Res Rent Roll'!$R33*Rollover!CU33*Rents!CV33/30))</f>
        <v/>
      </c>
      <c r="CW33" s="47" t="str">
        <f>IF('Res Rent Roll'!$B33="","",IF('Res Rent Roll'!$D33="YES",IF(Vacancy!CW$3&lt;'Res Rent Roll'!$J33,'Res Rent Roll'!$H33*'Res Rent Roll'!$C33,'Res Rent Roll'!$R33*Rollover!CV33*Rents!CW33/30),'Res Rent Roll'!$R33*Rollover!CV33*Rents!CW33/30))</f>
        <v/>
      </c>
      <c r="CX33" s="47" t="str">
        <f>IF('Res Rent Roll'!$B33="","",IF('Res Rent Roll'!$D33="YES",IF(Vacancy!CX$3&lt;'Res Rent Roll'!$J33,'Res Rent Roll'!$H33*'Res Rent Roll'!$C33,'Res Rent Roll'!$R33*Rollover!CW33*Rents!CX33/30),'Res Rent Roll'!$R33*Rollover!CW33*Rents!CX33/30))</f>
        <v/>
      </c>
      <c r="CY33" s="47" t="str">
        <f>IF('Res Rent Roll'!$B33="","",IF('Res Rent Roll'!$D33="YES",IF(Vacancy!CY$3&lt;'Res Rent Roll'!$J33,'Res Rent Roll'!$H33*'Res Rent Roll'!$C33,'Res Rent Roll'!$R33*Rollover!CX33*Rents!CY33/30),'Res Rent Roll'!$R33*Rollover!CX33*Rents!CY33/30))</f>
        <v/>
      </c>
      <c r="CZ33" s="47" t="str">
        <f>IF('Res Rent Roll'!$B33="","",IF('Res Rent Roll'!$D33="YES",IF(Vacancy!CZ$3&lt;'Res Rent Roll'!$J33,'Res Rent Roll'!$H33*'Res Rent Roll'!$C33,'Res Rent Roll'!$R33*Rollover!CY33*Rents!CZ33/30),'Res Rent Roll'!$R33*Rollover!CY33*Rents!CZ33/30))</f>
        <v/>
      </c>
      <c r="DA33" s="47" t="str">
        <f>IF('Res Rent Roll'!$B33="","",IF('Res Rent Roll'!$D33="YES",IF(Vacancy!DA$3&lt;'Res Rent Roll'!$J33,'Res Rent Roll'!$H33*'Res Rent Roll'!$C33,'Res Rent Roll'!$R33*Rollover!CZ33*Rents!DA33/30),'Res Rent Roll'!$R33*Rollover!CZ33*Rents!DA33/30))</f>
        <v/>
      </c>
      <c r="DB33" s="47" t="str">
        <f>IF('Res Rent Roll'!$B33="","",IF('Res Rent Roll'!$D33="YES",IF(Vacancy!DB$3&lt;'Res Rent Roll'!$J33,'Res Rent Roll'!$H33*'Res Rent Roll'!$C33,'Res Rent Roll'!$R33*Rollover!DA33*Rents!DB33/30),'Res Rent Roll'!$R33*Rollover!DA33*Rents!DB33/30))</f>
        <v/>
      </c>
      <c r="DC33" s="47" t="str">
        <f>IF('Res Rent Roll'!$B33="","",IF('Res Rent Roll'!$D33="YES",IF(Vacancy!DC$3&lt;'Res Rent Roll'!$J33,'Res Rent Roll'!$H33*'Res Rent Roll'!$C33,'Res Rent Roll'!$R33*Rollover!DB33*Rents!DC33/30),'Res Rent Roll'!$R33*Rollover!DB33*Rents!DC33/30))</f>
        <v/>
      </c>
      <c r="DD33" s="47" t="str">
        <f>IF('Res Rent Roll'!$B33="","",IF('Res Rent Roll'!$D33="YES",IF(Vacancy!DD$3&lt;'Res Rent Roll'!$J33,'Res Rent Roll'!$H33*'Res Rent Roll'!$C33,'Res Rent Roll'!$R33*Rollover!DC33*Rents!DD33/30),'Res Rent Roll'!$R33*Rollover!DC33*Rents!DD33/30))</f>
        <v/>
      </c>
      <c r="DE33" s="47" t="str">
        <f>IF('Res Rent Roll'!$B33="","",IF('Res Rent Roll'!$D33="YES",IF(Vacancy!DE$3&lt;'Res Rent Roll'!$J33,'Res Rent Roll'!$H33*'Res Rent Roll'!$C33,'Res Rent Roll'!$R33*Rollover!DD33*Rents!DE33/30),'Res Rent Roll'!$R33*Rollover!DD33*Rents!DE33/30))</f>
        <v/>
      </c>
      <c r="DF33" s="47" t="str">
        <f>IF('Res Rent Roll'!$B33="","",IF('Res Rent Roll'!$D33="YES",IF(Vacancy!DF$3&lt;'Res Rent Roll'!$J33,'Res Rent Roll'!$H33*'Res Rent Roll'!$C33,'Res Rent Roll'!$R33*Rollover!DE33*Rents!DF33/30),'Res Rent Roll'!$R33*Rollover!DE33*Rents!DF33/30))</f>
        <v/>
      </c>
      <c r="DG33" s="47" t="str">
        <f>IF('Res Rent Roll'!$B33="","",IF('Res Rent Roll'!$D33="YES",IF(Vacancy!DG$3&lt;'Res Rent Roll'!$J33,'Res Rent Roll'!$H33*'Res Rent Roll'!$C33,'Res Rent Roll'!$R33*Rollover!DF33*Rents!DG33/30),'Res Rent Roll'!$R33*Rollover!DF33*Rents!DG33/30))</f>
        <v/>
      </c>
      <c r="DH33" s="47" t="str">
        <f>IF('Res Rent Roll'!$B33="","",IF('Res Rent Roll'!$D33="YES",IF(Vacancy!DH$3&lt;'Res Rent Roll'!$J33,'Res Rent Roll'!$H33*'Res Rent Roll'!$C33,'Res Rent Roll'!$R33*Rollover!DG33*Rents!DH33/30),'Res Rent Roll'!$R33*Rollover!DG33*Rents!DH33/30))</f>
        <v/>
      </c>
      <c r="DI33" s="47" t="str">
        <f>IF('Res Rent Roll'!$B33="","",IF('Res Rent Roll'!$D33="YES",IF(Vacancy!DI$3&lt;'Res Rent Roll'!$J33,'Res Rent Roll'!$H33*'Res Rent Roll'!$C33,'Res Rent Roll'!$R33*Rollover!DH33*Rents!DI33/30),'Res Rent Roll'!$R33*Rollover!DH33*Rents!DI33/30))</f>
        <v/>
      </c>
      <c r="DJ33" s="47" t="str">
        <f>IF('Res Rent Roll'!$B33="","",IF('Res Rent Roll'!$D33="YES",IF(Vacancy!DJ$3&lt;'Res Rent Roll'!$J33,'Res Rent Roll'!$H33*'Res Rent Roll'!$C33,'Res Rent Roll'!$R33*Rollover!DI33*Rents!DJ33/30),'Res Rent Roll'!$R33*Rollover!DI33*Rents!DJ33/30))</f>
        <v/>
      </c>
      <c r="DK33" s="47" t="str">
        <f>IF('Res Rent Roll'!$B33="","",IF('Res Rent Roll'!$D33="YES",IF(Vacancy!DK$3&lt;'Res Rent Roll'!$J33,'Res Rent Roll'!$H33*'Res Rent Roll'!$C33,'Res Rent Roll'!$R33*Rollover!DJ33*Rents!DK33/30),'Res Rent Roll'!$R33*Rollover!DJ33*Rents!DK33/30))</f>
        <v/>
      </c>
      <c r="DL33" s="47" t="str">
        <f>IF('Res Rent Roll'!$B33="","",IF('Res Rent Roll'!$D33="YES",IF(Vacancy!DL$3&lt;'Res Rent Roll'!$J33,'Res Rent Roll'!$H33*'Res Rent Roll'!$C33,'Res Rent Roll'!$R33*Rollover!DK33*Rents!DL33/30),'Res Rent Roll'!$R33*Rollover!DK33*Rents!DL33/30))</f>
        <v/>
      </c>
      <c r="DM33" s="47" t="str">
        <f>IF('Res Rent Roll'!$B33="","",IF('Res Rent Roll'!$D33="YES",IF(Vacancy!DM$3&lt;'Res Rent Roll'!$J33,'Res Rent Roll'!$H33*'Res Rent Roll'!$C33,'Res Rent Roll'!$R33*Rollover!DL33*Rents!DM33/30),'Res Rent Roll'!$R33*Rollover!DL33*Rents!DM33/30))</f>
        <v/>
      </c>
      <c r="DN33" s="47" t="str">
        <f>IF('Res Rent Roll'!$B33="","",IF('Res Rent Roll'!$D33="YES",IF(Vacancy!DN$3&lt;'Res Rent Roll'!$J33,'Res Rent Roll'!$H33*'Res Rent Roll'!$C33,'Res Rent Roll'!$R33*Rollover!DM33*Rents!DN33/30),'Res Rent Roll'!$R33*Rollover!DM33*Rents!DN33/30))</f>
        <v/>
      </c>
      <c r="DO33" s="47" t="str">
        <f>IF('Res Rent Roll'!$B33="","",IF('Res Rent Roll'!$D33="YES",IF(Vacancy!DO$3&lt;'Res Rent Roll'!$J33,'Res Rent Roll'!$H33*'Res Rent Roll'!$C33,'Res Rent Roll'!$R33*Rollover!DN33*Rents!DO33/30),'Res Rent Roll'!$R33*Rollover!DN33*Rents!DO33/30))</f>
        <v/>
      </c>
      <c r="DP33" s="47" t="str">
        <f>IF('Res Rent Roll'!$B33="","",IF('Res Rent Roll'!$D33="YES",IF(Vacancy!DP$3&lt;'Res Rent Roll'!$J33,'Res Rent Roll'!$H33*'Res Rent Roll'!$C33,'Res Rent Roll'!$R33*Rollover!DO33*Rents!DP33/30),'Res Rent Roll'!$R33*Rollover!DO33*Rents!DP33/30))</f>
        <v/>
      </c>
      <c r="DQ33" s="47" t="str">
        <f>IF('Res Rent Roll'!$B33="","",IF('Res Rent Roll'!$D33="YES",IF(Vacancy!DQ$3&lt;'Res Rent Roll'!$J33,'Res Rent Roll'!$H33*'Res Rent Roll'!$C33,'Res Rent Roll'!$R33*Rollover!DP33*Rents!DQ33/30),'Res Rent Roll'!$R33*Rollover!DP33*Rents!DQ33/30))</f>
        <v/>
      </c>
      <c r="DR33" s="47" t="str">
        <f>IF('Res Rent Roll'!$B33="","",IF('Res Rent Roll'!$D33="YES",IF(Vacancy!DR$3&lt;'Res Rent Roll'!$J33,'Res Rent Roll'!$H33*'Res Rent Roll'!$C33,'Res Rent Roll'!$R33*Rollover!DQ33*Rents!DR33/30),'Res Rent Roll'!$R33*Rollover!DQ33*Rents!DR33/30))</f>
        <v/>
      </c>
      <c r="DS33" s="47" t="str">
        <f>IF('Res Rent Roll'!$B33="","",IF('Res Rent Roll'!$D33="YES",IF(Vacancy!DS$3&lt;'Res Rent Roll'!$J33,'Res Rent Roll'!$H33*'Res Rent Roll'!$C33,'Res Rent Roll'!$R33*Rollover!DR33*Rents!DS33/30),'Res Rent Roll'!$R33*Rollover!DR33*Rents!DS33/30))</f>
        <v/>
      </c>
      <c r="DT33" s="47" t="str">
        <f>IF('Res Rent Roll'!$B33="","",IF('Res Rent Roll'!$D33="YES",IF(Vacancy!DT$3&lt;'Res Rent Roll'!$J33,'Res Rent Roll'!$H33*'Res Rent Roll'!$C33,'Res Rent Roll'!$R33*Rollover!DS33*Rents!DT33/30),'Res Rent Roll'!$R33*Rollover!DS33*Rents!DT33/30))</f>
        <v/>
      </c>
      <c r="DU33" s="47" t="str">
        <f>IF('Res Rent Roll'!$B33="","",IF('Res Rent Roll'!$D33="YES",IF(Vacancy!DU$3&lt;'Res Rent Roll'!$J33,'Res Rent Roll'!$H33*'Res Rent Roll'!$C33,'Res Rent Roll'!$R33*Rollover!DT33*Rents!DU33/30),'Res Rent Roll'!$R33*Rollover!DT33*Rents!DU33/30))</f>
        <v/>
      </c>
      <c r="DV33" s="47" t="str">
        <f>IF('Res Rent Roll'!$B33="","",IF('Res Rent Roll'!$D33="YES",IF(Vacancy!DV$3&lt;'Res Rent Roll'!$J33,'Res Rent Roll'!$H33*'Res Rent Roll'!$C33,'Res Rent Roll'!$R33*Rollover!DU33*Rents!DV33/30),'Res Rent Roll'!$R33*Rollover!DU33*Rents!DV33/30))</f>
        <v/>
      </c>
      <c r="DW33" s="47" t="str">
        <f>IF('Res Rent Roll'!$B33="","",IF('Res Rent Roll'!$D33="YES",IF(Vacancy!DW$3&lt;'Res Rent Roll'!$J33,'Res Rent Roll'!$H33*'Res Rent Roll'!$C33,'Res Rent Roll'!$R33*Rollover!DV33*Rents!DW33/30),'Res Rent Roll'!$R33*Rollover!DV33*Rents!DW33/30))</f>
        <v/>
      </c>
      <c r="DX33" s="47" t="str">
        <f>IF('Res Rent Roll'!$B33="","",IF('Res Rent Roll'!$D33="YES",IF(Vacancy!DX$3&lt;'Res Rent Roll'!$J33,'Res Rent Roll'!$H33*'Res Rent Roll'!$C33,'Res Rent Roll'!$R33*Rollover!DW33*Rents!DX33/30),'Res Rent Roll'!$R33*Rollover!DW33*Rents!DX33/30))</f>
        <v/>
      </c>
      <c r="DY33" s="47" t="str">
        <f>IF('Res Rent Roll'!$B33="","",IF('Res Rent Roll'!$D33="YES",IF(Vacancy!DY$3&lt;'Res Rent Roll'!$J33,'Res Rent Roll'!$H33*'Res Rent Roll'!$C33,'Res Rent Roll'!$R33*Rollover!DX33*Rents!DY33/30),'Res Rent Roll'!$R33*Rollover!DX33*Rents!DY33/30))</f>
        <v/>
      </c>
      <c r="DZ33" s="47" t="str">
        <f>IF('Res Rent Roll'!$B33="","",IF('Res Rent Roll'!$D33="YES",IF(Vacancy!DZ$3&lt;'Res Rent Roll'!$J33,'Res Rent Roll'!$H33*'Res Rent Roll'!$C33,'Res Rent Roll'!$R33*Rollover!DY33*Rents!DZ33/30),'Res Rent Roll'!$R33*Rollover!DY33*Rents!DZ33/30))</f>
        <v/>
      </c>
      <c r="EA33" s="47" t="str">
        <f>IF('Res Rent Roll'!$B33="","",IF('Res Rent Roll'!$D33="YES",IF(Vacancy!EA$3&lt;'Res Rent Roll'!$J33,'Res Rent Roll'!$H33*'Res Rent Roll'!$C33,'Res Rent Roll'!$R33*Rollover!DZ33*Rents!EA33/30),'Res Rent Roll'!$R33*Rollover!DZ33*Rents!EA33/30))</f>
        <v/>
      </c>
      <c r="EB33" s="47" t="str">
        <f>IF('Res Rent Roll'!$B33="","",IF('Res Rent Roll'!$D33="YES",IF(Vacancy!EB$3&lt;'Res Rent Roll'!$J33,'Res Rent Roll'!$H33*'Res Rent Roll'!$C33,'Res Rent Roll'!$R33*Rollover!EA33*Rents!EB33/30),'Res Rent Roll'!$R33*Rollover!EA33*Rents!EB33/30))</f>
        <v/>
      </c>
      <c r="EC33" s="47" t="str">
        <f>IF('Res Rent Roll'!$B33="","",IF('Res Rent Roll'!$D33="YES",IF(Vacancy!EC$3&lt;'Res Rent Roll'!$J33,'Res Rent Roll'!$H33*'Res Rent Roll'!$C33,'Res Rent Roll'!$R33*Rollover!EB33*Rents!EC33/30),'Res Rent Roll'!$R33*Rollover!EB33*Rents!EC33/30))</f>
        <v/>
      </c>
      <c r="ED33" s="47" t="str">
        <f>IF('Res Rent Roll'!$B33="","",IF('Res Rent Roll'!$D33="YES",IF(Vacancy!ED$3&lt;'Res Rent Roll'!$J33,'Res Rent Roll'!$H33*'Res Rent Roll'!$C33,'Res Rent Roll'!$R33*Rollover!EC33*Rents!ED33/30),'Res Rent Roll'!$R33*Rollover!EC33*Rents!ED33/30))</f>
        <v/>
      </c>
      <c r="EE33" s="47" t="str">
        <f>IF('Res Rent Roll'!$B33="","",IF('Res Rent Roll'!$D33="YES",IF(Vacancy!EE$3&lt;'Res Rent Roll'!$J33,'Res Rent Roll'!$H33*'Res Rent Roll'!$C33,'Res Rent Roll'!$R33*Rollover!ED33*Rents!EE33/30),'Res Rent Roll'!$R33*Rollover!ED33*Rents!EE33/30))</f>
        <v/>
      </c>
      <c r="EF33" s="47" t="str">
        <f>IF('Res Rent Roll'!$B33="","",IF('Res Rent Roll'!$D33="YES",IF(Vacancy!EF$3&lt;'Res Rent Roll'!$J33,'Res Rent Roll'!$H33*'Res Rent Roll'!$C33,'Res Rent Roll'!$R33*Rollover!EE33*Rents!EF33/30),'Res Rent Roll'!$R33*Rollover!EE33*Rents!EF33/30))</f>
        <v/>
      </c>
      <c r="EG33" s="47" t="str">
        <f>IF('Res Rent Roll'!$B33="","",IF('Res Rent Roll'!$D33="YES",IF(Vacancy!EG$3&lt;'Res Rent Roll'!$J33,'Res Rent Roll'!$H33*'Res Rent Roll'!$C33,'Res Rent Roll'!$R33*Rollover!EF33*Rents!EG33/30),'Res Rent Roll'!$R33*Rollover!EF33*Rents!EG33/30))</f>
        <v/>
      </c>
      <c r="EH33" s="47" t="str">
        <f>IF('Res Rent Roll'!$B33="","",IF('Res Rent Roll'!$D33="YES",IF(Vacancy!EH$3&lt;'Res Rent Roll'!$J33,'Res Rent Roll'!$H33*'Res Rent Roll'!$C33,'Res Rent Roll'!$R33*Rollover!EG33*Rents!EH33/30),'Res Rent Roll'!$R33*Rollover!EG33*Rents!EH33/30))</f>
        <v/>
      </c>
      <c r="EI33" s="47" t="str">
        <f>IF('Res Rent Roll'!$B33="","",IF('Res Rent Roll'!$D33="YES",IF(Vacancy!EI$3&lt;'Res Rent Roll'!$J33,'Res Rent Roll'!$H33*'Res Rent Roll'!$C33,'Res Rent Roll'!$R33*Rollover!EH33*Rents!EI33/30),'Res Rent Roll'!$R33*Rollover!EH33*Rents!EI33/30))</f>
        <v/>
      </c>
      <c r="EJ33" s="47" t="str">
        <f>IF('Res Rent Roll'!$B33="","",IF('Res Rent Roll'!$D33="YES",IF(Vacancy!EJ$3&lt;'Res Rent Roll'!$J33,'Res Rent Roll'!$H33*'Res Rent Roll'!$C33,'Res Rent Roll'!$R33*Rollover!EI33*Rents!EJ33/30),'Res Rent Roll'!$R33*Rollover!EI33*Rents!EJ33/30))</f>
        <v/>
      </c>
      <c r="EK33" s="47" t="str">
        <f>IF('Res Rent Roll'!$B33="","",IF('Res Rent Roll'!$D33="YES",IF(Vacancy!EK$3&lt;'Res Rent Roll'!$J33,'Res Rent Roll'!$H33*'Res Rent Roll'!$C33,'Res Rent Roll'!$R33*Rollover!EJ33*Rents!EK33/30),'Res Rent Roll'!$R33*Rollover!EJ33*Rents!EK33/30))</f>
        <v/>
      </c>
      <c r="EL33" s="47" t="str">
        <f>IF('Res Rent Roll'!$B33="","",IF('Res Rent Roll'!$D33="YES",IF(Vacancy!EL$3&lt;'Res Rent Roll'!$J33,'Res Rent Roll'!$H33*'Res Rent Roll'!$C33,'Res Rent Roll'!$R33*Rollover!EK33*Rents!EL33/30),'Res Rent Roll'!$R33*Rollover!EK33*Rents!EL33/30))</f>
        <v/>
      </c>
      <c r="EM33" s="47" t="str">
        <f>IF('Res Rent Roll'!$B33="","",IF('Res Rent Roll'!$D33="YES",IF(Vacancy!EM$3&lt;'Res Rent Roll'!$J33,'Res Rent Roll'!$H33*'Res Rent Roll'!$C33,'Res Rent Roll'!$R33*Rollover!EL33*Rents!EM33/30),'Res Rent Roll'!$R33*Rollover!EL33*Rents!EM33/30))</f>
        <v/>
      </c>
      <c r="EN33" s="47" t="str">
        <f>IF('Res Rent Roll'!$B33="","",IF('Res Rent Roll'!$D33="YES",IF(Vacancy!EN$3&lt;'Res Rent Roll'!$J33,'Res Rent Roll'!$H33*'Res Rent Roll'!$C33,'Res Rent Roll'!$R33*Rollover!EM33*Rents!EN33/30),'Res Rent Roll'!$R33*Rollover!EM33*Rents!EN33/30))</f>
        <v/>
      </c>
      <c r="EO33" s="47" t="str">
        <f>IF('Res Rent Roll'!$B33="","",IF('Res Rent Roll'!$D33="YES",IF(Vacancy!EO$3&lt;'Res Rent Roll'!$J33,'Res Rent Roll'!$H33*'Res Rent Roll'!$C33,'Res Rent Roll'!$R33*Rollover!EN33*Rents!EO33/30),'Res Rent Roll'!$R33*Rollover!EN33*Rents!EO33/30))</f>
        <v/>
      </c>
      <c r="EP33" s="47" t="str">
        <f>IF('Res Rent Roll'!$B33="","",IF('Res Rent Roll'!$D33="YES",IF(Vacancy!EP$3&lt;'Res Rent Roll'!$J33,'Res Rent Roll'!$H33*'Res Rent Roll'!$C33,'Res Rent Roll'!$R33*Rollover!EO33*Rents!EP33/30),'Res Rent Roll'!$R33*Rollover!EO33*Rents!EP33/30))</f>
        <v/>
      </c>
      <c r="EQ33" s="47" t="str">
        <f>IF('Res Rent Roll'!$B33="","",IF('Res Rent Roll'!$D33="YES",IF(Vacancy!EQ$3&lt;'Res Rent Roll'!$J33,'Res Rent Roll'!$H33*'Res Rent Roll'!$C33,'Res Rent Roll'!$R33*Rollover!EP33*Rents!EQ33/30),'Res Rent Roll'!$R33*Rollover!EP33*Rents!EQ33/30))</f>
        <v/>
      </c>
      <c r="ER33" s="47" t="str">
        <f>IF('Res Rent Roll'!$B33="","",IF('Res Rent Roll'!$D33="YES",IF(Vacancy!ER$3&lt;'Res Rent Roll'!$J33,'Res Rent Roll'!$H33*'Res Rent Roll'!$C33,'Res Rent Roll'!$R33*Rollover!EQ33*Rents!ER33/30),'Res Rent Roll'!$R33*Rollover!EQ33*Rents!ER33/30))</f>
        <v/>
      </c>
      <c r="ES33" s="47" t="str">
        <f>IF('Res Rent Roll'!$B33="","",IF('Res Rent Roll'!$D33="YES",IF(Vacancy!ES$3&lt;'Res Rent Roll'!$J33,'Res Rent Roll'!$H33*'Res Rent Roll'!$C33,'Res Rent Roll'!$R33*Rollover!ER33*Rents!ES33/30),'Res Rent Roll'!$R33*Rollover!ER33*Rents!ES33/30))</f>
        <v/>
      </c>
      <c r="ET33" s="47" t="str">
        <f>IF('Res Rent Roll'!$B33="","",IF('Res Rent Roll'!$D33="YES",IF(Vacancy!ET$3&lt;'Res Rent Roll'!$J33,'Res Rent Roll'!$H33*'Res Rent Roll'!$C33,'Res Rent Roll'!$R33*Rollover!ES33*Rents!ET33/30),'Res Rent Roll'!$R33*Rollover!ES33*Rents!ET33/30))</f>
        <v/>
      </c>
      <c r="EU33" s="47" t="str">
        <f>IF('Res Rent Roll'!$B33="","",IF('Res Rent Roll'!$D33="YES",IF(Vacancy!EU$3&lt;'Res Rent Roll'!$J33,'Res Rent Roll'!$H33*'Res Rent Roll'!$C33,'Res Rent Roll'!$R33*Rollover!ET33*Rents!EU33/30),'Res Rent Roll'!$R33*Rollover!ET33*Rents!EU33/30))</f>
        <v/>
      </c>
      <c r="EV33" s="47" t="str">
        <f>IF('Res Rent Roll'!$B33="","",IF('Res Rent Roll'!$D33="YES",IF(Vacancy!EV$3&lt;'Res Rent Roll'!$J33,'Res Rent Roll'!$H33*'Res Rent Roll'!$C33,'Res Rent Roll'!$R33*Rollover!EU33*Rents!EV33/30),'Res Rent Roll'!$R33*Rollover!EU33*Rents!EV33/30))</f>
        <v/>
      </c>
      <c r="EW33" s="47" t="str">
        <f>IF('Res Rent Roll'!$B33="","",IF('Res Rent Roll'!$D33="YES",IF(Vacancy!EW$3&lt;'Res Rent Roll'!$J33,'Res Rent Roll'!$H33*'Res Rent Roll'!$C33,'Res Rent Roll'!$R33*Rollover!EV33*Rents!EW33/30),'Res Rent Roll'!$R33*Rollover!EV33*Rents!EW33/30))</f>
        <v/>
      </c>
      <c r="EX33" s="47" t="str">
        <f>IF('Res Rent Roll'!$B33="","",IF('Res Rent Roll'!$D33="YES",IF(Vacancy!EX$3&lt;'Res Rent Roll'!$J33,'Res Rent Roll'!$H33*'Res Rent Roll'!$C33,'Res Rent Roll'!$R33*Rollover!EW33*Rents!EX33/30),'Res Rent Roll'!$R33*Rollover!EW33*Rents!EX33/30))</f>
        <v/>
      </c>
      <c r="EY33" s="47" t="str">
        <f>IF('Res Rent Roll'!$B33="","",IF('Res Rent Roll'!$D33="YES",IF(Vacancy!EY$3&lt;'Res Rent Roll'!$J33,'Res Rent Roll'!$H33*'Res Rent Roll'!$C33,'Res Rent Roll'!$R33*Rollover!EX33*Rents!EY33/30),'Res Rent Roll'!$R33*Rollover!EX33*Rents!EY33/30))</f>
        <v/>
      </c>
      <c r="EZ33" s="47" t="str">
        <f>IF('Res Rent Roll'!$B33="","",IF('Res Rent Roll'!$D33="YES",IF(Vacancy!EZ$3&lt;'Res Rent Roll'!$J33,'Res Rent Roll'!$H33*'Res Rent Roll'!$C33,'Res Rent Roll'!$R33*Rollover!EY33*Rents!EZ33/30),'Res Rent Roll'!$R33*Rollover!EY33*Rents!EZ33/30))</f>
        <v/>
      </c>
      <c r="FA33" s="47" t="str">
        <f>IF('Res Rent Roll'!$B33="","",IF('Res Rent Roll'!$D33="YES",IF(Vacancy!FA$3&lt;'Res Rent Roll'!$J33,'Res Rent Roll'!$H33*'Res Rent Roll'!$C33,'Res Rent Roll'!$R33*Rollover!EZ33*Rents!FA33/30),'Res Rent Roll'!$R33*Rollover!EZ33*Rents!FA33/30))</f>
        <v/>
      </c>
      <c r="FB33" s="47" t="str">
        <f>IF('Res Rent Roll'!$B33="","",IF('Res Rent Roll'!$D33="YES",IF(Vacancy!FB$3&lt;'Res Rent Roll'!$J33,'Res Rent Roll'!$H33*'Res Rent Roll'!$C33,'Res Rent Roll'!$R33*Rollover!FA33*Rents!FB33/30),'Res Rent Roll'!$R33*Rollover!FA33*Rents!FB33/30))</f>
        <v/>
      </c>
      <c r="FC33" s="47" t="str">
        <f>IF('Res Rent Roll'!$B33="","",IF('Res Rent Roll'!$D33="YES",IF(Vacancy!FC$3&lt;'Res Rent Roll'!$J33,'Res Rent Roll'!$H33*'Res Rent Roll'!$C33,'Res Rent Roll'!$R33*Rollover!FB33*Rents!FC33/30),'Res Rent Roll'!$R33*Rollover!FB33*Rents!FC33/30))</f>
        <v/>
      </c>
      <c r="FD33" s="47" t="str">
        <f>IF('Res Rent Roll'!$B33="","",IF('Res Rent Roll'!$D33="YES",IF(Vacancy!FD$3&lt;'Res Rent Roll'!$J33,'Res Rent Roll'!$H33*'Res Rent Roll'!$C33,'Res Rent Roll'!$R33*Rollover!FC33*Rents!FD33/30),'Res Rent Roll'!$R33*Rollover!FC33*Rents!FD33/30))</f>
        <v/>
      </c>
      <c r="FE33" s="47" t="str">
        <f>IF('Res Rent Roll'!$B33="","",IF('Res Rent Roll'!$D33="YES",IF(Vacancy!FE$3&lt;'Res Rent Roll'!$J33,'Res Rent Roll'!$H33*'Res Rent Roll'!$C33,'Res Rent Roll'!$R33*Rollover!FD33*Rents!FE33/30),'Res Rent Roll'!$R33*Rollover!FD33*Rents!FE33/30))</f>
        <v/>
      </c>
      <c r="FF33" s="47" t="str">
        <f>IF('Res Rent Roll'!$B33="","",IF('Res Rent Roll'!$D33="YES",IF(Vacancy!FF$3&lt;'Res Rent Roll'!$J33,'Res Rent Roll'!$H33*'Res Rent Roll'!$C33,'Res Rent Roll'!$R33*Rollover!FE33*Rents!FF33/30),'Res Rent Roll'!$R33*Rollover!FE33*Rents!FF33/30))</f>
        <v/>
      </c>
      <c r="FG33" s="47" t="str">
        <f>IF('Res Rent Roll'!$B33="","",IF('Res Rent Roll'!$D33="YES",IF(Vacancy!FG$3&lt;'Res Rent Roll'!$J33,'Res Rent Roll'!$H33*'Res Rent Roll'!$C33,'Res Rent Roll'!$R33*Rollover!FF33*Rents!FG33/30),'Res Rent Roll'!$R33*Rollover!FF33*Rents!FG33/30))</f>
        <v/>
      </c>
      <c r="FH33" s="47" t="str">
        <f>IF('Res Rent Roll'!$B33="","",IF('Res Rent Roll'!$D33="YES",IF(Vacancy!FH$3&lt;'Res Rent Roll'!$J33,'Res Rent Roll'!$H33*'Res Rent Roll'!$C33,'Res Rent Roll'!$R33*Rollover!FG33*Rents!FH33/30),'Res Rent Roll'!$R33*Rollover!FG33*Rents!FH33/30))</f>
        <v/>
      </c>
      <c r="FI33" s="47" t="str">
        <f>IF('Res Rent Roll'!$B33="","",IF('Res Rent Roll'!$D33="YES",IF(Vacancy!FI$3&lt;'Res Rent Roll'!$J33,'Res Rent Roll'!$H33*'Res Rent Roll'!$C33,'Res Rent Roll'!$R33*Rollover!FH33*Rents!FI33/30),'Res Rent Roll'!$R33*Rollover!FH33*Rents!FI33/30))</f>
        <v/>
      </c>
      <c r="FJ33" s="47" t="str">
        <f>IF('Res Rent Roll'!$B33="","",IF('Res Rent Roll'!$D33="YES",IF(Vacancy!FJ$3&lt;'Res Rent Roll'!$J33,'Res Rent Roll'!$H33*'Res Rent Roll'!$C33,'Res Rent Roll'!$R33*Rollover!FI33*Rents!FJ33/30),'Res Rent Roll'!$R33*Rollover!FI33*Rents!FJ33/30))</f>
        <v/>
      </c>
      <c r="FK33" s="47" t="str">
        <f>IF('Res Rent Roll'!$B33="","",IF('Res Rent Roll'!$D33="YES",IF(Vacancy!FK$3&lt;'Res Rent Roll'!$J33,'Res Rent Roll'!$H33*'Res Rent Roll'!$C33,'Res Rent Roll'!$R33*Rollover!FJ33*Rents!FK33/30),'Res Rent Roll'!$R33*Rollover!FJ33*Rents!FK33/30))</f>
        <v/>
      </c>
      <c r="FL33" s="47" t="str">
        <f>IF('Res Rent Roll'!$B33="","",IF('Res Rent Roll'!$D33="YES",IF(Vacancy!FL$3&lt;'Res Rent Roll'!$J33,'Res Rent Roll'!$H33*'Res Rent Roll'!$C33,'Res Rent Roll'!$R33*Rollover!FK33*Rents!FL33/30),'Res Rent Roll'!$R33*Rollover!FK33*Rents!FL33/30))</f>
        <v/>
      </c>
      <c r="FM33" s="47" t="str">
        <f>IF('Res Rent Roll'!$B33="","",IF('Res Rent Roll'!$D33="YES",IF(Vacancy!FM$3&lt;'Res Rent Roll'!$J33,'Res Rent Roll'!$H33*'Res Rent Roll'!$C33,'Res Rent Roll'!$R33*Rollover!FL33*Rents!FM33/30),'Res Rent Roll'!$R33*Rollover!FL33*Rents!FM33/30))</f>
        <v/>
      </c>
      <c r="FN33" s="47" t="str">
        <f>IF('Res Rent Roll'!$B33="","",IF('Res Rent Roll'!$D33="YES",IF(Vacancy!FN$3&lt;'Res Rent Roll'!$J33,'Res Rent Roll'!$H33*'Res Rent Roll'!$C33,'Res Rent Roll'!$R33*Rollover!FM33*Rents!FN33/30),'Res Rent Roll'!$R33*Rollover!FM33*Rents!FN33/30))</f>
        <v/>
      </c>
      <c r="FO33" s="47" t="str">
        <f>IF('Res Rent Roll'!$B33="","",IF('Res Rent Roll'!$D33="YES",IF(Vacancy!FO$3&lt;'Res Rent Roll'!$J33,'Res Rent Roll'!$H33*'Res Rent Roll'!$C33,'Res Rent Roll'!$R33*Rollover!FN33*Rents!FO33/30),'Res Rent Roll'!$R33*Rollover!FN33*Rents!FO33/30))</f>
        <v/>
      </c>
      <c r="FP33" s="47" t="str">
        <f>IF('Res Rent Roll'!$B33="","",IF('Res Rent Roll'!$D33="YES",IF(Vacancy!FP$3&lt;'Res Rent Roll'!$J33,'Res Rent Roll'!$H33*'Res Rent Roll'!$C33,'Res Rent Roll'!$R33*Rollover!FO33*Rents!FP33/30),'Res Rent Roll'!$R33*Rollover!FO33*Rents!FP33/30))</f>
        <v/>
      </c>
      <c r="FQ33" s="47" t="str">
        <f>IF('Res Rent Roll'!$B33="","",IF('Res Rent Roll'!$D33="YES",IF(Vacancy!FQ$3&lt;'Res Rent Roll'!$J33,'Res Rent Roll'!$H33*'Res Rent Roll'!$C33,'Res Rent Roll'!$R33*Rollover!FP33*Rents!FQ33/30),'Res Rent Roll'!$R33*Rollover!FP33*Rents!FQ33/30))</f>
        <v/>
      </c>
      <c r="FR33" s="47" t="str">
        <f>IF('Res Rent Roll'!$B33="","",IF('Res Rent Roll'!$D33="YES",IF(Vacancy!FR$3&lt;'Res Rent Roll'!$J33,'Res Rent Roll'!$H33*'Res Rent Roll'!$C33,'Res Rent Roll'!$R33*Rollover!FQ33*Rents!FR33/30),'Res Rent Roll'!$R33*Rollover!FQ33*Rents!FR33/30))</f>
        <v/>
      </c>
      <c r="FS33" s="47" t="str">
        <f>IF('Res Rent Roll'!$B33="","",IF('Res Rent Roll'!$D33="YES",IF(Vacancy!FS$3&lt;'Res Rent Roll'!$J33,'Res Rent Roll'!$H33*'Res Rent Roll'!$C33,'Res Rent Roll'!$R33*Rollover!FR33*Rents!FS33/30),'Res Rent Roll'!$R33*Rollover!FR33*Rents!FS33/30))</f>
        <v/>
      </c>
      <c r="FT33" s="47" t="str">
        <f>IF('Res Rent Roll'!$B33="","",IF('Res Rent Roll'!$D33="YES",IF(Vacancy!FT$3&lt;'Res Rent Roll'!$J33,'Res Rent Roll'!$H33*'Res Rent Roll'!$C33,'Res Rent Roll'!$R33*Rollover!FS33*Rents!FT33/30),'Res Rent Roll'!$R33*Rollover!FS33*Rents!FT33/30))</f>
        <v/>
      </c>
      <c r="FU33" s="47" t="str">
        <f>IF('Res Rent Roll'!$B33="","",IF('Res Rent Roll'!$D33="YES",IF(Vacancy!FU$3&lt;'Res Rent Roll'!$J33,'Res Rent Roll'!$H33*'Res Rent Roll'!$C33,'Res Rent Roll'!$R33*Rollover!FT33*Rents!FU33/30),'Res Rent Roll'!$R33*Rollover!FT33*Rents!FU33/30))</f>
        <v/>
      </c>
      <c r="FV33" s="47" t="str">
        <f>IF('Res Rent Roll'!$B33="","",IF('Res Rent Roll'!$D33="YES",IF(Vacancy!FV$3&lt;'Res Rent Roll'!$J33,'Res Rent Roll'!$H33*'Res Rent Roll'!$C33,'Res Rent Roll'!$R33*Rollover!FU33*Rents!FV33/30),'Res Rent Roll'!$R33*Rollover!FU33*Rents!FV33/30))</f>
        <v/>
      </c>
      <c r="FW33" s="47" t="str">
        <f>IF('Res Rent Roll'!$B33="","",IF('Res Rent Roll'!$D33="YES",IF(Vacancy!FW$3&lt;'Res Rent Roll'!$J33,'Res Rent Roll'!$H33*'Res Rent Roll'!$C33,'Res Rent Roll'!$R33*Rollover!FV33*Rents!FW33/30),'Res Rent Roll'!$R33*Rollover!FV33*Rents!FW33/30))</f>
        <v/>
      </c>
      <c r="FX33" s="47" t="str">
        <f>IF('Res Rent Roll'!$B33="","",IF('Res Rent Roll'!$D33="YES",IF(Vacancy!FX$3&lt;'Res Rent Roll'!$J33,'Res Rent Roll'!$H33*'Res Rent Roll'!$C33,'Res Rent Roll'!$R33*Rollover!FW33*Rents!FX33/30),'Res Rent Roll'!$R33*Rollover!FW33*Rents!FX33/30))</f>
        <v/>
      </c>
      <c r="FY33" s="47" t="str">
        <f>IF('Res Rent Roll'!$B33="","",IF('Res Rent Roll'!$D33="YES",IF(Vacancy!FY$3&lt;'Res Rent Roll'!$J33,'Res Rent Roll'!$H33*'Res Rent Roll'!$C33,'Res Rent Roll'!$R33*Rollover!FX33*Rents!FY33/30),'Res Rent Roll'!$R33*Rollover!FX33*Rents!FY33/30))</f>
        <v/>
      </c>
      <c r="FZ33" s="47" t="str">
        <f>IF('Res Rent Roll'!$B33="","",IF('Res Rent Roll'!$D33="YES",IF(Vacancy!FZ$3&lt;'Res Rent Roll'!$J33,'Res Rent Roll'!$H33*'Res Rent Roll'!$C33,'Res Rent Roll'!$R33*Rollover!FY33*Rents!FZ33/30),'Res Rent Roll'!$R33*Rollover!FY33*Rents!FZ33/30))</f>
        <v/>
      </c>
      <c r="GA33" s="48" t="str">
        <f>IF('Res Rent Roll'!$B33="","",IF('Res Rent Roll'!$D33="YES",IF(Vacancy!GA$3&lt;'Res Rent Roll'!$J33,'Res Rent Roll'!$H33*'Res Rent Roll'!$C33,'Res Rent Roll'!$R33*Rollover!FZ33*Rents!GA33/30),'Res Rent Roll'!$R33*Rollover!FZ33*Rents!GA33/30))</f>
        <v/>
      </c>
    </row>
    <row r="34" spans="2:183" x14ac:dyDescent="0.3">
      <c r="B34" s="42" t="str">
        <f>IF('Res Rent Roll'!$B34="","",'Res Rent Roll'!$B34)</f>
        <v/>
      </c>
      <c r="C34" s="43"/>
      <c r="D34" s="47" t="str">
        <f>IF('Res Rent Roll'!$B34="","",IF('Res Rent Roll'!$D34="YES",IF(Vacancy!D$3&lt;'Res Rent Roll'!$J34,'Res Rent Roll'!$H34*'Res Rent Roll'!$C34,'Res Rent Roll'!$R34*Rollover!C34*Rents!D34/30),'Res Rent Roll'!$R34*Rollover!C34*Rents!D34/30))</f>
        <v/>
      </c>
      <c r="E34" s="47" t="str">
        <f>IF('Res Rent Roll'!$B34="","",IF('Res Rent Roll'!$D34="YES",IF(Vacancy!E$3&lt;'Res Rent Roll'!$J34,'Res Rent Roll'!$H34*'Res Rent Roll'!$C34,'Res Rent Roll'!$R34*Rollover!D34*Rents!E34/30),'Res Rent Roll'!$R34*Rollover!D34*Rents!E34/30))</f>
        <v/>
      </c>
      <c r="F34" s="47" t="str">
        <f>IF('Res Rent Roll'!$B34="","",IF('Res Rent Roll'!$D34="YES",IF(Vacancy!F$3&lt;'Res Rent Roll'!$J34,'Res Rent Roll'!$H34*'Res Rent Roll'!$C34,'Res Rent Roll'!$R34*Rollover!E34*Rents!F34/30),'Res Rent Roll'!$R34*Rollover!E34*Rents!F34/30))</f>
        <v/>
      </c>
      <c r="G34" s="47" t="str">
        <f>IF('Res Rent Roll'!$B34="","",IF('Res Rent Roll'!$D34="YES",IF(Vacancy!G$3&lt;'Res Rent Roll'!$J34,'Res Rent Roll'!$H34*'Res Rent Roll'!$C34,'Res Rent Roll'!$R34*Rollover!F34*Rents!G34/30),'Res Rent Roll'!$R34*Rollover!F34*Rents!G34/30))</f>
        <v/>
      </c>
      <c r="H34" s="47" t="str">
        <f>IF('Res Rent Roll'!$B34="","",IF('Res Rent Roll'!$D34="YES",IF(Vacancy!H$3&lt;'Res Rent Roll'!$J34,'Res Rent Roll'!$H34*'Res Rent Roll'!$C34,'Res Rent Roll'!$R34*Rollover!G34*Rents!H34/30),'Res Rent Roll'!$R34*Rollover!G34*Rents!H34/30))</f>
        <v/>
      </c>
      <c r="I34" s="47" t="str">
        <f>IF('Res Rent Roll'!$B34="","",IF('Res Rent Roll'!$D34="YES",IF(Vacancy!I$3&lt;'Res Rent Roll'!$J34,'Res Rent Roll'!$H34*'Res Rent Roll'!$C34,'Res Rent Roll'!$R34*Rollover!H34*Rents!I34/30),'Res Rent Roll'!$R34*Rollover!H34*Rents!I34/30))</f>
        <v/>
      </c>
      <c r="J34" s="47" t="str">
        <f>IF('Res Rent Roll'!$B34="","",IF('Res Rent Roll'!$D34="YES",IF(Vacancy!J$3&lt;'Res Rent Roll'!$J34,'Res Rent Roll'!$H34*'Res Rent Roll'!$C34,'Res Rent Roll'!$R34*Rollover!I34*Rents!J34/30),'Res Rent Roll'!$R34*Rollover!I34*Rents!J34/30))</f>
        <v/>
      </c>
      <c r="K34" s="47" t="str">
        <f>IF('Res Rent Roll'!$B34="","",IF('Res Rent Roll'!$D34="YES",IF(Vacancy!K$3&lt;'Res Rent Roll'!$J34,'Res Rent Roll'!$H34*'Res Rent Roll'!$C34,'Res Rent Roll'!$R34*Rollover!J34*Rents!K34/30),'Res Rent Roll'!$R34*Rollover!J34*Rents!K34/30))</f>
        <v/>
      </c>
      <c r="L34" s="47" t="str">
        <f>IF('Res Rent Roll'!$B34="","",IF('Res Rent Roll'!$D34="YES",IF(Vacancy!L$3&lt;'Res Rent Roll'!$J34,'Res Rent Roll'!$H34*'Res Rent Roll'!$C34,'Res Rent Roll'!$R34*Rollover!K34*Rents!L34/30),'Res Rent Roll'!$R34*Rollover!K34*Rents!L34/30))</f>
        <v/>
      </c>
      <c r="M34" s="47" t="str">
        <f>IF('Res Rent Roll'!$B34="","",IF('Res Rent Roll'!$D34="YES",IF(Vacancy!M$3&lt;'Res Rent Roll'!$J34,'Res Rent Roll'!$H34*'Res Rent Roll'!$C34,'Res Rent Roll'!$R34*Rollover!L34*Rents!M34/30),'Res Rent Roll'!$R34*Rollover!L34*Rents!M34/30))</f>
        <v/>
      </c>
      <c r="N34" s="47" t="str">
        <f>IF('Res Rent Roll'!$B34="","",IF('Res Rent Roll'!$D34="YES",IF(Vacancy!N$3&lt;'Res Rent Roll'!$J34,'Res Rent Roll'!$H34*'Res Rent Roll'!$C34,'Res Rent Roll'!$R34*Rollover!M34*Rents!N34/30),'Res Rent Roll'!$R34*Rollover!M34*Rents!N34/30))</f>
        <v/>
      </c>
      <c r="O34" s="47" t="str">
        <f>IF('Res Rent Roll'!$B34="","",IF('Res Rent Roll'!$D34="YES",IF(Vacancy!O$3&lt;'Res Rent Roll'!$J34,'Res Rent Roll'!$H34*'Res Rent Roll'!$C34,'Res Rent Roll'!$R34*Rollover!N34*Rents!O34/30),'Res Rent Roll'!$R34*Rollover!N34*Rents!O34/30))</f>
        <v/>
      </c>
      <c r="P34" s="47" t="str">
        <f>IF('Res Rent Roll'!$B34="","",IF('Res Rent Roll'!$D34="YES",IF(Vacancy!P$3&lt;'Res Rent Roll'!$J34,'Res Rent Roll'!$H34*'Res Rent Roll'!$C34,'Res Rent Roll'!$R34*Rollover!O34*Rents!P34/30),'Res Rent Roll'!$R34*Rollover!O34*Rents!P34/30))</f>
        <v/>
      </c>
      <c r="Q34" s="47" t="str">
        <f>IF('Res Rent Roll'!$B34="","",IF('Res Rent Roll'!$D34="YES",IF(Vacancy!Q$3&lt;'Res Rent Roll'!$J34,'Res Rent Roll'!$H34*'Res Rent Roll'!$C34,'Res Rent Roll'!$R34*Rollover!P34*Rents!Q34/30),'Res Rent Roll'!$R34*Rollover!P34*Rents!Q34/30))</f>
        <v/>
      </c>
      <c r="R34" s="47" t="str">
        <f>IF('Res Rent Roll'!$B34="","",IF('Res Rent Roll'!$D34="YES",IF(Vacancy!R$3&lt;'Res Rent Roll'!$J34,'Res Rent Roll'!$H34*'Res Rent Roll'!$C34,'Res Rent Roll'!$R34*Rollover!Q34*Rents!R34/30),'Res Rent Roll'!$R34*Rollover!Q34*Rents!R34/30))</f>
        <v/>
      </c>
      <c r="S34" s="47" t="str">
        <f>IF('Res Rent Roll'!$B34="","",IF('Res Rent Roll'!$D34="YES",IF(Vacancy!S$3&lt;'Res Rent Roll'!$J34,'Res Rent Roll'!$H34*'Res Rent Roll'!$C34,'Res Rent Roll'!$R34*Rollover!R34*Rents!S34/30),'Res Rent Roll'!$R34*Rollover!R34*Rents!S34/30))</f>
        <v/>
      </c>
      <c r="T34" s="47" t="str">
        <f>IF('Res Rent Roll'!$B34="","",IF('Res Rent Roll'!$D34="YES",IF(Vacancy!T$3&lt;'Res Rent Roll'!$J34,'Res Rent Roll'!$H34*'Res Rent Roll'!$C34,'Res Rent Roll'!$R34*Rollover!S34*Rents!T34/30),'Res Rent Roll'!$R34*Rollover!S34*Rents!T34/30))</f>
        <v/>
      </c>
      <c r="U34" s="47" t="str">
        <f>IF('Res Rent Roll'!$B34="","",IF('Res Rent Roll'!$D34="YES",IF(Vacancy!U$3&lt;'Res Rent Roll'!$J34,'Res Rent Roll'!$H34*'Res Rent Roll'!$C34,'Res Rent Roll'!$R34*Rollover!T34*Rents!U34/30),'Res Rent Roll'!$R34*Rollover!T34*Rents!U34/30))</f>
        <v/>
      </c>
      <c r="V34" s="47" t="str">
        <f>IF('Res Rent Roll'!$B34="","",IF('Res Rent Roll'!$D34="YES",IF(Vacancy!V$3&lt;'Res Rent Roll'!$J34,'Res Rent Roll'!$H34*'Res Rent Roll'!$C34,'Res Rent Roll'!$R34*Rollover!U34*Rents!V34/30),'Res Rent Roll'!$R34*Rollover!U34*Rents!V34/30))</f>
        <v/>
      </c>
      <c r="W34" s="47" t="str">
        <f>IF('Res Rent Roll'!$B34="","",IF('Res Rent Roll'!$D34="YES",IF(Vacancy!W$3&lt;'Res Rent Roll'!$J34,'Res Rent Roll'!$H34*'Res Rent Roll'!$C34,'Res Rent Roll'!$R34*Rollover!V34*Rents!W34/30),'Res Rent Roll'!$R34*Rollover!V34*Rents!W34/30))</f>
        <v/>
      </c>
      <c r="X34" s="47" t="str">
        <f>IF('Res Rent Roll'!$B34="","",IF('Res Rent Roll'!$D34="YES",IF(Vacancy!X$3&lt;'Res Rent Roll'!$J34,'Res Rent Roll'!$H34*'Res Rent Roll'!$C34,'Res Rent Roll'!$R34*Rollover!W34*Rents!X34/30),'Res Rent Roll'!$R34*Rollover!W34*Rents!X34/30))</f>
        <v/>
      </c>
      <c r="Y34" s="47" t="str">
        <f>IF('Res Rent Roll'!$B34="","",IF('Res Rent Roll'!$D34="YES",IF(Vacancy!Y$3&lt;'Res Rent Roll'!$J34,'Res Rent Roll'!$H34*'Res Rent Roll'!$C34,'Res Rent Roll'!$R34*Rollover!X34*Rents!Y34/30),'Res Rent Roll'!$R34*Rollover!X34*Rents!Y34/30))</f>
        <v/>
      </c>
      <c r="Z34" s="47" t="str">
        <f>IF('Res Rent Roll'!$B34="","",IF('Res Rent Roll'!$D34="YES",IF(Vacancy!Z$3&lt;'Res Rent Roll'!$J34,'Res Rent Roll'!$H34*'Res Rent Roll'!$C34,'Res Rent Roll'!$R34*Rollover!Y34*Rents!Z34/30),'Res Rent Roll'!$R34*Rollover!Y34*Rents!Z34/30))</f>
        <v/>
      </c>
      <c r="AA34" s="47" t="str">
        <f>IF('Res Rent Roll'!$B34="","",IF('Res Rent Roll'!$D34="YES",IF(Vacancy!AA$3&lt;'Res Rent Roll'!$J34,'Res Rent Roll'!$H34*'Res Rent Roll'!$C34,'Res Rent Roll'!$R34*Rollover!Z34*Rents!AA34/30),'Res Rent Roll'!$R34*Rollover!Z34*Rents!AA34/30))</f>
        <v/>
      </c>
      <c r="AB34" s="47" t="str">
        <f>IF('Res Rent Roll'!$B34="","",IF('Res Rent Roll'!$D34="YES",IF(Vacancy!AB$3&lt;'Res Rent Roll'!$J34,'Res Rent Roll'!$H34*'Res Rent Roll'!$C34,'Res Rent Roll'!$R34*Rollover!AA34*Rents!AB34/30),'Res Rent Roll'!$R34*Rollover!AA34*Rents!AB34/30))</f>
        <v/>
      </c>
      <c r="AC34" s="47" t="str">
        <f>IF('Res Rent Roll'!$B34="","",IF('Res Rent Roll'!$D34="YES",IF(Vacancy!AC$3&lt;'Res Rent Roll'!$J34,'Res Rent Roll'!$H34*'Res Rent Roll'!$C34,'Res Rent Roll'!$R34*Rollover!AB34*Rents!AC34/30),'Res Rent Roll'!$R34*Rollover!AB34*Rents!AC34/30))</f>
        <v/>
      </c>
      <c r="AD34" s="47" t="str">
        <f>IF('Res Rent Roll'!$B34="","",IF('Res Rent Roll'!$D34="YES",IF(Vacancy!AD$3&lt;'Res Rent Roll'!$J34,'Res Rent Roll'!$H34*'Res Rent Roll'!$C34,'Res Rent Roll'!$R34*Rollover!AC34*Rents!AD34/30),'Res Rent Roll'!$R34*Rollover!AC34*Rents!AD34/30))</f>
        <v/>
      </c>
      <c r="AE34" s="47" t="str">
        <f>IF('Res Rent Roll'!$B34="","",IF('Res Rent Roll'!$D34="YES",IF(Vacancy!AE$3&lt;'Res Rent Roll'!$J34,'Res Rent Roll'!$H34*'Res Rent Roll'!$C34,'Res Rent Roll'!$R34*Rollover!AD34*Rents!AE34/30),'Res Rent Roll'!$R34*Rollover!AD34*Rents!AE34/30))</f>
        <v/>
      </c>
      <c r="AF34" s="47" t="str">
        <f>IF('Res Rent Roll'!$B34="","",IF('Res Rent Roll'!$D34="YES",IF(Vacancy!AF$3&lt;'Res Rent Roll'!$J34,'Res Rent Roll'!$H34*'Res Rent Roll'!$C34,'Res Rent Roll'!$R34*Rollover!AE34*Rents!AF34/30),'Res Rent Roll'!$R34*Rollover!AE34*Rents!AF34/30))</f>
        <v/>
      </c>
      <c r="AG34" s="47" t="str">
        <f>IF('Res Rent Roll'!$B34="","",IF('Res Rent Roll'!$D34="YES",IF(Vacancy!AG$3&lt;'Res Rent Roll'!$J34,'Res Rent Roll'!$H34*'Res Rent Roll'!$C34,'Res Rent Roll'!$R34*Rollover!AF34*Rents!AG34/30),'Res Rent Roll'!$R34*Rollover!AF34*Rents!AG34/30))</f>
        <v/>
      </c>
      <c r="AH34" s="47" t="str">
        <f>IF('Res Rent Roll'!$B34="","",IF('Res Rent Roll'!$D34="YES",IF(Vacancy!AH$3&lt;'Res Rent Roll'!$J34,'Res Rent Roll'!$H34*'Res Rent Roll'!$C34,'Res Rent Roll'!$R34*Rollover!AG34*Rents!AH34/30),'Res Rent Roll'!$R34*Rollover!AG34*Rents!AH34/30))</f>
        <v/>
      </c>
      <c r="AI34" s="47" t="str">
        <f>IF('Res Rent Roll'!$B34="","",IF('Res Rent Roll'!$D34="YES",IF(Vacancy!AI$3&lt;'Res Rent Roll'!$J34,'Res Rent Roll'!$H34*'Res Rent Roll'!$C34,'Res Rent Roll'!$R34*Rollover!AH34*Rents!AI34/30),'Res Rent Roll'!$R34*Rollover!AH34*Rents!AI34/30))</f>
        <v/>
      </c>
      <c r="AJ34" s="47" t="str">
        <f>IF('Res Rent Roll'!$B34="","",IF('Res Rent Roll'!$D34="YES",IF(Vacancy!AJ$3&lt;'Res Rent Roll'!$J34,'Res Rent Roll'!$H34*'Res Rent Roll'!$C34,'Res Rent Roll'!$R34*Rollover!AI34*Rents!AJ34/30),'Res Rent Roll'!$R34*Rollover!AI34*Rents!AJ34/30))</f>
        <v/>
      </c>
      <c r="AK34" s="47" t="str">
        <f>IF('Res Rent Roll'!$B34="","",IF('Res Rent Roll'!$D34="YES",IF(Vacancy!AK$3&lt;'Res Rent Roll'!$J34,'Res Rent Roll'!$H34*'Res Rent Roll'!$C34,'Res Rent Roll'!$R34*Rollover!AJ34*Rents!AK34/30),'Res Rent Roll'!$R34*Rollover!AJ34*Rents!AK34/30))</f>
        <v/>
      </c>
      <c r="AL34" s="47" t="str">
        <f>IF('Res Rent Roll'!$B34="","",IF('Res Rent Roll'!$D34="YES",IF(Vacancy!AL$3&lt;'Res Rent Roll'!$J34,'Res Rent Roll'!$H34*'Res Rent Roll'!$C34,'Res Rent Roll'!$R34*Rollover!AK34*Rents!AL34/30),'Res Rent Roll'!$R34*Rollover!AK34*Rents!AL34/30))</f>
        <v/>
      </c>
      <c r="AM34" s="47" t="str">
        <f>IF('Res Rent Roll'!$B34="","",IF('Res Rent Roll'!$D34="YES",IF(Vacancy!AM$3&lt;'Res Rent Roll'!$J34,'Res Rent Roll'!$H34*'Res Rent Roll'!$C34,'Res Rent Roll'!$R34*Rollover!AL34*Rents!AM34/30),'Res Rent Roll'!$R34*Rollover!AL34*Rents!AM34/30))</f>
        <v/>
      </c>
      <c r="AN34" s="47" t="str">
        <f>IF('Res Rent Roll'!$B34="","",IF('Res Rent Roll'!$D34="YES",IF(Vacancy!AN$3&lt;'Res Rent Roll'!$J34,'Res Rent Roll'!$H34*'Res Rent Roll'!$C34,'Res Rent Roll'!$R34*Rollover!AM34*Rents!AN34/30),'Res Rent Roll'!$R34*Rollover!AM34*Rents!AN34/30))</f>
        <v/>
      </c>
      <c r="AO34" s="47" t="str">
        <f>IF('Res Rent Roll'!$B34="","",IF('Res Rent Roll'!$D34="YES",IF(Vacancy!AO$3&lt;'Res Rent Roll'!$J34,'Res Rent Roll'!$H34*'Res Rent Roll'!$C34,'Res Rent Roll'!$R34*Rollover!AN34*Rents!AO34/30),'Res Rent Roll'!$R34*Rollover!AN34*Rents!AO34/30))</f>
        <v/>
      </c>
      <c r="AP34" s="47" t="str">
        <f>IF('Res Rent Roll'!$B34="","",IF('Res Rent Roll'!$D34="YES",IF(Vacancy!AP$3&lt;'Res Rent Roll'!$J34,'Res Rent Roll'!$H34*'Res Rent Roll'!$C34,'Res Rent Roll'!$R34*Rollover!AO34*Rents!AP34/30),'Res Rent Roll'!$R34*Rollover!AO34*Rents!AP34/30))</f>
        <v/>
      </c>
      <c r="AQ34" s="47" t="str">
        <f>IF('Res Rent Roll'!$B34="","",IF('Res Rent Roll'!$D34="YES",IF(Vacancy!AQ$3&lt;'Res Rent Roll'!$J34,'Res Rent Roll'!$H34*'Res Rent Roll'!$C34,'Res Rent Roll'!$R34*Rollover!AP34*Rents!AQ34/30),'Res Rent Roll'!$R34*Rollover!AP34*Rents!AQ34/30))</f>
        <v/>
      </c>
      <c r="AR34" s="47" t="str">
        <f>IF('Res Rent Roll'!$B34="","",IF('Res Rent Roll'!$D34="YES",IF(Vacancy!AR$3&lt;'Res Rent Roll'!$J34,'Res Rent Roll'!$H34*'Res Rent Roll'!$C34,'Res Rent Roll'!$R34*Rollover!AQ34*Rents!AR34/30),'Res Rent Roll'!$R34*Rollover!AQ34*Rents!AR34/30))</f>
        <v/>
      </c>
      <c r="AS34" s="47" t="str">
        <f>IF('Res Rent Roll'!$B34="","",IF('Res Rent Roll'!$D34="YES",IF(Vacancy!AS$3&lt;'Res Rent Roll'!$J34,'Res Rent Roll'!$H34*'Res Rent Roll'!$C34,'Res Rent Roll'!$R34*Rollover!AR34*Rents!AS34/30),'Res Rent Roll'!$R34*Rollover!AR34*Rents!AS34/30))</f>
        <v/>
      </c>
      <c r="AT34" s="47" t="str">
        <f>IF('Res Rent Roll'!$B34="","",IF('Res Rent Roll'!$D34="YES",IF(Vacancy!AT$3&lt;'Res Rent Roll'!$J34,'Res Rent Roll'!$H34*'Res Rent Roll'!$C34,'Res Rent Roll'!$R34*Rollover!AS34*Rents!AT34/30),'Res Rent Roll'!$R34*Rollover!AS34*Rents!AT34/30))</f>
        <v/>
      </c>
      <c r="AU34" s="47" t="str">
        <f>IF('Res Rent Roll'!$B34="","",IF('Res Rent Roll'!$D34="YES",IF(Vacancy!AU$3&lt;'Res Rent Roll'!$J34,'Res Rent Roll'!$H34*'Res Rent Roll'!$C34,'Res Rent Roll'!$R34*Rollover!AT34*Rents!AU34/30),'Res Rent Roll'!$R34*Rollover!AT34*Rents!AU34/30))</f>
        <v/>
      </c>
      <c r="AV34" s="47" t="str">
        <f>IF('Res Rent Roll'!$B34="","",IF('Res Rent Roll'!$D34="YES",IF(Vacancy!AV$3&lt;'Res Rent Roll'!$J34,'Res Rent Roll'!$H34*'Res Rent Roll'!$C34,'Res Rent Roll'!$R34*Rollover!AU34*Rents!AV34/30),'Res Rent Roll'!$R34*Rollover!AU34*Rents!AV34/30))</f>
        <v/>
      </c>
      <c r="AW34" s="47" t="str">
        <f>IF('Res Rent Roll'!$B34="","",IF('Res Rent Roll'!$D34="YES",IF(Vacancy!AW$3&lt;'Res Rent Roll'!$J34,'Res Rent Roll'!$H34*'Res Rent Roll'!$C34,'Res Rent Roll'!$R34*Rollover!AV34*Rents!AW34/30),'Res Rent Roll'!$R34*Rollover!AV34*Rents!AW34/30))</f>
        <v/>
      </c>
      <c r="AX34" s="47" t="str">
        <f>IF('Res Rent Roll'!$B34="","",IF('Res Rent Roll'!$D34="YES",IF(Vacancy!AX$3&lt;'Res Rent Roll'!$J34,'Res Rent Roll'!$H34*'Res Rent Roll'!$C34,'Res Rent Roll'!$R34*Rollover!AW34*Rents!AX34/30),'Res Rent Roll'!$R34*Rollover!AW34*Rents!AX34/30))</f>
        <v/>
      </c>
      <c r="AY34" s="47" t="str">
        <f>IF('Res Rent Roll'!$B34="","",IF('Res Rent Roll'!$D34="YES",IF(Vacancy!AY$3&lt;'Res Rent Roll'!$J34,'Res Rent Roll'!$H34*'Res Rent Roll'!$C34,'Res Rent Roll'!$R34*Rollover!AX34*Rents!AY34/30),'Res Rent Roll'!$R34*Rollover!AX34*Rents!AY34/30))</f>
        <v/>
      </c>
      <c r="AZ34" s="47" t="str">
        <f>IF('Res Rent Roll'!$B34="","",IF('Res Rent Roll'!$D34="YES",IF(Vacancy!AZ$3&lt;'Res Rent Roll'!$J34,'Res Rent Roll'!$H34*'Res Rent Roll'!$C34,'Res Rent Roll'!$R34*Rollover!AY34*Rents!AZ34/30),'Res Rent Roll'!$R34*Rollover!AY34*Rents!AZ34/30))</f>
        <v/>
      </c>
      <c r="BA34" s="47" t="str">
        <f>IF('Res Rent Roll'!$B34="","",IF('Res Rent Roll'!$D34="YES",IF(Vacancy!BA$3&lt;'Res Rent Roll'!$J34,'Res Rent Roll'!$H34*'Res Rent Roll'!$C34,'Res Rent Roll'!$R34*Rollover!AZ34*Rents!BA34/30),'Res Rent Roll'!$R34*Rollover!AZ34*Rents!BA34/30))</f>
        <v/>
      </c>
      <c r="BB34" s="47" t="str">
        <f>IF('Res Rent Roll'!$B34="","",IF('Res Rent Roll'!$D34="YES",IF(Vacancy!BB$3&lt;'Res Rent Roll'!$J34,'Res Rent Roll'!$H34*'Res Rent Roll'!$C34,'Res Rent Roll'!$R34*Rollover!BA34*Rents!BB34/30),'Res Rent Roll'!$R34*Rollover!BA34*Rents!BB34/30))</f>
        <v/>
      </c>
      <c r="BC34" s="47" t="str">
        <f>IF('Res Rent Roll'!$B34="","",IF('Res Rent Roll'!$D34="YES",IF(Vacancy!BC$3&lt;'Res Rent Roll'!$J34,'Res Rent Roll'!$H34*'Res Rent Roll'!$C34,'Res Rent Roll'!$R34*Rollover!BB34*Rents!BC34/30),'Res Rent Roll'!$R34*Rollover!BB34*Rents!BC34/30))</f>
        <v/>
      </c>
      <c r="BD34" s="47" t="str">
        <f>IF('Res Rent Roll'!$B34="","",IF('Res Rent Roll'!$D34="YES",IF(Vacancy!BD$3&lt;'Res Rent Roll'!$J34,'Res Rent Roll'!$H34*'Res Rent Roll'!$C34,'Res Rent Roll'!$R34*Rollover!BC34*Rents!BD34/30),'Res Rent Roll'!$R34*Rollover!BC34*Rents!BD34/30))</f>
        <v/>
      </c>
      <c r="BE34" s="47" t="str">
        <f>IF('Res Rent Roll'!$B34="","",IF('Res Rent Roll'!$D34="YES",IF(Vacancy!BE$3&lt;'Res Rent Roll'!$J34,'Res Rent Roll'!$H34*'Res Rent Roll'!$C34,'Res Rent Roll'!$R34*Rollover!BD34*Rents!BE34/30),'Res Rent Roll'!$R34*Rollover!BD34*Rents!BE34/30))</f>
        <v/>
      </c>
      <c r="BF34" s="47" t="str">
        <f>IF('Res Rent Roll'!$B34="","",IF('Res Rent Roll'!$D34="YES",IF(Vacancy!BF$3&lt;'Res Rent Roll'!$J34,'Res Rent Roll'!$H34*'Res Rent Roll'!$C34,'Res Rent Roll'!$R34*Rollover!BE34*Rents!BF34/30),'Res Rent Roll'!$R34*Rollover!BE34*Rents!BF34/30))</f>
        <v/>
      </c>
      <c r="BG34" s="47" t="str">
        <f>IF('Res Rent Roll'!$B34="","",IF('Res Rent Roll'!$D34="YES",IF(Vacancy!BG$3&lt;'Res Rent Roll'!$J34,'Res Rent Roll'!$H34*'Res Rent Roll'!$C34,'Res Rent Roll'!$R34*Rollover!BF34*Rents!BG34/30),'Res Rent Roll'!$R34*Rollover!BF34*Rents!BG34/30))</f>
        <v/>
      </c>
      <c r="BH34" s="47" t="str">
        <f>IF('Res Rent Roll'!$B34="","",IF('Res Rent Roll'!$D34="YES",IF(Vacancy!BH$3&lt;'Res Rent Roll'!$J34,'Res Rent Roll'!$H34*'Res Rent Roll'!$C34,'Res Rent Roll'!$R34*Rollover!BG34*Rents!BH34/30),'Res Rent Roll'!$R34*Rollover!BG34*Rents!BH34/30))</f>
        <v/>
      </c>
      <c r="BI34" s="47" t="str">
        <f>IF('Res Rent Roll'!$B34="","",IF('Res Rent Roll'!$D34="YES",IF(Vacancy!BI$3&lt;'Res Rent Roll'!$J34,'Res Rent Roll'!$H34*'Res Rent Roll'!$C34,'Res Rent Roll'!$R34*Rollover!BH34*Rents!BI34/30),'Res Rent Roll'!$R34*Rollover!BH34*Rents!BI34/30))</f>
        <v/>
      </c>
      <c r="BJ34" s="47" t="str">
        <f>IF('Res Rent Roll'!$B34="","",IF('Res Rent Roll'!$D34="YES",IF(Vacancy!BJ$3&lt;'Res Rent Roll'!$J34,'Res Rent Roll'!$H34*'Res Rent Roll'!$C34,'Res Rent Roll'!$R34*Rollover!BI34*Rents!BJ34/30),'Res Rent Roll'!$R34*Rollover!BI34*Rents!BJ34/30))</f>
        <v/>
      </c>
      <c r="BK34" s="47" t="str">
        <f>IF('Res Rent Roll'!$B34="","",IF('Res Rent Roll'!$D34="YES",IF(Vacancy!BK$3&lt;'Res Rent Roll'!$J34,'Res Rent Roll'!$H34*'Res Rent Roll'!$C34,'Res Rent Roll'!$R34*Rollover!BJ34*Rents!BK34/30),'Res Rent Roll'!$R34*Rollover!BJ34*Rents!BK34/30))</f>
        <v/>
      </c>
      <c r="BL34" s="47" t="str">
        <f>IF('Res Rent Roll'!$B34="","",IF('Res Rent Roll'!$D34="YES",IF(Vacancy!BL$3&lt;'Res Rent Roll'!$J34,'Res Rent Roll'!$H34*'Res Rent Roll'!$C34,'Res Rent Roll'!$R34*Rollover!BK34*Rents!BL34/30),'Res Rent Roll'!$R34*Rollover!BK34*Rents!BL34/30))</f>
        <v/>
      </c>
      <c r="BM34" s="47" t="str">
        <f>IF('Res Rent Roll'!$B34="","",IF('Res Rent Roll'!$D34="YES",IF(Vacancy!BM$3&lt;'Res Rent Roll'!$J34,'Res Rent Roll'!$H34*'Res Rent Roll'!$C34,'Res Rent Roll'!$R34*Rollover!BL34*Rents!BM34/30),'Res Rent Roll'!$R34*Rollover!BL34*Rents!BM34/30))</f>
        <v/>
      </c>
      <c r="BN34" s="47" t="str">
        <f>IF('Res Rent Roll'!$B34="","",IF('Res Rent Roll'!$D34="YES",IF(Vacancy!BN$3&lt;'Res Rent Roll'!$J34,'Res Rent Roll'!$H34*'Res Rent Roll'!$C34,'Res Rent Roll'!$R34*Rollover!BM34*Rents!BN34/30),'Res Rent Roll'!$R34*Rollover!BM34*Rents!BN34/30))</f>
        <v/>
      </c>
      <c r="BO34" s="47" t="str">
        <f>IF('Res Rent Roll'!$B34="","",IF('Res Rent Roll'!$D34="YES",IF(Vacancy!BO$3&lt;'Res Rent Roll'!$J34,'Res Rent Roll'!$H34*'Res Rent Roll'!$C34,'Res Rent Roll'!$R34*Rollover!BN34*Rents!BO34/30),'Res Rent Roll'!$R34*Rollover!BN34*Rents!BO34/30))</f>
        <v/>
      </c>
      <c r="BP34" s="47" t="str">
        <f>IF('Res Rent Roll'!$B34="","",IF('Res Rent Roll'!$D34="YES",IF(Vacancy!BP$3&lt;'Res Rent Roll'!$J34,'Res Rent Roll'!$H34*'Res Rent Roll'!$C34,'Res Rent Roll'!$R34*Rollover!BO34*Rents!BP34/30),'Res Rent Roll'!$R34*Rollover!BO34*Rents!BP34/30))</f>
        <v/>
      </c>
      <c r="BQ34" s="47" t="str">
        <f>IF('Res Rent Roll'!$B34="","",IF('Res Rent Roll'!$D34="YES",IF(Vacancy!BQ$3&lt;'Res Rent Roll'!$J34,'Res Rent Roll'!$H34*'Res Rent Roll'!$C34,'Res Rent Roll'!$R34*Rollover!BP34*Rents!BQ34/30),'Res Rent Roll'!$R34*Rollover!BP34*Rents!BQ34/30))</f>
        <v/>
      </c>
      <c r="BR34" s="47" t="str">
        <f>IF('Res Rent Roll'!$B34="","",IF('Res Rent Roll'!$D34="YES",IF(Vacancy!BR$3&lt;'Res Rent Roll'!$J34,'Res Rent Roll'!$H34*'Res Rent Roll'!$C34,'Res Rent Roll'!$R34*Rollover!BQ34*Rents!BR34/30),'Res Rent Roll'!$R34*Rollover!BQ34*Rents!BR34/30))</f>
        <v/>
      </c>
      <c r="BS34" s="47" t="str">
        <f>IF('Res Rent Roll'!$B34="","",IF('Res Rent Roll'!$D34="YES",IF(Vacancy!BS$3&lt;'Res Rent Roll'!$J34,'Res Rent Roll'!$H34*'Res Rent Roll'!$C34,'Res Rent Roll'!$R34*Rollover!BR34*Rents!BS34/30),'Res Rent Roll'!$R34*Rollover!BR34*Rents!BS34/30))</f>
        <v/>
      </c>
      <c r="BT34" s="47" t="str">
        <f>IF('Res Rent Roll'!$B34="","",IF('Res Rent Roll'!$D34="YES",IF(Vacancy!BT$3&lt;'Res Rent Roll'!$J34,'Res Rent Roll'!$H34*'Res Rent Roll'!$C34,'Res Rent Roll'!$R34*Rollover!BS34*Rents!BT34/30),'Res Rent Roll'!$R34*Rollover!BS34*Rents!BT34/30))</f>
        <v/>
      </c>
      <c r="BU34" s="47" t="str">
        <f>IF('Res Rent Roll'!$B34="","",IF('Res Rent Roll'!$D34="YES",IF(Vacancy!BU$3&lt;'Res Rent Roll'!$J34,'Res Rent Roll'!$H34*'Res Rent Roll'!$C34,'Res Rent Roll'!$R34*Rollover!BT34*Rents!BU34/30),'Res Rent Roll'!$R34*Rollover!BT34*Rents!BU34/30))</f>
        <v/>
      </c>
      <c r="BV34" s="47" t="str">
        <f>IF('Res Rent Roll'!$B34="","",IF('Res Rent Roll'!$D34="YES",IF(Vacancy!BV$3&lt;'Res Rent Roll'!$J34,'Res Rent Roll'!$H34*'Res Rent Roll'!$C34,'Res Rent Roll'!$R34*Rollover!BU34*Rents!BV34/30),'Res Rent Roll'!$R34*Rollover!BU34*Rents!BV34/30))</f>
        <v/>
      </c>
      <c r="BW34" s="47" t="str">
        <f>IF('Res Rent Roll'!$B34="","",IF('Res Rent Roll'!$D34="YES",IF(Vacancy!BW$3&lt;'Res Rent Roll'!$J34,'Res Rent Roll'!$H34*'Res Rent Roll'!$C34,'Res Rent Roll'!$R34*Rollover!BV34*Rents!BW34/30),'Res Rent Roll'!$R34*Rollover!BV34*Rents!BW34/30))</f>
        <v/>
      </c>
      <c r="BX34" s="47" t="str">
        <f>IF('Res Rent Roll'!$B34="","",IF('Res Rent Roll'!$D34="YES",IF(Vacancy!BX$3&lt;'Res Rent Roll'!$J34,'Res Rent Roll'!$H34*'Res Rent Roll'!$C34,'Res Rent Roll'!$R34*Rollover!BW34*Rents!BX34/30),'Res Rent Roll'!$R34*Rollover!BW34*Rents!BX34/30))</f>
        <v/>
      </c>
      <c r="BY34" s="47" t="str">
        <f>IF('Res Rent Roll'!$B34="","",IF('Res Rent Roll'!$D34="YES",IF(Vacancy!BY$3&lt;'Res Rent Roll'!$J34,'Res Rent Roll'!$H34*'Res Rent Roll'!$C34,'Res Rent Roll'!$R34*Rollover!BX34*Rents!BY34/30),'Res Rent Roll'!$R34*Rollover!BX34*Rents!BY34/30))</f>
        <v/>
      </c>
      <c r="BZ34" s="47" t="str">
        <f>IF('Res Rent Roll'!$B34="","",IF('Res Rent Roll'!$D34="YES",IF(Vacancy!BZ$3&lt;'Res Rent Roll'!$J34,'Res Rent Roll'!$H34*'Res Rent Roll'!$C34,'Res Rent Roll'!$R34*Rollover!BY34*Rents!BZ34/30),'Res Rent Roll'!$R34*Rollover!BY34*Rents!BZ34/30))</f>
        <v/>
      </c>
      <c r="CA34" s="47" t="str">
        <f>IF('Res Rent Roll'!$B34="","",IF('Res Rent Roll'!$D34="YES",IF(Vacancy!CA$3&lt;'Res Rent Roll'!$J34,'Res Rent Roll'!$H34*'Res Rent Roll'!$C34,'Res Rent Roll'!$R34*Rollover!BZ34*Rents!CA34/30),'Res Rent Roll'!$R34*Rollover!BZ34*Rents!CA34/30))</f>
        <v/>
      </c>
      <c r="CB34" s="47" t="str">
        <f>IF('Res Rent Roll'!$B34="","",IF('Res Rent Roll'!$D34="YES",IF(Vacancy!CB$3&lt;'Res Rent Roll'!$J34,'Res Rent Roll'!$H34*'Res Rent Roll'!$C34,'Res Rent Roll'!$R34*Rollover!CA34*Rents!CB34/30),'Res Rent Roll'!$R34*Rollover!CA34*Rents!CB34/30))</f>
        <v/>
      </c>
      <c r="CC34" s="47" t="str">
        <f>IF('Res Rent Roll'!$B34="","",IF('Res Rent Roll'!$D34="YES",IF(Vacancy!CC$3&lt;'Res Rent Roll'!$J34,'Res Rent Roll'!$H34*'Res Rent Roll'!$C34,'Res Rent Roll'!$R34*Rollover!CB34*Rents!CC34/30),'Res Rent Roll'!$R34*Rollover!CB34*Rents!CC34/30))</f>
        <v/>
      </c>
      <c r="CD34" s="47" t="str">
        <f>IF('Res Rent Roll'!$B34="","",IF('Res Rent Roll'!$D34="YES",IF(Vacancy!CD$3&lt;'Res Rent Roll'!$J34,'Res Rent Roll'!$H34*'Res Rent Roll'!$C34,'Res Rent Roll'!$R34*Rollover!CC34*Rents!CD34/30),'Res Rent Roll'!$R34*Rollover!CC34*Rents!CD34/30))</f>
        <v/>
      </c>
      <c r="CE34" s="47" t="str">
        <f>IF('Res Rent Roll'!$B34="","",IF('Res Rent Roll'!$D34="YES",IF(Vacancy!CE$3&lt;'Res Rent Roll'!$J34,'Res Rent Roll'!$H34*'Res Rent Roll'!$C34,'Res Rent Roll'!$R34*Rollover!CD34*Rents!CE34/30),'Res Rent Roll'!$R34*Rollover!CD34*Rents!CE34/30))</f>
        <v/>
      </c>
      <c r="CF34" s="47" t="str">
        <f>IF('Res Rent Roll'!$B34="","",IF('Res Rent Roll'!$D34="YES",IF(Vacancy!CF$3&lt;'Res Rent Roll'!$J34,'Res Rent Roll'!$H34*'Res Rent Roll'!$C34,'Res Rent Roll'!$R34*Rollover!CE34*Rents!CF34/30),'Res Rent Roll'!$R34*Rollover!CE34*Rents!CF34/30))</f>
        <v/>
      </c>
      <c r="CG34" s="47" t="str">
        <f>IF('Res Rent Roll'!$B34="","",IF('Res Rent Roll'!$D34="YES",IF(Vacancy!CG$3&lt;'Res Rent Roll'!$J34,'Res Rent Roll'!$H34*'Res Rent Roll'!$C34,'Res Rent Roll'!$R34*Rollover!CF34*Rents!CG34/30),'Res Rent Roll'!$R34*Rollover!CF34*Rents!CG34/30))</f>
        <v/>
      </c>
      <c r="CH34" s="47" t="str">
        <f>IF('Res Rent Roll'!$B34="","",IF('Res Rent Roll'!$D34="YES",IF(Vacancy!CH$3&lt;'Res Rent Roll'!$J34,'Res Rent Roll'!$H34*'Res Rent Roll'!$C34,'Res Rent Roll'!$R34*Rollover!CG34*Rents!CH34/30),'Res Rent Roll'!$R34*Rollover!CG34*Rents!CH34/30))</f>
        <v/>
      </c>
      <c r="CI34" s="47" t="str">
        <f>IF('Res Rent Roll'!$B34="","",IF('Res Rent Roll'!$D34="YES",IF(Vacancy!CI$3&lt;'Res Rent Roll'!$J34,'Res Rent Roll'!$H34*'Res Rent Roll'!$C34,'Res Rent Roll'!$R34*Rollover!CH34*Rents!CI34/30),'Res Rent Roll'!$R34*Rollover!CH34*Rents!CI34/30))</f>
        <v/>
      </c>
      <c r="CJ34" s="47" t="str">
        <f>IF('Res Rent Roll'!$B34="","",IF('Res Rent Roll'!$D34="YES",IF(Vacancy!CJ$3&lt;'Res Rent Roll'!$J34,'Res Rent Roll'!$H34*'Res Rent Roll'!$C34,'Res Rent Roll'!$R34*Rollover!CI34*Rents!CJ34/30),'Res Rent Roll'!$R34*Rollover!CI34*Rents!CJ34/30))</f>
        <v/>
      </c>
      <c r="CK34" s="47" t="str">
        <f>IF('Res Rent Roll'!$B34="","",IF('Res Rent Roll'!$D34="YES",IF(Vacancy!CK$3&lt;'Res Rent Roll'!$J34,'Res Rent Roll'!$H34*'Res Rent Roll'!$C34,'Res Rent Roll'!$R34*Rollover!CJ34*Rents!CK34/30),'Res Rent Roll'!$R34*Rollover!CJ34*Rents!CK34/30))</f>
        <v/>
      </c>
      <c r="CL34" s="47" t="str">
        <f>IF('Res Rent Roll'!$B34="","",IF('Res Rent Roll'!$D34="YES",IF(Vacancy!CL$3&lt;'Res Rent Roll'!$J34,'Res Rent Roll'!$H34*'Res Rent Roll'!$C34,'Res Rent Roll'!$R34*Rollover!CK34*Rents!CL34/30),'Res Rent Roll'!$R34*Rollover!CK34*Rents!CL34/30))</f>
        <v/>
      </c>
      <c r="CM34" s="47" t="str">
        <f>IF('Res Rent Roll'!$B34="","",IF('Res Rent Roll'!$D34="YES",IF(Vacancy!CM$3&lt;'Res Rent Roll'!$J34,'Res Rent Roll'!$H34*'Res Rent Roll'!$C34,'Res Rent Roll'!$R34*Rollover!CL34*Rents!CM34/30),'Res Rent Roll'!$R34*Rollover!CL34*Rents!CM34/30))</f>
        <v/>
      </c>
      <c r="CN34" s="47" t="str">
        <f>IF('Res Rent Roll'!$B34="","",IF('Res Rent Roll'!$D34="YES",IF(Vacancy!CN$3&lt;'Res Rent Roll'!$J34,'Res Rent Roll'!$H34*'Res Rent Roll'!$C34,'Res Rent Roll'!$R34*Rollover!CM34*Rents!CN34/30),'Res Rent Roll'!$R34*Rollover!CM34*Rents!CN34/30))</f>
        <v/>
      </c>
      <c r="CO34" s="47" t="str">
        <f>IF('Res Rent Roll'!$B34="","",IF('Res Rent Roll'!$D34="YES",IF(Vacancy!CO$3&lt;'Res Rent Roll'!$J34,'Res Rent Roll'!$H34*'Res Rent Roll'!$C34,'Res Rent Roll'!$R34*Rollover!CN34*Rents!CO34/30),'Res Rent Roll'!$R34*Rollover!CN34*Rents!CO34/30))</f>
        <v/>
      </c>
      <c r="CP34" s="47" t="str">
        <f>IF('Res Rent Roll'!$B34="","",IF('Res Rent Roll'!$D34="YES",IF(Vacancy!CP$3&lt;'Res Rent Roll'!$J34,'Res Rent Roll'!$H34*'Res Rent Roll'!$C34,'Res Rent Roll'!$R34*Rollover!CO34*Rents!CP34/30),'Res Rent Roll'!$R34*Rollover!CO34*Rents!CP34/30))</f>
        <v/>
      </c>
      <c r="CQ34" s="47" t="str">
        <f>IF('Res Rent Roll'!$B34="","",IF('Res Rent Roll'!$D34="YES",IF(Vacancy!CQ$3&lt;'Res Rent Roll'!$J34,'Res Rent Roll'!$H34*'Res Rent Roll'!$C34,'Res Rent Roll'!$R34*Rollover!CP34*Rents!CQ34/30),'Res Rent Roll'!$R34*Rollover!CP34*Rents!CQ34/30))</f>
        <v/>
      </c>
      <c r="CR34" s="47" t="str">
        <f>IF('Res Rent Roll'!$B34="","",IF('Res Rent Roll'!$D34="YES",IF(Vacancy!CR$3&lt;'Res Rent Roll'!$J34,'Res Rent Roll'!$H34*'Res Rent Roll'!$C34,'Res Rent Roll'!$R34*Rollover!CQ34*Rents!CR34/30),'Res Rent Roll'!$R34*Rollover!CQ34*Rents!CR34/30))</f>
        <v/>
      </c>
      <c r="CS34" s="47" t="str">
        <f>IF('Res Rent Roll'!$B34="","",IF('Res Rent Roll'!$D34="YES",IF(Vacancy!CS$3&lt;'Res Rent Roll'!$J34,'Res Rent Roll'!$H34*'Res Rent Roll'!$C34,'Res Rent Roll'!$R34*Rollover!CR34*Rents!CS34/30),'Res Rent Roll'!$R34*Rollover!CR34*Rents!CS34/30))</f>
        <v/>
      </c>
      <c r="CT34" s="47" t="str">
        <f>IF('Res Rent Roll'!$B34="","",IF('Res Rent Roll'!$D34="YES",IF(Vacancy!CT$3&lt;'Res Rent Roll'!$J34,'Res Rent Roll'!$H34*'Res Rent Roll'!$C34,'Res Rent Roll'!$R34*Rollover!CS34*Rents!CT34/30),'Res Rent Roll'!$R34*Rollover!CS34*Rents!CT34/30))</f>
        <v/>
      </c>
      <c r="CU34" s="47" t="str">
        <f>IF('Res Rent Roll'!$B34="","",IF('Res Rent Roll'!$D34="YES",IF(Vacancy!CU$3&lt;'Res Rent Roll'!$J34,'Res Rent Roll'!$H34*'Res Rent Roll'!$C34,'Res Rent Roll'!$R34*Rollover!CT34*Rents!CU34/30),'Res Rent Roll'!$R34*Rollover!CT34*Rents!CU34/30))</f>
        <v/>
      </c>
      <c r="CV34" s="47" t="str">
        <f>IF('Res Rent Roll'!$B34="","",IF('Res Rent Roll'!$D34="YES",IF(Vacancy!CV$3&lt;'Res Rent Roll'!$J34,'Res Rent Roll'!$H34*'Res Rent Roll'!$C34,'Res Rent Roll'!$R34*Rollover!CU34*Rents!CV34/30),'Res Rent Roll'!$R34*Rollover!CU34*Rents!CV34/30))</f>
        <v/>
      </c>
      <c r="CW34" s="47" t="str">
        <f>IF('Res Rent Roll'!$B34="","",IF('Res Rent Roll'!$D34="YES",IF(Vacancy!CW$3&lt;'Res Rent Roll'!$J34,'Res Rent Roll'!$H34*'Res Rent Roll'!$C34,'Res Rent Roll'!$R34*Rollover!CV34*Rents!CW34/30),'Res Rent Roll'!$R34*Rollover!CV34*Rents!CW34/30))</f>
        <v/>
      </c>
      <c r="CX34" s="47" t="str">
        <f>IF('Res Rent Roll'!$B34="","",IF('Res Rent Roll'!$D34="YES",IF(Vacancy!CX$3&lt;'Res Rent Roll'!$J34,'Res Rent Roll'!$H34*'Res Rent Roll'!$C34,'Res Rent Roll'!$R34*Rollover!CW34*Rents!CX34/30),'Res Rent Roll'!$R34*Rollover!CW34*Rents!CX34/30))</f>
        <v/>
      </c>
      <c r="CY34" s="47" t="str">
        <f>IF('Res Rent Roll'!$B34="","",IF('Res Rent Roll'!$D34="YES",IF(Vacancy!CY$3&lt;'Res Rent Roll'!$J34,'Res Rent Roll'!$H34*'Res Rent Roll'!$C34,'Res Rent Roll'!$R34*Rollover!CX34*Rents!CY34/30),'Res Rent Roll'!$R34*Rollover!CX34*Rents!CY34/30))</f>
        <v/>
      </c>
      <c r="CZ34" s="47" t="str">
        <f>IF('Res Rent Roll'!$B34="","",IF('Res Rent Roll'!$D34="YES",IF(Vacancy!CZ$3&lt;'Res Rent Roll'!$J34,'Res Rent Roll'!$H34*'Res Rent Roll'!$C34,'Res Rent Roll'!$R34*Rollover!CY34*Rents!CZ34/30),'Res Rent Roll'!$R34*Rollover!CY34*Rents!CZ34/30))</f>
        <v/>
      </c>
      <c r="DA34" s="47" t="str">
        <f>IF('Res Rent Roll'!$B34="","",IF('Res Rent Roll'!$D34="YES",IF(Vacancy!DA$3&lt;'Res Rent Roll'!$J34,'Res Rent Roll'!$H34*'Res Rent Roll'!$C34,'Res Rent Roll'!$R34*Rollover!CZ34*Rents!DA34/30),'Res Rent Roll'!$R34*Rollover!CZ34*Rents!DA34/30))</f>
        <v/>
      </c>
      <c r="DB34" s="47" t="str">
        <f>IF('Res Rent Roll'!$B34="","",IF('Res Rent Roll'!$D34="YES",IF(Vacancy!DB$3&lt;'Res Rent Roll'!$J34,'Res Rent Roll'!$H34*'Res Rent Roll'!$C34,'Res Rent Roll'!$R34*Rollover!DA34*Rents!DB34/30),'Res Rent Roll'!$R34*Rollover!DA34*Rents!DB34/30))</f>
        <v/>
      </c>
      <c r="DC34" s="47" t="str">
        <f>IF('Res Rent Roll'!$B34="","",IF('Res Rent Roll'!$D34="YES",IF(Vacancy!DC$3&lt;'Res Rent Roll'!$J34,'Res Rent Roll'!$H34*'Res Rent Roll'!$C34,'Res Rent Roll'!$R34*Rollover!DB34*Rents!DC34/30),'Res Rent Roll'!$R34*Rollover!DB34*Rents!DC34/30))</f>
        <v/>
      </c>
      <c r="DD34" s="47" t="str">
        <f>IF('Res Rent Roll'!$B34="","",IF('Res Rent Roll'!$D34="YES",IF(Vacancy!DD$3&lt;'Res Rent Roll'!$J34,'Res Rent Roll'!$H34*'Res Rent Roll'!$C34,'Res Rent Roll'!$R34*Rollover!DC34*Rents!DD34/30),'Res Rent Roll'!$R34*Rollover!DC34*Rents!DD34/30))</f>
        <v/>
      </c>
      <c r="DE34" s="47" t="str">
        <f>IF('Res Rent Roll'!$B34="","",IF('Res Rent Roll'!$D34="YES",IF(Vacancy!DE$3&lt;'Res Rent Roll'!$J34,'Res Rent Roll'!$H34*'Res Rent Roll'!$C34,'Res Rent Roll'!$R34*Rollover!DD34*Rents!DE34/30),'Res Rent Roll'!$R34*Rollover!DD34*Rents!DE34/30))</f>
        <v/>
      </c>
      <c r="DF34" s="47" t="str">
        <f>IF('Res Rent Roll'!$B34="","",IF('Res Rent Roll'!$D34="YES",IF(Vacancy!DF$3&lt;'Res Rent Roll'!$J34,'Res Rent Roll'!$H34*'Res Rent Roll'!$C34,'Res Rent Roll'!$R34*Rollover!DE34*Rents!DF34/30),'Res Rent Roll'!$R34*Rollover!DE34*Rents!DF34/30))</f>
        <v/>
      </c>
      <c r="DG34" s="47" t="str">
        <f>IF('Res Rent Roll'!$B34="","",IF('Res Rent Roll'!$D34="YES",IF(Vacancy!DG$3&lt;'Res Rent Roll'!$J34,'Res Rent Roll'!$H34*'Res Rent Roll'!$C34,'Res Rent Roll'!$R34*Rollover!DF34*Rents!DG34/30),'Res Rent Roll'!$R34*Rollover!DF34*Rents!DG34/30))</f>
        <v/>
      </c>
      <c r="DH34" s="47" t="str">
        <f>IF('Res Rent Roll'!$B34="","",IF('Res Rent Roll'!$D34="YES",IF(Vacancy!DH$3&lt;'Res Rent Roll'!$J34,'Res Rent Roll'!$H34*'Res Rent Roll'!$C34,'Res Rent Roll'!$R34*Rollover!DG34*Rents!DH34/30),'Res Rent Roll'!$R34*Rollover!DG34*Rents!DH34/30))</f>
        <v/>
      </c>
      <c r="DI34" s="47" t="str">
        <f>IF('Res Rent Roll'!$B34="","",IF('Res Rent Roll'!$D34="YES",IF(Vacancy!DI$3&lt;'Res Rent Roll'!$J34,'Res Rent Roll'!$H34*'Res Rent Roll'!$C34,'Res Rent Roll'!$R34*Rollover!DH34*Rents!DI34/30),'Res Rent Roll'!$R34*Rollover!DH34*Rents!DI34/30))</f>
        <v/>
      </c>
      <c r="DJ34" s="47" t="str">
        <f>IF('Res Rent Roll'!$B34="","",IF('Res Rent Roll'!$D34="YES",IF(Vacancy!DJ$3&lt;'Res Rent Roll'!$J34,'Res Rent Roll'!$H34*'Res Rent Roll'!$C34,'Res Rent Roll'!$R34*Rollover!DI34*Rents!DJ34/30),'Res Rent Roll'!$R34*Rollover!DI34*Rents!DJ34/30))</f>
        <v/>
      </c>
      <c r="DK34" s="47" t="str">
        <f>IF('Res Rent Roll'!$B34="","",IF('Res Rent Roll'!$D34="YES",IF(Vacancy!DK$3&lt;'Res Rent Roll'!$J34,'Res Rent Roll'!$H34*'Res Rent Roll'!$C34,'Res Rent Roll'!$R34*Rollover!DJ34*Rents!DK34/30),'Res Rent Roll'!$R34*Rollover!DJ34*Rents!DK34/30))</f>
        <v/>
      </c>
      <c r="DL34" s="47" t="str">
        <f>IF('Res Rent Roll'!$B34="","",IF('Res Rent Roll'!$D34="YES",IF(Vacancy!DL$3&lt;'Res Rent Roll'!$J34,'Res Rent Roll'!$H34*'Res Rent Roll'!$C34,'Res Rent Roll'!$R34*Rollover!DK34*Rents!DL34/30),'Res Rent Roll'!$R34*Rollover!DK34*Rents!DL34/30))</f>
        <v/>
      </c>
      <c r="DM34" s="47" t="str">
        <f>IF('Res Rent Roll'!$B34="","",IF('Res Rent Roll'!$D34="YES",IF(Vacancy!DM$3&lt;'Res Rent Roll'!$J34,'Res Rent Roll'!$H34*'Res Rent Roll'!$C34,'Res Rent Roll'!$R34*Rollover!DL34*Rents!DM34/30),'Res Rent Roll'!$R34*Rollover!DL34*Rents!DM34/30))</f>
        <v/>
      </c>
      <c r="DN34" s="47" t="str">
        <f>IF('Res Rent Roll'!$B34="","",IF('Res Rent Roll'!$D34="YES",IF(Vacancy!DN$3&lt;'Res Rent Roll'!$J34,'Res Rent Roll'!$H34*'Res Rent Roll'!$C34,'Res Rent Roll'!$R34*Rollover!DM34*Rents!DN34/30),'Res Rent Roll'!$R34*Rollover!DM34*Rents!DN34/30))</f>
        <v/>
      </c>
      <c r="DO34" s="47" t="str">
        <f>IF('Res Rent Roll'!$B34="","",IF('Res Rent Roll'!$D34="YES",IF(Vacancy!DO$3&lt;'Res Rent Roll'!$J34,'Res Rent Roll'!$H34*'Res Rent Roll'!$C34,'Res Rent Roll'!$R34*Rollover!DN34*Rents!DO34/30),'Res Rent Roll'!$R34*Rollover!DN34*Rents!DO34/30))</f>
        <v/>
      </c>
      <c r="DP34" s="47" t="str">
        <f>IF('Res Rent Roll'!$B34="","",IF('Res Rent Roll'!$D34="YES",IF(Vacancy!DP$3&lt;'Res Rent Roll'!$J34,'Res Rent Roll'!$H34*'Res Rent Roll'!$C34,'Res Rent Roll'!$R34*Rollover!DO34*Rents!DP34/30),'Res Rent Roll'!$R34*Rollover!DO34*Rents!DP34/30))</f>
        <v/>
      </c>
      <c r="DQ34" s="47" t="str">
        <f>IF('Res Rent Roll'!$B34="","",IF('Res Rent Roll'!$D34="YES",IF(Vacancy!DQ$3&lt;'Res Rent Roll'!$J34,'Res Rent Roll'!$H34*'Res Rent Roll'!$C34,'Res Rent Roll'!$R34*Rollover!DP34*Rents!DQ34/30),'Res Rent Roll'!$R34*Rollover!DP34*Rents!DQ34/30))</f>
        <v/>
      </c>
      <c r="DR34" s="47" t="str">
        <f>IF('Res Rent Roll'!$B34="","",IF('Res Rent Roll'!$D34="YES",IF(Vacancy!DR$3&lt;'Res Rent Roll'!$J34,'Res Rent Roll'!$H34*'Res Rent Roll'!$C34,'Res Rent Roll'!$R34*Rollover!DQ34*Rents!DR34/30),'Res Rent Roll'!$R34*Rollover!DQ34*Rents!DR34/30))</f>
        <v/>
      </c>
      <c r="DS34" s="47" t="str">
        <f>IF('Res Rent Roll'!$B34="","",IF('Res Rent Roll'!$D34="YES",IF(Vacancy!DS$3&lt;'Res Rent Roll'!$J34,'Res Rent Roll'!$H34*'Res Rent Roll'!$C34,'Res Rent Roll'!$R34*Rollover!DR34*Rents!DS34/30),'Res Rent Roll'!$R34*Rollover!DR34*Rents!DS34/30))</f>
        <v/>
      </c>
      <c r="DT34" s="47" t="str">
        <f>IF('Res Rent Roll'!$B34="","",IF('Res Rent Roll'!$D34="YES",IF(Vacancy!DT$3&lt;'Res Rent Roll'!$J34,'Res Rent Roll'!$H34*'Res Rent Roll'!$C34,'Res Rent Roll'!$R34*Rollover!DS34*Rents!DT34/30),'Res Rent Roll'!$R34*Rollover!DS34*Rents!DT34/30))</f>
        <v/>
      </c>
      <c r="DU34" s="47" t="str">
        <f>IF('Res Rent Roll'!$B34="","",IF('Res Rent Roll'!$D34="YES",IF(Vacancy!DU$3&lt;'Res Rent Roll'!$J34,'Res Rent Roll'!$H34*'Res Rent Roll'!$C34,'Res Rent Roll'!$R34*Rollover!DT34*Rents!DU34/30),'Res Rent Roll'!$R34*Rollover!DT34*Rents!DU34/30))</f>
        <v/>
      </c>
      <c r="DV34" s="47" t="str">
        <f>IF('Res Rent Roll'!$B34="","",IF('Res Rent Roll'!$D34="YES",IF(Vacancy!DV$3&lt;'Res Rent Roll'!$J34,'Res Rent Roll'!$H34*'Res Rent Roll'!$C34,'Res Rent Roll'!$R34*Rollover!DU34*Rents!DV34/30),'Res Rent Roll'!$R34*Rollover!DU34*Rents!DV34/30))</f>
        <v/>
      </c>
      <c r="DW34" s="47" t="str">
        <f>IF('Res Rent Roll'!$B34="","",IF('Res Rent Roll'!$D34="YES",IF(Vacancy!DW$3&lt;'Res Rent Roll'!$J34,'Res Rent Roll'!$H34*'Res Rent Roll'!$C34,'Res Rent Roll'!$R34*Rollover!DV34*Rents!DW34/30),'Res Rent Roll'!$R34*Rollover!DV34*Rents!DW34/30))</f>
        <v/>
      </c>
      <c r="DX34" s="47" t="str">
        <f>IF('Res Rent Roll'!$B34="","",IF('Res Rent Roll'!$D34="YES",IF(Vacancy!DX$3&lt;'Res Rent Roll'!$J34,'Res Rent Roll'!$H34*'Res Rent Roll'!$C34,'Res Rent Roll'!$R34*Rollover!DW34*Rents!DX34/30),'Res Rent Roll'!$R34*Rollover!DW34*Rents!DX34/30))</f>
        <v/>
      </c>
      <c r="DY34" s="47" t="str">
        <f>IF('Res Rent Roll'!$B34="","",IF('Res Rent Roll'!$D34="YES",IF(Vacancy!DY$3&lt;'Res Rent Roll'!$J34,'Res Rent Roll'!$H34*'Res Rent Roll'!$C34,'Res Rent Roll'!$R34*Rollover!DX34*Rents!DY34/30),'Res Rent Roll'!$R34*Rollover!DX34*Rents!DY34/30))</f>
        <v/>
      </c>
      <c r="DZ34" s="47" t="str">
        <f>IF('Res Rent Roll'!$B34="","",IF('Res Rent Roll'!$D34="YES",IF(Vacancy!DZ$3&lt;'Res Rent Roll'!$J34,'Res Rent Roll'!$H34*'Res Rent Roll'!$C34,'Res Rent Roll'!$R34*Rollover!DY34*Rents!DZ34/30),'Res Rent Roll'!$R34*Rollover!DY34*Rents!DZ34/30))</f>
        <v/>
      </c>
      <c r="EA34" s="47" t="str">
        <f>IF('Res Rent Roll'!$B34="","",IF('Res Rent Roll'!$D34="YES",IF(Vacancy!EA$3&lt;'Res Rent Roll'!$J34,'Res Rent Roll'!$H34*'Res Rent Roll'!$C34,'Res Rent Roll'!$R34*Rollover!DZ34*Rents!EA34/30),'Res Rent Roll'!$R34*Rollover!DZ34*Rents!EA34/30))</f>
        <v/>
      </c>
      <c r="EB34" s="47" t="str">
        <f>IF('Res Rent Roll'!$B34="","",IF('Res Rent Roll'!$D34="YES",IF(Vacancy!EB$3&lt;'Res Rent Roll'!$J34,'Res Rent Roll'!$H34*'Res Rent Roll'!$C34,'Res Rent Roll'!$R34*Rollover!EA34*Rents!EB34/30),'Res Rent Roll'!$R34*Rollover!EA34*Rents!EB34/30))</f>
        <v/>
      </c>
      <c r="EC34" s="47" t="str">
        <f>IF('Res Rent Roll'!$B34="","",IF('Res Rent Roll'!$D34="YES",IF(Vacancy!EC$3&lt;'Res Rent Roll'!$J34,'Res Rent Roll'!$H34*'Res Rent Roll'!$C34,'Res Rent Roll'!$R34*Rollover!EB34*Rents!EC34/30),'Res Rent Roll'!$R34*Rollover!EB34*Rents!EC34/30))</f>
        <v/>
      </c>
      <c r="ED34" s="47" t="str">
        <f>IF('Res Rent Roll'!$B34="","",IF('Res Rent Roll'!$D34="YES",IF(Vacancy!ED$3&lt;'Res Rent Roll'!$J34,'Res Rent Roll'!$H34*'Res Rent Roll'!$C34,'Res Rent Roll'!$R34*Rollover!EC34*Rents!ED34/30),'Res Rent Roll'!$R34*Rollover!EC34*Rents!ED34/30))</f>
        <v/>
      </c>
      <c r="EE34" s="47" t="str">
        <f>IF('Res Rent Roll'!$B34="","",IF('Res Rent Roll'!$D34="YES",IF(Vacancy!EE$3&lt;'Res Rent Roll'!$J34,'Res Rent Roll'!$H34*'Res Rent Roll'!$C34,'Res Rent Roll'!$R34*Rollover!ED34*Rents!EE34/30),'Res Rent Roll'!$R34*Rollover!ED34*Rents!EE34/30))</f>
        <v/>
      </c>
      <c r="EF34" s="47" t="str">
        <f>IF('Res Rent Roll'!$B34="","",IF('Res Rent Roll'!$D34="YES",IF(Vacancy!EF$3&lt;'Res Rent Roll'!$J34,'Res Rent Roll'!$H34*'Res Rent Roll'!$C34,'Res Rent Roll'!$R34*Rollover!EE34*Rents!EF34/30),'Res Rent Roll'!$R34*Rollover!EE34*Rents!EF34/30))</f>
        <v/>
      </c>
      <c r="EG34" s="47" t="str">
        <f>IF('Res Rent Roll'!$B34="","",IF('Res Rent Roll'!$D34="YES",IF(Vacancy!EG$3&lt;'Res Rent Roll'!$J34,'Res Rent Roll'!$H34*'Res Rent Roll'!$C34,'Res Rent Roll'!$R34*Rollover!EF34*Rents!EG34/30),'Res Rent Roll'!$R34*Rollover!EF34*Rents!EG34/30))</f>
        <v/>
      </c>
      <c r="EH34" s="47" t="str">
        <f>IF('Res Rent Roll'!$B34="","",IF('Res Rent Roll'!$D34="YES",IF(Vacancy!EH$3&lt;'Res Rent Roll'!$J34,'Res Rent Roll'!$H34*'Res Rent Roll'!$C34,'Res Rent Roll'!$R34*Rollover!EG34*Rents!EH34/30),'Res Rent Roll'!$R34*Rollover!EG34*Rents!EH34/30))</f>
        <v/>
      </c>
      <c r="EI34" s="47" t="str">
        <f>IF('Res Rent Roll'!$B34="","",IF('Res Rent Roll'!$D34="YES",IF(Vacancy!EI$3&lt;'Res Rent Roll'!$J34,'Res Rent Roll'!$H34*'Res Rent Roll'!$C34,'Res Rent Roll'!$R34*Rollover!EH34*Rents!EI34/30),'Res Rent Roll'!$R34*Rollover!EH34*Rents!EI34/30))</f>
        <v/>
      </c>
      <c r="EJ34" s="47" t="str">
        <f>IF('Res Rent Roll'!$B34="","",IF('Res Rent Roll'!$D34="YES",IF(Vacancy!EJ$3&lt;'Res Rent Roll'!$J34,'Res Rent Roll'!$H34*'Res Rent Roll'!$C34,'Res Rent Roll'!$R34*Rollover!EI34*Rents!EJ34/30),'Res Rent Roll'!$R34*Rollover!EI34*Rents!EJ34/30))</f>
        <v/>
      </c>
      <c r="EK34" s="47" t="str">
        <f>IF('Res Rent Roll'!$B34="","",IF('Res Rent Roll'!$D34="YES",IF(Vacancy!EK$3&lt;'Res Rent Roll'!$J34,'Res Rent Roll'!$H34*'Res Rent Roll'!$C34,'Res Rent Roll'!$R34*Rollover!EJ34*Rents!EK34/30),'Res Rent Roll'!$R34*Rollover!EJ34*Rents!EK34/30))</f>
        <v/>
      </c>
      <c r="EL34" s="47" t="str">
        <f>IF('Res Rent Roll'!$B34="","",IF('Res Rent Roll'!$D34="YES",IF(Vacancy!EL$3&lt;'Res Rent Roll'!$J34,'Res Rent Roll'!$H34*'Res Rent Roll'!$C34,'Res Rent Roll'!$R34*Rollover!EK34*Rents!EL34/30),'Res Rent Roll'!$R34*Rollover!EK34*Rents!EL34/30))</f>
        <v/>
      </c>
      <c r="EM34" s="47" t="str">
        <f>IF('Res Rent Roll'!$B34="","",IF('Res Rent Roll'!$D34="YES",IF(Vacancy!EM$3&lt;'Res Rent Roll'!$J34,'Res Rent Roll'!$H34*'Res Rent Roll'!$C34,'Res Rent Roll'!$R34*Rollover!EL34*Rents!EM34/30),'Res Rent Roll'!$R34*Rollover!EL34*Rents!EM34/30))</f>
        <v/>
      </c>
      <c r="EN34" s="47" t="str">
        <f>IF('Res Rent Roll'!$B34="","",IF('Res Rent Roll'!$D34="YES",IF(Vacancy!EN$3&lt;'Res Rent Roll'!$J34,'Res Rent Roll'!$H34*'Res Rent Roll'!$C34,'Res Rent Roll'!$R34*Rollover!EM34*Rents!EN34/30),'Res Rent Roll'!$R34*Rollover!EM34*Rents!EN34/30))</f>
        <v/>
      </c>
      <c r="EO34" s="47" t="str">
        <f>IF('Res Rent Roll'!$B34="","",IF('Res Rent Roll'!$D34="YES",IF(Vacancy!EO$3&lt;'Res Rent Roll'!$J34,'Res Rent Roll'!$H34*'Res Rent Roll'!$C34,'Res Rent Roll'!$R34*Rollover!EN34*Rents!EO34/30),'Res Rent Roll'!$R34*Rollover!EN34*Rents!EO34/30))</f>
        <v/>
      </c>
      <c r="EP34" s="47" t="str">
        <f>IF('Res Rent Roll'!$B34="","",IF('Res Rent Roll'!$D34="YES",IF(Vacancy!EP$3&lt;'Res Rent Roll'!$J34,'Res Rent Roll'!$H34*'Res Rent Roll'!$C34,'Res Rent Roll'!$R34*Rollover!EO34*Rents!EP34/30),'Res Rent Roll'!$R34*Rollover!EO34*Rents!EP34/30))</f>
        <v/>
      </c>
      <c r="EQ34" s="47" t="str">
        <f>IF('Res Rent Roll'!$B34="","",IF('Res Rent Roll'!$D34="YES",IF(Vacancy!EQ$3&lt;'Res Rent Roll'!$J34,'Res Rent Roll'!$H34*'Res Rent Roll'!$C34,'Res Rent Roll'!$R34*Rollover!EP34*Rents!EQ34/30),'Res Rent Roll'!$R34*Rollover!EP34*Rents!EQ34/30))</f>
        <v/>
      </c>
      <c r="ER34" s="47" t="str">
        <f>IF('Res Rent Roll'!$B34="","",IF('Res Rent Roll'!$D34="YES",IF(Vacancy!ER$3&lt;'Res Rent Roll'!$J34,'Res Rent Roll'!$H34*'Res Rent Roll'!$C34,'Res Rent Roll'!$R34*Rollover!EQ34*Rents!ER34/30),'Res Rent Roll'!$R34*Rollover!EQ34*Rents!ER34/30))</f>
        <v/>
      </c>
      <c r="ES34" s="47" t="str">
        <f>IF('Res Rent Roll'!$B34="","",IF('Res Rent Roll'!$D34="YES",IF(Vacancy!ES$3&lt;'Res Rent Roll'!$J34,'Res Rent Roll'!$H34*'Res Rent Roll'!$C34,'Res Rent Roll'!$R34*Rollover!ER34*Rents!ES34/30),'Res Rent Roll'!$R34*Rollover!ER34*Rents!ES34/30))</f>
        <v/>
      </c>
      <c r="ET34" s="47" t="str">
        <f>IF('Res Rent Roll'!$B34="","",IF('Res Rent Roll'!$D34="YES",IF(Vacancy!ET$3&lt;'Res Rent Roll'!$J34,'Res Rent Roll'!$H34*'Res Rent Roll'!$C34,'Res Rent Roll'!$R34*Rollover!ES34*Rents!ET34/30),'Res Rent Roll'!$R34*Rollover!ES34*Rents!ET34/30))</f>
        <v/>
      </c>
      <c r="EU34" s="47" t="str">
        <f>IF('Res Rent Roll'!$B34="","",IF('Res Rent Roll'!$D34="YES",IF(Vacancy!EU$3&lt;'Res Rent Roll'!$J34,'Res Rent Roll'!$H34*'Res Rent Roll'!$C34,'Res Rent Roll'!$R34*Rollover!ET34*Rents!EU34/30),'Res Rent Roll'!$R34*Rollover!ET34*Rents!EU34/30))</f>
        <v/>
      </c>
      <c r="EV34" s="47" t="str">
        <f>IF('Res Rent Roll'!$B34="","",IF('Res Rent Roll'!$D34="YES",IF(Vacancy!EV$3&lt;'Res Rent Roll'!$J34,'Res Rent Roll'!$H34*'Res Rent Roll'!$C34,'Res Rent Roll'!$R34*Rollover!EU34*Rents!EV34/30),'Res Rent Roll'!$R34*Rollover!EU34*Rents!EV34/30))</f>
        <v/>
      </c>
      <c r="EW34" s="47" t="str">
        <f>IF('Res Rent Roll'!$B34="","",IF('Res Rent Roll'!$D34="YES",IF(Vacancy!EW$3&lt;'Res Rent Roll'!$J34,'Res Rent Roll'!$H34*'Res Rent Roll'!$C34,'Res Rent Roll'!$R34*Rollover!EV34*Rents!EW34/30),'Res Rent Roll'!$R34*Rollover!EV34*Rents!EW34/30))</f>
        <v/>
      </c>
      <c r="EX34" s="47" t="str">
        <f>IF('Res Rent Roll'!$B34="","",IF('Res Rent Roll'!$D34="YES",IF(Vacancy!EX$3&lt;'Res Rent Roll'!$J34,'Res Rent Roll'!$H34*'Res Rent Roll'!$C34,'Res Rent Roll'!$R34*Rollover!EW34*Rents!EX34/30),'Res Rent Roll'!$R34*Rollover!EW34*Rents!EX34/30))</f>
        <v/>
      </c>
      <c r="EY34" s="47" t="str">
        <f>IF('Res Rent Roll'!$B34="","",IF('Res Rent Roll'!$D34="YES",IF(Vacancy!EY$3&lt;'Res Rent Roll'!$J34,'Res Rent Roll'!$H34*'Res Rent Roll'!$C34,'Res Rent Roll'!$R34*Rollover!EX34*Rents!EY34/30),'Res Rent Roll'!$R34*Rollover!EX34*Rents!EY34/30))</f>
        <v/>
      </c>
      <c r="EZ34" s="47" t="str">
        <f>IF('Res Rent Roll'!$B34="","",IF('Res Rent Roll'!$D34="YES",IF(Vacancy!EZ$3&lt;'Res Rent Roll'!$J34,'Res Rent Roll'!$H34*'Res Rent Roll'!$C34,'Res Rent Roll'!$R34*Rollover!EY34*Rents!EZ34/30),'Res Rent Roll'!$R34*Rollover!EY34*Rents!EZ34/30))</f>
        <v/>
      </c>
      <c r="FA34" s="47" t="str">
        <f>IF('Res Rent Roll'!$B34="","",IF('Res Rent Roll'!$D34="YES",IF(Vacancy!FA$3&lt;'Res Rent Roll'!$J34,'Res Rent Roll'!$H34*'Res Rent Roll'!$C34,'Res Rent Roll'!$R34*Rollover!EZ34*Rents!FA34/30),'Res Rent Roll'!$R34*Rollover!EZ34*Rents!FA34/30))</f>
        <v/>
      </c>
      <c r="FB34" s="47" t="str">
        <f>IF('Res Rent Roll'!$B34="","",IF('Res Rent Roll'!$D34="YES",IF(Vacancy!FB$3&lt;'Res Rent Roll'!$J34,'Res Rent Roll'!$H34*'Res Rent Roll'!$C34,'Res Rent Roll'!$R34*Rollover!FA34*Rents!FB34/30),'Res Rent Roll'!$R34*Rollover!FA34*Rents!FB34/30))</f>
        <v/>
      </c>
      <c r="FC34" s="47" t="str">
        <f>IF('Res Rent Roll'!$B34="","",IF('Res Rent Roll'!$D34="YES",IF(Vacancy!FC$3&lt;'Res Rent Roll'!$J34,'Res Rent Roll'!$H34*'Res Rent Roll'!$C34,'Res Rent Roll'!$R34*Rollover!FB34*Rents!FC34/30),'Res Rent Roll'!$R34*Rollover!FB34*Rents!FC34/30))</f>
        <v/>
      </c>
      <c r="FD34" s="47" t="str">
        <f>IF('Res Rent Roll'!$B34="","",IF('Res Rent Roll'!$D34="YES",IF(Vacancy!FD$3&lt;'Res Rent Roll'!$J34,'Res Rent Roll'!$H34*'Res Rent Roll'!$C34,'Res Rent Roll'!$R34*Rollover!FC34*Rents!FD34/30),'Res Rent Roll'!$R34*Rollover!FC34*Rents!FD34/30))</f>
        <v/>
      </c>
      <c r="FE34" s="47" t="str">
        <f>IF('Res Rent Roll'!$B34="","",IF('Res Rent Roll'!$D34="YES",IF(Vacancy!FE$3&lt;'Res Rent Roll'!$J34,'Res Rent Roll'!$H34*'Res Rent Roll'!$C34,'Res Rent Roll'!$R34*Rollover!FD34*Rents!FE34/30),'Res Rent Roll'!$R34*Rollover!FD34*Rents!FE34/30))</f>
        <v/>
      </c>
      <c r="FF34" s="47" t="str">
        <f>IF('Res Rent Roll'!$B34="","",IF('Res Rent Roll'!$D34="YES",IF(Vacancy!FF$3&lt;'Res Rent Roll'!$J34,'Res Rent Roll'!$H34*'Res Rent Roll'!$C34,'Res Rent Roll'!$R34*Rollover!FE34*Rents!FF34/30),'Res Rent Roll'!$R34*Rollover!FE34*Rents!FF34/30))</f>
        <v/>
      </c>
      <c r="FG34" s="47" t="str">
        <f>IF('Res Rent Roll'!$B34="","",IF('Res Rent Roll'!$D34="YES",IF(Vacancy!FG$3&lt;'Res Rent Roll'!$J34,'Res Rent Roll'!$H34*'Res Rent Roll'!$C34,'Res Rent Roll'!$R34*Rollover!FF34*Rents!FG34/30),'Res Rent Roll'!$R34*Rollover!FF34*Rents!FG34/30))</f>
        <v/>
      </c>
      <c r="FH34" s="47" t="str">
        <f>IF('Res Rent Roll'!$B34="","",IF('Res Rent Roll'!$D34="YES",IF(Vacancy!FH$3&lt;'Res Rent Roll'!$J34,'Res Rent Roll'!$H34*'Res Rent Roll'!$C34,'Res Rent Roll'!$R34*Rollover!FG34*Rents!FH34/30),'Res Rent Roll'!$R34*Rollover!FG34*Rents!FH34/30))</f>
        <v/>
      </c>
      <c r="FI34" s="47" t="str">
        <f>IF('Res Rent Roll'!$B34="","",IF('Res Rent Roll'!$D34="YES",IF(Vacancy!FI$3&lt;'Res Rent Roll'!$J34,'Res Rent Roll'!$H34*'Res Rent Roll'!$C34,'Res Rent Roll'!$R34*Rollover!FH34*Rents!FI34/30),'Res Rent Roll'!$R34*Rollover!FH34*Rents!FI34/30))</f>
        <v/>
      </c>
      <c r="FJ34" s="47" t="str">
        <f>IF('Res Rent Roll'!$B34="","",IF('Res Rent Roll'!$D34="YES",IF(Vacancy!FJ$3&lt;'Res Rent Roll'!$J34,'Res Rent Roll'!$H34*'Res Rent Roll'!$C34,'Res Rent Roll'!$R34*Rollover!FI34*Rents!FJ34/30),'Res Rent Roll'!$R34*Rollover!FI34*Rents!FJ34/30))</f>
        <v/>
      </c>
      <c r="FK34" s="47" t="str">
        <f>IF('Res Rent Roll'!$B34="","",IF('Res Rent Roll'!$D34="YES",IF(Vacancy!FK$3&lt;'Res Rent Roll'!$J34,'Res Rent Roll'!$H34*'Res Rent Roll'!$C34,'Res Rent Roll'!$R34*Rollover!FJ34*Rents!FK34/30),'Res Rent Roll'!$R34*Rollover!FJ34*Rents!FK34/30))</f>
        <v/>
      </c>
      <c r="FL34" s="47" t="str">
        <f>IF('Res Rent Roll'!$B34="","",IF('Res Rent Roll'!$D34="YES",IF(Vacancy!FL$3&lt;'Res Rent Roll'!$J34,'Res Rent Roll'!$H34*'Res Rent Roll'!$C34,'Res Rent Roll'!$R34*Rollover!FK34*Rents!FL34/30),'Res Rent Roll'!$R34*Rollover!FK34*Rents!FL34/30))</f>
        <v/>
      </c>
      <c r="FM34" s="47" t="str">
        <f>IF('Res Rent Roll'!$B34="","",IF('Res Rent Roll'!$D34="YES",IF(Vacancy!FM$3&lt;'Res Rent Roll'!$J34,'Res Rent Roll'!$H34*'Res Rent Roll'!$C34,'Res Rent Roll'!$R34*Rollover!FL34*Rents!FM34/30),'Res Rent Roll'!$R34*Rollover!FL34*Rents!FM34/30))</f>
        <v/>
      </c>
      <c r="FN34" s="47" t="str">
        <f>IF('Res Rent Roll'!$B34="","",IF('Res Rent Roll'!$D34="YES",IF(Vacancy!FN$3&lt;'Res Rent Roll'!$J34,'Res Rent Roll'!$H34*'Res Rent Roll'!$C34,'Res Rent Roll'!$R34*Rollover!FM34*Rents!FN34/30),'Res Rent Roll'!$R34*Rollover!FM34*Rents!FN34/30))</f>
        <v/>
      </c>
      <c r="FO34" s="47" t="str">
        <f>IF('Res Rent Roll'!$B34="","",IF('Res Rent Roll'!$D34="YES",IF(Vacancy!FO$3&lt;'Res Rent Roll'!$J34,'Res Rent Roll'!$H34*'Res Rent Roll'!$C34,'Res Rent Roll'!$R34*Rollover!FN34*Rents!FO34/30),'Res Rent Roll'!$R34*Rollover!FN34*Rents!FO34/30))</f>
        <v/>
      </c>
      <c r="FP34" s="47" t="str">
        <f>IF('Res Rent Roll'!$B34="","",IF('Res Rent Roll'!$D34="YES",IF(Vacancy!FP$3&lt;'Res Rent Roll'!$J34,'Res Rent Roll'!$H34*'Res Rent Roll'!$C34,'Res Rent Roll'!$R34*Rollover!FO34*Rents!FP34/30),'Res Rent Roll'!$R34*Rollover!FO34*Rents!FP34/30))</f>
        <v/>
      </c>
      <c r="FQ34" s="47" t="str">
        <f>IF('Res Rent Roll'!$B34="","",IF('Res Rent Roll'!$D34="YES",IF(Vacancy!FQ$3&lt;'Res Rent Roll'!$J34,'Res Rent Roll'!$H34*'Res Rent Roll'!$C34,'Res Rent Roll'!$R34*Rollover!FP34*Rents!FQ34/30),'Res Rent Roll'!$R34*Rollover!FP34*Rents!FQ34/30))</f>
        <v/>
      </c>
      <c r="FR34" s="47" t="str">
        <f>IF('Res Rent Roll'!$B34="","",IF('Res Rent Roll'!$D34="YES",IF(Vacancy!FR$3&lt;'Res Rent Roll'!$J34,'Res Rent Roll'!$H34*'Res Rent Roll'!$C34,'Res Rent Roll'!$R34*Rollover!FQ34*Rents!FR34/30),'Res Rent Roll'!$R34*Rollover!FQ34*Rents!FR34/30))</f>
        <v/>
      </c>
      <c r="FS34" s="47" t="str">
        <f>IF('Res Rent Roll'!$B34="","",IF('Res Rent Roll'!$D34="YES",IF(Vacancy!FS$3&lt;'Res Rent Roll'!$J34,'Res Rent Roll'!$H34*'Res Rent Roll'!$C34,'Res Rent Roll'!$R34*Rollover!FR34*Rents!FS34/30),'Res Rent Roll'!$R34*Rollover!FR34*Rents!FS34/30))</f>
        <v/>
      </c>
      <c r="FT34" s="47" t="str">
        <f>IF('Res Rent Roll'!$B34="","",IF('Res Rent Roll'!$D34="YES",IF(Vacancy!FT$3&lt;'Res Rent Roll'!$J34,'Res Rent Roll'!$H34*'Res Rent Roll'!$C34,'Res Rent Roll'!$R34*Rollover!FS34*Rents!FT34/30),'Res Rent Roll'!$R34*Rollover!FS34*Rents!FT34/30))</f>
        <v/>
      </c>
      <c r="FU34" s="47" t="str">
        <f>IF('Res Rent Roll'!$B34="","",IF('Res Rent Roll'!$D34="YES",IF(Vacancy!FU$3&lt;'Res Rent Roll'!$J34,'Res Rent Roll'!$H34*'Res Rent Roll'!$C34,'Res Rent Roll'!$R34*Rollover!FT34*Rents!FU34/30),'Res Rent Roll'!$R34*Rollover!FT34*Rents!FU34/30))</f>
        <v/>
      </c>
      <c r="FV34" s="47" t="str">
        <f>IF('Res Rent Roll'!$B34="","",IF('Res Rent Roll'!$D34="YES",IF(Vacancy!FV$3&lt;'Res Rent Roll'!$J34,'Res Rent Roll'!$H34*'Res Rent Roll'!$C34,'Res Rent Roll'!$R34*Rollover!FU34*Rents!FV34/30),'Res Rent Roll'!$R34*Rollover!FU34*Rents!FV34/30))</f>
        <v/>
      </c>
      <c r="FW34" s="47" t="str">
        <f>IF('Res Rent Roll'!$B34="","",IF('Res Rent Roll'!$D34="YES",IF(Vacancy!FW$3&lt;'Res Rent Roll'!$J34,'Res Rent Roll'!$H34*'Res Rent Roll'!$C34,'Res Rent Roll'!$R34*Rollover!FV34*Rents!FW34/30),'Res Rent Roll'!$R34*Rollover!FV34*Rents!FW34/30))</f>
        <v/>
      </c>
      <c r="FX34" s="47" t="str">
        <f>IF('Res Rent Roll'!$B34="","",IF('Res Rent Roll'!$D34="YES",IF(Vacancy!FX$3&lt;'Res Rent Roll'!$J34,'Res Rent Roll'!$H34*'Res Rent Roll'!$C34,'Res Rent Roll'!$R34*Rollover!FW34*Rents!FX34/30),'Res Rent Roll'!$R34*Rollover!FW34*Rents!FX34/30))</f>
        <v/>
      </c>
      <c r="FY34" s="47" t="str">
        <f>IF('Res Rent Roll'!$B34="","",IF('Res Rent Roll'!$D34="YES",IF(Vacancy!FY$3&lt;'Res Rent Roll'!$J34,'Res Rent Roll'!$H34*'Res Rent Roll'!$C34,'Res Rent Roll'!$R34*Rollover!FX34*Rents!FY34/30),'Res Rent Roll'!$R34*Rollover!FX34*Rents!FY34/30))</f>
        <v/>
      </c>
      <c r="FZ34" s="47" t="str">
        <f>IF('Res Rent Roll'!$B34="","",IF('Res Rent Roll'!$D34="YES",IF(Vacancy!FZ$3&lt;'Res Rent Roll'!$J34,'Res Rent Roll'!$H34*'Res Rent Roll'!$C34,'Res Rent Roll'!$R34*Rollover!FY34*Rents!FZ34/30),'Res Rent Roll'!$R34*Rollover!FY34*Rents!FZ34/30))</f>
        <v/>
      </c>
      <c r="GA34" s="48" t="str">
        <f>IF('Res Rent Roll'!$B34="","",IF('Res Rent Roll'!$D34="YES",IF(Vacancy!GA$3&lt;'Res Rent Roll'!$J34,'Res Rent Roll'!$H34*'Res Rent Roll'!$C34,'Res Rent Roll'!$R34*Rollover!FZ34*Rents!GA34/30),'Res Rent Roll'!$R34*Rollover!FZ34*Rents!GA34/30))</f>
        <v/>
      </c>
    </row>
    <row r="35" spans="2:183" x14ac:dyDescent="0.3">
      <c r="B35" s="42" t="str">
        <f>IF('Res Rent Roll'!$B35="","",'Res Rent Roll'!$B35)</f>
        <v/>
      </c>
      <c r="C35" s="43"/>
      <c r="D35" s="47" t="str">
        <f>IF('Res Rent Roll'!$B35="","",IF('Res Rent Roll'!$D35="YES",IF(Vacancy!D$3&lt;'Res Rent Roll'!$J35,'Res Rent Roll'!$H35*'Res Rent Roll'!$C35,'Res Rent Roll'!$R35*Rollover!C35*Rents!D35/30),'Res Rent Roll'!$R35*Rollover!C35*Rents!D35/30))</f>
        <v/>
      </c>
      <c r="E35" s="47" t="str">
        <f>IF('Res Rent Roll'!$B35="","",IF('Res Rent Roll'!$D35="YES",IF(Vacancy!E$3&lt;'Res Rent Roll'!$J35,'Res Rent Roll'!$H35*'Res Rent Roll'!$C35,'Res Rent Roll'!$R35*Rollover!D35*Rents!E35/30),'Res Rent Roll'!$R35*Rollover!D35*Rents!E35/30))</f>
        <v/>
      </c>
      <c r="F35" s="47" t="str">
        <f>IF('Res Rent Roll'!$B35="","",IF('Res Rent Roll'!$D35="YES",IF(Vacancy!F$3&lt;'Res Rent Roll'!$J35,'Res Rent Roll'!$H35*'Res Rent Roll'!$C35,'Res Rent Roll'!$R35*Rollover!E35*Rents!F35/30),'Res Rent Roll'!$R35*Rollover!E35*Rents!F35/30))</f>
        <v/>
      </c>
      <c r="G35" s="47" t="str">
        <f>IF('Res Rent Roll'!$B35="","",IF('Res Rent Roll'!$D35="YES",IF(Vacancy!G$3&lt;'Res Rent Roll'!$J35,'Res Rent Roll'!$H35*'Res Rent Roll'!$C35,'Res Rent Roll'!$R35*Rollover!F35*Rents!G35/30),'Res Rent Roll'!$R35*Rollover!F35*Rents!G35/30))</f>
        <v/>
      </c>
      <c r="H35" s="47" t="str">
        <f>IF('Res Rent Roll'!$B35="","",IF('Res Rent Roll'!$D35="YES",IF(Vacancy!H$3&lt;'Res Rent Roll'!$J35,'Res Rent Roll'!$H35*'Res Rent Roll'!$C35,'Res Rent Roll'!$R35*Rollover!G35*Rents!H35/30),'Res Rent Roll'!$R35*Rollover!G35*Rents!H35/30))</f>
        <v/>
      </c>
      <c r="I35" s="47" t="str">
        <f>IF('Res Rent Roll'!$B35="","",IF('Res Rent Roll'!$D35="YES",IF(Vacancy!I$3&lt;'Res Rent Roll'!$J35,'Res Rent Roll'!$H35*'Res Rent Roll'!$C35,'Res Rent Roll'!$R35*Rollover!H35*Rents!I35/30),'Res Rent Roll'!$R35*Rollover!H35*Rents!I35/30))</f>
        <v/>
      </c>
      <c r="J35" s="47" t="str">
        <f>IF('Res Rent Roll'!$B35="","",IF('Res Rent Roll'!$D35="YES",IF(Vacancy!J$3&lt;'Res Rent Roll'!$J35,'Res Rent Roll'!$H35*'Res Rent Roll'!$C35,'Res Rent Roll'!$R35*Rollover!I35*Rents!J35/30),'Res Rent Roll'!$R35*Rollover!I35*Rents!J35/30))</f>
        <v/>
      </c>
      <c r="K35" s="47" t="str">
        <f>IF('Res Rent Roll'!$B35="","",IF('Res Rent Roll'!$D35="YES",IF(Vacancy!K$3&lt;'Res Rent Roll'!$J35,'Res Rent Roll'!$H35*'Res Rent Roll'!$C35,'Res Rent Roll'!$R35*Rollover!J35*Rents!K35/30),'Res Rent Roll'!$R35*Rollover!J35*Rents!K35/30))</f>
        <v/>
      </c>
      <c r="L35" s="47" t="str">
        <f>IF('Res Rent Roll'!$B35="","",IF('Res Rent Roll'!$D35="YES",IF(Vacancy!L$3&lt;'Res Rent Roll'!$J35,'Res Rent Roll'!$H35*'Res Rent Roll'!$C35,'Res Rent Roll'!$R35*Rollover!K35*Rents!L35/30),'Res Rent Roll'!$R35*Rollover!K35*Rents!L35/30))</f>
        <v/>
      </c>
      <c r="M35" s="47" t="str">
        <f>IF('Res Rent Roll'!$B35="","",IF('Res Rent Roll'!$D35="YES",IF(Vacancy!M$3&lt;'Res Rent Roll'!$J35,'Res Rent Roll'!$H35*'Res Rent Roll'!$C35,'Res Rent Roll'!$R35*Rollover!L35*Rents!M35/30),'Res Rent Roll'!$R35*Rollover!L35*Rents!M35/30))</f>
        <v/>
      </c>
      <c r="N35" s="47" t="str">
        <f>IF('Res Rent Roll'!$B35="","",IF('Res Rent Roll'!$D35="YES",IF(Vacancy!N$3&lt;'Res Rent Roll'!$J35,'Res Rent Roll'!$H35*'Res Rent Roll'!$C35,'Res Rent Roll'!$R35*Rollover!M35*Rents!N35/30),'Res Rent Roll'!$R35*Rollover!M35*Rents!N35/30))</f>
        <v/>
      </c>
      <c r="O35" s="47" t="str">
        <f>IF('Res Rent Roll'!$B35="","",IF('Res Rent Roll'!$D35="YES",IF(Vacancy!O$3&lt;'Res Rent Roll'!$J35,'Res Rent Roll'!$H35*'Res Rent Roll'!$C35,'Res Rent Roll'!$R35*Rollover!N35*Rents!O35/30),'Res Rent Roll'!$R35*Rollover!N35*Rents!O35/30))</f>
        <v/>
      </c>
      <c r="P35" s="47" t="str">
        <f>IF('Res Rent Roll'!$B35="","",IF('Res Rent Roll'!$D35="YES",IF(Vacancy!P$3&lt;'Res Rent Roll'!$J35,'Res Rent Roll'!$H35*'Res Rent Roll'!$C35,'Res Rent Roll'!$R35*Rollover!O35*Rents!P35/30),'Res Rent Roll'!$R35*Rollover!O35*Rents!P35/30))</f>
        <v/>
      </c>
      <c r="Q35" s="47" t="str">
        <f>IF('Res Rent Roll'!$B35="","",IF('Res Rent Roll'!$D35="YES",IF(Vacancy!Q$3&lt;'Res Rent Roll'!$J35,'Res Rent Roll'!$H35*'Res Rent Roll'!$C35,'Res Rent Roll'!$R35*Rollover!P35*Rents!Q35/30),'Res Rent Roll'!$R35*Rollover!P35*Rents!Q35/30))</f>
        <v/>
      </c>
      <c r="R35" s="47" t="str">
        <f>IF('Res Rent Roll'!$B35="","",IF('Res Rent Roll'!$D35="YES",IF(Vacancy!R$3&lt;'Res Rent Roll'!$J35,'Res Rent Roll'!$H35*'Res Rent Roll'!$C35,'Res Rent Roll'!$R35*Rollover!Q35*Rents!R35/30),'Res Rent Roll'!$R35*Rollover!Q35*Rents!R35/30))</f>
        <v/>
      </c>
      <c r="S35" s="47" t="str">
        <f>IF('Res Rent Roll'!$B35="","",IF('Res Rent Roll'!$D35="YES",IF(Vacancy!S$3&lt;'Res Rent Roll'!$J35,'Res Rent Roll'!$H35*'Res Rent Roll'!$C35,'Res Rent Roll'!$R35*Rollover!R35*Rents!S35/30),'Res Rent Roll'!$R35*Rollover!R35*Rents!S35/30))</f>
        <v/>
      </c>
      <c r="T35" s="47" t="str">
        <f>IF('Res Rent Roll'!$B35="","",IF('Res Rent Roll'!$D35="YES",IF(Vacancy!T$3&lt;'Res Rent Roll'!$J35,'Res Rent Roll'!$H35*'Res Rent Roll'!$C35,'Res Rent Roll'!$R35*Rollover!S35*Rents!T35/30),'Res Rent Roll'!$R35*Rollover!S35*Rents!T35/30))</f>
        <v/>
      </c>
      <c r="U35" s="47" t="str">
        <f>IF('Res Rent Roll'!$B35="","",IF('Res Rent Roll'!$D35="YES",IF(Vacancy!U$3&lt;'Res Rent Roll'!$J35,'Res Rent Roll'!$H35*'Res Rent Roll'!$C35,'Res Rent Roll'!$R35*Rollover!T35*Rents!U35/30),'Res Rent Roll'!$R35*Rollover!T35*Rents!U35/30))</f>
        <v/>
      </c>
      <c r="V35" s="47" t="str">
        <f>IF('Res Rent Roll'!$B35="","",IF('Res Rent Roll'!$D35="YES",IF(Vacancy!V$3&lt;'Res Rent Roll'!$J35,'Res Rent Roll'!$H35*'Res Rent Roll'!$C35,'Res Rent Roll'!$R35*Rollover!U35*Rents!V35/30),'Res Rent Roll'!$R35*Rollover!U35*Rents!V35/30))</f>
        <v/>
      </c>
      <c r="W35" s="47" t="str">
        <f>IF('Res Rent Roll'!$B35="","",IF('Res Rent Roll'!$D35="YES",IF(Vacancy!W$3&lt;'Res Rent Roll'!$J35,'Res Rent Roll'!$H35*'Res Rent Roll'!$C35,'Res Rent Roll'!$R35*Rollover!V35*Rents!W35/30),'Res Rent Roll'!$R35*Rollover!V35*Rents!W35/30))</f>
        <v/>
      </c>
      <c r="X35" s="47" t="str">
        <f>IF('Res Rent Roll'!$B35="","",IF('Res Rent Roll'!$D35="YES",IF(Vacancy!X$3&lt;'Res Rent Roll'!$J35,'Res Rent Roll'!$H35*'Res Rent Roll'!$C35,'Res Rent Roll'!$R35*Rollover!W35*Rents!X35/30),'Res Rent Roll'!$R35*Rollover!W35*Rents!X35/30))</f>
        <v/>
      </c>
      <c r="Y35" s="47" t="str">
        <f>IF('Res Rent Roll'!$B35="","",IF('Res Rent Roll'!$D35="YES",IF(Vacancy!Y$3&lt;'Res Rent Roll'!$J35,'Res Rent Roll'!$H35*'Res Rent Roll'!$C35,'Res Rent Roll'!$R35*Rollover!X35*Rents!Y35/30),'Res Rent Roll'!$R35*Rollover!X35*Rents!Y35/30))</f>
        <v/>
      </c>
      <c r="Z35" s="47" t="str">
        <f>IF('Res Rent Roll'!$B35="","",IF('Res Rent Roll'!$D35="YES",IF(Vacancy!Z$3&lt;'Res Rent Roll'!$J35,'Res Rent Roll'!$H35*'Res Rent Roll'!$C35,'Res Rent Roll'!$R35*Rollover!Y35*Rents!Z35/30),'Res Rent Roll'!$R35*Rollover!Y35*Rents!Z35/30))</f>
        <v/>
      </c>
      <c r="AA35" s="47" t="str">
        <f>IF('Res Rent Roll'!$B35="","",IF('Res Rent Roll'!$D35="YES",IF(Vacancy!AA$3&lt;'Res Rent Roll'!$J35,'Res Rent Roll'!$H35*'Res Rent Roll'!$C35,'Res Rent Roll'!$R35*Rollover!Z35*Rents!AA35/30),'Res Rent Roll'!$R35*Rollover!Z35*Rents!AA35/30))</f>
        <v/>
      </c>
      <c r="AB35" s="47" t="str">
        <f>IF('Res Rent Roll'!$B35="","",IF('Res Rent Roll'!$D35="YES",IF(Vacancy!AB$3&lt;'Res Rent Roll'!$J35,'Res Rent Roll'!$H35*'Res Rent Roll'!$C35,'Res Rent Roll'!$R35*Rollover!AA35*Rents!AB35/30),'Res Rent Roll'!$R35*Rollover!AA35*Rents!AB35/30))</f>
        <v/>
      </c>
      <c r="AC35" s="47" t="str">
        <f>IF('Res Rent Roll'!$B35="","",IF('Res Rent Roll'!$D35="YES",IF(Vacancy!AC$3&lt;'Res Rent Roll'!$J35,'Res Rent Roll'!$H35*'Res Rent Roll'!$C35,'Res Rent Roll'!$R35*Rollover!AB35*Rents!AC35/30),'Res Rent Roll'!$R35*Rollover!AB35*Rents!AC35/30))</f>
        <v/>
      </c>
      <c r="AD35" s="47" t="str">
        <f>IF('Res Rent Roll'!$B35="","",IF('Res Rent Roll'!$D35="YES",IF(Vacancy!AD$3&lt;'Res Rent Roll'!$J35,'Res Rent Roll'!$H35*'Res Rent Roll'!$C35,'Res Rent Roll'!$R35*Rollover!AC35*Rents!AD35/30),'Res Rent Roll'!$R35*Rollover!AC35*Rents!AD35/30))</f>
        <v/>
      </c>
      <c r="AE35" s="47" t="str">
        <f>IF('Res Rent Roll'!$B35="","",IF('Res Rent Roll'!$D35="YES",IF(Vacancy!AE$3&lt;'Res Rent Roll'!$J35,'Res Rent Roll'!$H35*'Res Rent Roll'!$C35,'Res Rent Roll'!$R35*Rollover!AD35*Rents!AE35/30),'Res Rent Roll'!$R35*Rollover!AD35*Rents!AE35/30))</f>
        <v/>
      </c>
      <c r="AF35" s="47" t="str">
        <f>IF('Res Rent Roll'!$B35="","",IF('Res Rent Roll'!$D35="YES",IF(Vacancy!AF$3&lt;'Res Rent Roll'!$J35,'Res Rent Roll'!$H35*'Res Rent Roll'!$C35,'Res Rent Roll'!$R35*Rollover!AE35*Rents!AF35/30),'Res Rent Roll'!$R35*Rollover!AE35*Rents!AF35/30))</f>
        <v/>
      </c>
      <c r="AG35" s="47" t="str">
        <f>IF('Res Rent Roll'!$B35="","",IF('Res Rent Roll'!$D35="YES",IF(Vacancy!AG$3&lt;'Res Rent Roll'!$J35,'Res Rent Roll'!$H35*'Res Rent Roll'!$C35,'Res Rent Roll'!$R35*Rollover!AF35*Rents!AG35/30),'Res Rent Roll'!$R35*Rollover!AF35*Rents!AG35/30))</f>
        <v/>
      </c>
      <c r="AH35" s="47" t="str">
        <f>IF('Res Rent Roll'!$B35="","",IF('Res Rent Roll'!$D35="YES",IF(Vacancy!AH$3&lt;'Res Rent Roll'!$J35,'Res Rent Roll'!$H35*'Res Rent Roll'!$C35,'Res Rent Roll'!$R35*Rollover!AG35*Rents!AH35/30),'Res Rent Roll'!$R35*Rollover!AG35*Rents!AH35/30))</f>
        <v/>
      </c>
      <c r="AI35" s="47" t="str">
        <f>IF('Res Rent Roll'!$B35="","",IF('Res Rent Roll'!$D35="YES",IF(Vacancy!AI$3&lt;'Res Rent Roll'!$J35,'Res Rent Roll'!$H35*'Res Rent Roll'!$C35,'Res Rent Roll'!$R35*Rollover!AH35*Rents!AI35/30),'Res Rent Roll'!$R35*Rollover!AH35*Rents!AI35/30))</f>
        <v/>
      </c>
      <c r="AJ35" s="47" t="str">
        <f>IF('Res Rent Roll'!$B35="","",IF('Res Rent Roll'!$D35="YES",IF(Vacancy!AJ$3&lt;'Res Rent Roll'!$J35,'Res Rent Roll'!$H35*'Res Rent Roll'!$C35,'Res Rent Roll'!$R35*Rollover!AI35*Rents!AJ35/30),'Res Rent Roll'!$R35*Rollover!AI35*Rents!AJ35/30))</f>
        <v/>
      </c>
      <c r="AK35" s="47" t="str">
        <f>IF('Res Rent Roll'!$B35="","",IF('Res Rent Roll'!$D35="YES",IF(Vacancy!AK$3&lt;'Res Rent Roll'!$J35,'Res Rent Roll'!$H35*'Res Rent Roll'!$C35,'Res Rent Roll'!$R35*Rollover!AJ35*Rents!AK35/30),'Res Rent Roll'!$R35*Rollover!AJ35*Rents!AK35/30))</f>
        <v/>
      </c>
      <c r="AL35" s="47" t="str">
        <f>IF('Res Rent Roll'!$B35="","",IF('Res Rent Roll'!$D35="YES",IF(Vacancy!AL$3&lt;'Res Rent Roll'!$J35,'Res Rent Roll'!$H35*'Res Rent Roll'!$C35,'Res Rent Roll'!$R35*Rollover!AK35*Rents!AL35/30),'Res Rent Roll'!$R35*Rollover!AK35*Rents!AL35/30))</f>
        <v/>
      </c>
      <c r="AM35" s="47" t="str">
        <f>IF('Res Rent Roll'!$B35="","",IF('Res Rent Roll'!$D35="YES",IF(Vacancy!AM$3&lt;'Res Rent Roll'!$J35,'Res Rent Roll'!$H35*'Res Rent Roll'!$C35,'Res Rent Roll'!$R35*Rollover!AL35*Rents!AM35/30),'Res Rent Roll'!$R35*Rollover!AL35*Rents!AM35/30))</f>
        <v/>
      </c>
      <c r="AN35" s="47" t="str">
        <f>IF('Res Rent Roll'!$B35="","",IF('Res Rent Roll'!$D35="YES",IF(Vacancy!AN$3&lt;'Res Rent Roll'!$J35,'Res Rent Roll'!$H35*'Res Rent Roll'!$C35,'Res Rent Roll'!$R35*Rollover!AM35*Rents!AN35/30),'Res Rent Roll'!$R35*Rollover!AM35*Rents!AN35/30))</f>
        <v/>
      </c>
      <c r="AO35" s="47" t="str">
        <f>IF('Res Rent Roll'!$B35="","",IF('Res Rent Roll'!$D35="YES",IF(Vacancy!AO$3&lt;'Res Rent Roll'!$J35,'Res Rent Roll'!$H35*'Res Rent Roll'!$C35,'Res Rent Roll'!$R35*Rollover!AN35*Rents!AO35/30),'Res Rent Roll'!$R35*Rollover!AN35*Rents!AO35/30))</f>
        <v/>
      </c>
      <c r="AP35" s="47" t="str">
        <f>IF('Res Rent Roll'!$B35="","",IF('Res Rent Roll'!$D35="YES",IF(Vacancy!AP$3&lt;'Res Rent Roll'!$J35,'Res Rent Roll'!$H35*'Res Rent Roll'!$C35,'Res Rent Roll'!$R35*Rollover!AO35*Rents!AP35/30),'Res Rent Roll'!$R35*Rollover!AO35*Rents!AP35/30))</f>
        <v/>
      </c>
      <c r="AQ35" s="47" t="str">
        <f>IF('Res Rent Roll'!$B35="","",IF('Res Rent Roll'!$D35="YES",IF(Vacancy!AQ$3&lt;'Res Rent Roll'!$J35,'Res Rent Roll'!$H35*'Res Rent Roll'!$C35,'Res Rent Roll'!$R35*Rollover!AP35*Rents!AQ35/30),'Res Rent Roll'!$R35*Rollover!AP35*Rents!AQ35/30))</f>
        <v/>
      </c>
      <c r="AR35" s="47" t="str">
        <f>IF('Res Rent Roll'!$B35="","",IF('Res Rent Roll'!$D35="YES",IF(Vacancy!AR$3&lt;'Res Rent Roll'!$J35,'Res Rent Roll'!$H35*'Res Rent Roll'!$C35,'Res Rent Roll'!$R35*Rollover!AQ35*Rents!AR35/30),'Res Rent Roll'!$R35*Rollover!AQ35*Rents!AR35/30))</f>
        <v/>
      </c>
      <c r="AS35" s="47" t="str">
        <f>IF('Res Rent Roll'!$B35="","",IF('Res Rent Roll'!$D35="YES",IF(Vacancy!AS$3&lt;'Res Rent Roll'!$J35,'Res Rent Roll'!$H35*'Res Rent Roll'!$C35,'Res Rent Roll'!$R35*Rollover!AR35*Rents!AS35/30),'Res Rent Roll'!$R35*Rollover!AR35*Rents!AS35/30))</f>
        <v/>
      </c>
      <c r="AT35" s="47" t="str">
        <f>IF('Res Rent Roll'!$B35="","",IF('Res Rent Roll'!$D35="YES",IF(Vacancy!AT$3&lt;'Res Rent Roll'!$J35,'Res Rent Roll'!$H35*'Res Rent Roll'!$C35,'Res Rent Roll'!$R35*Rollover!AS35*Rents!AT35/30),'Res Rent Roll'!$R35*Rollover!AS35*Rents!AT35/30))</f>
        <v/>
      </c>
      <c r="AU35" s="47" t="str">
        <f>IF('Res Rent Roll'!$B35="","",IF('Res Rent Roll'!$D35="YES",IF(Vacancy!AU$3&lt;'Res Rent Roll'!$J35,'Res Rent Roll'!$H35*'Res Rent Roll'!$C35,'Res Rent Roll'!$R35*Rollover!AT35*Rents!AU35/30),'Res Rent Roll'!$R35*Rollover!AT35*Rents!AU35/30))</f>
        <v/>
      </c>
      <c r="AV35" s="47" t="str">
        <f>IF('Res Rent Roll'!$B35="","",IF('Res Rent Roll'!$D35="YES",IF(Vacancy!AV$3&lt;'Res Rent Roll'!$J35,'Res Rent Roll'!$H35*'Res Rent Roll'!$C35,'Res Rent Roll'!$R35*Rollover!AU35*Rents!AV35/30),'Res Rent Roll'!$R35*Rollover!AU35*Rents!AV35/30))</f>
        <v/>
      </c>
      <c r="AW35" s="47" t="str">
        <f>IF('Res Rent Roll'!$B35="","",IF('Res Rent Roll'!$D35="YES",IF(Vacancy!AW$3&lt;'Res Rent Roll'!$J35,'Res Rent Roll'!$H35*'Res Rent Roll'!$C35,'Res Rent Roll'!$R35*Rollover!AV35*Rents!AW35/30),'Res Rent Roll'!$R35*Rollover!AV35*Rents!AW35/30))</f>
        <v/>
      </c>
      <c r="AX35" s="47" t="str">
        <f>IF('Res Rent Roll'!$B35="","",IF('Res Rent Roll'!$D35="YES",IF(Vacancy!AX$3&lt;'Res Rent Roll'!$J35,'Res Rent Roll'!$H35*'Res Rent Roll'!$C35,'Res Rent Roll'!$R35*Rollover!AW35*Rents!AX35/30),'Res Rent Roll'!$R35*Rollover!AW35*Rents!AX35/30))</f>
        <v/>
      </c>
      <c r="AY35" s="47" t="str">
        <f>IF('Res Rent Roll'!$B35="","",IF('Res Rent Roll'!$D35="YES",IF(Vacancy!AY$3&lt;'Res Rent Roll'!$J35,'Res Rent Roll'!$H35*'Res Rent Roll'!$C35,'Res Rent Roll'!$R35*Rollover!AX35*Rents!AY35/30),'Res Rent Roll'!$R35*Rollover!AX35*Rents!AY35/30))</f>
        <v/>
      </c>
      <c r="AZ35" s="47" t="str">
        <f>IF('Res Rent Roll'!$B35="","",IF('Res Rent Roll'!$D35="YES",IF(Vacancy!AZ$3&lt;'Res Rent Roll'!$J35,'Res Rent Roll'!$H35*'Res Rent Roll'!$C35,'Res Rent Roll'!$R35*Rollover!AY35*Rents!AZ35/30),'Res Rent Roll'!$R35*Rollover!AY35*Rents!AZ35/30))</f>
        <v/>
      </c>
      <c r="BA35" s="47" t="str">
        <f>IF('Res Rent Roll'!$B35="","",IF('Res Rent Roll'!$D35="YES",IF(Vacancy!BA$3&lt;'Res Rent Roll'!$J35,'Res Rent Roll'!$H35*'Res Rent Roll'!$C35,'Res Rent Roll'!$R35*Rollover!AZ35*Rents!BA35/30),'Res Rent Roll'!$R35*Rollover!AZ35*Rents!BA35/30))</f>
        <v/>
      </c>
      <c r="BB35" s="47" t="str">
        <f>IF('Res Rent Roll'!$B35="","",IF('Res Rent Roll'!$D35="YES",IF(Vacancy!BB$3&lt;'Res Rent Roll'!$J35,'Res Rent Roll'!$H35*'Res Rent Roll'!$C35,'Res Rent Roll'!$R35*Rollover!BA35*Rents!BB35/30),'Res Rent Roll'!$R35*Rollover!BA35*Rents!BB35/30))</f>
        <v/>
      </c>
      <c r="BC35" s="47" t="str">
        <f>IF('Res Rent Roll'!$B35="","",IF('Res Rent Roll'!$D35="YES",IF(Vacancy!BC$3&lt;'Res Rent Roll'!$J35,'Res Rent Roll'!$H35*'Res Rent Roll'!$C35,'Res Rent Roll'!$R35*Rollover!BB35*Rents!BC35/30),'Res Rent Roll'!$R35*Rollover!BB35*Rents!BC35/30))</f>
        <v/>
      </c>
      <c r="BD35" s="47" t="str">
        <f>IF('Res Rent Roll'!$B35="","",IF('Res Rent Roll'!$D35="YES",IF(Vacancy!BD$3&lt;'Res Rent Roll'!$J35,'Res Rent Roll'!$H35*'Res Rent Roll'!$C35,'Res Rent Roll'!$R35*Rollover!BC35*Rents!BD35/30),'Res Rent Roll'!$R35*Rollover!BC35*Rents!BD35/30))</f>
        <v/>
      </c>
      <c r="BE35" s="47" t="str">
        <f>IF('Res Rent Roll'!$B35="","",IF('Res Rent Roll'!$D35="YES",IF(Vacancy!BE$3&lt;'Res Rent Roll'!$J35,'Res Rent Roll'!$H35*'Res Rent Roll'!$C35,'Res Rent Roll'!$R35*Rollover!BD35*Rents!BE35/30),'Res Rent Roll'!$R35*Rollover!BD35*Rents!BE35/30))</f>
        <v/>
      </c>
      <c r="BF35" s="47" t="str">
        <f>IF('Res Rent Roll'!$B35="","",IF('Res Rent Roll'!$D35="YES",IF(Vacancy!BF$3&lt;'Res Rent Roll'!$J35,'Res Rent Roll'!$H35*'Res Rent Roll'!$C35,'Res Rent Roll'!$R35*Rollover!BE35*Rents!BF35/30),'Res Rent Roll'!$R35*Rollover!BE35*Rents!BF35/30))</f>
        <v/>
      </c>
      <c r="BG35" s="47" t="str">
        <f>IF('Res Rent Roll'!$B35="","",IF('Res Rent Roll'!$D35="YES",IF(Vacancy!BG$3&lt;'Res Rent Roll'!$J35,'Res Rent Roll'!$H35*'Res Rent Roll'!$C35,'Res Rent Roll'!$R35*Rollover!BF35*Rents!BG35/30),'Res Rent Roll'!$R35*Rollover!BF35*Rents!BG35/30))</f>
        <v/>
      </c>
      <c r="BH35" s="47" t="str">
        <f>IF('Res Rent Roll'!$B35="","",IF('Res Rent Roll'!$D35="YES",IF(Vacancy!BH$3&lt;'Res Rent Roll'!$J35,'Res Rent Roll'!$H35*'Res Rent Roll'!$C35,'Res Rent Roll'!$R35*Rollover!BG35*Rents!BH35/30),'Res Rent Roll'!$R35*Rollover!BG35*Rents!BH35/30))</f>
        <v/>
      </c>
      <c r="BI35" s="47" t="str">
        <f>IF('Res Rent Roll'!$B35="","",IF('Res Rent Roll'!$D35="YES",IF(Vacancy!BI$3&lt;'Res Rent Roll'!$J35,'Res Rent Roll'!$H35*'Res Rent Roll'!$C35,'Res Rent Roll'!$R35*Rollover!BH35*Rents!BI35/30),'Res Rent Roll'!$R35*Rollover!BH35*Rents!BI35/30))</f>
        <v/>
      </c>
      <c r="BJ35" s="47" t="str">
        <f>IF('Res Rent Roll'!$B35="","",IF('Res Rent Roll'!$D35="YES",IF(Vacancy!BJ$3&lt;'Res Rent Roll'!$J35,'Res Rent Roll'!$H35*'Res Rent Roll'!$C35,'Res Rent Roll'!$R35*Rollover!BI35*Rents!BJ35/30),'Res Rent Roll'!$R35*Rollover!BI35*Rents!BJ35/30))</f>
        <v/>
      </c>
      <c r="BK35" s="47" t="str">
        <f>IF('Res Rent Roll'!$B35="","",IF('Res Rent Roll'!$D35="YES",IF(Vacancy!BK$3&lt;'Res Rent Roll'!$J35,'Res Rent Roll'!$H35*'Res Rent Roll'!$C35,'Res Rent Roll'!$R35*Rollover!BJ35*Rents!BK35/30),'Res Rent Roll'!$R35*Rollover!BJ35*Rents!BK35/30))</f>
        <v/>
      </c>
      <c r="BL35" s="47" t="str">
        <f>IF('Res Rent Roll'!$B35="","",IF('Res Rent Roll'!$D35="YES",IF(Vacancy!BL$3&lt;'Res Rent Roll'!$J35,'Res Rent Roll'!$H35*'Res Rent Roll'!$C35,'Res Rent Roll'!$R35*Rollover!BK35*Rents!BL35/30),'Res Rent Roll'!$R35*Rollover!BK35*Rents!BL35/30))</f>
        <v/>
      </c>
      <c r="BM35" s="47" t="str">
        <f>IF('Res Rent Roll'!$B35="","",IF('Res Rent Roll'!$D35="YES",IF(Vacancy!BM$3&lt;'Res Rent Roll'!$J35,'Res Rent Roll'!$H35*'Res Rent Roll'!$C35,'Res Rent Roll'!$R35*Rollover!BL35*Rents!BM35/30),'Res Rent Roll'!$R35*Rollover!BL35*Rents!BM35/30))</f>
        <v/>
      </c>
      <c r="BN35" s="47" t="str">
        <f>IF('Res Rent Roll'!$B35="","",IF('Res Rent Roll'!$D35="YES",IF(Vacancy!BN$3&lt;'Res Rent Roll'!$J35,'Res Rent Roll'!$H35*'Res Rent Roll'!$C35,'Res Rent Roll'!$R35*Rollover!BM35*Rents!BN35/30),'Res Rent Roll'!$R35*Rollover!BM35*Rents!BN35/30))</f>
        <v/>
      </c>
      <c r="BO35" s="47" t="str">
        <f>IF('Res Rent Roll'!$B35="","",IF('Res Rent Roll'!$D35="YES",IF(Vacancy!BO$3&lt;'Res Rent Roll'!$J35,'Res Rent Roll'!$H35*'Res Rent Roll'!$C35,'Res Rent Roll'!$R35*Rollover!BN35*Rents!BO35/30),'Res Rent Roll'!$R35*Rollover!BN35*Rents!BO35/30))</f>
        <v/>
      </c>
      <c r="BP35" s="47" t="str">
        <f>IF('Res Rent Roll'!$B35="","",IF('Res Rent Roll'!$D35="YES",IF(Vacancy!BP$3&lt;'Res Rent Roll'!$J35,'Res Rent Roll'!$H35*'Res Rent Roll'!$C35,'Res Rent Roll'!$R35*Rollover!BO35*Rents!BP35/30),'Res Rent Roll'!$R35*Rollover!BO35*Rents!BP35/30))</f>
        <v/>
      </c>
      <c r="BQ35" s="47" t="str">
        <f>IF('Res Rent Roll'!$B35="","",IF('Res Rent Roll'!$D35="YES",IF(Vacancy!BQ$3&lt;'Res Rent Roll'!$J35,'Res Rent Roll'!$H35*'Res Rent Roll'!$C35,'Res Rent Roll'!$R35*Rollover!BP35*Rents!BQ35/30),'Res Rent Roll'!$R35*Rollover!BP35*Rents!BQ35/30))</f>
        <v/>
      </c>
      <c r="BR35" s="47" t="str">
        <f>IF('Res Rent Roll'!$B35="","",IF('Res Rent Roll'!$D35="YES",IF(Vacancy!BR$3&lt;'Res Rent Roll'!$J35,'Res Rent Roll'!$H35*'Res Rent Roll'!$C35,'Res Rent Roll'!$R35*Rollover!BQ35*Rents!BR35/30),'Res Rent Roll'!$R35*Rollover!BQ35*Rents!BR35/30))</f>
        <v/>
      </c>
      <c r="BS35" s="47" t="str">
        <f>IF('Res Rent Roll'!$B35="","",IF('Res Rent Roll'!$D35="YES",IF(Vacancy!BS$3&lt;'Res Rent Roll'!$J35,'Res Rent Roll'!$H35*'Res Rent Roll'!$C35,'Res Rent Roll'!$R35*Rollover!BR35*Rents!BS35/30),'Res Rent Roll'!$R35*Rollover!BR35*Rents!BS35/30))</f>
        <v/>
      </c>
      <c r="BT35" s="47" t="str">
        <f>IF('Res Rent Roll'!$B35="","",IF('Res Rent Roll'!$D35="YES",IF(Vacancy!BT$3&lt;'Res Rent Roll'!$J35,'Res Rent Roll'!$H35*'Res Rent Roll'!$C35,'Res Rent Roll'!$R35*Rollover!BS35*Rents!BT35/30),'Res Rent Roll'!$R35*Rollover!BS35*Rents!BT35/30))</f>
        <v/>
      </c>
      <c r="BU35" s="47" t="str">
        <f>IF('Res Rent Roll'!$B35="","",IF('Res Rent Roll'!$D35="YES",IF(Vacancy!BU$3&lt;'Res Rent Roll'!$J35,'Res Rent Roll'!$H35*'Res Rent Roll'!$C35,'Res Rent Roll'!$R35*Rollover!BT35*Rents!BU35/30),'Res Rent Roll'!$R35*Rollover!BT35*Rents!BU35/30))</f>
        <v/>
      </c>
      <c r="BV35" s="47" t="str">
        <f>IF('Res Rent Roll'!$B35="","",IF('Res Rent Roll'!$D35="YES",IF(Vacancy!BV$3&lt;'Res Rent Roll'!$J35,'Res Rent Roll'!$H35*'Res Rent Roll'!$C35,'Res Rent Roll'!$R35*Rollover!BU35*Rents!BV35/30),'Res Rent Roll'!$R35*Rollover!BU35*Rents!BV35/30))</f>
        <v/>
      </c>
      <c r="BW35" s="47" t="str">
        <f>IF('Res Rent Roll'!$B35="","",IF('Res Rent Roll'!$D35="YES",IF(Vacancy!BW$3&lt;'Res Rent Roll'!$J35,'Res Rent Roll'!$H35*'Res Rent Roll'!$C35,'Res Rent Roll'!$R35*Rollover!BV35*Rents!BW35/30),'Res Rent Roll'!$R35*Rollover!BV35*Rents!BW35/30))</f>
        <v/>
      </c>
      <c r="BX35" s="47" t="str">
        <f>IF('Res Rent Roll'!$B35="","",IF('Res Rent Roll'!$D35="YES",IF(Vacancy!BX$3&lt;'Res Rent Roll'!$J35,'Res Rent Roll'!$H35*'Res Rent Roll'!$C35,'Res Rent Roll'!$R35*Rollover!BW35*Rents!BX35/30),'Res Rent Roll'!$R35*Rollover!BW35*Rents!BX35/30))</f>
        <v/>
      </c>
      <c r="BY35" s="47" t="str">
        <f>IF('Res Rent Roll'!$B35="","",IF('Res Rent Roll'!$D35="YES",IF(Vacancy!BY$3&lt;'Res Rent Roll'!$J35,'Res Rent Roll'!$H35*'Res Rent Roll'!$C35,'Res Rent Roll'!$R35*Rollover!BX35*Rents!BY35/30),'Res Rent Roll'!$R35*Rollover!BX35*Rents!BY35/30))</f>
        <v/>
      </c>
      <c r="BZ35" s="47" t="str">
        <f>IF('Res Rent Roll'!$B35="","",IF('Res Rent Roll'!$D35="YES",IF(Vacancy!BZ$3&lt;'Res Rent Roll'!$J35,'Res Rent Roll'!$H35*'Res Rent Roll'!$C35,'Res Rent Roll'!$R35*Rollover!BY35*Rents!BZ35/30),'Res Rent Roll'!$R35*Rollover!BY35*Rents!BZ35/30))</f>
        <v/>
      </c>
      <c r="CA35" s="47" t="str">
        <f>IF('Res Rent Roll'!$B35="","",IF('Res Rent Roll'!$D35="YES",IF(Vacancy!CA$3&lt;'Res Rent Roll'!$J35,'Res Rent Roll'!$H35*'Res Rent Roll'!$C35,'Res Rent Roll'!$R35*Rollover!BZ35*Rents!CA35/30),'Res Rent Roll'!$R35*Rollover!BZ35*Rents!CA35/30))</f>
        <v/>
      </c>
      <c r="CB35" s="47" t="str">
        <f>IF('Res Rent Roll'!$B35="","",IF('Res Rent Roll'!$D35="YES",IF(Vacancy!CB$3&lt;'Res Rent Roll'!$J35,'Res Rent Roll'!$H35*'Res Rent Roll'!$C35,'Res Rent Roll'!$R35*Rollover!CA35*Rents!CB35/30),'Res Rent Roll'!$R35*Rollover!CA35*Rents!CB35/30))</f>
        <v/>
      </c>
      <c r="CC35" s="47" t="str">
        <f>IF('Res Rent Roll'!$B35="","",IF('Res Rent Roll'!$D35="YES",IF(Vacancy!CC$3&lt;'Res Rent Roll'!$J35,'Res Rent Roll'!$H35*'Res Rent Roll'!$C35,'Res Rent Roll'!$R35*Rollover!CB35*Rents!CC35/30),'Res Rent Roll'!$R35*Rollover!CB35*Rents!CC35/30))</f>
        <v/>
      </c>
      <c r="CD35" s="47" t="str">
        <f>IF('Res Rent Roll'!$B35="","",IF('Res Rent Roll'!$D35="YES",IF(Vacancy!CD$3&lt;'Res Rent Roll'!$J35,'Res Rent Roll'!$H35*'Res Rent Roll'!$C35,'Res Rent Roll'!$R35*Rollover!CC35*Rents!CD35/30),'Res Rent Roll'!$R35*Rollover!CC35*Rents!CD35/30))</f>
        <v/>
      </c>
      <c r="CE35" s="47" t="str">
        <f>IF('Res Rent Roll'!$B35="","",IF('Res Rent Roll'!$D35="YES",IF(Vacancy!CE$3&lt;'Res Rent Roll'!$J35,'Res Rent Roll'!$H35*'Res Rent Roll'!$C35,'Res Rent Roll'!$R35*Rollover!CD35*Rents!CE35/30),'Res Rent Roll'!$R35*Rollover!CD35*Rents!CE35/30))</f>
        <v/>
      </c>
      <c r="CF35" s="47" t="str">
        <f>IF('Res Rent Roll'!$B35="","",IF('Res Rent Roll'!$D35="YES",IF(Vacancy!CF$3&lt;'Res Rent Roll'!$J35,'Res Rent Roll'!$H35*'Res Rent Roll'!$C35,'Res Rent Roll'!$R35*Rollover!CE35*Rents!CF35/30),'Res Rent Roll'!$R35*Rollover!CE35*Rents!CF35/30))</f>
        <v/>
      </c>
      <c r="CG35" s="47" t="str">
        <f>IF('Res Rent Roll'!$B35="","",IF('Res Rent Roll'!$D35="YES",IF(Vacancy!CG$3&lt;'Res Rent Roll'!$J35,'Res Rent Roll'!$H35*'Res Rent Roll'!$C35,'Res Rent Roll'!$R35*Rollover!CF35*Rents!CG35/30),'Res Rent Roll'!$R35*Rollover!CF35*Rents!CG35/30))</f>
        <v/>
      </c>
      <c r="CH35" s="47" t="str">
        <f>IF('Res Rent Roll'!$B35="","",IF('Res Rent Roll'!$D35="YES",IF(Vacancy!CH$3&lt;'Res Rent Roll'!$J35,'Res Rent Roll'!$H35*'Res Rent Roll'!$C35,'Res Rent Roll'!$R35*Rollover!CG35*Rents!CH35/30),'Res Rent Roll'!$R35*Rollover!CG35*Rents!CH35/30))</f>
        <v/>
      </c>
      <c r="CI35" s="47" t="str">
        <f>IF('Res Rent Roll'!$B35="","",IF('Res Rent Roll'!$D35="YES",IF(Vacancy!CI$3&lt;'Res Rent Roll'!$J35,'Res Rent Roll'!$H35*'Res Rent Roll'!$C35,'Res Rent Roll'!$R35*Rollover!CH35*Rents!CI35/30),'Res Rent Roll'!$R35*Rollover!CH35*Rents!CI35/30))</f>
        <v/>
      </c>
      <c r="CJ35" s="47" t="str">
        <f>IF('Res Rent Roll'!$B35="","",IF('Res Rent Roll'!$D35="YES",IF(Vacancy!CJ$3&lt;'Res Rent Roll'!$J35,'Res Rent Roll'!$H35*'Res Rent Roll'!$C35,'Res Rent Roll'!$R35*Rollover!CI35*Rents!CJ35/30),'Res Rent Roll'!$R35*Rollover!CI35*Rents!CJ35/30))</f>
        <v/>
      </c>
      <c r="CK35" s="47" t="str">
        <f>IF('Res Rent Roll'!$B35="","",IF('Res Rent Roll'!$D35="YES",IF(Vacancy!CK$3&lt;'Res Rent Roll'!$J35,'Res Rent Roll'!$H35*'Res Rent Roll'!$C35,'Res Rent Roll'!$R35*Rollover!CJ35*Rents!CK35/30),'Res Rent Roll'!$R35*Rollover!CJ35*Rents!CK35/30))</f>
        <v/>
      </c>
      <c r="CL35" s="47" t="str">
        <f>IF('Res Rent Roll'!$B35="","",IF('Res Rent Roll'!$D35="YES",IF(Vacancy!CL$3&lt;'Res Rent Roll'!$J35,'Res Rent Roll'!$H35*'Res Rent Roll'!$C35,'Res Rent Roll'!$R35*Rollover!CK35*Rents!CL35/30),'Res Rent Roll'!$R35*Rollover!CK35*Rents!CL35/30))</f>
        <v/>
      </c>
      <c r="CM35" s="47" t="str">
        <f>IF('Res Rent Roll'!$B35="","",IF('Res Rent Roll'!$D35="YES",IF(Vacancy!CM$3&lt;'Res Rent Roll'!$J35,'Res Rent Roll'!$H35*'Res Rent Roll'!$C35,'Res Rent Roll'!$R35*Rollover!CL35*Rents!CM35/30),'Res Rent Roll'!$R35*Rollover!CL35*Rents!CM35/30))</f>
        <v/>
      </c>
      <c r="CN35" s="47" t="str">
        <f>IF('Res Rent Roll'!$B35="","",IF('Res Rent Roll'!$D35="YES",IF(Vacancy!CN$3&lt;'Res Rent Roll'!$J35,'Res Rent Roll'!$H35*'Res Rent Roll'!$C35,'Res Rent Roll'!$R35*Rollover!CM35*Rents!CN35/30),'Res Rent Roll'!$R35*Rollover!CM35*Rents!CN35/30))</f>
        <v/>
      </c>
      <c r="CO35" s="47" t="str">
        <f>IF('Res Rent Roll'!$B35="","",IF('Res Rent Roll'!$D35="YES",IF(Vacancy!CO$3&lt;'Res Rent Roll'!$J35,'Res Rent Roll'!$H35*'Res Rent Roll'!$C35,'Res Rent Roll'!$R35*Rollover!CN35*Rents!CO35/30),'Res Rent Roll'!$R35*Rollover!CN35*Rents!CO35/30))</f>
        <v/>
      </c>
      <c r="CP35" s="47" t="str">
        <f>IF('Res Rent Roll'!$B35="","",IF('Res Rent Roll'!$D35="YES",IF(Vacancy!CP$3&lt;'Res Rent Roll'!$J35,'Res Rent Roll'!$H35*'Res Rent Roll'!$C35,'Res Rent Roll'!$R35*Rollover!CO35*Rents!CP35/30),'Res Rent Roll'!$R35*Rollover!CO35*Rents!CP35/30))</f>
        <v/>
      </c>
      <c r="CQ35" s="47" t="str">
        <f>IF('Res Rent Roll'!$B35="","",IF('Res Rent Roll'!$D35="YES",IF(Vacancy!CQ$3&lt;'Res Rent Roll'!$J35,'Res Rent Roll'!$H35*'Res Rent Roll'!$C35,'Res Rent Roll'!$R35*Rollover!CP35*Rents!CQ35/30),'Res Rent Roll'!$R35*Rollover!CP35*Rents!CQ35/30))</f>
        <v/>
      </c>
      <c r="CR35" s="47" t="str">
        <f>IF('Res Rent Roll'!$B35="","",IF('Res Rent Roll'!$D35="YES",IF(Vacancy!CR$3&lt;'Res Rent Roll'!$J35,'Res Rent Roll'!$H35*'Res Rent Roll'!$C35,'Res Rent Roll'!$R35*Rollover!CQ35*Rents!CR35/30),'Res Rent Roll'!$R35*Rollover!CQ35*Rents!CR35/30))</f>
        <v/>
      </c>
      <c r="CS35" s="47" t="str">
        <f>IF('Res Rent Roll'!$B35="","",IF('Res Rent Roll'!$D35="YES",IF(Vacancy!CS$3&lt;'Res Rent Roll'!$J35,'Res Rent Roll'!$H35*'Res Rent Roll'!$C35,'Res Rent Roll'!$R35*Rollover!CR35*Rents!CS35/30),'Res Rent Roll'!$R35*Rollover!CR35*Rents!CS35/30))</f>
        <v/>
      </c>
      <c r="CT35" s="47" t="str">
        <f>IF('Res Rent Roll'!$B35="","",IF('Res Rent Roll'!$D35="YES",IF(Vacancy!CT$3&lt;'Res Rent Roll'!$J35,'Res Rent Roll'!$H35*'Res Rent Roll'!$C35,'Res Rent Roll'!$R35*Rollover!CS35*Rents!CT35/30),'Res Rent Roll'!$R35*Rollover!CS35*Rents!CT35/30))</f>
        <v/>
      </c>
      <c r="CU35" s="47" t="str">
        <f>IF('Res Rent Roll'!$B35="","",IF('Res Rent Roll'!$D35="YES",IF(Vacancy!CU$3&lt;'Res Rent Roll'!$J35,'Res Rent Roll'!$H35*'Res Rent Roll'!$C35,'Res Rent Roll'!$R35*Rollover!CT35*Rents!CU35/30),'Res Rent Roll'!$R35*Rollover!CT35*Rents!CU35/30))</f>
        <v/>
      </c>
      <c r="CV35" s="47" t="str">
        <f>IF('Res Rent Roll'!$B35="","",IF('Res Rent Roll'!$D35="YES",IF(Vacancy!CV$3&lt;'Res Rent Roll'!$J35,'Res Rent Roll'!$H35*'Res Rent Roll'!$C35,'Res Rent Roll'!$R35*Rollover!CU35*Rents!CV35/30),'Res Rent Roll'!$R35*Rollover!CU35*Rents!CV35/30))</f>
        <v/>
      </c>
      <c r="CW35" s="47" t="str">
        <f>IF('Res Rent Roll'!$B35="","",IF('Res Rent Roll'!$D35="YES",IF(Vacancy!CW$3&lt;'Res Rent Roll'!$J35,'Res Rent Roll'!$H35*'Res Rent Roll'!$C35,'Res Rent Roll'!$R35*Rollover!CV35*Rents!CW35/30),'Res Rent Roll'!$R35*Rollover!CV35*Rents!CW35/30))</f>
        <v/>
      </c>
      <c r="CX35" s="47" t="str">
        <f>IF('Res Rent Roll'!$B35="","",IF('Res Rent Roll'!$D35="YES",IF(Vacancy!CX$3&lt;'Res Rent Roll'!$J35,'Res Rent Roll'!$H35*'Res Rent Roll'!$C35,'Res Rent Roll'!$R35*Rollover!CW35*Rents!CX35/30),'Res Rent Roll'!$R35*Rollover!CW35*Rents!CX35/30))</f>
        <v/>
      </c>
      <c r="CY35" s="47" t="str">
        <f>IF('Res Rent Roll'!$B35="","",IF('Res Rent Roll'!$D35="YES",IF(Vacancy!CY$3&lt;'Res Rent Roll'!$J35,'Res Rent Roll'!$H35*'Res Rent Roll'!$C35,'Res Rent Roll'!$R35*Rollover!CX35*Rents!CY35/30),'Res Rent Roll'!$R35*Rollover!CX35*Rents!CY35/30))</f>
        <v/>
      </c>
      <c r="CZ35" s="47" t="str">
        <f>IF('Res Rent Roll'!$B35="","",IF('Res Rent Roll'!$D35="YES",IF(Vacancy!CZ$3&lt;'Res Rent Roll'!$J35,'Res Rent Roll'!$H35*'Res Rent Roll'!$C35,'Res Rent Roll'!$R35*Rollover!CY35*Rents!CZ35/30),'Res Rent Roll'!$R35*Rollover!CY35*Rents!CZ35/30))</f>
        <v/>
      </c>
      <c r="DA35" s="47" t="str">
        <f>IF('Res Rent Roll'!$B35="","",IF('Res Rent Roll'!$D35="YES",IF(Vacancy!DA$3&lt;'Res Rent Roll'!$J35,'Res Rent Roll'!$H35*'Res Rent Roll'!$C35,'Res Rent Roll'!$R35*Rollover!CZ35*Rents!DA35/30),'Res Rent Roll'!$R35*Rollover!CZ35*Rents!DA35/30))</f>
        <v/>
      </c>
      <c r="DB35" s="47" t="str">
        <f>IF('Res Rent Roll'!$B35="","",IF('Res Rent Roll'!$D35="YES",IF(Vacancy!DB$3&lt;'Res Rent Roll'!$J35,'Res Rent Roll'!$H35*'Res Rent Roll'!$C35,'Res Rent Roll'!$R35*Rollover!DA35*Rents!DB35/30),'Res Rent Roll'!$R35*Rollover!DA35*Rents!DB35/30))</f>
        <v/>
      </c>
      <c r="DC35" s="47" t="str">
        <f>IF('Res Rent Roll'!$B35="","",IF('Res Rent Roll'!$D35="YES",IF(Vacancy!DC$3&lt;'Res Rent Roll'!$J35,'Res Rent Roll'!$H35*'Res Rent Roll'!$C35,'Res Rent Roll'!$R35*Rollover!DB35*Rents!DC35/30),'Res Rent Roll'!$R35*Rollover!DB35*Rents!DC35/30))</f>
        <v/>
      </c>
      <c r="DD35" s="47" t="str">
        <f>IF('Res Rent Roll'!$B35="","",IF('Res Rent Roll'!$D35="YES",IF(Vacancy!DD$3&lt;'Res Rent Roll'!$J35,'Res Rent Roll'!$H35*'Res Rent Roll'!$C35,'Res Rent Roll'!$R35*Rollover!DC35*Rents!DD35/30),'Res Rent Roll'!$R35*Rollover!DC35*Rents!DD35/30))</f>
        <v/>
      </c>
      <c r="DE35" s="47" t="str">
        <f>IF('Res Rent Roll'!$B35="","",IF('Res Rent Roll'!$D35="YES",IF(Vacancy!DE$3&lt;'Res Rent Roll'!$J35,'Res Rent Roll'!$H35*'Res Rent Roll'!$C35,'Res Rent Roll'!$R35*Rollover!DD35*Rents!DE35/30),'Res Rent Roll'!$R35*Rollover!DD35*Rents!DE35/30))</f>
        <v/>
      </c>
      <c r="DF35" s="47" t="str">
        <f>IF('Res Rent Roll'!$B35="","",IF('Res Rent Roll'!$D35="YES",IF(Vacancy!DF$3&lt;'Res Rent Roll'!$J35,'Res Rent Roll'!$H35*'Res Rent Roll'!$C35,'Res Rent Roll'!$R35*Rollover!DE35*Rents!DF35/30),'Res Rent Roll'!$R35*Rollover!DE35*Rents!DF35/30))</f>
        <v/>
      </c>
      <c r="DG35" s="47" t="str">
        <f>IF('Res Rent Roll'!$B35="","",IF('Res Rent Roll'!$D35="YES",IF(Vacancy!DG$3&lt;'Res Rent Roll'!$J35,'Res Rent Roll'!$H35*'Res Rent Roll'!$C35,'Res Rent Roll'!$R35*Rollover!DF35*Rents!DG35/30),'Res Rent Roll'!$R35*Rollover!DF35*Rents!DG35/30))</f>
        <v/>
      </c>
      <c r="DH35" s="47" t="str">
        <f>IF('Res Rent Roll'!$B35="","",IF('Res Rent Roll'!$D35="YES",IF(Vacancy!DH$3&lt;'Res Rent Roll'!$J35,'Res Rent Roll'!$H35*'Res Rent Roll'!$C35,'Res Rent Roll'!$R35*Rollover!DG35*Rents!DH35/30),'Res Rent Roll'!$R35*Rollover!DG35*Rents!DH35/30))</f>
        <v/>
      </c>
      <c r="DI35" s="47" t="str">
        <f>IF('Res Rent Roll'!$B35="","",IF('Res Rent Roll'!$D35="YES",IF(Vacancy!DI$3&lt;'Res Rent Roll'!$J35,'Res Rent Roll'!$H35*'Res Rent Roll'!$C35,'Res Rent Roll'!$R35*Rollover!DH35*Rents!DI35/30),'Res Rent Roll'!$R35*Rollover!DH35*Rents!DI35/30))</f>
        <v/>
      </c>
      <c r="DJ35" s="47" t="str">
        <f>IF('Res Rent Roll'!$B35="","",IF('Res Rent Roll'!$D35="YES",IF(Vacancy!DJ$3&lt;'Res Rent Roll'!$J35,'Res Rent Roll'!$H35*'Res Rent Roll'!$C35,'Res Rent Roll'!$R35*Rollover!DI35*Rents!DJ35/30),'Res Rent Roll'!$R35*Rollover!DI35*Rents!DJ35/30))</f>
        <v/>
      </c>
      <c r="DK35" s="47" t="str">
        <f>IF('Res Rent Roll'!$B35="","",IF('Res Rent Roll'!$D35="YES",IF(Vacancy!DK$3&lt;'Res Rent Roll'!$J35,'Res Rent Roll'!$H35*'Res Rent Roll'!$C35,'Res Rent Roll'!$R35*Rollover!DJ35*Rents!DK35/30),'Res Rent Roll'!$R35*Rollover!DJ35*Rents!DK35/30))</f>
        <v/>
      </c>
      <c r="DL35" s="47" t="str">
        <f>IF('Res Rent Roll'!$B35="","",IF('Res Rent Roll'!$D35="YES",IF(Vacancy!DL$3&lt;'Res Rent Roll'!$J35,'Res Rent Roll'!$H35*'Res Rent Roll'!$C35,'Res Rent Roll'!$R35*Rollover!DK35*Rents!DL35/30),'Res Rent Roll'!$R35*Rollover!DK35*Rents!DL35/30))</f>
        <v/>
      </c>
      <c r="DM35" s="47" t="str">
        <f>IF('Res Rent Roll'!$B35="","",IF('Res Rent Roll'!$D35="YES",IF(Vacancy!DM$3&lt;'Res Rent Roll'!$J35,'Res Rent Roll'!$H35*'Res Rent Roll'!$C35,'Res Rent Roll'!$R35*Rollover!DL35*Rents!DM35/30),'Res Rent Roll'!$R35*Rollover!DL35*Rents!DM35/30))</f>
        <v/>
      </c>
      <c r="DN35" s="47" t="str">
        <f>IF('Res Rent Roll'!$B35="","",IF('Res Rent Roll'!$D35="YES",IF(Vacancy!DN$3&lt;'Res Rent Roll'!$J35,'Res Rent Roll'!$H35*'Res Rent Roll'!$C35,'Res Rent Roll'!$R35*Rollover!DM35*Rents!DN35/30),'Res Rent Roll'!$R35*Rollover!DM35*Rents!DN35/30))</f>
        <v/>
      </c>
      <c r="DO35" s="47" t="str">
        <f>IF('Res Rent Roll'!$B35="","",IF('Res Rent Roll'!$D35="YES",IF(Vacancy!DO$3&lt;'Res Rent Roll'!$J35,'Res Rent Roll'!$H35*'Res Rent Roll'!$C35,'Res Rent Roll'!$R35*Rollover!DN35*Rents!DO35/30),'Res Rent Roll'!$R35*Rollover!DN35*Rents!DO35/30))</f>
        <v/>
      </c>
      <c r="DP35" s="47" t="str">
        <f>IF('Res Rent Roll'!$B35="","",IF('Res Rent Roll'!$D35="YES",IF(Vacancy!DP$3&lt;'Res Rent Roll'!$J35,'Res Rent Roll'!$H35*'Res Rent Roll'!$C35,'Res Rent Roll'!$R35*Rollover!DO35*Rents!DP35/30),'Res Rent Roll'!$R35*Rollover!DO35*Rents!DP35/30))</f>
        <v/>
      </c>
      <c r="DQ35" s="47" t="str">
        <f>IF('Res Rent Roll'!$B35="","",IF('Res Rent Roll'!$D35="YES",IF(Vacancy!DQ$3&lt;'Res Rent Roll'!$J35,'Res Rent Roll'!$H35*'Res Rent Roll'!$C35,'Res Rent Roll'!$R35*Rollover!DP35*Rents!DQ35/30),'Res Rent Roll'!$R35*Rollover!DP35*Rents!DQ35/30))</f>
        <v/>
      </c>
      <c r="DR35" s="47" t="str">
        <f>IF('Res Rent Roll'!$B35="","",IF('Res Rent Roll'!$D35="YES",IF(Vacancy!DR$3&lt;'Res Rent Roll'!$J35,'Res Rent Roll'!$H35*'Res Rent Roll'!$C35,'Res Rent Roll'!$R35*Rollover!DQ35*Rents!DR35/30),'Res Rent Roll'!$R35*Rollover!DQ35*Rents!DR35/30))</f>
        <v/>
      </c>
      <c r="DS35" s="47" t="str">
        <f>IF('Res Rent Roll'!$B35="","",IF('Res Rent Roll'!$D35="YES",IF(Vacancy!DS$3&lt;'Res Rent Roll'!$J35,'Res Rent Roll'!$H35*'Res Rent Roll'!$C35,'Res Rent Roll'!$R35*Rollover!DR35*Rents!DS35/30),'Res Rent Roll'!$R35*Rollover!DR35*Rents!DS35/30))</f>
        <v/>
      </c>
      <c r="DT35" s="47" t="str">
        <f>IF('Res Rent Roll'!$B35="","",IF('Res Rent Roll'!$D35="YES",IF(Vacancy!DT$3&lt;'Res Rent Roll'!$J35,'Res Rent Roll'!$H35*'Res Rent Roll'!$C35,'Res Rent Roll'!$R35*Rollover!DS35*Rents!DT35/30),'Res Rent Roll'!$R35*Rollover!DS35*Rents!DT35/30))</f>
        <v/>
      </c>
      <c r="DU35" s="47" t="str">
        <f>IF('Res Rent Roll'!$B35="","",IF('Res Rent Roll'!$D35="YES",IF(Vacancy!DU$3&lt;'Res Rent Roll'!$J35,'Res Rent Roll'!$H35*'Res Rent Roll'!$C35,'Res Rent Roll'!$R35*Rollover!DT35*Rents!DU35/30),'Res Rent Roll'!$R35*Rollover!DT35*Rents!DU35/30))</f>
        <v/>
      </c>
      <c r="DV35" s="47" t="str">
        <f>IF('Res Rent Roll'!$B35="","",IF('Res Rent Roll'!$D35="YES",IF(Vacancy!DV$3&lt;'Res Rent Roll'!$J35,'Res Rent Roll'!$H35*'Res Rent Roll'!$C35,'Res Rent Roll'!$R35*Rollover!DU35*Rents!DV35/30),'Res Rent Roll'!$R35*Rollover!DU35*Rents!DV35/30))</f>
        <v/>
      </c>
      <c r="DW35" s="47" t="str">
        <f>IF('Res Rent Roll'!$B35="","",IF('Res Rent Roll'!$D35="YES",IF(Vacancy!DW$3&lt;'Res Rent Roll'!$J35,'Res Rent Roll'!$H35*'Res Rent Roll'!$C35,'Res Rent Roll'!$R35*Rollover!DV35*Rents!DW35/30),'Res Rent Roll'!$R35*Rollover!DV35*Rents!DW35/30))</f>
        <v/>
      </c>
      <c r="DX35" s="47" t="str">
        <f>IF('Res Rent Roll'!$B35="","",IF('Res Rent Roll'!$D35="YES",IF(Vacancy!DX$3&lt;'Res Rent Roll'!$J35,'Res Rent Roll'!$H35*'Res Rent Roll'!$C35,'Res Rent Roll'!$R35*Rollover!DW35*Rents!DX35/30),'Res Rent Roll'!$R35*Rollover!DW35*Rents!DX35/30))</f>
        <v/>
      </c>
      <c r="DY35" s="47" t="str">
        <f>IF('Res Rent Roll'!$B35="","",IF('Res Rent Roll'!$D35="YES",IF(Vacancy!DY$3&lt;'Res Rent Roll'!$J35,'Res Rent Roll'!$H35*'Res Rent Roll'!$C35,'Res Rent Roll'!$R35*Rollover!DX35*Rents!DY35/30),'Res Rent Roll'!$R35*Rollover!DX35*Rents!DY35/30))</f>
        <v/>
      </c>
      <c r="DZ35" s="47" t="str">
        <f>IF('Res Rent Roll'!$B35="","",IF('Res Rent Roll'!$D35="YES",IF(Vacancy!DZ$3&lt;'Res Rent Roll'!$J35,'Res Rent Roll'!$H35*'Res Rent Roll'!$C35,'Res Rent Roll'!$R35*Rollover!DY35*Rents!DZ35/30),'Res Rent Roll'!$R35*Rollover!DY35*Rents!DZ35/30))</f>
        <v/>
      </c>
      <c r="EA35" s="47" t="str">
        <f>IF('Res Rent Roll'!$B35="","",IF('Res Rent Roll'!$D35="YES",IF(Vacancy!EA$3&lt;'Res Rent Roll'!$J35,'Res Rent Roll'!$H35*'Res Rent Roll'!$C35,'Res Rent Roll'!$R35*Rollover!DZ35*Rents!EA35/30),'Res Rent Roll'!$R35*Rollover!DZ35*Rents!EA35/30))</f>
        <v/>
      </c>
      <c r="EB35" s="47" t="str">
        <f>IF('Res Rent Roll'!$B35="","",IF('Res Rent Roll'!$D35="YES",IF(Vacancy!EB$3&lt;'Res Rent Roll'!$J35,'Res Rent Roll'!$H35*'Res Rent Roll'!$C35,'Res Rent Roll'!$R35*Rollover!EA35*Rents!EB35/30),'Res Rent Roll'!$R35*Rollover!EA35*Rents!EB35/30))</f>
        <v/>
      </c>
      <c r="EC35" s="47" t="str">
        <f>IF('Res Rent Roll'!$B35="","",IF('Res Rent Roll'!$D35="YES",IF(Vacancy!EC$3&lt;'Res Rent Roll'!$J35,'Res Rent Roll'!$H35*'Res Rent Roll'!$C35,'Res Rent Roll'!$R35*Rollover!EB35*Rents!EC35/30),'Res Rent Roll'!$R35*Rollover!EB35*Rents!EC35/30))</f>
        <v/>
      </c>
      <c r="ED35" s="47" t="str">
        <f>IF('Res Rent Roll'!$B35="","",IF('Res Rent Roll'!$D35="YES",IF(Vacancy!ED$3&lt;'Res Rent Roll'!$J35,'Res Rent Roll'!$H35*'Res Rent Roll'!$C35,'Res Rent Roll'!$R35*Rollover!EC35*Rents!ED35/30),'Res Rent Roll'!$R35*Rollover!EC35*Rents!ED35/30))</f>
        <v/>
      </c>
      <c r="EE35" s="47" t="str">
        <f>IF('Res Rent Roll'!$B35="","",IF('Res Rent Roll'!$D35="YES",IF(Vacancy!EE$3&lt;'Res Rent Roll'!$J35,'Res Rent Roll'!$H35*'Res Rent Roll'!$C35,'Res Rent Roll'!$R35*Rollover!ED35*Rents!EE35/30),'Res Rent Roll'!$R35*Rollover!ED35*Rents!EE35/30))</f>
        <v/>
      </c>
      <c r="EF35" s="47" t="str">
        <f>IF('Res Rent Roll'!$B35="","",IF('Res Rent Roll'!$D35="YES",IF(Vacancy!EF$3&lt;'Res Rent Roll'!$J35,'Res Rent Roll'!$H35*'Res Rent Roll'!$C35,'Res Rent Roll'!$R35*Rollover!EE35*Rents!EF35/30),'Res Rent Roll'!$R35*Rollover!EE35*Rents!EF35/30))</f>
        <v/>
      </c>
      <c r="EG35" s="47" t="str">
        <f>IF('Res Rent Roll'!$B35="","",IF('Res Rent Roll'!$D35="YES",IF(Vacancy!EG$3&lt;'Res Rent Roll'!$J35,'Res Rent Roll'!$H35*'Res Rent Roll'!$C35,'Res Rent Roll'!$R35*Rollover!EF35*Rents!EG35/30),'Res Rent Roll'!$R35*Rollover!EF35*Rents!EG35/30))</f>
        <v/>
      </c>
      <c r="EH35" s="47" t="str">
        <f>IF('Res Rent Roll'!$B35="","",IF('Res Rent Roll'!$D35="YES",IF(Vacancy!EH$3&lt;'Res Rent Roll'!$J35,'Res Rent Roll'!$H35*'Res Rent Roll'!$C35,'Res Rent Roll'!$R35*Rollover!EG35*Rents!EH35/30),'Res Rent Roll'!$R35*Rollover!EG35*Rents!EH35/30))</f>
        <v/>
      </c>
      <c r="EI35" s="47" t="str">
        <f>IF('Res Rent Roll'!$B35="","",IF('Res Rent Roll'!$D35="YES",IF(Vacancy!EI$3&lt;'Res Rent Roll'!$J35,'Res Rent Roll'!$H35*'Res Rent Roll'!$C35,'Res Rent Roll'!$R35*Rollover!EH35*Rents!EI35/30),'Res Rent Roll'!$R35*Rollover!EH35*Rents!EI35/30))</f>
        <v/>
      </c>
      <c r="EJ35" s="47" t="str">
        <f>IF('Res Rent Roll'!$B35="","",IF('Res Rent Roll'!$D35="YES",IF(Vacancy!EJ$3&lt;'Res Rent Roll'!$J35,'Res Rent Roll'!$H35*'Res Rent Roll'!$C35,'Res Rent Roll'!$R35*Rollover!EI35*Rents!EJ35/30),'Res Rent Roll'!$R35*Rollover!EI35*Rents!EJ35/30))</f>
        <v/>
      </c>
      <c r="EK35" s="47" t="str">
        <f>IF('Res Rent Roll'!$B35="","",IF('Res Rent Roll'!$D35="YES",IF(Vacancy!EK$3&lt;'Res Rent Roll'!$J35,'Res Rent Roll'!$H35*'Res Rent Roll'!$C35,'Res Rent Roll'!$R35*Rollover!EJ35*Rents!EK35/30),'Res Rent Roll'!$R35*Rollover!EJ35*Rents!EK35/30))</f>
        <v/>
      </c>
      <c r="EL35" s="47" t="str">
        <f>IF('Res Rent Roll'!$B35="","",IF('Res Rent Roll'!$D35="YES",IF(Vacancy!EL$3&lt;'Res Rent Roll'!$J35,'Res Rent Roll'!$H35*'Res Rent Roll'!$C35,'Res Rent Roll'!$R35*Rollover!EK35*Rents!EL35/30),'Res Rent Roll'!$R35*Rollover!EK35*Rents!EL35/30))</f>
        <v/>
      </c>
      <c r="EM35" s="47" t="str">
        <f>IF('Res Rent Roll'!$B35="","",IF('Res Rent Roll'!$D35="YES",IF(Vacancy!EM$3&lt;'Res Rent Roll'!$J35,'Res Rent Roll'!$H35*'Res Rent Roll'!$C35,'Res Rent Roll'!$R35*Rollover!EL35*Rents!EM35/30),'Res Rent Roll'!$R35*Rollover!EL35*Rents!EM35/30))</f>
        <v/>
      </c>
      <c r="EN35" s="47" t="str">
        <f>IF('Res Rent Roll'!$B35="","",IF('Res Rent Roll'!$D35="YES",IF(Vacancy!EN$3&lt;'Res Rent Roll'!$J35,'Res Rent Roll'!$H35*'Res Rent Roll'!$C35,'Res Rent Roll'!$R35*Rollover!EM35*Rents!EN35/30),'Res Rent Roll'!$R35*Rollover!EM35*Rents!EN35/30))</f>
        <v/>
      </c>
      <c r="EO35" s="47" t="str">
        <f>IF('Res Rent Roll'!$B35="","",IF('Res Rent Roll'!$D35="YES",IF(Vacancy!EO$3&lt;'Res Rent Roll'!$J35,'Res Rent Roll'!$H35*'Res Rent Roll'!$C35,'Res Rent Roll'!$R35*Rollover!EN35*Rents!EO35/30),'Res Rent Roll'!$R35*Rollover!EN35*Rents!EO35/30))</f>
        <v/>
      </c>
      <c r="EP35" s="47" t="str">
        <f>IF('Res Rent Roll'!$B35="","",IF('Res Rent Roll'!$D35="YES",IF(Vacancy!EP$3&lt;'Res Rent Roll'!$J35,'Res Rent Roll'!$H35*'Res Rent Roll'!$C35,'Res Rent Roll'!$R35*Rollover!EO35*Rents!EP35/30),'Res Rent Roll'!$R35*Rollover!EO35*Rents!EP35/30))</f>
        <v/>
      </c>
      <c r="EQ35" s="47" t="str">
        <f>IF('Res Rent Roll'!$B35="","",IF('Res Rent Roll'!$D35="YES",IF(Vacancy!EQ$3&lt;'Res Rent Roll'!$J35,'Res Rent Roll'!$H35*'Res Rent Roll'!$C35,'Res Rent Roll'!$R35*Rollover!EP35*Rents!EQ35/30),'Res Rent Roll'!$R35*Rollover!EP35*Rents!EQ35/30))</f>
        <v/>
      </c>
      <c r="ER35" s="47" t="str">
        <f>IF('Res Rent Roll'!$B35="","",IF('Res Rent Roll'!$D35="YES",IF(Vacancy!ER$3&lt;'Res Rent Roll'!$J35,'Res Rent Roll'!$H35*'Res Rent Roll'!$C35,'Res Rent Roll'!$R35*Rollover!EQ35*Rents!ER35/30),'Res Rent Roll'!$R35*Rollover!EQ35*Rents!ER35/30))</f>
        <v/>
      </c>
      <c r="ES35" s="47" t="str">
        <f>IF('Res Rent Roll'!$B35="","",IF('Res Rent Roll'!$D35="YES",IF(Vacancy!ES$3&lt;'Res Rent Roll'!$J35,'Res Rent Roll'!$H35*'Res Rent Roll'!$C35,'Res Rent Roll'!$R35*Rollover!ER35*Rents!ES35/30),'Res Rent Roll'!$R35*Rollover!ER35*Rents!ES35/30))</f>
        <v/>
      </c>
      <c r="ET35" s="47" t="str">
        <f>IF('Res Rent Roll'!$B35="","",IF('Res Rent Roll'!$D35="YES",IF(Vacancy!ET$3&lt;'Res Rent Roll'!$J35,'Res Rent Roll'!$H35*'Res Rent Roll'!$C35,'Res Rent Roll'!$R35*Rollover!ES35*Rents!ET35/30),'Res Rent Roll'!$R35*Rollover!ES35*Rents!ET35/30))</f>
        <v/>
      </c>
      <c r="EU35" s="47" t="str">
        <f>IF('Res Rent Roll'!$B35="","",IF('Res Rent Roll'!$D35="YES",IF(Vacancy!EU$3&lt;'Res Rent Roll'!$J35,'Res Rent Roll'!$H35*'Res Rent Roll'!$C35,'Res Rent Roll'!$R35*Rollover!ET35*Rents!EU35/30),'Res Rent Roll'!$R35*Rollover!ET35*Rents!EU35/30))</f>
        <v/>
      </c>
      <c r="EV35" s="47" t="str">
        <f>IF('Res Rent Roll'!$B35="","",IF('Res Rent Roll'!$D35="YES",IF(Vacancy!EV$3&lt;'Res Rent Roll'!$J35,'Res Rent Roll'!$H35*'Res Rent Roll'!$C35,'Res Rent Roll'!$R35*Rollover!EU35*Rents!EV35/30),'Res Rent Roll'!$R35*Rollover!EU35*Rents!EV35/30))</f>
        <v/>
      </c>
      <c r="EW35" s="47" t="str">
        <f>IF('Res Rent Roll'!$B35="","",IF('Res Rent Roll'!$D35="YES",IF(Vacancy!EW$3&lt;'Res Rent Roll'!$J35,'Res Rent Roll'!$H35*'Res Rent Roll'!$C35,'Res Rent Roll'!$R35*Rollover!EV35*Rents!EW35/30),'Res Rent Roll'!$R35*Rollover!EV35*Rents!EW35/30))</f>
        <v/>
      </c>
      <c r="EX35" s="47" t="str">
        <f>IF('Res Rent Roll'!$B35="","",IF('Res Rent Roll'!$D35="YES",IF(Vacancy!EX$3&lt;'Res Rent Roll'!$J35,'Res Rent Roll'!$H35*'Res Rent Roll'!$C35,'Res Rent Roll'!$R35*Rollover!EW35*Rents!EX35/30),'Res Rent Roll'!$R35*Rollover!EW35*Rents!EX35/30))</f>
        <v/>
      </c>
      <c r="EY35" s="47" t="str">
        <f>IF('Res Rent Roll'!$B35="","",IF('Res Rent Roll'!$D35="YES",IF(Vacancy!EY$3&lt;'Res Rent Roll'!$J35,'Res Rent Roll'!$H35*'Res Rent Roll'!$C35,'Res Rent Roll'!$R35*Rollover!EX35*Rents!EY35/30),'Res Rent Roll'!$R35*Rollover!EX35*Rents!EY35/30))</f>
        <v/>
      </c>
      <c r="EZ35" s="47" t="str">
        <f>IF('Res Rent Roll'!$B35="","",IF('Res Rent Roll'!$D35="YES",IF(Vacancy!EZ$3&lt;'Res Rent Roll'!$J35,'Res Rent Roll'!$H35*'Res Rent Roll'!$C35,'Res Rent Roll'!$R35*Rollover!EY35*Rents!EZ35/30),'Res Rent Roll'!$R35*Rollover!EY35*Rents!EZ35/30))</f>
        <v/>
      </c>
      <c r="FA35" s="47" t="str">
        <f>IF('Res Rent Roll'!$B35="","",IF('Res Rent Roll'!$D35="YES",IF(Vacancy!FA$3&lt;'Res Rent Roll'!$J35,'Res Rent Roll'!$H35*'Res Rent Roll'!$C35,'Res Rent Roll'!$R35*Rollover!EZ35*Rents!FA35/30),'Res Rent Roll'!$R35*Rollover!EZ35*Rents!FA35/30))</f>
        <v/>
      </c>
      <c r="FB35" s="47" t="str">
        <f>IF('Res Rent Roll'!$B35="","",IF('Res Rent Roll'!$D35="YES",IF(Vacancy!FB$3&lt;'Res Rent Roll'!$J35,'Res Rent Roll'!$H35*'Res Rent Roll'!$C35,'Res Rent Roll'!$R35*Rollover!FA35*Rents!FB35/30),'Res Rent Roll'!$R35*Rollover!FA35*Rents!FB35/30))</f>
        <v/>
      </c>
      <c r="FC35" s="47" t="str">
        <f>IF('Res Rent Roll'!$B35="","",IF('Res Rent Roll'!$D35="YES",IF(Vacancy!FC$3&lt;'Res Rent Roll'!$J35,'Res Rent Roll'!$H35*'Res Rent Roll'!$C35,'Res Rent Roll'!$R35*Rollover!FB35*Rents!FC35/30),'Res Rent Roll'!$R35*Rollover!FB35*Rents!FC35/30))</f>
        <v/>
      </c>
      <c r="FD35" s="47" t="str">
        <f>IF('Res Rent Roll'!$B35="","",IF('Res Rent Roll'!$D35="YES",IF(Vacancy!FD$3&lt;'Res Rent Roll'!$J35,'Res Rent Roll'!$H35*'Res Rent Roll'!$C35,'Res Rent Roll'!$R35*Rollover!FC35*Rents!FD35/30),'Res Rent Roll'!$R35*Rollover!FC35*Rents!FD35/30))</f>
        <v/>
      </c>
      <c r="FE35" s="47" t="str">
        <f>IF('Res Rent Roll'!$B35="","",IF('Res Rent Roll'!$D35="YES",IF(Vacancy!FE$3&lt;'Res Rent Roll'!$J35,'Res Rent Roll'!$H35*'Res Rent Roll'!$C35,'Res Rent Roll'!$R35*Rollover!FD35*Rents!FE35/30),'Res Rent Roll'!$R35*Rollover!FD35*Rents!FE35/30))</f>
        <v/>
      </c>
      <c r="FF35" s="47" t="str">
        <f>IF('Res Rent Roll'!$B35="","",IF('Res Rent Roll'!$D35="YES",IF(Vacancy!FF$3&lt;'Res Rent Roll'!$J35,'Res Rent Roll'!$H35*'Res Rent Roll'!$C35,'Res Rent Roll'!$R35*Rollover!FE35*Rents!FF35/30),'Res Rent Roll'!$R35*Rollover!FE35*Rents!FF35/30))</f>
        <v/>
      </c>
      <c r="FG35" s="47" t="str">
        <f>IF('Res Rent Roll'!$B35="","",IF('Res Rent Roll'!$D35="YES",IF(Vacancy!FG$3&lt;'Res Rent Roll'!$J35,'Res Rent Roll'!$H35*'Res Rent Roll'!$C35,'Res Rent Roll'!$R35*Rollover!FF35*Rents!FG35/30),'Res Rent Roll'!$R35*Rollover!FF35*Rents!FG35/30))</f>
        <v/>
      </c>
      <c r="FH35" s="47" t="str">
        <f>IF('Res Rent Roll'!$B35="","",IF('Res Rent Roll'!$D35="YES",IF(Vacancy!FH$3&lt;'Res Rent Roll'!$J35,'Res Rent Roll'!$H35*'Res Rent Roll'!$C35,'Res Rent Roll'!$R35*Rollover!FG35*Rents!FH35/30),'Res Rent Roll'!$R35*Rollover!FG35*Rents!FH35/30))</f>
        <v/>
      </c>
      <c r="FI35" s="47" t="str">
        <f>IF('Res Rent Roll'!$B35="","",IF('Res Rent Roll'!$D35="YES",IF(Vacancy!FI$3&lt;'Res Rent Roll'!$J35,'Res Rent Roll'!$H35*'Res Rent Roll'!$C35,'Res Rent Roll'!$R35*Rollover!FH35*Rents!FI35/30),'Res Rent Roll'!$R35*Rollover!FH35*Rents!FI35/30))</f>
        <v/>
      </c>
      <c r="FJ35" s="47" t="str">
        <f>IF('Res Rent Roll'!$B35="","",IF('Res Rent Roll'!$D35="YES",IF(Vacancy!FJ$3&lt;'Res Rent Roll'!$J35,'Res Rent Roll'!$H35*'Res Rent Roll'!$C35,'Res Rent Roll'!$R35*Rollover!FI35*Rents!FJ35/30),'Res Rent Roll'!$R35*Rollover!FI35*Rents!FJ35/30))</f>
        <v/>
      </c>
      <c r="FK35" s="47" t="str">
        <f>IF('Res Rent Roll'!$B35="","",IF('Res Rent Roll'!$D35="YES",IF(Vacancy!FK$3&lt;'Res Rent Roll'!$J35,'Res Rent Roll'!$H35*'Res Rent Roll'!$C35,'Res Rent Roll'!$R35*Rollover!FJ35*Rents!FK35/30),'Res Rent Roll'!$R35*Rollover!FJ35*Rents!FK35/30))</f>
        <v/>
      </c>
      <c r="FL35" s="47" t="str">
        <f>IF('Res Rent Roll'!$B35="","",IF('Res Rent Roll'!$D35="YES",IF(Vacancy!FL$3&lt;'Res Rent Roll'!$J35,'Res Rent Roll'!$H35*'Res Rent Roll'!$C35,'Res Rent Roll'!$R35*Rollover!FK35*Rents!FL35/30),'Res Rent Roll'!$R35*Rollover!FK35*Rents!FL35/30))</f>
        <v/>
      </c>
      <c r="FM35" s="47" t="str">
        <f>IF('Res Rent Roll'!$B35="","",IF('Res Rent Roll'!$D35="YES",IF(Vacancy!FM$3&lt;'Res Rent Roll'!$J35,'Res Rent Roll'!$H35*'Res Rent Roll'!$C35,'Res Rent Roll'!$R35*Rollover!FL35*Rents!FM35/30),'Res Rent Roll'!$R35*Rollover!FL35*Rents!FM35/30))</f>
        <v/>
      </c>
      <c r="FN35" s="47" t="str">
        <f>IF('Res Rent Roll'!$B35="","",IF('Res Rent Roll'!$D35="YES",IF(Vacancy!FN$3&lt;'Res Rent Roll'!$J35,'Res Rent Roll'!$H35*'Res Rent Roll'!$C35,'Res Rent Roll'!$R35*Rollover!FM35*Rents!FN35/30),'Res Rent Roll'!$R35*Rollover!FM35*Rents!FN35/30))</f>
        <v/>
      </c>
      <c r="FO35" s="47" t="str">
        <f>IF('Res Rent Roll'!$B35="","",IF('Res Rent Roll'!$D35="YES",IF(Vacancy!FO$3&lt;'Res Rent Roll'!$J35,'Res Rent Roll'!$H35*'Res Rent Roll'!$C35,'Res Rent Roll'!$R35*Rollover!FN35*Rents!FO35/30),'Res Rent Roll'!$R35*Rollover!FN35*Rents!FO35/30))</f>
        <v/>
      </c>
      <c r="FP35" s="47" t="str">
        <f>IF('Res Rent Roll'!$B35="","",IF('Res Rent Roll'!$D35="YES",IF(Vacancy!FP$3&lt;'Res Rent Roll'!$J35,'Res Rent Roll'!$H35*'Res Rent Roll'!$C35,'Res Rent Roll'!$R35*Rollover!FO35*Rents!FP35/30),'Res Rent Roll'!$R35*Rollover!FO35*Rents!FP35/30))</f>
        <v/>
      </c>
      <c r="FQ35" s="47" t="str">
        <f>IF('Res Rent Roll'!$B35="","",IF('Res Rent Roll'!$D35="YES",IF(Vacancy!FQ$3&lt;'Res Rent Roll'!$J35,'Res Rent Roll'!$H35*'Res Rent Roll'!$C35,'Res Rent Roll'!$R35*Rollover!FP35*Rents!FQ35/30),'Res Rent Roll'!$R35*Rollover!FP35*Rents!FQ35/30))</f>
        <v/>
      </c>
      <c r="FR35" s="47" t="str">
        <f>IF('Res Rent Roll'!$B35="","",IF('Res Rent Roll'!$D35="YES",IF(Vacancy!FR$3&lt;'Res Rent Roll'!$J35,'Res Rent Roll'!$H35*'Res Rent Roll'!$C35,'Res Rent Roll'!$R35*Rollover!FQ35*Rents!FR35/30),'Res Rent Roll'!$R35*Rollover!FQ35*Rents!FR35/30))</f>
        <v/>
      </c>
      <c r="FS35" s="47" t="str">
        <f>IF('Res Rent Roll'!$B35="","",IF('Res Rent Roll'!$D35="YES",IF(Vacancy!FS$3&lt;'Res Rent Roll'!$J35,'Res Rent Roll'!$H35*'Res Rent Roll'!$C35,'Res Rent Roll'!$R35*Rollover!FR35*Rents!FS35/30),'Res Rent Roll'!$R35*Rollover!FR35*Rents!FS35/30))</f>
        <v/>
      </c>
      <c r="FT35" s="47" t="str">
        <f>IF('Res Rent Roll'!$B35="","",IF('Res Rent Roll'!$D35="YES",IF(Vacancy!FT$3&lt;'Res Rent Roll'!$J35,'Res Rent Roll'!$H35*'Res Rent Roll'!$C35,'Res Rent Roll'!$R35*Rollover!FS35*Rents!FT35/30),'Res Rent Roll'!$R35*Rollover!FS35*Rents!FT35/30))</f>
        <v/>
      </c>
      <c r="FU35" s="47" t="str">
        <f>IF('Res Rent Roll'!$B35="","",IF('Res Rent Roll'!$D35="YES",IF(Vacancy!FU$3&lt;'Res Rent Roll'!$J35,'Res Rent Roll'!$H35*'Res Rent Roll'!$C35,'Res Rent Roll'!$R35*Rollover!FT35*Rents!FU35/30),'Res Rent Roll'!$R35*Rollover!FT35*Rents!FU35/30))</f>
        <v/>
      </c>
      <c r="FV35" s="47" t="str">
        <f>IF('Res Rent Roll'!$B35="","",IF('Res Rent Roll'!$D35="YES",IF(Vacancy!FV$3&lt;'Res Rent Roll'!$J35,'Res Rent Roll'!$H35*'Res Rent Roll'!$C35,'Res Rent Roll'!$R35*Rollover!FU35*Rents!FV35/30),'Res Rent Roll'!$R35*Rollover!FU35*Rents!FV35/30))</f>
        <v/>
      </c>
      <c r="FW35" s="47" t="str">
        <f>IF('Res Rent Roll'!$B35="","",IF('Res Rent Roll'!$D35="YES",IF(Vacancy!FW$3&lt;'Res Rent Roll'!$J35,'Res Rent Roll'!$H35*'Res Rent Roll'!$C35,'Res Rent Roll'!$R35*Rollover!FV35*Rents!FW35/30),'Res Rent Roll'!$R35*Rollover!FV35*Rents!FW35/30))</f>
        <v/>
      </c>
      <c r="FX35" s="47" t="str">
        <f>IF('Res Rent Roll'!$B35="","",IF('Res Rent Roll'!$D35="YES",IF(Vacancy!FX$3&lt;'Res Rent Roll'!$J35,'Res Rent Roll'!$H35*'Res Rent Roll'!$C35,'Res Rent Roll'!$R35*Rollover!FW35*Rents!FX35/30),'Res Rent Roll'!$R35*Rollover!FW35*Rents!FX35/30))</f>
        <v/>
      </c>
      <c r="FY35" s="47" t="str">
        <f>IF('Res Rent Roll'!$B35="","",IF('Res Rent Roll'!$D35="YES",IF(Vacancy!FY$3&lt;'Res Rent Roll'!$J35,'Res Rent Roll'!$H35*'Res Rent Roll'!$C35,'Res Rent Roll'!$R35*Rollover!FX35*Rents!FY35/30),'Res Rent Roll'!$R35*Rollover!FX35*Rents!FY35/30))</f>
        <v/>
      </c>
      <c r="FZ35" s="47" t="str">
        <f>IF('Res Rent Roll'!$B35="","",IF('Res Rent Roll'!$D35="YES",IF(Vacancy!FZ$3&lt;'Res Rent Roll'!$J35,'Res Rent Roll'!$H35*'Res Rent Roll'!$C35,'Res Rent Roll'!$R35*Rollover!FY35*Rents!FZ35/30),'Res Rent Roll'!$R35*Rollover!FY35*Rents!FZ35/30))</f>
        <v/>
      </c>
      <c r="GA35" s="48" t="str">
        <f>IF('Res Rent Roll'!$B35="","",IF('Res Rent Roll'!$D35="YES",IF(Vacancy!GA$3&lt;'Res Rent Roll'!$J35,'Res Rent Roll'!$H35*'Res Rent Roll'!$C35,'Res Rent Roll'!$R35*Rollover!FZ35*Rents!GA35/30),'Res Rent Roll'!$R35*Rollover!FZ35*Rents!GA35/30))</f>
        <v/>
      </c>
    </row>
    <row r="36" spans="2:183" x14ac:dyDescent="0.3">
      <c r="B36" s="42" t="str">
        <f>IF('Res Rent Roll'!$B36="","",'Res Rent Roll'!$B36)</f>
        <v/>
      </c>
      <c r="C36" s="43"/>
      <c r="D36" s="47" t="str">
        <f>IF('Res Rent Roll'!$B36="","",IF('Res Rent Roll'!$D36="YES",IF(Vacancy!D$3&lt;'Res Rent Roll'!$J36,'Res Rent Roll'!$H36*'Res Rent Roll'!$C36,'Res Rent Roll'!$R36*Rollover!C36*Rents!D36/30),'Res Rent Roll'!$R36*Rollover!C36*Rents!D36/30))</f>
        <v/>
      </c>
      <c r="E36" s="47" t="str">
        <f>IF('Res Rent Roll'!$B36="","",IF('Res Rent Roll'!$D36="YES",IF(Vacancy!E$3&lt;'Res Rent Roll'!$J36,'Res Rent Roll'!$H36*'Res Rent Roll'!$C36,'Res Rent Roll'!$R36*Rollover!D36*Rents!E36/30),'Res Rent Roll'!$R36*Rollover!D36*Rents!E36/30))</f>
        <v/>
      </c>
      <c r="F36" s="47" t="str">
        <f>IF('Res Rent Roll'!$B36="","",IF('Res Rent Roll'!$D36="YES",IF(Vacancy!F$3&lt;'Res Rent Roll'!$J36,'Res Rent Roll'!$H36*'Res Rent Roll'!$C36,'Res Rent Roll'!$R36*Rollover!E36*Rents!F36/30),'Res Rent Roll'!$R36*Rollover!E36*Rents!F36/30))</f>
        <v/>
      </c>
      <c r="G36" s="47" t="str">
        <f>IF('Res Rent Roll'!$B36="","",IF('Res Rent Roll'!$D36="YES",IF(Vacancy!G$3&lt;'Res Rent Roll'!$J36,'Res Rent Roll'!$H36*'Res Rent Roll'!$C36,'Res Rent Roll'!$R36*Rollover!F36*Rents!G36/30),'Res Rent Roll'!$R36*Rollover!F36*Rents!G36/30))</f>
        <v/>
      </c>
      <c r="H36" s="47" t="str">
        <f>IF('Res Rent Roll'!$B36="","",IF('Res Rent Roll'!$D36="YES",IF(Vacancy!H$3&lt;'Res Rent Roll'!$J36,'Res Rent Roll'!$H36*'Res Rent Roll'!$C36,'Res Rent Roll'!$R36*Rollover!G36*Rents!H36/30),'Res Rent Roll'!$R36*Rollover!G36*Rents!H36/30))</f>
        <v/>
      </c>
      <c r="I36" s="47" t="str">
        <f>IF('Res Rent Roll'!$B36="","",IF('Res Rent Roll'!$D36="YES",IF(Vacancy!I$3&lt;'Res Rent Roll'!$J36,'Res Rent Roll'!$H36*'Res Rent Roll'!$C36,'Res Rent Roll'!$R36*Rollover!H36*Rents!I36/30),'Res Rent Roll'!$R36*Rollover!H36*Rents!I36/30))</f>
        <v/>
      </c>
      <c r="J36" s="47" t="str">
        <f>IF('Res Rent Roll'!$B36="","",IF('Res Rent Roll'!$D36="YES",IF(Vacancy!J$3&lt;'Res Rent Roll'!$J36,'Res Rent Roll'!$H36*'Res Rent Roll'!$C36,'Res Rent Roll'!$R36*Rollover!I36*Rents!J36/30),'Res Rent Roll'!$R36*Rollover!I36*Rents!J36/30))</f>
        <v/>
      </c>
      <c r="K36" s="47" t="str">
        <f>IF('Res Rent Roll'!$B36="","",IF('Res Rent Roll'!$D36="YES",IF(Vacancy!K$3&lt;'Res Rent Roll'!$J36,'Res Rent Roll'!$H36*'Res Rent Roll'!$C36,'Res Rent Roll'!$R36*Rollover!J36*Rents!K36/30),'Res Rent Roll'!$R36*Rollover!J36*Rents!K36/30))</f>
        <v/>
      </c>
      <c r="L36" s="47" t="str">
        <f>IF('Res Rent Roll'!$B36="","",IF('Res Rent Roll'!$D36="YES",IF(Vacancy!L$3&lt;'Res Rent Roll'!$J36,'Res Rent Roll'!$H36*'Res Rent Roll'!$C36,'Res Rent Roll'!$R36*Rollover!K36*Rents!L36/30),'Res Rent Roll'!$R36*Rollover!K36*Rents!L36/30))</f>
        <v/>
      </c>
      <c r="M36" s="47" t="str">
        <f>IF('Res Rent Roll'!$B36="","",IF('Res Rent Roll'!$D36="YES",IF(Vacancy!M$3&lt;'Res Rent Roll'!$J36,'Res Rent Roll'!$H36*'Res Rent Roll'!$C36,'Res Rent Roll'!$R36*Rollover!L36*Rents!M36/30),'Res Rent Roll'!$R36*Rollover!L36*Rents!M36/30))</f>
        <v/>
      </c>
      <c r="N36" s="47" t="str">
        <f>IF('Res Rent Roll'!$B36="","",IF('Res Rent Roll'!$D36="YES",IF(Vacancy!N$3&lt;'Res Rent Roll'!$J36,'Res Rent Roll'!$H36*'Res Rent Roll'!$C36,'Res Rent Roll'!$R36*Rollover!M36*Rents!N36/30),'Res Rent Roll'!$R36*Rollover!M36*Rents!N36/30))</f>
        <v/>
      </c>
      <c r="O36" s="47" t="str">
        <f>IF('Res Rent Roll'!$B36="","",IF('Res Rent Roll'!$D36="YES",IF(Vacancy!O$3&lt;'Res Rent Roll'!$J36,'Res Rent Roll'!$H36*'Res Rent Roll'!$C36,'Res Rent Roll'!$R36*Rollover!N36*Rents!O36/30),'Res Rent Roll'!$R36*Rollover!N36*Rents!O36/30))</f>
        <v/>
      </c>
      <c r="P36" s="47" t="str">
        <f>IF('Res Rent Roll'!$B36="","",IF('Res Rent Roll'!$D36="YES",IF(Vacancy!P$3&lt;'Res Rent Roll'!$J36,'Res Rent Roll'!$H36*'Res Rent Roll'!$C36,'Res Rent Roll'!$R36*Rollover!O36*Rents!P36/30),'Res Rent Roll'!$R36*Rollover!O36*Rents!P36/30))</f>
        <v/>
      </c>
      <c r="Q36" s="47" t="str">
        <f>IF('Res Rent Roll'!$B36="","",IF('Res Rent Roll'!$D36="YES",IF(Vacancy!Q$3&lt;'Res Rent Roll'!$J36,'Res Rent Roll'!$H36*'Res Rent Roll'!$C36,'Res Rent Roll'!$R36*Rollover!P36*Rents!Q36/30),'Res Rent Roll'!$R36*Rollover!P36*Rents!Q36/30))</f>
        <v/>
      </c>
      <c r="R36" s="47" t="str">
        <f>IF('Res Rent Roll'!$B36="","",IF('Res Rent Roll'!$D36="YES",IF(Vacancy!R$3&lt;'Res Rent Roll'!$J36,'Res Rent Roll'!$H36*'Res Rent Roll'!$C36,'Res Rent Roll'!$R36*Rollover!Q36*Rents!R36/30),'Res Rent Roll'!$R36*Rollover!Q36*Rents!R36/30))</f>
        <v/>
      </c>
      <c r="S36" s="47" t="str">
        <f>IF('Res Rent Roll'!$B36="","",IF('Res Rent Roll'!$D36="YES",IF(Vacancy!S$3&lt;'Res Rent Roll'!$J36,'Res Rent Roll'!$H36*'Res Rent Roll'!$C36,'Res Rent Roll'!$R36*Rollover!R36*Rents!S36/30),'Res Rent Roll'!$R36*Rollover!R36*Rents!S36/30))</f>
        <v/>
      </c>
      <c r="T36" s="47" t="str">
        <f>IF('Res Rent Roll'!$B36="","",IF('Res Rent Roll'!$D36="YES",IF(Vacancy!T$3&lt;'Res Rent Roll'!$J36,'Res Rent Roll'!$H36*'Res Rent Roll'!$C36,'Res Rent Roll'!$R36*Rollover!S36*Rents!T36/30),'Res Rent Roll'!$R36*Rollover!S36*Rents!T36/30))</f>
        <v/>
      </c>
      <c r="U36" s="47" t="str">
        <f>IF('Res Rent Roll'!$B36="","",IF('Res Rent Roll'!$D36="YES",IF(Vacancy!U$3&lt;'Res Rent Roll'!$J36,'Res Rent Roll'!$H36*'Res Rent Roll'!$C36,'Res Rent Roll'!$R36*Rollover!T36*Rents!U36/30),'Res Rent Roll'!$R36*Rollover!T36*Rents!U36/30))</f>
        <v/>
      </c>
      <c r="V36" s="47" t="str">
        <f>IF('Res Rent Roll'!$B36="","",IF('Res Rent Roll'!$D36="YES",IF(Vacancy!V$3&lt;'Res Rent Roll'!$J36,'Res Rent Roll'!$H36*'Res Rent Roll'!$C36,'Res Rent Roll'!$R36*Rollover!U36*Rents!V36/30),'Res Rent Roll'!$R36*Rollover!U36*Rents!V36/30))</f>
        <v/>
      </c>
      <c r="W36" s="47" t="str">
        <f>IF('Res Rent Roll'!$B36="","",IF('Res Rent Roll'!$D36="YES",IF(Vacancy!W$3&lt;'Res Rent Roll'!$J36,'Res Rent Roll'!$H36*'Res Rent Roll'!$C36,'Res Rent Roll'!$R36*Rollover!V36*Rents!W36/30),'Res Rent Roll'!$R36*Rollover!V36*Rents!W36/30))</f>
        <v/>
      </c>
      <c r="X36" s="47" t="str">
        <f>IF('Res Rent Roll'!$B36="","",IF('Res Rent Roll'!$D36="YES",IF(Vacancy!X$3&lt;'Res Rent Roll'!$J36,'Res Rent Roll'!$H36*'Res Rent Roll'!$C36,'Res Rent Roll'!$R36*Rollover!W36*Rents!X36/30),'Res Rent Roll'!$R36*Rollover!W36*Rents!X36/30))</f>
        <v/>
      </c>
      <c r="Y36" s="47" t="str">
        <f>IF('Res Rent Roll'!$B36="","",IF('Res Rent Roll'!$D36="YES",IF(Vacancy!Y$3&lt;'Res Rent Roll'!$J36,'Res Rent Roll'!$H36*'Res Rent Roll'!$C36,'Res Rent Roll'!$R36*Rollover!X36*Rents!Y36/30),'Res Rent Roll'!$R36*Rollover!X36*Rents!Y36/30))</f>
        <v/>
      </c>
      <c r="Z36" s="47" t="str">
        <f>IF('Res Rent Roll'!$B36="","",IF('Res Rent Roll'!$D36="YES",IF(Vacancy!Z$3&lt;'Res Rent Roll'!$J36,'Res Rent Roll'!$H36*'Res Rent Roll'!$C36,'Res Rent Roll'!$R36*Rollover!Y36*Rents!Z36/30),'Res Rent Roll'!$R36*Rollover!Y36*Rents!Z36/30))</f>
        <v/>
      </c>
      <c r="AA36" s="47" t="str">
        <f>IF('Res Rent Roll'!$B36="","",IF('Res Rent Roll'!$D36="YES",IF(Vacancy!AA$3&lt;'Res Rent Roll'!$J36,'Res Rent Roll'!$H36*'Res Rent Roll'!$C36,'Res Rent Roll'!$R36*Rollover!Z36*Rents!AA36/30),'Res Rent Roll'!$R36*Rollover!Z36*Rents!AA36/30))</f>
        <v/>
      </c>
      <c r="AB36" s="47" t="str">
        <f>IF('Res Rent Roll'!$B36="","",IF('Res Rent Roll'!$D36="YES",IF(Vacancy!AB$3&lt;'Res Rent Roll'!$J36,'Res Rent Roll'!$H36*'Res Rent Roll'!$C36,'Res Rent Roll'!$R36*Rollover!AA36*Rents!AB36/30),'Res Rent Roll'!$R36*Rollover!AA36*Rents!AB36/30))</f>
        <v/>
      </c>
      <c r="AC36" s="47" t="str">
        <f>IF('Res Rent Roll'!$B36="","",IF('Res Rent Roll'!$D36="YES",IF(Vacancy!AC$3&lt;'Res Rent Roll'!$J36,'Res Rent Roll'!$H36*'Res Rent Roll'!$C36,'Res Rent Roll'!$R36*Rollover!AB36*Rents!AC36/30),'Res Rent Roll'!$R36*Rollover!AB36*Rents!AC36/30))</f>
        <v/>
      </c>
      <c r="AD36" s="47" t="str">
        <f>IF('Res Rent Roll'!$B36="","",IF('Res Rent Roll'!$D36="YES",IF(Vacancy!AD$3&lt;'Res Rent Roll'!$J36,'Res Rent Roll'!$H36*'Res Rent Roll'!$C36,'Res Rent Roll'!$R36*Rollover!AC36*Rents!AD36/30),'Res Rent Roll'!$R36*Rollover!AC36*Rents!AD36/30))</f>
        <v/>
      </c>
      <c r="AE36" s="47" t="str">
        <f>IF('Res Rent Roll'!$B36="","",IF('Res Rent Roll'!$D36="YES",IF(Vacancy!AE$3&lt;'Res Rent Roll'!$J36,'Res Rent Roll'!$H36*'Res Rent Roll'!$C36,'Res Rent Roll'!$R36*Rollover!AD36*Rents!AE36/30),'Res Rent Roll'!$R36*Rollover!AD36*Rents!AE36/30))</f>
        <v/>
      </c>
      <c r="AF36" s="47" t="str">
        <f>IF('Res Rent Roll'!$B36="","",IF('Res Rent Roll'!$D36="YES",IF(Vacancy!AF$3&lt;'Res Rent Roll'!$J36,'Res Rent Roll'!$H36*'Res Rent Roll'!$C36,'Res Rent Roll'!$R36*Rollover!AE36*Rents!AF36/30),'Res Rent Roll'!$R36*Rollover!AE36*Rents!AF36/30))</f>
        <v/>
      </c>
      <c r="AG36" s="47" t="str">
        <f>IF('Res Rent Roll'!$B36="","",IF('Res Rent Roll'!$D36="YES",IF(Vacancy!AG$3&lt;'Res Rent Roll'!$J36,'Res Rent Roll'!$H36*'Res Rent Roll'!$C36,'Res Rent Roll'!$R36*Rollover!AF36*Rents!AG36/30),'Res Rent Roll'!$R36*Rollover!AF36*Rents!AG36/30))</f>
        <v/>
      </c>
      <c r="AH36" s="47" t="str">
        <f>IF('Res Rent Roll'!$B36="","",IF('Res Rent Roll'!$D36="YES",IF(Vacancy!AH$3&lt;'Res Rent Roll'!$J36,'Res Rent Roll'!$H36*'Res Rent Roll'!$C36,'Res Rent Roll'!$R36*Rollover!AG36*Rents!AH36/30),'Res Rent Roll'!$R36*Rollover!AG36*Rents!AH36/30))</f>
        <v/>
      </c>
      <c r="AI36" s="47" t="str">
        <f>IF('Res Rent Roll'!$B36="","",IF('Res Rent Roll'!$D36="YES",IF(Vacancy!AI$3&lt;'Res Rent Roll'!$J36,'Res Rent Roll'!$H36*'Res Rent Roll'!$C36,'Res Rent Roll'!$R36*Rollover!AH36*Rents!AI36/30),'Res Rent Roll'!$R36*Rollover!AH36*Rents!AI36/30))</f>
        <v/>
      </c>
      <c r="AJ36" s="47" t="str">
        <f>IF('Res Rent Roll'!$B36="","",IF('Res Rent Roll'!$D36="YES",IF(Vacancy!AJ$3&lt;'Res Rent Roll'!$J36,'Res Rent Roll'!$H36*'Res Rent Roll'!$C36,'Res Rent Roll'!$R36*Rollover!AI36*Rents!AJ36/30),'Res Rent Roll'!$R36*Rollover!AI36*Rents!AJ36/30))</f>
        <v/>
      </c>
      <c r="AK36" s="47" t="str">
        <f>IF('Res Rent Roll'!$B36="","",IF('Res Rent Roll'!$D36="YES",IF(Vacancy!AK$3&lt;'Res Rent Roll'!$J36,'Res Rent Roll'!$H36*'Res Rent Roll'!$C36,'Res Rent Roll'!$R36*Rollover!AJ36*Rents!AK36/30),'Res Rent Roll'!$R36*Rollover!AJ36*Rents!AK36/30))</f>
        <v/>
      </c>
      <c r="AL36" s="47" t="str">
        <f>IF('Res Rent Roll'!$B36="","",IF('Res Rent Roll'!$D36="YES",IF(Vacancy!AL$3&lt;'Res Rent Roll'!$J36,'Res Rent Roll'!$H36*'Res Rent Roll'!$C36,'Res Rent Roll'!$R36*Rollover!AK36*Rents!AL36/30),'Res Rent Roll'!$R36*Rollover!AK36*Rents!AL36/30))</f>
        <v/>
      </c>
      <c r="AM36" s="47" t="str">
        <f>IF('Res Rent Roll'!$B36="","",IF('Res Rent Roll'!$D36="YES",IF(Vacancy!AM$3&lt;'Res Rent Roll'!$J36,'Res Rent Roll'!$H36*'Res Rent Roll'!$C36,'Res Rent Roll'!$R36*Rollover!AL36*Rents!AM36/30),'Res Rent Roll'!$R36*Rollover!AL36*Rents!AM36/30))</f>
        <v/>
      </c>
      <c r="AN36" s="47" t="str">
        <f>IF('Res Rent Roll'!$B36="","",IF('Res Rent Roll'!$D36="YES",IF(Vacancy!AN$3&lt;'Res Rent Roll'!$J36,'Res Rent Roll'!$H36*'Res Rent Roll'!$C36,'Res Rent Roll'!$R36*Rollover!AM36*Rents!AN36/30),'Res Rent Roll'!$R36*Rollover!AM36*Rents!AN36/30))</f>
        <v/>
      </c>
      <c r="AO36" s="47" t="str">
        <f>IF('Res Rent Roll'!$B36="","",IF('Res Rent Roll'!$D36="YES",IF(Vacancy!AO$3&lt;'Res Rent Roll'!$J36,'Res Rent Roll'!$H36*'Res Rent Roll'!$C36,'Res Rent Roll'!$R36*Rollover!AN36*Rents!AO36/30),'Res Rent Roll'!$R36*Rollover!AN36*Rents!AO36/30))</f>
        <v/>
      </c>
      <c r="AP36" s="47" t="str">
        <f>IF('Res Rent Roll'!$B36="","",IF('Res Rent Roll'!$D36="YES",IF(Vacancy!AP$3&lt;'Res Rent Roll'!$J36,'Res Rent Roll'!$H36*'Res Rent Roll'!$C36,'Res Rent Roll'!$R36*Rollover!AO36*Rents!AP36/30),'Res Rent Roll'!$R36*Rollover!AO36*Rents!AP36/30))</f>
        <v/>
      </c>
      <c r="AQ36" s="47" t="str">
        <f>IF('Res Rent Roll'!$B36="","",IF('Res Rent Roll'!$D36="YES",IF(Vacancy!AQ$3&lt;'Res Rent Roll'!$J36,'Res Rent Roll'!$H36*'Res Rent Roll'!$C36,'Res Rent Roll'!$R36*Rollover!AP36*Rents!AQ36/30),'Res Rent Roll'!$R36*Rollover!AP36*Rents!AQ36/30))</f>
        <v/>
      </c>
      <c r="AR36" s="47" t="str">
        <f>IF('Res Rent Roll'!$B36="","",IF('Res Rent Roll'!$D36="YES",IF(Vacancy!AR$3&lt;'Res Rent Roll'!$J36,'Res Rent Roll'!$H36*'Res Rent Roll'!$C36,'Res Rent Roll'!$R36*Rollover!AQ36*Rents!AR36/30),'Res Rent Roll'!$R36*Rollover!AQ36*Rents!AR36/30))</f>
        <v/>
      </c>
      <c r="AS36" s="47" t="str">
        <f>IF('Res Rent Roll'!$B36="","",IF('Res Rent Roll'!$D36="YES",IF(Vacancy!AS$3&lt;'Res Rent Roll'!$J36,'Res Rent Roll'!$H36*'Res Rent Roll'!$C36,'Res Rent Roll'!$R36*Rollover!AR36*Rents!AS36/30),'Res Rent Roll'!$R36*Rollover!AR36*Rents!AS36/30))</f>
        <v/>
      </c>
      <c r="AT36" s="47" t="str">
        <f>IF('Res Rent Roll'!$B36="","",IF('Res Rent Roll'!$D36="YES",IF(Vacancy!AT$3&lt;'Res Rent Roll'!$J36,'Res Rent Roll'!$H36*'Res Rent Roll'!$C36,'Res Rent Roll'!$R36*Rollover!AS36*Rents!AT36/30),'Res Rent Roll'!$R36*Rollover!AS36*Rents!AT36/30))</f>
        <v/>
      </c>
      <c r="AU36" s="47" t="str">
        <f>IF('Res Rent Roll'!$B36="","",IF('Res Rent Roll'!$D36="YES",IF(Vacancy!AU$3&lt;'Res Rent Roll'!$J36,'Res Rent Roll'!$H36*'Res Rent Roll'!$C36,'Res Rent Roll'!$R36*Rollover!AT36*Rents!AU36/30),'Res Rent Roll'!$R36*Rollover!AT36*Rents!AU36/30))</f>
        <v/>
      </c>
      <c r="AV36" s="47" t="str">
        <f>IF('Res Rent Roll'!$B36="","",IF('Res Rent Roll'!$D36="YES",IF(Vacancy!AV$3&lt;'Res Rent Roll'!$J36,'Res Rent Roll'!$H36*'Res Rent Roll'!$C36,'Res Rent Roll'!$R36*Rollover!AU36*Rents!AV36/30),'Res Rent Roll'!$R36*Rollover!AU36*Rents!AV36/30))</f>
        <v/>
      </c>
      <c r="AW36" s="47" t="str">
        <f>IF('Res Rent Roll'!$B36="","",IF('Res Rent Roll'!$D36="YES",IF(Vacancy!AW$3&lt;'Res Rent Roll'!$J36,'Res Rent Roll'!$H36*'Res Rent Roll'!$C36,'Res Rent Roll'!$R36*Rollover!AV36*Rents!AW36/30),'Res Rent Roll'!$R36*Rollover!AV36*Rents!AW36/30))</f>
        <v/>
      </c>
      <c r="AX36" s="47" t="str">
        <f>IF('Res Rent Roll'!$B36="","",IF('Res Rent Roll'!$D36="YES",IF(Vacancy!AX$3&lt;'Res Rent Roll'!$J36,'Res Rent Roll'!$H36*'Res Rent Roll'!$C36,'Res Rent Roll'!$R36*Rollover!AW36*Rents!AX36/30),'Res Rent Roll'!$R36*Rollover!AW36*Rents!AX36/30))</f>
        <v/>
      </c>
      <c r="AY36" s="47" t="str">
        <f>IF('Res Rent Roll'!$B36="","",IF('Res Rent Roll'!$D36="YES",IF(Vacancy!AY$3&lt;'Res Rent Roll'!$J36,'Res Rent Roll'!$H36*'Res Rent Roll'!$C36,'Res Rent Roll'!$R36*Rollover!AX36*Rents!AY36/30),'Res Rent Roll'!$R36*Rollover!AX36*Rents!AY36/30))</f>
        <v/>
      </c>
      <c r="AZ36" s="47" t="str">
        <f>IF('Res Rent Roll'!$B36="","",IF('Res Rent Roll'!$D36="YES",IF(Vacancy!AZ$3&lt;'Res Rent Roll'!$J36,'Res Rent Roll'!$H36*'Res Rent Roll'!$C36,'Res Rent Roll'!$R36*Rollover!AY36*Rents!AZ36/30),'Res Rent Roll'!$R36*Rollover!AY36*Rents!AZ36/30))</f>
        <v/>
      </c>
      <c r="BA36" s="47" t="str">
        <f>IF('Res Rent Roll'!$B36="","",IF('Res Rent Roll'!$D36="YES",IF(Vacancy!BA$3&lt;'Res Rent Roll'!$J36,'Res Rent Roll'!$H36*'Res Rent Roll'!$C36,'Res Rent Roll'!$R36*Rollover!AZ36*Rents!BA36/30),'Res Rent Roll'!$R36*Rollover!AZ36*Rents!BA36/30))</f>
        <v/>
      </c>
      <c r="BB36" s="47" t="str">
        <f>IF('Res Rent Roll'!$B36="","",IF('Res Rent Roll'!$D36="YES",IF(Vacancy!BB$3&lt;'Res Rent Roll'!$J36,'Res Rent Roll'!$H36*'Res Rent Roll'!$C36,'Res Rent Roll'!$R36*Rollover!BA36*Rents!BB36/30),'Res Rent Roll'!$R36*Rollover!BA36*Rents!BB36/30))</f>
        <v/>
      </c>
      <c r="BC36" s="47" t="str">
        <f>IF('Res Rent Roll'!$B36="","",IF('Res Rent Roll'!$D36="YES",IF(Vacancy!BC$3&lt;'Res Rent Roll'!$J36,'Res Rent Roll'!$H36*'Res Rent Roll'!$C36,'Res Rent Roll'!$R36*Rollover!BB36*Rents!BC36/30),'Res Rent Roll'!$R36*Rollover!BB36*Rents!BC36/30))</f>
        <v/>
      </c>
      <c r="BD36" s="47" t="str">
        <f>IF('Res Rent Roll'!$B36="","",IF('Res Rent Roll'!$D36="YES",IF(Vacancy!BD$3&lt;'Res Rent Roll'!$J36,'Res Rent Roll'!$H36*'Res Rent Roll'!$C36,'Res Rent Roll'!$R36*Rollover!BC36*Rents!BD36/30),'Res Rent Roll'!$R36*Rollover!BC36*Rents!BD36/30))</f>
        <v/>
      </c>
      <c r="BE36" s="47" t="str">
        <f>IF('Res Rent Roll'!$B36="","",IF('Res Rent Roll'!$D36="YES",IF(Vacancy!BE$3&lt;'Res Rent Roll'!$J36,'Res Rent Roll'!$H36*'Res Rent Roll'!$C36,'Res Rent Roll'!$R36*Rollover!BD36*Rents!BE36/30),'Res Rent Roll'!$R36*Rollover!BD36*Rents!BE36/30))</f>
        <v/>
      </c>
      <c r="BF36" s="47" t="str">
        <f>IF('Res Rent Roll'!$B36="","",IF('Res Rent Roll'!$D36="YES",IF(Vacancy!BF$3&lt;'Res Rent Roll'!$J36,'Res Rent Roll'!$H36*'Res Rent Roll'!$C36,'Res Rent Roll'!$R36*Rollover!BE36*Rents!BF36/30),'Res Rent Roll'!$R36*Rollover!BE36*Rents!BF36/30))</f>
        <v/>
      </c>
      <c r="BG36" s="47" t="str">
        <f>IF('Res Rent Roll'!$B36="","",IF('Res Rent Roll'!$D36="YES",IF(Vacancy!BG$3&lt;'Res Rent Roll'!$J36,'Res Rent Roll'!$H36*'Res Rent Roll'!$C36,'Res Rent Roll'!$R36*Rollover!BF36*Rents!BG36/30),'Res Rent Roll'!$R36*Rollover!BF36*Rents!BG36/30))</f>
        <v/>
      </c>
      <c r="BH36" s="47" t="str">
        <f>IF('Res Rent Roll'!$B36="","",IF('Res Rent Roll'!$D36="YES",IF(Vacancy!BH$3&lt;'Res Rent Roll'!$J36,'Res Rent Roll'!$H36*'Res Rent Roll'!$C36,'Res Rent Roll'!$R36*Rollover!BG36*Rents!BH36/30),'Res Rent Roll'!$R36*Rollover!BG36*Rents!BH36/30))</f>
        <v/>
      </c>
      <c r="BI36" s="47" t="str">
        <f>IF('Res Rent Roll'!$B36="","",IF('Res Rent Roll'!$D36="YES",IF(Vacancy!BI$3&lt;'Res Rent Roll'!$J36,'Res Rent Roll'!$H36*'Res Rent Roll'!$C36,'Res Rent Roll'!$R36*Rollover!BH36*Rents!BI36/30),'Res Rent Roll'!$R36*Rollover!BH36*Rents!BI36/30))</f>
        <v/>
      </c>
      <c r="BJ36" s="47" t="str">
        <f>IF('Res Rent Roll'!$B36="","",IF('Res Rent Roll'!$D36="YES",IF(Vacancy!BJ$3&lt;'Res Rent Roll'!$J36,'Res Rent Roll'!$H36*'Res Rent Roll'!$C36,'Res Rent Roll'!$R36*Rollover!BI36*Rents!BJ36/30),'Res Rent Roll'!$R36*Rollover!BI36*Rents!BJ36/30))</f>
        <v/>
      </c>
      <c r="BK36" s="47" t="str">
        <f>IF('Res Rent Roll'!$B36="","",IF('Res Rent Roll'!$D36="YES",IF(Vacancy!BK$3&lt;'Res Rent Roll'!$J36,'Res Rent Roll'!$H36*'Res Rent Roll'!$C36,'Res Rent Roll'!$R36*Rollover!BJ36*Rents!BK36/30),'Res Rent Roll'!$R36*Rollover!BJ36*Rents!BK36/30))</f>
        <v/>
      </c>
      <c r="BL36" s="47" t="str">
        <f>IF('Res Rent Roll'!$B36="","",IF('Res Rent Roll'!$D36="YES",IF(Vacancy!BL$3&lt;'Res Rent Roll'!$J36,'Res Rent Roll'!$H36*'Res Rent Roll'!$C36,'Res Rent Roll'!$R36*Rollover!BK36*Rents!BL36/30),'Res Rent Roll'!$R36*Rollover!BK36*Rents!BL36/30))</f>
        <v/>
      </c>
      <c r="BM36" s="47" t="str">
        <f>IF('Res Rent Roll'!$B36="","",IF('Res Rent Roll'!$D36="YES",IF(Vacancy!BM$3&lt;'Res Rent Roll'!$J36,'Res Rent Roll'!$H36*'Res Rent Roll'!$C36,'Res Rent Roll'!$R36*Rollover!BL36*Rents!BM36/30),'Res Rent Roll'!$R36*Rollover!BL36*Rents!BM36/30))</f>
        <v/>
      </c>
      <c r="BN36" s="47" t="str">
        <f>IF('Res Rent Roll'!$B36="","",IF('Res Rent Roll'!$D36="YES",IF(Vacancy!BN$3&lt;'Res Rent Roll'!$J36,'Res Rent Roll'!$H36*'Res Rent Roll'!$C36,'Res Rent Roll'!$R36*Rollover!BM36*Rents!BN36/30),'Res Rent Roll'!$R36*Rollover!BM36*Rents!BN36/30))</f>
        <v/>
      </c>
      <c r="BO36" s="47" t="str">
        <f>IF('Res Rent Roll'!$B36="","",IF('Res Rent Roll'!$D36="YES",IF(Vacancy!BO$3&lt;'Res Rent Roll'!$J36,'Res Rent Roll'!$H36*'Res Rent Roll'!$C36,'Res Rent Roll'!$R36*Rollover!BN36*Rents!BO36/30),'Res Rent Roll'!$R36*Rollover!BN36*Rents!BO36/30))</f>
        <v/>
      </c>
      <c r="BP36" s="47" t="str">
        <f>IF('Res Rent Roll'!$B36="","",IF('Res Rent Roll'!$D36="YES",IF(Vacancy!BP$3&lt;'Res Rent Roll'!$J36,'Res Rent Roll'!$H36*'Res Rent Roll'!$C36,'Res Rent Roll'!$R36*Rollover!BO36*Rents!BP36/30),'Res Rent Roll'!$R36*Rollover!BO36*Rents!BP36/30))</f>
        <v/>
      </c>
      <c r="BQ36" s="47" t="str">
        <f>IF('Res Rent Roll'!$B36="","",IF('Res Rent Roll'!$D36="YES",IF(Vacancy!BQ$3&lt;'Res Rent Roll'!$J36,'Res Rent Roll'!$H36*'Res Rent Roll'!$C36,'Res Rent Roll'!$R36*Rollover!BP36*Rents!BQ36/30),'Res Rent Roll'!$R36*Rollover!BP36*Rents!BQ36/30))</f>
        <v/>
      </c>
      <c r="BR36" s="47" t="str">
        <f>IF('Res Rent Roll'!$B36="","",IF('Res Rent Roll'!$D36="YES",IF(Vacancy!BR$3&lt;'Res Rent Roll'!$J36,'Res Rent Roll'!$H36*'Res Rent Roll'!$C36,'Res Rent Roll'!$R36*Rollover!BQ36*Rents!BR36/30),'Res Rent Roll'!$R36*Rollover!BQ36*Rents!BR36/30))</f>
        <v/>
      </c>
      <c r="BS36" s="47" t="str">
        <f>IF('Res Rent Roll'!$B36="","",IF('Res Rent Roll'!$D36="YES",IF(Vacancy!BS$3&lt;'Res Rent Roll'!$J36,'Res Rent Roll'!$H36*'Res Rent Roll'!$C36,'Res Rent Roll'!$R36*Rollover!BR36*Rents!BS36/30),'Res Rent Roll'!$R36*Rollover!BR36*Rents!BS36/30))</f>
        <v/>
      </c>
      <c r="BT36" s="47" t="str">
        <f>IF('Res Rent Roll'!$B36="","",IF('Res Rent Roll'!$D36="YES",IF(Vacancy!BT$3&lt;'Res Rent Roll'!$J36,'Res Rent Roll'!$H36*'Res Rent Roll'!$C36,'Res Rent Roll'!$R36*Rollover!BS36*Rents!BT36/30),'Res Rent Roll'!$R36*Rollover!BS36*Rents!BT36/30))</f>
        <v/>
      </c>
      <c r="BU36" s="47" t="str">
        <f>IF('Res Rent Roll'!$B36="","",IF('Res Rent Roll'!$D36="YES",IF(Vacancy!BU$3&lt;'Res Rent Roll'!$J36,'Res Rent Roll'!$H36*'Res Rent Roll'!$C36,'Res Rent Roll'!$R36*Rollover!BT36*Rents!BU36/30),'Res Rent Roll'!$R36*Rollover!BT36*Rents!BU36/30))</f>
        <v/>
      </c>
      <c r="BV36" s="47" t="str">
        <f>IF('Res Rent Roll'!$B36="","",IF('Res Rent Roll'!$D36="YES",IF(Vacancy!BV$3&lt;'Res Rent Roll'!$J36,'Res Rent Roll'!$H36*'Res Rent Roll'!$C36,'Res Rent Roll'!$R36*Rollover!BU36*Rents!BV36/30),'Res Rent Roll'!$R36*Rollover!BU36*Rents!BV36/30))</f>
        <v/>
      </c>
      <c r="BW36" s="47" t="str">
        <f>IF('Res Rent Roll'!$B36="","",IF('Res Rent Roll'!$D36="YES",IF(Vacancy!BW$3&lt;'Res Rent Roll'!$J36,'Res Rent Roll'!$H36*'Res Rent Roll'!$C36,'Res Rent Roll'!$R36*Rollover!BV36*Rents!BW36/30),'Res Rent Roll'!$R36*Rollover!BV36*Rents!BW36/30))</f>
        <v/>
      </c>
      <c r="BX36" s="47" t="str">
        <f>IF('Res Rent Roll'!$B36="","",IF('Res Rent Roll'!$D36="YES",IF(Vacancy!BX$3&lt;'Res Rent Roll'!$J36,'Res Rent Roll'!$H36*'Res Rent Roll'!$C36,'Res Rent Roll'!$R36*Rollover!BW36*Rents!BX36/30),'Res Rent Roll'!$R36*Rollover!BW36*Rents!BX36/30))</f>
        <v/>
      </c>
      <c r="BY36" s="47" t="str">
        <f>IF('Res Rent Roll'!$B36="","",IF('Res Rent Roll'!$D36="YES",IF(Vacancy!BY$3&lt;'Res Rent Roll'!$J36,'Res Rent Roll'!$H36*'Res Rent Roll'!$C36,'Res Rent Roll'!$R36*Rollover!BX36*Rents!BY36/30),'Res Rent Roll'!$R36*Rollover!BX36*Rents!BY36/30))</f>
        <v/>
      </c>
      <c r="BZ36" s="47" t="str">
        <f>IF('Res Rent Roll'!$B36="","",IF('Res Rent Roll'!$D36="YES",IF(Vacancy!BZ$3&lt;'Res Rent Roll'!$J36,'Res Rent Roll'!$H36*'Res Rent Roll'!$C36,'Res Rent Roll'!$R36*Rollover!BY36*Rents!BZ36/30),'Res Rent Roll'!$R36*Rollover!BY36*Rents!BZ36/30))</f>
        <v/>
      </c>
      <c r="CA36" s="47" t="str">
        <f>IF('Res Rent Roll'!$B36="","",IF('Res Rent Roll'!$D36="YES",IF(Vacancy!CA$3&lt;'Res Rent Roll'!$J36,'Res Rent Roll'!$H36*'Res Rent Roll'!$C36,'Res Rent Roll'!$R36*Rollover!BZ36*Rents!CA36/30),'Res Rent Roll'!$R36*Rollover!BZ36*Rents!CA36/30))</f>
        <v/>
      </c>
      <c r="CB36" s="47" t="str">
        <f>IF('Res Rent Roll'!$B36="","",IF('Res Rent Roll'!$D36="YES",IF(Vacancy!CB$3&lt;'Res Rent Roll'!$J36,'Res Rent Roll'!$H36*'Res Rent Roll'!$C36,'Res Rent Roll'!$R36*Rollover!CA36*Rents!CB36/30),'Res Rent Roll'!$R36*Rollover!CA36*Rents!CB36/30))</f>
        <v/>
      </c>
      <c r="CC36" s="47" t="str">
        <f>IF('Res Rent Roll'!$B36="","",IF('Res Rent Roll'!$D36="YES",IF(Vacancy!CC$3&lt;'Res Rent Roll'!$J36,'Res Rent Roll'!$H36*'Res Rent Roll'!$C36,'Res Rent Roll'!$R36*Rollover!CB36*Rents!CC36/30),'Res Rent Roll'!$R36*Rollover!CB36*Rents!CC36/30))</f>
        <v/>
      </c>
      <c r="CD36" s="47" t="str">
        <f>IF('Res Rent Roll'!$B36="","",IF('Res Rent Roll'!$D36="YES",IF(Vacancy!CD$3&lt;'Res Rent Roll'!$J36,'Res Rent Roll'!$H36*'Res Rent Roll'!$C36,'Res Rent Roll'!$R36*Rollover!CC36*Rents!CD36/30),'Res Rent Roll'!$R36*Rollover!CC36*Rents!CD36/30))</f>
        <v/>
      </c>
      <c r="CE36" s="47" t="str">
        <f>IF('Res Rent Roll'!$B36="","",IF('Res Rent Roll'!$D36="YES",IF(Vacancy!CE$3&lt;'Res Rent Roll'!$J36,'Res Rent Roll'!$H36*'Res Rent Roll'!$C36,'Res Rent Roll'!$R36*Rollover!CD36*Rents!CE36/30),'Res Rent Roll'!$R36*Rollover!CD36*Rents!CE36/30))</f>
        <v/>
      </c>
      <c r="CF36" s="47" t="str">
        <f>IF('Res Rent Roll'!$B36="","",IF('Res Rent Roll'!$D36="YES",IF(Vacancy!CF$3&lt;'Res Rent Roll'!$J36,'Res Rent Roll'!$H36*'Res Rent Roll'!$C36,'Res Rent Roll'!$R36*Rollover!CE36*Rents!CF36/30),'Res Rent Roll'!$R36*Rollover!CE36*Rents!CF36/30))</f>
        <v/>
      </c>
      <c r="CG36" s="47" t="str">
        <f>IF('Res Rent Roll'!$B36="","",IF('Res Rent Roll'!$D36="YES",IF(Vacancy!CG$3&lt;'Res Rent Roll'!$J36,'Res Rent Roll'!$H36*'Res Rent Roll'!$C36,'Res Rent Roll'!$R36*Rollover!CF36*Rents!CG36/30),'Res Rent Roll'!$R36*Rollover!CF36*Rents!CG36/30))</f>
        <v/>
      </c>
      <c r="CH36" s="47" t="str">
        <f>IF('Res Rent Roll'!$B36="","",IF('Res Rent Roll'!$D36="YES",IF(Vacancy!CH$3&lt;'Res Rent Roll'!$J36,'Res Rent Roll'!$H36*'Res Rent Roll'!$C36,'Res Rent Roll'!$R36*Rollover!CG36*Rents!CH36/30),'Res Rent Roll'!$R36*Rollover!CG36*Rents!CH36/30))</f>
        <v/>
      </c>
      <c r="CI36" s="47" t="str">
        <f>IF('Res Rent Roll'!$B36="","",IF('Res Rent Roll'!$D36="YES",IF(Vacancy!CI$3&lt;'Res Rent Roll'!$J36,'Res Rent Roll'!$H36*'Res Rent Roll'!$C36,'Res Rent Roll'!$R36*Rollover!CH36*Rents!CI36/30),'Res Rent Roll'!$R36*Rollover!CH36*Rents!CI36/30))</f>
        <v/>
      </c>
      <c r="CJ36" s="47" t="str">
        <f>IF('Res Rent Roll'!$B36="","",IF('Res Rent Roll'!$D36="YES",IF(Vacancy!CJ$3&lt;'Res Rent Roll'!$J36,'Res Rent Roll'!$H36*'Res Rent Roll'!$C36,'Res Rent Roll'!$R36*Rollover!CI36*Rents!CJ36/30),'Res Rent Roll'!$R36*Rollover!CI36*Rents!CJ36/30))</f>
        <v/>
      </c>
      <c r="CK36" s="47" t="str">
        <f>IF('Res Rent Roll'!$B36="","",IF('Res Rent Roll'!$D36="YES",IF(Vacancy!CK$3&lt;'Res Rent Roll'!$J36,'Res Rent Roll'!$H36*'Res Rent Roll'!$C36,'Res Rent Roll'!$R36*Rollover!CJ36*Rents!CK36/30),'Res Rent Roll'!$R36*Rollover!CJ36*Rents!CK36/30))</f>
        <v/>
      </c>
      <c r="CL36" s="47" t="str">
        <f>IF('Res Rent Roll'!$B36="","",IF('Res Rent Roll'!$D36="YES",IF(Vacancy!CL$3&lt;'Res Rent Roll'!$J36,'Res Rent Roll'!$H36*'Res Rent Roll'!$C36,'Res Rent Roll'!$R36*Rollover!CK36*Rents!CL36/30),'Res Rent Roll'!$R36*Rollover!CK36*Rents!CL36/30))</f>
        <v/>
      </c>
      <c r="CM36" s="47" t="str">
        <f>IF('Res Rent Roll'!$B36="","",IF('Res Rent Roll'!$D36="YES",IF(Vacancy!CM$3&lt;'Res Rent Roll'!$J36,'Res Rent Roll'!$H36*'Res Rent Roll'!$C36,'Res Rent Roll'!$R36*Rollover!CL36*Rents!CM36/30),'Res Rent Roll'!$R36*Rollover!CL36*Rents!CM36/30))</f>
        <v/>
      </c>
      <c r="CN36" s="47" t="str">
        <f>IF('Res Rent Roll'!$B36="","",IF('Res Rent Roll'!$D36="YES",IF(Vacancy!CN$3&lt;'Res Rent Roll'!$J36,'Res Rent Roll'!$H36*'Res Rent Roll'!$C36,'Res Rent Roll'!$R36*Rollover!CM36*Rents!CN36/30),'Res Rent Roll'!$R36*Rollover!CM36*Rents!CN36/30))</f>
        <v/>
      </c>
      <c r="CO36" s="47" t="str">
        <f>IF('Res Rent Roll'!$B36="","",IF('Res Rent Roll'!$D36="YES",IF(Vacancy!CO$3&lt;'Res Rent Roll'!$J36,'Res Rent Roll'!$H36*'Res Rent Roll'!$C36,'Res Rent Roll'!$R36*Rollover!CN36*Rents!CO36/30),'Res Rent Roll'!$R36*Rollover!CN36*Rents!CO36/30))</f>
        <v/>
      </c>
      <c r="CP36" s="47" t="str">
        <f>IF('Res Rent Roll'!$B36="","",IF('Res Rent Roll'!$D36="YES",IF(Vacancy!CP$3&lt;'Res Rent Roll'!$J36,'Res Rent Roll'!$H36*'Res Rent Roll'!$C36,'Res Rent Roll'!$R36*Rollover!CO36*Rents!CP36/30),'Res Rent Roll'!$R36*Rollover!CO36*Rents!CP36/30))</f>
        <v/>
      </c>
      <c r="CQ36" s="47" t="str">
        <f>IF('Res Rent Roll'!$B36="","",IF('Res Rent Roll'!$D36="YES",IF(Vacancy!CQ$3&lt;'Res Rent Roll'!$J36,'Res Rent Roll'!$H36*'Res Rent Roll'!$C36,'Res Rent Roll'!$R36*Rollover!CP36*Rents!CQ36/30),'Res Rent Roll'!$R36*Rollover!CP36*Rents!CQ36/30))</f>
        <v/>
      </c>
      <c r="CR36" s="47" t="str">
        <f>IF('Res Rent Roll'!$B36="","",IF('Res Rent Roll'!$D36="YES",IF(Vacancy!CR$3&lt;'Res Rent Roll'!$J36,'Res Rent Roll'!$H36*'Res Rent Roll'!$C36,'Res Rent Roll'!$R36*Rollover!CQ36*Rents!CR36/30),'Res Rent Roll'!$R36*Rollover!CQ36*Rents!CR36/30))</f>
        <v/>
      </c>
      <c r="CS36" s="47" t="str">
        <f>IF('Res Rent Roll'!$B36="","",IF('Res Rent Roll'!$D36="YES",IF(Vacancy!CS$3&lt;'Res Rent Roll'!$J36,'Res Rent Roll'!$H36*'Res Rent Roll'!$C36,'Res Rent Roll'!$R36*Rollover!CR36*Rents!CS36/30),'Res Rent Roll'!$R36*Rollover!CR36*Rents!CS36/30))</f>
        <v/>
      </c>
      <c r="CT36" s="47" t="str">
        <f>IF('Res Rent Roll'!$B36="","",IF('Res Rent Roll'!$D36="YES",IF(Vacancy!CT$3&lt;'Res Rent Roll'!$J36,'Res Rent Roll'!$H36*'Res Rent Roll'!$C36,'Res Rent Roll'!$R36*Rollover!CS36*Rents!CT36/30),'Res Rent Roll'!$R36*Rollover!CS36*Rents!CT36/30))</f>
        <v/>
      </c>
      <c r="CU36" s="47" t="str">
        <f>IF('Res Rent Roll'!$B36="","",IF('Res Rent Roll'!$D36="YES",IF(Vacancy!CU$3&lt;'Res Rent Roll'!$J36,'Res Rent Roll'!$H36*'Res Rent Roll'!$C36,'Res Rent Roll'!$R36*Rollover!CT36*Rents!CU36/30),'Res Rent Roll'!$R36*Rollover!CT36*Rents!CU36/30))</f>
        <v/>
      </c>
      <c r="CV36" s="47" t="str">
        <f>IF('Res Rent Roll'!$B36="","",IF('Res Rent Roll'!$D36="YES",IF(Vacancy!CV$3&lt;'Res Rent Roll'!$J36,'Res Rent Roll'!$H36*'Res Rent Roll'!$C36,'Res Rent Roll'!$R36*Rollover!CU36*Rents!CV36/30),'Res Rent Roll'!$R36*Rollover!CU36*Rents!CV36/30))</f>
        <v/>
      </c>
      <c r="CW36" s="47" t="str">
        <f>IF('Res Rent Roll'!$B36="","",IF('Res Rent Roll'!$D36="YES",IF(Vacancy!CW$3&lt;'Res Rent Roll'!$J36,'Res Rent Roll'!$H36*'Res Rent Roll'!$C36,'Res Rent Roll'!$R36*Rollover!CV36*Rents!CW36/30),'Res Rent Roll'!$R36*Rollover!CV36*Rents!CW36/30))</f>
        <v/>
      </c>
      <c r="CX36" s="47" t="str">
        <f>IF('Res Rent Roll'!$B36="","",IF('Res Rent Roll'!$D36="YES",IF(Vacancy!CX$3&lt;'Res Rent Roll'!$J36,'Res Rent Roll'!$H36*'Res Rent Roll'!$C36,'Res Rent Roll'!$R36*Rollover!CW36*Rents!CX36/30),'Res Rent Roll'!$R36*Rollover!CW36*Rents!CX36/30))</f>
        <v/>
      </c>
      <c r="CY36" s="47" t="str">
        <f>IF('Res Rent Roll'!$B36="","",IF('Res Rent Roll'!$D36="YES",IF(Vacancy!CY$3&lt;'Res Rent Roll'!$J36,'Res Rent Roll'!$H36*'Res Rent Roll'!$C36,'Res Rent Roll'!$R36*Rollover!CX36*Rents!CY36/30),'Res Rent Roll'!$R36*Rollover!CX36*Rents!CY36/30))</f>
        <v/>
      </c>
      <c r="CZ36" s="47" t="str">
        <f>IF('Res Rent Roll'!$B36="","",IF('Res Rent Roll'!$D36="YES",IF(Vacancy!CZ$3&lt;'Res Rent Roll'!$J36,'Res Rent Roll'!$H36*'Res Rent Roll'!$C36,'Res Rent Roll'!$R36*Rollover!CY36*Rents!CZ36/30),'Res Rent Roll'!$R36*Rollover!CY36*Rents!CZ36/30))</f>
        <v/>
      </c>
      <c r="DA36" s="47" t="str">
        <f>IF('Res Rent Roll'!$B36="","",IF('Res Rent Roll'!$D36="YES",IF(Vacancy!DA$3&lt;'Res Rent Roll'!$J36,'Res Rent Roll'!$H36*'Res Rent Roll'!$C36,'Res Rent Roll'!$R36*Rollover!CZ36*Rents!DA36/30),'Res Rent Roll'!$R36*Rollover!CZ36*Rents!DA36/30))</f>
        <v/>
      </c>
      <c r="DB36" s="47" t="str">
        <f>IF('Res Rent Roll'!$B36="","",IF('Res Rent Roll'!$D36="YES",IF(Vacancy!DB$3&lt;'Res Rent Roll'!$J36,'Res Rent Roll'!$H36*'Res Rent Roll'!$C36,'Res Rent Roll'!$R36*Rollover!DA36*Rents!DB36/30),'Res Rent Roll'!$R36*Rollover!DA36*Rents!DB36/30))</f>
        <v/>
      </c>
      <c r="DC36" s="47" t="str">
        <f>IF('Res Rent Roll'!$B36="","",IF('Res Rent Roll'!$D36="YES",IF(Vacancy!DC$3&lt;'Res Rent Roll'!$J36,'Res Rent Roll'!$H36*'Res Rent Roll'!$C36,'Res Rent Roll'!$R36*Rollover!DB36*Rents!DC36/30),'Res Rent Roll'!$R36*Rollover!DB36*Rents!DC36/30))</f>
        <v/>
      </c>
      <c r="DD36" s="47" t="str">
        <f>IF('Res Rent Roll'!$B36="","",IF('Res Rent Roll'!$D36="YES",IF(Vacancy!DD$3&lt;'Res Rent Roll'!$J36,'Res Rent Roll'!$H36*'Res Rent Roll'!$C36,'Res Rent Roll'!$R36*Rollover!DC36*Rents!DD36/30),'Res Rent Roll'!$R36*Rollover!DC36*Rents!DD36/30))</f>
        <v/>
      </c>
      <c r="DE36" s="47" t="str">
        <f>IF('Res Rent Roll'!$B36="","",IF('Res Rent Roll'!$D36="YES",IF(Vacancy!DE$3&lt;'Res Rent Roll'!$J36,'Res Rent Roll'!$H36*'Res Rent Roll'!$C36,'Res Rent Roll'!$R36*Rollover!DD36*Rents!DE36/30),'Res Rent Roll'!$R36*Rollover!DD36*Rents!DE36/30))</f>
        <v/>
      </c>
      <c r="DF36" s="47" t="str">
        <f>IF('Res Rent Roll'!$B36="","",IF('Res Rent Roll'!$D36="YES",IF(Vacancy!DF$3&lt;'Res Rent Roll'!$J36,'Res Rent Roll'!$H36*'Res Rent Roll'!$C36,'Res Rent Roll'!$R36*Rollover!DE36*Rents!DF36/30),'Res Rent Roll'!$R36*Rollover!DE36*Rents!DF36/30))</f>
        <v/>
      </c>
      <c r="DG36" s="47" t="str">
        <f>IF('Res Rent Roll'!$B36="","",IF('Res Rent Roll'!$D36="YES",IF(Vacancy!DG$3&lt;'Res Rent Roll'!$J36,'Res Rent Roll'!$H36*'Res Rent Roll'!$C36,'Res Rent Roll'!$R36*Rollover!DF36*Rents!DG36/30),'Res Rent Roll'!$R36*Rollover!DF36*Rents!DG36/30))</f>
        <v/>
      </c>
      <c r="DH36" s="47" t="str">
        <f>IF('Res Rent Roll'!$B36="","",IF('Res Rent Roll'!$D36="YES",IF(Vacancy!DH$3&lt;'Res Rent Roll'!$J36,'Res Rent Roll'!$H36*'Res Rent Roll'!$C36,'Res Rent Roll'!$R36*Rollover!DG36*Rents!DH36/30),'Res Rent Roll'!$R36*Rollover!DG36*Rents!DH36/30))</f>
        <v/>
      </c>
      <c r="DI36" s="47" t="str">
        <f>IF('Res Rent Roll'!$B36="","",IF('Res Rent Roll'!$D36="YES",IF(Vacancy!DI$3&lt;'Res Rent Roll'!$J36,'Res Rent Roll'!$H36*'Res Rent Roll'!$C36,'Res Rent Roll'!$R36*Rollover!DH36*Rents!DI36/30),'Res Rent Roll'!$R36*Rollover!DH36*Rents!DI36/30))</f>
        <v/>
      </c>
      <c r="DJ36" s="47" t="str">
        <f>IF('Res Rent Roll'!$B36="","",IF('Res Rent Roll'!$D36="YES",IF(Vacancy!DJ$3&lt;'Res Rent Roll'!$J36,'Res Rent Roll'!$H36*'Res Rent Roll'!$C36,'Res Rent Roll'!$R36*Rollover!DI36*Rents!DJ36/30),'Res Rent Roll'!$R36*Rollover!DI36*Rents!DJ36/30))</f>
        <v/>
      </c>
      <c r="DK36" s="47" t="str">
        <f>IF('Res Rent Roll'!$B36="","",IF('Res Rent Roll'!$D36="YES",IF(Vacancy!DK$3&lt;'Res Rent Roll'!$J36,'Res Rent Roll'!$H36*'Res Rent Roll'!$C36,'Res Rent Roll'!$R36*Rollover!DJ36*Rents!DK36/30),'Res Rent Roll'!$R36*Rollover!DJ36*Rents!DK36/30))</f>
        <v/>
      </c>
      <c r="DL36" s="47" t="str">
        <f>IF('Res Rent Roll'!$B36="","",IF('Res Rent Roll'!$D36="YES",IF(Vacancy!DL$3&lt;'Res Rent Roll'!$J36,'Res Rent Roll'!$H36*'Res Rent Roll'!$C36,'Res Rent Roll'!$R36*Rollover!DK36*Rents!DL36/30),'Res Rent Roll'!$R36*Rollover!DK36*Rents!DL36/30))</f>
        <v/>
      </c>
      <c r="DM36" s="47" t="str">
        <f>IF('Res Rent Roll'!$B36="","",IF('Res Rent Roll'!$D36="YES",IF(Vacancy!DM$3&lt;'Res Rent Roll'!$J36,'Res Rent Roll'!$H36*'Res Rent Roll'!$C36,'Res Rent Roll'!$R36*Rollover!DL36*Rents!DM36/30),'Res Rent Roll'!$R36*Rollover!DL36*Rents!DM36/30))</f>
        <v/>
      </c>
      <c r="DN36" s="47" t="str">
        <f>IF('Res Rent Roll'!$B36="","",IF('Res Rent Roll'!$D36="YES",IF(Vacancy!DN$3&lt;'Res Rent Roll'!$J36,'Res Rent Roll'!$H36*'Res Rent Roll'!$C36,'Res Rent Roll'!$R36*Rollover!DM36*Rents!DN36/30),'Res Rent Roll'!$R36*Rollover!DM36*Rents!DN36/30))</f>
        <v/>
      </c>
      <c r="DO36" s="47" t="str">
        <f>IF('Res Rent Roll'!$B36="","",IF('Res Rent Roll'!$D36="YES",IF(Vacancy!DO$3&lt;'Res Rent Roll'!$J36,'Res Rent Roll'!$H36*'Res Rent Roll'!$C36,'Res Rent Roll'!$R36*Rollover!DN36*Rents!DO36/30),'Res Rent Roll'!$R36*Rollover!DN36*Rents!DO36/30))</f>
        <v/>
      </c>
      <c r="DP36" s="47" t="str">
        <f>IF('Res Rent Roll'!$B36="","",IF('Res Rent Roll'!$D36="YES",IF(Vacancy!DP$3&lt;'Res Rent Roll'!$J36,'Res Rent Roll'!$H36*'Res Rent Roll'!$C36,'Res Rent Roll'!$R36*Rollover!DO36*Rents!DP36/30),'Res Rent Roll'!$R36*Rollover!DO36*Rents!DP36/30))</f>
        <v/>
      </c>
      <c r="DQ36" s="47" t="str">
        <f>IF('Res Rent Roll'!$B36="","",IF('Res Rent Roll'!$D36="YES",IF(Vacancy!DQ$3&lt;'Res Rent Roll'!$J36,'Res Rent Roll'!$H36*'Res Rent Roll'!$C36,'Res Rent Roll'!$R36*Rollover!DP36*Rents!DQ36/30),'Res Rent Roll'!$R36*Rollover!DP36*Rents!DQ36/30))</f>
        <v/>
      </c>
      <c r="DR36" s="47" t="str">
        <f>IF('Res Rent Roll'!$B36="","",IF('Res Rent Roll'!$D36="YES",IF(Vacancy!DR$3&lt;'Res Rent Roll'!$J36,'Res Rent Roll'!$H36*'Res Rent Roll'!$C36,'Res Rent Roll'!$R36*Rollover!DQ36*Rents!DR36/30),'Res Rent Roll'!$R36*Rollover!DQ36*Rents!DR36/30))</f>
        <v/>
      </c>
      <c r="DS36" s="47" t="str">
        <f>IF('Res Rent Roll'!$B36="","",IF('Res Rent Roll'!$D36="YES",IF(Vacancy!DS$3&lt;'Res Rent Roll'!$J36,'Res Rent Roll'!$H36*'Res Rent Roll'!$C36,'Res Rent Roll'!$R36*Rollover!DR36*Rents!DS36/30),'Res Rent Roll'!$R36*Rollover!DR36*Rents!DS36/30))</f>
        <v/>
      </c>
      <c r="DT36" s="47" t="str">
        <f>IF('Res Rent Roll'!$B36="","",IF('Res Rent Roll'!$D36="YES",IF(Vacancy!DT$3&lt;'Res Rent Roll'!$J36,'Res Rent Roll'!$H36*'Res Rent Roll'!$C36,'Res Rent Roll'!$R36*Rollover!DS36*Rents!DT36/30),'Res Rent Roll'!$R36*Rollover!DS36*Rents!DT36/30))</f>
        <v/>
      </c>
      <c r="DU36" s="47" t="str">
        <f>IF('Res Rent Roll'!$B36="","",IF('Res Rent Roll'!$D36="YES",IF(Vacancy!DU$3&lt;'Res Rent Roll'!$J36,'Res Rent Roll'!$H36*'Res Rent Roll'!$C36,'Res Rent Roll'!$R36*Rollover!DT36*Rents!DU36/30),'Res Rent Roll'!$R36*Rollover!DT36*Rents!DU36/30))</f>
        <v/>
      </c>
      <c r="DV36" s="47" t="str">
        <f>IF('Res Rent Roll'!$B36="","",IF('Res Rent Roll'!$D36="YES",IF(Vacancy!DV$3&lt;'Res Rent Roll'!$J36,'Res Rent Roll'!$H36*'Res Rent Roll'!$C36,'Res Rent Roll'!$R36*Rollover!DU36*Rents!DV36/30),'Res Rent Roll'!$R36*Rollover!DU36*Rents!DV36/30))</f>
        <v/>
      </c>
      <c r="DW36" s="47" t="str">
        <f>IF('Res Rent Roll'!$B36="","",IF('Res Rent Roll'!$D36="YES",IF(Vacancy!DW$3&lt;'Res Rent Roll'!$J36,'Res Rent Roll'!$H36*'Res Rent Roll'!$C36,'Res Rent Roll'!$R36*Rollover!DV36*Rents!DW36/30),'Res Rent Roll'!$R36*Rollover!DV36*Rents!DW36/30))</f>
        <v/>
      </c>
      <c r="DX36" s="47" t="str">
        <f>IF('Res Rent Roll'!$B36="","",IF('Res Rent Roll'!$D36="YES",IF(Vacancy!DX$3&lt;'Res Rent Roll'!$J36,'Res Rent Roll'!$H36*'Res Rent Roll'!$C36,'Res Rent Roll'!$R36*Rollover!DW36*Rents!DX36/30),'Res Rent Roll'!$R36*Rollover!DW36*Rents!DX36/30))</f>
        <v/>
      </c>
      <c r="DY36" s="47" t="str">
        <f>IF('Res Rent Roll'!$B36="","",IF('Res Rent Roll'!$D36="YES",IF(Vacancy!DY$3&lt;'Res Rent Roll'!$J36,'Res Rent Roll'!$H36*'Res Rent Roll'!$C36,'Res Rent Roll'!$R36*Rollover!DX36*Rents!DY36/30),'Res Rent Roll'!$R36*Rollover!DX36*Rents!DY36/30))</f>
        <v/>
      </c>
      <c r="DZ36" s="47" t="str">
        <f>IF('Res Rent Roll'!$B36="","",IF('Res Rent Roll'!$D36="YES",IF(Vacancy!DZ$3&lt;'Res Rent Roll'!$J36,'Res Rent Roll'!$H36*'Res Rent Roll'!$C36,'Res Rent Roll'!$R36*Rollover!DY36*Rents!DZ36/30),'Res Rent Roll'!$R36*Rollover!DY36*Rents!DZ36/30))</f>
        <v/>
      </c>
      <c r="EA36" s="47" t="str">
        <f>IF('Res Rent Roll'!$B36="","",IF('Res Rent Roll'!$D36="YES",IF(Vacancy!EA$3&lt;'Res Rent Roll'!$J36,'Res Rent Roll'!$H36*'Res Rent Roll'!$C36,'Res Rent Roll'!$R36*Rollover!DZ36*Rents!EA36/30),'Res Rent Roll'!$R36*Rollover!DZ36*Rents!EA36/30))</f>
        <v/>
      </c>
      <c r="EB36" s="47" t="str">
        <f>IF('Res Rent Roll'!$B36="","",IF('Res Rent Roll'!$D36="YES",IF(Vacancy!EB$3&lt;'Res Rent Roll'!$J36,'Res Rent Roll'!$H36*'Res Rent Roll'!$C36,'Res Rent Roll'!$R36*Rollover!EA36*Rents!EB36/30),'Res Rent Roll'!$R36*Rollover!EA36*Rents!EB36/30))</f>
        <v/>
      </c>
      <c r="EC36" s="47" t="str">
        <f>IF('Res Rent Roll'!$B36="","",IF('Res Rent Roll'!$D36="YES",IF(Vacancy!EC$3&lt;'Res Rent Roll'!$J36,'Res Rent Roll'!$H36*'Res Rent Roll'!$C36,'Res Rent Roll'!$R36*Rollover!EB36*Rents!EC36/30),'Res Rent Roll'!$R36*Rollover!EB36*Rents!EC36/30))</f>
        <v/>
      </c>
      <c r="ED36" s="47" t="str">
        <f>IF('Res Rent Roll'!$B36="","",IF('Res Rent Roll'!$D36="YES",IF(Vacancy!ED$3&lt;'Res Rent Roll'!$J36,'Res Rent Roll'!$H36*'Res Rent Roll'!$C36,'Res Rent Roll'!$R36*Rollover!EC36*Rents!ED36/30),'Res Rent Roll'!$R36*Rollover!EC36*Rents!ED36/30))</f>
        <v/>
      </c>
      <c r="EE36" s="47" t="str">
        <f>IF('Res Rent Roll'!$B36="","",IF('Res Rent Roll'!$D36="YES",IF(Vacancy!EE$3&lt;'Res Rent Roll'!$J36,'Res Rent Roll'!$H36*'Res Rent Roll'!$C36,'Res Rent Roll'!$R36*Rollover!ED36*Rents!EE36/30),'Res Rent Roll'!$R36*Rollover!ED36*Rents!EE36/30))</f>
        <v/>
      </c>
      <c r="EF36" s="47" t="str">
        <f>IF('Res Rent Roll'!$B36="","",IF('Res Rent Roll'!$D36="YES",IF(Vacancy!EF$3&lt;'Res Rent Roll'!$J36,'Res Rent Roll'!$H36*'Res Rent Roll'!$C36,'Res Rent Roll'!$R36*Rollover!EE36*Rents!EF36/30),'Res Rent Roll'!$R36*Rollover!EE36*Rents!EF36/30))</f>
        <v/>
      </c>
      <c r="EG36" s="47" t="str">
        <f>IF('Res Rent Roll'!$B36="","",IF('Res Rent Roll'!$D36="YES",IF(Vacancy!EG$3&lt;'Res Rent Roll'!$J36,'Res Rent Roll'!$H36*'Res Rent Roll'!$C36,'Res Rent Roll'!$R36*Rollover!EF36*Rents!EG36/30),'Res Rent Roll'!$R36*Rollover!EF36*Rents!EG36/30))</f>
        <v/>
      </c>
      <c r="EH36" s="47" t="str">
        <f>IF('Res Rent Roll'!$B36="","",IF('Res Rent Roll'!$D36="YES",IF(Vacancy!EH$3&lt;'Res Rent Roll'!$J36,'Res Rent Roll'!$H36*'Res Rent Roll'!$C36,'Res Rent Roll'!$R36*Rollover!EG36*Rents!EH36/30),'Res Rent Roll'!$R36*Rollover!EG36*Rents!EH36/30))</f>
        <v/>
      </c>
      <c r="EI36" s="47" t="str">
        <f>IF('Res Rent Roll'!$B36="","",IF('Res Rent Roll'!$D36="YES",IF(Vacancy!EI$3&lt;'Res Rent Roll'!$J36,'Res Rent Roll'!$H36*'Res Rent Roll'!$C36,'Res Rent Roll'!$R36*Rollover!EH36*Rents!EI36/30),'Res Rent Roll'!$R36*Rollover!EH36*Rents!EI36/30))</f>
        <v/>
      </c>
      <c r="EJ36" s="47" t="str">
        <f>IF('Res Rent Roll'!$B36="","",IF('Res Rent Roll'!$D36="YES",IF(Vacancy!EJ$3&lt;'Res Rent Roll'!$J36,'Res Rent Roll'!$H36*'Res Rent Roll'!$C36,'Res Rent Roll'!$R36*Rollover!EI36*Rents!EJ36/30),'Res Rent Roll'!$R36*Rollover!EI36*Rents!EJ36/30))</f>
        <v/>
      </c>
      <c r="EK36" s="47" t="str">
        <f>IF('Res Rent Roll'!$B36="","",IF('Res Rent Roll'!$D36="YES",IF(Vacancy!EK$3&lt;'Res Rent Roll'!$J36,'Res Rent Roll'!$H36*'Res Rent Roll'!$C36,'Res Rent Roll'!$R36*Rollover!EJ36*Rents!EK36/30),'Res Rent Roll'!$R36*Rollover!EJ36*Rents!EK36/30))</f>
        <v/>
      </c>
      <c r="EL36" s="47" t="str">
        <f>IF('Res Rent Roll'!$B36="","",IF('Res Rent Roll'!$D36="YES",IF(Vacancy!EL$3&lt;'Res Rent Roll'!$J36,'Res Rent Roll'!$H36*'Res Rent Roll'!$C36,'Res Rent Roll'!$R36*Rollover!EK36*Rents!EL36/30),'Res Rent Roll'!$R36*Rollover!EK36*Rents!EL36/30))</f>
        <v/>
      </c>
      <c r="EM36" s="47" t="str">
        <f>IF('Res Rent Roll'!$B36="","",IF('Res Rent Roll'!$D36="YES",IF(Vacancy!EM$3&lt;'Res Rent Roll'!$J36,'Res Rent Roll'!$H36*'Res Rent Roll'!$C36,'Res Rent Roll'!$R36*Rollover!EL36*Rents!EM36/30),'Res Rent Roll'!$R36*Rollover!EL36*Rents!EM36/30))</f>
        <v/>
      </c>
      <c r="EN36" s="47" t="str">
        <f>IF('Res Rent Roll'!$B36="","",IF('Res Rent Roll'!$D36="YES",IF(Vacancy!EN$3&lt;'Res Rent Roll'!$J36,'Res Rent Roll'!$H36*'Res Rent Roll'!$C36,'Res Rent Roll'!$R36*Rollover!EM36*Rents!EN36/30),'Res Rent Roll'!$R36*Rollover!EM36*Rents!EN36/30))</f>
        <v/>
      </c>
      <c r="EO36" s="47" t="str">
        <f>IF('Res Rent Roll'!$B36="","",IF('Res Rent Roll'!$D36="YES",IF(Vacancy!EO$3&lt;'Res Rent Roll'!$J36,'Res Rent Roll'!$H36*'Res Rent Roll'!$C36,'Res Rent Roll'!$R36*Rollover!EN36*Rents!EO36/30),'Res Rent Roll'!$R36*Rollover!EN36*Rents!EO36/30))</f>
        <v/>
      </c>
      <c r="EP36" s="47" t="str">
        <f>IF('Res Rent Roll'!$B36="","",IF('Res Rent Roll'!$D36="YES",IF(Vacancy!EP$3&lt;'Res Rent Roll'!$J36,'Res Rent Roll'!$H36*'Res Rent Roll'!$C36,'Res Rent Roll'!$R36*Rollover!EO36*Rents!EP36/30),'Res Rent Roll'!$R36*Rollover!EO36*Rents!EP36/30))</f>
        <v/>
      </c>
      <c r="EQ36" s="47" t="str">
        <f>IF('Res Rent Roll'!$B36="","",IF('Res Rent Roll'!$D36="YES",IF(Vacancy!EQ$3&lt;'Res Rent Roll'!$J36,'Res Rent Roll'!$H36*'Res Rent Roll'!$C36,'Res Rent Roll'!$R36*Rollover!EP36*Rents!EQ36/30),'Res Rent Roll'!$R36*Rollover!EP36*Rents!EQ36/30))</f>
        <v/>
      </c>
      <c r="ER36" s="47" t="str">
        <f>IF('Res Rent Roll'!$B36="","",IF('Res Rent Roll'!$D36="YES",IF(Vacancy!ER$3&lt;'Res Rent Roll'!$J36,'Res Rent Roll'!$H36*'Res Rent Roll'!$C36,'Res Rent Roll'!$R36*Rollover!EQ36*Rents!ER36/30),'Res Rent Roll'!$R36*Rollover!EQ36*Rents!ER36/30))</f>
        <v/>
      </c>
      <c r="ES36" s="47" t="str">
        <f>IF('Res Rent Roll'!$B36="","",IF('Res Rent Roll'!$D36="YES",IF(Vacancy!ES$3&lt;'Res Rent Roll'!$J36,'Res Rent Roll'!$H36*'Res Rent Roll'!$C36,'Res Rent Roll'!$R36*Rollover!ER36*Rents!ES36/30),'Res Rent Roll'!$R36*Rollover!ER36*Rents!ES36/30))</f>
        <v/>
      </c>
      <c r="ET36" s="47" t="str">
        <f>IF('Res Rent Roll'!$B36="","",IF('Res Rent Roll'!$D36="YES",IF(Vacancy!ET$3&lt;'Res Rent Roll'!$J36,'Res Rent Roll'!$H36*'Res Rent Roll'!$C36,'Res Rent Roll'!$R36*Rollover!ES36*Rents!ET36/30),'Res Rent Roll'!$R36*Rollover!ES36*Rents!ET36/30))</f>
        <v/>
      </c>
      <c r="EU36" s="47" t="str">
        <f>IF('Res Rent Roll'!$B36="","",IF('Res Rent Roll'!$D36="YES",IF(Vacancy!EU$3&lt;'Res Rent Roll'!$J36,'Res Rent Roll'!$H36*'Res Rent Roll'!$C36,'Res Rent Roll'!$R36*Rollover!ET36*Rents!EU36/30),'Res Rent Roll'!$R36*Rollover!ET36*Rents!EU36/30))</f>
        <v/>
      </c>
      <c r="EV36" s="47" t="str">
        <f>IF('Res Rent Roll'!$B36="","",IF('Res Rent Roll'!$D36="YES",IF(Vacancy!EV$3&lt;'Res Rent Roll'!$J36,'Res Rent Roll'!$H36*'Res Rent Roll'!$C36,'Res Rent Roll'!$R36*Rollover!EU36*Rents!EV36/30),'Res Rent Roll'!$R36*Rollover!EU36*Rents!EV36/30))</f>
        <v/>
      </c>
      <c r="EW36" s="47" t="str">
        <f>IF('Res Rent Roll'!$B36="","",IF('Res Rent Roll'!$D36="YES",IF(Vacancy!EW$3&lt;'Res Rent Roll'!$J36,'Res Rent Roll'!$H36*'Res Rent Roll'!$C36,'Res Rent Roll'!$R36*Rollover!EV36*Rents!EW36/30),'Res Rent Roll'!$R36*Rollover!EV36*Rents!EW36/30))</f>
        <v/>
      </c>
      <c r="EX36" s="47" t="str">
        <f>IF('Res Rent Roll'!$B36="","",IF('Res Rent Roll'!$D36="YES",IF(Vacancy!EX$3&lt;'Res Rent Roll'!$J36,'Res Rent Roll'!$H36*'Res Rent Roll'!$C36,'Res Rent Roll'!$R36*Rollover!EW36*Rents!EX36/30),'Res Rent Roll'!$R36*Rollover!EW36*Rents!EX36/30))</f>
        <v/>
      </c>
      <c r="EY36" s="47" t="str">
        <f>IF('Res Rent Roll'!$B36="","",IF('Res Rent Roll'!$D36="YES",IF(Vacancy!EY$3&lt;'Res Rent Roll'!$J36,'Res Rent Roll'!$H36*'Res Rent Roll'!$C36,'Res Rent Roll'!$R36*Rollover!EX36*Rents!EY36/30),'Res Rent Roll'!$R36*Rollover!EX36*Rents!EY36/30))</f>
        <v/>
      </c>
      <c r="EZ36" s="47" t="str">
        <f>IF('Res Rent Roll'!$B36="","",IF('Res Rent Roll'!$D36="YES",IF(Vacancy!EZ$3&lt;'Res Rent Roll'!$J36,'Res Rent Roll'!$H36*'Res Rent Roll'!$C36,'Res Rent Roll'!$R36*Rollover!EY36*Rents!EZ36/30),'Res Rent Roll'!$R36*Rollover!EY36*Rents!EZ36/30))</f>
        <v/>
      </c>
      <c r="FA36" s="47" t="str">
        <f>IF('Res Rent Roll'!$B36="","",IF('Res Rent Roll'!$D36="YES",IF(Vacancy!FA$3&lt;'Res Rent Roll'!$J36,'Res Rent Roll'!$H36*'Res Rent Roll'!$C36,'Res Rent Roll'!$R36*Rollover!EZ36*Rents!FA36/30),'Res Rent Roll'!$R36*Rollover!EZ36*Rents!FA36/30))</f>
        <v/>
      </c>
      <c r="FB36" s="47" t="str">
        <f>IF('Res Rent Roll'!$B36="","",IF('Res Rent Roll'!$D36="YES",IF(Vacancy!FB$3&lt;'Res Rent Roll'!$J36,'Res Rent Roll'!$H36*'Res Rent Roll'!$C36,'Res Rent Roll'!$R36*Rollover!FA36*Rents!FB36/30),'Res Rent Roll'!$R36*Rollover!FA36*Rents!FB36/30))</f>
        <v/>
      </c>
      <c r="FC36" s="47" t="str">
        <f>IF('Res Rent Roll'!$B36="","",IF('Res Rent Roll'!$D36="YES",IF(Vacancy!FC$3&lt;'Res Rent Roll'!$J36,'Res Rent Roll'!$H36*'Res Rent Roll'!$C36,'Res Rent Roll'!$R36*Rollover!FB36*Rents!FC36/30),'Res Rent Roll'!$R36*Rollover!FB36*Rents!FC36/30))</f>
        <v/>
      </c>
      <c r="FD36" s="47" t="str">
        <f>IF('Res Rent Roll'!$B36="","",IF('Res Rent Roll'!$D36="YES",IF(Vacancy!FD$3&lt;'Res Rent Roll'!$J36,'Res Rent Roll'!$H36*'Res Rent Roll'!$C36,'Res Rent Roll'!$R36*Rollover!FC36*Rents!FD36/30),'Res Rent Roll'!$R36*Rollover!FC36*Rents!FD36/30))</f>
        <v/>
      </c>
      <c r="FE36" s="47" t="str">
        <f>IF('Res Rent Roll'!$B36="","",IF('Res Rent Roll'!$D36="YES",IF(Vacancy!FE$3&lt;'Res Rent Roll'!$J36,'Res Rent Roll'!$H36*'Res Rent Roll'!$C36,'Res Rent Roll'!$R36*Rollover!FD36*Rents!FE36/30),'Res Rent Roll'!$R36*Rollover!FD36*Rents!FE36/30))</f>
        <v/>
      </c>
      <c r="FF36" s="47" t="str">
        <f>IF('Res Rent Roll'!$B36="","",IF('Res Rent Roll'!$D36="YES",IF(Vacancy!FF$3&lt;'Res Rent Roll'!$J36,'Res Rent Roll'!$H36*'Res Rent Roll'!$C36,'Res Rent Roll'!$R36*Rollover!FE36*Rents!FF36/30),'Res Rent Roll'!$R36*Rollover!FE36*Rents!FF36/30))</f>
        <v/>
      </c>
      <c r="FG36" s="47" t="str">
        <f>IF('Res Rent Roll'!$B36="","",IF('Res Rent Roll'!$D36="YES",IF(Vacancy!FG$3&lt;'Res Rent Roll'!$J36,'Res Rent Roll'!$H36*'Res Rent Roll'!$C36,'Res Rent Roll'!$R36*Rollover!FF36*Rents!FG36/30),'Res Rent Roll'!$R36*Rollover!FF36*Rents!FG36/30))</f>
        <v/>
      </c>
      <c r="FH36" s="47" t="str">
        <f>IF('Res Rent Roll'!$B36="","",IF('Res Rent Roll'!$D36="YES",IF(Vacancy!FH$3&lt;'Res Rent Roll'!$J36,'Res Rent Roll'!$H36*'Res Rent Roll'!$C36,'Res Rent Roll'!$R36*Rollover!FG36*Rents!FH36/30),'Res Rent Roll'!$R36*Rollover!FG36*Rents!FH36/30))</f>
        <v/>
      </c>
      <c r="FI36" s="47" t="str">
        <f>IF('Res Rent Roll'!$B36="","",IF('Res Rent Roll'!$D36="YES",IF(Vacancy!FI$3&lt;'Res Rent Roll'!$J36,'Res Rent Roll'!$H36*'Res Rent Roll'!$C36,'Res Rent Roll'!$R36*Rollover!FH36*Rents!FI36/30),'Res Rent Roll'!$R36*Rollover!FH36*Rents!FI36/30))</f>
        <v/>
      </c>
      <c r="FJ36" s="47" t="str">
        <f>IF('Res Rent Roll'!$B36="","",IF('Res Rent Roll'!$D36="YES",IF(Vacancy!FJ$3&lt;'Res Rent Roll'!$J36,'Res Rent Roll'!$H36*'Res Rent Roll'!$C36,'Res Rent Roll'!$R36*Rollover!FI36*Rents!FJ36/30),'Res Rent Roll'!$R36*Rollover!FI36*Rents!FJ36/30))</f>
        <v/>
      </c>
      <c r="FK36" s="47" t="str">
        <f>IF('Res Rent Roll'!$B36="","",IF('Res Rent Roll'!$D36="YES",IF(Vacancy!FK$3&lt;'Res Rent Roll'!$J36,'Res Rent Roll'!$H36*'Res Rent Roll'!$C36,'Res Rent Roll'!$R36*Rollover!FJ36*Rents!FK36/30),'Res Rent Roll'!$R36*Rollover!FJ36*Rents!FK36/30))</f>
        <v/>
      </c>
      <c r="FL36" s="47" t="str">
        <f>IF('Res Rent Roll'!$B36="","",IF('Res Rent Roll'!$D36="YES",IF(Vacancy!FL$3&lt;'Res Rent Roll'!$J36,'Res Rent Roll'!$H36*'Res Rent Roll'!$C36,'Res Rent Roll'!$R36*Rollover!FK36*Rents!FL36/30),'Res Rent Roll'!$R36*Rollover!FK36*Rents!FL36/30))</f>
        <v/>
      </c>
      <c r="FM36" s="47" t="str">
        <f>IF('Res Rent Roll'!$B36="","",IF('Res Rent Roll'!$D36="YES",IF(Vacancy!FM$3&lt;'Res Rent Roll'!$J36,'Res Rent Roll'!$H36*'Res Rent Roll'!$C36,'Res Rent Roll'!$R36*Rollover!FL36*Rents!FM36/30),'Res Rent Roll'!$R36*Rollover!FL36*Rents!FM36/30))</f>
        <v/>
      </c>
      <c r="FN36" s="47" t="str">
        <f>IF('Res Rent Roll'!$B36="","",IF('Res Rent Roll'!$D36="YES",IF(Vacancy!FN$3&lt;'Res Rent Roll'!$J36,'Res Rent Roll'!$H36*'Res Rent Roll'!$C36,'Res Rent Roll'!$R36*Rollover!FM36*Rents!FN36/30),'Res Rent Roll'!$R36*Rollover!FM36*Rents!FN36/30))</f>
        <v/>
      </c>
      <c r="FO36" s="47" t="str">
        <f>IF('Res Rent Roll'!$B36="","",IF('Res Rent Roll'!$D36="YES",IF(Vacancy!FO$3&lt;'Res Rent Roll'!$J36,'Res Rent Roll'!$H36*'Res Rent Roll'!$C36,'Res Rent Roll'!$R36*Rollover!FN36*Rents!FO36/30),'Res Rent Roll'!$R36*Rollover!FN36*Rents!FO36/30))</f>
        <v/>
      </c>
      <c r="FP36" s="47" t="str">
        <f>IF('Res Rent Roll'!$B36="","",IF('Res Rent Roll'!$D36="YES",IF(Vacancy!FP$3&lt;'Res Rent Roll'!$J36,'Res Rent Roll'!$H36*'Res Rent Roll'!$C36,'Res Rent Roll'!$R36*Rollover!FO36*Rents!FP36/30),'Res Rent Roll'!$R36*Rollover!FO36*Rents!FP36/30))</f>
        <v/>
      </c>
      <c r="FQ36" s="47" t="str">
        <f>IF('Res Rent Roll'!$B36="","",IF('Res Rent Roll'!$D36="YES",IF(Vacancy!FQ$3&lt;'Res Rent Roll'!$J36,'Res Rent Roll'!$H36*'Res Rent Roll'!$C36,'Res Rent Roll'!$R36*Rollover!FP36*Rents!FQ36/30),'Res Rent Roll'!$R36*Rollover!FP36*Rents!FQ36/30))</f>
        <v/>
      </c>
      <c r="FR36" s="47" t="str">
        <f>IF('Res Rent Roll'!$B36="","",IF('Res Rent Roll'!$D36="YES",IF(Vacancy!FR$3&lt;'Res Rent Roll'!$J36,'Res Rent Roll'!$H36*'Res Rent Roll'!$C36,'Res Rent Roll'!$R36*Rollover!FQ36*Rents!FR36/30),'Res Rent Roll'!$R36*Rollover!FQ36*Rents!FR36/30))</f>
        <v/>
      </c>
      <c r="FS36" s="47" t="str">
        <f>IF('Res Rent Roll'!$B36="","",IF('Res Rent Roll'!$D36="YES",IF(Vacancy!FS$3&lt;'Res Rent Roll'!$J36,'Res Rent Roll'!$H36*'Res Rent Roll'!$C36,'Res Rent Roll'!$R36*Rollover!FR36*Rents!FS36/30),'Res Rent Roll'!$R36*Rollover!FR36*Rents!FS36/30))</f>
        <v/>
      </c>
      <c r="FT36" s="47" t="str">
        <f>IF('Res Rent Roll'!$B36="","",IF('Res Rent Roll'!$D36="YES",IF(Vacancy!FT$3&lt;'Res Rent Roll'!$J36,'Res Rent Roll'!$H36*'Res Rent Roll'!$C36,'Res Rent Roll'!$R36*Rollover!FS36*Rents!FT36/30),'Res Rent Roll'!$R36*Rollover!FS36*Rents!FT36/30))</f>
        <v/>
      </c>
      <c r="FU36" s="47" t="str">
        <f>IF('Res Rent Roll'!$B36="","",IF('Res Rent Roll'!$D36="YES",IF(Vacancy!FU$3&lt;'Res Rent Roll'!$J36,'Res Rent Roll'!$H36*'Res Rent Roll'!$C36,'Res Rent Roll'!$R36*Rollover!FT36*Rents!FU36/30),'Res Rent Roll'!$R36*Rollover!FT36*Rents!FU36/30))</f>
        <v/>
      </c>
      <c r="FV36" s="47" t="str">
        <f>IF('Res Rent Roll'!$B36="","",IF('Res Rent Roll'!$D36="YES",IF(Vacancy!FV$3&lt;'Res Rent Roll'!$J36,'Res Rent Roll'!$H36*'Res Rent Roll'!$C36,'Res Rent Roll'!$R36*Rollover!FU36*Rents!FV36/30),'Res Rent Roll'!$R36*Rollover!FU36*Rents!FV36/30))</f>
        <v/>
      </c>
      <c r="FW36" s="47" t="str">
        <f>IF('Res Rent Roll'!$B36="","",IF('Res Rent Roll'!$D36="YES",IF(Vacancy!FW$3&lt;'Res Rent Roll'!$J36,'Res Rent Roll'!$H36*'Res Rent Roll'!$C36,'Res Rent Roll'!$R36*Rollover!FV36*Rents!FW36/30),'Res Rent Roll'!$R36*Rollover!FV36*Rents!FW36/30))</f>
        <v/>
      </c>
      <c r="FX36" s="47" t="str">
        <f>IF('Res Rent Roll'!$B36="","",IF('Res Rent Roll'!$D36="YES",IF(Vacancy!FX$3&lt;'Res Rent Roll'!$J36,'Res Rent Roll'!$H36*'Res Rent Roll'!$C36,'Res Rent Roll'!$R36*Rollover!FW36*Rents!FX36/30),'Res Rent Roll'!$R36*Rollover!FW36*Rents!FX36/30))</f>
        <v/>
      </c>
      <c r="FY36" s="47" t="str">
        <f>IF('Res Rent Roll'!$B36="","",IF('Res Rent Roll'!$D36="YES",IF(Vacancy!FY$3&lt;'Res Rent Roll'!$J36,'Res Rent Roll'!$H36*'Res Rent Roll'!$C36,'Res Rent Roll'!$R36*Rollover!FX36*Rents!FY36/30),'Res Rent Roll'!$R36*Rollover!FX36*Rents!FY36/30))</f>
        <v/>
      </c>
      <c r="FZ36" s="47" t="str">
        <f>IF('Res Rent Roll'!$B36="","",IF('Res Rent Roll'!$D36="YES",IF(Vacancy!FZ$3&lt;'Res Rent Roll'!$J36,'Res Rent Roll'!$H36*'Res Rent Roll'!$C36,'Res Rent Roll'!$R36*Rollover!FY36*Rents!FZ36/30),'Res Rent Roll'!$R36*Rollover!FY36*Rents!FZ36/30))</f>
        <v/>
      </c>
      <c r="GA36" s="48" t="str">
        <f>IF('Res Rent Roll'!$B36="","",IF('Res Rent Roll'!$D36="YES",IF(Vacancy!GA$3&lt;'Res Rent Roll'!$J36,'Res Rent Roll'!$H36*'Res Rent Roll'!$C36,'Res Rent Roll'!$R36*Rollover!FZ36*Rents!GA36/30),'Res Rent Roll'!$R36*Rollover!FZ36*Rents!GA36/30))</f>
        <v/>
      </c>
    </row>
    <row r="37" spans="2:183" x14ac:dyDescent="0.3">
      <c r="B37" s="42" t="str">
        <f>IF('Res Rent Roll'!$B37="","",'Res Rent Roll'!$B37)</f>
        <v/>
      </c>
      <c r="C37" s="43"/>
      <c r="D37" s="47" t="str">
        <f>IF('Res Rent Roll'!$B37="","",IF('Res Rent Roll'!$D37="YES",IF(Vacancy!D$3&lt;'Res Rent Roll'!$J37,'Res Rent Roll'!$H37*'Res Rent Roll'!$C37,'Res Rent Roll'!$R37*Rollover!C37*Rents!D37/30),'Res Rent Roll'!$R37*Rollover!C37*Rents!D37/30))</f>
        <v/>
      </c>
      <c r="E37" s="47" t="str">
        <f>IF('Res Rent Roll'!$B37="","",IF('Res Rent Roll'!$D37="YES",IF(Vacancy!E$3&lt;'Res Rent Roll'!$J37,'Res Rent Roll'!$H37*'Res Rent Roll'!$C37,'Res Rent Roll'!$R37*Rollover!D37*Rents!E37/30),'Res Rent Roll'!$R37*Rollover!D37*Rents!E37/30))</f>
        <v/>
      </c>
      <c r="F37" s="47" t="str">
        <f>IF('Res Rent Roll'!$B37="","",IF('Res Rent Roll'!$D37="YES",IF(Vacancy!F$3&lt;'Res Rent Roll'!$J37,'Res Rent Roll'!$H37*'Res Rent Roll'!$C37,'Res Rent Roll'!$R37*Rollover!E37*Rents!F37/30),'Res Rent Roll'!$R37*Rollover!E37*Rents!F37/30))</f>
        <v/>
      </c>
      <c r="G37" s="47" t="str">
        <f>IF('Res Rent Roll'!$B37="","",IF('Res Rent Roll'!$D37="YES",IF(Vacancy!G$3&lt;'Res Rent Roll'!$J37,'Res Rent Roll'!$H37*'Res Rent Roll'!$C37,'Res Rent Roll'!$R37*Rollover!F37*Rents!G37/30),'Res Rent Roll'!$R37*Rollover!F37*Rents!G37/30))</f>
        <v/>
      </c>
      <c r="H37" s="47" t="str">
        <f>IF('Res Rent Roll'!$B37="","",IF('Res Rent Roll'!$D37="YES",IF(Vacancy!H$3&lt;'Res Rent Roll'!$J37,'Res Rent Roll'!$H37*'Res Rent Roll'!$C37,'Res Rent Roll'!$R37*Rollover!G37*Rents!H37/30),'Res Rent Roll'!$R37*Rollover!G37*Rents!H37/30))</f>
        <v/>
      </c>
      <c r="I37" s="47" t="str">
        <f>IF('Res Rent Roll'!$B37="","",IF('Res Rent Roll'!$D37="YES",IF(Vacancy!I$3&lt;'Res Rent Roll'!$J37,'Res Rent Roll'!$H37*'Res Rent Roll'!$C37,'Res Rent Roll'!$R37*Rollover!H37*Rents!I37/30),'Res Rent Roll'!$R37*Rollover!H37*Rents!I37/30))</f>
        <v/>
      </c>
      <c r="J37" s="47" t="str">
        <f>IF('Res Rent Roll'!$B37="","",IF('Res Rent Roll'!$D37="YES",IF(Vacancy!J$3&lt;'Res Rent Roll'!$J37,'Res Rent Roll'!$H37*'Res Rent Roll'!$C37,'Res Rent Roll'!$R37*Rollover!I37*Rents!J37/30),'Res Rent Roll'!$R37*Rollover!I37*Rents!J37/30))</f>
        <v/>
      </c>
      <c r="K37" s="47" t="str">
        <f>IF('Res Rent Roll'!$B37="","",IF('Res Rent Roll'!$D37="YES",IF(Vacancy!K$3&lt;'Res Rent Roll'!$J37,'Res Rent Roll'!$H37*'Res Rent Roll'!$C37,'Res Rent Roll'!$R37*Rollover!J37*Rents!K37/30),'Res Rent Roll'!$R37*Rollover!J37*Rents!K37/30))</f>
        <v/>
      </c>
      <c r="L37" s="47" t="str">
        <f>IF('Res Rent Roll'!$B37="","",IF('Res Rent Roll'!$D37="YES",IF(Vacancy!L$3&lt;'Res Rent Roll'!$J37,'Res Rent Roll'!$H37*'Res Rent Roll'!$C37,'Res Rent Roll'!$R37*Rollover!K37*Rents!L37/30),'Res Rent Roll'!$R37*Rollover!K37*Rents!L37/30))</f>
        <v/>
      </c>
      <c r="M37" s="47" t="str">
        <f>IF('Res Rent Roll'!$B37="","",IF('Res Rent Roll'!$D37="YES",IF(Vacancy!M$3&lt;'Res Rent Roll'!$J37,'Res Rent Roll'!$H37*'Res Rent Roll'!$C37,'Res Rent Roll'!$R37*Rollover!L37*Rents!M37/30),'Res Rent Roll'!$R37*Rollover!L37*Rents!M37/30))</f>
        <v/>
      </c>
      <c r="N37" s="47" t="str">
        <f>IF('Res Rent Roll'!$B37="","",IF('Res Rent Roll'!$D37="YES",IF(Vacancy!N$3&lt;'Res Rent Roll'!$J37,'Res Rent Roll'!$H37*'Res Rent Roll'!$C37,'Res Rent Roll'!$R37*Rollover!M37*Rents!N37/30),'Res Rent Roll'!$R37*Rollover!M37*Rents!N37/30))</f>
        <v/>
      </c>
      <c r="O37" s="47" t="str">
        <f>IF('Res Rent Roll'!$B37="","",IF('Res Rent Roll'!$D37="YES",IF(Vacancy!O$3&lt;'Res Rent Roll'!$J37,'Res Rent Roll'!$H37*'Res Rent Roll'!$C37,'Res Rent Roll'!$R37*Rollover!N37*Rents!O37/30),'Res Rent Roll'!$R37*Rollover!N37*Rents!O37/30))</f>
        <v/>
      </c>
      <c r="P37" s="47" t="str">
        <f>IF('Res Rent Roll'!$B37="","",IF('Res Rent Roll'!$D37="YES",IF(Vacancy!P$3&lt;'Res Rent Roll'!$J37,'Res Rent Roll'!$H37*'Res Rent Roll'!$C37,'Res Rent Roll'!$R37*Rollover!O37*Rents!P37/30),'Res Rent Roll'!$R37*Rollover!O37*Rents!P37/30))</f>
        <v/>
      </c>
      <c r="Q37" s="47" t="str">
        <f>IF('Res Rent Roll'!$B37="","",IF('Res Rent Roll'!$D37="YES",IF(Vacancy!Q$3&lt;'Res Rent Roll'!$J37,'Res Rent Roll'!$H37*'Res Rent Roll'!$C37,'Res Rent Roll'!$R37*Rollover!P37*Rents!Q37/30),'Res Rent Roll'!$R37*Rollover!P37*Rents!Q37/30))</f>
        <v/>
      </c>
      <c r="R37" s="47" t="str">
        <f>IF('Res Rent Roll'!$B37="","",IF('Res Rent Roll'!$D37="YES",IF(Vacancy!R$3&lt;'Res Rent Roll'!$J37,'Res Rent Roll'!$H37*'Res Rent Roll'!$C37,'Res Rent Roll'!$R37*Rollover!Q37*Rents!R37/30),'Res Rent Roll'!$R37*Rollover!Q37*Rents!R37/30))</f>
        <v/>
      </c>
      <c r="S37" s="47" t="str">
        <f>IF('Res Rent Roll'!$B37="","",IF('Res Rent Roll'!$D37="YES",IF(Vacancy!S$3&lt;'Res Rent Roll'!$J37,'Res Rent Roll'!$H37*'Res Rent Roll'!$C37,'Res Rent Roll'!$R37*Rollover!R37*Rents!S37/30),'Res Rent Roll'!$R37*Rollover!R37*Rents!S37/30))</f>
        <v/>
      </c>
      <c r="T37" s="47" t="str">
        <f>IF('Res Rent Roll'!$B37="","",IF('Res Rent Roll'!$D37="YES",IF(Vacancy!T$3&lt;'Res Rent Roll'!$J37,'Res Rent Roll'!$H37*'Res Rent Roll'!$C37,'Res Rent Roll'!$R37*Rollover!S37*Rents!T37/30),'Res Rent Roll'!$R37*Rollover!S37*Rents!T37/30))</f>
        <v/>
      </c>
      <c r="U37" s="47" t="str">
        <f>IF('Res Rent Roll'!$B37="","",IF('Res Rent Roll'!$D37="YES",IF(Vacancy!U$3&lt;'Res Rent Roll'!$J37,'Res Rent Roll'!$H37*'Res Rent Roll'!$C37,'Res Rent Roll'!$R37*Rollover!T37*Rents!U37/30),'Res Rent Roll'!$R37*Rollover!T37*Rents!U37/30))</f>
        <v/>
      </c>
      <c r="V37" s="47" t="str">
        <f>IF('Res Rent Roll'!$B37="","",IF('Res Rent Roll'!$D37="YES",IF(Vacancy!V$3&lt;'Res Rent Roll'!$J37,'Res Rent Roll'!$H37*'Res Rent Roll'!$C37,'Res Rent Roll'!$R37*Rollover!U37*Rents!V37/30),'Res Rent Roll'!$R37*Rollover!U37*Rents!V37/30))</f>
        <v/>
      </c>
      <c r="W37" s="47" t="str">
        <f>IF('Res Rent Roll'!$B37="","",IF('Res Rent Roll'!$D37="YES",IF(Vacancy!W$3&lt;'Res Rent Roll'!$J37,'Res Rent Roll'!$H37*'Res Rent Roll'!$C37,'Res Rent Roll'!$R37*Rollover!V37*Rents!W37/30),'Res Rent Roll'!$R37*Rollover!V37*Rents!W37/30))</f>
        <v/>
      </c>
      <c r="X37" s="47" t="str">
        <f>IF('Res Rent Roll'!$B37="","",IF('Res Rent Roll'!$D37="YES",IF(Vacancy!X$3&lt;'Res Rent Roll'!$J37,'Res Rent Roll'!$H37*'Res Rent Roll'!$C37,'Res Rent Roll'!$R37*Rollover!W37*Rents!X37/30),'Res Rent Roll'!$R37*Rollover!W37*Rents!X37/30))</f>
        <v/>
      </c>
      <c r="Y37" s="47" t="str">
        <f>IF('Res Rent Roll'!$B37="","",IF('Res Rent Roll'!$D37="YES",IF(Vacancy!Y$3&lt;'Res Rent Roll'!$J37,'Res Rent Roll'!$H37*'Res Rent Roll'!$C37,'Res Rent Roll'!$R37*Rollover!X37*Rents!Y37/30),'Res Rent Roll'!$R37*Rollover!X37*Rents!Y37/30))</f>
        <v/>
      </c>
      <c r="Z37" s="47" t="str">
        <f>IF('Res Rent Roll'!$B37="","",IF('Res Rent Roll'!$D37="YES",IF(Vacancy!Z$3&lt;'Res Rent Roll'!$J37,'Res Rent Roll'!$H37*'Res Rent Roll'!$C37,'Res Rent Roll'!$R37*Rollover!Y37*Rents!Z37/30),'Res Rent Roll'!$R37*Rollover!Y37*Rents!Z37/30))</f>
        <v/>
      </c>
      <c r="AA37" s="47" t="str">
        <f>IF('Res Rent Roll'!$B37="","",IF('Res Rent Roll'!$D37="YES",IF(Vacancy!AA$3&lt;'Res Rent Roll'!$J37,'Res Rent Roll'!$H37*'Res Rent Roll'!$C37,'Res Rent Roll'!$R37*Rollover!Z37*Rents!AA37/30),'Res Rent Roll'!$R37*Rollover!Z37*Rents!AA37/30))</f>
        <v/>
      </c>
      <c r="AB37" s="47" t="str">
        <f>IF('Res Rent Roll'!$B37="","",IF('Res Rent Roll'!$D37="YES",IF(Vacancy!AB$3&lt;'Res Rent Roll'!$J37,'Res Rent Roll'!$H37*'Res Rent Roll'!$C37,'Res Rent Roll'!$R37*Rollover!AA37*Rents!AB37/30),'Res Rent Roll'!$R37*Rollover!AA37*Rents!AB37/30))</f>
        <v/>
      </c>
      <c r="AC37" s="47" t="str">
        <f>IF('Res Rent Roll'!$B37="","",IF('Res Rent Roll'!$D37="YES",IF(Vacancy!AC$3&lt;'Res Rent Roll'!$J37,'Res Rent Roll'!$H37*'Res Rent Roll'!$C37,'Res Rent Roll'!$R37*Rollover!AB37*Rents!AC37/30),'Res Rent Roll'!$R37*Rollover!AB37*Rents!AC37/30))</f>
        <v/>
      </c>
      <c r="AD37" s="47" t="str">
        <f>IF('Res Rent Roll'!$B37="","",IF('Res Rent Roll'!$D37="YES",IF(Vacancy!AD$3&lt;'Res Rent Roll'!$J37,'Res Rent Roll'!$H37*'Res Rent Roll'!$C37,'Res Rent Roll'!$R37*Rollover!AC37*Rents!AD37/30),'Res Rent Roll'!$R37*Rollover!AC37*Rents!AD37/30))</f>
        <v/>
      </c>
      <c r="AE37" s="47" t="str">
        <f>IF('Res Rent Roll'!$B37="","",IF('Res Rent Roll'!$D37="YES",IF(Vacancy!AE$3&lt;'Res Rent Roll'!$J37,'Res Rent Roll'!$H37*'Res Rent Roll'!$C37,'Res Rent Roll'!$R37*Rollover!AD37*Rents!AE37/30),'Res Rent Roll'!$R37*Rollover!AD37*Rents!AE37/30))</f>
        <v/>
      </c>
      <c r="AF37" s="47" t="str">
        <f>IF('Res Rent Roll'!$B37="","",IF('Res Rent Roll'!$D37="YES",IF(Vacancy!AF$3&lt;'Res Rent Roll'!$J37,'Res Rent Roll'!$H37*'Res Rent Roll'!$C37,'Res Rent Roll'!$R37*Rollover!AE37*Rents!AF37/30),'Res Rent Roll'!$R37*Rollover!AE37*Rents!AF37/30))</f>
        <v/>
      </c>
      <c r="AG37" s="47" t="str">
        <f>IF('Res Rent Roll'!$B37="","",IF('Res Rent Roll'!$D37="YES",IF(Vacancy!AG$3&lt;'Res Rent Roll'!$J37,'Res Rent Roll'!$H37*'Res Rent Roll'!$C37,'Res Rent Roll'!$R37*Rollover!AF37*Rents!AG37/30),'Res Rent Roll'!$R37*Rollover!AF37*Rents!AG37/30))</f>
        <v/>
      </c>
      <c r="AH37" s="47" t="str">
        <f>IF('Res Rent Roll'!$B37="","",IF('Res Rent Roll'!$D37="YES",IF(Vacancy!AH$3&lt;'Res Rent Roll'!$J37,'Res Rent Roll'!$H37*'Res Rent Roll'!$C37,'Res Rent Roll'!$R37*Rollover!AG37*Rents!AH37/30),'Res Rent Roll'!$R37*Rollover!AG37*Rents!AH37/30))</f>
        <v/>
      </c>
      <c r="AI37" s="47" t="str">
        <f>IF('Res Rent Roll'!$B37="","",IF('Res Rent Roll'!$D37="YES",IF(Vacancy!AI$3&lt;'Res Rent Roll'!$J37,'Res Rent Roll'!$H37*'Res Rent Roll'!$C37,'Res Rent Roll'!$R37*Rollover!AH37*Rents!AI37/30),'Res Rent Roll'!$R37*Rollover!AH37*Rents!AI37/30))</f>
        <v/>
      </c>
      <c r="AJ37" s="47" t="str">
        <f>IF('Res Rent Roll'!$B37="","",IF('Res Rent Roll'!$D37="YES",IF(Vacancy!AJ$3&lt;'Res Rent Roll'!$J37,'Res Rent Roll'!$H37*'Res Rent Roll'!$C37,'Res Rent Roll'!$R37*Rollover!AI37*Rents!AJ37/30),'Res Rent Roll'!$R37*Rollover!AI37*Rents!AJ37/30))</f>
        <v/>
      </c>
      <c r="AK37" s="47" t="str">
        <f>IF('Res Rent Roll'!$B37="","",IF('Res Rent Roll'!$D37="YES",IF(Vacancy!AK$3&lt;'Res Rent Roll'!$J37,'Res Rent Roll'!$H37*'Res Rent Roll'!$C37,'Res Rent Roll'!$R37*Rollover!AJ37*Rents!AK37/30),'Res Rent Roll'!$R37*Rollover!AJ37*Rents!AK37/30))</f>
        <v/>
      </c>
      <c r="AL37" s="47" t="str">
        <f>IF('Res Rent Roll'!$B37="","",IF('Res Rent Roll'!$D37="YES",IF(Vacancy!AL$3&lt;'Res Rent Roll'!$J37,'Res Rent Roll'!$H37*'Res Rent Roll'!$C37,'Res Rent Roll'!$R37*Rollover!AK37*Rents!AL37/30),'Res Rent Roll'!$R37*Rollover!AK37*Rents!AL37/30))</f>
        <v/>
      </c>
      <c r="AM37" s="47" t="str">
        <f>IF('Res Rent Roll'!$B37="","",IF('Res Rent Roll'!$D37="YES",IF(Vacancy!AM$3&lt;'Res Rent Roll'!$J37,'Res Rent Roll'!$H37*'Res Rent Roll'!$C37,'Res Rent Roll'!$R37*Rollover!AL37*Rents!AM37/30),'Res Rent Roll'!$R37*Rollover!AL37*Rents!AM37/30))</f>
        <v/>
      </c>
      <c r="AN37" s="47" t="str">
        <f>IF('Res Rent Roll'!$B37="","",IF('Res Rent Roll'!$D37="YES",IF(Vacancy!AN$3&lt;'Res Rent Roll'!$J37,'Res Rent Roll'!$H37*'Res Rent Roll'!$C37,'Res Rent Roll'!$R37*Rollover!AM37*Rents!AN37/30),'Res Rent Roll'!$R37*Rollover!AM37*Rents!AN37/30))</f>
        <v/>
      </c>
      <c r="AO37" s="47" t="str">
        <f>IF('Res Rent Roll'!$B37="","",IF('Res Rent Roll'!$D37="YES",IF(Vacancy!AO$3&lt;'Res Rent Roll'!$J37,'Res Rent Roll'!$H37*'Res Rent Roll'!$C37,'Res Rent Roll'!$R37*Rollover!AN37*Rents!AO37/30),'Res Rent Roll'!$R37*Rollover!AN37*Rents!AO37/30))</f>
        <v/>
      </c>
      <c r="AP37" s="47" t="str">
        <f>IF('Res Rent Roll'!$B37="","",IF('Res Rent Roll'!$D37="YES",IF(Vacancy!AP$3&lt;'Res Rent Roll'!$J37,'Res Rent Roll'!$H37*'Res Rent Roll'!$C37,'Res Rent Roll'!$R37*Rollover!AO37*Rents!AP37/30),'Res Rent Roll'!$R37*Rollover!AO37*Rents!AP37/30))</f>
        <v/>
      </c>
      <c r="AQ37" s="47" t="str">
        <f>IF('Res Rent Roll'!$B37="","",IF('Res Rent Roll'!$D37="YES",IF(Vacancy!AQ$3&lt;'Res Rent Roll'!$J37,'Res Rent Roll'!$H37*'Res Rent Roll'!$C37,'Res Rent Roll'!$R37*Rollover!AP37*Rents!AQ37/30),'Res Rent Roll'!$R37*Rollover!AP37*Rents!AQ37/30))</f>
        <v/>
      </c>
      <c r="AR37" s="47" t="str">
        <f>IF('Res Rent Roll'!$B37="","",IF('Res Rent Roll'!$D37="YES",IF(Vacancy!AR$3&lt;'Res Rent Roll'!$J37,'Res Rent Roll'!$H37*'Res Rent Roll'!$C37,'Res Rent Roll'!$R37*Rollover!AQ37*Rents!AR37/30),'Res Rent Roll'!$R37*Rollover!AQ37*Rents!AR37/30))</f>
        <v/>
      </c>
      <c r="AS37" s="47" t="str">
        <f>IF('Res Rent Roll'!$B37="","",IF('Res Rent Roll'!$D37="YES",IF(Vacancy!AS$3&lt;'Res Rent Roll'!$J37,'Res Rent Roll'!$H37*'Res Rent Roll'!$C37,'Res Rent Roll'!$R37*Rollover!AR37*Rents!AS37/30),'Res Rent Roll'!$R37*Rollover!AR37*Rents!AS37/30))</f>
        <v/>
      </c>
      <c r="AT37" s="47" t="str">
        <f>IF('Res Rent Roll'!$B37="","",IF('Res Rent Roll'!$D37="YES",IF(Vacancy!AT$3&lt;'Res Rent Roll'!$J37,'Res Rent Roll'!$H37*'Res Rent Roll'!$C37,'Res Rent Roll'!$R37*Rollover!AS37*Rents!AT37/30),'Res Rent Roll'!$R37*Rollover!AS37*Rents!AT37/30))</f>
        <v/>
      </c>
      <c r="AU37" s="47" t="str">
        <f>IF('Res Rent Roll'!$B37="","",IF('Res Rent Roll'!$D37="YES",IF(Vacancy!AU$3&lt;'Res Rent Roll'!$J37,'Res Rent Roll'!$H37*'Res Rent Roll'!$C37,'Res Rent Roll'!$R37*Rollover!AT37*Rents!AU37/30),'Res Rent Roll'!$R37*Rollover!AT37*Rents!AU37/30))</f>
        <v/>
      </c>
      <c r="AV37" s="47" t="str">
        <f>IF('Res Rent Roll'!$B37="","",IF('Res Rent Roll'!$D37="YES",IF(Vacancy!AV$3&lt;'Res Rent Roll'!$J37,'Res Rent Roll'!$H37*'Res Rent Roll'!$C37,'Res Rent Roll'!$R37*Rollover!AU37*Rents!AV37/30),'Res Rent Roll'!$R37*Rollover!AU37*Rents!AV37/30))</f>
        <v/>
      </c>
      <c r="AW37" s="47" t="str">
        <f>IF('Res Rent Roll'!$B37="","",IF('Res Rent Roll'!$D37="YES",IF(Vacancy!AW$3&lt;'Res Rent Roll'!$J37,'Res Rent Roll'!$H37*'Res Rent Roll'!$C37,'Res Rent Roll'!$R37*Rollover!AV37*Rents!AW37/30),'Res Rent Roll'!$R37*Rollover!AV37*Rents!AW37/30))</f>
        <v/>
      </c>
      <c r="AX37" s="47" t="str">
        <f>IF('Res Rent Roll'!$B37="","",IF('Res Rent Roll'!$D37="YES",IF(Vacancy!AX$3&lt;'Res Rent Roll'!$J37,'Res Rent Roll'!$H37*'Res Rent Roll'!$C37,'Res Rent Roll'!$R37*Rollover!AW37*Rents!AX37/30),'Res Rent Roll'!$R37*Rollover!AW37*Rents!AX37/30))</f>
        <v/>
      </c>
      <c r="AY37" s="47" t="str">
        <f>IF('Res Rent Roll'!$B37="","",IF('Res Rent Roll'!$D37="YES",IF(Vacancy!AY$3&lt;'Res Rent Roll'!$J37,'Res Rent Roll'!$H37*'Res Rent Roll'!$C37,'Res Rent Roll'!$R37*Rollover!AX37*Rents!AY37/30),'Res Rent Roll'!$R37*Rollover!AX37*Rents!AY37/30))</f>
        <v/>
      </c>
      <c r="AZ37" s="47" t="str">
        <f>IF('Res Rent Roll'!$B37="","",IF('Res Rent Roll'!$D37="YES",IF(Vacancy!AZ$3&lt;'Res Rent Roll'!$J37,'Res Rent Roll'!$H37*'Res Rent Roll'!$C37,'Res Rent Roll'!$R37*Rollover!AY37*Rents!AZ37/30),'Res Rent Roll'!$R37*Rollover!AY37*Rents!AZ37/30))</f>
        <v/>
      </c>
      <c r="BA37" s="47" t="str">
        <f>IF('Res Rent Roll'!$B37="","",IF('Res Rent Roll'!$D37="YES",IF(Vacancy!BA$3&lt;'Res Rent Roll'!$J37,'Res Rent Roll'!$H37*'Res Rent Roll'!$C37,'Res Rent Roll'!$R37*Rollover!AZ37*Rents!BA37/30),'Res Rent Roll'!$R37*Rollover!AZ37*Rents!BA37/30))</f>
        <v/>
      </c>
      <c r="BB37" s="47" t="str">
        <f>IF('Res Rent Roll'!$B37="","",IF('Res Rent Roll'!$D37="YES",IF(Vacancy!BB$3&lt;'Res Rent Roll'!$J37,'Res Rent Roll'!$H37*'Res Rent Roll'!$C37,'Res Rent Roll'!$R37*Rollover!BA37*Rents!BB37/30),'Res Rent Roll'!$R37*Rollover!BA37*Rents!BB37/30))</f>
        <v/>
      </c>
      <c r="BC37" s="47" t="str">
        <f>IF('Res Rent Roll'!$B37="","",IF('Res Rent Roll'!$D37="YES",IF(Vacancy!BC$3&lt;'Res Rent Roll'!$J37,'Res Rent Roll'!$H37*'Res Rent Roll'!$C37,'Res Rent Roll'!$R37*Rollover!BB37*Rents!BC37/30),'Res Rent Roll'!$R37*Rollover!BB37*Rents!BC37/30))</f>
        <v/>
      </c>
      <c r="BD37" s="47" t="str">
        <f>IF('Res Rent Roll'!$B37="","",IF('Res Rent Roll'!$D37="YES",IF(Vacancy!BD$3&lt;'Res Rent Roll'!$J37,'Res Rent Roll'!$H37*'Res Rent Roll'!$C37,'Res Rent Roll'!$R37*Rollover!BC37*Rents!BD37/30),'Res Rent Roll'!$R37*Rollover!BC37*Rents!BD37/30))</f>
        <v/>
      </c>
      <c r="BE37" s="47" t="str">
        <f>IF('Res Rent Roll'!$B37="","",IF('Res Rent Roll'!$D37="YES",IF(Vacancy!BE$3&lt;'Res Rent Roll'!$J37,'Res Rent Roll'!$H37*'Res Rent Roll'!$C37,'Res Rent Roll'!$R37*Rollover!BD37*Rents!BE37/30),'Res Rent Roll'!$R37*Rollover!BD37*Rents!BE37/30))</f>
        <v/>
      </c>
      <c r="BF37" s="47" t="str">
        <f>IF('Res Rent Roll'!$B37="","",IF('Res Rent Roll'!$D37="YES",IF(Vacancy!BF$3&lt;'Res Rent Roll'!$J37,'Res Rent Roll'!$H37*'Res Rent Roll'!$C37,'Res Rent Roll'!$R37*Rollover!BE37*Rents!BF37/30),'Res Rent Roll'!$R37*Rollover!BE37*Rents!BF37/30))</f>
        <v/>
      </c>
      <c r="BG37" s="47" t="str">
        <f>IF('Res Rent Roll'!$B37="","",IF('Res Rent Roll'!$D37="YES",IF(Vacancy!BG$3&lt;'Res Rent Roll'!$J37,'Res Rent Roll'!$H37*'Res Rent Roll'!$C37,'Res Rent Roll'!$R37*Rollover!BF37*Rents!BG37/30),'Res Rent Roll'!$R37*Rollover!BF37*Rents!BG37/30))</f>
        <v/>
      </c>
      <c r="BH37" s="47" t="str">
        <f>IF('Res Rent Roll'!$B37="","",IF('Res Rent Roll'!$D37="YES",IF(Vacancy!BH$3&lt;'Res Rent Roll'!$J37,'Res Rent Roll'!$H37*'Res Rent Roll'!$C37,'Res Rent Roll'!$R37*Rollover!BG37*Rents!BH37/30),'Res Rent Roll'!$R37*Rollover!BG37*Rents!BH37/30))</f>
        <v/>
      </c>
      <c r="BI37" s="47" t="str">
        <f>IF('Res Rent Roll'!$B37="","",IF('Res Rent Roll'!$D37="YES",IF(Vacancy!BI$3&lt;'Res Rent Roll'!$J37,'Res Rent Roll'!$H37*'Res Rent Roll'!$C37,'Res Rent Roll'!$R37*Rollover!BH37*Rents!BI37/30),'Res Rent Roll'!$R37*Rollover!BH37*Rents!BI37/30))</f>
        <v/>
      </c>
      <c r="BJ37" s="47" t="str">
        <f>IF('Res Rent Roll'!$B37="","",IF('Res Rent Roll'!$D37="YES",IF(Vacancy!BJ$3&lt;'Res Rent Roll'!$J37,'Res Rent Roll'!$H37*'Res Rent Roll'!$C37,'Res Rent Roll'!$R37*Rollover!BI37*Rents!BJ37/30),'Res Rent Roll'!$R37*Rollover!BI37*Rents!BJ37/30))</f>
        <v/>
      </c>
      <c r="BK37" s="47" t="str">
        <f>IF('Res Rent Roll'!$B37="","",IF('Res Rent Roll'!$D37="YES",IF(Vacancy!BK$3&lt;'Res Rent Roll'!$J37,'Res Rent Roll'!$H37*'Res Rent Roll'!$C37,'Res Rent Roll'!$R37*Rollover!BJ37*Rents!BK37/30),'Res Rent Roll'!$R37*Rollover!BJ37*Rents!BK37/30))</f>
        <v/>
      </c>
      <c r="BL37" s="47" t="str">
        <f>IF('Res Rent Roll'!$B37="","",IF('Res Rent Roll'!$D37="YES",IF(Vacancy!BL$3&lt;'Res Rent Roll'!$J37,'Res Rent Roll'!$H37*'Res Rent Roll'!$C37,'Res Rent Roll'!$R37*Rollover!BK37*Rents!BL37/30),'Res Rent Roll'!$R37*Rollover!BK37*Rents!BL37/30))</f>
        <v/>
      </c>
      <c r="BM37" s="47" t="str">
        <f>IF('Res Rent Roll'!$B37="","",IF('Res Rent Roll'!$D37="YES",IF(Vacancy!BM$3&lt;'Res Rent Roll'!$J37,'Res Rent Roll'!$H37*'Res Rent Roll'!$C37,'Res Rent Roll'!$R37*Rollover!BL37*Rents!BM37/30),'Res Rent Roll'!$R37*Rollover!BL37*Rents!BM37/30))</f>
        <v/>
      </c>
      <c r="BN37" s="47" t="str">
        <f>IF('Res Rent Roll'!$B37="","",IF('Res Rent Roll'!$D37="YES",IF(Vacancy!BN$3&lt;'Res Rent Roll'!$J37,'Res Rent Roll'!$H37*'Res Rent Roll'!$C37,'Res Rent Roll'!$R37*Rollover!BM37*Rents!BN37/30),'Res Rent Roll'!$R37*Rollover!BM37*Rents!BN37/30))</f>
        <v/>
      </c>
      <c r="BO37" s="47" t="str">
        <f>IF('Res Rent Roll'!$B37="","",IF('Res Rent Roll'!$D37="YES",IF(Vacancy!BO$3&lt;'Res Rent Roll'!$J37,'Res Rent Roll'!$H37*'Res Rent Roll'!$C37,'Res Rent Roll'!$R37*Rollover!BN37*Rents!BO37/30),'Res Rent Roll'!$R37*Rollover!BN37*Rents!BO37/30))</f>
        <v/>
      </c>
      <c r="BP37" s="47" t="str">
        <f>IF('Res Rent Roll'!$B37="","",IF('Res Rent Roll'!$D37="YES",IF(Vacancy!BP$3&lt;'Res Rent Roll'!$J37,'Res Rent Roll'!$H37*'Res Rent Roll'!$C37,'Res Rent Roll'!$R37*Rollover!BO37*Rents!BP37/30),'Res Rent Roll'!$R37*Rollover!BO37*Rents!BP37/30))</f>
        <v/>
      </c>
      <c r="BQ37" s="47" t="str">
        <f>IF('Res Rent Roll'!$B37="","",IF('Res Rent Roll'!$D37="YES",IF(Vacancy!BQ$3&lt;'Res Rent Roll'!$J37,'Res Rent Roll'!$H37*'Res Rent Roll'!$C37,'Res Rent Roll'!$R37*Rollover!BP37*Rents!BQ37/30),'Res Rent Roll'!$R37*Rollover!BP37*Rents!BQ37/30))</f>
        <v/>
      </c>
      <c r="BR37" s="47" t="str">
        <f>IF('Res Rent Roll'!$B37="","",IF('Res Rent Roll'!$D37="YES",IF(Vacancy!BR$3&lt;'Res Rent Roll'!$J37,'Res Rent Roll'!$H37*'Res Rent Roll'!$C37,'Res Rent Roll'!$R37*Rollover!BQ37*Rents!BR37/30),'Res Rent Roll'!$R37*Rollover!BQ37*Rents!BR37/30))</f>
        <v/>
      </c>
      <c r="BS37" s="47" t="str">
        <f>IF('Res Rent Roll'!$B37="","",IF('Res Rent Roll'!$D37="YES",IF(Vacancy!BS$3&lt;'Res Rent Roll'!$J37,'Res Rent Roll'!$H37*'Res Rent Roll'!$C37,'Res Rent Roll'!$R37*Rollover!BR37*Rents!BS37/30),'Res Rent Roll'!$R37*Rollover!BR37*Rents!BS37/30))</f>
        <v/>
      </c>
      <c r="BT37" s="47" t="str">
        <f>IF('Res Rent Roll'!$B37="","",IF('Res Rent Roll'!$D37="YES",IF(Vacancy!BT$3&lt;'Res Rent Roll'!$J37,'Res Rent Roll'!$H37*'Res Rent Roll'!$C37,'Res Rent Roll'!$R37*Rollover!BS37*Rents!BT37/30),'Res Rent Roll'!$R37*Rollover!BS37*Rents!BT37/30))</f>
        <v/>
      </c>
      <c r="BU37" s="47" t="str">
        <f>IF('Res Rent Roll'!$B37="","",IF('Res Rent Roll'!$D37="YES",IF(Vacancy!BU$3&lt;'Res Rent Roll'!$J37,'Res Rent Roll'!$H37*'Res Rent Roll'!$C37,'Res Rent Roll'!$R37*Rollover!BT37*Rents!BU37/30),'Res Rent Roll'!$R37*Rollover!BT37*Rents!BU37/30))</f>
        <v/>
      </c>
      <c r="BV37" s="47" t="str">
        <f>IF('Res Rent Roll'!$B37="","",IF('Res Rent Roll'!$D37="YES",IF(Vacancy!BV$3&lt;'Res Rent Roll'!$J37,'Res Rent Roll'!$H37*'Res Rent Roll'!$C37,'Res Rent Roll'!$R37*Rollover!BU37*Rents!BV37/30),'Res Rent Roll'!$R37*Rollover!BU37*Rents!BV37/30))</f>
        <v/>
      </c>
      <c r="BW37" s="47" t="str">
        <f>IF('Res Rent Roll'!$B37="","",IF('Res Rent Roll'!$D37="YES",IF(Vacancy!BW$3&lt;'Res Rent Roll'!$J37,'Res Rent Roll'!$H37*'Res Rent Roll'!$C37,'Res Rent Roll'!$R37*Rollover!BV37*Rents!BW37/30),'Res Rent Roll'!$R37*Rollover!BV37*Rents!BW37/30))</f>
        <v/>
      </c>
      <c r="BX37" s="47" t="str">
        <f>IF('Res Rent Roll'!$B37="","",IF('Res Rent Roll'!$D37="YES",IF(Vacancy!BX$3&lt;'Res Rent Roll'!$J37,'Res Rent Roll'!$H37*'Res Rent Roll'!$C37,'Res Rent Roll'!$R37*Rollover!BW37*Rents!BX37/30),'Res Rent Roll'!$R37*Rollover!BW37*Rents!BX37/30))</f>
        <v/>
      </c>
      <c r="BY37" s="47" t="str">
        <f>IF('Res Rent Roll'!$B37="","",IF('Res Rent Roll'!$D37="YES",IF(Vacancy!BY$3&lt;'Res Rent Roll'!$J37,'Res Rent Roll'!$H37*'Res Rent Roll'!$C37,'Res Rent Roll'!$R37*Rollover!BX37*Rents!BY37/30),'Res Rent Roll'!$R37*Rollover!BX37*Rents!BY37/30))</f>
        <v/>
      </c>
      <c r="BZ37" s="47" t="str">
        <f>IF('Res Rent Roll'!$B37="","",IF('Res Rent Roll'!$D37="YES",IF(Vacancy!BZ$3&lt;'Res Rent Roll'!$J37,'Res Rent Roll'!$H37*'Res Rent Roll'!$C37,'Res Rent Roll'!$R37*Rollover!BY37*Rents!BZ37/30),'Res Rent Roll'!$R37*Rollover!BY37*Rents!BZ37/30))</f>
        <v/>
      </c>
      <c r="CA37" s="47" t="str">
        <f>IF('Res Rent Roll'!$B37="","",IF('Res Rent Roll'!$D37="YES",IF(Vacancy!CA$3&lt;'Res Rent Roll'!$J37,'Res Rent Roll'!$H37*'Res Rent Roll'!$C37,'Res Rent Roll'!$R37*Rollover!BZ37*Rents!CA37/30),'Res Rent Roll'!$R37*Rollover!BZ37*Rents!CA37/30))</f>
        <v/>
      </c>
      <c r="CB37" s="47" t="str">
        <f>IF('Res Rent Roll'!$B37="","",IF('Res Rent Roll'!$D37="YES",IF(Vacancy!CB$3&lt;'Res Rent Roll'!$J37,'Res Rent Roll'!$H37*'Res Rent Roll'!$C37,'Res Rent Roll'!$R37*Rollover!CA37*Rents!CB37/30),'Res Rent Roll'!$R37*Rollover!CA37*Rents!CB37/30))</f>
        <v/>
      </c>
      <c r="CC37" s="47" t="str">
        <f>IF('Res Rent Roll'!$B37="","",IF('Res Rent Roll'!$D37="YES",IF(Vacancy!CC$3&lt;'Res Rent Roll'!$J37,'Res Rent Roll'!$H37*'Res Rent Roll'!$C37,'Res Rent Roll'!$R37*Rollover!CB37*Rents!CC37/30),'Res Rent Roll'!$R37*Rollover!CB37*Rents!CC37/30))</f>
        <v/>
      </c>
      <c r="CD37" s="47" t="str">
        <f>IF('Res Rent Roll'!$B37="","",IF('Res Rent Roll'!$D37="YES",IF(Vacancy!CD$3&lt;'Res Rent Roll'!$J37,'Res Rent Roll'!$H37*'Res Rent Roll'!$C37,'Res Rent Roll'!$R37*Rollover!CC37*Rents!CD37/30),'Res Rent Roll'!$R37*Rollover!CC37*Rents!CD37/30))</f>
        <v/>
      </c>
      <c r="CE37" s="47" t="str">
        <f>IF('Res Rent Roll'!$B37="","",IF('Res Rent Roll'!$D37="YES",IF(Vacancy!CE$3&lt;'Res Rent Roll'!$J37,'Res Rent Roll'!$H37*'Res Rent Roll'!$C37,'Res Rent Roll'!$R37*Rollover!CD37*Rents!CE37/30),'Res Rent Roll'!$R37*Rollover!CD37*Rents!CE37/30))</f>
        <v/>
      </c>
      <c r="CF37" s="47" t="str">
        <f>IF('Res Rent Roll'!$B37="","",IF('Res Rent Roll'!$D37="YES",IF(Vacancy!CF$3&lt;'Res Rent Roll'!$J37,'Res Rent Roll'!$H37*'Res Rent Roll'!$C37,'Res Rent Roll'!$R37*Rollover!CE37*Rents!CF37/30),'Res Rent Roll'!$R37*Rollover!CE37*Rents!CF37/30))</f>
        <v/>
      </c>
      <c r="CG37" s="47" t="str">
        <f>IF('Res Rent Roll'!$B37="","",IF('Res Rent Roll'!$D37="YES",IF(Vacancy!CG$3&lt;'Res Rent Roll'!$J37,'Res Rent Roll'!$H37*'Res Rent Roll'!$C37,'Res Rent Roll'!$R37*Rollover!CF37*Rents!CG37/30),'Res Rent Roll'!$R37*Rollover!CF37*Rents!CG37/30))</f>
        <v/>
      </c>
      <c r="CH37" s="47" t="str">
        <f>IF('Res Rent Roll'!$B37="","",IF('Res Rent Roll'!$D37="YES",IF(Vacancy!CH$3&lt;'Res Rent Roll'!$J37,'Res Rent Roll'!$H37*'Res Rent Roll'!$C37,'Res Rent Roll'!$R37*Rollover!CG37*Rents!CH37/30),'Res Rent Roll'!$R37*Rollover!CG37*Rents!CH37/30))</f>
        <v/>
      </c>
      <c r="CI37" s="47" t="str">
        <f>IF('Res Rent Roll'!$B37="","",IF('Res Rent Roll'!$D37="YES",IF(Vacancy!CI$3&lt;'Res Rent Roll'!$J37,'Res Rent Roll'!$H37*'Res Rent Roll'!$C37,'Res Rent Roll'!$R37*Rollover!CH37*Rents!CI37/30),'Res Rent Roll'!$R37*Rollover!CH37*Rents!CI37/30))</f>
        <v/>
      </c>
      <c r="CJ37" s="47" t="str">
        <f>IF('Res Rent Roll'!$B37="","",IF('Res Rent Roll'!$D37="YES",IF(Vacancy!CJ$3&lt;'Res Rent Roll'!$J37,'Res Rent Roll'!$H37*'Res Rent Roll'!$C37,'Res Rent Roll'!$R37*Rollover!CI37*Rents!CJ37/30),'Res Rent Roll'!$R37*Rollover!CI37*Rents!CJ37/30))</f>
        <v/>
      </c>
      <c r="CK37" s="47" t="str">
        <f>IF('Res Rent Roll'!$B37="","",IF('Res Rent Roll'!$D37="YES",IF(Vacancy!CK$3&lt;'Res Rent Roll'!$J37,'Res Rent Roll'!$H37*'Res Rent Roll'!$C37,'Res Rent Roll'!$R37*Rollover!CJ37*Rents!CK37/30),'Res Rent Roll'!$R37*Rollover!CJ37*Rents!CK37/30))</f>
        <v/>
      </c>
      <c r="CL37" s="47" t="str">
        <f>IF('Res Rent Roll'!$B37="","",IF('Res Rent Roll'!$D37="YES",IF(Vacancy!CL$3&lt;'Res Rent Roll'!$J37,'Res Rent Roll'!$H37*'Res Rent Roll'!$C37,'Res Rent Roll'!$R37*Rollover!CK37*Rents!CL37/30),'Res Rent Roll'!$R37*Rollover!CK37*Rents!CL37/30))</f>
        <v/>
      </c>
      <c r="CM37" s="47" t="str">
        <f>IF('Res Rent Roll'!$B37="","",IF('Res Rent Roll'!$D37="YES",IF(Vacancy!CM$3&lt;'Res Rent Roll'!$J37,'Res Rent Roll'!$H37*'Res Rent Roll'!$C37,'Res Rent Roll'!$R37*Rollover!CL37*Rents!CM37/30),'Res Rent Roll'!$R37*Rollover!CL37*Rents!CM37/30))</f>
        <v/>
      </c>
      <c r="CN37" s="47" t="str">
        <f>IF('Res Rent Roll'!$B37="","",IF('Res Rent Roll'!$D37="YES",IF(Vacancy!CN$3&lt;'Res Rent Roll'!$J37,'Res Rent Roll'!$H37*'Res Rent Roll'!$C37,'Res Rent Roll'!$R37*Rollover!CM37*Rents!CN37/30),'Res Rent Roll'!$R37*Rollover!CM37*Rents!CN37/30))</f>
        <v/>
      </c>
      <c r="CO37" s="47" t="str">
        <f>IF('Res Rent Roll'!$B37="","",IF('Res Rent Roll'!$D37="YES",IF(Vacancy!CO$3&lt;'Res Rent Roll'!$J37,'Res Rent Roll'!$H37*'Res Rent Roll'!$C37,'Res Rent Roll'!$R37*Rollover!CN37*Rents!CO37/30),'Res Rent Roll'!$R37*Rollover!CN37*Rents!CO37/30))</f>
        <v/>
      </c>
      <c r="CP37" s="47" t="str">
        <f>IF('Res Rent Roll'!$B37="","",IF('Res Rent Roll'!$D37="YES",IF(Vacancy!CP$3&lt;'Res Rent Roll'!$J37,'Res Rent Roll'!$H37*'Res Rent Roll'!$C37,'Res Rent Roll'!$R37*Rollover!CO37*Rents!CP37/30),'Res Rent Roll'!$R37*Rollover!CO37*Rents!CP37/30))</f>
        <v/>
      </c>
      <c r="CQ37" s="47" t="str">
        <f>IF('Res Rent Roll'!$B37="","",IF('Res Rent Roll'!$D37="YES",IF(Vacancy!CQ$3&lt;'Res Rent Roll'!$J37,'Res Rent Roll'!$H37*'Res Rent Roll'!$C37,'Res Rent Roll'!$R37*Rollover!CP37*Rents!CQ37/30),'Res Rent Roll'!$R37*Rollover!CP37*Rents!CQ37/30))</f>
        <v/>
      </c>
      <c r="CR37" s="47" t="str">
        <f>IF('Res Rent Roll'!$B37="","",IF('Res Rent Roll'!$D37="YES",IF(Vacancy!CR$3&lt;'Res Rent Roll'!$J37,'Res Rent Roll'!$H37*'Res Rent Roll'!$C37,'Res Rent Roll'!$R37*Rollover!CQ37*Rents!CR37/30),'Res Rent Roll'!$R37*Rollover!CQ37*Rents!CR37/30))</f>
        <v/>
      </c>
      <c r="CS37" s="47" t="str">
        <f>IF('Res Rent Roll'!$B37="","",IF('Res Rent Roll'!$D37="YES",IF(Vacancy!CS$3&lt;'Res Rent Roll'!$J37,'Res Rent Roll'!$H37*'Res Rent Roll'!$C37,'Res Rent Roll'!$R37*Rollover!CR37*Rents!CS37/30),'Res Rent Roll'!$R37*Rollover!CR37*Rents!CS37/30))</f>
        <v/>
      </c>
      <c r="CT37" s="47" t="str">
        <f>IF('Res Rent Roll'!$B37="","",IF('Res Rent Roll'!$D37="YES",IF(Vacancy!CT$3&lt;'Res Rent Roll'!$J37,'Res Rent Roll'!$H37*'Res Rent Roll'!$C37,'Res Rent Roll'!$R37*Rollover!CS37*Rents!CT37/30),'Res Rent Roll'!$R37*Rollover!CS37*Rents!CT37/30))</f>
        <v/>
      </c>
      <c r="CU37" s="47" t="str">
        <f>IF('Res Rent Roll'!$B37="","",IF('Res Rent Roll'!$D37="YES",IF(Vacancy!CU$3&lt;'Res Rent Roll'!$J37,'Res Rent Roll'!$H37*'Res Rent Roll'!$C37,'Res Rent Roll'!$R37*Rollover!CT37*Rents!CU37/30),'Res Rent Roll'!$R37*Rollover!CT37*Rents!CU37/30))</f>
        <v/>
      </c>
      <c r="CV37" s="47" t="str">
        <f>IF('Res Rent Roll'!$B37="","",IF('Res Rent Roll'!$D37="YES",IF(Vacancy!CV$3&lt;'Res Rent Roll'!$J37,'Res Rent Roll'!$H37*'Res Rent Roll'!$C37,'Res Rent Roll'!$R37*Rollover!CU37*Rents!CV37/30),'Res Rent Roll'!$R37*Rollover!CU37*Rents!CV37/30))</f>
        <v/>
      </c>
      <c r="CW37" s="47" t="str">
        <f>IF('Res Rent Roll'!$B37="","",IF('Res Rent Roll'!$D37="YES",IF(Vacancy!CW$3&lt;'Res Rent Roll'!$J37,'Res Rent Roll'!$H37*'Res Rent Roll'!$C37,'Res Rent Roll'!$R37*Rollover!CV37*Rents!CW37/30),'Res Rent Roll'!$R37*Rollover!CV37*Rents!CW37/30))</f>
        <v/>
      </c>
      <c r="CX37" s="47" t="str">
        <f>IF('Res Rent Roll'!$B37="","",IF('Res Rent Roll'!$D37="YES",IF(Vacancy!CX$3&lt;'Res Rent Roll'!$J37,'Res Rent Roll'!$H37*'Res Rent Roll'!$C37,'Res Rent Roll'!$R37*Rollover!CW37*Rents!CX37/30),'Res Rent Roll'!$R37*Rollover!CW37*Rents!CX37/30))</f>
        <v/>
      </c>
      <c r="CY37" s="47" t="str">
        <f>IF('Res Rent Roll'!$B37="","",IF('Res Rent Roll'!$D37="YES",IF(Vacancy!CY$3&lt;'Res Rent Roll'!$J37,'Res Rent Roll'!$H37*'Res Rent Roll'!$C37,'Res Rent Roll'!$R37*Rollover!CX37*Rents!CY37/30),'Res Rent Roll'!$R37*Rollover!CX37*Rents!CY37/30))</f>
        <v/>
      </c>
      <c r="CZ37" s="47" t="str">
        <f>IF('Res Rent Roll'!$B37="","",IF('Res Rent Roll'!$D37="YES",IF(Vacancy!CZ$3&lt;'Res Rent Roll'!$J37,'Res Rent Roll'!$H37*'Res Rent Roll'!$C37,'Res Rent Roll'!$R37*Rollover!CY37*Rents!CZ37/30),'Res Rent Roll'!$R37*Rollover!CY37*Rents!CZ37/30))</f>
        <v/>
      </c>
      <c r="DA37" s="47" t="str">
        <f>IF('Res Rent Roll'!$B37="","",IF('Res Rent Roll'!$D37="YES",IF(Vacancy!DA$3&lt;'Res Rent Roll'!$J37,'Res Rent Roll'!$H37*'Res Rent Roll'!$C37,'Res Rent Roll'!$R37*Rollover!CZ37*Rents!DA37/30),'Res Rent Roll'!$R37*Rollover!CZ37*Rents!DA37/30))</f>
        <v/>
      </c>
      <c r="DB37" s="47" t="str">
        <f>IF('Res Rent Roll'!$B37="","",IF('Res Rent Roll'!$D37="YES",IF(Vacancy!DB$3&lt;'Res Rent Roll'!$J37,'Res Rent Roll'!$H37*'Res Rent Roll'!$C37,'Res Rent Roll'!$R37*Rollover!DA37*Rents!DB37/30),'Res Rent Roll'!$R37*Rollover!DA37*Rents!DB37/30))</f>
        <v/>
      </c>
      <c r="DC37" s="47" t="str">
        <f>IF('Res Rent Roll'!$B37="","",IF('Res Rent Roll'!$D37="YES",IF(Vacancy!DC$3&lt;'Res Rent Roll'!$J37,'Res Rent Roll'!$H37*'Res Rent Roll'!$C37,'Res Rent Roll'!$R37*Rollover!DB37*Rents!DC37/30),'Res Rent Roll'!$R37*Rollover!DB37*Rents!DC37/30))</f>
        <v/>
      </c>
      <c r="DD37" s="47" t="str">
        <f>IF('Res Rent Roll'!$B37="","",IF('Res Rent Roll'!$D37="YES",IF(Vacancy!DD$3&lt;'Res Rent Roll'!$J37,'Res Rent Roll'!$H37*'Res Rent Roll'!$C37,'Res Rent Roll'!$R37*Rollover!DC37*Rents!DD37/30),'Res Rent Roll'!$R37*Rollover!DC37*Rents!DD37/30))</f>
        <v/>
      </c>
      <c r="DE37" s="47" t="str">
        <f>IF('Res Rent Roll'!$B37="","",IF('Res Rent Roll'!$D37="YES",IF(Vacancy!DE$3&lt;'Res Rent Roll'!$J37,'Res Rent Roll'!$H37*'Res Rent Roll'!$C37,'Res Rent Roll'!$R37*Rollover!DD37*Rents!DE37/30),'Res Rent Roll'!$R37*Rollover!DD37*Rents!DE37/30))</f>
        <v/>
      </c>
      <c r="DF37" s="47" t="str">
        <f>IF('Res Rent Roll'!$B37="","",IF('Res Rent Roll'!$D37="YES",IF(Vacancy!DF$3&lt;'Res Rent Roll'!$J37,'Res Rent Roll'!$H37*'Res Rent Roll'!$C37,'Res Rent Roll'!$R37*Rollover!DE37*Rents!DF37/30),'Res Rent Roll'!$R37*Rollover!DE37*Rents!DF37/30))</f>
        <v/>
      </c>
      <c r="DG37" s="47" t="str">
        <f>IF('Res Rent Roll'!$B37="","",IF('Res Rent Roll'!$D37="YES",IF(Vacancy!DG$3&lt;'Res Rent Roll'!$J37,'Res Rent Roll'!$H37*'Res Rent Roll'!$C37,'Res Rent Roll'!$R37*Rollover!DF37*Rents!DG37/30),'Res Rent Roll'!$R37*Rollover!DF37*Rents!DG37/30))</f>
        <v/>
      </c>
      <c r="DH37" s="47" t="str">
        <f>IF('Res Rent Roll'!$B37="","",IF('Res Rent Roll'!$D37="YES",IF(Vacancy!DH$3&lt;'Res Rent Roll'!$J37,'Res Rent Roll'!$H37*'Res Rent Roll'!$C37,'Res Rent Roll'!$R37*Rollover!DG37*Rents!DH37/30),'Res Rent Roll'!$R37*Rollover!DG37*Rents!DH37/30))</f>
        <v/>
      </c>
      <c r="DI37" s="47" t="str">
        <f>IF('Res Rent Roll'!$B37="","",IF('Res Rent Roll'!$D37="YES",IF(Vacancy!DI$3&lt;'Res Rent Roll'!$J37,'Res Rent Roll'!$H37*'Res Rent Roll'!$C37,'Res Rent Roll'!$R37*Rollover!DH37*Rents!DI37/30),'Res Rent Roll'!$R37*Rollover!DH37*Rents!DI37/30))</f>
        <v/>
      </c>
      <c r="DJ37" s="47" t="str">
        <f>IF('Res Rent Roll'!$B37="","",IF('Res Rent Roll'!$D37="YES",IF(Vacancy!DJ$3&lt;'Res Rent Roll'!$J37,'Res Rent Roll'!$H37*'Res Rent Roll'!$C37,'Res Rent Roll'!$R37*Rollover!DI37*Rents!DJ37/30),'Res Rent Roll'!$R37*Rollover!DI37*Rents!DJ37/30))</f>
        <v/>
      </c>
      <c r="DK37" s="47" t="str">
        <f>IF('Res Rent Roll'!$B37="","",IF('Res Rent Roll'!$D37="YES",IF(Vacancy!DK$3&lt;'Res Rent Roll'!$J37,'Res Rent Roll'!$H37*'Res Rent Roll'!$C37,'Res Rent Roll'!$R37*Rollover!DJ37*Rents!DK37/30),'Res Rent Roll'!$R37*Rollover!DJ37*Rents!DK37/30))</f>
        <v/>
      </c>
      <c r="DL37" s="47" t="str">
        <f>IF('Res Rent Roll'!$B37="","",IF('Res Rent Roll'!$D37="YES",IF(Vacancy!DL$3&lt;'Res Rent Roll'!$J37,'Res Rent Roll'!$H37*'Res Rent Roll'!$C37,'Res Rent Roll'!$R37*Rollover!DK37*Rents!DL37/30),'Res Rent Roll'!$R37*Rollover!DK37*Rents!DL37/30))</f>
        <v/>
      </c>
      <c r="DM37" s="47" t="str">
        <f>IF('Res Rent Roll'!$B37="","",IF('Res Rent Roll'!$D37="YES",IF(Vacancy!DM$3&lt;'Res Rent Roll'!$J37,'Res Rent Roll'!$H37*'Res Rent Roll'!$C37,'Res Rent Roll'!$R37*Rollover!DL37*Rents!DM37/30),'Res Rent Roll'!$R37*Rollover!DL37*Rents!DM37/30))</f>
        <v/>
      </c>
      <c r="DN37" s="47" t="str">
        <f>IF('Res Rent Roll'!$B37="","",IF('Res Rent Roll'!$D37="YES",IF(Vacancy!DN$3&lt;'Res Rent Roll'!$J37,'Res Rent Roll'!$H37*'Res Rent Roll'!$C37,'Res Rent Roll'!$R37*Rollover!DM37*Rents!DN37/30),'Res Rent Roll'!$R37*Rollover!DM37*Rents!DN37/30))</f>
        <v/>
      </c>
      <c r="DO37" s="47" t="str">
        <f>IF('Res Rent Roll'!$B37="","",IF('Res Rent Roll'!$D37="YES",IF(Vacancy!DO$3&lt;'Res Rent Roll'!$J37,'Res Rent Roll'!$H37*'Res Rent Roll'!$C37,'Res Rent Roll'!$R37*Rollover!DN37*Rents!DO37/30),'Res Rent Roll'!$R37*Rollover!DN37*Rents!DO37/30))</f>
        <v/>
      </c>
      <c r="DP37" s="47" t="str">
        <f>IF('Res Rent Roll'!$B37="","",IF('Res Rent Roll'!$D37="YES",IF(Vacancy!DP$3&lt;'Res Rent Roll'!$J37,'Res Rent Roll'!$H37*'Res Rent Roll'!$C37,'Res Rent Roll'!$R37*Rollover!DO37*Rents!DP37/30),'Res Rent Roll'!$R37*Rollover!DO37*Rents!DP37/30))</f>
        <v/>
      </c>
      <c r="DQ37" s="47" t="str">
        <f>IF('Res Rent Roll'!$B37="","",IF('Res Rent Roll'!$D37="YES",IF(Vacancy!DQ$3&lt;'Res Rent Roll'!$J37,'Res Rent Roll'!$H37*'Res Rent Roll'!$C37,'Res Rent Roll'!$R37*Rollover!DP37*Rents!DQ37/30),'Res Rent Roll'!$R37*Rollover!DP37*Rents!DQ37/30))</f>
        <v/>
      </c>
      <c r="DR37" s="47" t="str">
        <f>IF('Res Rent Roll'!$B37="","",IF('Res Rent Roll'!$D37="YES",IF(Vacancy!DR$3&lt;'Res Rent Roll'!$J37,'Res Rent Roll'!$H37*'Res Rent Roll'!$C37,'Res Rent Roll'!$R37*Rollover!DQ37*Rents!DR37/30),'Res Rent Roll'!$R37*Rollover!DQ37*Rents!DR37/30))</f>
        <v/>
      </c>
      <c r="DS37" s="47" t="str">
        <f>IF('Res Rent Roll'!$B37="","",IF('Res Rent Roll'!$D37="YES",IF(Vacancy!DS$3&lt;'Res Rent Roll'!$J37,'Res Rent Roll'!$H37*'Res Rent Roll'!$C37,'Res Rent Roll'!$R37*Rollover!DR37*Rents!DS37/30),'Res Rent Roll'!$R37*Rollover!DR37*Rents!DS37/30))</f>
        <v/>
      </c>
      <c r="DT37" s="47" t="str">
        <f>IF('Res Rent Roll'!$B37="","",IF('Res Rent Roll'!$D37="YES",IF(Vacancy!DT$3&lt;'Res Rent Roll'!$J37,'Res Rent Roll'!$H37*'Res Rent Roll'!$C37,'Res Rent Roll'!$R37*Rollover!DS37*Rents!DT37/30),'Res Rent Roll'!$R37*Rollover!DS37*Rents!DT37/30))</f>
        <v/>
      </c>
      <c r="DU37" s="47" t="str">
        <f>IF('Res Rent Roll'!$B37="","",IF('Res Rent Roll'!$D37="YES",IF(Vacancy!DU$3&lt;'Res Rent Roll'!$J37,'Res Rent Roll'!$H37*'Res Rent Roll'!$C37,'Res Rent Roll'!$R37*Rollover!DT37*Rents!DU37/30),'Res Rent Roll'!$R37*Rollover!DT37*Rents!DU37/30))</f>
        <v/>
      </c>
      <c r="DV37" s="47" t="str">
        <f>IF('Res Rent Roll'!$B37="","",IF('Res Rent Roll'!$D37="YES",IF(Vacancy!DV$3&lt;'Res Rent Roll'!$J37,'Res Rent Roll'!$H37*'Res Rent Roll'!$C37,'Res Rent Roll'!$R37*Rollover!DU37*Rents!DV37/30),'Res Rent Roll'!$R37*Rollover!DU37*Rents!DV37/30))</f>
        <v/>
      </c>
      <c r="DW37" s="47" t="str">
        <f>IF('Res Rent Roll'!$B37="","",IF('Res Rent Roll'!$D37="YES",IF(Vacancy!DW$3&lt;'Res Rent Roll'!$J37,'Res Rent Roll'!$H37*'Res Rent Roll'!$C37,'Res Rent Roll'!$R37*Rollover!DV37*Rents!DW37/30),'Res Rent Roll'!$R37*Rollover!DV37*Rents!DW37/30))</f>
        <v/>
      </c>
      <c r="DX37" s="47" t="str">
        <f>IF('Res Rent Roll'!$B37="","",IF('Res Rent Roll'!$D37="YES",IF(Vacancy!DX$3&lt;'Res Rent Roll'!$J37,'Res Rent Roll'!$H37*'Res Rent Roll'!$C37,'Res Rent Roll'!$R37*Rollover!DW37*Rents!DX37/30),'Res Rent Roll'!$R37*Rollover!DW37*Rents!DX37/30))</f>
        <v/>
      </c>
      <c r="DY37" s="47" t="str">
        <f>IF('Res Rent Roll'!$B37="","",IF('Res Rent Roll'!$D37="YES",IF(Vacancy!DY$3&lt;'Res Rent Roll'!$J37,'Res Rent Roll'!$H37*'Res Rent Roll'!$C37,'Res Rent Roll'!$R37*Rollover!DX37*Rents!DY37/30),'Res Rent Roll'!$R37*Rollover!DX37*Rents!DY37/30))</f>
        <v/>
      </c>
      <c r="DZ37" s="47" t="str">
        <f>IF('Res Rent Roll'!$B37="","",IF('Res Rent Roll'!$D37="YES",IF(Vacancy!DZ$3&lt;'Res Rent Roll'!$J37,'Res Rent Roll'!$H37*'Res Rent Roll'!$C37,'Res Rent Roll'!$R37*Rollover!DY37*Rents!DZ37/30),'Res Rent Roll'!$R37*Rollover!DY37*Rents!DZ37/30))</f>
        <v/>
      </c>
      <c r="EA37" s="47" t="str">
        <f>IF('Res Rent Roll'!$B37="","",IF('Res Rent Roll'!$D37="YES",IF(Vacancy!EA$3&lt;'Res Rent Roll'!$J37,'Res Rent Roll'!$H37*'Res Rent Roll'!$C37,'Res Rent Roll'!$R37*Rollover!DZ37*Rents!EA37/30),'Res Rent Roll'!$R37*Rollover!DZ37*Rents!EA37/30))</f>
        <v/>
      </c>
      <c r="EB37" s="47" t="str">
        <f>IF('Res Rent Roll'!$B37="","",IF('Res Rent Roll'!$D37="YES",IF(Vacancy!EB$3&lt;'Res Rent Roll'!$J37,'Res Rent Roll'!$H37*'Res Rent Roll'!$C37,'Res Rent Roll'!$R37*Rollover!EA37*Rents!EB37/30),'Res Rent Roll'!$R37*Rollover!EA37*Rents!EB37/30))</f>
        <v/>
      </c>
      <c r="EC37" s="47" t="str">
        <f>IF('Res Rent Roll'!$B37="","",IF('Res Rent Roll'!$D37="YES",IF(Vacancy!EC$3&lt;'Res Rent Roll'!$J37,'Res Rent Roll'!$H37*'Res Rent Roll'!$C37,'Res Rent Roll'!$R37*Rollover!EB37*Rents!EC37/30),'Res Rent Roll'!$R37*Rollover!EB37*Rents!EC37/30))</f>
        <v/>
      </c>
      <c r="ED37" s="47" t="str">
        <f>IF('Res Rent Roll'!$B37="","",IF('Res Rent Roll'!$D37="YES",IF(Vacancy!ED$3&lt;'Res Rent Roll'!$J37,'Res Rent Roll'!$H37*'Res Rent Roll'!$C37,'Res Rent Roll'!$R37*Rollover!EC37*Rents!ED37/30),'Res Rent Roll'!$R37*Rollover!EC37*Rents!ED37/30))</f>
        <v/>
      </c>
      <c r="EE37" s="47" t="str">
        <f>IF('Res Rent Roll'!$B37="","",IF('Res Rent Roll'!$D37="YES",IF(Vacancy!EE$3&lt;'Res Rent Roll'!$J37,'Res Rent Roll'!$H37*'Res Rent Roll'!$C37,'Res Rent Roll'!$R37*Rollover!ED37*Rents!EE37/30),'Res Rent Roll'!$R37*Rollover!ED37*Rents!EE37/30))</f>
        <v/>
      </c>
      <c r="EF37" s="47" t="str">
        <f>IF('Res Rent Roll'!$B37="","",IF('Res Rent Roll'!$D37="YES",IF(Vacancy!EF$3&lt;'Res Rent Roll'!$J37,'Res Rent Roll'!$H37*'Res Rent Roll'!$C37,'Res Rent Roll'!$R37*Rollover!EE37*Rents!EF37/30),'Res Rent Roll'!$R37*Rollover!EE37*Rents!EF37/30))</f>
        <v/>
      </c>
      <c r="EG37" s="47" t="str">
        <f>IF('Res Rent Roll'!$B37="","",IF('Res Rent Roll'!$D37="YES",IF(Vacancy!EG$3&lt;'Res Rent Roll'!$J37,'Res Rent Roll'!$H37*'Res Rent Roll'!$C37,'Res Rent Roll'!$R37*Rollover!EF37*Rents!EG37/30),'Res Rent Roll'!$R37*Rollover!EF37*Rents!EG37/30))</f>
        <v/>
      </c>
      <c r="EH37" s="47" t="str">
        <f>IF('Res Rent Roll'!$B37="","",IF('Res Rent Roll'!$D37="YES",IF(Vacancy!EH$3&lt;'Res Rent Roll'!$J37,'Res Rent Roll'!$H37*'Res Rent Roll'!$C37,'Res Rent Roll'!$R37*Rollover!EG37*Rents!EH37/30),'Res Rent Roll'!$R37*Rollover!EG37*Rents!EH37/30))</f>
        <v/>
      </c>
      <c r="EI37" s="47" t="str">
        <f>IF('Res Rent Roll'!$B37="","",IF('Res Rent Roll'!$D37="YES",IF(Vacancy!EI$3&lt;'Res Rent Roll'!$J37,'Res Rent Roll'!$H37*'Res Rent Roll'!$C37,'Res Rent Roll'!$R37*Rollover!EH37*Rents!EI37/30),'Res Rent Roll'!$R37*Rollover!EH37*Rents!EI37/30))</f>
        <v/>
      </c>
      <c r="EJ37" s="47" t="str">
        <f>IF('Res Rent Roll'!$B37="","",IF('Res Rent Roll'!$D37="YES",IF(Vacancy!EJ$3&lt;'Res Rent Roll'!$J37,'Res Rent Roll'!$H37*'Res Rent Roll'!$C37,'Res Rent Roll'!$R37*Rollover!EI37*Rents!EJ37/30),'Res Rent Roll'!$R37*Rollover!EI37*Rents!EJ37/30))</f>
        <v/>
      </c>
      <c r="EK37" s="47" t="str">
        <f>IF('Res Rent Roll'!$B37="","",IF('Res Rent Roll'!$D37="YES",IF(Vacancy!EK$3&lt;'Res Rent Roll'!$J37,'Res Rent Roll'!$H37*'Res Rent Roll'!$C37,'Res Rent Roll'!$R37*Rollover!EJ37*Rents!EK37/30),'Res Rent Roll'!$R37*Rollover!EJ37*Rents!EK37/30))</f>
        <v/>
      </c>
      <c r="EL37" s="47" t="str">
        <f>IF('Res Rent Roll'!$B37="","",IF('Res Rent Roll'!$D37="YES",IF(Vacancy!EL$3&lt;'Res Rent Roll'!$J37,'Res Rent Roll'!$H37*'Res Rent Roll'!$C37,'Res Rent Roll'!$R37*Rollover!EK37*Rents!EL37/30),'Res Rent Roll'!$R37*Rollover!EK37*Rents!EL37/30))</f>
        <v/>
      </c>
      <c r="EM37" s="47" t="str">
        <f>IF('Res Rent Roll'!$B37="","",IF('Res Rent Roll'!$D37="YES",IF(Vacancy!EM$3&lt;'Res Rent Roll'!$J37,'Res Rent Roll'!$H37*'Res Rent Roll'!$C37,'Res Rent Roll'!$R37*Rollover!EL37*Rents!EM37/30),'Res Rent Roll'!$R37*Rollover!EL37*Rents!EM37/30))</f>
        <v/>
      </c>
      <c r="EN37" s="47" t="str">
        <f>IF('Res Rent Roll'!$B37="","",IF('Res Rent Roll'!$D37="YES",IF(Vacancy!EN$3&lt;'Res Rent Roll'!$J37,'Res Rent Roll'!$H37*'Res Rent Roll'!$C37,'Res Rent Roll'!$R37*Rollover!EM37*Rents!EN37/30),'Res Rent Roll'!$R37*Rollover!EM37*Rents!EN37/30))</f>
        <v/>
      </c>
      <c r="EO37" s="47" t="str">
        <f>IF('Res Rent Roll'!$B37="","",IF('Res Rent Roll'!$D37="YES",IF(Vacancy!EO$3&lt;'Res Rent Roll'!$J37,'Res Rent Roll'!$H37*'Res Rent Roll'!$C37,'Res Rent Roll'!$R37*Rollover!EN37*Rents!EO37/30),'Res Rent Roll'!$R37*Rollover!EN37*Rents!EO37/30))</f>
        <v/>
      </c>
      <c r="EP37" s="47" t="str">
        <f>IF('Res Rent Roll'!$B37="","",IF('Res Rent Roll'!$D37="YES",IF(Vacancy!EP$3&lt;'Res Rent Roll'!$J37,'Res Rent Roll'!$H37*'Res Rent Roll'!$C37,'Res Rent Roll'!$R37*Rollover!EO37*Rents!EP37/30),'Res Rent Roll'!$R37*Rollover!EO37*Rents!EP37/30))</f>
        <v/>
      </c>
      <c r="EQ37" s="47" t="str">
        <f>IF('Res Rent Roll'!$B37="","",IF('Res Rent Roll'!$D37="YES",IF(Vacancy!EQ$3&lt;'Res Rent Roll'!$J37,'Res Rent Roll'!$H37*'Res Rent Roll'!$C37,'Res Rent Roll'!$R37*Rollover!EP37*Rents!EQ37/30),'Res Rent Roll'!$R37*Rollover!EP37*Rents!EQ37/30))</f>
        <v/>
      </c>
      <c r="ER37" s="47" t="str">
        <f>IF('Res Rent Roll'!$B37="","",IF('Res Rent Roll'!$D37="YES",IF(Vacancy!ER$3&lt;'Res Rent Roll'!$J37,'Res Rent Roll'!$H37*'Res Rent Roll'!$C37,'Res Rent Roll'!$R37*Rollover!EQ37*Rents!ER37/30),'Res Rent Roll'!$R37*Rollover!EQ37*Rents!ER37/30))</f>
        <v/>
      </c>
      <c r="ES37" s="47" t="str">
        <f>IF('Res Rent Roll'!$B37="","",IF('Res Rent Roll'!$D37="YES",IF(Vacancy!ES$3&lt;'Res Rent Roll'!$J37,'Res Rent Roll'!$H37*'Res Rent Roll'!$C37,'Res Rent Roll'!$R37*Rollover!ER37*Rents!ES37/30),'Res Rent Roll'!$R37*Rollover!ER37*Rents!ES37/30))</f>
        <v/>
      </c>
      <c r="ET37" s="47" t="str">
        <f>IF('Res Rent Roll'!$B37="","",IF('Res Rent Roll'!$D37="YES",IF(Vacancy!ET$3&lt;'Res Rent Roll'!$J37,'Res Rent Roll'!$H37*'Res Rent Roll'!$C37,'Res Rent Roll'!$R37*Rollover!ES37*Rents!ET37/30),'Res Rent Roll'!$R37*Rollover!ES37*Rents!ET37/30))</f>
        <v/>
      </c>
      <c r="EU37" s="47" t="str">
        <f>IF('Res Rent Roll'!$B37="","",IF('Res Rent Roll'!$D37="YES",IF(Vacancy!EU$3&lt;'Res Rent Roll'!$J37,'Res Rent Roll'!$H37*'Res Rent Roll'!$C37,'Res Rent Roll'!$R37*Rollover!ET37*Rents!EU37/30),'Res Rent Roll'!$R37*Rollover!ET37*Rents!EU37/30))</f>
        <v/>
      </c>
      <c r="EV37" s="47" t="str">
        <f>IF('Res Rent Roll'!$B37="","",IF('Res Rent Roll'!$D37="YES",IF(Vacancy!EV$3&lt;'Res Rent Roll'!$J37,'Res Rent Roll'!$H37*'Res Rent Roll'!$C37,'Res Rent Roll'!$R37*Rollover!EU37*Rents!EV37/30),'Res Rent Roll'!$R37*Rollover!EU37*Rents!EV37/30))</f>
        <v/>
      </c>
      <c r="EW37" s="47" t="str">
        <f>IF('Res Rent Roll'!$B37="","",IF('Res Rent Roll'!$D37="YES",IF(Vacancy!EW$3&lt;'Res Rent Roll'!$J37,'Res Rent Roll'!$H37*'Res Rent Roll'!$C37,'Res Rent Roll'!$R37*Rollover!EV37*Rents!EW37/30),'Res Rent Roll'!$R37*Rollover!EV37*Rents!EW37/30))</f>
        <v/>
      </c>
      <c r="EX37" s="47" t="str">
        <f>IF('Res Rent Roll'!$B37="","",IF('Res Rent Roll'!$D37="YES",IF(Vacancy!EX$3&lt;'Res Rent Roll'!$J37,'Res Rent Roll'!$H37*'Res Rent Roll'!$C37,'Res Rent Roll'!$R37*Rollover!EW37*Rents!EX37/30),'Res Rent Roll'!$R37*Rollover!EW37*Rents!EX37/30))</f>
        <v/>
      </c>
      <c r="EY37" s="47" t="str">
        <f>IF('Res Rent Roll'!$B37="","",IF('Res Rent Roll'!$D37="YES",IF(Vacancy!EY$3&lt;'Res Rent Roll'!$J37,'Res Rent Roll'!$H37*'Res Rent Roll'!$C37,'Res Rent Roll'!$R37*Rollover!EX37*Rents!EY37/30),'Res Rent Roll'!$R37*Rollover!EX37*Rents!EY37/30))</f>
        <v/>
      </c>
      <c r="EZ37" s="47" t="str">
        <f>IF('Res Rent Roll'!$B37="","",IF('Res Rent Roll'!$D37="YES",IF(Vacancy!EZ$3&lt;'Res Rent Roll'!$J37,'Res Rent Roll'!$H37*'Res Rent Roll'!$C37,'Res Rent Roll'!$R37*Rollover!EY37*Rents!EZ37/30),'Res Rent Roll'!$R37*Rollover!EY37*Rents!EZ37/30))</f>
        <v/>
      </c>
      <c r="FA37" s="47" t="str">
        <f>IF('Res Rent Roll'!$B37="","",IF('Res Rent Roll'!$D37="YES",IF(Vacancy!FA$3&lt;'Res Rent Roll'!$J37,'Res Rent Roll'!$H37*'Res Rent Roll'!$C37,'Res Rent Roll'!$R37*Rollover!EZ37*Rents!FA37/30),'Res Rent Roll'!$R37*Rollover!EZ37*Rents!FA37/30))</f>
        <v/>
      </c>
      <c r="FB37" s="47" t="str">
        <f>IF('Res Rent Roll'!$B37="","",IF('Res Rent Roll'!$D37="YES",IF(Vacancy!FB$3&lt;'Res Rent Roll'!$J37,'Res Rent Roll'!$H37*'Res Rent Roll'!$C37,'Res Rent Roll'!$R37*Rollover!FA37*Rents!FB37/30),'Res Rent Roll'!$R37*Rollover!FA37*Rents!FB37/30))</f>
        <v/>
      </c>
      <c r="FC37" s="47" t="str">
        <f>IF('Res Rent Roll'!$B37="","",IF('Res Rent Roll'!$D37="YES",IF(Vacancy!FC$3&lt;'Res Rent Roll'!$J37,'Res Rent Roll'!$H37*'Res Rent Roll'!$C37,'Res Rent Roll'!$R37*Rollover!FB37*Rents!FC37/30),'Res Rent Roll'!$R37*Rollover!FB37*Rents!FC37/30))</f>
        <v/>
      </c>
      <c r="FD37" s="47" t="str">
        <f>IF('Res Rent Roll'!$B37="","",IF('Res Rent Roll'!$D37="YES",IF(Vacancy!FD$3&lt;'Res Rent Roll'!$J37,'Res Rent Roll'!$H37*'Res Rent Roll'!$C37,'Res Rent Roll'!$R37*Rollover!FC37*Rents!FD37/30),'Res Rent Roll'!$R37*Rollover!FC37*Rents!FD37/30))</f>
        <v/>
      </c>
      <c r="FE37" s="47" t="str">
        <f>IF('Res Rent Roll'!$B37="","",IF('Res Rent Roll'!$D37="YES",IF(Vacancy!FE$3&lt;'Res Rent Roll'!$J37,'Res Rent Roll'!$H37*'Res Rent Roll'!$C37,'Res Rent Roll'!$R37*Rollover!FD37*Rents!FE37/30),'Res Rent Roll'!$R37*Rollover!FD37*Rents!FE37/30))</f>
        <v/>
      </c>
      <c r="FF37" s="47" t="str">
        <f>IF('Res Rent Roll'!$B37="","",IF('Res Rent Roll'!$D37="YES",IF(Vacancy!FF$3&lt;'Res Rent Roll'!$J37,'Res Rent Roll'!$H37*'Res Rent Roll'!$C37,'Res Rent Roll'!$R37*Rollover!FE37*Rents!FF37/30),'Res Rent Roll'!$R37*Rollover!FE37*Rents!FF37/30))</f>
        <v/>
      </c>
      <c r="FG37" s="47" t="str">
        <f>IF('Res Rent Roll'!$B37="","",IF('Res Rent Roll'!$D37="YES",IF(Vacancy!FG$3&lt;'Res Rent Roll'!$J37,'Res Rent Roll'!$H37*'Res Rent Roll'!$C37,'Res Rent Roll'!$R37*Rollover!FF37*Rents!FG37/30),'Res Rent Roll'!$R37*Rollover!FF37*Rents!FG37/30))</f>
        <v/>
      </c>
      <c r="FH37" s="47" t="str">
        <f>IF('Res Rent Roll'!$B37="","",IF('Res Rent Roll'!$D37="YES",IF(Vacancy!FH$3&lt;'Res Rent Roll'!$J37,'Res Rent Roll'!$H37*'Res Rent Roll'!$C37,'Res Rent Roll'!$R37*Rollover!FG37*Rents!FH37/30),'Res Rent Roll'!$R37*Rollover!FG37*Rents!FH37/30))</f>
        <v/>
      </c>
      <c r="FI37" s="47" t="str">
        <f>IF('Res Rent Roll'!$B37="","",IF('Res Rent Roll'!$D37="YES",IF(Vacancy!FI$3&lt;'Res Rent Roll'!$J37,'Res Rent Roll'!$H37*'Res Rent Roll'!$C37,'Res Rent Roll'!$R37*Rollover!FH37*Rents!FI37/30),'Res Rent Roll'!$R37*Rollover!FH37*Rents!FI37/30))</f>
        <v/>
      </c>
      <c r="FJ37" s="47" t="str">
        <f>IF('Res Rent Roll'!$B37="","",IF('Res Rent Roll'!$D37="YES",IF(Vacancy!FJ$3&lt;'Res Rent Roll'!$J37,'Res Rent Roll'!$H37*'Res Rent Roll'!$C37,'Res Rent Roll'!$R37*Rollover!FI37*Rents!FJ37/30),'Res Rent Roll'!$R37*Rollover!FI37*Rents!FJ37/30))</f>
        <v/>
      </c>
      <c r="FK37" s="47" t="str">
        <f>IF('Res Rent Roll'!$B37="","",IF('Res Rent Roll'!$D37="YES",IF(Vacancy!FK$3&lt;'Res Rent Roll'!$J37,'Res Rent Roll'!$H37*'Res Rent Roll'!$C37,'Res Rent Roll'!$R37*Rollover!FJ37*Rents!FK37/30),'Res Rent Roll'!$R37*Rollover!FJ37*Rents!FK37/30))</f>
        <v/>
      </c>
      <c r="FL37" s="47" t="str">
        <f>IF('Res Rent Roll'!$B37="","",IF('Res Rent Roll'!$D37="YES",IF(Vacancy!FL$3&lt;'Res Rent Roll'!$J37,'Res Rent Roll'!$H37*'Res Rent Roll'!$C37,'Res Rent Roll'!$R37*Rollover!FK37*Rents!FL37/30),'Res Rent Roll'!$R37*Rollover!FK37*Rents!FL37/30))</f>
        <v/>
      </c>
      <c r="FM37" s="47" t="str">
        <f>IF('Res Rent Roll'!$B37="","",IF('Res Rent Roll'!$D37="YES",IF(Vacancy!FM$3&lt;'Res Rent Roll'!$J37,'Res Rent Roll'!$H37*'Res Rent Roll'!$C37,'Res Rent Roll'!$R37*Rollover!FL37*Rents!FM37/30),'Res Rent Roll'!$R37*Rollover!FL37*Rents!FM37/30))</f>
        <v/>
      </c>
      <c r="FN37" s="47" t="str">
        <f>IF('Res Rent Roll'!$B37="","",IF('Res Rent Roll'!$D37="YES",IF(Vacancy!FN$3&lt;'Res Rent Roll'!$J37,'Res Rent Roll'!$H37*'Res Rent Roll'!$C37,'Res Rent Roll'!$R37*Rollover!FM37*Rents!FN37/30),'Res Rent Roll'!$R37*Rollover!FM37*Rents!FN37/30))</f>
        <v/>
      </c>
      <c r="FO37" s="47" t="str">
        <f>IF('Res Rent Roll'!$B37="","",IF('Res Rent Roll'!$D37="YES",IF(Vacancy!FO$3&lt;'Res Rent Roll'!$J37,'Res Rent Roll'!$H37*'Res Rent Roll'!$C37,'Res Rent Roll'!$R37*Rollover!FN37*Rents!FO37/30),'Res Rent Roll'!$R37*Rollover!FN37*Rents!FO37/30))</f>
        <v/>
      </c>
      <c r="FP37" s="47" t="str">
        <f>IF('Res Rent Roll'!$B37="","",IF('Res Rent Roll'!$D37="YES",IF(Vacancy!FP$3&lt;'Res Rent Roll'!$J37,'Res Rent Roll'!$H37*'Res Rent Roll'!$C37,'Res Rent Roll'!$R37*Rollover!FO37*Rents!FP37/30),'Res Rent Roll'!$R37*Rollover!FO37*Rents!FP37/30))</f>
        <v/>
      </c>
      <c r="FQ37" s="47" t="str">
        <f>IF('Res Rent Roll'!$B37="","",IF('Res Rent Roll'!$D37="YES",IF(Vacancy!FQ$3&lt;'Res Rent Roll'!$J37,'Res Rent Roll'!$H37*'Res Rent Roll'!$C37,'Res Rent Roll'!$R37*Rollover!FP37*Rents!FQ37/30),'Res Rent Roll'!$R37*Rollover!FP37*Rents!FQ37/30))</f>
        <v/>
      </c>
      <c r="FR37" s="47" t="str">
        <f>IF('Res Rent Roll'!$B37="","",IF('Res Rent Roll'!$D37="YES",IF(Vacancy!FR$3&lt;'Res Rent Roll'!$J37,'Res Rent Roll'!$H37*'Res Rent Roll'!$C37,'Res Rent Roll'!$R37*Rollover!FQ37*Rents!FR37/30),'Res Rent Roll'!$R37*Rollover!FQ37*Rents!FR37/30))</f>
        <v/>
      </c>
      <c r="FS37" s="47" t="str">
        <f>IF('Res Rent Roll'!$B37="","",IF('Res Rent Roll'!$D37="YES",IF(Vacancy!FS$3&lt;'Res Rent Roll'!$J37,'Res Rent Roll'!$H37*'Res Rent Roll'!$C37,'Res Rent Roll'!$R37*Rollover!FR37*Rents!FS37/30),'Res Rent Roll'!$R37*Rollover!FR37*Rents!FS37/30))</f>
        <v/>
      </c>
      <c r="FT37" s="47" t="str">
        <f>IF('Res Rent Roll'!$B37="","",IF('Res Rent Roll'!$D37="YES",IF(Vacancy!FT$3&lt;'Res Rent Roll'!$J37,'Res Rent Roll'!$H37*'Res Rent Roll'!$C37,'Res Rent Roll'!$R37*Rollover!FS37*Rents!FT37/30),'Res Rent Roll'!$R37*Rollover!FS37*Rents!FT37/30))</f>
        <v/>
      </c>
      <c r="FU37" s="47" t="str">
        <f>IF('Res Rent Roll'!$B37="","",IF('Res Rent Roll'!$D37="YES",IF(Vacancy!FU$3&lt;'Res Rent Roll'!$J37,'Res Rent Roll'!$H37*'Res Rent Roll'!$C37,'Res Rent Roll'!$R37*Rollover!FT37*Rents!FU37/30),'Res Rent Roll'!$R37*Rollover!FT37*Rents!FU37/30))</f>
        <v/>
      </c>
      <c r="FV37" s="47" t="str">
        <f>IF('Res Rent Roll'!$B37="","",IF('Res Rent Roll'!$D37="YES",IF(Vacancy!FV$3&lt;'Res Rent Roll'!$J37,'Res Rent Roll'!$H37*'Res Rent Roll'!$C37,'Res Rent Roll'!$R37*Rollover!FU37*Rents!FV37/30),'Res Rent Roll'!$R37*Rollover!FU37*Rents!FV37/30))</f>
        <v/>
      </c>
      <c r="FW37" s="47" t="str">
        <f>IF('Res Rent Roll'!$B37="","",IF('Res Rent Roll'!$D37="YES",IF(Vacancy!FW$3&lt;'Res Rent Roll'!$J37,'Res Rent Roll'!$H37*'Res Rent Roll'!$C37,'Res Rent Roll'!$R37*Rollover!FV37*Rents!FW37/30),'Res Rent Roll'!$R37*Rollover!FV37*Rents!FW37/30))</f>
        <v/>
      </c>
      <c r="FX37" s="47" t="str">
        <f>IF('Res Rent Roll'!$B37="","",IF('Res Rent Roll'!$D37="YES",IF(Vacancy!FX$3&lt;'Res Rent Roll'!$J37,'Res Rent Roll'!$H37*'Res Rent Roll'!$C37,'Res Rent Roll'!$R37*Rollover!FW37*Rents!FX37/30),'Res Rent Roll'!$R37*Rollover!FW37*Rents!FX37/30))</f>
        <v/>
      </c>
      <c r="FY37" s="47" t="str">
        <f>IF('Res Rent Roll'!$B37="","",IF('Res Rent Roll'!$D37="YES",IF(Vacancy!FY$3&lt;'Res Rent Roll'!$J37,'Res Rent Roll'!$H37*'Res Rent Roll'!$C37,'Res Rent Roll'!$R37*Rollover!FX37*Rents!FY37/30),'Res Rent Roll'!$R37*Rollover!FX37*Rents!FY37/30))</f>
        <v/>
      </c>
      <c r="FZ37" s="47" t="str">
        <f>IF('Res Rent Roll'!$B37="","",IF('Res Rent Roll'!$D37="YES",IF(Vacancy!FZ$3&lt;'Res Rent Roll'!$J37,'Res Rent Roll'!$H37*'Res Rent Roll'!$C37,'Res Rent Roll'!$R37*Rollover!FY37*Rents!FZ37/30),'Res Rent Roll'!$R37*Rollover!FY37*Rents!FZ37/30))</f>
        <v/>
      </c>
      <c r="GA37" s="48" t="str">
        <f>IF('Res Rent Roll'!$B37="","",IF('Res Rent Roll'!$D37="YES",IF(Vacancy!GA$3&lt;'Res Rent Roll'!$J37,'Res Rent Roll'!$H37*'Res Rent Roll'!$C37,'Res Rent Roll'!$R37*Rollover!FZ37*Rents!GA37/30),'Res Rent Roll'!$R37*Rollover!FZ37*Rents!GA37/30))</f>
        <v/>
      </c>
    </row>
    <row r="38" spans="2:183" x14ac:dyDescent="0.3">
      <c r="B38" s="42" t="str">
        <f>IF('Res Rent Roll'!$B38="","",'Res Rent Roll'!$B38)</f>
        <v/>
      </c>
      <c r="C38" s="43"/>
      <c r="D38" s="47" t="str">
        <f>IF('Res Rent Roll'!$B38="","",IF('Res Rent Roll'!$D38="YES",IF(Vacancy!D$3&lt;'Res Rent Roll'!$J38,'Res Rent Roll'!$H38*'Res Rent Roll'!$C38,'Res Rent Roll'!$R38*Rollover!C38*Rents!D38/30),'Res Rent Roll'!$R38*Rollover!C38*Rents!D38/30))</f>
        <v/>
      </c>
      <c r="E38" s="47" t="str">
        <f>IF('Res Rent Roll'!$B38="","",IF('Res Rent Roll'!$D38="YES",IF(Vacancy!E$3&lt;'Res Rent Roll'!$J38,'Res Rent Roll'!$H38*'Res Rent Roll'!$C38,'Res Rent Roll'!$R38*Rollover!D38*Rents!E38/30),'Res Rent Roll'!$R38*Rollover!D38*Rents!E38/30))</f>
        <v/>
      </c>
      <c r="F38" s="47" t="str">
        <f>IF('Res Rent Roll'!$B38="","",IF('Res Rent Roll'!$D38="YES",IF(Vacancy!F$3&lt;'Res Rent Roll'!$J38,'Res Rent Roll'!$H38*'Res Rent Roll'!$C38,'Res Rent Roll'!$R38*Rollover!E38*Rents!F38/30),'Res Rent Roll'!$R38*Rollover!E38*Rents!F38/30))</f>
        <v/>
      </c>
      <c r="G38" s="47" t="str">
        <f>IF('Res Rent Roll'!$B38="","",IF('Res Rent Roll'!$D38="YES",IF(Vacancy!G$3&lt;'Res Rent Roll'!$J38,'Res Rent Roll'!$H38*'Res Rent Roll'!$C38,'Res Rent Roll'!$R38*Rollover!F38*Rents!G38/30),'Res Rent Roll'!$R38*Rollover!F38*Rents!G38/30))</f>
        <v/>
      </c>
      <c r="H38" s="47" t="str">
        <f>IF('Res Rent Roll'!$B38="","",IF('Res Rent Roll'!$D38="YES",IF(Vacancy!H$3&lt;'Res Rent Roll'!$J38,'Res Rent Roll'!$H38*'Res Rent Roll'!$C38,'Res Rent Roll'!$R38*Rollover!G38*Rents!H38/30),'Res Rent Roll'!$R38*Rollover!G38*Rents!H38/30))</f>
        <v/>
      </c>
      <c r="I38" s="47" t="str">
        <f>IF('Res Rent Roll'!$B38="","",IF('Res Rent Roll'!$D38="YES",IF(Vacancy!I$3&lt;'Res Rent Roll'!$J38,'Res Rent Roll'!$H38*'Res Rent Roll'!$C38,'Res Rent Roll'!$R38*Rollover!H38*Rents!I38/30),'Res Rent Roll'!$R38*Rollover!H38*Rents!I38/30))</f>
        <v/>
      </c>
      <c r="J38" s="47" t="str">
        <f>IF('Res Rent Roll'!$B38="","",IF('Res Rent Roll'!$D38="YES",IF(Vacancy!J$3&lt;'Res Rent Roll'!$J38,'Res Rent Roll'!$H38*'Res Rent Roll'!$C38,'Res Rent Roll'!$R38*Rollover!I38*Rents!J38/30),'Res Rent Roll'!$R38*Rollover!I38*Rents!J38/30))</f>
        <v/>
      </c>
      <c r="K38" s="47" t="str">
        <f>IF('Res Rent Roll'!$B38="","",IF('Res Rent Roll'!$D38="YES",IF(Vacancy!K$3&lt;'Res Rent Roll'!$J38,'Res Rent Roll'!$H38*'Res Rent Roll'!$C38,'Res Rent Roll'!$R38*Rollover!J38*Rents!K38/30),'Res Rent Roll'!$R38*Rollover!J38*Rents!K38/30))</f>
        <v/>
      </c>
      <c r="L38" s="47" t="str">
        <f>IF('Res Rent Roll'!$B38="","",IF('Res Rent Roll'!$D38="YES",IF(Vacancy!L$3&lt;'Res Rent Roll'!$J38,'Res Rent Roll'!$H38*'Res Rent Roll'!$C38,'Res Rent Roll'!$R38*Rollover!K38*Rents!L38/30),'Res Rent Roll'!$R38*Rollover!K38*Rents!L38/30))</f>
        <v/>
      </c>
      <c r="M38" s="47" t="str">
        <f>IF('Res Rent Roll'!$B38="","",IF('Res Rent Roll'!$D38="YES",IF(Vacancy!M$3&lt;'Res Rent Roll'!$J38,'Res Rent Roll'!$H38*'Res Rent Roll'!$C38,'Res Rent Roll'!$R38*Rollover!L38*Rents!M38/30),'Res Rent Roll'!$R38*Rollover!L38*Rents!M38/30))</f>
        <v/>
      </c>
      <c r="N38" s="47" t="str">
        <f>IF('Res Rent Roll'!$B38="","",IF('Res Rent Roll'!$D38="YES",IF(Vacancy!N$3&lt;'Res Rent Roll'!$J38,'Res Rent Roll'!$H38*'Res Rent Roll'!$C38,'Res Rent Roll'!$R38*Rollover!M38*Rents!N38/30),'Res Rent Roll'!$R38*Rollover!M38*Rents!N38/30))</f>
        <v/>
      </c>
      <c r="O38" s="47" t="str">
        <f>IF('Res Rent Roll'!$B38="","",IF('Res Rent Roll'!$D38="YES",IF(Vacancy!O$3&lt;'Res Rent Roll'!$J38,'Res Rent Roll'!$H38*'Res Rent Roll'!$C38,'Res Rent Roll'!$R38*Rollover!N38*Rents!O38/30),'Res Rent Roll'!$R38*Rollover!N38*Rents!O38/30))</f>
        <v/>
      </c>
      <c r="P38" s="47" t="str">
        <f>IF('Res Rent Roll'!$B38="","",IF('Res Rent Roll'!$D38="YES",IF(Vacancy!P$3&lt;'Res Rent Roll'!$J38,'Res Rent Roll'!$H38*'Res Rent Roll'!$C38,'Res Rent Roll'!$R38*Rollover!O38*Rents!P38/30),'Res Rent Roll'!$R38*Rollover!O38*Rents!P38/30))</f>
        <v/>
      </c>
      <c r="Q38" s="47" t="str">
        <f>IF('Res Rent Roll'!$B38="","",IF('Res Rent Roll'!$D38="YES",IF(Vacancy!Q$3&lt;'Res Rent Roll'!$J38,'Res Rent Roll'!$H38*'Res Rent Roll'!$C38,'Res Rent Roll'!$R38*Rollover!P38*Rents!Q38/30),'Res Rent Roll'!$R38*Rollover!P38*Rents!Q38/30))</f>
        <v/>
      </c>
      <c r="R38" s="47" t="str">
        <f>IF('Res Rent Roll'!$B38="","",IF('Res Rent Roll'!$D38="YES",IF(Vacancy!R$3&lt;'Res Rent Roll'!$J38,'Res Rent Roll'!$H38*'Res Rent Roll'!$C38,'Res Rent Roll'!$R38*Rollover!Q38*Rents!R38/30),'Res Rent Roll'!$R38*Rollover!Q38*Rents!R38/30))</f>
        <v/>
      </c>
      <c r="S38" s="47" t="str">
        <f>IF('Res Rent Roll'!$B38="","",IF('Res Rent Roll'!$D38="YES",IF(Vacancy!S$3&lt;'Res Rent Roll'!$J38,'Res Rent Roll'!$H38*'Res Rent Roll'!$C38,'Res Rent Roll'!$R38*Rollover!R38*Rents!S38/30),'Res Rent Roll'!$R38*Rollover!R38*Rents!S38/30))</f>
        <v/>
      </c>
      <c r="T38" s="47" t="str">
        <f>IF('Res Rent Roll'!$B38="","",IF('Res Rent Roll'!$D38="YES",IF(Vacancy!T$3&lt;'Res Rent Roll'!$J38,'Res Rent Roll'!$H38*'Res Rent Roll'!$C38,'Res Rent Roll'!$R38*Rollover!S38*Rents!T38/30),'Res Rent Roll'!$R38*Rollover!S38*Rents!T38/30))</f>
        <v/>
      </c>
      <c r="U38" s="47" t="str">
        <f>IF('Res Rent Roll'!$B38="","",IF('Res Rent Roll'!$D38="YES",IF(Vacancy!U$3&lt;'Res Rent Roll'!$J38,'Res Rent Roll'!$H38*'Res Rent Roll'!$C38,'Res Rent Roll'!$R38*Rollover!T38*Rents!U38/30),'Res Rent Roll'!$R38*Rollover!T38*Rents!U38/30))</f>
        <v/>
      </c>
      <c r="V38" s="47" t="str">
        <f>IF('Res Rent Roll'!$B38="","",IF('Res Rent Roll'!$D38="YES",IF(Vacancy!V$3&lt;'Res Rent Roll'!$J38,'Res Rent Roll'!$H38*'Res Rent Roll'!$C38,'Res Rent Roll'!$R38*Rollover!U38*Rents!V38/30),'Res Rent Roll'!$R38*Rollover!U38*Rents!V38/30))</f>
        <v/>
      </c>
      <c r="W38" s="47" t="str">
        <f>IF('Res Rent Roll'!$B38="","",IF('Res Rent Roll'!$D38="YES",IF(Vacancy!W$3&lt;'Res Rent Roll'!$J38,'Res Rent Roll'!$H38*'Res Rent Roll'!$C38,'Res Rent Roll'!$R38*Rollover!V38*Rents!W38/30),'Res Rent Roll'!$R38*Rollover!V38*Rents!W38/30))</f>
        <v/>
      </c>
      <c r="X38" s="47" t="str">
        <f>IF('Res Rent Roll'!$B38="","",IF('Res Rent Roll'!$D38="YES",IF(Vacancy!X$3&lt;'Res Rent Roll'!$J38,'Res Rent Roll'!$H38*'Res Rent Roll'!$C38,'Res Rent Roll'!$R38*Rollover!W38*Rents!X38/30),'Res Rent Roll'!$R38*Rollover!W38*Rents!X38/30))</f>
        <v/>
      </c>
      <c r="Y38" s="47" t="str">
        <f>IF('Res Rent Roll'!$B38="","",IF('Res Rent Roll'!$D38="YES",IF(Vacancy!Y$3&lt;'Res Rent Roll'!$J38,'Res Rent Roll'!$H38*'Res Rent Roll'!$C38,'Res Rent Roll'!$R38*Rollover!X38*Rents!Y38/30),'Res Rent Roll'!$R38*Rollover!X38*Rents!Y38/30))</f>
        <v/>
      </c>
      <c r="Z38" s="47" t="str">
        <f>IF('Res Rent Roll'!$B38="","",IF('Res Rent Roll'!$D38="YES",IF(Vacancy!Z$3&lt;'Res Rent Roll'!$J38,'Res Rent Roll'!$H38*'Res Rent Roll'!$C38,'Res Rent Roll'!$R38*Rollover!Y38*Rents!Z38/30),'Res Rent Roll'!$R38*Rollover!Y38*Rents!Z38/30))</f>
        <v/>
      </c>
      <c r="AA38" s="47" t="str">
        <f>IF('Res Rent Roll'!$B38="","",IF('Res Rent Roll'!$D38="YES",IF(Vacancy!AA$3&lt;'Res Rent Roll'!$J38,'Res Rent Roll'!$H38*'Res Rent Roll'!$C38,'Res Rent Roll'!$R38*Rollover!Z38*Rents!AA38/30),'Res Rent Roll'!$R38*Rollover!Z38*Rents!AA38/30))</f>
        <v/>
      </c>
      <c r="AB38" s="47" t="str">
        <f>IF('Res Rent Roll'!$B38="","",IF('Res Rent Roll'!$D38="YES",IF(Vacancy!AB$3&lt;'Res Rent Roll'!$J38,'Res Rent Roll'!$H38*'Res Rent Roll'!$C38,'Res Rent Roll'!$R38*Rollover!AA38*Rents!AB38/30),'Res Rent Roll'!$R38*Rollover!AA38*Rents!AB38/30))</f>
        <v/>
      </c>
      <c r="AC38" s="47" t="str">
        <f>IF('Res Rent Roll'!$B38="","",IF('Res Rent Roll'!$D38="YES",IF(Vacancy!AC$3&lt;'Res Rent Roll'!$J38,'Res Rent Roll'!$H38*'Res Rent Roll'!$C38,'Res Rent Roll'!$R38*Rollover!AB38*Rents!AC38/30),'Res Rent Roll'!$R38*Rollover!AB38*Rents!AC38/30))</f>
        <v/>
      </c>
      <c r="AD38" s="47" t="str">
        <f>IF('Res Rent Roll'!$B38="","",IF('Res Rent Roll'!$D38="YES",IF(Vacancy!AD$3&lt;'Res Rent Roll'!$J38,'Res Rent Roll'!$H38*'Res Rent Roll'!$C38,'Res Rent Roll'!$R38*Rollover!AC38*Rents!AD38/30),'Res Rent Roll'!$R38*Rollover!AC38*Rents!AD38/30))</f>
        <v/>
      </c>
      <c r="AE38" s="47" t="str">
        <f>IF('Res Rent Roll'!$B38="","",IF('Res Rent Roll'!$D38="YES",IF(Vacancy!AE$3&lt;'Res Rent Roll'!$J38,'Res Rent Roll'!$H38*'Res Rent Roll'!$C38,'Res Rent Roll'!$R38*Rollover!AD38*Rents!AE38/30),'Res Rent Roll'!$R38*Rollover!AD38*Rents!AE38/30))</f>
        <v/>
      </c>
      <c r="AF38" s="47" t="str">
        <f>IF('Res Rent Roll'!$B38="","",IF('Res Rent Roll'!$D38="YES",IF(Vacancy!AF$3&lt;'Res Rent Roll'!$J38,'Res Rent Roll'!$H38*'Res Rent Roll'!$C38,'Res Rent Roll'!$R38*Rollover!AE38*Rents!AF38/30),'Res Rent Roll'!$R38*Rollover!AE38*Rents!AF38/30))</f>
        <v/>
      </c>
      <c r="AG38" s="47" t="str">
        <f>IF('Res Rent Roll'!$B38="","",IF('Res Rent Roll'!$D38="YES",IF(Vacancy!AG$3&lt;'Res Rent Roll'!$J38,'Res Rent Roll'!$H38*'Res Rent Roll'!$C38,'Res Rent Roll'!$R38*Rollover!AF38*Rents!AG38/30),'Res Rent Roll'!$R38*Rollover!AF38*Rents!AG38/30))</f>
        <v/>
      </c>
      <c r="AH38" s="47" t="str">
        <f>IF('Res Rent Roll'!$B38="","",IF('Res Rent Roll'!$D38="YES",IF(Vacancy!AH$3&lt;'Res Rent Roll'!$J38,'Res Rent Roll'!$H38*'Res Rent Roll'!$C38,'Res Rent Roll'!$R38*Rollover!AG38*Rents!AH38/30),'Res Rent Roll'!$R38*Rollover!AG38*Rents!AH38/30))</f>
        <v/>
      </c>
      <c r="AI38" s="47" t="str">
        <f>IF('Res Rent Roll'!$B38="","",IF('Res Rent Roll'!$D38="YES",IF(Vacancy!AI$3&lt;'Res Rent Roll'!$J38,'Res Rent Roll'!$H38*'Res Rent Roll'!$C38,'Res Rent Roll'!$R38*Rollover!AH38*Rents!AI38/30),'Res Rent Roll'!$R38*Rollover!AH38*Rents!AI38/30))</f>
        <v/>
      </c>
      <c r="AJ38" s="47" t="str">
        <f>IF('Res Rent Roll'!$B38="","",IF('Res Rent Roll'!$D38="YES",IF(Vacancy!AJ$3&lt;'Res Rent Roll'!$J38,'Res Rent Roll'!$H38*'Res Rent Roll'!$C38,'Res Rent Roll'!$R38*Rollover!AI38*Rents!AJ38/30),'Res Rent Roll'!$R38*Rollover!AI38*Rents!AJ38/30))</f>
        <v/>
      </c>
      <c r="AK38" s="47" t="str">
        <f>IF('Res Rent Roll'!$B38="","",IF('Res Rent Roll'!$D38="YES",IF(Vacancy!AK$3&lt;'Res Rent Roll'!$J38,'Res Rent Roll'!$H38*'Res Rent Roll'!$C38,'Res Rent Roll'!$R38*Rollover!AJ38*Rents!AK38/30),'Res Rent Roll'!$R38*Rollover!AJ38*Rents!AK38/30))</f>
        <v/>
      </c>
      <c r="AL38" s="47" t="str">
        <f>IF('Res Rent Roll'!$B38="","",IF('Res Rent Roll'!$D38="YES",IF(Vacancy!AL$3&lt;'Res Rent Roll'!$J38,'Res Rent Roll'!$H38*'Res Rent Roll'!$C38,'Res Rent Roll'!$R38*Rollover!AK38*Rents!AL38/30),'Res Rent Roll'!$R38*Rollover!AK38*Rents!AL38/30))</f>
        <v/>
      </c>
      <c r="AM38" s="47" t="str">
        <f>IF('Res Rent Roll'!$B38="","",IF('Res Rent Roll'!$D38="YES",IF(Vacancy!AM$3&lt;'Res Rent Roll'!$J38,'Res Rent Roll'!$H38*'Res Rent Roll'!$C38,'Res Rent Roll'!$R38*Rollover!AL38*Rents!AM38/30),'Res Rent Roll'!$R38*Rollover!AL38*Rents!AM38/30))</f>
        <v/>
      </c>
      <c r="AN38" s="47" t="str">
        <f>IF('Res Rent Roll'!$B38="","",IF('Res Rent Roll'!$D38="YES",IF(Vacancy!AN$3&lt;'Res Rent Roll'!$J38,'Res Rent Roll'!$H38*'Res Rent Roll'!$C38,'Res Rent Roll'!$R38*Rollover!AM38*Rents!AN38/30),'Res Rent Roll'!$R38*Rollover!AM38*Rents!AN38/30))</f>
        <v/>
      </c>
      <c r="AO38" s="47" t="str">
        <f>IF('Res Rent Roll'!$B38="","",IF('Res Rent Roll'!$D38="YES",IF(Vacancy!AO$3&lt;'Res Rent Roll'!$J38,'Res Rent Roll'!$H38*'Res Rent Roll'!$C38,'Res Rent Roll'!$R38*Rollover!AN38*Rents!AO38/30),'Res Rent Roll'!$R38*Rollover!AN38*Rents!AO38/30))</f>
        <v/>
      </c>
      <c r="AP38" s="47" t="str">
        <f>IF('Res Rent Roll'!$B38="","",IF('Res Rent Roll'!$D38="YES",IF(Vacancy!AP$3&lt;'Res Rent Roll'!$J38,'Res Rent Roll'!$H38*'Res Rent Roll'!$C38,'Res Rent Roll'!$R38*Rollover!AO38*Rents!AP38/30),'Res Rent Roll'!$R38*Rollover!AO38*Rents!AP38/30))</f>
        <v/>
      </c>
      <c r="AQ38" s="47" t="str">
        <f>IF('Res Rent Roll'!$B38="","",IF('Res Rent Roll'!$D38="YES",IF(Vacancy!AQ$3&lt;'Res Rent Roll'!$J38,'Res Rent Roll'!$H38*'Res Rent Roll'!$C38,'Res Rent Roll'!$R38*Rollover!AP38*Rents!AQ38/30),'Res Rent Roll'!$R38*Rollover!AP38*Rents!AQ38/30))</f>
        <v/>
      </c>
      <c r="AR38" s="47" t="str">
        <f>IF('Res Rent Roll'!$B38="","",IF('Res Rent Roll'!$D38="YES",IF(Vacancy!AR$3&lt;'Res Rent Roll'!$J38,'Res Rent Roll'!$H38*'Res Rent Roll'!$C38,'Res Rent Roll'!$R38*Rollover!AQ38*Rents!AR38/30),'Res Rent Roll'!$R38*Rollover!AQ38*Rents!AR38/30))</f>
        <v/>
      </c>
      <c r="AS38" s="47" t="str">
        <f>IF('Res Rent Roll'!$B38="","",IF('Res Rent Roll'!$D38="YES",IF(Vacancy!AS$3&lt;'Res Rent Roll'!$J38,'Res Rent Roll'!$H38*'Res Rent Roll'!$C38,'Res Rent Roll'!$R38*Rollover!AR38*Rents!AS38/30),'Res Rent Roll'!$R38*Rollover!AR38*Rents!AS38/30))</f>
        <v/>
      </c>
      <c r="AT38" s="47" t="str">
        <f>IF('Res Rent Roll'!$B38="","",IF('Res Rent Roll'!$D38="YES",IF(Vacancy!AT$3&lt;'Res Rent Roll'!$J38,'Res Rent Roll'!$H38*'Res Rent Roll'!$C38,'Res Rent Roll'!$R38*Rollover!AS38*Rents!AT38/30),'Res Rent Roll'!$R38*Rollover!AS38*Rents!AT38/30))</f>
        <v/>
      </c>
      <c r="AU38" s="47" t="str">
        <f>IF('Res Rent Roll'!$B38="","",IF('Res Rent Roll'!$D38="YES",IF(Vacancy!AU$3&lt;'Res Rent Roll'!$J38,'Res Rent Roll'!$H38*'Res Rent Roll'!$C38,'Res Rent Roll'!$R38*Rollover!AT38*Rents!AU38/30),'Res Rent Roll'!$R38*Rollover!AT38*Rents!AU38/30))</f>
        <v/>
      </c>
      <c r="AV38" s="47" t="str">
        <f>IF('Res Rent Roll'!$B38="","",IF('Res Rent Roll'!$D38="YES",IF(Vacancy!AV$3&lt;'Res Rent Roll'!$J38,'Res Rent Roll'!$H38*'Res Rent Roll'!$C38,'Res Rent Roll'!$R38*Rollover!AU38*Rents!AV38/30),'Res Rent Roll'!$R38*Rollover!AU38*Rents!AV38/30))</f>
        <v/>
      </c>
      <c r="AW38" s="47" t="str">
        <f>IF('Res Rent Roll'!$B38="","",IF('Res Rent Roll'!$D38="YES",IF(Vacancy!AW$3&lt;'Res Rent Roll'!$J38,'Res Rent Roll'!$H38*'Res Rent Roll'!$C38,'Res Rent Roll'!$R38*Rollover!AV38*Rents!AW38/30),'Res Rent Roll'!$R38*Rollover!AV38*Rents!AW38/30))</f>
        <v/>
      </c>
      <c r="AX38" s="47" t="str">
        <f>IF('Res Rent Roll'!$B38="","",IF('Res Rent Roll'!$D38="YES",IF(Vacancy!AX$3&lt;'Res Rent Roll'!$J38,'Res Rent Roll'!$H38*'Res Rent Roll'!$C38,'Res Rent Roll'!$R38*Rollover!AW38*Rents!AX38/30),'Res Rent Roll'!$R38*Rollover!AW38*Rents!AX38/30))</f>
        <v/>
      </c>
      <c r="AY38" s="47" t="str">
        <f>IF('Res Rent Roll'!$B38="","",IF('Res Rent Roll'!$D38="YES",IF(Vacancy!AY$3&lt;'Res Rent Roll'!$J38,'Res Rent Roll'!$H38*'Res Rent Roll'!$C38,'Res Rent Roll'!$R38*Rollover!AX38*Rents!AY38/30),'Res Rent Roll'!$R38*Rollover!AX38*Rents!AY38/30))</f>
        <v/>
      </c>
      <c r="AZ38" s="47" t="str">
        <f>IF('Res Rent Roll'!$B38="","",IF('Res Rent Roll'!$D38="YES",IF(Vacancy!AZ$3&lt;'Res Rent Roll'!$J38,'Res Rent Roll'!$H38*'Res Rent Roll'!$C38,'Res Rent Roll'!$R38*Rollover!AY38*Rents!AZ38/30),'Res Rent Roll'!$R38*Rollover!AY38*Rents!AZ38/30))</f>
        <v/>
      </c>
      <c r="BA38" s="47" t="str">
        <f>IF('Res Rent Roll'!$B38="","",IF('Res Rent Roll'!$D38="YES",IF(Vacancy!BA$3&lt;'Res Rent Roll'!$J38,'Res Rent Roll'!$H38*'Res Rent Roll'!$C38,'Res Rent Roll'!$R38*Rollover!AZ38*Rents!BA38/30),'Res Rent Roll'!$R38*Rollover!AZ38*Rents!BA38/30))</f>
        <v/>
      </c>
      <c r="BB38" s="47" t="str">
        <f>IF('Res Rent Roll'!$B38="","",IF('Res Rent Roll'!$D38="YES",IF(Vacancy!BB$3&lt;'Res Rent Roll'!$J38,'Res Rent Roll'!$H38*'Res Rent Roll'!$C38,'Res Rent Roll'!$R38*Rollover!BA38*Rents!BB38/30),'Res Rent Roll'!$R38*Rollover!BA38*Rents!BB38/30))</f>
        <v/>
      </c>
      <c r="BC38" s="47" t="str">
        <f>IF('Res Rent Roll'!$B38="","",IF('Res Rent Roll'!$D38="YES",IF(Vacancy!BC$3&lt;'Res Rent Roll'!$J38,'Res Rent Roll'!$H38*'Res Rent Roll'!$C38,'Res Rent Roll'!$R38*Rollover!BB38*Rents!BC38/30),'Res Rent Roll'!$R38*Rollover!BB38*Rents!BC38/30))</f>
        <v/>
      </c>
      <c r="BD38" s="47" t="str">
        <f>IF('Res Rent Roll'!$B38="","",IF('Res Rent Roll'!$D38="YES",IF(Vacancy!BD$3&lt;'Res Rent Roll'!$J38,'Res Rent Roll'!$H38*'Res Rent Roll'!$C38,'Res Rent Roll'!$R38*Rollover!BC38*Rents!BD38/30),'Res Rent Roll'!$R38*Rollover!BC38*Rents!BD38/30))</f>
        <v/>
      </c>
      <c r="BE38" s="47" t="str">
        <f>IF('Res Rent Roll'!$B38="","",IF('Res Rent Roll'!$D38="YES",IF(Vacancy!BE$3&lt;'Res Rent Roll'!$J38,'Res Rent Roll'!$H38*'Res Rent Roll'!$C38,'Res Rent Roll'!$R38*Rollover!BD38*Rents!BE38/30),'Res Rent Roll'!$R38*Rollover!BD38*Rents!BE38/30))</f>
        <v/>
      </c>
      <c r="BF38" s="47" t="str">
        <f>IF('Res Rent Roll'!$B38="","",IF('Res Rent Roll'!$D38="YES",IF(Vacancy!BF$3&lt;'Res Rent Roll'!$J38,'Res Rent Roll'!$H38*'Res Rent Roll'!$C38,'Res Rent Roll'!$R38*Rollover!BE38*Rents!BF38/30),'Res Rent Roll'!$R38*Rollover!BE38*Rents!BF38/30))</f>
        <v/>
      </c>
      <c r="BG38" s="47" t="str">
        <f>IF('Res Rent Roll'!$B38="","",IF('Res Rent Roll'!$D38="YES",IF(Vacancy!BG$3&lt;'Res Rent Roll'!$J38,'Res Rent Roll'!$H38*'Res Rent Roll'!$C38,'Res Rent Roll'!$R38*Rollover!BF38*Rents!BG38/30),'Res Rent Roll'!$R38*Rollover!BF38*Rents!BG38/30))</f>
        <v/>
      </c>
      <c r="BH38" s="47" t="str">
        <f>IF('Res Rent Roll'!$B38="","",IF('Res Rent Roll'!$D38="YES",IF(Vacancy!BH$3&lt;'Res Rent Roll'!$J38,'Res Rent Roll'!$H38*'Res Rent Roll'!$C38,'Res Rent Roll'!$R38*Rollover!BG38*Rents!BH38/30),'Res Rent Roll'!$R38*Rollover!BG38*Rents!BH38/30))</f>
        <v/>
      </c>
      <c r="BI38" s="47" t="str">
        <f>IF('Res Rent Roll'!$B38="","",IF('Res Rent Roll'!$D38="YES",IF(Vacancy!BI$3&lt;'Res Rent Roll'!$J38,'Res Rent Roll'!$H38*'Res Rent Roll'!$C38,'Res Rent Roll'!$R38*Rollover!BH38*Rents!BI38/30),'Res Rent Roll'!$R38*Rollover!BH38*Rents!BI38/30))</f>
        <v/>
      </c>
      <c r="BJ38" s="47" t="str">
        <f>IF('Res Rent Roll'!$B38="","",IF('Res Rent Roll'!$D38="YES",IF(Vacancy!BJ$3&lt;'Res Rent Roll'!$J38,'Res Rent Roll'!$H38*'Res Rent Roll'!$C38,'Res Rent Roll'!$R38*Rollover!BI38*Rents!BJ38/30),'Res Rent Roll'!$R38*Rollover!BI38*Rents!BJ38/30))</f>
        <v/>
      </c>
      <c r="BK38" s="47" t="str">
        <f>IF('Res Rent Roll'!$B38="","",IF('Res Rent Roll'!$D38="YES",IF(Vacancy!BK$3&lt;'Res Rent Roll'!$J38,'Res Rent Roll'!$H38*'Res Rent Roll'!$C38,'Res Rent Roll'!$R38*Rollover!BJ38*Rents!BK38/30),'Res Rent Roll'!$R38*Rollover!BJ38*Rents!BK38/30))</f>
        <v/>
      </c>
      <c r="BL38" s="47" t="str">
        <f>IF('Res Rent Roll'!$B38="","",IF('Res Rent Roll'!$D38="YES",IF(Vacancy!BL$3&lt;'Res Rent Roll'!$J38,'Res Rent Roll'!$H38*'Res Rent Roll'!$C38,'Res Rent Roll'!$R38*Rollover!BK38*Rents!BL38/30),'Res Rent Roll'!$R38*Rollover!BK38*Rents!BL38/30))</f>
        <v/>
      </c>
      <c r="BM38" s="47" t="str">
        <f>IF('Res Rent Roll'!$B38="","",IF('Res Rent Roll'!$D38="YES",IF(Vacancy!BM$3&lt;'Res Rent Roll'!$J38,'Res Rent Roll'!$H38*'Res Rent Roll'!$C38,'Res Rent Roll'!$R38*Rollover!BL38*Rents!BM38/30),'Res Rent Roll'!$R38*Rollover!BL38*Rents!BM38/30))</f>
        <v/>
      </c>
      <c r="BN38" s="47" t="str">
        <f>IF('Res Rent Roll'!$B38="","",IF('Res Rent Roll'!$D38="YES",IF(Vacancy!BN$3&lt;'Res Rent Roll'!$J38,'Res Rent Roll'!$H38*'Res Rent Roll'!$C38,'Res Rent Roll'!$R38*Rollover!BM38*Rents!BN38/30),'Res Rent Roll'!$R38*Rollover!BM38*Rents!BN38/30))</f>
        <v/>
      </c>
      <c r="BO38" s="47" t="str">
        <f>IF('Res Rent Roll'!$B38="","",IF('Res Rent Roll'!$D38="YES",IF(Vacancy!BO$3&lt;'Res Rent Roll'!$J38,'Res Rent Roll'!$H38*'Res Rent Roll'!$C38,'Res Rent Roll'!$R38*Rollover!BN38*Rents!BO38/30),'Res Rent Roll'!$R38*Rollover!BN38*Rents!BO38/30))</f>
        <v/>
      </c>
      <c r="BP38" s="47" t="str">
        <f>IF('Res Rent Roll'!$B38="","",IF('Res Rent Roll'!$D38="YES",IF(Vacancy!BP$3&lt;'Res Rent Roll'!$J38,'Res Rent Roll'!$H38*'Res Rent Roll'!$C38,'Res Rent Roll'!$R38*Rollover!BO38*Rents!BP38/30),'Res Rent Roll'!$R38*Rollover!BO38*Rents!BP38/30))</f>
        <v/>
      </c>
      <c r="BQ38" s="47" t="str">
        <f>IF('Res Rent Roll'!$B38="","",IF('Res Rent Roll'!$D38="YES",IF(Vacancy!BQ$3&lt;'Res Rent Roll'!$J38,'Res Rent Roll'!$H38*'Res Rent Roll'!$C38,'Res Rent Roll'!$R38*Rollover!BP38*Rents!BQ38/30),'Res Rent Roll'!$R38*Rollover!BP38*Rents!BQ38/30))</f>
        <v/>
      </c>
      <c r="BR38" s="47" t="str">
        <f>IF('Res Rent Roll'!$B38="","",IF('Res Rent Roll'!$D38="YES",IF(Vacancy!BR$3&lt;'Res Rent Roll'!$J38,'Res Rent Roll'!$H38*'Res Rent Roll'!$C38,'Res Rent Roll'!$R38*Rollover!BQ38*Rents!BR38/30),'Res Rent Roll'!$R38*Rollover!BQ38*Rents!BR38/30))</f>
        <v/>
      </c>
      <c r="BS38" s="47" t="str">
        <f>IF('Res Rent Roll'!$B38="","",IF('Res Rent Roll'!$D38="YES",IF(Vacancy!BS$3&lt;'Res Rent Roll'!$J38,'Res Rent Roll'!$H38*'Res Rent Roll'!$C38,'Res Rent Roll'!$R38*Rollover!BR38*Rents!BS38/30),'Res Rent Roll'!$R38*Rollover!BR38*Rents!BS38/30))</f>
        <v/>
      </c>
      <c r="BT38" s="47" t="str">
        <f>IF('Res Rent Roll'!$B38="","",IF('Res Rent Roll'!$D38="YES",IF(Vacancy!BT$3&lt;'Res Rent Roll'!$J38,'Res Rent Roll'!$H38*'Res Rent Roll'!$C38,'Res Rent Roll'!$R38*Rollover!BS38*Rents!BT38/30),'Res Rent Roll'!$R38*Rollover!BS38*Rents!BT38/30))</f>
        <v/>
      </c>
      <c r="BU38" s="47" t="str">
        <f>IF('Res Rent Roll'!$B38="","",IF('Res Rent Roll'!$D38="YES",IF(Vacancy!BU$3&lt;'Res Rent Roll'!$J38,'Res Rent Roll'!$H38*'Res Rent Roll'!$C38,'Res Rent Roll'!$R38*Rollover!BT38*Rents!BU38/30),'Res Rent Roll'!$R38*Rollover!BT38*Rents!BU38/30))</f>
        <v/>
      </c>
      <c r="BV38" s="47" t="str">
        <f>IF('Res Rent Roll'!$B38="","",IF('Res Rent Roll'!$D38="YES",IF(Vacancy!BV$3&lt;'Res Rent Roll'!$J38,'Res Rent Roll'!$H38*'Res Rent Roll'!$C38,'Res Rent Roll'!$R38*Rollover!BU38*Rents!BV38/30),'Res Rent Roll'!$R38*Rollover!BU38*Rents!BV38/30))</f>
        <v/>
      </c>
      <c r="BW38" s="47" t="str">
        <f>IF('Res Rent Roll'!$B38="","",IF('Res Rent Roll'!$D38="YES",IF(Vacancy!BW$3&lt;'Res Rent Roll'!$J38,'Res Rent Roll'!$H38*'Res Rent Roll'!$C38,'Res Rent Roll'!$R38*Rollover!BV38*Rents!BW38/30),'Res Rent Roll'!$R38*Rollover!BV38*Rents!BW38/30))</f>
        <v/>
      </c>
      <c r="BX38" s="47" t="str">
        <f>IF('Res Rent Roll'!$B38="","",IF('Res Rent Roll'!$D38="YES",IF(Vacancy!BX$3&lt;'Res Rent Roll'!$J38,'Res Rent Roll'!$H38*'Res Rent Roll'!$C38,'Res Rent Roll'!$R38*Rollover!BW38*Rents!BX38/30),'Res Rent Roll'!$R38*Rollover!BW38*Rents!BX38/30))</f>
        <v/>
      </c>
      <c r="BY38" s="47" t="str">
        <f>IF('Res Rent Roll'!$B38="","",IF('Res Rent Roll'!$D38="YES",IF(Vacancy!BY$3&lt;'Res Rent Roll'!$J38,'Res Rent Roll'!$H38*'Res Rent Roll'!$C38,'Res Rent Roll'!$R38*Rollover!BX38*Rents!BY38/30),'Res Rent Roll'!$R38*Rollover!BX38*Rents!BY38/30))</f>
        <v/>
      </c>
      <c r="BZ38" s="47" t="str">
        <f>IF('Res Rent Roll'!$B38="","",IF('Res Rent Roll'!$D38="YES",IF(Vacancy!BZ$3&lt;'Res Rent Roll'!$J38,'Res Rent Roll'!$H38*'Res Rent Roll'!$C38,'Res Rent Roll'!$R38*Rollover!BY38*Rents!BZ38/30),'Res Rent Roll'!$R38*Rollover!BY38*Rents!BZ38/30))</f>
        <v/>
      </c>
      <c r="CA38" s="47" t="str">
        <f>IF('Res Rent Roll'!$B38="","",IF('Res Rent Roll'!$D38="YES",IF(Vacancy!CA$3&lt;'Res Rent Roll'!$J38,'Res Rent Roll'!$H38*'Res Rent Roll'!$C38,'Res Rent Roll'!$R38*Rollover!BZ38*Rents!CA38/30),'Res Rent Roll'!$R38*Rollover!BZ38*Rents!CA38/30))</f>
        <v/>
      </c>
      <c r="CB38" s="47" t="str">
        <f>IF('Res Rent Roll'!$B38="","",IF('Res Rent Roll'!$D38="YES",IF(Vacancy!CB$3&lt;'Res Rent Roll'!$J38,'Res Rent Roll'!$H38*'Res Rent Roll'!$C38,'Res Rent Roll'!$R38*Rollover!CA38*Rents!CB38/30),'Res Rent Roll'!$R38*Rollover!CA38*Rents!CB38/30))</f>
        <v/>
      </c>
      <c r="CC38" s="47" t="str">
        <f>IF('Res Rent Roll'!$B38="","",IF('Res Rent Roll'!$D38="YES",IF(Vacancy!CC$3&lt;'Res Rent Roll'!$J38,'Res Rent Roll'!$H38*'Res Rent Roll'!$C38,'Res Rent Roll'!$R38*Rollover!CB38*Rents!CC38/30),'Res Rent Roll'!$R38*Rollover!CB38*Rents!CC38/30))</f>
        <v/>
      </c>
      <c r="CD38" s="47" t="str">
        <f>IF('Res Rent Roll'!$B38="","",IF('Res Rent Roll'!$D38="YES",IF(Vacancy!CD$3&lt;'Res Rent Roll'!$J38,'Res Rent Roll'!$H38*'Res Rent Roll'!$C38,'Res Rent Roll'!$R38*Rollover!CC38*Rents!CD38/30),'Res Rent Roll'!$R38*Rollover!CC38*Rents!CD38/30))</f>
        <v/>
      </c>
      <c r="CE38" s="47" t="str">
        <f>IF('Res Rent Roll'!$B38="","",IF('Res Rent Roll'!$D38="YES",IF(Vacancy!CE$3&lt;'Res Rent Roll'!$J38,'Res Rent Roll'!$H38*'Res Rent Roll'!$C38,'Res Rent Roll'!$R38*Rollover!CD38*Rents!CE38/30),'Res Rent Roll'!$R38*Rollover!CD38*Rents!CE38/30))</f>
        <v/>
      </c>
      <c r="CF38" s="47" t="str">
        <f>IF('Res Rent Roll'!$B38="","",IF('Res Rent Roll'!$D38="YES",IF(Vacancy!CF$3&lt;'Res Rent Roll'!$J38,'Res Rent Roll'!$H38*'Res Rent Roll'!$C38,'Res Rent Roll'!$R38*Rollover!CE38*Rents!CF38/30),'Res Rent Roll'!$R38*Rollover!CE38*Rents!CF38/30))</f>
        <v/>
      </c>
      <c r="CG38" s="47" t="str">
        <f>IF('Res Rent Roll'!$B38="","",IF('Res Rent Roll'!$D38="YES",IF(Vacancy!CG$3&lt;'Res Rent Roll'!$J38,'Res Rent Roll'!$H38*'Res Rent Roll'!$C38,'Res Rent Roll'!$R38*Rollover!CF38*Rents!CG38/30),'Res Rent Roll'!$R38*Rollover!CF38*Rents!CG38/30))</f>
        <v/>
      </c>
      <c r="CH38" s="47" t="str">
        <f>IF('Res Rent Roll'!$B38="","",IF('Res Rent Roll'!$D38="YES",IF(Vacancy!CH$3&lt;'Res Rent Roll'!$J38,'Res Rent Roll'!$H38*'Res Rent Roll'!$C38,'Res Rent Roll'!$R38*Rollover!CG38*Rents!CH38/30),'Res Rent Roll'!$R38*Rollover!CG38*Rents!CH38/30))</f>
        <v/>
      </c>
      <c r="CI38" s="47" t="str">
        <f>IF('Res Rent Roll'!$B38="","",IF('Res Rent Roll'!$D38="YES",IF(Vacancy!CI$3&lt;'Res Rent Roll'!$J38,'Res Rent Roll'!$H38*'Res Rent Roll'!$C38,'Res Rent Roll'!$R38*Rollover!CH38*Rents!CI38/30),'Res Rent Roll'!$R38*Rollover!CH38*Rents!CI38/30))</f>
        <v/>
      </c>
      <c r="CJ38" s="47" t="str">
        <f>IF('Res Rent Roll'!$B38="","",IF('Res Rent Roll'!$D38="YES",IF(Vacancy!CJ$3&lt;'Res Rent Roll'!$J38,'Res Rent Roll'!$H38*'Res Rent Roll'!$C38,'Res Rent Roll'!$R38*Rollover!CI38*Rents!CJ38/30),'Res Rent Roll'!$R38*Rollover!CI38*Rents!CJ38/30))</f>
        <v/>
      </c>
      <c r="CK38" s="47" t="str">
        <f>IF('Res Rent Roll'!$B38="","",IF('Res Rent Roll'!$D38="YES",IF(Vacancy!CK$3&lt;'Res Rent Roll'!$J38,'Res Rent Roll'!$H38*'Res Rent Roll'!$C38,'Res Rent Roll'!$R38*Rollover!CJ38*Rents!CK38/30),'Res Rent Roll'!$R38*Rollover!CJ38*Rents!CK38/30))</f>
        <v/>
      </c>
      <c r="CL38" s="47" t="str">
        <f>IF('Res Rent Roll'!$B38="","",IF('Res Rent Roll'!$D38="YES",IF(Vacancy!CL$3&lt;'Res Rent Roll'!$J38,'Res Rent Roll'!$H38*'Res Rent Roll'!$C38,'Res Rent Roll'!$R38*Rollover!CK38*Rents!CL38/30),'Res Rent Roll'!$R38*Rollover!CK38*Rents!CL38/30))</f>
        <v/>
      </c>
      <c r="CM38" s="47" t="str">
        <f>IF('Res Rent Roll'!$B38="","",IF('Res Rent Roll'!$D38="YES",IF(Vacancy!CM$3&lt;'Res Rent Roll'!$J38,'Res Rent Roll'!$H38*'Res Rent Roll'!$C38,'Res Rent Roll'!$R38*Rollover!CL38*Rents!CM38/30),'Res Rent Roll'!$R38*Rollover!CL38*Rents!CM38/30))</f>
        <v/>
      </c>
      <c r="CN38" s="47" t="str">
        <f>IF('Res Rent Roll'!$B38="","",IF('Res Rent Roll'!$D38="YES",IF(Vacancy!CN$3&lt;'Res Rent Roll'!$J38,'Res Rent Roll'!$H38*'Res Rent Roll'!$C38,'Res Rent Roll'!$R38*Rollover!CM38*Rents!CN38/30),'Res Rent Roll'!$R38*Rollover!CM38*Rents!CN38/30))</f>
        <v/>
      </c>
      <c r="CO38" s="47" t="str">
        <f>IF('Res Rent Roll'!$B38="","",IF('Res Rent Roll'!$D38="YES",IF(Vacancy!CO$3&lt;'Res Rent Roll'!$J38,'Res Rent Roll'!$H38*'Res Rent Roll'!$C38,'Res Rent Roll'!$R38*Rollover!CN38*Rents!CO38/30),'Res Rent Roll'!$R38*Rollover!CN38*Rents!CO38/30))</f>
        <v/>
      </c>
      <c r="CP38" s="47" t="str">
        <f>IF('Res Rent Roll'!$B38="","",IF('Res Rent Roll'!$D38="YES",IF(Vacancy!CP$3&lt;'Res Rent Roll'!$J38,'Res Rent Roll'!$H38*'Res Rent Roll'!$C38,'Res Rent Roll'!$R38*Rollover!CO38*Rents!CP38/30),'Res Rent Roll'!$R38*Rollover!CO38*Rents!CP38/30))</f>
        <v/>
      </c>
      <c r="CQ38" s="47" t="str">
        <f>IF('Res Rent Roll'!$B38="","",IF('Res Rent Roll'!$D38="YES",IF(Vacancy!CQ$3&lt;'Res Rent Roll'!$J38,'Res Rent Roll'!$H38*'Res Rent Roll'!$C38,'Res Rent Roll'!$R38*Rollover!CP38*Rents!CQ38/30),'Res Rent Roll'!$R38*Rollover!CP38*Rents!CQ38/30))</f>
        <v/>
      </c>
      <c r="CR38" s="47" t="str">
        <f>IF('Res Rent Roll'!$B38="","",IF('Res Rent Roll'!$D38="YES",IF(Vacancy!CR$3&lt;'Res Rent Roll'!$J38,'Res Rent Roll'!$H38*'Res Rent Roll'!$C38,'Res Rent Roll'!$R38*Rollover!CQ38*Rents!CR38/30),'Res Rent Roll'!$R38*Rollover!CQ38*Rents!CR38/30))</f>
        <v/>
      </c>
      <c r="CS38" s="47" t="str">
        <f>IF('Res Rent Roll'!$B38="","",IF('Res Rent Roll'!$D38="YES",IF(Vacancy!CS$3&lt;'Res Rent Roll'!$J38,'Res Rent Roll'!$H38*'Res Rent Roll'!$C38,'Res Rent Roll'!$R38*Rollover!CR38*Rents!CS38/30),'Res Rent Roll'!$R38*Rollover!CR38*Rents!CS38/30))</f>
        <v/>
      </c>
      <c r="CT38" s="47" t="str">
        <f>IF('Res Rent Roll'!$B38="","",IF('Res Rent Roll'!$D38="YES",IF(Vacancy!CT$3&lt;'Res Rent Roll'!$J38,'Res Rent Roll'!$H38*'Res Rent Roll'!$C38,'Res Rent Roll'!$R38*Rollover!CS38*Rents!CT38/30),'Res Rent Roll'!$R38*Rollover!CS38*Rents!CT38/30))</f>
        <v/>
      </c>
      <c r="CU38" s="47" t="str">
        <f>IF('Res Rent Roll'!$B38="","",IF('Res Rent Roll'!$D38="YES",IF(Vacancy!CU$3&lt;'Res Rent Roll'!$J38,'Res Rent Roll'!$H38*'Res Rent Roll'!$C38,'Res Rent Roll'!$R38*Rollover!CT38*Rents!CU38/30),'Res Rent Roll'!$R38*Rollover!CT38*Rents!CU38/30))</f>
        <v/>
      </c>
      <c r="CV38" s="47" t="str">
        <f>IF('Res Rent Roll'!$B38="","",IF('Res Rent Roll'!$D38="YES",IF(Vacancy!CV$3&lt;'Res Rent Roll'!$J38,'Res Rent Roll'!$H38*'Res Rent Roll'!$C38,'Res Rent Roll'!$R38*Rollover!CU38*Rents!CV38/30),'Res Rent Roll'!$R38*Rollover!CU38*Rents!CV38/30))</f>
        <v/>
      </c>
      <c r="CW38" s="47" t="str">
        <f>IF('Res Rent Roll'!$B38="","",IF('Res Rent Roll'!$D38="YES",IF(Vacancy!CW$3&lt;'Res Rent Roll'!$J38,'Res Rent Roll'!$H38*'Res Rent Roll'!$C38,'Res Rent Roll'!$R38*Rollover!CV38*Rents!CW38/30),'Res Rent Roll'!$R38*Rollover!CV38*Rents!CW38/30))</f>
        <v/>
      </c>
      <c r="CX38" s="47" t="str">
        <f>IF('Res Rent Roll'!$B38="","",IF('Res Rent Roll'!$D38="YES",IF(Vacancy!CX$3&lt;'Res Rent Roll'!$J38,'Res Rent Roll'!$H38*'Res Rent Roll'!$C38,'Res Rent Roll'!$R38*Rollover!CW38*Rents!CX38/30),'Res Rent Roll'!$R38*Rollover!CW38*Rents!CX38/30))</f>
        <v/>
      </c>
      <c r="CY38" s="47" t="str">
        <f>IF('Res Rent Roll'!$B38="","",IF('Res Rent Roll'!$D38="YES",IF(Vacancy!CY$3&lt;'Res Rent Roll'!$J38,'Res Rent Roll'!$H38*'Res Rent Roll'!$C38,'Res Rent Roll'!$R38*Rollover!CX38*Rents!CY38/30),'Res Rent Roll'!$R38*Rollover!CX38*Rents!CY38/30))</f>
        <v/>
      </c>
      <c r="CZ38" s="47" t="str">
        <f>IF('Res Rent Roll'!$B38="","",IF('Res Rent Roll'!$D38="YES",IF(Vacancy!CZ$3&lt;'Res Rent Roll'!$J38,'Res Rent Roll'!$H38*'Res Rent Roll'!$C38,'Res Rent Roll'!$R38*Rollover!CY38*Rents!CZ38/30),'Res Rent Roll'!$R38*Rollover!CY38*Rents!CZ38/30))</f>
        <v/>
      </c>
      <c r="DA38" s="47" t="str">
        <f>IF('Res Rent Roll'!$B38="","",IF('Res Rent Roll'!$D38="YES",IF(Vacancy!DA$3&lt;'Res Rent Roll'!$J38,'Res Rent Roll'!$H38*'Res Rent Roll'!$C38,'Res Rent Roll'!$R38*Rollover!CZ38*Rents!DA38/30),'Res Rent Roll'!$R38*Rollover!CZ38*Rents!DA38/30))</f>
        <v/>
      </c>
      <c r="DB38" s="47" t="str">
        <f>IF('Res Rent Roll'!$B38="","",IF('Res Rent Roll'!$D38="YES",IF(Vacancy!DB$3&lt;'Res Rent Roll'!$J38,'Res Rent Roll'!$H38*'Res Rent Roll'!$C38,'Res Rent Roll'!$R38*Rollover!DA38*Rents!DB38/30),'Res Rent Roll'!$R38*Rollover!DA38*Rents!DB38/30))</f>
        <v/>
      </c>
      <c r="DC38" s="47" t="str">
        <f>IF('Res Rent Roll'!$B38="","",IF('Res Rent Roll'!$D38="YES",IF(Vacancy!DC$3&lt;'Res Rent Roll'!$J38,'Res Rent Roll'!$H38*'Res Rent Roll'!$C38,'Res Rent Roll'!$R38*Rollover!DB38*Rents!DC38/30),'Res Rent Roll'!$R38*Rollover!DB38*Rents!DC38/30))</f>
        <v/>
      </c>
      <c r="DD38" s="47" t="str">
        <f>IF('Res Rent Roll'!$B38="","",IF('Res Rent Roll'!$D38="YES",IF(Vacancy!DD$3&lt;'Res Rent Roll'!$J38,'Res Rent Roll'!$H38*'Res Rent Roll'!$C38,'Res Rent Roll'!$R38*Rollover!DC38*Rents!DD38/30),'Res Rent Roll'!$R38*Rollover!DC38*Rents!DD38/30))</f>
        <v/>
      </c>
      <c r="DE38" s="47" t="str">
        <f>IF('Res Rent Roll'!$B38="","",IF('Res Rent Roll'!$D38="YES",IF(Vacancy!DE$3&lt;'Res Rent Roll'!$J38,'Res Rent Roll'!$H38*'Res Rent Roll'!$C38,'Res Rent Roll'!$R38*Rollover!DD38*Rents!DE38/30),'Res Rent Roll'!$R38*Rollover!DD38*Rents!DE38/30))</f>
        <v/>
      </c>
      <c r="DF38" s="47" t="str">
        <f>IF('Res Rent Roll'!$B38="","",IF('Res Rent Roll'!$D38="YES",IF(Vacancy!DF$3&lt;'Res Rent Roll'!$J38,'Res Rent Roll'!$H38*'Res Rent Roll'!$C38,'Res Rent Roll'!$R38*Rollover!DE38*Rents!DF38/30),'Res Rent Roll'!$R38*Rollover!DE38*Rents!DF38/30))</f>
        <v/>
      </c>
      <c r="DG38" s="47" t="str">
        <f>IF('Res Rent Roll'!$B38="","",IF('Res Rent Roll'!$D38="YES",IF(Vacancy!DG$3&lt;'Res Rent Roll'!$J38,'Res Rent Roll'!$H38*'Res Rent Roll'!$C38,'Res Rent Roll'!$R38*Rollover!DF38*Rents!DG38/30),'Res Rent Roll'!$R38*Rollover!DF38*Rents!DG38/30))</f>
        <v/>
      </c>
      <c r="DH38" s="47" t="str">
        <f>IF('Res Rent Roll'!$B38="","",IF('Res Rent Roll'!$D38="YES",IF(Vacancy!DH$3&lt;'Res Rent Roll'!$J38,'Res Rent Roll'!$H38*'Res Rent Roll'!$C38,'Res Rent Roll'!$R38*Rollover!DG38*Rents!DH38/30),'Res Rent Roll'!$R38*Rollover!DG38*Rents!DH38/30))</f>
        <v/>
      </c>
      <c r="DI38" s="47" t="str">
        <f>IF('Res Rent Roll'!$B38="","",IF('Res Rent Roll'!$D38="YES",IF(Vacancy!DI$3&lt;'Res Rent Roll'!$J38,'Res Rent Roll'!$H38*'Res Rent Roll'!$C38,'Res Rent Roll'!$R38*Rollover!DH38*Rents!DI38/30),'Res Rent Roll'!$R38*Rollover!DH38*Rents!DI38/30))</f>
        <v/>
      </c>
      <c r="DJ38" s="47" t="str">
        <f>IF('Res Rent Roll'!$B38="","",IF('Res Rent Roll'!$D38="YES",IF(Vacancy!DJ$3&lt;'Res Rent Roll'!$J38,'Res Rent Roll'!$H38*'Res Rent Roll'!$C38,'Res Rent Roll'!$R38*Rollover!DI38*Rents!DJ38/30),'Res Rent Roll'!$R38*Rollover!DI38*Rents!DJ38/30))</f>
        <v/>
      </c>
      <c r="DK38" s="47" t="str">
        <f>IF('Res Rent Roll'!$B38="","",IF('Res Rent Roll'!$D38="YES",IF(Vacancy!DK$3&lt;'Res Rent Roll'!$J38,'Res Rent Roll'!$H38*'Res Rent Roll'!$C38,'Res Rent Roll'!$R38*Rollover!DJ38*Rents!DK38/30),'Res Rent Roll'!$R38*Rollover!DJ38*Rents!DK38/30))</f>
        <v/>
      </c>
      <c r="DL38" s="47" t="str">
        <f>IF('Res Rent Roll'!$B38="","",IF('Res Rent Roll'!$D38="YES",IF(Vacancy!DL$3&lt;'Res Rent Roll'!$J38,'Res Rent Roll'!$H38*'Res Rent Roll'!$C38,'Res Rent Roll'!$R38*Rollover!DK38*Rents!DL38/30),'Res Rent Roll'!$R38*Rollover!DK38*Rents!DL38/30))</f>
        <v/>
      </c>
      <c r="DM38" s="47" t="str">
        <f>IF('Res Rent Roll'!$B38="","",IF('Res Rent Roll'!$D38="YES",IF(Vacancy!DM$3&lt;'Res Rent Roll'!$J38,'Res Rent Roll'!$H38*'Res Rent Roll'!$C38,'Res Rent Roll'!$R38*Rollover!DL38*Rents!DM38/30),'Res Rent Roll'!$R38*Rollover!DL38*Rents!DM38/30))</f>
        <v/>
      </c>
      <c r="DN38" s="47" t="str">
        <f>IF('Res Rent Roll'!$B38="","",IF('Res Rent Roll'!$D38="YES",IF(Vacancy!DN$3&lt;'Res Rent Roll'!$J38,'Res Rent Roll'!$H38*'Res Rent Roll'!$C38,'Res Rent Roll'!$R38*Rollover!DM38*Rents!DN38/30),'Res Rent Roll'!$R38*Rollover!DM38*Rents!DN38/30))</f>
        <v/>
      </c>
      <c r="DO38" s="47" t="str">
        <f>IF('Res Rent Roll'!$B38="","",IF('Res Rent Roll'!$D38="YES",IF(Vacancy!DO$3&lt;'Res Rent Roll'!$J38,'Res Rent Roll'!$H38*'Res Rent Roll'!$C38,'Res Rent Roll'!$R38*Rollover!DN38*Rents!DO38/30),'Res Rent Roll'!$R38*Rollover!DN38*Rents!DO38/30))</f>
        <v/>
      </c>
      <c r="DP38" s="47" t="str">
        <f>IF('Res Rent Roll'!$B38="","",IF('Res Rent Roll'!$D38="YES",IF(Vacancy!DP$3&lt;'Res Rent Roll'!$J38,'Res Rent Roll'!$H38*'Res Rent Roll'!$C38,'Res Rent Roll'!$R38*Rollover!DO38*Rents!DP38/30),'Res Rent Roll'!$R38*Rollover!DO38*Rents!DP38/30))</f>
        <v/>
      </c>
      <c r="DQ38" s="47" t="str">
        <f>IF('Res Rent Roll'!$B38="","",IF('Res Rent Roll'!$D38="YES",IF(Vacancy!DQ$3&lt;'Res Rent Roll'!$J38,'Res Rent Roll'!$H38*'Res Rent Roll'!$C38,'Res Rent Roll'!$R38*Rollover!DP38*Rents!DQ38/30),'Res Rent Roll'!$R38*Rollover!DP38*Rents!DQ38/30))</f>
        <v/>
      </c>
      <c r="DR38" s="47" t="str">
        <f>IF('Res Rent Roll'!$B38="","",IF('Res Rent Roll'!$D38="YES",IF(Vacancy!DR$3&lt;'Res Rent Roll'!$J38,'Res Rent Roll'!$H38*'Res Rent Roll'!$C38,'Res Rent Roll'!$R38*Rollover!DQ38*Rents!DR38/30),'Res Rent Roll'!$R38*Rollover!DQ38*Rents!DR38/30))</f>
        <v/>
      </c>
      <c r="DS38" s="47" t="str">
        <f>IF('Res Rent Roll'!$B38="","",IF('Res Rent Roll'!$D38="YES",IF(Vacancy!DS$3&lt;'Res Rent Roll'!$J38,'Res Rent Roll'!$H38*'Res Rent Roll'!$C38,'Res Rent Roll'!$R38*Rollover!DR38*Rents!DS38/30),'Res Rent Roll'!$R38*Rollover!DR38*Rents!DS38/30))</f>
        <v/>
      </c>
      <c r="DT38" s="47" t="str">
        <f>IF('Res Rent Roll'!$B38="","",IF('Res Rent Roll'!$D38="YES",IF(Vacancy!DT$3&lt;'Res Rent Roll'!$J38,'Res Rent Roll'!$H38*'Res Rent Roll'!$C38,'Res Rent Roll'!$R38*Rollover!DS38*Rents!DT38/30),'Res Rent Roll'!$R38*Rollover!DS38*Rents!DT38/30))</f>
        <v/>
      </c>
      <c r="DU38" s="47" t="str">
        <f>IF('Res Rent Roll'!$B38="","",IF('Res Rent Roll'!$D38="YES",IF(Vacancy!DU$3&lt;'Res Rent Roll'!$J38,'Res Rent Roll'!$H38*'Res Rent Roll'!$C38,'Res Rent Roll'!$R38*Rollover!DT38*Rents!DU38/30),'Res Rent Roll'!$R38*Rollover!DT38*Rents!DU38/30))</f>
        <v/>
      </c>
      <c r="DV38" s="47" t="str">
        <f>IF('Res Rent Roll'!$B38="","",IF('Res Rent Roll'!$D38="YES",IF(Vacancy!DV$3&lt;'Res Rent Roll'!$J38,'Res Rent Roll'!$H38*'Res Rent Roll'!$C38,'Res Rent Roll'!$R38*Rollover!DU38*Rents!DV38/30),'Res Rent Roll'!$R38*Rollover!DU38*Rents!DV38/30))</f>
        <v/>
      </c>
      <c r="DW38" s="47" t="str">
        <f>IF('Res Rent Roll'!$B38="","",IF('Res Rent Roll'!$D38="YES",IF(Vacancy!DW$3&lt;'Res Rent Roll'!$J38,'Res Rent Roll'!$H38*'Res Rent Roll'!$C38,'Res Rent Roll'!$R38*Rollover!DV38*Rents!DW38/30),'Res Rent Roll'!$R38*Rollover!DV38*Rents!DW38/30))</f>
        <v/>
      </c>
      <c r="DX38" s="47" t="str">
        <f>IF('Res Rent Roll'!$B38="","",IF('Res Rent Roll'!$D38="YES",IF(Vacancy!DX$3&lt;'Res Rent Roll'!$J38,'Res Rent Roll'!$H38*'Res Rent Roll'!$C38,'Res Rent Roll'!$R38*Rollover!DW38*Rents!DX38/30),'Res Rent Roll'!$R38*Rollover!DW38*Rents!DX38/30))</f>
        <v/>
      </c>
      <c r="DY38" s="47" t="str">
        <f>IF('Res Rent Roll'!$B38="","",IF('Res Rent Roll'!$D38="YES",IF(Vacancy!DY$3&lt;'Res Rent Roll'!$J38,'Res Rent Roll'!$H38*'Res Rent Roll'!$C38,'Res Rent Roll'!$R38*Rollover!DX38*Rents!DY38/30),'Res Rent Roll'!$R38*Rollover!DX38*Rents!DY38/30))</f>
        <v/>
      </c>
      <c r="DZ38" s="47" t="str">
        <f>IF('Res Rent Roll'!$B38="","",IF('Res Rent Roll'!$D38="YES",IF(Vacancy!DZ$3&lt;'Res Rent Roll'!$J38,'Res Rent Roll'!$H38*'Res Rent Roll'!$C38,'Res Rent Roll'!$R38*Rollover!DY38*Rents!DZ38/30),'Res Rent Roll'!$R38*Rollover!DY38*Rents!DZ38/30))</f>
        <v/>
      </c>
      <c r="EA38" s="47" t="str">
        <f>IF('Res Rent Roll'!$B38="","",IF('Res Rent Roll'!$D38="YES",IF(Vacancy!EA$3&lt;'Res Rent Roll'!$J38,'Res Rent Roll'!$H38*'Res Rent Roll'!$C38,'Res Rent Roll'!$R38*Rollover!DZ38*Rents!EA38/30),'Res Rent Roll'!$R38*Rollover!DZ38*Rents!EA38/30))</f>
        <v/>
      </c>
      <c r="EB38" s="47" t="str">
        <f>IF('Res Rent Roll'!$B38="","",IF('Res Rent Roll'!$D38="YES",IF(Vacancy!EB$3&lt;'Res Rent Roll'!$J38,'Res Rent Roll'!$H38*'Res Rent Roll'!$C38,'Res Rent Roll'!$R38*Rollover!EA38*Rents!EB38/30),'Res Rent Roll'!$R38*Rollover!EA38*Rents!EB38/30))</f>
        <v/>
      </c>
      <c r="EC38" s="47" t="str">
        <f>IF('Res Rent Roll'!$B38="","",IF('Res Rent Roll'!$D38="YES",IF(Vacancy!EC$3&lt;'Res Rent Roll'!$J38,'Res Rent Roll'!$H38*'Res Rent Roll'!$C38,'Res Rent Roll'!$R38*Rollover!EB38*Rents!EC38/30),'Res Rent Roll'!$R38*Rollover!EB38*Rents!EC38/30))</f>
        <v/>
      </c>
      <c r="ED38" s="47" t="str">
        <f>IF('Res Rent Roll'!$B38="","",IF('Res Rent Roll'!$D38="YES",IF(Vacancy!ED$3&lt;'Res Rent Roll'!$J38,'Res Rent Roll'!$H38*'Res Rent Roll'!$C38,'Res Rent Roll'!$R38*Rollover!EC38*Rents!ED38/30),'Res Rent Roll'!$R38*Rollover!EC38*Rents!ED38/30))</f>
        <v/>
      </c>
      <c r="EE38" s="47" t="str">
        <f>IF('Res Rent Roll'!$B38="","",IF('Res Rent Roll'!$D38="YES",IF(Vacancy!EE$3&lt;'Res Rent Roll'!$J38,'Res Rent Roll'!$H38*'Res Rent Roll'!$C38,'Res Rent Roll'!$R38*Rollover!ED38*Rents!EE38/30),'Res Rent Roll'!$R38*Rollover!ED38*Rents!EE38/30))</f>
        <v/>
      </c>
      <c r="EF38" s="47" t="str">
        <f>IF('Res Rent Roll'!$B38="","",IF('Res Rent Roll'!$D38="YES",IF(Vacancy!EF$3&lt;'Res Rent Roll'!$J38,'Res Rent Roll'!$H38*'Res Rent Roll'!$C38,'Res Rent Roll'!$R38*Rollover!EE38*Rents!EF38/30),'Res Rent Roll'!$R38*Rollover!EE38*Rents!EF38/30))</f>
        <v/>
      </c>
      <c r="EG38" s="47" t="str">
        <f>IF('Res Rent Roll'!$B38="","",IF('Res Rent Roll'!$D38="YES",IF(Vacancy!EG$3&lt;'Res Rent Roll'!$J38,'Res Rent Roll'!$H38*'Res Rent Roll'!$C38,'Res Rent Roll'!$R38*Rollover!EF38*Rents!EG38/30),'Res Rent Roll'!$R38*Rollover!EF38*Rents!EG38/30))</f>
        <v/>
      </c>
      <c r="EH38" s="47" t="str">
        <f>IF('Res Rent Roll'!$B38="","",IF('Res Rent Roll'!$D38="YES",IF(Vacancy!EH$3&lt;'Res Rent Roll'!$J38,'Res Rent Roll'!$H38*'Res Rent Roll'!$C38,'Res Rent Roll'!$R38*Rollover!EG38*Rents!EH38/30),'Res Rent Roll'!$R38*Rollover!EG38*Rents!EH38/30))</f>
        <v/>
      </c>
      <c r="EI38" s="47" t="str">
        <f>IF('Res Rent Roll'!$B38="","",IF('Res Rent Roll'!$D38="YES",IF(Vacancy!EI$3&lt;'Res Rent Roll'!$J38,'Res Rent Roll'!$H38*'Res Rent Roll'!$C38,'Res Rent Roll'!$R38*Rollover!EH38*Rents!EI38/30),'Res Rent Roll'!$R38*Rollover!EH38*Rents!EI38/30))</f>
        <v/>
      </c>
      <c r="EJ38" s="47" t="str">
        <f>IF('Res Rent Roll'!$B38="","",IF('Res Rent Roll'!$D38="YES",IF(Vacancy!EJ$3&lt;'Res Rent Roll'!$J38,'Res Rent Roll'!$H38*'Res Rent Roll'!$C38,'Res Rent Roll'!$R38*Rollover!EI38*Rents!EJ38/30),'Res Rent Roll'!$R38*Rollover!EI38*Rents!EJ38/30))</f>
        <v/>
      </c>
      <c r="EK38" s="47" t="str">
        <f>IF('Res Rent Roll'!$B38="","",IF('Res Rent Roll'!$D38="YES",IF(Vacancy!EK$3&lt;'Res Rent Roll'!$J38,'Res Rent Roll'!$H38*'Res Rent Roll'!$C38,'Res Rent Roll'!$R38*Rollover!EJ38*Rents!EK38/30),'Res Rent Roll'!$R38*Rollover!EJ38*Rents!EK38/30))</f>
        <v/>
      </c>
      <c r="EL38" s="47" t="str">
        <f>IF('Res Rent Roll'!$B38="","",IF('Res Rent Roll'!$D38="YES",IF(Vacancy!EL$3&lt;'Res Rent Roll'!$J38,'Res Rent Roll'!$H38*'Res Rent Roll'!$C38,'Res Rent Roll'!$R38*Rollover!EK38*Rents!EL38/30),'Res Rent Roll'!$R38*Rollover!EK38*Rents!EL38/30))</f>
        <v/>
      </c>
      <c r="EM38" s="47" t="str">
        <f>IF('Res Rent Roll'!$B38="","",IF('Res Rent Roll'!$D38="YES",IF(Vacancy!EM$3&lt;'Res Rent Roll'!$J38,'Res Rent Roll'!$H38*'Res Rent Roll'!$C38,'Res Rent Roll'!$R38*Rollover!EL38*Rents!EM38/30),'Res Rent Roll'!$R38*Rollover!EL38*Rents!EM38/30))</f>
        <v/>
      </c>
      <c r="EN38" s="47" t="str">
        <f>IF('Res Rent Roll'!$B38="","",IF('Res Rent Roll'!$D38="YES",IF(Vacancy!EN$3&lt;'Res Rent Roll'!$J38,'Res Rent Roll'!$H38*'Res Rent Roll'!$C38,'Res Rent Roll'!$R38*Rollover!EM38*Rents!EN38/30),'Res Rent Roll'!$R38*Rollover!EM38*Rents!EN38/30))</f>
        <v/>
      </c>
      <c r="EO38" s="47" t="str">
        <f>IF('Res Rent Roll'!$B38="","",IF('Res Rent Roll'!$D38="YES",IF(Vacancy!EO$3&lt;'Res Rent Roll'!$J38,'Res Rent Roll'!$H38*'Res Rent Roll'!$C38,'Res Rent Roll'!$R38*Rollover!EN38*Rents!EO38/30),'Res Rent Roll'!$R38*Rollover!EN38*Rents!EO38/30))</f>
        <v/>
      </c>
      <c r="EP38" s="47" t="str">
        <f>IF('Res Rent Roll'!$B38="","",IF('Res Rent Roll'!$D38="YES",IF(Vacancy!EP$3&lt;'Res Rent Roll'!$J38,'Res Rent Roll'!$H38*'Res Rent Roll'!$C38,'Res Rent Roll'!$R38*Rollover!EO38*Rents!EP38/30),'Res Rent Roll'!$R38*Rollover!EO38*Rents!EP38/30))</f>
        <v/>
      </c>
      <c r="EQ38" s="47" t="str">
        <f>IF('Res Rent Roll'!$B38="","",IF('Res Rent Roll'!$D38="YES",IF(Vacancy!EQ$3&lt;'Res Rent Roll'!$J38,'Res Rent Roll'!$H38*'Res Rent Roll'!$C38,'Res Rent Roll'!$R38*Rollover!EP38*Rents!EQ38/30),'Res Rent Roll'!$R38*Rollover!EP38*Rents!EQ38/30))</f>
        <v/>
      </c>
      <c r="ER38" s="47" t="str">
        <f>IF('Res Rent Roll'!$B38="","",IF('Res Rent Roll'!$D38="YES",IF(Vacancy!ER$3&lt;'Res Rent Roll'!$J38,'Res Rent Roll'!$H38*'Res Rent Roll'!$C38,'Res Rent Roll'!$R38*Rollover!EQ38*Rents!ER38/30),'Res Rent Roll'!$R38*Rollover!EQ38*Rents!ER38/30))</f>
        <v/>
      </c>
      <c r="ES38" s="47" t="str">
        <f>IF('Res Rent Roll'!$B38="","",IF('Res Rent Roll'!$D38="YES",IF(Vacancy!ES$3&lt;'Res Rent Roll'!$J38,'Res Rent Roll'!$H38*'Res Rent Roll'!$C38,'Res Rent Roll'!$R38*Rollover!ER38*Rents!ES38/30),'Res Rent Roll'!$R38*Rollover!ER38*Rents!ES38/30))</f>
        <v/>
      </c>
      <c r="ET38" s="47" t="str">
        <f>IF('Res Rent Roll'!$B38="","",IF('Res Rent Roll'!$D38="YES",IF(Vacancy!ET$3&lt;'Res Rent Roll'!$J38,'Res Rent Roll'!$H38*'Res Rent Roll'!$C38,'Res Rent Roll'!$R38*Rollover!ES38*Rents!ET38/30),'Res Rent Roll'!$R38*Rollover!ES38*Rents!ET38/30))</f>
        <v/>
      </c>
      <c r="EU38" s="47" t="str">
        <f>IF('Res Rent Roll'!$B38="","",IF('Res Rent Roll'!$D38="YES",IF(Vacancy!EU$3&lt;'Res Rent Roll'!$J38,'Res Rent Roll'!$H38*'Res Rent Roll'!$C38,'Res Rent Roll'!$R38*Rollover!ET38*Rents!EU38/30),'Res Rent Roll'!$R38*Rollover!ET38*Rents!EU38/30))</f>
        <v/>
      </c>
      <c r="EV38" s="47" t="str">
        <f>IF('Res Rent Roll'!$B38="","",IF('Res Rent Roll'!$D38="YES",IF(Vacancy!EV$3&lt;'Res Rent Roll'!$J38,'Res Rent Roll'!$H38*'Res Rent Roll'!$C38,'Res Rent Roll'!$R38*Rollover!EU38*Rents!EV38/30),'Res Rent Roll'!$R38*Rollover!EU38*Rents!EV38/30))</f>
        <v/>
      </c>
      <c r="EW38" s="47" t="str">
        <f>IF('Res Rent Roll'!$B38="","",IF('Res Rent Roll'!$D38="YES",IF(Vacancy!EW$3&lt;'Res Rent Roll'!$J38,'Res Rent Roll'!$H38*'Res Rent Roll'!$C38,'Res Rent Roll'!$R38*Rollover!EV38*Rents!EW38/30),'Res Rent Roll'!$R38*Rollover!EV38*Rents!EW38/30))</f>
        <v/>
      </c>
      <c r="EX38" s="47" t="str">
        <f>IF('Res Rent Roll'!$B38="","",IF('Res Rent Roll'!$D38="YES",IF(Vacancy!EX$3&lt;'Res Rent Roll'!$J38,'Res Rent Roll'!$H38*'Res Rent Roll'!$C38,'Res Rent Roll'!$R38*Rollover!EW38*Rents!EX38/30),'Res Rent Roll'!$R38*Rollover!EW38*Rents!EX38/30))</f>
        <v/>
      </c>
      <c r="EY38" s="47" t="str">
        <f>IF('Res Rent Roll'!$B38="","",IF('Res Rent Roll'!$D38="YES",IF(Vacancy!EY$3&lt;'Res Rent Roll'!$J38,'Res Rent Roll'!$H38*'Res Rent Roll'!$C38,'Res Rent Roll'!$R38*Rollover!EX38*Rents!EY38/30),'Res Rent Roll'!$R38*Rollover!EX38*Rents!EY38/30))</f>
        <v/>
      </c>
      <c r="EZ38" s="47" t="str">
        <f>IF('Res Rent Roll'!$B38="","",IF('Res Rent Roll'!$D38="YES",IF(Vacancy!EZ$3&lt;'Res Rent Roll'!$J38,'Res Rent Roll'!$H38*'Res Rent Roll'!$C38,'Res Rent Roll'!$R38*Rollover!EY38*Rents!EZ38/30),'Res Rent Roll'!$R38*Rollover!EY38*Rents!EZ38/30))</f>
        <v/>
      </c>
      <c r="FA38" s="47" t="str">
        <f>IF('Res Rent Roll'!$B38="","",IF('Res Rent Roll'!$D38="YES",IF(Vacancy!FA$3&lt;'Res Rent Roll'!$J38,'Res Rent Roll'!$H38*'Res Rent Roll'!$C38,'Res Rent Roll'!$R38*Rollover!EZ38*Rents!FA38/30),'Res Rent Roll'!$R38*Rollover!EZ38*Rents!FA38/30))</f>
        <v/>
      </c>
      <c r="FB38" s="47" t="str">
        <f>IF('Res Rent Roll'!$B38="","",IF('Res Rent Roll'!$D38="YES",IF(Vacancy!FB$3&lt;'Res Rent Roll'!$J38,'Res Rent Roll'!$H38*'Res Rent Roll'!$C38,'Res Rent Roll'!$R38*Rollover!FA38*Rents!FB38/30),'Res Rent Roll'!$R38*Rollover!FA38*Rents!FB38/30))</f>
        <v/>
      </c>
      <c r="FC38" s="47" t="str">
        <f>IF('Res Rent Roll'!$B38="","",IF('Res Rent Roll'!$D38="YES",IF(Vacancy!FC$3&lt;'Res Rent Roll'!$J38,'Res Rent Roll'!$H38*'Res Rent Roll'!$C38,'Res Rent Roll'!$R38*Rollover!FB38*Rents!FC38/30),'Res Rent Roll'!$R38*Rollover!FB38*Rents!FC38/30))</f>
        <v/>
      </c>
      <c r="FD38" s="47" t="str">
        <f>IF('Res Rent Roll'!$B38="","",IF('Res Rent Roll'!$D38="YES",IF(Vacancy!FD$3&lt;'Res Rent Roll'!$J38,'Res Rent Roll'!$H38*'Res Rent Roll'!$C38,'Res Rent Roll'!$R38*Rollover!FC38*Rents!FD38/30),'Res Rent Roll'!$R38*Rollover!FC38*Rents!FD38/30))</f>
        <v/>
      </c>
      <c r="FE38" s="47" t="str">
        <f>IF('Res Rent Roll'!$B38="","",IF('Res Rent Roll'!$D38="YES",IF(Vacancy!FE$3&lt;'Res Rent Roll'!$J38,'Res Rent Roll'!$H38*'Res Rent Roll'!$C38,'Res Rent Roll'!$R38*Rollover!FD38*Rents!FE38/30),'Res Rent Roll'!$R38*Rollover!FD38*Rents!FE38/30))</f>
        <v/>
      </c>
      <c r="FF38" s="47" t="str">
        <f>IF('Res Rent Roll'!$B38="","",IF('Res Rent Roll'!$D38="YES",IF(Vacancy!FF$3&lt;'Res Rent Roll'!$J38,'Res Rent Roll'!$H38*'Res Rent Roll'!$C38,'Res Rent Roll'!$R38*Rollover!FE38*Rents!FF38/30),'Res Rent Roll'!$R38*Rollover!FE38*Rents!FF38/30))</f>
        <v/>
      </c>
      <c r="FG38" s="47" t="str">
        <f>IF('Res Rent Roll'!$B38="","",IF('Res Rent Roll'!$D38="YES",IF(Vacancy!FG$3&lt;'Res Rent Roll'!$J38,'Res Rent Roll'!$H38*'Res Rent Roll'!$C38,'Res Rent Roll'!$R38*Rollover!FF38*Rents!FG38/30),'Res Rent Roll'!$R38*Rollover!FF38*Rents!FG38/30))</f>
        <v/>
      </c>
      <c r="FH38" s="47" t="str">
        <f>IF('Res Rent Roll'!$B38="","",IF('Res Rent Roll'!$D38="YES",IF(Vacancy!FH$3&lt;'Res Rent Roll'!$J38,'Res Rent Roll'!$H38*'Res Rent Roll'!$C38,'Res Rent Roll'!$R38*Rollover!FG38*Rents!FH38/30),'Res Rent Roll'!$R38*Rollover!FG38*Rents!FH38/30))</f>
        <v/>
      </c>
      <c r="FI38" s="47" t="str">
        <f>IF('Res Rent Roll'!$B38="","",IF('Res Rent Roll'!$D38="YES",IF(Vacancy!FI$3&lt;'Res Rent Roll'!$J38,'Res Rent Roll'!$H38*'Res Rent Roll'!$C38,'Res Rent Roll'!$R38*Rollover!FH38*Rents!FI38/30),'Res Rent Roll'!$R38*Rollover!FH38*Rents!FI38/30))</f>
        <v/>
      </c>
      <c r="FJ38" s="47" t="str">
        <f>IF('Res Rent Roll'!$B38="","",IF('Res Rent Roll'!$D38="YES",IF(Vacancy!FJ$3&lt;'Res Rent Roll'!$J38,'Res Rent Roll'!$H38*'Res Rent Roll'!$C38,'Res Rent Roll'!$R38*Rollover!FI38*Rents!FJ38/30),'Res Rent Roll'!$R38*Rollover!FI38*Rents!FJ38/30))</f>
        <v/>
      </c>
      <c r="FK38" s="47" t="str">
        <f>IF('Res Rent Roll'!$B38="","",IF('Res Rent Roll'!$D38="YES",IF(Vacancy!FK$3&lt;'Res Rent Roll'!$J38,'Res Rent Roll'!$H38*'Res Rent Roll'!$C38,'Res Rent Roll'!$R38*Rollover!FJ38*Rents!FK38/30),'Res Rent Roll'!$R38*Rollover!FJ38*Rents!FK38/30))</f>
        <v/>
      </c>
      <c r="FL38" s="47" t="str">
        <f>IF('Res Rent Roll'!$B38="","",IF('Res Rent Roll'!$D38="YES",IF(Vacancy!FL$3&lt;'Res Rent Roll'!$J38,'Res Rent Roll'!$H38*'Res Rent Roll'!$C38,'Res Rent Roll'!$R38*Rollover!FK38*Rents!FL38/30),'Res Rent Roll'!$R38*Rollover!FK38*Rents!FL38/30))</f>
        <v/>
      </c>
      <c r="FM38" s="47" t="str">
        <f>IF('Res Rent Roll'!$B38="","",IF('Res Rent Roll'!$D38="YES",IF(Vacancy!FM$3&lt;'Res Rent Roll'!$J38,'Res Rent Roll'!$H38*'Res Rent Roll'!$C38,'Res Rent Roll'!$R38*Rollover!FL38*Rents!FM38/30),'Res Rent Roll'!$R38*Rollover!FL38*Rents!FM38/30))</f>
        <v/>
      </c>
      <c r="FN38" s="47" t="str">
        <f>IF('Res Rent Roll'!$B38="","",IF('Res Rent Roll'!$D38="YES",IF(Vacancy!FN$3&lt;'Res Rent Roll'!$J38,'Res Rent Roll'!$H38*'Res Rent Roll'!$C38,'Res Rent Roll'!$R38*Rollover!FM38*Rents!FN38/30),'Res Rent Roll'!$R38*Rollover!FM38*Rents!FN38/30))</f>
        <v/>
      </c>
      <c r="FO38" s="47" t="str">
        <f>IF('Res Rent Roll'!$B38="","",IF('Res Rent Roll'!$D38="YES",IF(Vacancy!FO$3&lt;'Res Rent Roll'!$J38,'Res Rent Roll'!$H38*'Res Rent Roll'!$C38,'Res Rent Roll'!$R38*Rollover!FN38*Rents!FO38/30),'Res Rent Roll'!$R38*Rollover!FN38*Rents!FO38/30))</f>
        <v/>
      </c>
      <c r="FP38" s="47" t="str">
        <f>IF('Res Rent Roll'!$B38="","",IF('Res Rent Roll'!$D38="YES",IF(Vacancy!FP$3&lt;'Res Rent Roll'!$J38,'Res Rent Roll'!$H38*'Res Rent Roll'!$C38,'Res Rent Roll'!$R38*Rollover!FO38*Rents!FP38/30),'Res Rent Roll'!$R38*Rollover!FO38*Rents!FP38/30))</f>
        <v/>
      </c>
      <c r="FQ38" s="47" t="str">
        <f>IF('Res Rent Roll'!$B38="","",IF('Res Rent Roll'!$D38="YES",IF(Vacancy!FQ$3&lt;'Res Rent Roll'!$J38,'Res Rent Roll'!$H38*'Res Rent Roll'!$C38,'Res Rent Roll'!$R38*Rollover!FP38*Rents!FQ38/30),'Res Rent Roll'!$R38*Rollover!FP38*Rents!FQ38/30))</f>
        <v/>
      </c>
      <c r="FR38" s="47" t="str">
        <f>IF('Res Rent Roll'!$B38="","",IF('Res Rent Roll'!$D38="YES",IF(Vacancy!FR$3&lt;'Res Rent Roll'!$J38,'Res Rent Roll'!$H38*'Res Rent Roll'!$C38,'Res Rent Roll'!$R38*Rollover!FQ38*Rents!FR38/30),'Res Rent Roll'!$R38*Rollover!FQ38*Rents!FR38/30))</f>
        <v/>
      </c>
      <c r="FS38" s="47" t="str">
        <f>IF('Res Rent Roll'!$B38="","",IF('Res Rent Roll'!$D38="YES",IF(Vacancy!FS$3&lt;'Res Rent Roll'!$J38,'Res Rent Roll'!$H38*'Res Rent Roll'!$C38,'Res Rent Roll'!$R38*Rollover!FR38*Rents!FS38/30),'Res Rent Roll'!$R38*Rollover!FR38*Rents!FS38/30))</f>
        <v/>
      </c>
      <c r="FT38" s="47" t="str">
        <f>IF('Res Rent Roll'!$B38="","",IF('Res Rent Roll'!$D38="YES",IF(Vacancy!FT$3&lt;'Res Rent Roll'!$J38,'Res Rent Roll'!$H38*'Res Rent Roll'!$C38,'Res Rent Roll'!$R38*Rollover!FS38*Rents!FT38/30),'Res Rent Roll'!$R38*Rollover!FS38*Rents!FT38/30))</f>
        <v/>
      </c>
      <c r="FU38" s="47" t="str">
        <f>IF('Res Rent Roll'!$B38="","",IF('Res Rent Roll'!$D38="YES",IF(Vacancy!FU$3&lt;'Res Rent Roll'!$J38,'Res Rent Roll'!$H38*'Res Rent Roll'!$C38,'Res Rent Roll'!$R38*Rollover!FT38*Rents!FU38/30),'Res Rent Roll'!$R38*Rollover!FT38*Rents!FU38/30))</f>
        <v/>
      </c>
      <c r="FV38" s="47" t="str">
        <f>IF('Res Rent Roll'!$B38="","",IF('Res Rent Roll'!$D38="YES",IF(Vacancy!FV$3&lt;'Res Rent Roll'!$J38,'Res Rent Roll'!$H38*'Res Rent Roll'!$C38,'Res Rent Roll'!$R38*Rollover!FU38*Rents!FV38/30),'Res Rent Roll'!$R38*Rollover!FU38*Rents!FV38/30))</f>
        <v/>
      </c>
      <c r="FW38" s="47" t="str">
        <f>IF('Res Rent Roll'!$B38="","",IF('Res Rent Roll'!$D38="YES",IF(Vacancy!FW$3&lt;'Res Rent Roll'!$J38,'Res Rent Roll'!$H38*'Res Rent Roll'!$C38,'Res Rent Roll'!$R38*Rollover!FV38*Rents!FW38/30),'Res Rent Roll'!$R38*Rollover!FV38*Rents!FW38/30))</f>
        <v/>
      </c>
      <c r="FX38" s="47" t="str">
        <f>IF('Res Rent Roll'!$B38="","",IF('Res Rent Roll'!$D38="YES",IF(Vacancy!FX$3&lt;'Res Rent Roll'!$J38,'Res Rent Roll'!$H38*'Res Rent Roll'!$C38,'Res Rent Roll'!$R38*Rollover!FW38*Rents!FX38/30),'Res Rent Roll'!$R38*Rollover!FW38*Rents!FX38/30))</f>
        <v/>
      </c>
      <c r="FY38" s="47" t="str">
        <f>IF('Res Rent Roll'!$B38="","",IF('Res Rent Roll'!$D38="YES",IF(Vacancy!FY$3&lt;'Res Rent Roll'!$J38,'Res Rent Roll'!$H38*'Res Rent Roll'!$C38,'Res Rent Roll'!$R38*Rollover!FX38*Rents!FY38/30),'Res Rent Roll'!$R38*Rollover!FX38*Rents!FY38/30))</f>
        <v/>
      </c>
      <c r="FZ38" s="47" t="str">
        <f>IF('Res Rent Roll'!$B38="","",IF('Res Rent Roll'!$D38="YES",IF(Vacancy!FZ$3&lt;'Res Rent Roll'!$J38,'Res Rent Roll'!$H38*'Res Rent Roll'!$C38,'Res Rent Roll'!$R38*Rollover!FY38*Rents!FZ38/30),'Res Rent Roll'!$R38*Rollover!FY38*Rents!FZ38/30))</f>
        <v/>
      </c>
      <c r="GA38" s="48" t="str">
        <f>IF('Res Rent Roll'!$B38="","",IF('Res Rent Roll'!$D38="YES",IF(Vacancy!GA$3&lt;'Res Rent Roll'!$J38,'Res Rent Roll'!$H38*'Res Rent Roll'!$C38,'Res Rent Roll'!$R38*Rollover!FZ38*Rents!GA38/30),'Res Rent Roll'!$R38*Rollover!FZ38*Rents!GA38/30))</f>
        <v/>
      </c>
    </row>
    <row r="39" spans="2:183" x14ac:dyDescent="0.3">
      <c r="B39" s="42" t="str">
        <f>IF('Res Rent Roll'!$B39="","",'Res Rent Roll'!$B39)</f>
        <v/>
      </c>
      <c r="C39" s="43"/>
      <c r="D39" s="47" t="str">
        <f>IF('Res Rent Roll'!$B39="","",IF('Res Rent Roll'!$D39="YES",IF(Vacancy!D$3&lt;'Res Rent Roll'!$J39,'Res Rent Roll'!$H39*'Res Rent Roll'!$C39,'Res Rent Roll'!$R39*Rollover!C39*Rents!D39/30),'Res Rent Roll'!$R39*Rollover!C39*Rents!D39/30))</f>
        <v/>
      </c>
      <c r="E39" s="47" t="str">
        <f>IF('Res Rent Roll'!$B39="","",IF('Res Rent Roll'!$D39="YES",IF(Vacancy!E$3&lt;'Res Rent Roll'!$J39,'Res Rent Roll'!$H39*'Res Rent Roll'!$C39,'Res Rent Roll'!$R39*Rollover!D39*Rents!E39/30),'Res Rent Roll'!$R39*Rollover!D39*Rents!E39/30))</f>
        <v/>
      </c>
      <c r="F39" s="47" t="str">
        <f>IF('Res Rent Roll'!$B39="","",IF('Res Rent Roll'!$D39="YES",IF(Vacancy!F$3&lt;'Res Rent Roll'!$J39,'Res Rent Roll'!$H39*'Res Rent Roll'!$C39,'Res Rent Roll'!$R39*Rollover!E39*Rents!F39/30),'Res Rent Roll'!$R39*Rollover!E39*Rents!F39/30))</f>
        <v/>
      </c>
      <c r="G39" s="47" t="str">
        <f>IF('Res Rent Roll'!$B39="","",IF('Res Rent Roll'!$D39="YES",IF(Vacancy!G$3&lt;'Res Rent Roll'!$J39,'Res Rent Roll'!$H39*'Res Rent Roll'!$C39,'Res Rent Roll'!$R39*Rollover!F39*Rents!G39/30),'Res Rent Roll'!$R39*Rollover!F39*Rents!G39/30))</f>
        <v/>
      </c>
      <c r="H39" s="47" t="str">
        <f>IF('Res Rent Roll'!$B39="","",IF('Res Rent Roll'!$D39="YES",IF(Vacancy!H$3&lt;'Res Rent Roll'!$J39,'Res Rent Roll'!$H39*'Res Rent Roll'!$C39,'Res Rent Roll'!$R39*Rollover!G39*Rents!H39/30),'Res Rent Roll'!$R39*Rollover!G39*Rents!H39/30))</f>
        <v/>
      </c>
      <c r="I39" s="47" t="str">
        <f>IF('Res Rent Roll'!$B39="","",IF('Res Rent Roll'!$D39="YES",IF(Vacancy!I$3&lt;'Res Rent Roll'!$J39,'Res Rent Roll'!$H39*'Res Rent Roll'!$C39,'Res Rent Roll'!$R39*Rollover!H39*Rents!I39/30),'Res Rent Roll'!$R39*Rollover!H39*Rents!I39/30))</f>
        <v/>
      </c>
      <c r="J39" s="47" t="str">
        <f>IF('Res Rent Roll'!$B39="","",IF('Res Rent Roll'!$D39="YES",IF(Vacancy!J$3&lt;'Res Rent Roll'!$J39,'Res Rent Roll'!$H39*'Res Rent Roll'!$C39,'Res Rent Roll'!$R39*Rollover!I39*Rents!J39/30),'Res Rent Roll'!$R39*Rollover!I39*Rents!J39/30))</f>
        <v/>
      </c>
      <c r="K39" s="47" t="str">
        <f>IF('Res Rent Roll'!$B39="","",IF('Res Rent Roll'!$D39="YES",IF(Vacancy!K$3&lt;'Res Rent Roll'!$J39,'Res Rent Roll'!$H39*'Res Rent Roll'!$C39,'Res Rent Roll'!$R39*Rollover!J39*Rents!K39/30),'Res Rent Roll'!$R39*Rollover!J39*Rents!K39/30))</f>
        <v/>
      </c>
      <c r="L39" s="47" t="str">
        <f>IF('Res Rent Roll'!$B39="","",IF('Res Rent Roll'!$D39="YES",IF(Vacancy!L$3&lt;'Res Rent Roll'!$J39,'Res Rent Roll'!$H39*'Res Rent Roll'!$C39,'Res Rent Roll'!$R39*Rollover!K39*Rents!L39/30),'Res Rent Roll'!$R39*Rollover!K39*Rents!L39/30))</f>
        <v/>
      </c>
      <c r="M39" s="47" t="str">
        <f>IF('Res Rent Roll'!$B39="","",IF('Res Rent Roll'!$D39="YES",IF(Vacancy!M$3&lt;'Res Rent Roll'!$J39,'Res Rent Roll'!$H39*'Res Rent Roll'!$C39,'Res Rent Roll'!$R39*Rollover!L39*Rents!M39/30),'Res Rent Roll'!$R39*Rollover!L39*Rents!M39/30))</f>
        <v/>
      </c>
      <c r="N39" s="47" t="str">
        <f>IF('Res Rent Roll'!$B39="","",IF('Res Rent Roll'!$D39="YES",IF(Vacancy!N$3&lt;'Res Rent Roll'!$J39,'Res Rent Roll'!$H39*'Res Rent Roll'!$C39,'Res Rent Roll'!$R39*Rollover!M39*Rents!N39/30),'Res Rent Roll'!$R39*Rollover!M39*Rents!N39/30))</f>
        <v/>
      </c>
      <c r="O39" s="47" t="str">
        <f>IF('Res Rent Roll'!$B39="","",IF('Res Rent Roll'!$D39="YES",IF(Vacancy!O$3&lt;'Res Rent Roll'!$J39,'Res Rent Roll'!$H39*'Res Rent Roll'!$C39,'Res Rent Roll'!$R39*Rollover!N39*Rents!O39/30),'Res Rent Roll'!$R39*Rollover!N39*Rents!O39/30))</f>
        <v/>
      </c>
      <c r="P39" s="47" t="str">
        <f>IF('Res Rent Roll'!$B39="","",IF('Res Rent Roll'!$D39="YES",IF(Vacancy!P$3&lt;'Res Rent Roll'!$J39,'Res Rent Roll'!$H39*'Res Rent Roll'!$C39,'Res Rent Roll'!$R39*Rollover!O39*Rents!P39/30),'Res Rent Roll'!$R39*Rollover!O39*Rents!P39/30))</f>
        <v/>
      </c>
      <c r="Q39" s="47" t="str">
        <f>IF('Res Rent Roll'!$B39="","",IF('Res Rent Roll'!$D39="YES",IF(Vacancy!Q$3&lt;'Res Rent Roll'!$J39,'Res Rent Roll'!$H39*'Res Rent Roll'!$C39,'Res Rent Roll'!$R39*Rollover!P39*Rents!Q39/30),'Res Rent Roll'!$R39*Rollover!P39*Rents!Q39/30))</f>
        <v/>
      </c>
      <c r="R39" s="47" t="str">
        <f>IF('Res Rent Roll'!$B39="","",IF('Res Rent Roll'!$D39="YES",IF(Vacancy!R$3&lt;'Res Rent Roll'!$J39,'Res Rent Roll'!$H39*'Res Rent Roll'!$C39,'Res Rent Roll'!$R39*Rollover!Q39*Rents!R39/30),'Res Rent Roll'!$R39*Rollover!Q39*Rents!R39/30))</f>
        <v/>
      </c>
      <c r="S39" s="47" t="str">
        <f>IF('Res Rent Roll'!$B39="","",IF('Res Rent Roll'!$D39="YES",IF(Vacancy!S$3&lt;'Res Rent Roll'!$J39,'Res Rent Roll'!$H39*'Res Rent Roll'!$C39,'Res Rent Roll'!$R39*Rollover!R39*Rents!S39/30),'Res Rent Roll'!$R39*Rollover!R39*Rents!S39/30))</f>
        <v/>
      </c>
      <c r="T39" s="47" t="str">
        <f>IF('Res Rent Roll'!$B39="","",IF('Res Rent Roll'!$D39="YES",IF(Vacancy!T$3&lt;'Res Rent Roll'!$J39,'Res Rent Roll'!$H39*'Res Rent Roll'!$C39,'Res Rent Roll'!$R39*Rollover!S39*Rents!T39/30),'Res Rent Roll'!$R39*Rollover!S39*Rents!T39/30))</f>
        <v/>
      </c>
      <c r="U39" s="47" t="str">
        <f>IF('Res Rent Roll'!$B39="","",IF('Res Rent Roll'!$D39="YES",IF(Vacancy!U$3&lt;'Res Rent Roll'!$J39,'Res Rent Roll'!$H39*'Res Rent Roll'!$C39,'Res Rent Roll'!$R39*Rollover!T39*Rents!U39/30),'Res Rent Roll'!$R39*Rollover!T39*Rents!U39/30))</f>
        <v/>
      </c>
      <c r="V39" s="47" t="str">
        <f>IF('Res Rent Roll'!$B39="","",IF('Res Rent Roll'!$D39="YES",IF(Vacancy!V$3&lt;'Res Rent Roll'!$J39,'Res Rent Roll'!$H39*'Res Rent Roll'!$C39,'Res Rent Roll'!$R39*Rollover!U39*Rents!V39/30),'Res Rent Roll'!$R39*Rollover!U39*Rents!V39/30))</f>
        <v/>
      </c>
      <c r="W39" s="47" t="str">
        <f>IF('Res Rent Roll'!$B39="","",IF('Res Rent Roll'!$D39="YES",IF(Vacancy!W$3&lt;'Res Rent Roll'!$J39,'Res Rent Roll'!$H39*'Res Rent Roll'!$C39,'Res Rent Roll'!$R39*Rollover!V39*Rents!W39/30),'Res Rent Roll'!$R39*Rollover!V39*Rents!W39/30))</f>
        <v/>
      </c>
      <c r="X39" s="47" t="str">
        <f>IF('Res Rent Roll'!$B39="","",IF('Res Rent Roll'!$D39="YES",IF(Vacancy!X$3&lt;'Res Rent Roll'!$J39,'Res Rent Roll'!$H39*'Res Rent Roll'!$C39,'Res Rent Roll'!$R39*Rollover!W39*Rents!X39/30),'Res Rent Roll'!$R39*Rollover!W39*Rents!X39/30))</f>
        <v/>
      </c>
      <c r="Y39" s="47" t="str">
        <f>IF('Res Rent Roll'!$B39="","",IF('Res Rent Roll'!$D39="YES",IF(Vacancy!Y$3&lt;'Res Rent Roll'!$J39,'Res Rent Roll'!$H39*'Res Rent Roll'!$C39,'Res Rent Roll'!$R39*Rollover!X39*Rents!Y39/30),'Res Rent Roll'!$R39*Rollover!X39*Rents!Y39/30))</f>
        <v/>
      </c>
      <c r="Z39" s="47" t="str">
        <f>IF('Res Rent Roll'!$B39="","",IF('Res Rent Roll'!$D39="YES",IF(Vacancy!Z$3&lt;'Res Rent Roll'!$J39,'Res Rent Roll'!$H39*'Res Rent Roll'!$C39,'Res Rent Roll'!$R39*Rollover!Y39*Rents!Z39/30),'Res Rent Roll'!$R39*Rollover!Y39*Rents!Z39/30))</f>
        <v/>
      </c>
      <c r="AA39" s="47" t="str">
        <f>IF('Res Rent Roll'!$B39="","",IF('Res Rent Roll'!$D39="YES",IF(Vacancy!AA$3&lt;'Res Rent Roll'!$J39,'Res Rent Roll'!$H39*'Res Rent Roll'!$C39,'Res Rent Roll'!$R39*Rollover!Z39*Rents!AA39/30),'Res Rent Roll'!$R39*Rollover!Z39*Rents!AA39/30))</f>
        <v/>
      </c>
      <c r="AB39" s="47" t="str">
        <f>IF('Res Rent Roll'!$B39="","",IF('Res Rent Roll'!$D39="YES",IF(Vacancy!AB$3&lt;'Res Rent Roll'!$J39,'Res Rent Roll'!$H39*'Res Rent Roll'!$C39,'Res Rent Roll'!$R39*Rollover!AA39*Rents!AB39/30),'Res Rent Roll'!$R39*Rollover!AA39*Rents!AB39/30))</f>
        <v/>
      </c>
      <c r="AC39" s="47" t="str">
        <f>IF('Res Rent Roll'!$B39="","",IF('Res Rent Roll'!$D39="YES",IF(Vacancy!AC$3&lt;'Res Rent Roll'!$J39,'Res Rent Roll'!$H39*'Res Rent Roll'!$C39,'Res Rent Roll'!$R39*Rollover!AB39*Rents!AC39/30),'Res Rent Roll'!$R39*Rollover!AB39*Rents!AC39/30))</f>
        <v/>
      </c>
      <c r="AD39" s="47" t="str">
        <f>IF('Res Rent Roll'!$B39="","",IF('Res Rent Roll'!$D39="YES",IF(Vacancy!AD$3&lt;'Res Rent Roll'!$J39,'Res Rent Roll'!$H39*'Res Rent Roll'!$C39,'Res Rent Roll'!$R39*Rollover!AC39*Rents!AD39/30),'Res Rent Roll'!$R39*Rollover!AC39*Rents!AD39/30))</f>
        <v/>
      </c>
      <c r="AE39" s="47" t="str">
        <f>IF('Res Rent Roll'!$B39="","",IF('Res Rent Roll'!$D39="YES",IF(Vacancy!AE$3&lt;'Res Rent Roll'!$J39,'Res Rent Roll'!$H39*'Res Rent Roll'!$C39,'Res Rent Roll'!$R39*Rollover!AD39*Rents!AE39/30),'Res Rent Roll'!$R39*Rollover!AD39*Rents!AE39/30))</f>
        <v/>
      </c>
      <c r="AF39" s="47" t="str">
        <f>IF('Res Rent Roll'!$B39="","",IF('Res Rent Roll'!$D39="YES",IF(Vacancy!AF$3&lt;'Res Rent Roll'!$J39,'Res Rent Roll'!$H39*'Res Rent Roll'!$C39,'Res Rent Roll'!$R39*Rollover!AE39*Rents!AF39/30),'Res Rent Roll'!$R39*Rollover!AE39*Rents!AF39/30))</f>
        <v/>
      </c>
      <c r="AG39" s="47" t="str">
        <f>IF('Res Rent Roll'!$B39="","",IF('Res Rent Roll'!$D39="YES",IF(Vacancy!AG$3&lt;'Res Rent Roll'!$J39,'Res Rent Roll'!$H39*'Res Rent Roll'!$C39,'Res Rent Roll'!$R39*Rollover!AF39*Rents!AG39/30),'Res Rent Roll'!$R39*Rollover!AF39*Rents!AG39/30))</f>
        <v/>
      </c>
      <c r="AH39" s="47" t="str">
        <f>IF('Res Rent Roll'!$B39="","",IF('Res Rent Roll'!$D39="YES",IF(Vacancy!AH$3&lt;'Res Rent Roll'!$J39,'Res Rent Roll'!$H39*'Res Rent Roll'!$C39,'Res Rent Roll'!$R39*Rollover!AG39*Rents!AH39/30),'Res Rent Roll'!$R39*Rollover!AG39*Rents!AH39/30))</f>
        <v/>
      </c>
      <c r="AI39" s="47" t="str">
        <f>IF('Res Rent Roll'!$B39="","",IF('Res Rent Roll'!$D39="YES",IF(Vacancy!AI$3&lt;'Res Rent Roll'!$J39,'Res Rent Roll'!$H39*'Res Rent Roll'!$C39,'Res Rent Roll'!$R39*Rollover!AH39*Rents!AI39/30),'Res Rent Roll'!$R39*Rollover!AH39*Rents!AI39/30))</f>
        <v/>
      </c>
      <c r="AJ39" s="47" t="str">
        <f>IF('Res Rent Roll'!$B39="","",IF('Res Rent Roll'!$D39="YES",IF(Vacancy!AJ$3&lt;'Res Rent Roll'!$J39,'Res Rent Roll'!$H39*'Res Rent Roll'!$C39,'Res Rent Roll'!$R39*Rollover!AI39*Rents!AJ39/30),'Res Rent Roll'!$R39*Rollover!AI39*Rents!AJ39/30))</f>
        <v/>
      </c>
      <c r="AK39" s="47" t="str">
        <f>IF('Res Rent Roll'!$B39="","",IF('Res Rent Roll'!$D39="YES",IF(Vacancy!AK$3&lt;'Res Rent Roll'!$J39,'Res Rent Roll'!$H39*'Res Rent Roll'!$C39,'Res Rent Roll'!$R39*Rollover!AJ39*Rents!AK39/30),'Res Rent Roll'!$R39*Rollover!AJ39*Rents!AK39/30))</f>
        <v/>
      </c>
      <c r="AL39" s="47" t="str">
        <f>IF('Res Rent Roll'!$B39="","",IF('Res Rent Roll'!$D39="YES",IF(Vacancy!AL$3&lt;'Res Rent Roll'!$J39,'Res Rent Roll'!$H39*'Res Rent Roll'!$C39,'Res Rent Roll'!$R39*Rollover!AK39*Rents!AL39/30),'Res Rent Roll'!$R39*Rollover!AK39*Rents!AL39/30))</f>
        <v/>
      </c>
      <c r="AM39" s="47" t="str">
        <f>IF('Res Rent Roll'!$B39="","",IF('Res Rent Roll'!$D39="YES",IF(Vacancy!AM$3&lt;'Res Rent Roll'!$J39,'Res Rent Roll'!$H39*'Res Rent Roll'!$C39,'Res Rent Roll'!$R39*Rollover!AL39*Rents!AM39/30),'Res Rent Roll'!$R39*Rollover!AL39*Rents!AM39/30))</f>
        <v/>
      </c>
      <c r="AN39" s="47" t="str">
        <f>IF('Res Rent Roll'!$B39="","",IF('Res Rent Roll'!$D39="YES",IF(Vacancy!AN$3&lt;'Res Rent Roll'!$J39,'Res Rent Roll'!$H39*'Res Rent Roll'!$C39,'Res Rent Roll'!$R39*Rollover!AM39*Rents!AN39/30),'Res Rent Roll'!$R39*Rollover!AM39*Rents!AN39/30))</f>
        <v/>
      </c>
      <c r="AO39" s="47" t="str">
        <f>IF('Res Rent Roll'!$B39="","",IF('Res Rent Roll'!$D39="YES",IF(Vacancy!AO$3&lt;'Res Rent Roll'!$J39,'Res Rent Roll'!$H39*'Res Rent Roll'!$C39,'Res Rent Roll'!$R39*Rollover!AN39*Rents!AO39/30),'Res Rent Roll'!$R39*Rollover!AN39*Rents!AO39/30))</f>
        <v/>
      </c>
      <c r="AP39" s="47" t="str">
        <f>IF('Res Rent Roll'!$B39="","",IF('Res Rent Roll'!$D39="YES",IF(Vacancy!AP$3&lt;'Res Rent Roll'!$J39,'Res Rent Roll'!$H39*'Res Rent Roll'!$C39,'Res Rent Roll'!$R39*Rollover!AO39*Rents!AP39/30),'Res Rent Roll'!$R39*Rollover!AO39*Rents!AP39/30))</f>
        <v/>
      </c>
      <c r="AQ39" s="47" t="str">
        <f>IF('Res Rent Roll'!$B39="","",IF('Res Rent Roll'!$D39="YES",IF(Vacancy!AQ$3&lt;'Res Rent Roll'!$J39,'Res Rent Roll'!$H39*'Res Rent Roll'!$C39,'Res Rent Roll'!$R39*Rollover!AP39*Rents!AQ39/30),'Res Rent Roll'!$R39*Rollover!AP39*Rents!AQ39/30))</f>
        <v/>
      </c>
      <c r="AR39" s="47" t="str">
        <f>IF('Res Rent Roll'!$B39="","",IF('Res Rent Roll'!$D39="YES",IF(Vacancy!AR$3&lt;'Res Rent Roll'!$J39,'Res Rent Roll'!$H39*'Res Rent Roll'!$C39,'Res Rent Roll'!$R39*Rollover!AQ39*Rents!AR39/30),'Res Rent Roll'!$R39*Rollover!AQ39*Rents!AR39/30))</f>
        <v/>
      </c>
      <c r="AS39" s="47" t="str">
        <f>IF('Res Rent Roll'!$B39="","",IF('Res Rent Roll'!$D39="YES",IF(Vacancy!AS$3&lt;'Res Rent Roll'!$J39,'Res Rent Roll'!$H39*'Res Rent Roll'!$C39,'Res Rent Roll'!$R39*Rollover!AR39*Rents!AS39/30),'Res Rent Roll'!$R39*Rollover!AR39*Rents!AS39/30))</f>
        <v/>
      </c>
      <c r="AT39" s="47" t="str">
        <f>IF('Res Rent Roll'!$B39="","",IF('Res Rent Roll'!$D39="YES",IF(Vacancy!AT$3&lt;'Res Rent Roll'!$J39,'Res Rent Roll'!$H39*'Res Rent Roll'!$C39,'Res Rent Roll'!$R39*Rollover!AS39*Rents!AT39/30),'Res Rent Roll'!$R39*Rollover!AS39*Rents!AT39/30))</f>
        <v/>
      </c>
      <c r="AU39" s="47" t="str">
        <f>IF('Res Rent Roll'!$B39="","",IF('Res Rent Roll'!$D39="YES",IF(Vacancy!AU$3&lt;'Res Rent Roll'!$J39,'Res Rent Roll'!$H39*'Res Rent Roll'!$C39,'Res Rent Roll'!$R39*Rollover!AT39*Rents!AU39/30),'Res Rent Roll'!$R39*Rollover!AT39*Rents!AU39/30))</f>
        <v/>
      </c>
      <c r="AV39" s="47" t="str">
        <f>IF('Res Rent Roll'!$B39="","",IF('Res Rent Roll'!$D39="YES",IF(Vacancy!AV$3&lt;'Res Rent Roll'!$J39,'Res Rent Roll'!$H39*'Res Rent Roll'!$C39,'Res Rent Roll'!$R39*Rollover!AU39*Rents!AV39/30),'Res Rent Roll'!$R39*Rollover!AU39*Rents!AV39/30))</f>
        <v/>
      </c>
      <c r="AW39" s="47" t="str">
        <f>IF('Res Rent Roll'!$B39="","",IF('Res Rent Roll'!$D39="YES",IF(Vacancy!AW$3&lt;'Res Rent Roll'!$J39,'Res Rent Roll'!$H39*'Res Rent Roll'!$C39,'Res Rent Roll'!$R39*Rollover!AV39*Rents!AW39/30),'Res Rent Roll'!$R39*Rollover!AV39*Rents!AW39/30))</f>
        <v/>
      </c>
      <c r="AX39" s="47" t="str">
        <f>IF('Res Rent Roll'!$B39="","",IF('Res Rent Roll'!$D39="YES",IF(Vacancy!AX$3&lt;'Res Rent Roll'!$J39,'Res Rent Roll'!$H39*'Res Rent Roll'!$C39,'Res Rent Roll'!$R39*Rollover!AW39*Rents!AX39/30),'Res Rent Roll'!$R39*Rollover!AW39*Rents!AX39/30))</f>
        <v/>
      </c>
      <c r="AY39" s="47" t="str">
        <f>IF('Res Rent Roll'!$B39="","",IF('Res Rent Roll'!$D39="YES",IF(Vacancy!AY$3&lt;'Res Rent Roll'!$J39,'Res Rent Roll'!$H39*'Res Rent Roll'!$C39,'Res Rent Roll'!$R39*Rollover!AX39*Rents!AY39/30),'Res Rent Roll'!$R39*Rollover!AX39*Rents!AY39/30))</f>
        <v/>
      </c>
      <c r="AZ39" s="47" t="str">
        <f>IF('Res Rent Roll'!$B39="","",IF('Res Rent Roll'!$D39="YES",IF(Vacancy!AZ$3&lt;'Res Rent Roll'!$J39,'Res Rent Roll'!$H39*'Res Rent Roll'!$C39,'Res Rent Roll'!$R39*Rollover!AY39*Rents!AZ39/30),'Res Rent Roll'!$R39*Rollover!AY39*Rents!AZ39/30))</f>
        <v/>
      </c>
      <c r="BA39" s="47" t="str">
        <f>IF('Res Rent Roll'!$B39="","",IF('Res Rent Roll'!$D39="YES",IF(Vacancy!BA$3&lt;'Res Rent Roll'!$J39,'Res Rent Roll'!$H39*'Res Rent Roll'!$C39,'Res Rent Roll'!$R39*Rollover!AZ39*Rents!BA39/30),'Res Rent Roll'!$R39*Rollover!AZ39*Rents!BA39/30))</f>
        <v/>
      </c>
      <c r="BB39" s="47" t="str">
        <f>IF('Res Rent Roll'!$B39="","",IF('Res Rent Roll'!$D39="YES",IF(Vacancy!BB$3&lt;'Res Rent Roll'!$J39,'Res Rent Roll'!$H39*'Res Rent Roll'!$C39,'Res Rent Roll'!$R39*Rollover!BA39*Rents!BB39/30),'Res Rent Roll'!$R39*Rollover!BA39*Rents!BB39/30))</f>
        <v/>
      </c>
      <c r="BC39" s="47" t="str">
        <f>IF('Res Rent Roll'!$B39="","",IF('Res Rent Roll'!$D39="YES",IF(Vacancy!BC$3&lt;'Res Rent Roll'!$J39,'Res Rent Roll'!$H39*'Res Rent Roll'!$C39,'Res Rent Roll'!$R39*Rollover!BB39*Rents!BC39/30),'Res Rent Roll'!$R39*Rollover!BB39*Rents!BC39/30))</f>
        <v/>
      </c>
      <c r="BD39" s="47" t="str">
        <f>IF('Res Rent Roll'!$B39="","",IF('Res Rent Roll'!$D39="YES",IF(Vacancy!BD$3&lt;'Res Rent Roll'!$J39,'Res Rent Roll'!$H39*'Res Rent Roll'!$C39,'Res Rent Roll'!$R39*Rollover!BC39*Rents!BD39/30),'Res Rent Roll'!$R39*Rollover!BC39*Rents!BD39/30))</f>
        <v/>
      </c>
      <c r="BE39" s="47" t="str">
        <f>IF('Res Rent Roll'!$B39="","",IF('Res Rent Roll'!$D39="YES",IF(Vacancy!BE$3&lt;'Res Rent Roll'!$J39,'Res Rent Roll'!$H39*'Res Rent Roll'!$C39,'Res Rent Roll'!$R39*Rollover!BD39*Rents!BE39/30),'Res Rent Roll'!$R39*Rollover!BD39*Rents!BE39/30))</f>
        <v/>
      </c>
      <c r="BF39" s="47" t="str">
        <f>IF('Res Rent Roll'!$B39="","",IF('Res Rent Roll'!$D39="YES",IF(Vacancy!BF$3&lt;'Res Rent Roll'!$J39,'Res Rent Roll'!$H39*'Res Rent Roll'!$C39,'Res Rent Roll'!$R39*Rollover!BE39*Rents!BF39/30),'Res Rent Roll'!$R39*Rollover!BE39*Rents!BF39/30))</f>
        <v/>
      </c>
      <c r="BG39" s="47" t="str">
        <f>IF('Res Rent Roll'!$B39="","",IF('Res Rent Roll'!$D39="YES",IF(Vacancy!BG$3&lt;'Res Rent Roll'!$J39,'Res Rent Roll'!$H39*'Res Rent Roll'!$C39,'Res Rent Roll'!$R39*Rollover!BF39*Rents!BG39/30),'Res Rent Roll'!$R39*Rollover!BF39*Rents!BG39/30))</f>
        <v/>
      </c>
      <c r="BH39" s="47" t="str">
        <f>IF('Res Rent Roll'!$B39="","",IF('Res Rent Roll'!$D39="YES",IF(Vacancy!BH$3&lt;'Res Rent Roll'!$J39,'Res Rent Roll'!$H39*'Res Rent Roll'!$C39,'Res Rent Roll'!$R39*Rollover!BG39*Rents!BH39/30),'Res Rent Roll'!$R39*Rollover!BG39*Rents!BH39/30))</f>
        <v/>
      </c>
      <c r="BI39" s="47" t="str">
        <f>IF('Res Rent Roll'!$B39="","",IF('Res Rent Roll'!$D39="YES",IF(Vacancy!BI$3&lt;'Res Rent Roll'!$J39,'Res Rent Roll'!$H39*'Res Rent Roll'!$C39,'Res Rent Roll'!$R39*Rollover!BH39*Rents!BI39/30),'Res Rent Roll'!$R39*Rollover!BH39*Rents!BI39/30))</f>
        <v/>
      </c>
      <c r="BJ39" s="47" t="str">
        <f>IF('Res Rent Roll'!$B39="","",IF('Res Rent Roll'!$D39="YES",IF(Vacancy!BJ$3&lt;'Res Rent Roll'!$J39,'Res Rent Roll'!$H39*'Res Rent Roll'!$C39,'Res Rent Roll'!$R39*Rollover!BI39*Rents!BJ39/30),'Res Rent Roll'!$R39*Rollover!BI39*Rents!BJ39/30))</f>
        <v/>
      </c>
      <c r="BK39" s="47" t="str">
        <f>IF('Res Rent Roll'!$B39="","",IF('Res Rent Roll'!$D39="YES",IF(Vacancy!BK$3&lt;'Res Rent Roll'!$J39,'Res Rent Roll'!$H39*'Res Rent Roll'!$C39,'Res Rent Roll'!$R39*Rollover!BJ39*Rents!BK39/30),'Res Rent Roll'!$R39*Rollover!BJ39*Rents!BK39/30))</f>
        <v/>
      </c>
      <c r="BL39" s="47" t="str">
        <f>IF('Res Rent Roll'!$B39="","",IF('Res Rent Roll'!$D39="YES",IF(Vacancy!BL$3&lt;'Res Rent Roll'!$J39,'Res Rent Roll'!$H39*'Res Rent Roll'!$C39,'Res Rent Roll'!$R39*Rollover!BK39*Rents!BL39/30),'Res Rent Roll'!$R39*Rollover!BK39*Rents!BL39/30))</f>
        <v/>
      </c>
      <c r="BM39" s="47" t="str">
        <f>IF('Res Rent Roll'!$B39="","",IF('Res Rent Roll'!$D39="YES",IF(Vacancy!BM$3&lt;'Res Rent Roll'!$J39,'Res Rent Roll'!$H39*'Res Rent Roll'!$C39,'Res Rent Roll'!$R39*Rollover!BL39*Rents!BM39/30),'Res Rent Roll'!$R39*Rollover!BL39*Rents!BM39/30))</f>
        <v/>
      </c>
      <c r="BN39" s="47" t="str">
        <f>IF('Res Rent Roll'!$B39="","",IF('Res Rent Roll'!$D39="YES",IF(Vacancy!BN$3&lt;'Res Rent Roll'!$J39,'Res Rent Roll'!$H39*'Res Rent Roll'!$C39,'Res Rent Roll'!$R39*Rollover!BM39*Rents!BN39/30),'Res Rent Roll'!$R39*Rollover!BM39*Rents!BN39/30))</f>
        <v/>
      </c>
      <c r="BO39" s="47" t="str">
        <f>IF('Res Rent Roll'!$B39="","",IF('Res Rent Roll'!$D39="YES",IF(Vacancy!BO$3&lt;'Res Rent Roll'!$J39,'Res Rent Roll'!$H39*'Res Rent Roll'!$C39,'Res Rent Roll'!$R39*Rollover!BN39*Rents!BO39/30),'Res Rent Roll'!$R39*Rollover!BN39*Rents!BO39/30))</f>
        <v/>
      </c>
      <c r="BP39" s="47" t="str">
        <f>IF('Res Rent Roll'!$B39="","",IF('Res Rent Roll'!$D39="YES",IF(Vacancy!BP$3&lt;'Res Rent Roll'!$J39,'Res Rent Roll'!$H39*'Res Rent Roll'!$C39,'Res Rent Roll'!$R39*Rollover!BO39*Rents!BP39/30),'Res Rent Roll'!$R39*Rollover!BO39*Rents!BP39/30))</f>
        <v/>
      </c>
      <c r="BQ39" s="47" t="str">
        <f>IF('Res Rent Roll'!$B39="","",IF('Res Rent Roll'!$D39="YES",IF(Vacancy!BQ$3&lt;'Res Rent Roll'!$J39,'Res Rent Roll'!$H39*'Res Rent Roll'!$C39,'Res Rent Roll'!$R39*Rollover!BP39*Rents!BQ39/30),'Res Rent Roll'!$R39*Rollover!BP39*Rents!BQ39/30))</f>
        <v/>
      </c>
      <c r="BR39" s="47" t="str">
        <f>IF('Res Rent Roll'!$B39="","",IF('Res Rent Roll'!$D39="YES",IF(Vacancy!BR$3&lt;'Res Rent Roll'!$J39,'Res Rent Roll'!$H39*'Res Rent Roll'!$C39,'Res Rent Roll'!$R39*Rollover!BQ39*Rents!BR39/30),'Res Rent Roll'!$R39*Rollover!BQ39*Rents!BR39/30))</f>
        <v/>
      </c>
      <c r="BS39" s="47" t="str">
        <f>IF('Res Rent Roll'!$B39="","",IF('Res Rent Roll'!$D39="YES",IF(Vacancy!BS$3&lt;'Res Rent Roll'!$J39,'Res Rent Roll'!$H39*'Res Rent Roll'!$C39,'Res Rent Roll'!$R39*Rollover!BR39*Rents!BS39/30),'Res Rent Roll'!$R39*Rollover!BR39*Rents!BS39/30))</f>
        <v/>
      </c>
      <c r="BT39" s="47" t="str">
        <f>IF('Res Rent Roll'!$B39="","",IF('Res Rent Roll'!$D39="YES",IF(Vacancy!BT$3&lt;'Res Rent Roll'!$J39,'Res Rent Roll'!$H39*'Res Rent Roll'!$C39,'Res Rent Roll'!$R39*Rollover!BS39*Rents!BT39/30),'Res Rent Roll'!$R39*Rollover!BS39*Rents!BT39/30))</f>
        <v/>
      </c>
      <c r="BU39" s="47" t="str">
        <f>IF('Res Rent Roll'!$B39="","",IF('Res Rent Roll'!$D39="YES",IF(Vacancy!BU$3&lt;'Res Rent Roll'!$J39,'Res Rent Roll'!$H39*'Res Rent Roll'!$C39,'Res Rent Roll'!$R39*Rollover!BT39*Rents!BU39/30),'Res Rent Roll'!$R39*Rollover!BT39*Rents!BU39/30))</f>
        <v/>
      </c>
      <c r="BV39" s="47" t="str">
        <f>IF('Res Rent Roll'!$B39="","",IF('Res Rent Roll'!$D39="YES",IF(Vacancy!BV$3&lt;'Res Rent Roll'!$J39,'Res Rent Roll'!$H39*'Res Rent Roll'!$C39,'Res Rent Roll'!$R39*Rollover!BU39*Rents!BV39/30),'Res Rent Roll'!$R39*Rollover!BU39*Rents!BV39/30))</f>
        <v/>
      </c>
      <c r="BW39" s="47" t="str">
        <f>IF('Res Rent Roll'!$B39="","",IF('Res Rent Roll'!$D39="YES",IF(Vacancy!BW$3&lt;'Res Rent Roll'!$J39,'Res Rent Roll'!$H39*'Res Rent Roll'!$C39,'Res Rent Roll'!$R39*Rollover!BV39*Rents!BW39/30),'Res Rent Roll'!$R39*Rollover!BV39*Rents!BW39/30))</f>
        <v/>
      </c>
      <c r="BX39" s="47" t="str">
        <f>IF('Res Rent Roll'!$B39="","",IF('Res Rent Roll'!$D39="YES",IF(Vacancy!BX$3&lt;'Res Rent Roll'!$J39,'Res Rent Roll'!$H39*'Res Rent Roll'!$C39,'Res Rent Roll'!$R39*Rollover!BW39*Rents!BX39/30),'Res Rent Roll'!$R39*Rollover!BW39*Rents!BX39/30))</f>
        <v/>
      </c>
      <c r="BY39" s="47" t="str">
        <f>IF('Res Rent Roll'!$B39="","",IF('Res Rent Roll'!$D39="YES",IF(Vacancy!BY$3&lt;'Res Rent Roll'!$J39,'Res Rent Roll'!$H39*'Res Rent Roll'!$C39,'Res Rent Roll'!$R39*Rollover!BX39*Rents!BY39/30),'Res Rent Roll'!$R39*Rollover!BX39*Rents!BY39/30))</f>
        <v/>
      </c>
      <c r="BZ39" s="47" t="str">
        <f>IF('Res Rent Roll'!$B39="","",IF('Res Rent Roll'!$D39="YES",IF(Vacancy!BZ$3&lt;'Res Rent Roll'!$J39,'Res Rent Roll'!$H39*'Res Rent Roll'!$C39,'Res Rent Roll'!$R39*Rollover!BY39*Rents!BZ39/30),'Res Rent Roll'!$R39*Rollover!BY39*Rents!BZ39/30))</f>
        <v/>
      </c>
      <c r="CA39" s="47" t="str">
        <f>IF('Res Rent Roll'!$B39="","",IF('Res Rent Roll'!$D39="YES",IF(Vacancy!CA$3&lt;'Res Rent Roll'!$J39,'Res Rent Roll'!$H39*'Res Rent Roll'!$C39,'Res Rent Roll'!$R39*Rollover!BZ39*Rents!CA39/30),'Res Rent Roll'!$R39*Rollover!BZ39*Rents!CA39/30))</f>
        <v/>
      </c>
      <c r="CB39" s="47" t="str">
        <f>IF('Res Rent Roll'!$B39="","",IF('Res Rent Roll'!$D39="YES",IF(Vacancy!CB$3&lt;'Res Rent Roll'!$J39,'Res Rent Roll'!$H39*'Res Rent Roll'!$C39,'Res Rent Roll'!$R39*Rollover!CA39*Rents!CB39/30),'Res Rent Roll'!$R39*Rollover!CA39*Rents!CB39/30))</f>
        <v/>
      </c>
      <c r="CC39" s="47" t="str">
        <f>IF('Res Rent Roll'!$B39="","",IF('Res Rent Roll'!$D39="YES",IF(Vacancy!CC$3&lt;'Res Rent Roll'!$J39,'Res Rent Roll'!$H39*'Res Rent Roll'!$C39,'Res Rent Roll'!$R39*Rollover!CB39*Rents!CC39/30),'Res Rent Roll'!$R39*Rollover!CB39*Rents!CC39/30))</f>
        <v/>
      </c>
      <c r="CD39" s="47" t="str">
        <f>IF('Res Rent Roll'!$B39="","",IF('Res Rent Roll'!$D39="YES",IF(Vacancy!CD$3&lt;'Res Rent Roll'!$J39,'Res Rent Roll'!$H39*'Res Rent Roll'!$C39,'Res Rent Roll'!$R39*Rollover!CC39*Rents!CD39/30),'Res Rent Roll'!$R39*Rollover!CC39*Rents!CD39/30))</f>
        <v/>
      </c>
      <c r="CE39" s="47" t="str">
        <f>IF('Res Rent Roll'!$B39="","",IF('Res Rent Roll'!$D39="YES",IF(Vacancy!CE$3&lt;'Res Rent Roll'!$J39,'Res Rent Roll'!$H39*'Res Rent Roll'!$C39,'Res Rent Roll'!$R39*Rollover!CD39*Rents!CE39/30),'Res Rent Roll'!$R39*Rollover!CD39*Rents!CE39/30))</f>
        <v/>
      </c>
      <c r="CF39" s="47" t="str">
        <f>IF('Res Rent Roll'!$B39="","",IF('Res Rent Roll'!$D39="YES",IF(Vacancy!CF$3&lt;'Res Rent Roll'!$J39,'Res Rent Roll'!$H39*'Res Rent Roll'!$C39,'Res Rent Roll'!$R39*Rollover!CE39*Rents!CF39/30),'Res Rent Roll'!$R39*Rollover!CE39*Rents!CF39/30))</f>
        <v/>
      </c>
      <c r="CG39" s="47" t="str">
        <f>IF('Res Rent Roll'!$B39="","",IF('Res Rent Roll'!$D39="YES",IF(Vacancy!CG$3&lt;'Res Rent Roll'!$J39,'Res Rent Roll'!$H39*'Res Rent Roll'!$C39,'Res Rent Roll'!$R39*Rollover!CF39*Rents!CG39/30),'Res Rent Roll'!$R39*Rollover!CF39*Rents!CG39/30))</f>
        <v/>
      </c>
      <c r="CH39" s="47" t="str">
        <f>IF('Res Rent Roll'!$B39="","",IF('Res Rent Roll'!$D39="YES",IF(Vacancy!CH$3&lt;'Res Rent Roll'!$J39,'Res Rent Roll'!$H39*'Res Rent Roll'!$C39,'Res Rent Roll'!$R39*Rollover!CG39*Rents!CH39/30),'Res Rent Roll'!$R39*Rollover!CG39*Rents!CH39/30))</f>
        <v/>
      </c>
      <c r="CI39" s="47" t="str">
        <f>IF('Res Rent Roll'!$B39="","",IF('Res Rent Roll'!$D39="YES",IF(Vacancy!CI$3&lt;'Res Rent Roll'!$J39,'Res Rent Roll'!$H39*'Res Rent Roll'!$C39,'Res Rent Roll'!$R39*Rollover!CH39*Rents!CI39/30),'Res Rent Roll'!$R39*Rollover!CH39*Rents!CI39/30))</f>
        <v/>
      </c>
      <c r="CJ39" s="47" t="str">
        <f>IF('Res Rent Roll'!$B39="","",IF('Res Rent Roll'!$D39="YES",IF(Vacancy!CJ$3&lt;'Res Rent Roll'!$J39,'Res Rent Roll'!$H39*'Res Rent Roll'!$C39,'Res Rent Roll'!$R39*Rollover!CI39*Rents!CJ39/30),'Res Rent Roll'!$R39*Rollover!CI39*Rents!CJ39/30))</f>
        <v/>
      </c>
      <c r="CK39" s="47" t="str">
        <f>IF('Res Rent Roll'!$B39="","",IF('Res Rent Roll'!$D39="YES",IF(Vacancy!CK$3&lt;'Res Rent Roll'!$J39,'Res Rent Roll'!$H39*'Res Rent Roll'!$C39,'Res Rent Roll'!$R39*Rollover!CJ39*Rents!CK39/30),'Res Rent Roll'!$R39*Rollover!CJ39*Rents!CK39/30))</f>
        <v/>
      </c>
      <c r="CL39" s="47" t="str">
        <f>IF('Res Rent Roll'!$B39="","",IF('Res Rent Roll'!$D39="YES",IF(Vacancy!CL$3&lt;'Res Rent Roll'!$J39,'Res Rent Roll'!$H39*'Res Rent Roll'!$C39,'Res Rent Roll'!$R39*Rollover!CK39*Rents!CL39/30),'Res Rent Roll'!$R39*Rollover!CK39*Rents!CL39/30))</f>
        <v/>
      </c>
      <c r="CM39" s="47" t="str">
        <f>IF('Res Rent Roll'!$B39="","",IF('Res Rent Roll'!$D39="YES",IF(Vacancy!CM$3&lt;'Res Rent Roll'!$J39,'Res Rent Roll'!$H39*'Res Rent Roll'!$C39,'Res Rent Roll'!$R39*Rollover!CL39*Rents!CM39/30),'Res Rent Roll'!$R39*Rollover!CL39*Rents!CM39/30))</f>
        <v/>
      </c>
      <c r="CN39" s="47" t="str">
        <f>IF('Res Rent Roll'!$B39="","",IF('Res Rent Roll'!$D39="YES",IF(Vacancy!CN$3&lt;'Res Rent Roll'!$J39,'Res Rent Roll'!$H39*'Res Rent Roll'!$C39,'Res Rent Roll'!$R39*Rollover!CM39*Rents!CN39/30),'Res Rent Roll'!$R39*Rollover!CM39*Rents!CN39/30))</f>
        <v/>
      </c>
      <c r="CO39" s="47" t="str">
        <f>IF('Res Rent Roll'!$B39="","",IF('Res Rent Roll'!$D39="YES",IF(Vacancy!CO$3&lt;'Res Rent Roll'!$J39,'Res Rent Roll'!$H39*'Res Rent Roll'!$C39,'Res Rent Roll'!$R39*Rollover!CN39*Rents!CO39/30),'Res Rent Roll'!$R39*Rollover!CN39*Rents!CO39/30))</f>
        <v/>
      </c>
      <c r="CP39" s="47" t="str">
        <f>IF('Res Rent Roll'!$B39="","",IF('Res Rent Roll'!$D39="YES",IF(Vacancy!CP$3&lt;'Res Rent Roll'!$J39,'Res Rent Roll'!$H39*'Res Rent Roll'!$C39,'Res Rent Roll'!$R39*Rollover!CO39*Rents!CP39/30),'Res Rent Roll'!$R39*Rollover!CO39*Rents!CP39/30))</f>
        <v/>
      </c>
      <c r="CQ39" s="47" t="str">
        <f>IF('Res Rent Roll'!$B39="","",IF('Res Rent Roll'!$D39="YES",IF(Vacancy!CQ$3&lt;'Res Rent Roll'!$J39,'Res Rent Roll'!$H39*'Res Rent Roll'!$C39,'Res Rent Roll'!$R39*Rollover!CP39*Rents!CQ39/30),'Res Rent Roll'!$R39*Rollover!CP39*Rents!CQ39/30))</f>
        <v/>
      </c>
      <c r="CR39" s="47" t="str">
        <f>IF('Res Rent Roll'!$B39="","",IF('Res Rent Roll'!$D39="YES",IF(Vacancy!CR$3&lt;'Res Rent Roll'!$J39,'Res Rent Roll'!$H39*'Res Rent Roll'!$C39,'Res Rent Roll'!$R39*Rollover!CQ39*Rents!CR39/30),'Res Rent Roll'!$R39*Rollover!CQ39*Rents!CR39/30))</f>
        <v/>
      </c>
      <c r="CS39" s="47" t="str">
        <f>IF('Res Rent Roll'!$B39="","",IF('Res Rent Roll'!$D39="YES",IF(Vacancy!CS$3&lt;'Res Rent Roll'!$J39,'Res Rent Roll'!$H39*'Res Rent Roll'!$C39,'Res Rent Roll'!$R39*Rollover!CR39*Rents!CS39/30),'Res Rent Roll'!$R39*Rollover!CR39*Rents!CS39/30))</f>
        <v/>
      </c>
      <c r="CT39" s="47" t="str">
        <f>IF('Res Rent Roll'!$B39="","",IF('Res Rent Roll'!$D39="YES",IF(Vacancy!CT$3&lt;'Res Rent Roll'!$J39,'Res Rent Roll'!$H39*'Res Rent Roll'!$C39,'Res Rent Roll'!$R39*Rollover!CS39*Rents!CT39/30),'Res Rent Roll'!$R39*Rollover!CS39*Rents!CT39/30))</f>
        <v/>
      </c>
      <c r="CU39" s="47" t="str">
        <f>IF('Res Rent Roll'!$B39="","",IF('Res Rent Roll'!$D39="YES",IF(Vacancy!CU$3&lt;'Res Rent Roll'!$J39,'Res Rent Roll'!$H39*'Res Rent Roll'!$C39,'Res Rent Roll'!$R39*Rollover!CT39*Rents!CU39/30),'Res Rent Roll'!$R39*Rollover!CT39*Rents!CU39/30))</f>
        <v/>
      </c>
      <c r="CV39" s="47" t="str">
        <f>IF('Res Rent Roll'!$B39="","",IF('Res Rent Roll'!$D39="YES",IF(Vacancy!CV$3&lt;'Res Rent Roll'!$J39,'Res Rent Roll'!$H39*'Res Rent Roll'!$C39,'Res Rent Roll'!$R39*Rollover!CU39*Rents!CV39/30),'Res Rent Roll'!$R39*Rollover!CU39*Rents!CV39/30))</f>
        <v/>
      </c>
      <c r="CW39" s="47" t="str">
        <f>IF('Res Rent Roll'!$B39="","",IF('Res Rent Roll'!$D39="YES",IF(Vacancy!CW$3&lt;'Res Rent Roll'!$J39,'Res Rent Roll'!$H39*'Res Rent Roll'!$C39,'Res Rent Roll'!$R39*Rollover!CV39*Rents!CW39/30),'Res Rent Roll'!$R39*Rollover!CV39*Rents!CW39/30))</f>
        <v/>
      </c>
      <c r="CX39" s="47" t="str">
        <f>IF('Res Rent Roll'!$B39="","",IF('Res Rent Roll'!$D39="YES",IF(Vacancy!CX$3&lt;'Res Rent Roll'!$J39,'Res Rent Roll'!$H39*'Res Rent Roll'!$C39,'Res Rent Roll'!$R39*Rollover!CW39*Rents!CX39/30),'Res Rent Roll'!$R39*Rollover!CW39*Rents!CX39/30))</f>
        <v/>
      </c>
      <c r="CY39" s="47" t="str">
        <f>IF('Res Rent Roll'!$B39="","",IF('Res Rent Roll'!$D39="YES",IF(Vacancy!CY$3&lt;'Res Rent Roll'!$J39,'Res Rent Roll'!$H39*'Res Rent Roll'!$C39,'Res Rent Roll'!$R39*Rollover!CX39*Rents!CY39/30),'Res Rent Roll'!$R39*Rollover!CX39*Rents!CY39/30))</f>
        <v/>
      </c>
      <c r="CZ39" s="47" t="str">
        <f>IF('Res Rent Roll'!$B39="","",IF('Res Rent Roll'!$D39="YES",IF(Vacancy!CZ$3&lt;'Res Rent Roll'!$J39,'Res Rent Roll'!$H39*'Res Rent Roll'!$C39,'Res Rent Roll'!$R39*Rollover!CY39*Rents!CZ39/30),'Res Rent Roll'!$R39*Rollover!CY39*Rents!CZ39/30))</f>
        <v/>
      </c>
      <c r="DA39" s="47" t="str">
        <f>IF('Res Rent Roll'!$B39="","",IF('Res Rent Roll'!$D39="YES",IF(Vacancy!DA$3&lt;'Res Rent Roll'!$J39,'Res Rent Roll'!$H39*'Res Rent Roll'!$C39,'Res Rent Roll'!$R39*Rollover!CZ39*Rents!DA39/30),'Res Rent Roll'!$R39*Rollover!CZ39*Rents!DA39/30))</f>
        <v/>
      </c>
      <c r="DB39" s="47" t="str">
        <f>IF('Res Rent Roll'!$B39="","",IF('Res Rent Roll'!$D39="YES",IF(Vacancy!DB$3&lt;'Res Rent Roll'!$J39,'Res Rent Roll'!$H39*'Res Rent Roll'!$C39,'Res Rent Roll'!$R39*Rollover!DA39*Rents!DB39/30),'Res Rent Roll'!$R39*Rollover!DA39*Rents!DB39/30))</f>
        <v/>
      </c>
      <c r="DC39" s="47" t="str">
        <f>IF('Res Rent Roll'!$B39="","",IF('Res Rent Roll'!$D39="YES",IF(Vacancy!DC$3&lt;'Res Rent Roll'!$J39,'Res Rent Roll'!$H39*'Res Rent Roll'!$C39,'Res Rent Roll'!$R39*Rollover!DB39*Rents!DC39/30),'Res Rent Roll'!$R39*Rollover!DB39*Rents!DC39/30))</f>
        <v/>
      </c>
      <c r="DD39" s="47" t="str">
        <f>IF('Res Rent Roll'!$B39="","",IF('Res Rent Roll'!$D39="YES",IF(Vacancy!DD$3&lt;'Res Rent Roll'!$J39,'Res Rent Roll'!$H39*'Res Rent Roll'!$C39,'Res Rent Roll'!$R39*Rollover!DC39*Rents!DD39/30),'Res Rent Roll'!$R39*Rollover!DC39*Rents!DD39/30))</f>
        <v/>
      </c>
      <c r="DE39" s="47" t="str">
        <f>IF('Res Rent Roll'!$B39="","",IF('Res Rent Roll'!$D39="YES",IF(Vacancy!DE$3&lt;'Res Rent Roll'!$J39,'Res Rent Roll'!$H39*'Res Rent Roll'!$C39,'Res Rent Roll'!$R39*Rollover!DD39*Rents!DE39/30),'Res Rent Roll'!$R39*Rollover!DD39*Rents!DE39/30))</f>
        <v/>
      </c>
      <c r="DF39" s="47" t="str">
        <f>IF('Res Rent Roll'!$B39="","",IF('Res Rent Roll'!$D39="YES",IF(Vacancy!DF$3&lt;'Res Rent Roll'!$J39,'Res Rent Roll'!$H39*'Res Rent Roll'!$C39,'Res Rent Roll'!$R39*Rollover!DE39*Rents!DF39/30),'Res Rent Roll'!$R39*Rollover!DE39*Rents!DF39/30))</f>
        <v/>
      </c>
      <c r="DG39" s="47" t="str">
        <f>IF('Res Rent Roll'!$B39="","",IF('Res Rent Roll'!$D39="YES",IF(Vacancy!DG$3&lt;'Res Rent Roll'!$J39,'Res Rent Roll'!$H39*'Res Rent Roll'!$C39,'Res Rent Roll'!$R39*Rollover!DF39*Rents!DG39/30),'Res Rent Roll'!$R39*Rollover!DF39*Rents!DG39/30))</f>
        <v/>
      </c>
      <c r="DH39" s="47" t="str">
        <f>IF('Res Rent Roll'!$B39="","",IF('Res Rent Roll'!$D39="YES",IF(Vacancy!DH$3&lt;'Res Rent Roll'!$J39,'Res Rent Roll'!$H39*'Res Rent Roll'!$C39,'Res Rent Roll'!$R39*Rollover!DG39*Rents!DH39/30),'Res Rent Roll'!$R39*Rollover!DG39*Rents!DH39/30))</f>
        <v/>
      </c>
      <c r="DI39" s="47" t="str">
        <f>IF('Res Rent Roll'!$B39="","",IF('Res Rent Roll'!$D39="YES",IF(Vacancy!DI$3&lt;'Res Rent Roll'!$J39,'Res Rent Roll'!$H39*'Res Rent Roll'!$C39,'Res Rent Roll'!$R39*Rollover!DH39*Rents!DI39/30),'Res Rent Roll'!$R39*Rollover!DH39*Rents!DI39/30))</f>
        <v/>
      </c>
      <c r="DJ39" s="47" t="str">
        <f>IF('Res Rent Roll'!$B39="","",IF('Res Rent Roll'!$D39="YES",IF(Vacancy!DJ$3&lt;'Res Rent Roll'!$J39,'Res Rent Roll'!$H39*'Res Rent Roll'!$C39,'Res Rent Roll'!$R39*Rollover!DI39*Rents!DJ39/30),'Res Rent Roll'!$R39*Rollover!DI39*Rents!DJ39/30))</f>
        <v/>
      </c>
      <c r="DK39" s="47" t="str">
        <f>IF('Res Rent Roll'!$B39="","",IF('Res Rent Roll'!$D39="YES",IF(Vacancy!DK$3&lt;'Res Rent Roll'!$J39,'Res Rent Roll'!$H39*'Res Rent Roll'!$C39,'Res Rent Roll'!$R39*Rollover!DJ39*Rents!DK39/30),'Res Rent Roll'!$R39*Rollover!DJ39*Rents!DK39/30))</f>
        <v/>
      </c>
      <c r="DL39" s="47" t="str">
        <f>IF('Res Rent Roll'!$B39="","",IF('Res Rent Roll'!$D39="YES",IF(Vacancy!DL$3&lt;'Res Rent Roll'!$J39,'Res Rent Roll'!$H39*'Res Rent Roll'!$C39,'Res Rent Roll'!$R39*Rollover!DK39*Rents!DL39/30),'Res Rent Roll'!$R39*Rollover!DK39*Rents!DL39/30))</f>
        <v/>
      </c>
      <c r="DM39" s="47" t="str">
        <f>IF('Res Rent Roll'!$B39="","",IF('Res Rent Roll'!$D39="YES",IF(Vacancy!DM$3&lt;'Res Rent Roll'!$J39,'Res Rent Roll'!$H39*'Res Rent Roll'!$C39,'Res Rent Roll'!$R39*Rollover!DL39*Rents!DM39/30),'Res Rent Roll'!$R39*Rollover!DL39*Rents!DM39/30))</f>
        <v/>
      </c>
      <c r="DN39" s="47" t="str">
        <f>IF('Res Rent Roll'!$B39="","",IF('Res Rent Roll'!$D39="YES",IF(Vacancy!DN$3&lt;'Res Rent Roll'!$J39,'Res Rent Roll'!$H39*'Res Rent Roll'!$C39,'Res Rent Roll'!$R39*Rollover!DM39*Rents!DN39/30),'Res Rent Roll'!$R39*Rollover!DM39*Rents!DN39/30))</f>
        <v/>
      </c>
      <c r="DO39" s="47" t="str">
        <f>IF('Res Rent Roll'!$B39="","",IF('Res Rent Roll'!$D39="YES",IF(Vacancy!DO$3&lt;'Res Rent Roll'!$J39,'Res Rent Roll'!$H39*'Res Rent Roll'!$C39,'Res Rent Roll'!$R39*Rollover!DN39*Rents!DO39/30),'Res Rent Roll'!$R39*Rollover!DN39*Rents!DO39/30))</f>
        <v/>
      </c>
      <c r="DP39" s="47" t="str">
        <f>IF('Res Rent Roll'!$B39="","",IF('Res Rent Roll'!$D39="YES",IF(Vacancy!DP$3&lt;'Res Rent Roll'!$J39,'Res Rent Roll'!$H39*'Res Rent Roll'!$C39,'Res Rent Roll'!$R39*Rollover!DO39*Rents!DP39/30),'Res Rent Roll'!$R39*Rollover!DO39*Rents!DP39/30))</f>
        <v/>
      </c>
      <c r="DQ39" s="47" t="str">
        <f>IF('Res Rent Roll'!$B39="","",IF('Res Rent Roll'!$D39="YES",IF(Vacancy!DQ$3&lt;'Res Rent Roll'!$J39,'Res Rent Roll'!$H39*'Res Rent Roll'!$C39,'Res Rent Roll'!$R39*Rollover!DP39*Rents!DQ39/30),'Res Rent Roll'!$R39*Rollover!DP39*Rents!DQ39/30))</f>
        <v/>
      </c>
      <c r="DR39" s="47" t="str">
        <f>IF('Res Rent Roll'!$B39="","",IF('Res Rent Roll'!$D39="YES",IF(Vacancy!DR$3&lt;'Res Rent Roll'!$J39,'Res Rent Roll'!$H39*'Res Rent Roll'!$C39,'Res Rent Roll'!$R39*Rollover!DQ39*Rents!DR39/30),'Res Rent Roll'!$R39*Rollover!DQ39*Rents!DR39/30))</f>
        <v/>
      </c>
      <c r="DS39" s="47" t="str">
        <f>IF('Res Rent Roll'!$B39="","",IF('Res Rent Roll'!$D39="YES",IF(Vacancy!DS$3&lt;'Res Rent Roll'!$J39,'Res Rent Roll'!$H39*'Res Rent Roll'!$C39,'Res Rent Roll'!$R39*Rollover!DR39*Rents!DS39/30),'Res Rent Roll'!$R39*Rollover!DR39*Rents!DS39/30))</f>
        <v/>
      </c>
      <c r="DT39" s="47" t="str">
        <f>IF('Res Rent Roll'!$B39="","",IF('Res Rent Roll'!$D39="YES",IF(Vacancy!DT$3&lt;'Res Rent Roll'!$J39,'Res Rent Roll'!$H39*'Res Rent Roll'!$C39,'Res Rent Roll'!$R39*Rollover!DS39*Rents!DT39/30),'Res Rent Roll'!$R39*Rollover!DS39*Rents!DT39/30))</f>
        <v/>
      </c>
      <c r="DU39" s="47" t="str">
        <f>IF('Res Rent Roll'!$B39="","",IF('Res Rent Roll'!$D39="YES",IF(Vacancy!DU$3&lt;'Res Rent Roll'!$J39,'Res Rent Roll'!$H39*'Res Rent Roll'!$C39,'Res Rent Roll'!$R39*Rollover!DT39*Rents!DU39/30),'Res Rent Roll'!$R39*Rollover!DT39*Rents!DU39/30))</f>
        <v/>
      </c>
      <c r="DV39" s="47" t="str">
        <f>IF('Res Rent Roll'!$B39="","",IF('Res Rent Roll'!$D39="YES",IF(Vacancy!DV$3&lt;'Res Rent Roll'!$J39,'Res Rent Roll'!$H39*'Res Rent Roll'!$C39,'Res Rent Roll'!$R39*Rollover!DU39*Rents!DV39/30),'Res Rent Roll'!$R39*Rollover!DU39*Rents!DV39/30))</f>
        <v/>
      </c>
      <c r="DW39" s="47" t="str">
        <f>IF('Res Rent Roll'!$B39="","",IF('Res Rent Roll'!$D39="YES",IF(Vacancy!DW$3&lt;'Res Rent Roll'!$J39,'Res Rent Roll'!$H39*'Res Rent Roll'!$C39,'Res Rent Roll'!$R39*Rollover!DV39*Rents!DW39/30),'Res Rent Roll'!$R39*Rollover!DV39*Rents!DW39/30))</f>
        <v/>
      </c>
      <c r="DX39" s="47" t="str">
        <f>IF('Res Rent Roll'!$B39="","",IF('Res Rent Roll'!$D39="YES",IF(Vacancy!DX$3&lt;'Res Rent Roll'!$J39,'Res Rent Roll'!$H39*'Res Rent Roll'!$C39,'Res Rent Roll'!$R39*Rollover!DW39*Rents!DX39/30),'Res Rent Roll'!$R39*Rollover!DW39*Rents!DX39/30))</f>
        <v/>
      </c>
      <c r="DY39" s="47" t="str">
        <f>IF('Res Rent Roll'!$B39="","",IF('Res Rent Roll'!$D39="YES",IF(Vacancy!DY$3&lt;'Res Rent Roll'!$J39,'Res Rent Roll'!$H39*'Res Rent Roll'!$C39,'Res Rent Roll'!$R39*Rollover!DX39*Rents!DY39/30),'Res Rent Roll'!$R39*Rollover!DX39*Rents!DY39/30))</f>
        <v/>
      </c>
      <c r="DZ39" s="47" t="str">
        <f>IF('Res Rent Roll'!$B39="","",IF('Res Rent Roll'!$D39="YES",IF(Vacancy!DZ$3&lt;'Res Rent Roll'!$J39,'Res Rent Roll'!$H39*'Res Rent Roll'!$C39,'Res Rent Roll'!$R39*Rollover!DY39*Rents!DZ39/30),'Res Rent Roll'!$R39*Rollover!DY39*Rents!DZ39/30))</f>
        <v/>
      </c>
      <c r="EA39" s="47" t="str">
        <f>IF('Res Rent Roll'!$B39="","",IF('Res Rent Roll'!$D39="YES",IF(Vacancy!EA$3&lt;'Res Rent Roll'!$J39,'Res Rent Roll'!$H39*'Res Rent Roll'!$C39,'Res Rent Roll'!$R39*Rollover!DZ39*Rents!EA39/30),'Res Rent Roll'!$R39*Rollover!DZ39*Rents!EA39/30))</f>
        <v/>
      </c>
      <c r="EB39" s="47" t="str">
        <f>IF('Res Rent Roll'!$B39="","",IF('Res Rent Roll'!$D39="YES",IF(Vacancy!EB$3&lt;'Res Rent Roll'!$J39,'Res Rent Roll'!$H39*'Res Rent Roll'!$C39,'Res Rent Roll'!$R39*Rollover!EA39*Rents!EB39/30),'Res Rent Roll'!$R39*Rollover!EA39*Rents!EB39/30))</f>
        <v/>
      </c>
      <c r="EC39" s="47" t="str">
        <f>IF('Res Rent Roll'!$B39="","",IF('Res Rent Roll'!$D39="YES",IF(Vacancy!EC$3&lt;'Res Rent Roll'!$J39,'Res Rent Roll'!$H39*'Res Rent Roll'!$C39,'Res Rent Roll'!$R39*Rollover!EB39*Rents!EC39/30),'Res Rent Roll'!$R39*Rollover!EB39*Rents!EC39/30))</f>
        <v/>
      </c>
      <c r="ED39" s="47" t="str">
        <f>IF('Res Rent Roll'!$B39="","",IF('Res Rent Roll'!$D39="YES",IF(Vacancy!ED$3&lt;'Res Rent Roll'!$J39,'Res Rent Roll'!$H39*'Res Rent Roll'!$C39,'Res Rent Roll'!$R39*Rollover!EC39*Rents!ED39/30),'Res Rent Roll'!$R39*Rollover!EC39*Rents!ED39/30))</f>
        <v/>
      </c>
      <c r="EE39" s="47" t="str">
        <f>IF('Res Rent Roll'!$B39="","",IF('Res Rent Roll'!$D39="YES",IF(Vacancy!EE$3&lt;'Res Rent Roll'!$J39,'Res Rent Roll'!$H39*'Res Rent Roll'!$C39,'Res Rent Roll'!$R39*Rollover!ED39*Rents!EE39/30),'Res Rent Roll'!$R39*Rollover!ED39*Rents!EE39/30))</f>
        <v/>
      </c>
      <c r="EF39" s="47" t="str">
        <f>IF('Res Rent Roll'!$B39="","",IF('Res Rent Roll'!$D39="YES",IF(Vacancy!EF$3&lt;'Res Rent Roll'!$J39,'Res Rent Roll'!$H39*'Res Rent Roll'!$C39,'Res Rent Roll'!$R39*Rollover!EE39*Rents!EF39/30),'Res Rent Roll'!$R39*Rollover!EE39*Rents!EF39/30))</f>
        <v/>
      </c>
      <c r="EG39" s="47" t="str">
        <f>IF('Res Rent Roll'!$B39="","",IF('Res Rent Roll'!$D39="YES",IF(Vacancy!EG$3&lt;'Res Rent Roll'!$J39,'Res Rent Roll'!$H39*'Res Rent Roll'!$C39,'Res Rent Roll'!$R39*Rollover!EF39*Rents!EG39/30),'Res Rent Roll'!$R39*Rollover!EF39*Rents!EG39/30))</f>
        <v/>
      </c>
      <c r="EH39" s="47" t="str">
        <f>IF('Res Rent Roll'!$B39="","",IF('Res Rent Roll'!$D39="YES",IF(Vacancy!EH$3&lt;'Res Rent Roll'!$J39,'Res Rent Roll'!$H39*'Res Rent Roll'!$C39,'Res Rent Roll'!$R39*Rollover!EG39*Rents!EH39/30),'Res Rent Roll'!$R39*Rollover!EG39*Rents!EH39/30))</f>
        <v/>
      </c>
      <c r="EI39" s="47" t="str">
        <f>IF('Res Rent Roll'!$B39="","",IF('Res Rent Roll'!$D39="YES",IF(Vacancy!EI$3&lt;'Res Rent Roll'!$J39,'Res Rent Roll'!$H39*'Res Rent Roll'!$C39,'Res Rent Roll'!$R39*Rollover!EH39*Rents!EI39/30),'Res Rent Roll'!$R39*Rollover!EH39*Rents!EI39/30))</f>
        <v/>
      </c>
      <c r="EJ39" s="47" t="str">
        <f>IF('Res Rent Roll'!$B39="","",IF('Res Rent Roll'!$D39="YES",IF(Vacancy!EJ$3&lt;'Res Rent Roll'!$J39,'Res Rent Roll'!$H39*'Res Rent Roll'!$C39,'Res Rent Roll'!$R39*Rollover!EI39*Rents!EJ39/30),'Res Rent Roll'!$R39*Rollover!EI39*Rents!EJ39/30))</f>
        <v/>
      </c>
      <c r="EK39" s="47" t="str">
        <f>IF('Res Rent Roll'!$B39="","",IF('Res Rent Roll'!$D39="YES",IF(Vacancy!EK$3&lt;'Res Rent Roll'!$J39,'Res Rent Roll'!$H39*'Res Rent Roll'!$C39,'Res Rent Roll'!$R39*Rollover!EJ39*Rents!EK39/30),'Res Rent Roll'!$R39*Rollover!EJ39*Rents!EK39/30))</f>
        <v/>
      </c>
      <c r="EL39" s="47" t="str">
        <f>IF('Res Rent Roll'!$B39="","",IF('Res Rent Roll'!$D39="YES",IF(Vacancy!EL$3&lt;'Res Rent Roll'!$J39,'Res Rent Roll'!$H39*'Res Rent Roll'!$C39,'Res Rent Roll'!$R39*Rollover!EK39*Rents!EL39/30),'Res Rent Roll'!$R39*Rollover!EK39*Rents!EL39/30))</f>
        <v/>
      </c>
      <c r="EM39" s="47" t="str">
        <f>IF('Res Rent Roll'!$B39="","",IF('Res Rent Roll'!$D39="YES",IF(Vacancy!EM$3&lt;'Res Rent Roll'!$J39,'Res Rent Roll'!$H39*'Res Rent Roll'!$C39,'Res Rent Roll'!$R39*Rollover!EL39*Rents!EM39/30),'Res Rent Roll'!$R39*Rollover!EL39*Rents!EM39/30))</f>
        <v/>
      </c>
      <c r="EN39" s="47" t="str">
        <f>IF('Res Rent Roll'!$B39="","",IF('Res Rent Roll'!$D39="YES",IF(Vacancy!EN$3&lt;'Res Rent Roll'!$J39,'Res Rent Roll'!$H39*'Res Rent Roll'!$C39,'Res Rent Roll'!$R39*Rollover!EM39*Rents!EN39/30),'Res Rent Roll'!$R39*Rollover!EM39*Rents!EN39/30))</f>
        <v/>
      </c>
      <c r="EO39" s="47" t="str">
        <f>IF('Res Rent Roll'!$B39="","",IF('Res Rent Roll'!$D39="YES",IF(Vacancy!EO$3&lt;'Res Rent Roll'!$J39,'Res Rent Roll'!$H39*'Res Rent Roll'!$C39,'Res Rent Roll'!$R39*Rollover!EN39*Rents!EO39/30),'Res Rent Roll'!$R39*Rollover!EN39*Rents!EO39/30))</f>
        <v/>
      </c>
      <c r="EP39" s="47" t="str">
        <f>IF('Res Rent Roll'!$B39="","",IF('Res Rent Roll'!$D39="YES",IF(Vacancy!EP$3&lt;'Res Rent Roll'!$J39,'Res Rent Roll'!$H39*'Res Rent Roll'!$C39,'Res Rent Roll'!$R39*Rollover!EO39*Rents!EP39/30),'Res Rent Roll'!$R39*Rollover!EO39*Rents!EP39/30))</f>
        <v/>
      </c>
      <c r="EQ39" s="47" t="str">
        <f>IF('Res Rent Roll'!$B39="","",IF('Res Rent Roll'!$D39="YES",IF(Vacancy!EQ$3&lt;'Res Rent Roll'!$J39,'Res Rent Roll'!$H39*'Res Rent Roll'!$C39,'Res Rent Roll'!$R39*Rollover!EP39*Rents!EQ39/30),'Res Rent Roll'!$R39*Rollover!EP39*Rents!EQ39/30))</f>
        <v/>
      </c>
      <c r="ER39" s="47" t="str">
        <f>IF('Res Rent Roll'!$B39="","",IF('Res Rent Roll'!$D39="YES",IF(Vacancy!ER$3&lt;'Res Rent Roll'!$J39,'Res Rent Roll'!$H39*'Res Rent Roll'!$C39,'Res Rent Roll'!$R39*Rollover!EQ39*Rents!ER39/30),'Res Rent Roll'!$R39*Rollover!EQ39*Rents!ER39/30))</f>
        <v/>
      </c>
      <c r="ES39" s="47" t="str">
        <f>IF('Res Rent Roll'!$B39="","",IF('Res Rent Roll'!$D39="YES",IF(Vacancy!ES$3&lt;'Res Rent Roll'!$J39,'Res Rent Roll'!$H39*'Res Rent Roll'!$C39,'Res Rent Roll'!$R39*Rollover!ER39*Rents!ES39/30),'Res Rent Roll'!$R39*Rollover!ER39*Rents!ES39/30))</f>
        <v/>
      </c>
      <c r="ET39" s="47" t="str">
        <f>IF('Res Rent Roll'!$B39="","",IF('Res Rent Roll'!$D39="YES",IF(Vacancy!ET$3&lt;'Res Rent Roll'!$J39,'Res Rent Roll'!$H39*'Res Rent Roll'!$C39,'Res Rent Roll'!$R39*Rollover!ES39*Rents!ET39/30),'Res Rent Roll'!$R39*Rollover!ES39*Rents!ET39/30))</f>
        <v/>
      </c>
      <c r="EU39" s="47" t="str">
        <f>IF('Res Rent Roll'!$B39="","",IF('Res Rent Roll'!$D39="YES",IF(Vacancy!EU$3&lt;'Res Rent Roll'!$J39,'Res Rent Roll'!$H39*'Res Rent Roll'!$C39,'Res Rent Roll'!$R39*Rollover!ET39*Rents!EU39/30),'Res Rent Roll'!$R39*Rollover!ET39*Rents!EU39/30))</f>
        <v/>
      </c>
      <c r="EV39" s="47" t="str">
        <f>IF('Res Rent Roll'!$B39="","",IF('Res Rent Roll'!$D39="YES",IF(Vacancy!EV$3&lt;'Res Rent Roll'!$J39,'Res Rent Roll'!$H39*'Res Rent Roll'!$C39,'Res Rent Roll'!$R39*Rollover!EU39*Rents!EV39/30),'Res Rent Roll'!$R39*Rollover!EU39*Rents!EV39/30))</f>
        <v/>
      </c>
      <c r="EW39" s="47" t="str">
        <f>IF('Res Rent Roll'!$B39="","",IF('Res Rent Roll'!$D39="YES",IF(Vacancy!EW$3&lt;'Res Rent Roll'!$J39,'Res Rent Roll'!$H39*'Res Rent Roll'!$C39,'Res Rent Roll'!$R39*Rollover!EV39*Rents!EW39/30),'Res Rent Roll'!$R39*Rollover!EV39*Rents!EW39/30))</f>
        <v/>
      </c>
      <c r="EX39" s="47" t="str">
        <f>IF('Res Rent Roll'!$B39="","",IF('Res Rent Roll'!$D39="YES",IF(Vacancy!EX$3&lt;'Res Rent Roll'!$J39,'Res Rent Roll'!$H39*'Res Rent Roll'!$C39,'Res Rent Roll'!$R39*Rollover!EW39*Rents!EX39/30),'Res Rent Roll'!$R39*Rollover!EW39*Rents!EX39/30))</f>
        <v/>
      </c>
      <c r="EY39" s="47" t="str">
        <f>IF('Res Rent Roll'!$B39="","",IF('Res Rent Roll'!$D39="YES",IF(Vacancy!EY$3&lt;'Res Rent Roll'!$J39,'Res Rent Roll'!$H39*'Res Rent Roll'!$C39,'Res Rent Roll'!$R39*Rollover!EX39*Rents!EY39/30),'Res Rent Roll'!$R39*Rollover!EX39*Rents!EY39/30))</f>
        <v/>
      </c>
      <c r="EZ39" s="47" t="str">
        <f>IF('Res Rent Roll'!$B39="","",IF('Res Rent Roll'!$D39="YES",IF(Vacancy!EZ$3&lt;'Res Rent Roll'!$J39,'Res Rent Roll'!$H39*'Res Rent Roll'!$C39,'Res Rent Roll'!$R39*Rollover!EY39*Rents!EZ39/30),'Res Rent Roll'!$R39*Rollover!EY39*Rents!EZ39/30))</f>
        <v/>
      </c>
      <c r="FA39" s="47" t="str">
        <f>IF('Res Rent Roll'!$B39="","",IF('Res Rent Roll'!$D39="YES",IF(Vacancy!FA$3&lt;'Res Rent Roll'!$J39,'Res Rent Roll'!$H39*'Res Rent Roll'!$C39,'Res Rent Roll'!$R39*Rollover!EZ39*Rents!FA39/30),'Res Rent Roll'!$R39*Rollover!EZ39*Rents!FA39/30))</f>
        <v/>
      </c>
      <c r="FB39" s="47" t="str">
        <f>IF('Res Rent Roll'!$B39="","",IF('Res Rent Roll'!$D39="YES",IF(Vacancy!FB$3&lt;'Res Rent Roll'!$J39,'Res Rent Roll'!$H39*'Res Rent Roll'!$C39,'Res Rent Roll'!$R39*Rollover!FA39*Rents!FB39/30),'Res Rent Roll'!$R39*Rollover!FA39*Rents!FB39/30))</f>
        <v/>
      </c>
      <c r="FC39" s="47" t="str">
        <f>IF('Res Rent Roll'!$B39="","",IF('Res Rent Roll'!$D39="YES",IF(Vacancy!FC$3&lt;'Res Rent Roll'!$J39,'Res Rent Roll'!$H39*'Res Rent Roll'!$C39,'Res Rent Roll'!$R39*Rollover!FB39*Rents!FC39/30),'Res Rent Roll'!$R39*Rollover!FB39*Rents!FC39/30))</f>
        <v/>
      </c>
      <c r="FD39" s="47" t="str">
        <f>IF('Res Rent Roll'!$B39="","",IF('Res Rent Roll'!$D39="YES",IF(Vacancy!FD$3&lt;'Res Rent Roll'!$J39,'Res Rent Roll'!$H39*'Res Rent Roll'!$C39,'Res Rent Roll'!$R39*Rollover!FC39*Rents!FD39/30),'Res Rent Roll'!$R39*Rollover!FC39*Rents!FD39/30))</f>
        <v/>
      </c>
      <c r="FE39" s="47" t="str">
        <f>IF('Res Rent Roll'!$B39="","",IF('Res Rent Roll'!$D39="YES",IF(Vacancy!FE$3&lt;'Res Rent Roll'!$J39,'Res Rent Roll'!$H39*'Res Rent Roll'!$C39,'Res Rent Roll'!$R39*Rollover!FD39*Rents!FE39/30),'Res Rent Roll'!$R39*Rollover!FD39*Rents!FE39/30))</f>
        <v/>
      </c>
      <c r="FF39" s="47" t="str">
        <f>IF('Res Rent Roll'!$B39="","",IF('Res Rent Roll'!$D39="YES",IF(Vacancy!FF$3&lt;'Res Rent Roll'!$J39,'Res Rent Roll'!$H39*'Res Rent Roll'!$C39,'Res Rent Roll'!$R39*Rollover!FE39*Rents!FF39/30),'Res Rent Roll'!$R39*Rollover!FE39*Rents!FF39/30))</f>
        <v/>
      </c>
      <c r="FG39" s="47" t="str">
        <f>IF('Res Rent Roll'!$B39="","",IF('Res Rent Roll'!$D39="YES",IF(Vacancy!FG$3&lt;'Res Rent Roll'!$J39,'Res Rent Roll'!$H39*'Res Rent Roll'!$C39,'Res Rent Roll'!$R39*Rollover!FF39*Rents!FG39/30),'Res Rent Roll'!$R39*Rollover!FF39*Rents!FG39/30))</f>
        <v/>
      </c>
      <c r="FH39" s="47" t="str">
        <f>IF('Res Rent Roll'!$B39="","",IF('Res Rent Roll'!$D39="YES",IF(Vacancy!FH$3&lt;'Res Rent Roll'!$J39,'Res Rent Roll'!$H39*'Res Rent Roll'!$C39,'Res Rent Roll'!$R39*Rollover!FG39*Rents!FH39/30),'Res Rent Roll'!$R39*Rollover!FG39*Rents!FH39/30))</f>
        <v/>
      </c>
      <c r="FI39" s="47" t="str">
        <f>IF('Res Rent Roll'!$B39="","",IF('Res Rent Roll'!$D39="YES",IF(Vacancy!FI$3&lt;'Res Rent Roll'!$J39,'Res Rent Roll'!$H39*'Res Rent Roll'!$C39,'Res Rent Roll'!$R39*Rollover!FH39*Rents!FI39/30),'Res Rent Roll'!$R39*Rollover!FH39*Rents!FI39/30))</f>
        <v/>
      </c>
      <c r="FJ39" s="47" t="str">
        <f>IF('Res Rent Roll'!$B39="","",IF('Res Rent Roll'!$D39="YES",IF(Vacancy!FJ$3&lt;'Res Rent Roll'!$J39,'Res Rent Roll'!$H39*'Res Rent Roll'!$C39,'Res Rent Roll'!$R39*Rollover!FI39*Rents!FJ39/30),'Res Rent Roll'!$R39*Rollover!FI39*Rents!FJ39/30))</f>
        <v/>
      </c>
      <c r="FK39" s="47" t="str">
        <f>IF('Res Rent Roll'!$B39="","",IF('Res Rent Roll'!$D39="YES",IF(Vacancy!FK$3&lt;'Res Rent Roll'!$J39,'Res Rent Roll'!$H39*'Res Rent Roll'!$C39,'Res Rent Roll'!$R39*Rollover!FJ39*Rents!FK39/30),'Res Rent Roll'!$R39*Rollover!FJ39*Rents!FK39/30))</f>
        <v/>
      </c>
      <c r="FL39" s="47" t="str">
        <f>IF('Res Rent Roll'!$B39="","",IF('Res Rent Roll'!$D39="YES",IF(Vacancy!FL$3&lt;'Res Rent Roll'!$J39,'Res Rent Roll'!$H39*'Res Rent Roll'!$C39,'Res Rent Roll'!$R39*Rollover!FK39*Rents!FL39/30),'Res Rent Roll'!$R39*Rollover!FK39*Rents!FL39/30))</f>
        <v/>
      </c>
      <c r="FM39" s="47" t="str">
        <f>IF('Res Rent Roll'!$B39="","",IF('Res Rent Roll'!$D39="YES",IF(Vacancy!FM$3&lt;'Res Rent Roll'!$J39,'Res Rent Roll'!$H39*'Res Rent Roll'!$C39,'Res Rent Roll'!$R39*Rollover!FL39*Rents!FM39/30),'Res Rent Roll'!$R39*Rollover!FL39*Rents!FM39/30))</f>
        <v/>
      </c>
      <c r="FN39" s="47" t="str">
        <f>IF('Res Rent Roll'!$B39="","",IF('Res Rent Roll'!$D39="YES",IF(Vacancy!FN$3&lt;'Res Rent Roll'!$J39,'Res Rent Roll'!$H39*'Res Rent Roll'!$C39,'Res Rent Roll'!$R39*Rollover!FM39*Rents!FN39/30),'Res Rent Roll'!$R39*Rollover!FM39*Rents!FN39/30))</f>
        <v/>
      </c>
      <c r="FO39" s="47" t="str">
        <f>IF('Res Rent Roll'!$B39="","",IF('Res Rent Roll'!$D39="YES",IF(Vacancy!FO$3&lt;'Res Rent Roll'!$J39,'Res Rent Roll'!$H39*'Res Rent Roll'!$C39,'Res Rent Roll'!$R39*Rollover!FN39*Rents!FO39/30),'Res Rent Roll'!$R39*Rollover!FN39*Rents!FO39/30))</f>
        <v/>
      </c>
      <c r="FP39" s="47" t="str">
        <f>IF('Res Rent Roll'!$B39="","",IF('Res Rent Roll'!$D39="YES",IF(Vacancy!FP$3&lt;'Res Rent Roll'!$J39,'Res Rent Roll'!$H39*'Res Rent Roll'!$C39,'Res Rent Roll'!$R39*Rollover!FO39*Rents!FP39/30),'Res Rent Roll'!$R39*Rollover!FO39*Rents!FP39/30))</f>
        <v/>
      </c>
      <c r="FQ39" s="47" t="str">
        <f>IF('Res Rent Roll'!$B39="","",IF('Res Rent Roll'!$D39="YES",IF(Vacancy!FQ$3&lt;'Res Rent Roll'!$J39,'Res Rent Roll'!$H39*'Res Rent Roll'!$C39,'Res Rent Roll'!$R39*Rollover!FP39*Rents!FQ39/30),'Res Rent Roll'!$R39*Rollover!FP39*Rents!FQ39/30))</f>
        <v/>
      </c>
      <c r="FR39" s="47" t="str">
        <f>IF('Res Rent Roll'!$B39="","",IF('Res Rent Roll'!$D39="YES",IF(Vacancy!FR$3&lt;'Res Rent Roll'!$J39,'Res Rent Roll'!$H39*'Res Rent Roll'!$C39,'Res Rent Roll'!$R39*Rollover!FQ39*Rents!FR39/30),'Res Rent Roll'!$R39*Rollover!FQ39*Rents!FR39/30))</f>
        <v/>
      </c>
      <c r="FS39" s="47" t="str">
        <f>IF('Res Rent Roll'!$B39="","",IF('Res Rent Roll'!$D39="YES",IF(Vacancy!FS$3&lt;'Res Rent Roll'!$J39,'Res Rent Roll'!$H39*'Res Rent Roll'!$C39,'Res Rent Roll'!$R39*Rollover!FR39*Rents!FS39/30),'Res Rent Roll'!$R39*Rollover!FR39*Rents!FS39/30))</f>
        <v/>
      </c>
      <c r="FT39" s="47" t="str">
        <f>IF('Res Rent Roll'!$B39="","",IF('Res Rent Roll'!$D39="YES",IF(Vacancy!FT$3&lt;'Res Rent Roll'!$J39,'Res Rent Roll'!$H39*'Res Rent Roll'!$C39,'Res Rent Roll'!$R39*Rollover!FS39*Rents!FT39/30),'Res Rent Roll'!$R39*Rollover!FS39*Rents!FT39/30))</f>
        <v/>
      </c>
      <c r="FU39" s="47" t="str">
        <f>IF('Res Rent Roll'!$B39="","",IF('Res Rent Roll'!$D39="YES",IF(Vacancy!FU$3&lt;'Res Rent Roll'!$J39,'Res Rent Roll'!$H39*'Res Rent Roll'!$C39,'Res Rent Roll'!$R39*Rollover!FT39*Rents!FU39/30),'Res Rent Roll'!$R39*Rollover!FT39*Rents!FU39/30))</f>
        <v/>
      </c>
      <c r="FV39" s="47" t="str">
        <f>IF('Res Rent Roll'!$B39="","",IF('Res Rent Roll'!$D39="YES",IF(Vacancy!FV$3&lt;'Res Rent Roll'!$J39,'Res Rent Roll'!$H39*'Res Rent Roll'!$C39,'Res Rent Roll'!$R39*Rollover!FU39*Rents!FV39/30),'Res Rent Roll'!$R39*Rollover!FU39*Rents!FV39/30))</f>
        <v/>
      </c>
      <c r="FW39" s="47" t="str">
        <f>IF('Res Rent Roll'!$B39="","",IF('Res Rent Roll'!$D39="YES",IF(Vacancy!FW$3&lt;'Res Rent Roll'!$J39,'Res Rent Roll'!$H39*'Res Rent Roll'!$C39,'Res Rent Roll'!$R39*Rollover!FV39*Rents!FW39/30),'Res Rent Roll'!$R39*Rollover!FV39*Rents!FW39/30))</f>
        <v/>
      </c>
      <c r="FX39" s="47" t="str">
        <f>IF('Res Rent Roll'!$B39="","",IF('Res Rent Roll'!$D39="YES",IF(Vacancy!FX$3&lt;'Res Rent Roll'!$J39,'Res Rent Roll'!$H39*'Res Rent Roll'!$C39,'Res Rent Roll'!$R39*Rollover!FW39*Rents!FX39/30),'Res Rent Roll'!$R39*Rollover!FW39*Rents!FX39/30))</f>
        <v/>
      </c>
      <c r="FY39" s="47" t="str">
        <f>IF('Res Rent Roll'!$B39="","",IF('Res Rent Roll'!$D39="YES",IF(Vacancy!FY$3&lt;'Res Rent Roll'!$J39,'Res Rent Roll'!$H39*'Res Rent Roll'!$C39,'Res Rent Roll'!$R39*Rollover!FX39*Rents!FY39/30),'Res Rent Roll'!$R39*Rollover!FX39*Rents!FY39/30))</f>
        <v/>
      </c>
      <c r="FZ39" s="47" t="str">
        <f>IF('Res Rent Roll'!$B39="","",IF('Res Rent Roll'!$D39="YES",IF(Vacancy!FZ$3&lt;'Res Rent Roll'!$J39,'Res Rent Roll'!$H39*'Res Rent Roll'!$C39,'Res Rent Roll'!$R39*Rollover!FY39*Rents!FZ39/30),'Res Rent Roll'!$R39*Rollover!FY39*Rents!FZ39/30))</f>
        <v/>
      </c>
      <c r="GA39" s="48" t="str">
        <f>IF('Res Rent Roll'!$B39="","",IF('Res Rent Roll'!$D39="YES",IF(Vacancy!GA$3&lt;'Res Rent Roll'!$J39,'Res Rent Roll'!$H39*'Res Rent Roll'!$C39,'Res Rent Roll'!$R39*Rollover!FZ39*Rents!GA39/30),'Res Rent Roll'!$R39*Rollover!FZ39*Rents!GA39/30))</f>
        <v/>
      </c>
    </row>
    <row r="40" spans="2:183" x14ac:dyDescent="0.3">
      <c r="B40" s="42"/>
      <c r="C40" s="43" t="s">
        <v>105</v>
      </c>
      <c r="D40" s="47">
        <f>SUM(D5:D39)</f>
        <v>0</v>
      </c>
      <c r="E40" s="47">
        <f t="shared" ref="E40:BP40" si="9">SUM(E5:E39)</f>
        <v>0</v>
      </c>
      <c r="F40" s="47">
        <f t="shared" si="9"/>
        <v>0</v>
      </c>
      <c r="G40" s="47">
        <f t="shared" si="9"/>
        <v>0</v>
      </c>
      <c r="H40" s="47">
        <f t="shared" si="9"/>
        <v>0</v>
      </c>
      <c r="I40" s="47">
        <f t="shared" si="9"/>
        <v>0</v>
      </c>
      <c r="J40" s="47">
        <f t="shared" si="9"/>
        <v>0</v>
      </c>
      <c r="K40" s="47">
        <f t="shared" si="9"/>
        <v>0</v>
      </c>
      <c r="L40" s="47">
        <f t="shared" si="9"/>
        <v>0</v>
      </c>
      <c r="M40" s="47">
        <f t="shared" si="9"/>
        <v>0</v>
      </c>
      <c r="N40" s="47">
        <f t="shared" si="9"/>
        <v>0</v>
      </c>
      <c r="O40" s="47">
        <f t="shared" si="9"/>
        <v>0</v>
      </c>
      <c r="P40" s="47">
        <f t="shared" si="9"/>
        <v>19598.345600000004</v>
      </c>
      <c r="Q40" s="47">
        <f t="shared" si="9"/>
        <v>0</v>
      </c>
      <c r="R40" s="47">
        <f t="shared" si="9"/>
        <v>0</v>
      </c>
      <c r="S40" s="47">
        <f t="shared" si="9"/>
        <v>0</v>
      </c>
      <c r="T40" s="47">
        <f t="shared" si="9"/>
        <v>0</v>
      </c>
      <c r="U40" s="47">
        <f t="shared" si="9"/>
        <v>0</v>
      </c>
      <c r="V40" s="47">
        <f t="shared" si="9"/>
        <v>0</v>
      </c>
      <c r="W40" s="47">
        <f t="shared" si="9"/>
        <v>0</v>
      </c>
      <c r="X40" s="47">
        <f t="shared" si="9"/>
        <v>0</v>
      </c>
      <c r="Y40" s="47">
        <f t="shared" si="9"/>
        <v>0</v>
      </c>
      <c r="Z40" s="47">
        <f t="shared" si="9"/>
        <v>0</v>
      </c>
      <c r="AA40" s="47">
        <f t="shared" si="9"/>
        <v>0</v>
      </c>
      <c r="AB40" s="47">
        <f t="shared" si="9"/>
        <v>21283.351440000002</v>
      </c>
      <c r="AC40" s="47">
        <f t="shared" si="9"/>
        <v>0</v>
      </c>
      <c r="AD40" s="47">
        <f t="shared" si="9"/>
        <v>0</v>
      </c>
      <c r="AE40" s="47">
        <f t="shared" si="9"/>
        <v>0</v>
      </c>
      <c r="AF40" s="47">
        <f t="shared" si="9"/>
        <v>0</v>
      </c>
      <c r="AG40" s="47">
        <f t="shared" si="9"/>
        <v>0</v>
      </c>
      <c r="AH40" s="47">
        <f t="shared" si="9"/>
        <v>0</v>
      </c>
      <c r="AI40" s="47">
        <f t="shared" si="9"/>
        <v>0</v>
      </c>
      <c r="AJ40" s="47">
        <f t="shared" si="9"/>
        <v>0</v>
      </c>
      <c r="AK40" s="47">
        <f t="shared" si="9"/>
        <v>0</v>
      </c>
      <c r="AL40" s="47">
        <f t="shared" si="9"/>
        <v>0</v>
      </c>
      <c r="AM40" s="47">
        <f t="shared" si="9"/>
        <v>0</v>
      </c>
      <c r="AN40" s="47">
        <f t="shared" si="9"/>
        <v>21921.851983200006</v>
      </c>
      <c r="AO40" s="47">
        <f t="shared" si="9"/>
        <v>0</v>
      </c>
      <c r="AP40" s="47">
        <f t="shared" si="9"/>
        <v>0</v>
      </c>
      <c r="AQ40" s="47">
        <f t="shared" si="9"/>
        <v>0</v>
      </c>
      <c r="AR40" s="47">
        <f t="shared" si="9"/>
        <v>0</v>
      </c>
      <c r="AS40" s="47">
        <f t="shared" si="9"/>
        <v>0</v>
      </c>
      <c r="AT40" s="47">
        <f t="shared" si="9"/>
        <v>0</v>
      </c>
      <c r="AU40" s="47">
        <f t="shared" si="9"/>
        <v>0</v>
      </c>
      <c r="AV40" s="47">
        <f t="shared" si="9"/>
        <v>0</v>
      </c>
      <c r="AW40" s="47">
        <f t="shared" si="9"/>
        <v>0</v>
      </c>
      <c r="AX40" s="47">
        <f t="shared" si="9"/>
        <v>0</v>
      </c>
      <c r="AY40" s="47">
        <f t="shared" si="9"/>
        <v>0</v>
      </c>
      <c r="AZ40" s="47">
        <f t="shared" si="9"/>
        <v>22579.507542695999</v>
      </c>
      <c r="BA40" s="47">
        <f t="shared" si="9"/>
        <v>0</v>
      </c>
      <c r="BB40" s="47">
        <f t="shared" si="9"/>
        <v>0</v>
      </c>
      <c r="BC40" s="47">
        <f t="shared" si="9"/>
        <v>0</v>
      </c>
      <c r="BD40" s="47">
        <f t="shared" si="9"/>
        <v>0</v>
      </c>
      <c r="BE40" s="47">
        <f t="shared" si="9"/>
        <v>0</v>
      </c>
      <c r="BF40" s="47">
        <f t="shared" si="9"/>
        <v>0</v>
      </c>
      <c r="BG40" s="47">
        <f t="shared" si="9"/>
        <v>0</v>
      </c>
      <c r="BH40" s="47">
        <f t="shared" si="9"/>
        <v>0</v>
      </c>
      <c r="BI40" s="47">
        <f t="shared" si="9"/>
        <v>0</v>
      </c>
      <c r="BJ40" s="47">
        <f t="shared" si="9"/>
        <v>0</v>
      </c>
      <c r="BK40" s="47">
        <f t="shared" si="9"/>
        <v>0</v>
      </c>
      <c r="BL40" s="47">
        <f t="shared" si="9"/>
        <v>23256.892768976879</v>
      </c>
      <c r="BM40" s="47">
        <f t="shared" si="9"/>
        <v>0</v>
      </c>
      <c r="BN40" s="47">
        <f t="shared" si="9"/>
        <v>0</v>
      </c>
      <c r="BO40" s="47">
        <f t="shared" si="9"/>
        <v>0</v>
      </c>
      <c r="BP40" s="47">
        <f t="shared" si="9"/>
        <v>0</v>
      </c>
      <c r="BQ40" s="47">
        <f t="shared" ref="BQ40:EB40" si="10">SUM(BQ5:BQ39)</f>
        <v>0</v>
      </c>
      <c r="BR40" s="47">
        <f t="shared" si="10"/>
        <v>0</v>
      </c>
      <c r="BS40" s="47">
        <f t="shared" si="10"/>
        <v>0</v>
      </c>
      <c r="BT40" s="47">
        <f t="shared" si="10"/>
        <v>0</v>
      </c>
      <c r="BU40" s="47">
        <f t="shared" si="10"/>
        <v>0</v>
      </c>
      <c r="BV40" s="47">
        <f t="shared" si="10"/>
        <v>0</v>
      </c>
      <c r="BW40" s="47">
        <f t="shared" si="10"/>
        <v>0</v>
      </c>
      <c r="BX40" s="47">
        <f t="shared" si="10"/>
        <v>23954.599552046187</v>
      </c>
      <c r="BY40" s="47">
        <f t="shared" si="10"/>
        <v>0</v>
      </c>
      <c r="BZ40" s="47">
        <f t="shared" si="10"/>
        <v>0</v>
      </c>
      <c r="CA40" s="47">
        <f t="shared" si="10"/>
        <v>0</v>
      </c>
      <c r="CB40" s="47">
        <f t="shared" si="10"/>
        <v>0</v>
      </c>
      <c r="CC40" s="47">
        <f t="shared" si="10"/>
        <v>0</v>
      </c>
      <c r="CD40" s="47">
        <f t="shared" si="10"/>
        <v>0</v>
      </c>
      <c r="CE40" s="47">
        <f t="shared" si="10"/>
        <v>0</v>
      </c>
      <c r="CF40" s="47">
        <f t="shared" si="10"/>
        <v>0</v>
      </c>
      <c r="CG40" s="47">
        <f t="shared" si="10"/>
        <v>0</v>
      </c>
      <c r="CH40" s="47">
        <f t="shared" si="10"/>
        <v>0</v>
      </c>
      <c r="CI40" s="47">
        <f t="shared" si="10"/>
        <v>0</v>
      </c>
      <c r="CJ40" s="47">
        <f t="shared" si="10"/>
        <v>24673.237538607573</v>
      </c>
      <c r="CK40" s="47">
        <f t="shared" si="10"/>
        <v>0</v>
      </c>
      <c r="CL40" s="47">
        <f t="shared" si="10"/>
        <v>0</v>
      </c>
      <c r="CM40" s="47">
        <f t="shared" si="10"/>
        <v>0</v>
      </c>
      <c r="CN40" s="47">
        <f t="shared" si="10"/>
        <v>0</v>
      </c>
      <c r="CO40" s="47">
        <f t="shared" si="10"/>
        <v>0</v>
      </c>
      <c r="CP40" s="47">
        <f t="shared" si="10"/>
        <v>0</v>
      </c>
      <c r="CQ40" s="47">
        <f t="shared" si="10"/>
        <v>0</v>
      </c>
      <c r="CR40" s="47">
        <f t="shared" si="10"/>
        <v>0</v>
      </c>
      <c r="CS40" s="47">
        <f t="shared" si="10"/>
        <v>0</v>
      </c>
      <c r="CT40" s="47">
        <f t="shared" si="10"/>
        <v>0</v>
      </c>
      <c r="CU40" s="47">
        <f t="shared" si="10"/>
        <v>0</v>
      </c>
      <c r="CV40" s="47">
        <f t="shared" si="10"/>
        <v>25413.434664765795</v>
      </c>
      <c r="CW40" s="47">
        <f t="shared" si="10"/>
        <v>0</v>
      </c>
      <c r="CX40" s="47">
        <f t="shared" si="10"/>
        <v>0</v>
      </c>
      <c r="CY40" s="47">
        <f t="shared" si="10"/>
        <v>0</v>
      </c>
      <c r="CZ40" s="47">
        <f t="shared" si="10"/>
        <v>0</v>
      </c>
      <c r="DA40" s="47">
        <f t="shared" si="10"/>
        <v>0</v>
      </c>
      <c r="DB40" s="47">
        <f t="shared" si="10"/>
        <v>0</v>
      </c>
      <c r="DC40" s="47">
        <f t="shared" si="10"/>
        <v>0</v>
      </c>
      <c r="DD40" s="47">
        <f t="shared" si="10"/>
        <v>0</v>
      </c>
      <c r="DE40" s="47">
        <f t="shared" si="10"/>
        <v>0</v>
      </c>
      <c r="DF40" s="47">
        <f t="shared" si="10"/>
        <v>0</v>
      </c>
      <c r="DG40" s="47">
        <f t="shared" si="10"/>
        <v>0</v>
      </c>
      <c r="DH40" s="47">
        <f t="shared" si="10"/>
        <v>26175.837704708774</v>
      </c>
      <c r="DI40" s="47">
        <f t="shared" si="10"/>
        <v>0</v>
      </c>
      <c r="DJ40" s="47">
        <f t="shared" si="10"/>
        <v>0</v>
      </c>
      <c r="DK40" s="47">
        <f t="shared" si="10"/>
        <v>0</v>
      </c>
      <c r="DL40" s="47">
        <f t="shared" si="10"/>
        <v>0</v>
      </c>
      <c r="DM40" s="47">
        <f t="shared" si="10"/>
        <v>0</v>
      </c>
      <c r="DN40" s="47">
        <f t="shared" si="10"/>
        <v>0</v>
      </c>
      <c r="DO40" s="47">
        <f t="shared" si="10"/>
        <v>0</v>
      </c>
      <c r="DP40" s="47">
        <f t="shared" si="10"/>
        <v>0</v>
      </c>
      <c r="DQ40" s="47">
        <f t="shared" si="10"/>
        <v>0</v>
      </c>
      <c r="DR40" s="47">
        <f t="shared" si="10"/>
        <v>0</v>
      </c>
      <c r="DS40" s="47">
        <f t="shared" si="10"/>
        <v>0</v>
      </c>
      <c r="DT40" s="47">
        <f t="shared" si="10"/>
        <v>26961.112835850039</v>
      </c>
      <c r="DU40" s="47">
        <f t="shared" si="10"/>
        <v>0</v>
      </c>
      <c r="DV40" s="47">
        <f t="shared" si="10"/>
        <v>0</v>
      </c>
      <c r="DW40" s="47">
        <f t="shared" si="10"/>
        <v>0</v>
      </c>
      <c r="DX40" s="47">
        <f t="shared" si="10"/>
        <v>0</v>
      </c>
      <c r="DY40" s="47">
        <f t="shared" si="10"/>
        <v>0</v>
      </c>
      <c r="DZ40" s="47">
        <f t="shared" si="10"/>
        <v>0</v>
      </c>
      <c r="EA40" s="47">
        <f t="shared" si="10"/>
        <v>0</v>
      </c>
      <c r="EB40" s="47">
        <f t="shared" si="10"/>
        <v>0</v>
      </c>
      <c r="EC40" s="47">
        <f t="shared" ref="EC40:GA40" si="11">SUM(EC5:EC39)</f>
        <v>0</v>
      </c>
      <c r="ED40" s="47">
        <f t="shared" si="11"/>
        <v>0</v>
      </c>
      <c r="EE40" s="47">
        <f t="shared" si="11"/>
        <v>0</v>
      </c>
      <c r="EF40" s="47">
        <f t="shared" si="11"/>
        <v>27769.94622092554</v>
      </c>
      <c r="EG40" s="47">
        <f t="shared" si="11"/>
        <v>0</v>
      </c>
      <c r="EH40" s="47">
        <f t="shared" si="11"/>
        <v>0</v>
      </c>
      <c r="EI40" s="47">
        <f t="shared" si="11"/>
        <v>0</v>
      </c>
      <c r="EJ40" s="47">
        <f t="shared" si="11"/>
        <v>0</v>
      </c>
      <c r="EK40" s="47">
        <f t="shared" si="11"/>
        <v>0</v>
      </c>
      <c r="EL40" s="47">
        <f t="shared" si="11"/>
        <v>0</v>
      </c>
      <c r="EM40" s="47">
        <f t="shared" si="11"/>
        <v>0</v>
      </c>
      <c r="EN40" s="47">
        <f t="shared" si="11"/>
        <v>0</v>
      </c>
      <c r="EO40" s="47">
        <f t="shared" si="11"/>
        <v>0</v>
      </c>
      <c r="EP40" s="47">
        <f t="shared" si="11"/>
        <v>0</v>
      </c>
      <c r="EQ40" s="47">
        <f t="shared" si="11"/>
        <v>0</v>
      </c>
      <c r="ER40" s="47">
        <f t="shared" si="11"/>
        <v>28603.044607553304</v>
      </c>
      <c r="ES40" s="47">
        <f t="shared" si="11"/>
        <v>0</v>
      </c>
      <c r="ET40" s="47">
        <f t="shared" si="11"/>
        <v>0</v>
      </c>
      <c r="EU40" s="47">
        <f t="shared" si="11"/>
        <v>0</v>
      </c>
      <c r="EV40" s="47">
        <f t="shared" si="11"/>
        <v>0</v>
      </c>
      <c r="EW40" s="47">
        <f t="shared" si="11"/>
        <v>0</v>
      </c>
      <c r="EX40" s="47">
        <f t="shared" si="11"/>
        <v>0</v>
      </c>
      <c r="EY40" s="47">
        <f t="shared" si="11"/>
        <v>0</v>
      </c>
      <c r="EZ40" s="47">
        <f t="shared" si="11"/>
        <v>0</v>
      </c>
      <c r="FA40" s="47">
        <f t="shared" si="11"/>
        <v>0</v>
      </c>
      <c r="FB40" s="47">
        <f t="shared" si="11"/>
        <v>0</v>
      </c>
      <c r="FC40" s="47">
        <f t="shared" si="11"/>
        <v>0</v>
      </c>
      <c r="FD40" s="47">
        <f t="shared" si="11"/>
        <v>29461.135945779901</v>
      </c>
      <c r="FE40" s="47">
        <f t="shared" si="11"/>
        <v>0</v>
      </c>
      <c r="FF40" s="47">
        <f t="shared" si="11"/>
        <v>0</v>
      </c>
      <c r="FG40" s="47">
        <f t="shared" si="11"/>
        <v>0</v>
      </c>
      <c r="FH40" s="47">
        <f t="shared" si="11"/>
        <v>0</v>
      </c>
      <c r="FI40" s="47">
        <f t="shared" si="11"/>
        <v>0</v>
      </c>
      <c r="FJ40" s="47">
        <f t="shared" si="11"/>
        <v>0</v>
      </c>
      <c r="FK40" s="47">
        <f t="shared" si="11"/>
        <v>0</v>
      </c>
      <c r="FL40" s="47">
        <f t="shared" si="11"/>
        <v>0</v>
      </c>
      <c r="FM40" s="47">
        <f t="shared" si="11"/>
        <v>0</v>
      </c>
      <c r="FN40" s="47">
        <f t="shared" si="11"/>
        <v>0</v>
      </c>
      <c r="FO40" s="47">
        <f t="shared" si="11"/>
        <v>0</v>
      </c>
      <c r="FP40" s="47">
        <f t="shared" si="11"/>
        <v>30344.970024153303</v>
      </c>
      <c r="FQ40" s="47">
        <f t="shared" si="11"/>
        <v>0</v>
      </c>
      <c r="FR40" s="47">
        <f t="shared" si="11"/>
        <v>0</v>
      </c>
      <c r="FS40" s="47">
        <f t="shared" si="11"/>
        <v>0</v>
      </c>
      <c r="FT40" s="47">
        <f t="shared" si="11"/>
        <v>0</v>
      </c>
      <c r="FU40" s="47">
        <f t="shared" si="11"/>
        <v>0</v>
      </c>
      <c r="FV40" s="47">
        <f t="shared" si="11"/>
        <v>0</v>
      </c>
      <c r="FW40" s="47">
        <f t="shared" si="11"/>
        <v>0</v>
      </c>
      <c r="FX40" s="47">
        <f t="shared" si="11"/>
        <v>0</v>
      </c>
      <c r="FY40" s="47">
        <f t="shared" si="11"/>
        <v>0</v>
      </c>
      <c r="FZ40" s="47">
        <f t="shared" si="11"/>
        <v>0</v>
      </c>
      <c r="GA40" s="48">
        <f t="shared" si="11"/>
        <v>0</v>
      </c>
    </row>
    <row r="41" spans="2:183" x14ac:dyDescent="0.3">
      <c r="B41" s="32"/>
      <c r="C41" s="43" t="s">
        <v>21</v>
      </c>
      <c r="D41" s="55">
        <f>IF(D40&gt;0,0,Rents!D39*'Property Summary'!$H$14)</f>
        <v>7883.4000000000005</v>
      </c>
      <c r="E41" s="55">
        <f>IF(E40&gt;0,0,Rents!E39*'Property Summary'!$H$14)</f>
        <v>7883.4000000000005</v>
      </c>
      <c r="F41" s="55">
        <f>IF(F40&gt;0,0,Rents!F39*'Property Summary'!$H$14)</f>
        <v>7883.4000000000005</v>
      </c>
      <c r="G41" s="55">
        <f>IF(G40&gt;0,0,Rents!G39*'Property Summary'!$H$14)</f>
        <v>7883.4000000000005</v>
      </c>
      <c r="H41" s="55">
        <f>IF(H40&gt;0,0,Rents!H39*'Property Summary'!$H$14)</f>
        <v>7883.4000000000005</v>
      </c>
      <c r="I41" s="55">
        <f>IF(I40&gt;0,0,Rents!I39*'Property Summary'!$H$14)</f>
        <v>8324.5400000000009</v>
      </c>
      <c r="J41" s="55">
        <f>IF(J40&gt;0,0,Rents!J39*'Property Summary'!$H$14)</f>
        <v>8324.5400000000009</v>
      </c>
      <c r="K41" s="55">
        <f>IF(K40&gt;0,0,Rents!K39*'Property Summary'!$H$14)</f>
        <v>8324.5400000000009</v>
      </c>
      <c r="L41" s="55">
        <f>IF(L40&gt;0,0,Rents!L39*'Property Summary'!$H$14)</f>
        <v>8324.5400000000009</v>
      </c>
      <c r="M41" s="55">
        <f>IF(M40&gt;0,0,Rents!M39*'Property Summary'!$H$14)</f>
        <v>8324.5400000000009</v>
      </c>
      <c r="N41" s="55">
        <f>IF(N40&gt;0,0,Rents!N39*'Property Summary'!$H$14)</f>
        <v>8324.5400000000009</v>
      </c>
      <c r="O41" s="55">
        <f>IF(O40&gt;0,0,Rents!O39*'Property Summary'!$H$14)</f>
        <v>8324.5400000000009</v>
      </c>
      <c r="P41" s="55">
        <f>IF(P40&gt;0,0,Rents!P39*'Property Summary'!$H$14)</f>
        <v>0</v>
      </c>
      <c r="Q41" s="55">
        <f>IF(Q40&gt;0,0,Rents!Q39*'Property Summary'!$H$14)</f>
        <v>8574.2762000000002</v>
      </c>
      <c r="R41" s="55">
        <f>IF(R40&gt;0,0,Rents!R39*'Property Summary'!$H$14)</f>
        <v>8574.2762000000002</v>
      </c>
      <c r="S41" s="55">
        <f>IF(S40&gt;0,0,Rents!S39*'Property Summary'!$H$14)</f>
        <v>8574.2762000000002</v>
      </c>
      <c r="T41" s="55">
        <f>IF(T40&gt;0,0,Rents!T39*'Property Summary'!$H$14)</f>
        <v>8574.2762000000002</v>
      </c>
      <c r="U41" s="55">
        <f>IF(U40&gt;0,0,Rents!U39*'Property Summary'!$H$14)</f>
        <v>9040.2585000000017</v>
      </c>
      <c r="V41" s="55">
        <f>IF(V40&gt;0,0,Rents!V39*'Property Summary'!$H$14)</f>
        <v>9040.2585000000017</v>
      </c>
      <c r="W41" s="55">
        <f>IF(W40&gt;0,0,Rents!W39*'Property Summary'!$H$14)</f>
        <v>9040.2585000000017</v>
      </c>
      <c r="X41" s="55">
        <f>IF(X40&gt;0,0,Rents!X39*'Property Summary'!$H$14)</f>
        <v>9040.2585000000017</v>
      </c>
      <c r="Y41" s="55">
        <f>IF(Y40&gt;0,0,Rents!Y39*'Property Summary'!$H$14)</f>
        <v>9040.2585000000017</v>
      </c>
      <c r="Z41" s="55">
        <f>IF(Z40&gt;0,0,Rents!Z39*'Property Summary'!$H$14)</f>
        <v>9040.2585000000017</v>
      </c>
      <c r="AA41" s="55">
        <f>IF(AA40&gt;0,0,Rents!AA39*'Property Summary'!$H$14)</f>
        <v>9040.2585000000017</v>
      </c>
      <c r="AB41" s="55">
        <f>IF(AB40&gt;0,0,Rents!AB39*'Property Summary'!$H$14)</f>
        <v>0</v>
      </c>
      <c r="AC41" s="55">
        <f>IF(AC40&gt;0,0,Rents!AC39*'Property Summary'!$H$14)</f>
        <v>9311.4662549999994</v>
      </c>
      <c r="AD41" s="55">
        <f>IF(AD40&gt;0,0,Rents!AD39*'Property Summary'!$H$14)</f>
        <v>9311.4662549999994</v>
      </c>
      <c r="AE41" s="55">
        <f>IF(AE40&gt;0,0,Rents!AE39*'Property Summary'!$H$14)</f>
        <v>9311.4662549999994</v>
      </c>
      <c r="AF41" s="55">
        <f>IF(AF40&gt;0,0,Rents!AF39*'Property Summary'!$H$14)</f>
        <v>9311.4662549999994</v>
      </c>
      <c r="AG41" s="55">
        <f>IF(AG40&gt;0,0,Rents!AG39*'Property Summary'!$H$14)</f>
        <v>9311.4662549999994</v>
      </c>
      <c r="AH41" s="55">
        <f>IF(AH40&gt;0,0,Rents!AH39*'Property Summary'!$H$14)</f>
        <v>9311.4662549999994</v>
      </c>
      <c r="AI41" s="55">
        <f>IF(AI40&gt;0,0,Rents!AI39*'Property Summary'!$H$14)</f>
        <v>9311.4662549999994</v>
      </c>
      <c r="AJ41" s="55">
        <f>IF(AJ40&gt;0,0,Rents!AJ39*'Property Summary'!$H$14)</f>
        <v>9311.4662549999994</v>
      </c>
      <c r="AK41" s="55">
        <f>IF(AK40&gt;0,0,Rents!AK39*'Property Summary'!$H$14)</f>
        <v>9311.4662549999994</v>
      </c>
      <c r="AL41" s="55">
        <f>IF(AL40&gt;0,0,Rents!AL39*'Property Summary'!$H$14)</f>
        <v>9311.4662549999994</v>
      </c>
      <c r="AM41" s="55">
        <f>IF(AM40&gt;0,0,Rents!AM39*'Property Summary'!$H$14)</f>
        <v>9311.4662549999994</v>
      </c>
      <c r="AN41" s="55">
        <f>IF(AN40&gt;0,0,Rents!AN39*'Property Summary'!$H$14)</f>
        <v>0</v>
      </c>
      <c r="AO41" s="55">
        <f>IF(AO40&gt;0,0,Rents!AO39*'Property Summary'!$H$14)</f>
        <v>9590.8102426500009</v>
      </c>
      <c r="AP41" s="55">
        <f>IF(AP40&gt;0,0,Rents!AP39*'Property Summary'!$H$14)</f>
        <v>9590.8102426500009</v>
      </c>
      <c r="AQ41" s="55">
        <f>IF(AQ40&gt;0,0,Rents!AQ39*'Property Summary'!$H$14)</f>
        <v>9590.8102426500009</v>
      </c>
      <c r="AR41" s="55">
        <f>IF(AR40&gt;0,0,Rents!AR39*'Property Summary'!$H$14)</f>
        <v>9590.8102426500009</v>
      </c>
      <c r="AS41" s="55">
        <f>IF(AS40&gt;0,0,Rents!AS39*'Property Summary'!$H$14)</f>
        <v>9590.8102426500009</v>
      </c>
      <c r="AT41" s="55">
        <f>IF(AT40&gt;0,0,Rents!AT39*'Property Summary'!$H$14)</f>
        <v>9590.8102426500009</v>
      </c>
      <c r="AU41" s="55">
        <f>IF(AU40&gt;0,0,Rents!AU39*'Property Summary'!$H$14)</f>
        <v>9590.8102426500009</v>
      </c>
      <c r="AV41" s="55">
        <f>IF(AV40&gt;0,0,Rents!AV39*'Property Summary'!$H$14)</f>
        <v>9590.8102426500009</v>
      </c>
      <c r="AW41" s="55">
        <f>IF(AW40&gt;0,0,Rents!AW39*'Property Summary'!$H$14)</f>
        <v>9590.8102426500009</v>
      </c>
      <c r="AX41" s="55">
        <f>IF(AX40&gt;0,0,Rents!AX39*'Property Summary'!$H$14)</f>
        <v>9590.8102426500009</v>
      </c>
      <c r="AY41" s="55">
        <f>IF(AY40&gt;0,0,Rents!AY39*'Property Summary'!$H$14)</f>
        <v>9590.8102426500009</v>
      </c>
      <c r="AZ41" s="55">
        <f>IF(AZ40&gt;0,0,Rents!AZ39*'Property Summary'!$H$14)</f>
        <v>0</v>
      </c>
      <c r="BA41" s="55">
        <f>IF(BA40&gt;0,0,Rents!BA39*'Property Summary'!$H$14)</f>
        <v>9878.5345499294999</v>
      </c>
      <c r="BB41" s="55">
        <f>IF(BB40&gt;0,0,Rents!BB39*'Property Summary'!$H$14)</f>
        <v>9878.5345499294999</v>
      </c>
      <c r="BC41" s="55">
        <f>IF(BC40&gt;0,0,Rents!BC39*'Property Summary'!$H$14)</f>
        <v>9878.5345499294999</v>
      </c>
      <c r="BD41" s="55">
        <f>IF(BD40&gt;0,0,Rents!BD39*'Property Summary'!$H$14)</f>
        <v>9878.5345499294999</v>
      </c>
      <c r="BE41" s="55">
        <f>IF(BE40&gt;0,0,Rents!BE39*'Property Summary'!$H$14)</f>
        <v>9878.5345499294999</v>
      </c>
      <c r="BF41" s="55">
        <f>IF(BF40&gt;0,0,Rents!BF39*'Property Summary'!$H$14)</f>
        <v>9878.5345499294999</v>
      </c>
      <c r="BG41" s="55">
        <f>IF(BG40&gt;0,0,Rents!BG39*'Property Summary'!$H$14)</f>
        <v>9878.5345499294999</v>
      </c>
      <c r="BH41" s="55">
        <f>IF(BH40&gt;0,0,Rents!BH39*'Property Summary'!$H$14)</f>
        <v>9878.5345499294999</v>
      </c>
      <c r="BI41" s="55">
        <f>IF(BI40&gt;0,0,Rents!BI39*'Property Summary'!$H$14)</f>
        <v>9878.5345499294999</v>
      </c>
      <c r="BJ41" s="55">
        <f>IF(BJ40&gt;0,0,Rents!BJ39*'Property Summary'!$H$14)</f>
        <v>9878.5345499294999</v>
      </c>
      <c r="BK41" s="55">
        <f>IF(BK40&gt;0,0,Rents!BK39*'Property Summary'!$H$14)</f>
        <v>9878.5345499294999</v>
      </c>
      <c r="BL41" s="55">
        <f>IF(BL40&gt;0,0,Rents!BL39*'Property Summary'!$H$14)</f>
        <v>0</v>
      </c>
      <c r="BM41" s="55">
        <f>IF(BM40&gt;0,0,Rents!BM39*'Property Summary'!$H$14)</f>
        <v>10174.890586427386</v>
      </c>
      <c r="BN41" s="55">
        <f>IF(BN40&gt;0,0,Rents!BN39*'Property Summary'!$H$14)</f>
        <v>10174.890586427386</v>
      </c>
      <c r="BO41" s="55">
        <f>IF(BO40&gt;0,0,Rents!BO39*'Property Summary'!$H$14)</f>
        <v>10174.890586427386</v>
      </c>
      <c r="BP41" s="55">
        <f>IF(BP40&gt;0,0,Rents!BP39*'Property Summary'!$H$14)</f>
        <v>10174.890586427386</v>
      </c>
      <c r="BQ41" s="55">
        <f>IF(BQ40&gt;0,0,Rents!BQ39*'Property Summary'!$H$14)</f>
        <v>10174.890586427386</v>
      </c>
      <c r="BR41" s="55">
        <f>IF(BR40&gt;0,0,Rents!BR39*'Property Summary'!$H$14)</f>
        <v>10174.890586427386</v>
      </c>
      <c r="BS41" s="55">
        <f>IF(BS40&gt;0,0,Rents!BS39*'Property Summary'!$H$14)</f>
        <v>10174.890586427386</v>
      </c>
      <c r="BT41" s="55">
        <f>IF(BT40&gt;0,0,Rents!BT39*'Property Summary'!$H$14)</f>
        <v>10174.890586427386</v>
      </c>
      <c r="BU41" s="55">
        <f>IF(BU40&gt;0,0,Rents!BU39*'Property Summary'!$H$14)</f>
        <v>10174.890586427386</v>
      </c>
      <c r="BV41" s="55">
        <f>IF(BV40&gt;0,0,Rents!BV39*'Property Summary'!$H$14)</f>
        <v>10174.890586427386</v>
      </c>
      <c r="BW41" s="55">
        <f>IF(BW40&gt;0,0,Rents!BW39*'Property Summary'!$H$14)</f>
        <v>10174.890586427386</v>
      </c>
      <c r="BX41" s="55">
        <f>IF(BX40&gt;0,0,Rents!BX39*'Property Summary'!$H$14)</f>
        <v>0</v>
      </c>
      <c r="BY41" s="55">
        <f>IF(BY40&gt;0,0,Rents!BY39*'Property Summary'!$H$14)</f>
        <v>10480.137304020209</v>
      </c>
      <c r="BZ41" s="55">
        <f>IF(BZ40&gt;0,0,Rents!BZ39*'Property Summary'!$H$14)</f>
        <v>10480.137304020209</v>
      </c>
      <c r="CA41" s="55">
        <f>IF(CA40&gt;0,0,Rents!CA39*'Property Summary'!$H$14)</f>
        <v>10480.137304020209</v>
      </c>
      <c r="CB41" s="55">
        <f>IF(CB40&gt;0,0,Rents!CB39*'Property Summary'!$H$14)</f>
        <v>10480.137304020209</v>
      </c>
      <c r="CC41" s="55">
        <f>IF(CC40&gt;0,0,Rents!CC39*'Property Summary'!$H$14)</f>
        <v>10480.137304020209</v>
      </c>
      <c r="CD41" s="55">
        <f>IF(CD40&gt;0,0,Rents!CD39*'Property Summary'!$H$14)</f>
        <v>10480.137304020209</v>
      </c>
      <c r="CE41" s="55">
        <f>IF(CE40&gt;0,0,Rents!CE39*'Property Summary'!$H$14)</f>
        <v>10480.137304020209</v>
      </c>
      <c r="CF41" s="55">
        <f>IF(CF40&gt;0,0,Rents!CF39*'Property Summary'!$H$14)</f>
        <v>10480.137304020209</v>
      </c>
      <c r="CG41" s="55">
        <f>IF(CG40&gt;0,0,Rents!CG39*'Property Summary'!$H$14)</f>
        <v>10480.137304020209</v>
      </c>
      <c r="CH41" s="55">
        <f>IF(CH40&gt;0,0,Rents!CH39*'Property Summary'!$H$14)</f>
        <v>10480.137304020209</v>
      </c>
      <c r="CI41" s="55">
        <f>IF(CI40&gt;0,0,Rents!CI39*'Property Summary'!$H$14)</f>
        <v>10480.137304020209</v>
      </c>
      <c r="CJ41" s="55">
        <f>IF(CJ40&gt;0,0,Rents!CJ39*'Property Summary'!$H$14)</f>
        <v>0</v>
      </c>
      <c r="CK41" s="55">
        <f>IF(CK40&gt;0,0,Rents!CK39*'Property Summary'!$H$14)</f>
        <v>10794.541423140814</v>
      </c>
      <c r="CL41" s="55">
        <f>IF(CL40&gt;0,0,Rents!CL39*'Property Summary'!$H$14)</f>
        <v>10794.541423140814</v>
      </c>
      <c r="CM41" s="55">
        <f>IF(CM40&gt;0,0,Rents!CM39*'Property Summary'!$H$14)</f>
        <v>10794.541423140814</v>
      </c>
      <c r="CN41" s="55">
        <f>IF(CN40&gt;0,0,Rents!CN39*'Property Summary'!$H$14)</f>
        <v>10794.541423140814</v>
      </c>
      <c r="CO41" s="55">
        <f>IF(CO40&gt;0,0,Rents!CO39*'Property Summary'!$H$14)</f>
        <v>10794.541423140814</v>
      </c>
      <c r="CP41" s="55">
        <f>IF(CP40&gt;0,0,Rents!CP39*'Property Summary'!$H$14)</f>
        <v>10794.541423140814</v>
      </c>
      <c r="CQ41" s="55">
        <f>IF(CQ40&gt;0,0,Rents!CQ39*'Property Summary'!$H$14)</f>
        <v>10794.541423140814</v>
      </c>
      <c r="CR41" s="55">
        <f>IF(CR40&gt;0,0,Rents!CR39*'Property Summary'!$H$14)</f>
        <v>10794.541423140814</v>
      </c>
      <c r="CS41" s="55">
        <f>IF(CS40&gt;0,0,Rents!CS39*'Property Summary'!$H$14)</f>
        <v>10794.541423140814</v>
      </c>
      <c r="CT41" s="55">
        <f>IF(CT40&gt;0,0,Rents!CT39*'Property Summary'!$H$14)</f>
        <v>10794.541423140814</v>
      </c>
      <c r="CU41" s="55">
        <f>IF(CU40&gt;0,0,Rents!CU39*'Property Summary'!$H$14)</f>
        <v>10794.541423140814</v>
      </c>
      <c r="CV41" s="55">
        <f>IF(CV40&gt;0,0,Rents!CV39*'Property Summary'!$H$14)</f>
        <v>0</v>
      </c>
      <c r="CW41" s="55">
        <f>IF(CW40&gt;0,0,Rents!CW39*'Property Summary'!$H$14)</f>
        <v>11118.377665835038</v>
      </c>
      <c r="CX41" s="55">
        <f>IF(CX40&gt;0,0,Rents!CX39*'Property Summary'!$H$14)</f>
        <v>11118.377665835038</v>
      </c>
      <c r="CY41" s="55">
        <f>IF(CY40&gt;0,0,Rents!CY39*'Property Summary'!$H$14)</f>
        <v>11118.377665835038</v>
      </c>
      <c r="CZ41" s="55">
        <f>IF(CZ40&gt;0,0,Rents!CZ39*'Property Summary'!$H$14)</f>
        <v>11118.377665835038</v>
      </c>
      <c r="DA41" s="55">
        <f>IF(DA40&gt;0,0,Rents!DA39*'Property Summary'!$H$14)</f>
        <v>11118.377665835038</v>
      </c>
      <c r="DB41" s="55">
        <f>IF(DB40&gt;0,0,Rents!DB39*'Property Summary'!$H$14)</f>
        <v>11118.377665835038</v>
      </c>
      <c r="DC41" s="55">
        <f>IF(DC40&gt;0,0,Rents!DC39*'Property Summary'!$H$14)</f>
        <v>11118.377665835038</v>
      </c>
      <c r="DD41" s="55">
        <f>IF(DD40&gt;0,0,Rents!DD39*'Property Summary'!$H$14)</f>
        <v>11118.377665835038</v>
      </c>
      <c r="DE41" s="55">
        <f>IF(DE40&gt;0,0,Rents!DE39*'Property Summary'!$H$14)</f>
        <v>11118.377665835038</v>
      </c>
      <c r="DF41" s="55">
        <f>IF(DF40&gt;0,0,Rents!DF39*'Property Summary'!$H$14)</f>
        <v>11118.377665835038</v>
      </c>
      <c r="DG41" s="55">
        <f>IF(DG40&gt;0,0,Rents!DG39*'Property Summary'!$H$14)</f>
        <v>11118.377665835038</v>
      </c>
      <c r="DH41" s="55">
        <f>IF(DH40&gt;0,0,Rents!DH39*'Property Summary'!$H$14)</f>
        <v>0</v>
      </c>
      <c r="DI41" s="55">
        <f>IF(DI40&gt;0,0,Rents!DI39*'Property Summary'!$H$14)</f>
        <v>11451.928995810087</v>
      </c>
      <c r="DJ41" s="55">
        <f>IF(DJ40&gt;0,0,Rents!DJ39*'Property Summary'!$H$14)</f>
        <v>11451.928995810087</v>
      </c>
      <c r="DK41" s="55">
        <f>IF(DK40&gt;0,0,Rents!DK39*'Property Summary'!$H$14)</f>
        <v>11451.928995810087</v>
      </c>
      <c r="DL41" s="55">
        <f>IF(DL40&gt;0,0,Rents!DL39*'Property Summary'!$H$14)</f>
        <v>11451.928995810087</v>
      </c>
      <c r="DM41" s="55">
        <f>IF(DM40&gt;0,0,Rents!DM39*'Property Summary'!$H$14)</f>
        <v>11451.928995810087</v>
      </c>
      <c r="DN41" s="55">
        <f>IF(DN40&gt;0,0,Rents!DN39*'Property Summary'!$H$14)</f>
        <v>11451.928995810087</v>
      </c>
      <c r="DO41" s="55">
        <f>IF(DO40&gt;0,0,Rents!DO39*'Property Summary'!$H$14)</f>
        <v>11451.928995810087</v>
      </c>
      <c r="DP41" s="55">
        <f>IF(DP40&gt;0,0,Rents!DP39*'Property Summary'!$H$14)</f>
        <v>11451.928995810087</v>
      </c>
      <c r="DQ41" s="55">
        <f>IF(DQ40&gt;0,0,Rents!DQ39*'Property Summary'!$H$14)</f>
        <v>11451.928995810087</v>
      </c>
      <c r="DR41" s="55">
        <f>IF(DR40&gt;0,0,Rents!DR39*'Property Summary'!$H$14)</f>
        <v>11451.928995810087</v>
      </c>
      <c r="DS41" s="55">
        <f>IF(DS40&gt;0,0,Rents!DS39*'Property Summary'!$H$14)</f>
        <v>11451.928995810087</v>
      </c>
      <c r="DT41" s="55">
        <f>IF(DT40&gt;0,0,Rents!DT39*'Property Summary'!$H$14)</f>
        <v>0</v>
      </c>
      <c r="DU41" s="55">
        <f>IF(DU40&gt;0,0,Rents!DU39*'Property Summary'!$H$14)</f>
        <v>11795.486865684392</v>
      </c>
      <c r="DV41" s="55">
        <f>IF(DV40&gt;0,0,Rents!DV39*'Property Summary'!$H$14)</f>
        <v>11795.486865684392</v>
      </c>
      <c r="DW41" s="55">
        <f>IF(DW40&gt;0,0,Rents!DW39*'Property Summary'!$H$14)</f>
        <v>11795.486865684392</v>
      </c>
      <c r="DX41" s="55">
        <f>IF(DX40&gt;0,0,Rents!DX39*'Property Summary'!$H$14)</f>
        <v>11795.486865684392</v>
      </c>
      <c r="DY41" s="55">
        <f>IF(DY40&gt;0,0,Rents!DY39*'Property Summary'!$H$14)</f>
        <v>11795.486865684392</v>
      </c>
      <c r="DZ41" s="55">
        <f>IF(DZ40&gt;0,0,Rents!DZ39*'Property Summary'!$H$14)</f>
        <v>11795.486865684392</v>
      </c>
      <c r="EA41" s="55">
        <f>IF(EA40&gt;0,0,Rents!EA39*'Property Summary'!$H$14)</f>
        <v>11795.486865684392</v>
      </c>
      <c r="EB41" s="55">
        <f>IF(EB40&gt;0,0,Rents!EB39*'Property Summary'!$H$14)</f>
        <v>11795.486865684392</v>
      </c>
      <c r="EC41" s="55">
        <f>IF(EC40&gt;0,0,Rents!EC39*'Property Summary'!$H$14)</f>
        <v>11795.486865684392</v>
      </c>
      <c r="ED41" s="55">
        <f>IF(ED40&gt;0,0,Rents!ED39*'Property Summary'!$H$14)</f>
        <v>11795.486865684392</v>
      </c>
      <c r="EE41" s="55">
        <f>IF(EE40&gt;0,0,Rents!EE39*'Property Summary'!$H$14)</f>
        <v>11795.486865684392</v>
      </c>
      <c r="EF41" s="55">
        <f>IF(EF40&gt;0,0,Rents!EF39*'Property Summary'!$H$14)</f>
        <v>0</v>
      </c>
      <c r="EG41" s="55">
        <f>IF(EG40&gt;0,0,Rents!EG39*'Property Summary'!$H$14)</f>
        <v>12149.351471654922</v>
      </c>
      <c r="EH41" s="55">
        <f>IF(EH40&gt;0,0,Rents!EH39*'Property Summary'!$H$14)</f>
        <v>12149.351471654922</v>
      </c>
      <c r="EI41" s="55">
        <f>IF(EI40&gt;0,0,Rents!EI39*'Property Summary'!$H$14)</f>
        <v>12149.351471654922</v>
      </c>
      <c r="EJ41" s="55">
        <f>IF(EJ40&gt;0,0,Rents!EJ39*'Property Summary'!$H$14)</f>
        <v>12149.351471654922</v>
      </c>
      <c r="EK41" s="55">
        <f>IF(EK40&gt;0,0,Rents!EK39*'Property Summary'!$H$14)</f>
        <v>12149.351471654922</v>
      </c>
      <c r="EL41" s="55">
        <f>IF(EL40&gt;0,0,Rents!EL39*'Property Summary'!$H$14)</f>
        <v>12149.351471654922</v>
      </c>
      <c r="EM41" s="55">
        <f>IF(EM40&gt;0,0,Rents!EM39*'Property Summary'!$H$14)</f>
        <v>12149.351471654922</v>
      </c>
      <c r="EN41" s="55">
        <f>IF(EN40&gt;0,0,Rents!EN39*'Property Summary'!$H$14)</f>
        <v>12149.351471654922</v>
      </c>
      <c r="EO41" s="55">
        <f>IF(EO40&gt;0,0,Rents!EO39*'Property Summary'!$H$14)</f>
        <v>12149.351471654922</v>
      </c>
      <c r="EP41" s="55">
        <f>IF(EP40&gt;0,0,Rents!EP39*'Property Summary'!$H$14)</f>
        <v>12149.351471654922</v>
      </c>
      <c r="EQ41" s="55">
        <f>IF(EQ40&gt;0,0,Rents!EQ39*'Property Summary'!$H$14)</f>
        <v>12149.351471654922</v>
      </c>
      <c r="ER41" s="55">
        <f>IF(ER40&gt;0,0,Rents!ER39*'Property Summary'!$H$14)</f>
        <v>0</v>
      </c>
      <c r="ES41" s="55">
        <f>IF(ES40&gt;0,0,Rents!ES39*'Property Summary'!$H$14)</f>
        <v>12513.83201580457</v>
      </c>
      <c r="ET41" s="55">
        <f>IF(ET40&gt;0,0,Rents!ET39*'Property Summary'!$H$14)</f>
        <v>12513.83201580457</v>
      </c>
      <c r="EU41" s="55">
        <f>IF(EU40&gt;0,0,Rents!EU39*'Property Summary'!$H$14)</f>
        <v>12513.83201580457</v>
      </c>
      <c r="EV41" s="55">
        <f>IF(EV40&gt;0,0,Rents!EV39*'Property Summary'!$H$14)</f>
        <v>12513.83201580457</v>
      </c>
      <c r="EW41" s="55">
        <f>IF(EW40&gt;0,0,Rents!EW39*'Property Summary'!$H$14)</f>
        <v>12513.83201580457</v>
      </c>
      <c r="EX41" s="55">
        <f>IF(EX40&gt;0,0,Rents!EX39*'Property Summary'!$H$14)</f>
        <v>12513.83201580457</v>
      </c>
      <c r="EY41" s="55">
        <f>IF(EY40&gt;0,0,Rents!EY39*'Property Summary'!$H$14)</f>
        <v>12513.83201580457</v>
      </c>
      <c r="EZ41" s="55">
        <f>IF(EZ40&gt;0,0,Rents!EZ39*'Property Summary'!$H$14)</f>
        <v>12513.83201580457</v>
      </c>
      <c r="FA41" s="55">
        <f>IF(FA40&gt;0,0,Rents!FA39*'Property Summary'!$H$14)</f>
        <v>12513.83201580457</v>
      </c>
      <c r="FB41" s="55">
        <f>IF(FB40&gt;0,0,Rents!FB39*'Property Summary'!$H$14)</f>
        <v>12513.83201580457</v>
      </c>
      <c r="FC41" s="55">
        <f>IF(FC40&gt;0,0,Rents!FC39*'Property Summary'!$H$14)</f>
        <v>12513.83201580457</v>
      </c>
      <c r="FD41" s="55">
        <f>IF(FD40&gt;0,0,Rents!FD39*'Property Summary'!$H$14)</f>
        <v>0</v>
      </c>
      <c r="FE41" s="55">
        <f>IF(FE40&gt;0,0,Rents!FE39*'Property Summary'!$H$14)</f>
        <v>12889.246976278706</v>
      </c>
      <c r="FF41" s="55">
        <f>IF(FF40&gt;0,0,Rents!FF39*'Property Summary'!$H$14)</f>
        <v>12889.246976278706</v>
      </c>
      <c r="FG41" s="55">
        <f>IF(FG40&gt;0,0,Rents!FG39*'Property Summary'!$H$14)</f>
        <v>12889.246976278706</v>
      </c>
      <c r="FH41" s="55">
        <f>IF(FH40&gt;0,0,Rents!FH39*'Property Summary'!$H$14)</f>
        <v>12889.246976278706</v>
      </c>
      <c r="FI41" s="55">
        <f>IF(FI40&gt;0,0,Rents!FI39*'Property Summary'!$H$14)</f>
        <v>12889.246976278706</v>
      </c>
      <c r="FJ41" s="55">
        <f>IF(FJ40&gt;0,0,Rents!FJ39*'Property Summary'!$H$14)</f>
        <v>12889.246976278706</v>
      </c>
      <c r="FK41" s="55">
        <f>IF(FK40&gt;0,0,Rents!FK39*'Property Summary'!$H$14)</f>
        <v>12889.246976278706</v>
      </c>
      <c r="FL41" s="55">
        <f>IF(FL40&gt;0,0,Rents!FL39*'Property Summary'!$H$14)</f>
        <v>12889.246976278706</v>
      </c>
      <c r="FM41" s="55">
        <f>IF(FM40&gt;0,0,Rents!FM39*'Property Summary'!$H$14)</f>
        <v>12889.246976278706</v>
      </c>
      <c r="FN41" s="55">
        <f>IF(FN40&gt;0,0,Rents!FN39*'Property Summary'!$H$14)</f>
        <v>12889.246976278706</v>
      </c>
      <c r="FO41" s="55">
        <f>IF(FO40&gt;0,0,Rents!FO39*'Property Summary'!$H$14)</f>
        <v>12889.246976278706</v>
      </c>
      <c r="FP41" s="55">
        <f>IF(FP40&gt;0,0,Rents!FP39*'Property Summary'!$H$14)</f>
        <v>0</v>
      </c>
      <c r="FQ41" s="55">
        <f>IF(FQ40&gt;0,0,Rents!FQ39*'Property Summary'!$H$14)</f>
        <v>13275.924385567068</v>
      </c>
      <c r="FR41" s="55">
        <f>IF(FR40&gt;0,0,Rents!FR39*'Property Summary'!$H$14)</f>
        <v>13275.924385567068</v>
      </c>
      <c r="FS41" s="55">
        <f>IF(FS40&gt;0,0,Rents!FS39*'Property Summary'!$H$14)</f>
        <v>13275.924385567068</v>
      </c>
      <c r="FT41" s="55">
        <f>IF(FT40&gt;0,0,Rents!FT39*'Property Summary'!$H$14)</f>
        <v>13275.924385567068</v>
      </c>
      <c r="FU41" s="55">
        <f>IF(FU40&gt;0,0,Rents!FU39*'Property Summary'!$H$14)</f>
        <v>13275.924385567068</v>
      </c>
      <c r="FV41" s="55">
        <f>IF(FV40&gt;0,0,Rents!FV39*'Property Summary'!$H$14)</f>
        <v>13275.924385567068</v>
      </c>
      <c r="FW41" s="55">
        <f>IF(FW40&gt;0,0,Rents!FW39*'Property Summary'!$H$14)</f>
        <v>13275.924385567068</v>
      </c>
      <c r="FX41" s="55">
        <f>IF(FX40&gt;0,0,Rents!FX39*'Property Summary'!$H$14)</f>
        <v>13275.924385567068</v>
      </c>
      <c r="FY41" s="55">
        <f>IF(FY40&gt;0,0,Rents!FY39*'Property Summary'!$H$14)</f>
        <v>13275.924385567068</v>
      </c>
      <c r="FZ41" s="55">
        <f>IF(FZ40&gt;0,0,Rents!FZ39*'Property Summary'!$H$14)</f>
        <v>13275.924385567068</v>
      </c>
      <c r="GA41" s="56">
        <f>IF(GA40&gt;0,0,Rents!GA39*'Property Summary'!$H$14)</f>
        <v>13275.924385567068</v>
      </c>
    </row>
    <row r="42" spans="2:183" s="61" customFormat="1" ht="15" thickBot="1" x14ac:dyDescent="0.35">
      <c r="B42" s="57"/>
      <c r="C42" s="58" t="s">
        <v>81</v>
      </c>
      <c r="D42" s="59">
        <f>SUM(D40:D41)</f>
        <v>7883.4000000000005</v>
      </c>
      <c r="E42" s="59">
        <f t="shared" ref="E42:BP42" si="12">SUM(E40:E41)</f>
        <v>7883.4000000000005</v>
      </c>
      <c r="F42" s="59">
        <f t="shared" si="12"/>
        <v>7883.4000000000005</v>
      </c>
      <c r="G42" s="59">
        <f t="shared" si="12"/>
        <v>7883.4000000000005</v>
      </c>
      <c r="H42" s="59">
        <f t="shared" si="12"/>
        <v>7883.4000000000005</v>
      </c>
      <c r="I42" s="59">
        <f t="shared" si="12"/>
        <v>8324.5400000000009</v>
      </c>
      <c r="J42" s="59">
        <f t="shared" si="12"/>
        <v>8324.5400000000009</v>
      </c>
      <c r="K42" s="59">
        <f t="shared" si="12"/>
        <v>8324.5400000000009</v>
      </c>
      <c r="L42" s="59">
        <f t="shared" si="12"/>
        <v>8324.5400000000009</v>
      </c>
      <c r="M42" s="59">
        <f t="shared" si="12"/>
        <v>8324.5400000000009</v>
      </c>
      <c r="N42" s="59">
        <f t="shared" si="12"/>
        <v>8324.5400000000009</v>
      </c>
      <c r="O42" s="59">
        <f t="shared" si="12"/>
        <v>8324.5400000000009</v>
      </c>
      <c r="P42" s="59">
        <f t="shared" si="12"/>
        <v>19598.345600000004</v>
      </c>
      <c r="Q42" s="59">
        <f t="shared" si="12"/>
        <v>8574.2762000000002</v>
      </c>
      <c r="R42" s="59">
        <f t="shared" si="12"/>
        <v>8574.2762000000002</v>
      </c>
      <c r="S42" s="59">
        <f t="shared" si="12"/>
        <v>8574.2762000000002</v>
      </c>
      <c r="T42" s="59">
        <f t="shared" si="12"/>
        <v>8574.2762000000002</v>
      </c>
      <c r="U42" s="59">
        <f t="shared" si="12"/>
        <v>9040.2585000000017</v>
      </c>
      <c r="V42" s="59">
        <f t="shared" si="12"/>
        <v>9040.2585000000017</v>
      </c>
      <c r="W42" s="59">
        <f t="shared" si="12"/>
        <v>9040.2585000000017</v>
      </c>
      <c r="X42" s="59">
        <f t="shared" si="12"/>
        <v>9040.2585000000017</v>
      </c>
      <c r="Y42" s="59">
        <f t="shared" si="12"/>
        <v>9040.2585000000017</v>
      </c>
      <c r="Z42" s="59">
        <f t="shared" si="12"/>
        <v>9040.2585000000017</v>
      </c>
      <c r="AA42" s="59">
        <f t="shared" si="12"/>
        <v>9040.2585000000017</v>
      </c>
      <c r="AB42" s="59">
        <f t="shared" si="12"/>
        <v>21283.351440000002</v>
      </c>
      <c r="AC42" s="59">
        <f t="shared" si="12"/>
        <v>9311.4662549999994</v>
      </c>
      <c r="AD42" s="59">
        <f t="shared" si="12"/>
        <v>9311.4662549999994</v>
      </c>
      <c r="AE42" s="59">
        <f t="shared" si="12"/>
        <v>9311.4662549999994</v>
      </c>
      <c r="AF42" s="59">
        <f t="shared" si="12"/>
        <v>9311.4662549999994</v>
      </c>
      <c r="AG42" s="59">
        <f t="shared" si="12"/>
        <v>9311.4662549999994</v>
      </c>
      <c r="AH42" s="59">
        <f t="shared" si="12"/>
        <v>9311.4662549999994</v>
      </c>
      <c r="AI42" s="59">
        <f t="shared" si="12"/>
        <v>9311.4662549999994</v>
      </c>
      <c r="AJ42" s="59">
        <f t="shared" si="12"/>
        <v>9311.4662549999994</v>
      </c>
      <c r="AK42" s="59">
        <f t="shared" si="12"/>
        <v>9311.4662549999994</v>
      </c>
      <c r="AL42" s="59">
        <f t="shared" si="12"/>
        <v>9311.4662549999994</v>
      </c>
      <c r="AM42" s="59">
        <f t="shared" si="12"/>
        <v>9311.4662549999994</v>
      </c>
      <c r="AN42" s="59">
        <f t="shared" si="12"/>
        <v>21921.851983200006</v>
      </c>
      <c r="AO42" s="59">
        <f t="shared" si="12"/>
        <v>9590.8102426500009</v>
      </c>
      <c r="AP42" s="59">
        <f t="shared" si="12"/>
        <v>9590.8102426500009</v>
      </c>
      <c r="AQ42" s="59">
        <f t="shared" si="12"/>
        <v>9590.8102426500009</v>
      </c>
      <c r="AR42" s="59">
        <f t="shared" si="12"/>
        <v>9590.8102426500009</v>
      </c>
      <c r="AS42" s="59">
        <f t="shared" si="12"/>
        <v>9590.8102426500009</v>
      </c>
      <c r="AT42" s="59">
        <f t="shared" si="12"/>
        <v>9590.8102426500009</v>
      </c>
      <c r="AU42" s="59">
        <f t="shared" si="12"/>
        <v>9590.8102426500009</v>
      </c>
      <c r="AV42" s="59">
        <f t="shared" si="12"/>
        <v>9590.8102426500009</v>
      </c>
      <c r="AW42" s="59">
        <f t="shared" si="12"/>
        <v>9590.8102426500009</v>
      </c>
      <c r="AX42" s="59">
        <f t="shared" si="12"/>
        <v>9590.8102426500009</v>
      </c>
      <c r="AY42" s="59">
        <f t="shared" si="12"/>
        <v>9590.8102426500009</v>
      </c>
      <c r="AZ42" s="59">
        <f t="shared" si="12"/>
        <v>22579.507542695999</v>
      </c>
      <c r="BA42" s="59">
        <f t="shared" si="12"/>
        <v>9878.5345499294999</v>
      </c>
      <c r="BB42" s="59">
        <f t="shared" si="12"/>
        <v>9878.5345499294999</v>
      </c>
      <c r="BC42" s="59">
        <f t="shared" si="12"/>
        <v>9878.5345499294999</v>
      </c>
      <c r="BD42" s="59">
        <f t="shared" si="12"/>
        <v>9878.5345499294999</v>
      </c>
      <c r="BE42" s="59">
        <f t="shared" si="12"/>
        <v>9878.5345499294999</v>
      </c>
      <c r="BF42" s="59">
        <f t="shared" si="12"/>
        <v>9878.5345499294999</v>
      </c>
      <c r="BG42" s="59">
        <f t="shared" si="12"/>
        <v>9878.5345499294999</v>
      </c>
      <c r="BH42" s="59">
        <f t="shared" si="12"/>
        <v>9878.5345499294999</v>
      </c>
      <c r="BI42" s="59">
        <f t="shared" si="12"/>
        <v>9878.5345499294999</v>
      </c>
      <c r="BJ42" s="59">
        <f t="shared" si="12"/>
        <v>9878.5345499294999</v>
      </c>
      <c r="BK42" s="59">
        <f t="shared" si="12"/>
        <v>9878.5345499294999</v>
      </c>
      <c r="BL42" s="59">
        <f t="shared" si="12"/>
        <v>23256.892768976879</v>
      </c>
      <c r="BM42" s="59">
        <f t="shared" si="12"/>
        <v>10174.890586427386</v>
      </c>
      <c r="BN42" s="59">
        <f t="shared" si="12"/>
        <v>10174.890586427386</v>
      </c>
      <c r="BO42" s="59">
        <f t="shared" si="12"/>
        <v>10174.890586427386</v>
      </c>
      <c r="BP42" s="59">
        <f t="shared" si="12"/>
        <v>10174.890586427386</v>
      </c>
      <c r="BQ42" s="59">
        <f t="shared" ref="BQ42:EB42" si="13">SUM(BQ40:BQ41)</f>
        <v>10174.890586427386</v>
      </c>
      <c r="BR42" s="59">
        <f t="shared" si="13"/>
        <v>10174.890586427386</v>
      </c>
      <c r="BS42" s="59">
        <f t="shared" si="13"/>
        <v>10174.890586427386</v>
      </c>
      <c r="BT42" s="59">
        <f t="shared" si="13"/>
        <v>10174.890586427386</v>
      </c>
      <c r="BU42" s="59">
        <f t="shared" si="13"/>
        <v>10174.890586427386</v>
      </c>
      <c r="BV42" s="59">
        <f t="shared" si="13"/>
        <v>10174.890586427386</v>
      </c>
      <c r="BW42" s="59">
        <f t="shared" si="13"/>
        <v>10174.890586427386</v>
      </c>
      <c r="BX42" s="59">
        <f t="shared" si="13"/>
        <v>23954.599552046187</v>
      </c>
      <c r="BY42" s="59">
        <f t="shared" si="13"/>
        <v>10480.137304020209</v>
      </c>
      <c r="BZ42" s="59">
        <f t="shared" si="13"/>
        <v>10480.137304020209</v>
      </c>
      <c r="CA42" s="59">
        <f t="shared" si="13"/>
        <v>10480.137304020209</v>
      </c>
      <c r="CB42" s="59">
        <f t="shared" si="13"/>
        <v>10480.137304020209</v>
      </c>
      <c r="CC42" s="59">
        <f t="shared" si="13"/>
        <v>10480.137304020209</v>
      </c>
      <c r="CD42" s="59">
        <f t="shared" si="13"/>
        <v>10480.137304020209</v>
      </c>
      <c r="CE42" s="59">
        <f t="shared" si="13"/>
        <v>10480.137304020209</v>
      </c>
      <c r="CF42" s="59">
        <f t="shared" si="13"/>
        <v>10480.137304020209</v>
      </c>
      <c r="CG42" s="59">
        <f t="shared" si="13"/>
        <v>10480.137304020209</v>
      </c>
      <c r="CH42" s="59">
        <f t="shared" si="13"/>
        <v>10480.137304020209</v>
      </c>
      <c r="CI42" s="59">
        <f t="shared" si="13"/>
        <v>10480.137304020209</v>
      </c>
      <c r="CJ42" s="59">
        <f t="shared" si="13"/>
        <v>24673.237538607573</v>
      </c>
      <c r="CK42" s="59">
        <f t="shared" si="13"/>
        <v>10794.541423140814</v>
      </c>
      <c r="CL42" s="59">
        <f t="shared" si="13"/>
        <v>10794.541423140814</v>
      </c>
      <c r="CM42" s="59">
        <f t="shared" si="13"/>
        <v>10794.541423140814</v>
      </c>
      <c r="CN42" s="59">
        <f t="shared" si="13"/>
        <v>10794.541423140814</v>
      </c>
      <c r="CO42" s="59">
        <f t="shared" si="13"/>
        <v>10794.541423140814</v>
      </c>
      <c r="CP42" s="59">
        <f t="shared" si="13"/>
        <v>10794.541423140814</v>
      </c>
      <c r="CQ42" s="59">
        <f t="shared" si="13"/>
        <v>10794.541423140814</v>
      </c>
      <c r="CR42" s="59">
        <f t="shared" si="13"/>
        <v>10794.541423140814</v>
      </c>
      <c r="CS42" s="59">
        <f t="shared" si="13"/>
        <v>10794.541423140814</v>
      </c>
      <c r="CT42" s="59">
        <f t="shared" si="13"/>
        <v>10794.541423140814</v>
      </c>
      <c r="CU42" s="59">
        <f t="shared" si="13"/>
        <v>10794.541423140814</v>
      </c>
      <c r="CV42" s="59">
        <f t="shared" si="13"/>
        <v>25413.434664765795</v>
      </c>
      <c r="CW42" s="59">
        <f t="shared" si="13"/>
        <v>11118.377665835038</v>
      </c>
      <c r="CX42" s="59">
        <f t="shared" si="13"/>
        <v>11118.377665835038</v>
      </c>
      <c r="CY42" s="59">
        <f t="shared" si="13"/>
        <v>11118.377665835038</v>
      </c>
      <c r="CZ42" s="59">
        <f t="shared" si="13"/>
        <v>11118.377665835038</v>
      </c>
      <c r="DA42" s="59">
        <f t="shared" si="13"/>
        <v>11118.377665835038</v>
      </c>
      <c r="DB42" s="59">
        <f t="shared" si="13"/>
        <v>11118.377665835038</v>
      </c>
      <c r="DC42" s="59">
        <f t="shared" si="13"/>
        <v>11118.377665835038</v>
      </c>
      <c r="DD42" s="59">
        <f t="shared" si="13"/>
        <v>11118.377665835038</v>
      </c>
      <c r="DE42" s="59">
        <f t="shared" si="13"/>
        <v>11118.377665835038</v>
      </c>
      <c r="DF42" s="59">
        <f t="shared" si="13"/>
        <v>11118.377665835038</v>
      </c>
      <c r="DG42" s="59">
        <f t="shared" si="13"/>
        <v>11118.377665835038</v>
      </c>
      <c r="DH42" s="59">
        <f t="shared" si="13"/>
        <v>26175.837704708774</v>
      </c>
      <c r="DI42" s="59">
        <f t="shared" si="13"/>
        <v>11451.928995810087</v>
      </c>
      <c r="DJ42" s="59">
        <f t="shared" si="13"/>
        <v>11451.928995810087</v>
      </c>
      <c r="DK42" s="59">
        <f t="shared" si="13"/>
        <v>11451.928995810087</v>
      </c>
      <c r="DL42" s="59">
        <f t="shared" si="13"/>
        <v>11451.928995810087</v>
      </c>
      <c r="DM42" s="59">
        <f t="shared" si="13"/>
        <v>11451.928995810087</v>
      </c>
      <c r="DN42" s="59">
        <f t="shared" si="13"/>
        <v>11451.928995810087</v>
      </c>
      <c r="DO42" s="59">
        <f t="shared" si="13"/>
        <v>11451.928995810087</v>
      </c>
      <c r="DP42" s="59">
        <f t="shared" si="13"/>
        <v>11451.928995810087</v>
      </c>
      <c r="DQ42" s="59">
        <f t="shared" si="13"/>
        <v>11451.928995810087</v>
      </c>
      <c r="DR42" s="59">
        <f t="shared" si="13"/>
        <v>11451.928995810087</v>
      </c>
      <c r="DS42" s="59">
        <f t="shared" si="13"/>
        <v>11451.928995810087</v>
      </c>
      <c r="DT42" s="59">
        <f t="shared" si="13"/>
        <v>26961.112835850039</v>
      </c>
      <c r="DU42" s="59">
        <f t="shared" si="13"/>
        <v>11795.486865684392</v>
      </c>
      <c r="DV42" s="59">
        <f t="shared" si="13"/>
        <v>11795.486865684392</v>
      </c>
      <c r="DW42" s="59">
        <f t="shared" si="13"/>
        <v>11795.486865684392</v>
      </c>
      <c r="DX42" s="59">
        <f t="shared" si="13"/>
        <v>11795.486865684392</v>
      </c>
      <c r="DY42" s="59">
        <f t="shared" si="13"/>
        <v>11795.486865684392</v>
      </c>
      <c r="DZ42" s="59">
        <f t="shared" si="13"/>
        <v>11795.486865684392</v>
      </c>
      <c r="EA42" s="59">
        <f t="shared" si="13"/>
        <v>11795.486865684392</v>
      </c>
      <c r="EB42" s="59">
        <f t="shared" si="13"/>
        <v>11795.486865684392</v>
      </c>
      <c r="EC42" s="59">
        <f t="shared" ref="EC42:GA42" si="14">SUM(EC40:EC41)</f>
        <v>11795.486865684392</v>
      </c>
      <c r="ED42" s="59">
        <f t="shared" si="14"/>
        <v>11795.486865684392</v>
      </c>
      <c r="EE42" s="59">
        <f t="shared" si="14"/>
        <v>11795.486865684392</v>
      </c>
      <c r="EF42" s="59">
        <f t="shared" si="14"/>
        <v>27769.94622092554</v>
      </c>
      <c r="EG42" s="59">
        <f t="shared" si="14"/>
        <v>12149.351471654922</v>
      </c>
      <c r="EH42" s="59">
        <f t="shared" si="14"/>
        <v>12149.351471654922</v>
      </c>
      <c r="EI42" s="59">
        <f t="shared" si="14"/>
        <v>12149.351471654922</v>
      </c>
      <c r="EJ42" s="59">
        <f t="shared" si="14"/>
        <v>12149.351471654922</v>
      </c>
      <c r="EK42" s="59">
        <f t="shared" si="14"/>
        <v>12149.351471654922</v>
      </c>
      <c r="EL42" s="59">
        <f t="shared" si="14"/>
        <v>12149.351471654922</v>
      </c>
      <c r="EM42" s="59">
        <f t="shared" si="14"/>
        <v>12149.351471654922</v>
      </c>
      <c r="EN42" s="59">
        <f t="shared" si="14"/>
        <v>12149.351471654922</v>
      </c>
      <c r="EO42" s="59">
        <f t="shared" si="14"/>
        <v>12149.351471654922</v>
      </c>
      <c r="EP42" s="59">
        <f t="shared" si="14"/>
        <v>12149.351471654922</v>
      </c>
      <c r="EQ42" s="59">
        <f t="shared" si="14"/>
        <v>12149.351471654922</v>
      </c>
      <c r="ER42" s="59">
        <f t="shared" si="14"/>
        <v>28603.044607553304</v>
      </c>
      <c r="ES42" s="59">
        <f t="shared" si="14"/>
        <v>12513.83201580457</v>
      </c>
      <c r="ET42" s="59">
        <f t="shared" si="14"/>
        <v>12513.83201580457</v>
      </c>
      <c r="EU42" s="59">
        <f t="shared" si="14"/>
        <v>12513.83201580457</v>
      </c>
      <c r="EV42" s="59">
        <f t="shared" si="14"/>
        <v>12513.83201580457</v>
      </c>
      <c r="EW42" s="59">
        <f t="shared" si="14"/>
        <v>12513.83201580457</v>
      </c>
      <c r="EX42" s="59">
        <f t="shared" si="14"/>
        <v>12513.83201580457</v>
      </c>
      <c r="EY42" s="59">
        <f t="shared" si="14"/>
        <v>12513.83201580457</v>
      </c>
      <c r="EZ42" s="59">
        <f t="shared" si="14"/>
        <v>12513.83201580457</v>
      </c>
      <c r="FA42" s="59">
        <f t="shared" si="14"/>
        <v>12513.83201580457</v>
      </c>
      <c r="FB42" s="59">
        <f t="shared" si="14"/>
        <v>12513.83201580457</v>
      </c>
      <c r="FC42" s="59">
        <f t="shared" si="14"/>
        <v>12513.83201580457</v>
      </c>
      <c r="FD42" s="59">
        <f t="shared" si="14"/>
        <v>29461.135945779901</v>
      </c>
      <c r="FE42" s="59">
        <f t="shared" si="14"/>
        <v>12889.246976278706</v>
      </c>
      <c r="FF42" s="59">
        <f t="shared" si="14"/>
        <v>12889.246976278706</v>
      </c>
      <c r="FG42" s="59">
        <f t="shared" si="14"/>
        <v>12889.246976278706</v>
      </c>
      <c r="FH42" s="59">
        <f t="shared" si="14"/>
        <v>12889.246976278706</v>
      </c>
      <c r="FI42" s="59">
        <f t="shared" si="14"/>
        <v>12889.246976278706</v>
      </c>
      <c r="FJ42" s="59">
        <f t="shared" si="14"/>
        <v>12889.246976278706</v>
      </c>
      <c r="FK42" s="59">
        <f t="shared" si="14"/>
        <v>12889.246976278706</v>
      </c>
      <c r="FL42" s="59">
        <f t="shared" si="14"/>
        <v>12889.246976278706</v>
      </c>
      <c r="FM42" s="59">
        <f t="shared" si="14"/>
        <v>12889.246976278706</v>
      </c>
      <c r="FN42" s="59">
        <f t="shared" si="14"/>
        <v>12889.246976278706</v>
      </c>
      <c r="FO42" s="59">
        <f t="shared" si="14"/>
        <v>12889.246976278706</v>
      </c>
      <c r="FP42" s="59">
        <f t="shared" si="14"/>
        <v>30344.970024153303</v>
      </c>
      <c r="FQ42" s="59">
        <f t="shared" si="14"/>
        <v>13275.924385567068</v>
      </c>
      <c r="FR42" s="59">
        <f t="shared" si="14"/>
        <v>13275.924385567068</v>
      </c>
      <c r="FS42" s="59">
        <f t="shared" si="14"/>
        <v>13275.924385567068</v>
      </c>
      <c r="FT42" s="59">
        <f t="shared" si="14"/>
        <v>13275.924385567068</v>
      </c>
      <c r="FU42" s="59">
        <f t="shared" si="14"/>
        <v>13275.924385567068</v>
      </c>
      <c r="FV42" s="59">
        <f t="shared" si="14"/>
        <v>13275.924385567068</v>
      </c>
      <c r="FW42" s="59">
        <f t="shared" si="14"/>
        <v>13275.924385567068</v>
      </c>
      <c r="FX42" s="59">
        <f t="shared" si="14"/>
        <v>13275.924385567068</v>
      </c>
      <c r="FY42" s="59">
        <f t="shared" si="14"/>
        <v>13275.924385567068</v>
      </c>
      <c r="FZ42" s="59">
        <f t="shared" si="14"/>
        <v>13275.924385567068</v>
      </c>
      <c r="GA42" s="60">
        <f t="shared" si="14"/>
        <v>13275.924385567068</v>
      </c>
    </row>
  </sheetData>
  <conditionalFormatting sqref="D5:GA40">
    <cfRule type="containsText" dxfId="1" priority="1" operator="containsText" text="TRUE">
      <formula>NOT(ISERROR(SEARCH("TRUE",D5)))</formula>
    </cfRule>
  </conditionalFormatting>
  <pageMargins left="0.7" right="0.7" top="0.75" bottom="0.75" header="0.3" footer="0.3"/>
  <pageSetup paperSize="25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DC07-32D0-4FF8-BE07-D9F2F55B60DF}">
  <dimension ref="B1:GA39"/>
  <sheetViews>
    <sheetView workbookViewId="0">
      <selection activeCell="FO17" sqref="FO17"/>
    </sheetView>
  </sheetViews>
  <sheetFormatPr defaultRowHeight="14.4" x14ac:dyDescent="0.3"/>
  <cols>
    <col min="1" max="1" width="3.21875" customWidth="1"/>
    <col min="2" max="2" width="12.21875" bestFit="1" customWidth="1"/>
    <col min="3" max="3" width="12.21875" customWidth="1"/>
    <col min="4" max="183" width="10.109375" customWidth="1"/>
  </cols>
  <sheetData>
    <row r="1" spans="2:183" ht="15" thickBot="1" x14ac:dyDescent="0.35">
      <c r="B1" t="s">
        <v>106</v>
      </c>
    </row>
    <row r="2" spans="2:183" x14ac:dyDescent="0.3">
      <c r="B2" s="39"/>
      <c r="C2" s="40" t="s">
        <v>98</v>
      </c>
      <c r="D2" s="40">
        <f>ROUNDUP(D3/12,0)</f>
        <v>1</v>
      </c>
      <c r="E2" s="40">
        <f t="shared" ref="E2:BP2" si="0">ROUNDUP(E3/12,0)</f>
        <v>1</v>
      </c>
      <c r="F2" s="40">
        <f t="shared" si="0"/>
        <v>1</v>
      </c>
      <c r="G2" s="40">
        <f t="shared" si="0"/>
        <v>1</v>
      </c>
      <c r="H2" s="40">
        <f t="shared" si="0"/>
        <v>1</v>
      </c>
      <c r="I2" s="40">
        <f t="shared" si="0"/>
        <v>1</v>
      </c>
      <c r="J2" s="40">
        <f t="shared" si="0"/>
        <v>1</v>
      </c>
      <c r="K2" s="40">
        <f t="shared" si="0"/>
        <v>1</v>
      </c>
      <c r="L2" s="40">
        <f t="shared" si="0"/>
        <v>1</v>
      </c>
      <c r="M2" s="40">
        <f t="shared" si="0"/>
        <v>1</v>
      </c>
      <c r="N2" s="40">
        <f t="shared" si="0"/>
        <v>1</v>
      </c>
      <c r="O2" s="40">
        <f t="shared" si="0"/>
        <v>1</v>
      </c>
      <c r="P2" s="40">
        <f t="shared" si="0"/>
        <v>2</v>
      </c>
      <c r="Q2" s="40">
        <f t="shared" si="0"/>
        <v>2</v>
      </c>
      <c r="R2" s="40">
        <f t="shared" si="0"/>
        <v>2</v>
      </c>
      <c r="S2" s="40">
        <f t="shared" si="0"/>
        <v>2</v>
      </c>
      <c r="T2" s="40">
        <f t="shared" si="0"/>
        <v>2</v>
      </c>
      <c r="U2" s="40">
        <f t="shared" si="0"/>
        <v>2</v>
      </c>
      <c r="V2" s="40">
        <f t="shared" si="0"/>
        <v>2</v>
      </c>
      <c r="W2" s="40">
        <f t="shared" si="0"/>
        <v>2</v>
      </c>
      <c r="X2" s="40">
        <f t="shared" si="0"/>
        <v>2</v>
      </c>
      <c r="Y2" s="40">
        <f t="shared" si="0"/>
        <v>2</v>
      </c>
      <c r="Z2" s="40">
        <f t="shared" si="0"/>
        <v>2</v>
      </c>
      <c r="AA2" s="40">
        <f t="shared" si="0"/>
        <v>2</v>
      </c>
      <c r="AB2" s="40">
        <f t="shared" si="0"/>
        <v>3</v>
      </c>
      <c r="AC2" s="40">
        <f t="shared" si="0"/>
        <v>3</v>
      </c>
      <c r="AD2" s="40">
        <f t="shared" si="0"/>
        <v>3</v>
      </c>
      <c r="AE2" s="40">
        <f t="shared" si="0"/>
        <v>3</v>
      </c>
      <c r="AF2" s="40">
        <f t="shared" si="0"/>
        <v>3</v>
      </c>
      <c r="AG2" s="40">
        <f t="shared" si="0"/>
        <v>3</v>
      </c>
      <c r="AH2" s="40">
        <f t="shared" si="0"/>
        <v>3</v>
      </c>
      <c r="AI2" s="40">
        <f t="shared" si="0"/>
        <v>3</v>
      </c>
      <c r="AJ2" s="40">
        <f t="shared" si="0"/>
        <v>3</v>
      </c>
      <c r="AK2" s="40">
        <f t="shared" si="0"/>
        <v>3</v>
      </c>
      <c r="AL2" s="40">
        <f t="shared" si="0"/>
        <v>3</v>
      </c>
      <c r="AM2" s="40">
        <f t="shared" si="0"/>
        <v>3</v>
      </c>
      <c r="AN2" s="40">
        <f t="shared" si="0"/>
        <v>4</v>
      </c>
      <c r="AO2" s="40">
        <f t="shared" si="0"/>
        <v>4</v>
      </c>
      <c r="AP2" s="40">
        <f t="shared" si="0"/>
        <v>4</v>
      </c>
      <c r="AQ2" s="40">
        <f t="shared" si="0"/>
        <v>4</v>
      </c>
      <c r="AR2" s="40">
        <f t="shared" si="0"/>
        <v>4</v>
      </c>
      <c r="AS2" s="40">
        <f t="shared" si="0"/>
        <v>4</v>
      </c>
      <c r="AT2" s="40">
        <f t="shared" si="0"/>
        <v>4</v>
      </c>
      <c r="AU2" s="40">
        <f t="shared" si="0"/>
        <v>4</v>
      </c>
      <c r="AV2" s="40">
        <f t="shared" si="0"/>
        <v>4</v>
      </c>
      <c r="AW2" s="40">
        <f t="shared" si="0"/>
        <v>4</v>
      </c>
      <c r="AX2" s="40">
        <f t="shared" si="0"/>
        <v>4</v>
      </c>
      <c r="AY2" s="40">
        <f t="shared" si="0"/>
        <v>4</v>
      </c>
      <c r="AZ2" s="40">
        <f t="shared" si="0"/>
        <v>5</v>
      </c>
      <c r="BA2" s="40">
        <f t="shared" si="0"/>
        <v>5</v>
      </c>
      <c r="BB2" s="40">
        <f t="shared" si="0"/>
        <v>5</v>
      </c>
      <c r="BC2" s="40">
        <f t="shared" si="0"/>
        <v>5</v>
      </c>
      <c r="BD2" s="40">
        <f t="shared" si="0"/>
        <v>5</v>
      </c>
      <c r="BE2" s="40">
        <f t="shared" si="0"/>
        <v>5</v>
      </c>
      <c r="BF2" s="40">
        <f t="shared" si="0"/>
        <v>5</v>
      </c>
      <c r="BG2" s="40">
        <f t="shared" si="0"/>
        <v>5</v>
      </c>
      <c r="BH2" s="40">
        <f t="shared" si="0"/>
        <v>5</v>
      </c>
      <c r="BI2" s="40">
        <f t="shared" si="0"/>
        <v>5</v>
      </c>
      <c r="BJ2" s="40">
        <f t="shared" si="0"/>
        <v>5</v>
      </c>
      <c r="BK2" s="40">
        <f t="shared" si="0"/>
        <v>5</v>
      </c>
      <c r="BL2" s="40">
        <f t="shared" si="0"/>
        <v>6</v>
      </c>
      <c r="BM2" s="40">
        <f t="shared" si="0"/>
        <v>6</v>
      </c>
      <c r="BN2" s="40">
        <f t="shared" si="0"/>
        <v>6</v>
      </c>
      <c r="BO2" s="40">
        <f t="shared" si="0"/>
        <v>6</v>
      </c>
      <c r="BP2" s="40">
        <f t="shared" si="0"/>
        <v>6</v>
      </c>
      <c r="BQ2" s="40">
        <f t="shared" ref="BQ2:EB2" si="1">ROUNDUP(BQ3/12,0)</f>
        <v>6</v>
      </c>
      <c r="BR2" s="40">
        <f t="shared" si="1"/>
        <v>6</v>
      </c>
      <c r="BS2" s="40">
        <f t="shared" si="1"/>
        <v>6</v>
      </c>
      <c r="BT2" s="40">
        <f t="shared" si="1"/>
        <v>6</v>
      </c>
      <c r="BU2" s="40">
        <f t="shared" si="1"/>
        <v>6</v>
      </c>
      <c r="BV2" s="40">
        <f t="shared" si="1"/>
        <v>6</v>
      </c>
      <c r="BW2" s="40">
        <f t="shared" si="1"/>
        <v>6</v>
      </c>
      <c r="BX2" s="40">
        <f t="shared" si="1"/>
        <v>7</v>
      </c>
      <c r="BY2" s="40">
        <f t="shared" si="1"/>
        <v>7</v>
      </c>
      <c r="BZ2" s="40">
        <f t="shared" si="1"/>
        <v>7</v>
      </c>
      <c r="CA2" s="40">
        <f t="shared" si="1"/>
        <v>7</v>
      </c>
      <c r="CB2" s="40">
        <f t="shared" si="1"/>
        <v>7</v>
      </c>
      <c r="CC2" s="40">
        <f t="shared" si="1"/>
        <v>7</v>
      </c>
      <c r="CD2" s="40">
        <f t="shared" si="1"/>
        <v>7</v>
      </c>
      <c r="CE2" s="40">
        <f t="shared" si="1"/>
        <v>7</v>
      </c>
      <c r="CF2" s="40">
        <f t="shared" si="1"/>
        <v>7</v>
      </c>
      <c r="CG2" s="40">
        <f t="shared" si="1"/>
        <v>7</v>
      </c>
      <c r="CH2" s="40">
        <f t="shared" si="1"/>
        <v>7</v>
      </c>
      <c r="CI2" s="40">
        <f t="shared" si="1"/>
        <v>7</v>
      </c>
      <c r="CJ2" s="40">
        <f t="shared" si="1"/>
        <v>8</v>
      </c>
      <c r="CK2" s="40">
        <f t="shared" si="1"/>
        <v>8</v>
      </c>
      <c r="CL2" s="40">
        <f t="shared" si="1"/>
        <v>8</v>
      </c>
      <c r="CM2" s="40">
        <f t="shared" si="1"/>
        <v>8</v>
      </c>
      <c r="CN2" s="40">
        <f t="shared" si="1"/>
        <v>8</v>
      </c>
      <c r="CO2" s="40">
        <f t="shared" si="1"/>
        <v>8</v>
      </c>
      <c r="CP2" s="40">
        <f t="shared" si="1"/>
        <v>8</v>
      </c>
      <c r="CQ2" s="40">
        <f t="shared" si="1"/>
        <v>8</v>
      </c>
      <c r="CR2" s="40">
        <f t="shared" si="1"/>
        <v>8</v>
      </c>
      <c r="CS2" s="40">
        <f t="shared" si="1"/>
        <v>8</v>
      </c>
      <c r="CT2" s="40">
        <f t="shared" si="1"/>
        <v>8</v>
      </c>
      <c r="CU2" s="40">
        <f t="shared" si="1"/>
        <v>8</v>
      </c>
      <c r="CV2" s="40">
        <f t="shared" si="1"/>
        <v>9</v>
      </c>
      <c r="CW2" s="40">
        <f t="shared" si="1"/>
        <v>9</v>
      </c>
      <c r="CX2" s="40">
        <f t="shared" si="1"/>
        <v>9</v>
      </c>
      <c r="CY2" s="40">
        <f t="shared" si="1"/>
        <v>9</v>
      </c>
      <c r="CZ2" s="40">
        <f t="shared" si="1"/>
        <v>9</v>
      </c>
      <c r="DA2" s="40">
        <f t="shared" si="1"/>
        <v>9</v>
      </c>
      <c r="DB2" s="40">
        <f t="shared" si="1"/>
        <v>9</v>
      </c>
      <c r="DC2" s="40">
        <f t="shared" si="1"/>
        <v>9</v>
      </c>
      <c r="DD2" s="40">
        <f t="shared" si="1"/>
        <v>9</v>
      </c>
      <c r="DE2" s="40">
        <f t="shared" si="1"/>
        <v>9</v>
      </c>
      <c r="DF2" s="40">
        <f t="shared" si="1"/>
        <v>9</v>
      </c>
      <c r="DG2" s="40">
        <f t="shared" si="1"/>
        <v>9</v>
      </c>
      <c r="DH2" s="40">
        <f t="shared" si="1"/>
        <v>10</v>
      </c>
      <c r="DI2" s="40">
        <f t="shared" si="1"/>
        <v>10</v>
      </c>
      <c r="DJ2" s="40">
        <f t="shared" si="1"/>
        <v>10</v>
      </c>
      <c r="DK2" s="40">
        <f t="shared" si="1"/>
        <v>10</v>
      </c>
      <c r="DL2" s="40">
        <f t="shared" si="1"/>
        <v>10</v>
      </c>
      <c r="DM2" s="40">
        <f t="shared" si="1"/>
        <v>10</v>
      </c>
      <c r="DN2" s="40">
        <f t="shared" si="1"/>
        <v>10</v>
      </c>
      <c r="DO2" s="40">
        <f t="shared" si="1"/>
        <v>10</v>
      </c>
      <c r="DP2" s="40">
        <f t="shared" si="1"/>
        <v>10</v>
      </c>
      <c r="DQ2" s="40">
        <f t="shared" si="1"/>
        <v>10</v>
      </c>
      <c r="DR2" s="40">
        <f t="shared" si="1"/>
        <v>10</v>
      </c>
      <c r="DS2" s="40">
        <f t="shared" si="1"/>
        <v>10</v>
      </c>
      <c r="DT2" s="40">
        <f t="shared" si="1"/>
        <v>11</v>
      </c>
      <c r="DU2" s="40">
        <f t="shared" si="1"/>
        <v>11</v>
      </c>
      <c r="DV2" s="40">
        <f t="shared" si="1"/>
        <v>11</v>
      </c>
      <c r="DW2" s="40">
        <f t="shared" si="1"/>
        <v>11</v>
      </c>
      <c r="DX2" s="40">
        <f t="shared" si="1"/>
        <v>11</v>
      </c>
      <c r="DY2" s="40">
        <f t="shared" si="1"/>
        <v>11</v>
      </c>
      <c r="DZ2" s="40">
        <f t="shared" si="1"/>
        <v>11</v>
      </c>
      <c r="EA2" s="40">
        <f t="shared" si="1"/>
        <v>11</v>
      </c>
      <c r="EB2" s="40">
        <f t="shared" si="1"/>
        <v>11</v>
      </c>
      <c r="EC2" s="40">
        <f t="shared" ref="EC2:GA2" si="2">ROUNDUP(EC3/12,0)</f>
        <v>11</v>
      </c>
      <c r="ED2" s="40">
        <f t="shared" si="2"/>
        <v>11</v>
      </c>
      <c r="EE2" s="40">
        <f t="shared" si="2"/>
        <v>11</v>
      </c>
      <c r="EF2" s="40">
        <f t="shared" si="2"/>
        <v>12</v>
      </c>
      <c r="EG2" s="40">
        <f t="shared" si="2"/>
        <v>12</v>
      </c>
      <c r="EH2" s="40">
        <f t="shared" si="2"/>
        <v>12</v>
      </c>
      <c r="EI2" s="40">
        <f t="shared" si="2"/>
        <v>12</v>
      </c>
      <c r="EJ2" s="40">
        <f t="shared" si="2"/>
        <v>12</v>
      </c>
      <c r="EK2" s="40">
        <f t="shared" si="2"/>
        <v>12</v>
      </c>
      <c r="EL2" s="40">
        <f t="shared" si="2"/>
        <v>12</v>
      </c>
      <c r="EM2" s="40">
        <f t="shared" si="2"/>
        <v>12</v>
      </c>
      <c r="EN2" s="40">
        <f t="shared" si="2"/>
        <v>12</v>
      </c>
      <c r="EO2" s="40">
        <f t="shared" si="2"/>
        <v>12</v>
      </c>
      <c r="EP2" s="40">
        <f t="shared" si="2"/>
        <v>12</v>
      </c>
      <c r="EQ2" s="40">
        <f t="shared" si="2"/>
        <v>12</v>
      </c>
      <c r="ER2" s="40">
        <f t="shared" si="2"/>
        <v>13</v>
      </c>
      <c r="ES2" s="40">
        <f t="shared" si="2"/>
        <v>13</v>
      </c>
      <c r="ET2" s="40">
        <f t="shared" si="2"/>
        <v>13</v>
      </c>
      <c r="EU2" s="40">
        <f t="shared" si="2"/>
        <v>13</v>
      </c>
      <c r="EV2" s="40">
        <f t="shared" si="2"/>
        <v>13</v>
      </c>
      <c r="EW2" s="40">
        <f t="shared" si="2"/>
        <v>13</v>
      </c>
      <c r="EX2" s="40">
        <f t="shared" si="2"/>
        <v>13</v>
      </c>
      <c r="EY2" s="40">
        <f t="shared" si="2"/>
        <v>13</v>
      </c>
      <c r="EZ2" s="40">
        <f t="shared" si="2"/>
        <v>13</v>
      </c>
      <c r="FA2" s="40">
        <f t="shared" si="2"/>
        <v>13</v>
      </c>
      <c r="FB2" s="40">
        <f t="shared" si="2"/>
        <v>13</v>
      </c>
      <c r="FC2" s="40">
        <f t="shared" si="2"/>
        <v>13</v>
      </c>
      <c r="FD2" s="40">
        <f t="shared" si="2"/>
        <v>14</v>
      </c>
      <c r="FE2" s="40">
        <f t="shared" si="2"/>
        <v>14</v>
      </c>
      <c r="FF2" s="40">
        <f t="shared" si="2"/>
        <v>14</v>
      </c>
      <c r="FG2" s="40">
        <f t="shared" si="2"/>
        <v>14</v>
      </c>
      <c r="FH2" s="40">
        <f t="shared" si="2"/>
        <v>14</v>
      </c>
      <c r="FI2" s="40">
        <f t="shared" si="2"/>
        <v>14</v>
      </c>
      <c r="FJ2" s="40">
        <f t="shared" si="2"/>
        <v>14</v>
      </c>
      <c r="FK2" s="40">
        <f t="shared" si="2"/>
        <v>14</v>
      </c>
      <c r="FL2" s="40">
        <f t="shared" si="2"/>
        <v>14</v>
      </c>
      <c r="FM2" s="40">
        <f t="shared" si="2"/>
        <v>14</v>
      </c>
      <c r="FN2" s="40">
        <f t="shared" si="2"/>
        <v>14</v>
      </c>
      <c r="FO2" s="40">
        <f t="shared" si="2"/>
        <v>14</v>
      </c>
      <c r="FP2" s="40">
        <f t="shared" si="2"/>
        <v>15</v>
      </c>
      <c r="FQ2" s="40">
        <f t="shared" si="2"/>
        <v>15</v>
      </c>
      <c r="FR2" s="40">
        <f t="shared" si="2"/>
        <v>15</v>
      </c>
      <c r="FS2" s="40">
        <f t="shared" si="2"/>
        <v>15</v>
      </c>
      <c r="FT2" s="40">
        <f t="shared" si="2"/>
        <v>15</v>
      </c>
      <c r="FU2" s="40">
        <f t="shared" si="2"/>
        <v>15</v>
      </c>
      <c r="FV2" s="40">
        <f t="shared" si="2"/>
        <v>15</v>
      </c>
      <c r="FW2" s="40">
        <f t="shared" si="2"/>
        <v>15</v>
      </c>
      <c r="FX2" s="40">
        <f t="shared" si="2"/>
        <v>15</v>
      </c>
      <c r="FY2" s="40">
        <f t="shared" si="2"/>
        <v>15</v>
      </c>
      <c r="FZ2" s="40">
        <f t="shared" si="2"/>
        <v>15</v>
      </c>
      <c r="GA2" s="41">
        <f t="shared" si="2"/>
        <v>15</v>
      </c>
    </row>
    <row r="3" spans="2:183" x14ac:dyDescent="0.3">
      <c r="B3" s="42"/>
      <c r="C3" s="43" t="s">
        <v>99</v>
      </c>
      <c r="D3" s="43">
        <v>1</v>
      </c>
      <c r="E3" s="43">
        <f>D3+1</f>
        <v>2</v>
      </c>
      <c r="F3" s="43">
        <f t="shared" ref="F3:BQ3" si="3">E3+1</f>
        <v>3</v>
      </c>
      <c r="G3" s="43">
        <f t="shared" si="3"/>
        <v>4</v>
      </c>
      <c r="H3" s="43">
        <f t="shared" si="3"/>
        <v>5</v>
      </c>
      <c r="I3" s="43">
        <f t="shared" si="3"/>
        <v>6</v>
      </c>
      <c r="J3" s="43">
        <f t="shared" si="3"/>
        <v>7</v>
      </c>
      <c r="K3" s="43">
        <f t="shared" si="3"/>
        <v>8</v>
      </c>
      <c r="L3" s="43">
        <f t="shared" si="3"/>
        <v>9</v>
      </c>
      <c r="M3" s="43">
        <f t="shared" si="3"/>
        <v>10</v>
      </c>
      <c r="N3" s="43">
        <f t="shared" si="3"/>
        <v>11</v>
      </c>
      <c r="O3" s="43">
        <f t="shared" si="3"/>
        <v>12</v>
      </c>
      <c r="P3" s="43">
        <f t="shared" si="3"/>
        <v>13</v>
      </c>
      <c r="Q3" s="43">
        <f t="shared" si="3"/>
        <v>14</v>
      </c>
      <c r="R3" s="43">
        <f t="shared" si="3"/>
        <v>15</v>
      </c>
      <c r="S3" s="43">
        <f t="shared" si="3"/>
        <v>16</v>
      </c>
      <c r="T3" s="43">
        <f t="shared" si="3"/>
        <v>17</v>
      </c>
      <c r="U3" s="43">
        <f t="shared" si="3"/>
        <v>18</v>
      </c>
      <c r="V3" s="43">
        <f t="shared" si="3"/>
        <v>19</v>
      </c>
      <c r="W3" s="43">
        <f t="shared" si="3"/>
        <v>20</v>
      </c>
      <c r="X3" s="43">
        <f t="shared" si="3"/>
        <v>21</v>
      </c>
      <c r="Y3" s="43">
        <f t="shared" si="3"/>
        <v>22</v>
      </c>
      <c r="Z3" s="43">
        <f t="shared" si="3"/>
        <v>23</v>
      </c>
      <c r="AA3" s="43">
        <f t="shared" si="3"/>
        <v>24</v>
      </c>
      <c r="AB3" s="43">
        <f t="shared" si="3"/>
        <v>25</v>
      </c>
      <c r="AC3" s="43">
        <f t="shared" si="3"/>
        <v>26</v>
      </c>
      <c r="AD3" s="43">
        <f t="shared" si="3"/>
        <v>27</v>
      </c>
      <c r="AE3" s="43">
        <f t="shared" si="3"/>
        <v>28</v>
      </c>
      <c r="AF3" s="43">
        <f t="shared" si="3"/>
        <v>29</v>
      </c>
      <c r="AG3" s="43">
        <f t="shared" si="3"/>
        <v>30</v>
      </c>
      <c r="AH3" s="43">
        <f t="shared" si="3"/>
        <v>31</v>
      </c>
      <c r="AI3" s="43">
        <f t="shared" si="3"/>
        <v>32</v>
      </c>
      <c r="AJ3" s="43">
        <f t="shared" si="3"/>
        <v>33</v>
      </c>
      <c r="AK3" s="43">
        <f t="shared" si="3"/>
        <v>34</v>
      </c>
      <c r="AL3" s="43">
        <f t="shared" si="3"/>
        <v>35</v>
      </c>
      <c r="AM3" s="43">
        <f t="shared" si="3"/>
        <v>36</v>
      </c>
      <c r="AN3" s="43">
        <f t="shared" si="3"/>
        <v>37</v>
      </c>
      <c r="AO3" s="43">
        <f t="shared" si="3"/>
        <v>38</v>
      </c>
      <c r="AP3" s="43">
        <f t="shared" si="3"/>
        <v>39</v>
      </c>
      <c r="AQ3" s="43">
        <f t="shared" si="3"/>
        <v>40</v>
      </c>
      <c r="AR3" s="43">
        <f t="shared" si="3"/>
        <v>41</v>
      </c>
      <c r="AS3" s="43">
        <f t="shared" si="3"/>
        <v>42</v>
      </c>
      <c r="AT3" s="43">
        <f t="shared" si="3"/>
        <v>43</v>
      </c>
      <c r="AU3" s="43">
        <f t="shared" si="3"/>
        <v>44</v>
      </c>
      <c r="AV3" s="43">
        <f t="shared" si="3"/>
        <v>45</v>
      </c>
      <c r="AW3" s="43">
        <f t="shared" si="3"/>
        <v>46</v>
      </c>
      <c r="AX3" s="43">
        <f t="shared" si="3"/>
        <v>47</v>
      </c>
      <c r="AY3" s="43">
        <f t="shared" si="3"/>
        <v>48</v>
      </c>
      <c r="AZ3" s="43">
        <f t="shared" si="3"/>
        <v>49</v>
      </c>
      <c r="BA3" s="43">
        <f t="shared" si="3"/>
        <v>50</v>
      </c>
      <c r="BB3" s="43">
        <f t="shared" si="3"/>
        <v>51</v>
      </c>
      <c r="BC3" s="43">
        <f t="shared" si="3"/>
        <v>52</v>
      </c>
      <c r="BD3" s="43">
        <f t="shared" si="3"/>
        <v>53</v>
      </c>
      <c r="BE3" s="43">
        <f t="shared" si="3"/>
        <v>54</v>
      </c>
      <c r="BF3" s="43">
        <f t="shared" si="3"/>
        <v>55</v>
      </c>
      <c r="BG3" s="43">
        <f t="shared" si="3"/>
        <v>56</v>
      </c>
      <c r="BH3" s="43">
        <f t="shared" si="3"/>
        <v>57</v>
      </c>
      <c r="BI3" s="43">
        <f t="shared" si="3"/>
        <v>58</v>
      </c>
      <c r="BJ3" s="43">
        <f t="shared" si="3"/>
        <v>59</v>
      </c>
      <c r="BK3" s="43">
        <f t="shared" si="3"/>
        <v>60</v>
      </c>
      <c r="BL3" s="43">
        <f t="shared" si="3"/>
        <v>61</v>
      </c>
      <c r="BM3" s="43">
        <f t="shared" si="3"/>
        <v>62</v>
      </c>
      <c r="BN3" s="43">
        <f t="shared" si="3"/>
        <v>63</v>
      </c>
      <c r="BO3" s="43">
        <f t="shared" si="3"/>
        <v>64</v>
      </c>
      <c r="BP3" s="43">
        <f t="shared" si="3"/>
        <v>65</v>
      </c>
      <c r="BQ3" s="43">
        <f t="shared" si="3"/>
        <v>66</v>
      </c>
      <c r="BR3" s="43">
        <f t="shared" ref="BR3:EC3" si="4">BQ3+1</f>
        <v>67</v>
      </c>
      <c r="BS3" s="43">
        <f t="shared" si="4"/>
        <v>68</v>
      </c>
      <c r="BT3" s="43">
        <f t="shared" si="4"/>
        <v>69</v>
      </c>
      <c r="BU3" s="43">
        <f t="shared" si="4"/>
        <v>70</v>
      </c>
      <c r="BV3" s="43">
        <f t="shared" si="4"/>
        <v>71</v>
      </c>
      <c r="BW3" s="43">
        <f t="shared" si="4"/>
        <v>72</v>
      </c>
      <c r="BX3" s="43">
        <f t="shared" si="4"/>
        <v>73</v>
      </c>
      <c r="BY3" s="43">
        <f t="shared" si="4"/>
        <v>74</v>
      </c>
      <c r="BZ3" s="43">
        <f t="shared" si="4"/>
        <v>75</v>
      </c>
      <c r="CA3" s="43">
        <f t="shared" si="4"/>
        <v>76</v>
      </c>
      <c r="CB3" s="43">
        <f t="shared" si="4"/>
        <v>77</v>
      </c>
      <c r="CC3" s="43">
        <f t="shared" si="4"/>
        <v>78</v>
      </c>
      <c r="CD3" s="43">
        <f t="shared" si="4"/>
        <v>79</v>
      </c>
      <c r="CE3" s="43">
        <f t="shared" si="4"/>
        <v>80</v>
      </c>
      <c r="CF3" s="43">
        <f t="shared" si="4"/>
        <v>81</v>
      </c>
      <c r="CG3" s="43">
        <f t="shared" si="4"/>
        <v>82</v>
      </c>
      <c r="CH3" s="43">
        <f t="shared" si="4"/>
        <v>83</v>
      </c>
      <c r="CI3" s="43">
        <f t="shared" si="4"/>
        <v>84</v>
      </c>
      <c r="CJ3" s="43">
        <f t="shared" si="4"/>
        <v>85</v>
      </c>
      <c r="CK3" s="43">
        <f t="shared" si="4"/>
        <v>86</v>
      </c>
      <c r="CL3" s="43">
        <f t="shared" si="4"/>
        <v>87</v>
      </c>
      <c r="CM3" s="43">
        <f t="shared" si="4"/>
        <v>88</v>
      </c>
      <c r="CN3" s="43">
        <f t="shared" si="4"/>
        <v>89</v>
      </c>
      <c r="CO3" s="43">
        <f t="shared" si="4"/>
        <v>90</v>
      </c>
      <c r="CP3" s="43">
        <f t="shared" si="4"/>
        <v>91</v>
      </c>
      <c r="CQ3" s="43">
        <f t="shared" si="4"/>
        <v>92</v>
      </c>
      <c r="CR3" s="43">
        <f t="shared" si="4"/>
        <v>93</v>
      </c>
      <c r="CS3" s="43">
        <f t="shared" si="4"/>
        <v>94</v>
      </c>
      <c r="CT3" s="43">
        <f t="shared" si="4"/>
        <v>95</v>
      </c>
      <c r="CU3" s="43">
        <f t="shared" si="4"/>
        <v>96</v>
      </c>
      <c r="CV3" s="43">
        <f t="shared" si="4"/>
        <v>97</v>
      </c>
      <c r="CW3" s="43">
        <f t="shared" si="4"/>
        <v>98</v>
      </c>
      <c r="CX3" s="43">
        <f t="shared" si="4"/>
        <v>99</v>
      </c>
      <c r="CY3" s="43">
        <f t="shared" si="4"/>
        <v>100</v>
      </c>
      <c r="CZ3" s="43">
        <f t="shared" si="4"/>
        <v>101</v>
      </c>
      <c r="DA3" s="43">
        <f t="shared" si="4"/>
        <v>102</v>
      </c>
      <c r="DB3" s="43">
        <f t="shared" si="4"/>
        <v>103</v>
      </c>
      <c r="DC3" s="43">
        <f t="shared" si="4"/>
        <v>104</v>
      </c>
      <c r="DD3" s="43">
        <f t="shared" si="4"/>
        <v>105</v>
      </c>
      <c r="DE3" s="43">
        <f t="shared" si="4"/>
        <v>106</v>
      </c>
      <c r="DF3" s="43">
        <f t="shared" si="4"/>
        <v>107</v>
      </c>
      <c r="DG3" s="43">
        <f t="shared" si="4"/>
        <v>108</v>
      </c>
      <c r="DH3" s="43">
        <f t="shared" si="4"/>
        <v>109</v>
      </c>
      <c r="DI3" s="43">
        <f t="shared" si="4"/>
        <v>110</v>
      </c>
      <c r="DJ3" s="43">
        <f t="shared" si="4"/>
        <v>111</v>
      </c>
      <c r="DK3" s="43">
        <f t="shared" si="4"/>
        <v>112</v>
      </c>
      <c r="DL3" s="43">
        <f t="shared" si="4"/>
        <v>113</v>
      </c>
      <c r="DM3" s="43">
        <f t="shared" si="4"/>
        <v>114</v>
      </c>
      <c r="DN3" s="43">
        <f t="shared" si="4"/>
        <v>115</v>
      </c>
      <c r="DO3" s="43">
        <f t="shared" si="4"/>
        <v>116</v>
      </c>
      <c r="DP3" s="43">
        <f t="shared" si="4"/>
        <v>117</v>
      </c>
      <c r="DQ3" s="43">
        <f t="shared" si="4"/>
        <v>118</v>
      </c>
      <c r="DR3" s="43">
        <f t="shared" si="4"/>
        <v>119</v>
      </c>
      <c r="DS3" s="43">
        <f t="shared" si="4"/>
        <v>120</v>
      </c>
      <c r="DT3" s="43">
        <f t="shared" si="4"/>
        <v>121</v>
      </c>
      <c r="DU3" s="43">
        <f t="shared" si="4"/>
        <v>122</v>
      </c>
      <c r="DV3" s="43">
        <f t="shared" si="4"/>
        <v>123</v>
      </c>
      <c r="DW3" s="43">
        <f t="shared" si="4"/>
        <v>124</v>
      </c>
      <c r="DX3" s="43">
        <f t="shared" si="4"/>
        <v>125</v>
      </c>
      <c r="DY3" s="43">
        <f t="shared" si="4"/>
        <v>126</v>
      </c>
      <c r="DZ3" s="43">
        <f t="shared" si="4"/>
        <v>127</v>
      </c>
      <c r="EA3" s="43">
        <f t="shared" si="4"/>
        <v>128</v>
      </c>
      <c r="EB3" s="43">
        <f t="shared" si="4"/>
        <v>129</v>
      </c>
      <c r="EC3" s="43">
        <f t="shared" si="4"/>
        <v>130</v>
      </c>
      <c r="ED3" s="43">
        <f t="shared" ref="ED3:GA3" si="5">EC3+1</f>
        <v>131</v>
      </c>
      <c r="EE3" s="43">
        <f t="shared" si="5"/>
        <v>132</v>
      </c>
      <c r="EF3" s="43">
        <f t="shared" si="5"/>
        <v>133</v>
      </c>
      <c r="EG3" s="43">
        <f t="shared" si="5"/>
        <v>134</v>
      </c>
      <c r="EH3" s="43">
        <f t="shared" si="5"/>
        <v>135</v>
      </c>
      <c r="EI3" s="43">
        <f t="shared" si="5"/>
        <v>136</v>
      </c>
      <c r="EJ3" s="43">
        <f t="shared" si="5"/>
        <v>137</v>
      </c>
      <c r="EK3" s="43">
        <f t="shared" si="5"/>
        <v>138</v>
      </c>
      <c r="EL3" s="43">
        <f t="shared" si="5"/>
        <v>139</v>
      </c>
      <c r="EM3" s="43">
        <f t="shared" si="5"/>
        <v>140</v>
      </c>
      <c r="EN3" s="43">
        <f t="shared" si="5"/>
        <v>141</v>
      </c>
      <c r="EO3" s="43">
        <f t="shared" si="5"/>
        <v>142</v>
      </c>
      <c r="EP3" s="43">
        <f t="shared" si="5"/>
        <v>143</v>
      </c>
      <c r="EQ3" s="43">
        <f t="shared" si="5"/>
        <v>144</v>
      </c>
      <c r="ER3" s="43">
        <f t="shared" si="5"/>
        <v>145</v>
      </c>
      <c r="ES3" s="43">
        <f t="shared" si="5"/>
        <v>146</v>
      </c>
      <c r="ET3" s="43">
        <f t="shared" si="5"/>
        <v>147</v>
      </c>
      <c r="EU3" s="43">
        <f t="shared" si="5"/>
        <v>148</v>
      </c>
      <c r="EV3" s="43">
        <f t="shared" si="5"/>
        <v>149</v>
      </c>
      <c r="EW3" s="43">
        <f t="shared" si="5"/>
        <v>150</v>
      </c>
      <c r="EX3" s="43">
        <f t="shared" si="5"/>
        <v>151</v>
      </c>
      <c r="EY3" s="43">
        <f t="shared" si="5"/>
        <v>152</v>
      </c>
      <c r="EZ3" s="43">
        <f t="shared" si="5"/>
        <v>153</v>
      </c>
      <c r="FA3" s="43">
        <f t="shared" si="5"/>
        <v>154</v>
      </c>
      <c r="FB3" s="43">
        <f t="shared" si="5"/>
        <v>155</v>
      </c>
      <c r="FC3" s="43">
        <f t="shared" si="5"/>
        <v>156</v>
      </c>
      <c r="FD3" s="43">
        <f t="shared" si="5"/>
        <v>157</v>
      </c>
      <c r="FE3" s="43">
        <f t="shared" si="5"/>
        <v>158</v>
      </c>
      <c r="FF3" s="43">
        <f t="shared" si="5"/>
        <v>159</v>
      </c>
      <c r="FG3" s="43">
        <f t="shared" si="5"/>
        <v>160</v>
      </c>
      <c r="FH3" s="43">
        <f t="shared" si="5"/>
        <v>161</v>
      </c>
      <c r="FI3" s="43">
        <f t="shared" si="5"/>
        <v>162</v>
      </c>
      <c r="FJ3" s="43">
        <f t="shared" si="5"/>
        <v>163</v>
      </c>
      <c r="FK3" s="43">
        <f t="shared" si="5"/>
        <v>164</v>
      </c>
      <c r="FL3" s="43">
        <f t="shared" si="5"/>
        <v>165</v>
      </c>
      <c r="FM3" s="43">
        <f t="shared" si="5"/>
        <v>166</v>
      </c>
      <c r="FN3" s="43">
        <f t="shared" si="5"/>
        <v>167</v>
      </c>
      <c r="FO3" s="43">
        <f t="shared" si="5"/>
        <v>168</v>
      </c>
      <c r="FP3" s="43">
        <f t="shared" si="5"/>
        <v>169</v>
      </c>
      <c r="FQ3" s="43">
        <f t="shared" si="5"/>
        <v>170</v>
      </c>
      <c r="FR3" s="43">
        <f t="shared" si="5"/>
        <v>171</v>
      </c>
      <c r="FS3" s="43">
        <f t="shared" si="5"/>
        <v>172</v>
      </c>
      <c r="FT3" s="43">
        <f t="shared" si="5"/>
        <v>173</v>
      </c>
      <c r="FU3" s="43">
        <f t="shared" si="5"/>
        <v>174</v>
      </c>
      <c r="FV3" s="43">
        <f t="shared" si="5"/>
        <v>175</v>
      </c>
      <c r="FW3" s="43">
        <f t="shared" si="5"/>
        <v>176</v>
      </c>
      <c r="FX3" s="43">
        <f t="shared" si="5"/>
        <v>177</v>
      </c>
      <c r="FY3" s="43">
        <f t="shared" si="5"/>
        <v>178</v>
      </c>
      <c r="FZ3" s="43">
        <f t="shared" si="5"/>
        <v>179</v>
      </c>
      <c r="GA3" s="44">
        <f t="shared" si="5"/>
        <v>180</v>
      </c>
    </row>
    <row r="4" spans="2:183" x14ac:dyDescent="0.3">
      <c r="B4" s="45" t="s">
        <v>46</v>
      </c>
      <c r="C4" s="52" t="s">
        <v>100</v>
      </c>
      <c r="D4" s="38">
        <f>EOMONTH(Analysis_Start,0)</f>
        <v>43861</v>
      </c>
      <c r="E4" s="38">
        <f>EOMONTH(D4,1)</f>
        <v>43890</v>
      </c>
      <c r="F4" s="38">
        <f t="shared" ref="F4:BQ4" si="6">EOMONTH(E4,1)</f>
        <v>43921</v>
      </c>
      <c r="G4" s="38">
        <f t="shared" si="6"/>
        <v>43951</v>
      </c>
      <c r="H4" s="38">
        <f t="shared" si="6"/>
        <v>43982</v>
      </c>
      <c r="I4" s="38">
        <f t="shared" si="6"/>
        <v>44012</v>
      </c>
      <c r="J4" s="38">
        <f t="shared" si="6"/>
        <v>44043</v>
      </c>
      <c r="K4" s="38">
        <f t="shared" si="6"/>
        <v>44074</v>
      </c>
      <c r="L4" s="38">
        <f t="shared" si="6"/>
        <v>44104</v>
      </c>
      <c r="M4" s="38">
        <f t="shared" si="6"/>
        <v>44135</v>
      </c>
      <c r="N4" s="38">
        <f t="shared" si="6"/>
        <v>44165</v>
      </c>
      <c r="O4" s="38">
        <f t="shared" si="6"/>
        <v>44196</v>
      </c>
      <c r="P4" s="38">
        <f t="shared" si="6"/>
        <v>44227</v>
      </c>
      <c r="Q4" s="38">
        <f t="shared" si="6"/>
        <v>44255</v>
      </c>
      <c r="R4" s="38">
        <f t="shared" si="6"/>
        <v>44286</v>
      </c>
      <c r="S4" s="38">
        <f t="shared" si="6"/>
        <v>44316</v>
      </c>
      <c r="T4" s="38">
        <f t="shared" si="6"/>
        <v>44347</v>
      </c>
      <c r="U4" s="38">
        <f t="shared" si="6"/>
        <v>44377</v>
      </c>
      <c r="V4" s="38">
        <f t="shared" si="6"/>
        <v>44408</v>
      </c>
      <c r="W4" s="38">
        <f t="shared" si="6"/>
        <v>44439</v>
      </c>
      <c r="X4" s="38">
        <f t="shared" si="6"/>
        <v>44469</v>
      </c>
      <c r="Y4" s="38">
        <f t="shared" si="6"/>
        <v>44500</v>
      </c>
      <c r="Z4" s="38">
        <f t="shared" si="6"/>
        <v>44530</v>
      </c>
      <c r="AA4" s="38">
        <f t="shared" si="6"/>
        <v>44561</v>
      </c>
      <c r="AB4" s="38">
        <f t="shared" si="6"/>
        <v>44592</v>
      </c>
      <c r="AC4" s="38">
        <f t="shared" si="6"/>
        <v>44620</v>
      </c>
      <c r="AD4" s="38">
        <f t="shared" si="6"/>
        <v>44651</v>
      </c>
      <c r="AE4" s="38">
        <f t="shared" si="6"/>
        <v>44681</v>
      </c>
      <c r="AF4" s="38">
        <f t="shared" si="6"/>
        <v>44712</v>
      </c>
      <c r="AG4" s="38">
        <f t="shared" si="6"/>
        <v>44742</v>
      </c>
      <c r="AH4" s="38">
        <f t="shared" si="6"/>
        <v>44773</v>
      </c>
      <c r="AI4" s="38">
        <f t="shared" si="6"/>
        <v>44804</v>
      </c>
      <c r="AJ4" s="38">
        <f t="shared" si="6"/>
        <v>44834</v>
      </c>
      <c r="AK4" s="38">
        <f t="shared" si="6"/>
        <v>44865</v>
      </c>
      <c r="AL4" s="38">
        <f t="shared" si="6"/>
        <v>44895</v>
      </c>
      <c r="AM4" s="38">
        <f t="shared" si="6"/>
        <v>44926</v>
      </c>
      <c r="AN4" s="38">
        <f t="shared" si="6"/>
        <v>44957</v>
      </c>
      <c r="AO4" s="38">
        <f t="shared" si="6"/>
        <v>44985</v>
      </c>
      <c r="AP4" s="38">
        <f t="shared" si="6"/>
        <v>45016</v>
      </c>
      <c r="AQ4" s="38">
        <f t="shared" si="6"/>
        <v>45046</v>
      </c>
      <c r="AR4" s="38">
        <f t="shared" si="6"/>
        <v>45077</v>
      </c>
      <c r="AS4" s="38">
        <f t="shared" si="6"/>
        <v>45107</v>
      </c>
      <c r="AT4" s="38">
        <f t="shared" si="6"/>
        <v>45138</v>
      </c>
      <c r="AU4" s="38">
        <f t="shared" si="6"/>
        <v>45169</v>
      </c>
      <c r="AV4" s="38">
        <f t="shared" si="6"/>
        <v>45199</v>
      </c>
      <c r="AW4" s="38">
        <f t="shared" si="6"/>
        <v>45230</v>
      </c>
      <c r="AX4" s="38">
        <f t="shared" si="6"/>
        <v>45260</v>
      </c>
      <c r="AY4" s="38">
        <f t="shared" si="6"/>
        <v>45291</v>
      </c>
      <c r="AZ4" s="38">
        <f t="shared" si="6"/>
        <v>45322</v>
      </c>
      <c r="BA4" s="38">
        <f t="shared" si="6"/>
        <v>45351</v>
      </c>
      <c r="BB4" s="38">
        <f t="shared" si="6"/>
        <v>45382</v>
      </c>
      <c r="BC4" s="38">
        <f t="shared" si="6"/>
        <v>45412</v>
      </c>
      <c r="BD4" s="38">
        <f t="shared" si="6"/>
        <v>45443</v>
      </c>
      <c r="BE4" s="38">
        <f t="shared" si="6"/>
        <v>45473</v>
      </c>
      <c r="BF4" s="38">
        <f t="shared" si="6"/>
        <v>45504</v>
      </c>
      <c r="BG4" s="38">
        <f t="shared" si="6"/>
        <v>45535</v>
      </c>
      <c r="BH4" s="38">
        <f t="shared" si="6"/>
        <v>45565</v>
      </c>
      <c r="BI4" s="38">
        <f t="shared" si="6"/>
        <v>45596</v>
      </c>
      <c r="BJ4" s="38">
        <f t="shared" si="6"/>
        <v>45626</v>
      </c>
      <c r="BK4" s="38">
        <f t="shared" si="6"/>
        <v>45657</v>
      </c>
      <c r="BL4" s="38">
        <f t="shared" si="6"/>
        <v>45688</v>
      </c>
      <c r="BM4" s="38">
        <f t="shared" si="6"/>
        <v>45716</v>
      </c>
      <c r="BN4" s="38">
        <f t="shared" si="6"/>
        <v>45747</v>
      </c>
      <c r="BO4" s="38">
        <f t="shared" si="6"/>
        <v>45777</v>
      </c>
      <c r="BP4" s="38">
        <f t="shared" si="6"/>
        <v>45808</v>
      </c>
      <c r="BQ4" s="38">
        <f t="shared" si="6"/>
        <v>45838</v>
      </c>
      <c r="BR4" s="38">
        <f t="shared" ref="BR4:EC4" si="7">EOMONTH(BQ4,1)</f>
        <v>45869</v>
      </c>
      <c r="BS4" s="38">
        <f t="shared" si="7"/>
        <v>45900</v>
      </c>
      <c r="BT4" s="38">
        <f t="shared" si="7"/>
        <v>45930</v>
      </c>
      <c r="BU4" s="38">
        <f t="shared" si="7"/>
        <v>45961</v>
      </c>
      <c r="BV4" s="38">
        <f t="shared" si="7"/>
        <v>45991</v>
      </c>
      <c r="BW4" s="38">
        <f t="shared" si="7"/>
        <v>46022</v>
      </c>
      <c r="BX4" s="38">
        <f t="shared" si="7"/>
        <v>46053</v>
      </c>
      <c r="BY4" s="38">
        <f t="shared" si="7"/>
        <v>46081</v>
      </c>
      <c r="BZ4" s="38">
        <f t="shared" si="7"/>
        <v>46112</v>
      </c>
      <c r="CA4" s="38">
        <f t="shared" si="7"/>
        <v>46142</v>
      </c>
      <c r="CB4" s="38">
        <f t="shared" si="7"/>
        <v>46173</v>
      </c>
      <c r="CC4" s="38">
        <f t="shared" si="7"/>
        <v>46203</v>
      </c>
      <c r="CD4" s="38">
        <f t="shared" si="7"/>
        <v>46234</v>
      </c>
      <c r="CE4" s="38">
        <f t="shared" si="7"/>
        <v>46265</v>
      </c>
      <c r="CF4" s="38">
        <f t="shared" si="7"/>
        <v>46295</v>
      </c>
      <c r="CG4" s="38">
        <f t="shared" si="7"/>
        <v>46326</v>
      </c>
      <c r="CH4" s="38">
        <f t="shared" si="7"/>
        <v>46356</v>
      </c>
      <c r="CI4" s="38">
        <f t="shared" si="7"/>
        <v>46387</v>
      </c>
      <c r="CJ4" s="38">
        <f t="shared" si="7"/>
        <v>46418</v>
      </c>
      <c r="CK4" s="38">
        <f t="shared" si="7"/>
        <v>46446</v>
      </c>
      <c r="CL4" s="38">
        <f t="shared" si="7"/>
        <v>46477</v>
      </c>
      <c r="CM4" s="38">
        <f t="shared" si="7"/>
        <v>46507</v>
      </c>
      <c r="CN4" s="38">
        <f t="shared" si="7"/>
        <v>46538</v>
      </c>
      <c r="CO4" s="38">
        <f t="shared" si="7"/>
        <v>46568</v>
      </c>
      <c r="CP4" s="38">
        <f t="shared" si="7"/>
        <v>46599</v>
      </c>
      <c r="CQ4" s="38">
        <f t="shared" si="7"/>
        <v>46630</v>
      </c>
      <c r="CR4" s="38">
        <f t="shared" si="7"/>
        <v>46660</v>
      </c>
      <c r="CS4" s="38">
        <f t="shared" si="7"/>
        <v>46691</v>
      </c>
      <c r="CT4" s="38">
        <f t="shared" si="7"/>
        <v>46721</v>
      </c>
      <c r="CU4" s="38">
        <f t="shared" si="7"/>
        <v>46752</v>
      </c>
      <c r="CV4" s="38">
        <f t="shared" si="7"/>
        <v>46783</v>
      </c>
      <c r="CW4" s="38">
        <f t="shared" si="7"/>
        <v>46812</v>
      </c>
      <c r="CX4" s="38">
        <f t="shared" si="7"/>
        <v>46843</v>
      </c>
      <c r="CY4" s="38">
        <f t="shared" si="7"/>
        <v>46873</v>
      </c>
      <c r="CZ4" s="38">
        <f t="shared" si="7"/>
        <v>46904</v>
      </c>
      <c r="DA4" s="38">
        <f t="shared" si="7"/>
        <v>46934</v>
      </c>
      <c r="DB4" s="38">
        <f t="shared" si="7"/>
        <v>46965</v>
      </c>
      <c r="DC4" s="38">
        <f t="shared" si="7"/>
        <v>46996</v>
      </c>
      <c r="DD4" s="38">
        <f t="shared" si="7"/>
        <v>47026</v>
      </c>
      <c r="DE4" s="38">
        <f t="shared" si="7"/>
        <v>47057</v>
      </c>
      <c r="DF4" s="38">
        <f t="shared" si="7"/>
        <v>47087</v>
      </c>
      <c r="DG4" s="38">
        <f t="shared" si="7"/>
        <v>47118</v>
      </c>
      <c r="DH4" s="38">
        <f t="shared" si="7"/>
        <v>47149</v>
      </c>
      <c r="DI4" s="38">
        <f t="shared" si="7"/>
        <v>47177</v>
      </c>
      <c r="DJ4" s="38">
        <f t="shared" si="7"/>
        <v>47208</v>
      </c>
      <c r="DK4" s="38">
        <f t="shared" si="7"/>
        <v>47238</v>
      </c>
      <c r="DL4" s="38">
        <f t="shared" si="7"/>
        <v>47269</v>
      </c>
      <c r="DM4" s="38">
        <f t="shared" si="7"/>
        <v>47299</v>
      </c>
      <c r="DN4" s="38">
        <f t="shared" si="7"/>
        <v>47330</v>
      </c>
      <c r="DO4" s="38">
        <f t="shared" si="7"/>
        <v>47361</v>
      </c>
      <c r="DP4" s="38">
        <f t="shared" si="7"/>
        <v>47391</v>
      </c>
      <c r="DQ4" s="38">
        <f t="shared" si="7"/>
        <v>47422</v>
      </c>
      <c r="DR4" s="38">
        <f t="shared" si="7"/>
        <v>47452</v>
      </c>
      <c r="DS4" s="38">
        <f t="shared" si="7"/>
        <v>47483</v>
      </c>
      <c r="DT4" s="38">
        <f t="shared" si="7"/>
        <v>47514</v>
      </c>
      <c r="DU4" s="38">
        <f t="shared" si="7"/>
        <v>47542</v>
      </c>
      <c r="DV4" s="38">
        <f t="shared" si="7"/>
        <v>47573</v>
      </c>
      <c r="DW4" s="38">
        <f t="shared" si="7"/>
        <v>47603</v>
      </c>
      <c r="DX4" s="38">
        <f t="shared" si="7"/>
        <v>47634</v>
      </c>
      <c r="DY4" s="38">
        <f t="shared" si="7"/>
        <v>47664</v>
      </c>
      <c r="DZ4" s="38">
        <f t="shared" si="7"/>
        <v>47695</v>
      </c>
      <c r="EA4" s="38">
        <f t="shared" si="7"/>
        <v>47726</v>
      </c>
      <c r="EB4" s="38">
        <f t="shared" si="7"/>
        <v>47756</v>
      </c>
      <c r="EC4" s="38">
        <f t="shared" si="7"/>
        <v>47787</v>
      </c>
      <c r="ED4" s="38">
        <f t="shared" ref="ED4:GA4" si="8">EOMONTH(EC4,1)</f>
        <v>47817</v>
      </c>
      <c r="EE4" s="38">
        <f t="shared" si="8"/>
        <v>47848</v>
      </c>
      <c r="EF4" s="38">
        <f t="shared" si="8"/>
        <v>47879</v>
      </c>
      <c r="EG4" s="38">
        <f t="shared" si="8"/>
        <v>47907</v>
      </c>
      <c r="EH4" s="38">
        <f t="shared" si="8"/>
        <v>47938</v>
      </c>
      <c r="EI4" s="38">
        <f t="shared" si="8"/>
        <v>47968</v>
      </c>
      <c r="EJ4" s="38">
        <f t="shared" si="8"/>
        <v>47999</v>
      </c>
      <c r="EK4" s="38">
        <f t="shared" si="8"/>
        <v>48029</v>
      </c>
      <c r="EL4" s="38">
        <f t="shared" si="8"/>
        <v>48060</v>
      </c>
      <c r="EM4" s="38">
        <f t="shared" si="8"/>
        <v>48091</v>
      </c>
      <c r="EN4" s="38">
        <f t="shared" si="8"/>
        <v>48121</v>
      </c>
      <c r="EO4" s="38">
        <f t="shared" si="8"/>
        <v>48152</v>
      </c>
      <c r="EP4" s="38">
        <f t="shared" si="8"/>
        <v>48182</v>
      </c>
      <c r="EQ4" s="38">
        <f t="shared" si="8"/>
        <v>48213</v>
      </c>
      <c r="ER4" s="38">
        <f t="shared" si="8"/>
        <v>48244</v>
      </c>
      <c r="ES4" s="38">
        <f t="shared" si="8"/>
        <v>48273</v>
      </c>
      <c r="ET4" s="38">
        <f t="shared" si="8"/>
        <v>48304</v>
      </c>
      <c r="EU4" s="38">
        <f t="shared" si="8"/>
        <v>48334</v>
      </c>
      <c r="EV4" s="38">
        <f t="shared" si="8"/>
        <v>48365</v>
      </c>
      <c r="EW4" s="38">
        <f t="shared" si="8"/>
        <v>48395</v>
      </c>
      <c r="EX4" s="38">
        <f t="shared" si="8"/>
        <v>48426</v>
      </c>
      <c r="EY4" s="38">
        <f t="shared" si="8"/>
        <v>48457</v>
      </c>
      <c r="EZ4" s="38">
        <f t="shared" si="8"/>
        <v>48487</v>
      </c>
      <c r="FA4" s="38">
        <f t="shared" si="8"/>
        <v>48518</v>
      </c>
      <c r="FB4" s="38">
        <f t="shared" si="8"/>
        <v>48548</v>
      </c>
      <c r="FC4" s="38">
        <f t="shared" si="8"/>
        <v>48579</v>
      </c>
      <c r="FD4" s="38">
        <f t="shared" si="8"/>
        <v>48610</v>
      </c>
      <c r="FE4" s="38">
        <f t="shared" si="8"/>
        <v>48638</v>
      </c>
      <c r="FF4" s="38">
        <f t="shared" si="8"/>
        <v>48669</v>
      </c>
      <c r="FG4" s="38">
        <f t="shared" si="8"/>
        <v>48699</v>
      </c>
      <c r="FH4" s="38">
        <f t="shared" si="8"/>
        <v>48730</v>
      </c>
      <c r="FI4" s="38">
        <f t="shared" si="8"/>
        <v>48760</v>
      </c>
      <c r="FJ4" s="38">
        <f t="shared" si="8"/>
        <v>48791</v>
      </c>
      <c r="FK4" s="38">
        <f t="shared" si="8"/>
        <v>48822</v>
      </c>
      <c r="FL4" s="38">
        <f t="shared" si="8"/>
        <v>48852</v>
      </c>
      <c r="FM4" s="38">
        <f t="shared" si="8"/>
        <v>48883</v>
      </c>
      <c r="FN4" s="38">
        <f t="shared" si="8"/>
        <v>48913</v>
      </c>
      <c r="FO4" s="38">
        <f t="shared" si="8"/>
        <v>48944</v>
      </c>
      <c r="FP4" s="38">
        <f t="shared" si="8"/>
        <v>48975</v>
      </c>
      <c r="FQ4" s="38">
        <f t="shared" si="8"/>
        <v>49003</v>
      </c>
      <c r="FR4" s="38">
        <f t="shared" si="8"/>
        <v>49034</v>
      </c>
      <c r="FS4" s="38">
        <f t="shared" si="8"/>
        <v>49064</v>
      </c>
      <c r="FT4" s="38">
        <f t="shared" si="8"/>
        <v>49095</v>
      </c>
      <c r="FU4" s="38">
        <f t="shared" si="8"/>
        <v>49125</v>
      </c>
      <c r="FV4" s="38">
        <f t="shared" si="8"/>
        <v>49156</v>
      </c>
      <c r="FW4" s="38">
        <f t="shared" si="8"/>
        <v>49187</v>
      </c>
      <c r="FX4" s="38">
        <f t="shared" si="8"/>
        <v>49217</v>
      </c>
      <c r="FY4" s="38">
        <f t="shared" si="8"/>
        <v>49248</v>
      </c>
      <c r="FZ4" s="38">
        <f t="shared" si="8"/>
        <v>49278</v>
      </c>
      <c r="GA4" s="46">
        <f t="shared" si="8"/>
        <v>49309</v>
      </c>
    </row>
    <row r="5" spans="2:183" x14ac:dyDescent="0.3">
      <c r="B5" s="42" t="str">
        <f>IF('Res Rent Roll'!$B5="","",'Res Rent Roll'!$B5)</f>
        <v>1-Bed A R1</v>
      </c>
      <c r="C5" s="43"/>
      <c r="D5" s="47">
        <f>IF('Res Rent Roll'!$B5="","",Rollover!C5*'Res Rent Roll'!$S5*'Res Rent Roll'!$C5*(1+'Property Summary'!$L$22)^(Releasing!D$2-1))</f>
        <v>0</v>
      </c>
      <c r="E5" s="47">
        <f>IF('Res Rent Roll'!$B5="","",Rollover!D5*'Res Rent Roll'!$S5*'Res Rent Roll'!$C5*(1+'Property Summary'!$L$22)^(Releasing!E$2-1))</f>
        <v>0</v>
      </c>
      <c r="F5" s="47">
        <f>IF('Res Rent Roll'!$B5="","",Rollover!E5*'Res Rent Roll'!$S5*'Res Rent Roll'!$C5*(1+'Property Summary'!$L$22)^(Releasing!F$2-1))</f>
        <v>0</v>
      </c>
      <c r="G5" s="47">
        <f>IF('Res Rent Roll'!$B5="","",Rollover!F5*'Res Rent Roll'!$S5*'Res Rent Roll'!$C5*(1+'Property Summary'!$L$22)^(Releasing!G$2-1))</f>
        <v>0</v>
      </c>
      <c r="H5" s="47">
        <f>IF('Res Rent Roll'!$B5="","",Rollover!G5*'Res Rent Roll'!$S5*'Res Rent Roll'!$C5*(1+'Property Summary'!$L$22)^(Releasing!H$2-1))</f>
        <v>0</v>
      </c>
      <c r="I5" s="47">
        <f>IF('Res Rent Roll'!$B5="","",Rollover!H5*'Res Rent Roll'!$S5*'Res Rent Roll'!$C5*(1+'Property Summary'!$L$22)^(Releasing!I$2-1))</f>
        <v>0</v>
      </c>
      <c r="J5" s="47">
        <f>IF('Res Rent Roll'!$B5="","",Rollover!I5*'Res Rent Roll'!$S5*'Res Rent Roll'!$C5*(1+'Property Summary'!$L$22)^(Releasing!J$2-1))</f>
        <v>0</v>
      </c>
      <c r="K5" s="47">
        <f>IF('Res Rent Roll'!$B5="","",Rollover!J5*'Res Rent Roll'!$S5*'Res Rent Roll'!$C5*(1+'Property Summary'!$L$22)^(Releasing!K$2-1))</f>
        <v>0</v>
      </c>
      <c r="L5" s="47">
        <f>IF('Res Rent Roll'!$B5="","",Rollover!K5*'Res Rent Roll'!$S5*'Res Rent Roll'!$C5*(1+'Property Summary'!$L$22)^(Releasing!L$2-1))</f>
        <v>0</v>
      </c>
      <c r="M5" s="47">
        <f>IF('Res Rent Roll'!$B5="","",Rollover!L5*'Res Rent Roll'!$S5*'Res Rent Roll'!$C5*(1+'Property Summary'!$L$22)^(Releasing!M$2-1))</f>
        <v>0</v>
      </c>
      <c r="N5" s="47">
        <f>IF('Res Rent Roll'!$B5="","",Rollover!M5*'Res Rent Roll'!$S5*'Res Rent Roll'!$C5*(1+'Property Summary'!$L$22)^(Releasing!N$2-1))</f>
        <v>0</v>
      </c>
      <c r="O5" s="47">
        <f>IF('Res Rent Roll'!$B5="","",Rollover!N5*'Res Rent Roll'!$S5*'Res Rent Roll'!$C5*(1+'Property Summary'!$L$22)^(Releasing!O$2-1))</f>
        <v>0</v>
      </c>
      <c r="P5" s="47">
        <f>IF('Res Rent Roll'!$B5="","",Rollover!O5*'Res Rent Roll'!$S5*'Res Rent Roll'!$C5*(1+'Property Summary'!$L$22)^(Releasing!P$2-1))</f>
        <v>85.68</v>
      </c>
      <c r="Q5" s="47">
        <f>IF('Res Rent Roll'!$B5="","",Rollover!P5*'Res Rent Roll'!$S5*'Res Rent Roll'!$C5*(1+'Property Summary'!$L$22)^(Releasing!Q$2-1))</f>
        <v>0</v>
      </c>
      <c r="R5" s="47">
        <f>IF('Res Rent Roll'!$B5="","",Rollover!Q5*'Res Rent Roll'!$S5*'Res Rent Roll'!$C5*(1+'Property Summary'!$L$22)^(Releasing!R$2-1))</f>
        <v>0</v>
      </c>
      <c r="S5" s="47">
        <f>IF('Res Rent Roll'!$B5="","",Rollover!R5*'Res Rent Roll'!$S5*'Res Rent Roll'!$C5*(1+'Property Summary'!$L$22)^(Releasing!S$2-1))</f>
        <v>0</v>
      </c>
      <c r="T5" s="47">
        <f>IF('Res Rent Roll'!$B5="","",Rollover!S5*'Res Rent Roll'!$S5*'Res Rent Roll'!$C5*(1+'Property Summary'!$L$22)^(Releasing!T$2-1))</f>
        <v>0</v>
      </c>
      <c r="U5" s="47">
        <f>IF('Res Rent Roll'!$B5="","",Rollover!T5*'Res Rent Roll'!$S5*'Res Rent Roll'!$C5*(1+'Property Summary'!$L$22)^(Releasing!U$2-1))</f>
        <v>0</v>
      </c>
      <c r="V5" s="47">
        <f>IF('Res Rent Roll'!$B5="","",Rollover!U5*'Res Rent Roll'!$S5*'Res Rent Roll'!$C5*(1+'Property Summary'!$L$22)^(Releasing!V$2-1))</f>
        <v>0</v>
      </c>
      <c r="W5" s="47">
        <f>IF('Res Rent Roll'!$B5="","",Rollover!V5*'Res Rent Roll'!$S5*'Res Rent Roll'!$C5*(1+'Property Summary'!$L$22)^(Releasing!W$2-1))</f>
        <v>0</v>
      </c>
      <c r="X5" s="47">
        <f>IF('Res Rent Roll'!$B5="","",Rollover!W5*'Res Rent Roll'!$S5*'Res Rent Roll'!$C5*(1+'Property Summary'!$L$22)^(Releasing!X$2-1))</f>
        <v>0</v>
      </c>
      <c r="Y5" s="47">
        <f>IF('Res Rent Roll'!$B5="","",Rollover!X5*'Res Rent Roll'!$S5*'Res Rent Roll'!$C5*(1+'Property Summary'!$L$22)^(Releasing!Y$2-1))</f>
        <v>0</v>
      </c>
      <c r="Z5" s="47">
        <f>IF('Res Rent Roll'!$B5="","",Rollover!Y5*'Res Rent Roll'!$S5*'Res Rent Roll'!$C5*(1+'Property Summary'!$L$22)^(Releasing!Z$2-1))</f>
        <v>0</v>
      </c>
      <c r="AA5" s="47">
        <f>IF('Res Rent Roll'!$B5="","",Rollover!Z5*'Res Rent Roll'!$S5*'Res Rent Roll'!$C5*(1+'Property Summary'!$L$22)^(Releasing!AA$2-1))</f>
        <v>0</v>
      </c>
      <c r="AB5" s="47">
        <f>IF('Res Rent Roll'!$B5="","",Rollover!AA5*'Res Rent Roll'!$S5*'Res Rent Roll'!$C5*(1+'Property Summary'!$L$22)^(Releasing!AB$2-1))</f>
        <v>87.393599999999992</v>
      </c>
      <c r="AC5" s="47">
        <f>IF('Res Rent Roll'!$B5="","",Rollover!AB5*'Res Rent Roll'!$S5*'Res Rent Roll'!$C5*(1+'Property Summary'!$L$22)^(Releasing!AC$2-1))</f>
        <v>0</v>
      </c>
      <c r="AD5" s="47">
        <f>IF('Res Rent Roll'!$B5="","",Rollover!AC5*'Res Rent Roll'!$S5*'Res Rent Roll'!$C5*(1+'Property Summary'!$L$22)^(Releasing!AD$2-1))</f>
        <v>0</v>
      </c>
      <c r="AE5" s="47">
        <f>IF('Res Rent Roll'!$B5="","",Rollover!AD5*'Res Rent Roll'!$S5*'Res Rent Roll'!$C5*(1+'Property Summary'!$L$22)^(Releasing!AE$2-1))</f>
        <v>0</v>
      </c>
      <c r="AF5" s="47">
        <f>IF('Res Rent Roll'!$B5="","",Rollover!AE5*'Res Rent Roll'!$S5*'Res Rent Roll'!$C5*(1+'Property Summary'!$L$22)^(Releasing!AF$2-1))</f>
        <v>0</v>
      </c>
      <c r="AG5" s="47">
        <f>IF('Res Rent Roll'!$B5="","",Rollover!AF5*'Res Rent Roll'!$S5*'Res Rent Roll'!$C5*(1+'Property Summary'!$L$22)^(Releasing!AG$2-1))</f>
        <v>0</v>
      </c>
      <c r="AH5" s="47">
        <f>IF('Res Rent Roll'!$B5="","",Rollover!AG5*'Res Rent Roll'!$S5*'Res Rent Roll'!$C5*(1+'Property Summary'!$L$22)^(Releasing!AH$2-1))</f>
        <v>0</v>
      </c>
      <c r="AI5" s="47">
        <f>IF('Res Rent Roll'!$B5="","",Rollover!AH5*'Res Rent Roll'!$S5*'Res Rent Roll'!$C5*(1+'Property Summary'!$L$22)^(Releasing!AI$2-1))</f>
        <v>0</v>
      </c>
      <c r="AJ5" s="47">
        <f>IF('Res Rent Roll'!$B5="","",Rollover!AI5*'Res Rent Roll'!$S5*'Res Rent Roll'!$C5*(1+'Property Summary'!$L$22)^(Releasing!AJ$2-1))</f>
        <v>0</v>
      </c>
      <c r="AK5" s="47">
        <f>IF('Res Rent Roll'!$B5="","",Rollover!AJ5*'Res Rent Roll'!$S5*'Res Rent Roll'!$C5*(1+'Property Summary'!$L$22)^(Releasing!AK$2-1))</f>
        <v>0</v>
      </c>
      <c r="AL5" s="47">
        <f>IF('Res Rent Roll'!$B5="","",Rollover!AK5*'Res Rent Roll'!$S5*'Res Rent Roll'!$C5*(1+'Property Summary'!$L$22)^(Releasing!AL$2-1))</f>
        <v>0</v>
      </c>
      <c r="AM5" s="47">
        <f>IF('Res Rent Roll'!$B5="","",Rollover!AL5*'Res Rent Roll'!$S5*'Res Rent Roll'!$C5*(1+'Property Summary'!$L$22)^(Releasing!AM$2-1))</f>
        <v>0</v>
      </c>
      <c r="AN5" s="47">
        <f>IF('Res Rent Roll'!$B5="","",Rollover!AM5*'Res Rent Roll'!$S5*'Res Rent Roll'!$C5*(1+'Property Summary'!$L$22)^(Releasing!AN$2-1))</f>
        <v>89.141471999999993</v>
      </c>
      <c r="AO5" s="47">
        <f>IF('Res Rent Roll'!$B5="","",Rollover!AN5*'Res Rent Roll'!$S5*'Res Rent Roll'!$C5*(1+'Property Summary'!$L$22)^(Releasing!AO$2-1))</f>
        <v>0</v>
      </c>
      <c r="AP5" s="47">
        <f>IF('Res Rent Roll'!$B5="","",Rollover!AO5*'Res Rent Roll'!$S5*'Res Rent Roll'!$C5*(1+'Property Summary'!$L$22)^(Releasing!AP$2-1))</f>
        <v>0</v>
      </c>
      <c r="AQ5" s="47">
        <f>IF('Res Rent Roll'!$B5="","",Rollover!AP5*'Res Rent Roll'!$S5*'Res Rent Roll'!$C5*(1+'Property Summary'!$L$22)^(Releasing!AQ$2-1))</f>
        <v>0</v>
      </c>
      <c r="AR5" s="47">
        <f>IF('Res Rent Roll'!$B5="","",Rollover!AQ5*'Res Rent Roll'!$S5*'Res Rent Roll'!$C5*(1+'Property Summary'!$L$22)^(Releasing!AR$2-1))</f>
        <v>0</v>
      </c>
      <c r="AS5" s="47">
        <f>IF('Res Rent Roll'!$B5="","",Rollover!AR5*'Res Rent Roll'!$S5*'Res Rent Roll'!$C5*(1+'Property Summary'!$L$22)^(Releasing!AS$2-1))</f>
        <v>0</v>
      </c>
      <c r="AT5" s="47">
        <f>IF('Res Rent Roll'!$B5="","",Rollover!AS5*'Res Rent Roll'!$S5*'Res Rent Roll'!$C5*(1+'Property Summary'!$L$22)^(Releasing!AT$2-1))</f>
        <v>0</v>
      </c>
      <c r="AU5" s="47">
        <f>IF('Res Rent Roll'!$B5="","",Rollover!AT5*'Res Rent Roll'!$S5*'Res Rent Roll'!$C5*(1+'Property Summary'!$L$22)^(Releasing!AU$2-1))</f>
        <v>0</v>
      </c>
      <c r="AV5" s="47">
        <f>IF('Res Rent Roll'!$B5="","",Rollover!AU5*'Res Rent Roll'!$S5*'Res Rent Roll'!$C5*(1+'Property Summary'!$L$22)^(Releasing!AV$2-1))</f>
        <v>0</v>
      </c>
      <c r="AW5" s="47">
        <f>IF('Res Rent Roll'!$B5="","",Rollover!AV5*'Res Rent Roll'!$S5*'Res Rent Roll'!$C5*(1+'Property Summary'!$L$22)^(Releasing!AW$2-1))</f>
        <v>0</v>
      </c>
      <c r="AX5" s="47">
        <f>IF('Res Rent Roll'!$B5="","",Rollover!AW5*'Res Rent Roll'!$S5*'Res Rent Roll'!$C5*(1+'Property Summary'!$L$22)^(Releasing!AX$2-1))</f>
        <v>0</v>
      </c>
      <c r="AY5" s="47">
        <f>IF('Res Rent Roll'!$B5="","",Rollover!AX5*'Res Rent Roll'!$S5*'Res Rent Roll'!$C5*(1+'Property Summary'!$L$22)^(Releasing!AY$2-1))</f>
        <v>0</v>
      </c>
      <c r="AZ5" s="47">
        <f>IF('Res Rent Roll'!$B5="","",Rollover!AY5*'Res Rent Roll'!$S5*'Res Rent Roll'!$C5*(1+'Property Summary'!$L$22)^(Releasing!AZ$2-1))</f>
        <v>90.924301439999994</v>
      </c>
      <c r="BA5" s="47">
        <f>IF('Res Rent Roll'!$B5="","",Rollover!AZ5*'Res Rent Roll'!$S5*'Res Rent Roll'!$C5*(1+'Property Summary'!$L$22)^(Releasing!BA$2-1))</f>
        <v>0</v>
      </c>
      <c r="BB5" s="47">
        <f>IF('Res Rent Roll'!$B5="","",Rollover!BA5*'Res Rent Roll'!$S5*'Res Rent Roll'!$C5*(1+'Property Summary'!$L$22)^(Releasing!BB$2-1))</f>
        <v>0</v>
      </c>
      <c r="BC5" s="47">
        <f>IF('Res Rent Roll'!$B5="","",Rollover!BB5*'Res Rent Roll'!$S5*'Res Rent Roll'!$C5*(1+'Property Summary'!$L$22)^(Releasing!BC$2-1))</f>
        <v>0</v>
      </c>
      <c r="BD5" s="47">
        <f>IF('Res Rent Roll'!$B5="","",Rollover!BC5*'Res Rent Roll'!$S5*'Res Rent Roll'!$C5*(1+'Property Summary'!$L$22)^(Releasing!BD$2-1))</f>
        <v>0</v>
      </c>
      <c r="BE5" s="47">
        <f>IF('Res Rent Roll'!$B5="","",Rollover!BD5*'Res Rent Roll'!$S5*'Res Rent Roll'!$C5*(1+'Property Summary'!$L$22)^(Releasing!BE$2-1))</f>
        <v>0</v>
      </c>
      <c r="BF5" s="47">
        <f>IF('Res Rent Roll'!$B5="","",Rollover!BE5*'Res Rent Roll'!$S5*'Res Rent Roll'!$C5*(1+'Property Summary'!$L$22)^(Releasing!BF$2-1))</f>
        <v>0</v>
      </c>
      <c r="BG5" s="47">
        <f>IF('Res Rent Roll'!$B5="","",Rollover!BF5*'Res Rent Roll'!$S5*'Res Rent Roll'!$C5*(1+'Property Summary'!$L$22)^(Releasing!BG$2-1))</f>
        <v>0</v>
      </c>
      <c r="BH5" s="47">
        <f>IF('Res Rent Roll'!$B5="","",Rollover!BG5*'Res Rent Roll'!$S5*'Res Rent Roll'!$C5*(1+'Property Summary'!$L$22)^(Releasing!BH$2-1))</f>
        <v>0</v>
      </c>
      <c r="BI5" s="47">
        <f>IF('Res Rent Roll'!$B5="","",Rollover!BH5*'Res Rent Roll'!$S5*'Res Rent Roll'!$C5*(1+'Property Summary'!$L$22)^(Releasing!BI$2-1))</f>
        <v>0</v>
      </c>
      <c r="BJ5" s="47">
        <f>IF('Res Rent Roll'!$B5="","",Rollover!BI5*'Res Rent Roll'!$S5*'Res Rent Roll'!$C5*(1+'Property Summary'!$L$22)^(Releasing!BJ$2-1))</f>
        <v>0</v>
      </c>
      <c r="BK5" s="47">
        <f>IF('Res Rent Roll'!$B5="","",Rollover!BJ5*'Res Rent Roll'!$S5*'Res Rent Roll'!$C5*(1+'Property Summary'!$L$22)^(Releasing!BK$2-1))</f>
        <v>0</v>
      </c>
      <c r="BL5" s="47">
        <f>IF('Res Rent Roll'!$B5="","",Rollover!BK5*'Res Rent Roll'!$S5*'Res Rent Roll'!$C5*(1+'Property Summary'!$L$22)^(Releasing!BL$2-1))</f>
        <v>92.742787468800003</v>
      </c>
      <c r="BM5" s="47">
        <f>IF('Res Rent Roll'!$B5="","",Rollover!BL5*'Res Rent Roll'!$S5*'Res Rent Roll'!$C5*(1+'Property Summary'!$L$22)^(Releasing!BM$2-1))</f>
        <v>0</v>
      </c>
      <c r="BN5" s="47">
        <f>IF('Res Rent Roll'!$B5="","",Rollover!BM5*'Res Rent Roll'!$S5*'Res Rent Roll'!$C5*(1+'Property Summary'!$L$22)^(Releasing!BN$2-1))</f>
        <v>0</v>
      </c>
      <c r="BO5" s="47">
        <f>IF('Res Rent Roll'!$B5="","",Rollover!BN5*'Res Rent Roll'!$S5*'Res Rent Roll'!$C5*(1+'Property Summary'!$L$22)^(Releasing!BO$2-1))</f>
        <v>0</v>
      </c>
      <c r="BP5" s="47">
        <f>IF('Res Rent Roll'!$B5="","",Rollover!BO5*'Res Rent Roll'!$S5*'Res Rent Roll'!$C5*(1+'Property Summary'!$L$22)^(Releasing!BP$2-1))</f>
        <v>0</v>
      </c>
      <c r="BQ5" s="47">
        <f>IF('Res Rent Roll'!$B5="","",Rollover!BP5*'Res Rent Roll'!$S5*'Res Rent Roll'!$C5*(1+'Property Summary'!$L$22)^(Releasing!BQ$2-1))</f>
        <v>0</v>
      </c>
      <c r="BR5" s="47">
        <f>IF('Res Rent Roll'!$B5="","",Rollover!BQ5*'Res Rent Roll'!$S5*'Res Rent Roll'!$C5*(1+'Property Summary'!$L$22)^(Releasing!BR$2-1))</f>
        <v>0</v>
      </c>
      <c r="BS5" s="47">
        <f>IF('Res Rent Roll'!$B5="","",Rollover!BR5*'Res Rent Roll'!$S5*'Res Rent Roll'!$C5*(1+'Property Summary'!$L$22)^(Releasing!BS$2-1))</f>
        <v>0</v>
      </c>
      <c r="BT5" s="47">
        <f>IF('Res Rent Roll'!$B5="","",Rollover!BS5*'Res Rent Roll'!$S5*'Res Rent Roll'!$C5*(1+'Property Summary'!$L$22)^(Releasing!BT$2-1))</f>
        <v>0</v>
      </c>
      <c r="BU5" s="47">
        <f>IF('Res Rent Roll'!$B5="","",Rollover!BT5*'Res Rent Roll'!$S5*'Res Rent Roll'!$C5*(1+'Property Summary'!$L$22)^(Releasing!BU$2-1))</f>
        <v>0</v>
      </c>
      <c r="BV5" s="47">
        <f>IF('Res Rent Roll'!$B5="","",Rollover!BU5*'Res Rent Roll'!$S5*'Res Rent Roll'!$C5*(1+'Property Summary'!$L$22)^(Releasing!BV$2-1))</f>
        <v>0</v>
      </c>
      <c r="BW5" s="47">
        <f>IF('Res Rent Roll'!$B5="","",Rollover!BV5*'Res Rent Roll'!$S5*'Res Rent Roll'!$C5*(1+'Property Summary'!$L$22)^(Releasing!BW$2-1))</f>
        <v>0</v>
      </c>
      <c r="BX5" s="47">
        <f>IF('Res Rent Roll'!$B5="","",Rollover!BW5*'Res Rent Roll'!$S5*'Res Rent Roll'!$C5*(1+'Property Summary'!$L$22)^(Releasing!BX$2-1))</f>
        <v>94.597643218176003</v>
      </c>
      <c r="BY5" s="47">
        <f>IF('Res Rent Roll'!$B5="","",Rollover!BX5*'Res Rent Roll'!$S5*'Res Rent Roll'!$C5*(1+'Property Summary'!$L$22)^(Releasing!BY$2-1))</f>
        <v>0</v>
      </c>
      <c r="BZ5" s="47">
        <f>IF('Res Rent Roll'!$B5="","",Rollover!BY5*'Res Rent Roll'!$S5*'Res Rent Roll'!$C5*(1+'Property Summary'!$L$22)^(Releasing!BZ$2-1))</f>
        <v>0</v>
      </c>
      <c r="CA5" s="47">
        <f>IF('Res Rent Roll'!$B5="","",Rollover!BZ5*'Res Rent Roll'!$S5*'Res Rent Roll'!$C5*(1+'Property Summary'!$L$22)^(Releasing!CA$2-1))</f>
        <v>0</v>
      </c>
      <c r="CB5" s="47">
        <f>IF('Res Rent Roll'!$B5="","",Rollover!CA5*'Res Rent Roll'!$S5*'Res Rent Roll'!$C5*(1+'Property Summary'!$L$22)^(Releasing!CB$2-1))</f>
        <v>0</v>
      </c>
      <c r="CC5" s="47">
        <f>IF('Res Rent Roll'!$B5="","",Rollover!CB5*'Res Rent Roll'!$S5*'Res Rent Roll'!$C5*(1+'Property Summary'!$L$22)^(Releasing!CC$2-1))</f>
        <v>0</v>
      </c>
      <c r="CD5" s="47">
        <f>IF('Res Rent Roll'!$B5="","",Rollover!CC5*'Res Rent Roll'!$S5*'Res Rent Roll'!$C5*(1+'Property Summary'!$L$22)^(Releasing!CD$2-1))</f>
        <v>0</v>
      </c>
      <c r="CE5" s="47">
        <f>IF('Res Rent Roll'!$B5="","",Rollover!CD5*'Res Rent Roll'!$S5*'Res Rent Roll'!$C5*(1+'Property Summary'!$L$22)^(Releasing!CE$2-1))</f>
        <v>0</v>
      </c>
      <c r="CF5" s="47">
        <f>IF('Res Rent Roll'!$B5="","",Rollover!CE5*'Res Rent Roll'!$S5*'Res Rent Roll'!$C5*(1+'Property Summary'!$L$22)^(Releasing!CF$2-1))</f>
        <v>0</v>
      </c>
      <c r="CG5" s="47">
        <f>IF('Res Rent Roll'!$B5="","",Rollover!CF5*'Res Rent Roll'!$S5*'Res Rent Roll'!$C5*(1+'Property Summary'!$L$22)^(Releasing!CG$2-1))</f>
        <v>0</v>
      </c>
      <c r="CH5" s="47">
        <f>IF('Res Rent Roll'!$B5="","",Rollover!CG5*'Res Rent Roll'!$S5*'Res Rent Roll'!$C5*(1+'Property Summary'!$L$22)^(Releasing!CH$2-1))</f>
        <v>0</v>
      </c>
      <c r="CI5" s="47">
        <f>IF('Res Rent Roll'!$B5="","",Rollover!CH5*'Res Rent Roll'!$S5*'Res Rent Roll'!$C5*(1+'Property Summary'!$L$22)^(Releasing!CI$2-1))</f>
        <v>0</v>
      </c>
      <c r="CJ5" s="47">
        <f>IF('Res Rent Roll'!$B5="","",Rollover!CI5*'Res Rent Roll'!$S5*'Res Rent Roll'!$C5*(1+'Property Summary'!$L$22)^(Releasing!CJ$2-1))</f>
        <v>96.489596082539506</v>
      </c>
      <c r="CK5" s="47">
        <f>IF('Res Rent Roll'!$B5="","",Rollover!CJ5*'Res Rent Roll'!$S5*'Res Rent Roll'!$C5*(1+'Property Summary'!$L$22)^(Releasing!CK$2-1))</f>
        <v>0</v>
      </c>
      <c r="CL5" s="47">
        <f>IF('Res Rent Roll'!$B5="","",Rollover!CK5*'Res Rent Roll'!$S5*'Res Rent Roll'!$C5*(1+'Property Summary'!$L$22)^(Releasing!CL$2-1))</f>
        <v>0</v>
      </c>
      <c r="CM5" s="47">
        <f>IF('Res Rent Roll'!$B5="","",Rollover!CL5*'Res Rent Roll'!$S5*'Res Rent Roll'!$C5*(1+'Property Summary'!$L$22)^(Releasing!CM$2-1))</f>
        <v>0</v>
      </c>
      <c r="CN5" s="47">
        <f>IF('Res Rent Roll'!$B5="","",Rollover!CM5*'Res Rent Roll'!$S5*'Res Rent Roll'!$C5*(1+'Property Summary'!$L$22)^(Releasing!CN$2-1))</f>
        <v>0</v>
      </c>
      <c r="CO5" s="47">
        <f>IF('Res Rent Roll'!$B5="","",Rollover!CN5*'Res Rent Roll'!$S5*'Res Rent Roll'!$C5*(1+'Property Summary'!$L$22)^(Releasing!CO$2-1))</f>
        <v>0</v>
      </c>
      <c r="CP5" s="47">
        <f>IF('Res Rent Roll'!$B5="","",Rollover!CO5*'Res Rent Roll'!$S5*'Res Rent Roll'!$C5*(1+'Property Summary'!$L$22)^(Releasing!CP$2-1))</f>
        <v>0</v>
      </c>
      <c r="CQ5" s="47">
        <f>IF('Res Rent Roll'!$B5="","",Rollover!CP5*'Res Rent Roll'!$S5*'Res Rent Roll'!$C5*(1+'Property Summary'!$L$22)^(Releasing!CQ$2-1))</f>
        <v>0</v>
      </c>
      <c r="CR5" s="47">
        <f>IF('Res Rent Roll'!$B5="","",Rollover!CQ5*'Res Rent Roll'!$S5*'Res Rent Roll'!$C5*(1+'Property Summary'!$L$22)^(Releasing!CR$2-1))</f>
        <v>0</v>
      </c>
      <c r="CS5" s="47">
        <f>IF('Res Rent Roll'!$B5="","",Rollover!CR5*'Res Rent Roll'!$S5*'Res Rent Roll'!$C5*(1+'Property Summary'!$L$22)^(Releasing!CS$2-1))</f>
        <v>0</v>
      </c>
      <c r="CT5" s="47">
        <f>IF('Res Rent Roll'!$B5="","",Rollover!CS5*'Res Rent Roll'!$S5*'Res Rent Roll'!$C5*(1+'Property Summary'!$L$22)^(Releasing!CT$2-1))</f>
        <v>0</v>
      </c>
      <c r="CU5" s="47">
        <f>IF('Res Rent Roll'!$B5="","",Rollover!CT5*'Res Rent Roll'!$S5*'Res Rent Roll'!$C5*(1+'Property Summary'!$L$22)^(Releasing!CU$2-1))</f>
        <v>0</v>
      </c>
      <c r="CV5" s="47">
        <f>IF('Res Rent Roll'!$B5="","",Rollover!CU5*'Res Rent Roll'!$S5*'Res Rent Roll'!$C5*(1+'Property Summary'!$L$22)^(Releasing!CV$2-1))</f>
        <v>98.41938800419031</v>
      </c>
      <c r="CW5" s="47">
        <f>IF('Res Rent Roll'!$B5="","",Rollover!CV5*'Res Rent Roll'!$S5*'Res Rent Roll'!$C5*(1+'Property Summary'!$L$22)^(Releasing!CW$2-1))</f>
        <v>0</v>
      </c>
      <c r="CX5" s="47">
        <f>IF('Res Rent Roll'!$B5="","",Rollover!CW5*'Res Rent Roll'!$S5*'Res Rent Roll'!$C5*(1+'Property Summary'!$L$22)^(Releasing!CX$2-1))</f>
        <v>0</v>
      </c>
      <c r="CY5" s="47">
        <f>IF('Res Rent Roll'!$B5="","",Rollover!CX5*'Res Rent Roll'!$S5*'Res Rent Roll'!$C5*(1+'Property Summary'!$L$22)^(Releasing!CY$2-1))</f>
        <v>0</v>
      </c>
      <c r="CZ5" s="47">
        <f>IF('Res Rent Roll'!$B5="","",Rollover!CY5*'Res Rent Roll'!$S5*'Res Rent Roll'!$C5*(1+'Property Summary'!$L$22)^(Releasing!CZ$2-1))</f>
        <v>0</v>
      </c>
      <c r="DA5" s="47">
        <f>IF('Res Rent Roll'!$B5="","",Rollover!CZ5*'Res Rent Roll'!$S5*'Res Rent Roll'!$C5*(1+'Property Summary'!$L$22)^(Releasing!DA$2-1))</f>
        <v>0</v>
      </c>
      <c r="DB5" s="47">
        <f>IF('Res Rent Roll'!$B5="","",Rollover!DA5*'Res Rent Roll'!$S5*'Res Rent Roll'!$C5*(1+'Property Summary'!$L$22)^(Releasing!DB$2-1))</f>
        <v>0</v>
      </c>
      <c r="DC5" s="47">
        <f>IF('Res Rent Roll'!$B5="","",Rollover!DB5*'Res Rent Roll'!$S5*'Res Rent Roll'!$C5*(1+'Property Summary'!$L$22)^(Releasing!DC$2-1))</f>
        <v>0</v>
      </c>
      <c r="DD5" s="47">
        <f>IF('Res Rent Roll'!$B5="","",Rollover!DC5*'Res Rent Roll'!$S5*'Res Rent Roll'!$C5*(1+'Property Summary'!$L$22)^(Releasing!DD$2-1))</f>
        <v>0</v>
      </c>
      <c r="DE5" s="47">
        <f>IF('Res Rent Roll'!$B5="","",Rollover!DD5*'Res Rent Roll'!$S5*'Res Rent Roll'!$C5*(1+'Property Summary'!$L$22)^(Releasing!DE$2-1))</f>
        <v>0</v>
      </c>
      <c r="DF5" s="47">
        <f>IF('Res Rent Roll'!$B5="","",Rollover!DE5*'Res Rent Roll'!$S5*'Res Rent Roll'!$C5*(1+'Property Summary'!$L$22)^(Releasing!DF$2-1))</f>
        <v>0</v>
      </c>
      <c r="DG5" s="47">
        <f>IF('Res Rent Roll'!$B5="","",Rollover!DF5*'Res Rent Roll'!$S5*'Res Rent Roll'!$C5*(1+'Property Summary'!$L$22)^(Releasing!DG$2-1))</f>
        <v>0</v>
      </c>
      <c r="DH5" s="47">
        <f>IF('Res Rent Roll'!$B5="","",Rollover!DG5*'Res Rent Roll'!$S5*'Res Rent Roll'!$C5*(1+'Property Summary'!$L$22)^(Releasing!DH$2-1))</f>
        <v>100.38777576427411</v>
      </c>
      <c r="DI5" s="47">
        <f>IF('Res Rent Roll'!$B5="","",Rollover!DH5*'Res Rent Roll'!$S5*'Res Rent Roll'!$C5*(1+'Property Summary'!$L$22)^(Releasing!DI$2-1))</f>
        <v>0</v>
      </c>
      <c r="DJ5" s="47">
        <f>IF('Res Rent Roll'!$B5="","",Rollover!DI5*'Res Rent Roll'!$S5*'Res Rent Roll'!$C5*(1+'Property Summary'!$L$22)^(Releasing!DJ$2-1))</f>
        <v>0</v>
      </c>
      <c r="DK5" s="47">
        <f>IF('Res Rent Roll'!$B5="","",Rollover!DJ5*'Res Rent Roll'!$S5*'Res Rent Roll'!$C5*(1+'Property Summary'!$L$22)^(Releasing!DK$2-1))</f>
        <v>0</v>
      </c>
      <c r="DL5" s="47">
        <f>IF('Res Rent Roll'!$B5="","",Rollover!DK5*'Res Rent Roll'!$S5*'Res Rent Roll'!$C5*(1+'Property Summary'!$L$22)^(Releasing!DL$2-1))</f>
        <v>0</v>
      </c>
      <c r="DM5" s="47">
        <f>IF('Res Rent Roll'!$B5="","",Rollover!DL5*'Res Rent Roll'!$S5*'Res Rent Roll'!$C5*(1+'Property Summary'!$L$22)^(Releasing!DM$2-1))</f>
        <v>0</v>
      </c>
      <c r="DN5" s="47">
        <f>IF('Res Rent Roll'!$B5="","",Rollover!DM5*'Res Rent Roll'!$S5*'Res Rent Roll'!$C5*(1+'Property Summary'!$L$22)^(Releasing!DN$2-1))</f>
        <v>0</v>
      </c>
      <c r="DO5" s="47">
        <f>IF('Res Rent Roll'!$B5="","",Rollover!DN5*'Res Rent Roll'!$S5*'Res Rent Roll'!$C5*(1+'Property Summary'!$L$22)^(Releasing!DO$2-1))</f>
        <v>0</v>
      </c>
      <c r="DP5" s="47">
        <f>IF('Res Rent Roll'!$B5="","",Rollover!DO5*'Res Rent Roll'!$S5*'Res Rent Roll'!$C5*(1+'Property Summary'!$L$22)^(Releasing!DP$2-1))</f>
        <v>0</v>
      </c>
      <c r="DQ5" s="47">
        <f>IF('Res Rent Roll'!$B5="","",Rollover!DP5*'Res Rent Roll'!$S5*'Res Rent Roll'!$C5*(1+'Property Summary'!$L$22)^(Releasing!DQ$2-1))</f>
        <v>0</v>
      </c>
      <c r="DR5" s="47">
        <f>IF('Res Rent Roll'!$B5="","",Rollover!DQ5*'Res Rent Roll'!$S5*'Res Rent Roll'!$C5*(1+'Property Summary'!$L$22)^(Releasing!DR$2-1))</f>
        <v>0</v>
      </c>
      <c r="DS5" s="47">
        <f>IF('Res Rent Roll'!$B5="","",Rollover!DR5*'Res Rent Roll'!$S5*'Res Rent Roll'!$C5*(1+'Property Summary'!$L$22)^(Releasing!DS$2-1))</f>
        <v>0</v>
      </c>
      <c r="DT5" s="47">
        <f>IF('Res Rent Roll'!$B5="","",Rollover!DS5*'Res Rent Roll'!$S5*'Res Rent Roll'!$C5*(1+'Property Summary'!$L$22)^(Releasing!DT$2-1))</f>
        <v>102.39553127955959</v>
      </c>
      <c r="DU5" s="47">
        <f>IF('Res Rent Roll'!$B5="","",Rollover!DT5*'Res Rent Roll'!$S5*'Res Rent Roll'!$C5*(1+'Property Summary'!$L$22)^(Releasing!DU$2-1))</f>
        <v>0</v>
      </c>
      <c r="DV5" s="47">
        <f>IF('Res Rent Roll'!$B5="","",Rollover!DU5*'Res Rent Roll'!$S5*'Res Rent Roll'!$C5*(1+'Property Summary'!$L$22)^(Releasing!DV$2-1))</f>
        <v>0</v>
      </c>
      <c r="DW5" s="47">
        <f>IF('Res Rent Roll'!$B5="","",Rollover!DV5*'Res Rent Roll'!$S5*'Res Rent Roll'!$C5*(1+'Property Summary'!$L$22)^(Releasing!DW$2-1))</f>
        <v>0</v>
      </c>
      <c r="DX5" s="47">
        <f>IF('Res Rent Roll'!$B5="","",Rollover!DW5*'Res Rent Roll'!$S5*'Res Rent Roll'!$C5*(1+'Property Summary'!$L$22)^(Releasing!DX$2-1))</f>
        <v>0</v>
      </c>
      <c r="DY5" s="47">
        <f>IF('Res Rent Roll'!$B5="","",Rollover!DX5*'Res Rent Roll'!$S5*'Res Rent Roll'!$C5*(1+'Property Summary'!$L$22)^(Releasing!DY$2-1))</f>
        <v>0</v>
      </c>
      <c r="DZ5" s="47">
        <f>IF('Res Rent Roll'!$B5="","",Rollover!DY5*'Res Rent Roll'!$S5*'Res Rent Roll'!$C5*(1+'Property Summary'!$L$22)^(Releasing!DZ$2-1))</f>
        <v>0</v>
      </c>
      <c r="EA5" s="47">
        <f>IF('Res Rent Roll'!$B5="","",Rollover!DZ5*'Res Rent Roll'!$S5*'Res Rent Roll'!$C5*(1+'Property Summary'!$L$22)^(Releasing!EA$2-1))</f>
        <v>0</v>
      </c>
      <c r="EB5" s="47">
        <f>IF('Res Rent Roll'!$B5="","",Rollover!EA5*'Res Rent Roll'!$S5*'Res Rent Roll'!$C5*(1+'Property Summary'!$L$22)^(Releasing!EB$2-1))</f>
        <v>0</v>
      </c>
      <c r="EC5" s="47">
        <f>IF('Res Rent Roll'!$B5="","",Rollover!EB5*'Res Rent Roll'!$S5*'Res Rent Roll'!$C5*(1+'Property Summary'!$L$22)^(Releasing!EC$2-1))</f>
        <v>0</v>
      </c>
      <c r="ED5" s="47">
        <f>IF('Res Rent Roll'!$B5="","",Rollover!EC5*'Res Rent Roll'!$S5*'Res Rent Roll'!$C5*(1+'Property Summary'!$L$22)^(Releasing!ED$2-1))</f>
        <v>0</v>
      </c>
      <c r="EE5" s="47">
        <f>IF('Res Rent Roll'!$B5="","",Rollover!ED5*'Res Rent Roll'!$S5*'Res Rent Roll'!$C5*(1+'Property Summary'!$L$22)^(Releasing!EE$2-1))</f>
        <v>0</v>
      </c>
      <c r="EF5" s="47">
        <f>IF('Res Rent Roll'!$B5="","",Rollover!EE5*'Res Rent Roll'!$S5*'Res Rent Roll'!$C5*(1+'Property Summary'!$L$22)^(Releasing!EF$2-1))</f>
        <v>104.44344190515076</v>
      </c>
      <c r="EG5" s="47">
        <f>IF('Res Rent Roll'!$B5="","",Rollover!EF5*'Res Rent Roll'!$S5*'Res Rent Roll'!$C5*(1+'Property Summary'!$L$22)^(Releasing!EG$2-1))</f>
        <v>0</v>
      </c>
      <c r="EH5" s="47">
        <f>IF('Res Rent Roll'!$B5="","",Rollover!EG5*'Res Rent Roll'!$S5*'Res Rent Roll'!$C5*(1+'Property Summary'!$L$22)^(Releasing!EH$2-1))</f>
        <v>0</v>
      </c>
      <c r="EI5" s="47">
        <f>IF('Res Rent Roll'!$B5="","",Rollover!EH5*'Res Rent Roll'!$S5*'Res Rent Roll'!$C5*(1+'Property Summary'!$L$22)^(Releasing!EI$2-1))</f>
        <v>0</v>
      </c>
      <c r="EJ5" s="47">
        <f>IF('Res Rent Roll'!$B5="","",Rollover!EI5*'Res Rent Roll'!$S5*'Res Rent Roll'!$C5*(1+'Property Summary'!$L$22)^(Releasing!EJ$2-1))</f>
        <v>0</v>
      </c>
      <c r="EK5" s="47">
        <f>IF('Res Rent Roll'!$B5="","",Rollover!EJ5*'Res Rent Roll'!$S5*'Res Rent Roll'!$C5*(1+'Property Summary'!$L$22)^(Releasing!EK$2-1))</f>
        <v>0</v>
      </c>
      <c r="EL5" s="47">
        <f>IF('Res Rent Roll'!$B5="","",Rollover!EK5*'Res Rent Roll'!$S5*'Res Rent Roll'!$C5*(1+'Property Summary'!$L$22)^(Releasing!EL$2-1))</f>
        <v>0</v>
      </c>
      <c r="EM5" s="47">
        <f>IF('Res Rent Roll'!$B5="","",Rollover!EL5*'Res Rent Roll'!$S5*'Res Rent Roll'!$C5*(1+'Property Summary'!$L$22)^(Releasing!EM$2-1))</f>
        <v>0</v>
      </c>
      <c r="EN5" s="47">
        <f>IF('Res Rent Roll'!$B5="","",Rollover!EM5*'Res Rent Roll'!$S5*'Res Rent Roll'!$C5*(1+'Property Summary'!$L$22)^(Releasing!EN$2-1))</f>
        <v>0</v>
      </c>
      <c r="EO5" s="47">
        <f>IF('Res Rent Roll'!$B5="","",Rollover!EN5*'Res Rent Roll'!$S5*'Res Rent Roll'!$C5*(1+'Property Summary'!$L$22)^(Releasing!EO$2-1))</f>
        <v>0</v>
      </c>
      <c r="EP5" s="47">
        <f>IF('Res Rent Roll'!$B5="","",Rollover!EO5*'Res Rent Roll'!$S5*'Res Rent Roll'!$C5*(1+'Property Summary'!$L$22)^(Releasing!EP$2-1))</f>
        <v>0</v>
      </c>
      <c r="EQ5" s="47">
        <f>IF('Res Rent Roll'!$B5="","",Rollover!EP5*'Res Rent Roll'!$S5*'Res Rent Roll'!$C5*(1+'Property Summary'!$L$22)^(Releasing!EQ$2-1))</f>
        <v>0</v>
      </c>
      <c r="ER5" s="47">
        <f>IF('Res Rent Roll'!$B5="","",Rollover!EQ5*'Res Rent Roll'!$S5*'Res Rent Roll'!$C5*(1+'Property Summary'!$L$22)^(Releasing!ER$2-1))</f>
        <v>106.5323107432538</v>
      </c>
      <c r="ES5" s="47">
        <f>IF('Res Rent Roll'!$B5="","",Rollover!ER5*'Res Rent Roll'!$S5*'Res Rent Roll'!$C5*(1+'Property Summary'!$L$22)^(Releasing!ES$2-1))</f>
        <v>0</v>
      </c>
      <c r="ET5" s="47">
        <f>IF('Res Rent Roll'!$B5="","",Rollover!ES5*'Res Rent Roll'!$S5*'Res Rent Roll'!$C5*(1+'Property Summary'!$L$22)^(Releasing!ET$2-1))</f>
        <v>0</v>
      </c>
      <c r="EU5" s="47">
        <f>IF('Res Rent Roll'!$B5="","",Rollover!ET5*'Res Rent Roll'!$S5*'Res Rent Roll'!$C5*(1+'Property Summary'!$L$22)^(Releasing!EU$2-1))</f>
        <v>0</v>
      </c>
      <c r="EV5" s="47">
        <f>IF('Res Rent Roll'!$B5="","",Rollover!EU5*'Res Rent Roll'!$S5*'Res Rent Roll'!$C5*(1+'Property Summary'!$L$22)^(Releasing!EV$2-1))</f>
        <v>0</v>
      </c>
      <c r="EW5" s="47">
        <f>IF('Res Rent Roll'!$B5="","",Rollover!EV5*'Res Rent Roll'!$S5*'Res Rent Roll'!$C5*(1+'Property Summary'!$L$22)^(Releasing!EW$2-1))</f>
        <v>0</v>
      </c>
      <c r="EX5" s="47">
        <f>IF('Res Rent Roll'!$B5="","",Rollover!EW5*'Res Rent Roll'!$S5*'Res Rent Roll'!$C5*(1+'Property Summary'!$L$22)^(Releasing!EX$2-1))</f>
        <v>0</v>
      </c>
      <c r="EY5" s="47">
        <f>IF('Res Rent Roll'!$B5="","",Rollover!EX5*'Res Rent Roll'!$S5*'Res Rent Roll'!$C5*(1+'Property Summary'!$L$22)^(Releasing!EY$2-1))</f>
        <v>0</v>
      </c>
      <c r="EZ5" s="47">
        <f>IF('Res Rent Roll'!$B5="","",Rollover!EY5*'Res Rent Roll'!$S5*'Res Rent Roll'!$C5*(1+'Property Summary'!$L$22)^(Releasing!EZ$2-1))</f>
        <v>0</v>
      </c>
      <c r="FA5" s="47">
        <f>IF('Res Rent Roll'!$B5="","",Rollover!EZ5*'Res Rent Roll'!$S5*'Res Rent Roll'!$C5*(1+'Property Summary'!$L$22)^(Releasing!FA$2-1))</f>
        <v>0</v>
      </c>
      <c r="FB5" s="47">
        <f>IF('Res Rent Roll'!$B5="","",Rollover!FA5*'Res Rent Roll'!$S5*'Res Rent Roll'!$C5*(1+'Property Summary'!$L$22)^(Releasing!FB$2-1))</f>
        <v>0</v>
      </c>
      <c r="FC5" s="47">
        <f>IF('Res Rent Roll'!$B5="","",Rollover!FB5*'Res Rent Roll'!$S5*'Res Rent Roll'!$C5*(1+'Property Summary'!$L$22)^(Releasing!FC$2-1))</f>
        <v>0</v>
      </c>
      <c r="FD5" s="47">
        <f>IF('Res Rent Roll'!$B5="","",Rollover!FC5*'Res Rent Roll'!$S5*'Res Rent Roll'!$C5*(1+'Property Summary'!$L$22)^(Releasing!FD$2-1))</f>
        <v>108.66295695811887</v>
      </c>
      <c r="FE5" s="47">
        <f>IF('Res Rent Roll'!$B5="","",Rollover!FD5*'Res Rent Roll'!$S5*'Res Rent Roll'!$C5*(1+'Property Summary'!$L$22)^(Releasing!FE$2-1))</f>
        <v>0</v>
      </c>
      <c r="FF5" s="47">
        <f>IF('Res Rent Roll'!$B5="","",Rollover!FE5*'Res Rent Roll'!$S5*'Res Rent Roll'!$C5*(1+'Property Summary'!$L$22)^(Releasing!FF$2-1))</f>
        <v>0</v>
      </c>
      <c r="FG5" s="47">
        <f>IF('Res Rent Roll'!$B5="","",Rollover!FF5*'Res Rent Roll'!$S5*'Res Rent Roll'!$C5*(1+'Property Summary'!$L$22)^(Releasing!FG$2-1))</f>
        <v>0</v>
      </c>
      <c r="FH5" s="47">
        <f>IF('Res Rent Roll'!$B5="","",Rollover!FG5*'Res Rent Roll'!$S5*'Res Rent Roll'!$C5*(1+'Property Summary'!$L$22)^(Releasing!FH$2-1))</f>
        <v>0</v>
      </c>
      <c r="FI5" s="47">
        <f>IF('Res Rent Roll'!$B5="","",Rollover!FH5*'Res Rent Roll'!$S5*'Res Rent Roll'!$C5*(1+'Property Summary'!$L$22)^(Releasing!FI$2-1))</f>
        <v>0</v>
      </c>
      <c r="FJ5" s="47">
        <f>IF('Res Rent Roll'!$B5="","",Rollover!FI5*'Res Rent Roll'!$S5*'Res Rent Roll'!$C5*(1+'Property Summary'!$L$22)^(Releasing!FJ$2-1))</f>
        <v>0</v>
      </c>
      <c r="FK5" s="47">
        <f>IF('Res Rent Roll'!$B5="","",Rollover!FJ5*'Res Rent Roll'!$S5*'Res Rent Roll'!$C5*(1+'Property Summary'!$L$22)^(Releasing!FK$2-1))</f>
        <v>0</v>
      </c>
      <c r="FL5" s="47">
        <f>IF('Res Rent Roll'!$B5="","",Rollover!FK5*'Res Rent Roll'!$S5*'Res Rent Roll'!$C5*(1+'Property Summary'!$L$22)^(Releasing!FL$2-1))</f>
        <v>0</v>
      </c>
      <c r="FM5" s="47">
        <f>IF('Res Rent Roll'!$B5="","",Rollover!FL5*'Res Rent Roll'!$S5*'Res Rent Roll'!$C5*(1+'Property Summary'!$L$22)^(Releasing!FM$2-1))</f>
        <v>0</v>
      </c>
      <c r="FN5" s="47">
        <f>IF('Res Rent Roll'!$B5="","",Rollover!FM5*'Res Rent Roll'!$S5*'Res Rent Roll'!$C5*(1+'Property Summary'!$L$22)^(Releasing!FN$2-1))</f>
        <v>0</v>
      </c>
      <c r="FO5" s="47">
        <f>IF('Res Rent Roll'!$B5="","",Rollover!FN5*'Res Rent Roll'!$S5*'Res Rent Roll'!$C5*(1+'Property Summary'!$L$22)^(Releasing!FO$2-1))</f>
        <v>0</v>
      </c>
      <c r="FP5" s="47">
        <f>IF('Res Rent Roll'!$B5="","",Rollover!FO5*'Res Rent Roll'!$S5*'Res Rent Roll'!$C5*(1+'Property Summary'!$L$22)^(Releasing!FP$2-1))</f>
        <v>110.83621609728127</v>
      </c>
      <c r="FQ5" s="47">
        <f>IF('Res Rent Roll'!$B5="","",Rollover!FP5*'Res Rent Roll'!$S5*'Res Rent Roll'!$C5*(1+'Property Summary'!$L$22)^(Releasing!FQ$2-1))</f>
        <v>0</v>
      </c>
      <c r="FR5" s="47">
        <f>IF('Res Rent Roll'!$B5="","",Rollover!FQ5*'Res Rent Roll'!$S5*'Res Rent Roll'!$C5*(1+'Property Summary'!$L$22)^(Releasing!FR$2-1))</f>
        <v>0</v>
      </c>
      <c r="FS5" s="47">
        <f>IF('Res Rent Roll'!$B5="","",Rollover!FR5*'Res Rent Roll'!$S5*'Res Rent Roll'!$C5*(1+'Property Summary'!$L$22)^(Releasing!FS$2-1))</f>
        <v>0</v>
      </c>
      <c r="FT5" s="47">
        <f>IF('Res Rent Roll'!$B5="","",Rollover!FS5*'Res Rent Roll'!$S5*'Res Rent Roll'!$C5*(1+'Property Summary'!$L$22)^(Releasing!FT$2-1))</f>
        <v>0</v>
      </c>
      <c r="FU5" s="47">
        <f>IF('Res Rent Roll'!$B5="","",Rollover!FT5*'Res Rent Roll'!$S5*'Res Rent Roll'!$C5*(1+'Property Summary'!$L$22)^(Releasing!FU$2-1))</f>
        <v>0</v>
      </c>
      <c r="FV5" s="47">
        <f>IF('Res Rent Roll'!$B5="","",Rollover!FU5*'Res Rent Roll'!$S5*'Res Rent Roll'!$C5*(1+'Property Summary'!$L$22)^(Releasing!FV$2-1))</f>
        <v>0</v>
      </c>
      <c r="FW5" s="47">
        <f>IF('Res Rent Roll'!$B5="","",Rollover!FV5*'Res Rent Roll'!$S5*'Res Rent Roll'!$C5*(1+'Property Summary'!$L$22)^(Releasing!FW$2-1))</f>
        <v>0</v>
      </c>
      <c r="FX5" s="47">
        <f>IF('Res Rent Roll'!$B5="","",Rollover!FW5*'Res Rent Roll'!$S5*'Res Rent Roll'!$C5*(1+'Property Summary'!$L$22)^(Releasing!FX$2-1))</f>
        <v>0</v>
      </c>
      <c r="FY5" s="47">
        <f>IF('Res Rent Roll'!$B5="","",Rollover!FX5*'Res Rent Roll'!$S5*'Res Rent Roll'!$C5*(1+'Property Summary'!$L$22)^(Releasing!FY$2-1))</f>
        <v>0</v>
      </c>
      <c r="FZ5" s="47">
        <f>IF('Res Rent Roll'!$B5="","",Rollover!FY5*'Res Rent Roll'!$S5*'Res Rent Roll'!$C5*(1+'Property Summary'!$L$22)^(Releasing!FZ$2-1))</f>
        <v>0</v>
      </c>
      <c r="GA5" s="48">
        <f>IF('Res Rent Roll'!$B5="","",Rollover!FZ5*'Res Rent Roll'!$S5*'Res Rent Roll'!$C5*(1+'Property Summary'!$L$22)^(Releasing!GA$2-1))</f>
        <v>0</v>
      </c>
    </row>
    <row r="6" spans="2:183" x14ac:dyDescent="0.3">
      <c r="B6" s="42" t="str">
        <f>IF('Res Rent Roll'!$B7="","",'Res Rent Roll'!$B7)</f>
        <v>2-Bed A R1</v>
      </c>
      <c r="C6" s="43"/>
      <c r="D6" s="47">
        <f>IF('Res Rent Roll'!$B7="","",Rollover!C6*'Res Rent Roll'!$S7*'Res Rent Roll'!$C7*(1+'Property Summary'!$L$22)^(Releasing!D$2-1))</f>
        <v>0</v>
      </c>
      <c r="E6" s="47">
        <f>IF('Res Rent Roll'!$B7="","",Rollover!D6*'Res Rent Roll'!$S7*'Res Rent Roll'!$C7*(1+'Property Summary'!$L$22)^(Releasing!E$2-1))</f>
        <v>0</v>
      </c>
      <c r="F6" s="47">
        <f>IF('Res Rent Roll'!$B7="","",Rollover!E6*'Res Rent Roll'!$S7*'Res Rent Roll'!$C7*(1+'Property Summary'!$L$22)^(Releasing!F$2-1))</f>
        <v>0</v>
      </c>
      <c r="G6" s="47">
        <f>IF('Res Rent Roll'!$B7="","",Rollover!F6*'Res Rent Roll'!$S7*'Res Rent Roll'!$C7*(1+'Property Summary'!$L$22)^(Releasing!G$2-1))</f>
        <v>0</v>
      </c>
      <c r="H6" s="47">
        <f>IF('Res Rent Roll'!$B7="","",Rollover!G6*'Res Rent Roll'!$S7*'Res Rent Roll'!$C7*(1+'Property Summary'!$L$22)^(Releasing!H$2-1))</f>
        <v>0</v>
      </c>
      <c r="I6" s="47">
        <f>IF('Res Rent Roll'!$B7="","",Rollover!H6*'Res Rent Roll'!$S7*'Res Rent Roll'!$C7*(1+'Property Summary'!$L$22)^(Releasing!I$2-1))</f>
        <v>0</v>
      </c>
      <c r="J6" s="47">
        <f>IF('Res Rent Roll'!$B7="","",Rollover!I6*'Res Rent Roll'!$S7*'Res Rent Roll'!$C7*(1+'Property Summary'!$L$22)^(Releasing!J$2-1))</f>
        <v>0</v>
      </c>
      <c r="K6" s="47">
        <f>IF('Res Rent Roll'!$B7="","",Rollover!J6*'Res Rent Roll'!$S7*'Res Rent Roll'!$C7*(1+'Property Summary'!$L$22)^(Releasing!K$2-1))</f>
        <v>0</v>
      </c>
      <c r="L6" s="47">
        <f>IF('Res Rent Roll'!$B7="","",Rollover!K6*'Res Rent Roll'!$S7*'Res Rent Roll'!$C7*(1+'Property Summary'!$L$22)^(Releasing!L$2-1))</f>
        <v>0</v>
      </c>
      <c r="M6" s="47">
        <f>IF('Res Rent Roll'!$B7="","",Rollover!L6*'Res Rent Roll'!$S7*'Res Rent Roll'!$C7*(1+'Property Summary'!$L$22)^(Releasing!M$2-1))</f>
        <v>0</v>
      </c>
      <c r="N6" s="47">
        <f>IF('Res Rent Roll'!$B7="","",Rollover!M6*'Res Rent Roll'!$S7*'Res Rent Roll'!$C7*(1+'Property Summary'!$L$22)^(Releasing!N$2-1))</f>
        <v>0</v>
      </c>
      <c r="O6" s="47">
        <f>IF('Res Rent Roll'!$B7="","",Rollover!N6*'Res Rent Roll'!$S7*'Res Rent Roll'!$C7*(1+'Property Summary'!$L$22)^(Releasing!O$2-1))</f>
        <v>0</v>
      </c>
      <c r="P6" s="47">
        <f>IF('Res Rent Roll'!$B7="","",Rollover!O6*'Res Rent Roll'!$S7*'Res Rent Roll'!$C7*(1+'Property Summary'!$L$22)^(Releasing!P$2-1))</f>
        <v>146.88</v>
      </c>
      <c r="Q6" s="47">
        <f>IF('Res Rent Roll'!$B7="","",Rollover!P6*'Res Rent Roll'!$S7*'Res Rent Roll'!$C7*(1+'Property Summary'!$L$22)^(Releasing!Q$2-1))</f>
        <v>0</v>
      </c>
      <c r="R6" s="47">
        <f>IF('Res Rent Roll'!$B7="","",Rollover!Q6*'Res Rent Roll'!$S7*'Res Rent Roll'!$C7*(1+'Property Summary'!$L$22)^(Releasing!R$2-1))</f>
        <v>0</v>
      </c>
      <c r="S6" s="47">
        <f>IF('Res Rent Roll'!$B7="","",Rollover!R6*'Res Rent Roll'!$S7*'Res Rent Roll'!$C7*(1+'Property Summary'!$L$22)^(Releasing!S$2-1))</f>
        <v>0</v>
      </c>
      <c r="T6" s="47">
        <f>IF('Res Rent Roll'!$B7="","",Rollover!S6*'Res Rent Roll'!$S7*'Res Rent Roll'!$C7*(1+'Property Summary'!$L$22)^(Releasing!T$2-1))</f>
        <v>0</v>
      </c>
      <c r="U6" s="47">
        <f>IF('Res Rent Roll'!$B7="","",Rollover!T6*'Res Rent Roll'!$S7*'Res Rent Roll'!$C7*(1+'Property Summary'!$L$22)^(Releasing!U$2-1))</f>
        <v>0</v>
      </c>
      <c r="V6" s="47">
        <f>IF('Res Rent Roll'!$B7="","",Rollover!U6*'Res Rent Roll'!$S7*'Res Rent Roll'!$C7*(1+'Property Summary'!$L$22)^(Releasing!V$2-1))</f>
        <v>0</v>
      </c>
      <c r="W6" s="47">
        <f>IF('Res Rent Roll'!$B7="","",Rollover!V6*'Res Rent Roll'!$S7*'Res Rent Roll'!$C7*(1+'Property Summary'!$L$22)^(Releasing!W$2-1))</f>
        <v>0</v>
      </c>
      <c r="X6" s="47">
        <f>IF('Res Rent Roll'!$B7="","",Rollover!W6*'Res Rent Roll'!$S7*'Res Rent Roll'!$C7*(1+'Property Summary'!$L$22)^(Releasing!X$2-1))</f>
        <v>0</v>
      </c>
      <c r="Y6" s="47">
        <f>IF('Res Rent Roll'!$B7="","",Rollover!X6*'Res Rent Roll'!$S7*'Res Rent Roll'!$C7*(1+'Property Summary'!$L$22)^(Releasing!Y$2-1))</f>
        <v>0</v>
      </c>
      <c r="Z6" s="47">
        <f>IF('Res Rent Roll'!$B7="","",Rollover!Y6*'Res Rent Roll'!$S7*'Res Rent Roll'!$C7*(1+'Property Summary'!$L$22)^(Releasing!Z$2-1))</f>
        <v>0</v>
      </c>
      <c r="AA6" s="47">
        <f>IF('Res Rent Roll'!$B7="","",Rollover!Z6*'Res Rent Roll'!$S7*'Res Rent Roll'!$C7*(1+'Property Summary'!$L$22)^(Releasing!AA$2-1))</f>
        <v>0</v>
      </c>
      <c r="AB6" s="47">
        <f>IF('Res Rent Roll'!$B7="","",Rollover!AA6*'Res Rent Roll'!$S7*'Res Rent Roll'!$C7*(1+'Property Summary'!$L$22)^(Releasing!AB$2-1))</f>
        <v>149.8176</v>
      </c>
      <c r="AC6" s="47">
        <f>IF('Res Rent Roll'!$B7="","",Rollover!AB6*'Res Rent Roll'!$S7*'Res Rent Roll'!$C7*(1+'Property Summary'!$L$22)^(Releasing!AC$2-1))</f>
        <v>0</v>
      </c>
      <c r="AD6" s="47">
        <f>IF('Res Rent Roll'!$B7="","",Rollover!AC6*'Res Rent Roll'!$S7*'Res Rent Roll'!$C7*(1+'Property Summary'!$L$22)^(Releasing!AD$2-1))</f>
        <v>0</v>
      </c>
      <c r="AE6" s="47">
        <f>IF('Res Rent Roll'!$B7="","",Rollover!AD6*'Res Rent Roll'!$S7*'Res Rent Roll'!$C7*(1+'Property Summary'!$L$22)^(Releasing!AE$2-1))</f>
        <v>0</v>
      </c>
      <c r="AF6" s="47">
        <f>IF('Res Rent Roll'!$B7="","",Rollover!AE6*'Res Rent Roll'!$S7*'Res Rent Roll'!$C7*(1+'Property Summary'!$L$22)^(Releasing!AF$2-1))</f>
        <v>0</v>
      </c>
      <c r="AG6" s="47">
        <f>IF('Res Rent Roll'!$B7="","",Rollover!AF6*'Res Rent Roll'!$S7*'Res Rent Roll'!$C7*(1+'Property Summary'!$L$22)^(Releasing!AG$2-1))</f>
        <v>0</v>
      </c>
      <c r="AH6" s="47">
        <f>IF('Res Rent Roll'!$B7="","",Rollover!AG6*'Res Rent Roll'!$S7*'Res Rent Roll'!$C7*(1+'Property Summary'!$L$22)^(Releasing!AH$2-1))</f>
        <v>0</v>
      </c>
      <c r="AI6" s="47">
        <f>IF('Res Rent Roll'!$B7="","",Rollover!AH6*'Res Rent Roll'!$S7*'Res Rent Roll'!$C7*(1+'Property Summary'!$L$22)^(Releasing!AI$2-1))</f>
        <v>0</v>
      </c>
      <c r="AJ6" s="47">
        <f>IF('Res Rent Roll'!$B7="","",Rollover!AI6*'Res Rent Roll'!$S7*'Res Rent Roll'!$C7*(1+'Property Summary'!$L$22)^(Releasing!AJ$2-1))</f>
        <v>0</v>
      </c>
      <c r="AK6" s="47">
        <f>IF('Res Rent Roll'!$B7="","",Rollover!AJ6*'Res Rent Roll'!$S7*'Res Rent Roll'!$C7*(1+'Property Summary'!$L$22)^(Releasing!AK$2-1))</f>
        <v>0</v>
      </c>
      <c r="AL6" s="47">
        <f>IF('Res Rent Roll'!$B7="","",Rollover!AK6*'Res Rent Roll'!$S7*'Res Rent Roll'!$C7*(1+'Property Summary'!$L$22)^(Releasing!AL$2-1))</f>
        <v>0</v>
      </c>
      <c r="AM6" s="47">
        <f>IF('Res Rent Roll'!$B7="","",Rollover!AL6*'Res Rent Roll'!$S7*'Res Rent Roll'!$C7*(1+'Property Summary'!$L$22)^(Releasing!AM$2-1))</f>
        <v>0</v>
      </c>
      <c r="AN6" s="47">
        <f>IF('Res Rent Roll'!$B7="","",Rollover!AM6*'Res Rent Roll'!$S7*'Res Rent Roll'!$C7*(1+'Property Summary'!$L$22)^(Releasing!AN$2-1))</f>
        <v>152.813952</v>
      </c>
      <c r="AO6" s="47">
        <f>IF('Res Rent Roll'!$B7="","",Rollover!AN6*'Res Rent Roll'!$S7*'Res Rent Roll'!$C7*(1+'Property Summary'!$L$22)^(Releasing!AO$2-1))</f>
        <v>0</v>
      </c>
      <c r="AP6" s="47">
        <f>IF('Res Rent Roll'!$B7="","",Rollover!AO6*'Res Rent Roll'!$S7*'Res Rent Roll'!$C7*(1+'Property Summary'!$L$22)^(Releasing!AP$2-1))</f>
        <v>0</v>
      </c>
      <c r="AQ6" s="47">
        <f>IF('Res Rent Roll'!$B7="","",Rollover!AP6*'Res Rent Roll'!$S7*'Res Rent Roll'!$C7*(1+'Property Summary'!$L$22)^(Releasing!AQ$2-1))</f>
        <v>0</v>
      </c>
      <c r="AR6" s="47">
        <f>IF('Res Rent Roll'!$B7="","",Rollover!AQ6*'Res Rent Roll'!$S7*'Res Rent Roll'!$C7*(1+'Property Summary'!$L$22)^(Releasing!AR$2-1))</f>
        <v>0</v>
      </c>
      <c r="AS6" s="47">
        <f>IF('Res Rent Roll'!$B7="","",Rollover!AR6*'Res Rent Roll'!$S7*'Res Rent Roll'!$C7*(1+'Property Summary'!$L$22)^(Releasing!AS$2-1))</f>
        <v>0</v>
      </c>
      <c r="AT6" s="47">
        <f>IF('Res Rent Roll'!$B7="","",Rollover!AS6*'Res Rent Roll'!$S7*'Res Rent Roll'!$C7*(1+'Property Summary'!$L$22)^(Releasing!AT$2-1))</f>
        <v>0</v>
      </c>
      <c r="AU6" s="47">
        <f>IF('Res Rent Roll'!$B7="","",Rollover!AT6*'Res Rent Roll'!$S7*'Res Rent Roll'!$C7*(1+'Property Summary'!$L$22)^(Releasing!AU$2-1))</f>
        <v>0</v>
      </c>
      <c r="AV6" s="47">
        <f>IF('Res Rent Roll'!$B7="","",Rollover!AU6*'Res Rent Roll'!$S7*'Res Rent Roll'!$C7*(1+'Property Summary'!$L$22)^(Releasing!AV$2-1))</f>
        <v>0</v>
      </c>
      <c r="AW6" s="47">
        <f>IF('Res Rent Roll'!$B7="","",Rollover!AV6*'Res Rent Roll'!$S7*'Res Rent Roll'!$C7*(1+'Property Summary'!$L$22)^(Releasing!AW$2-1))</f>
        <v>0</v>
      </c>
      <c r="AX6" s="47">
        <f>IF('Res Rent Roll'!$B7="","",Rollover!AW6*'Res Rent Roll'!$S7*'Res Rent Roll'!$C7*(1+'Property Summary'!$L$22)^(Releasing!AX$2-1))</f>
        <v>0</v>
      </c>
      <c r="AY6" s="47">
        <f>IF('Res Rent Roll'!$B7="","",Rollover!AX6*'Res Rent Roll'!$S7*'Res Rent Roll'!$C7*(1+'Property Summary'!$L$22)^(Releasing!AY$2-1))</f>
        <v>0</v>
      </c>
      <c r="AZ6" s="47">
        <f>IF('Res Rent Roll'!$B7="","",Rollover!AY6*'Res Rent Roll'!$S7*'Res Rent Roll'!$C7*(1+'Property Summary'!$L$22)^(Releasing!AZ$2-1))</f>
        <v>155.87023103999999</v>
      </c>
      <c r="BA6" s="47">
        <f>IF('Res Rent Roll'!$B7="","",Rollover!AZ6*'Res Rent Roll'!$S7*'Res Rent Roll'!$C7*(1+'Property Summary'!$L$22)^(Releasing!BA$2-1))</f>
        <v>0</v>
      </c>
      <c r="BB6" s="47">
        <f>IF('Res Rent Roll'!$B7="","",Rollover!BA6*'Res Rent Roll'!$S7*'Res Rent Roll'!$C7*(1+'Property Summary'!$L$22)^(Releasing!BB$2-1))</f>
        <v>0</v>
      </c>
      <c r="BC6" s="47">
        <f>IF('Res Rent Roll'!$B7="","",Rollover!BB6*'Res Rent Roll'!$S7*'Res Rent Roll'!$C7*(1+'Property Summary'!$L$22)^(Releasing!BC$2-1))</f>
        <v>0</v>
      </c>
      <c r="BD6" s="47">
        <f>IF('Res Rent Roll'!$B7="","",Rollover!BC6*'Res Rent Roll'!$S7*'Res Rent Roll'!$C7*(1+'Property Summary'!$L$22)^(Releasing!BD$2-1))</f>
        <v>0</v>
      </c>
      <c r="BE6" s="47">
        <f>IF('Res Rent Roll'!$B7="","",Rollover!BD6*'Res Rent Roll'!$S7*'Res Rent Roll'!$C7*(1+'Property Summary'!$L$22)^(Releasing!BE$2-1))</f>
        <v>0</v>
      </c>
      <c r="BF6" s="47">
        <f>IF('Res Rent Roll'!$B7="","",Rollover!BE6*'Res Rent Roll'!$S7*'Res Rent Roll'!$C7*(1+'Property Summary'!$L$22)^(Releasing!BF$2-1))</f>
        <v>0</v>
      </c>
      <c r="BG6" s="47">
        <f>IF('Res Rent Roll'!$B7="","",Rollover!BF6*'Res Rent Roll'!$S7*'Res Rent Roll'!$C7*(1+'Property Summary'!$L$22)^(Releasing!BG$2-1))</f>
        <v>0</v>
      </c>
      <c r="BH6" s="47">
        <f>IF('Res Rent Roll'!$B7="","",Rollover!BG6*'Res Rent Roll'!$S7*'Res Rent Roll'!$C7*(1+'Property Summary'!$L$22)^(Releasing!BH$2-1))</f>
        <v>0</v>
      </c>
      <c r="BI6" s="47">
        <f>IF('Res Rent Roll'!$B7="","",Rollover!BH6*'Res Rent Roll'!$S7*'Res Rent Roll'!$C7*(1+'Property Summary'!$L$22)^(Releasing!BI$2-1))</f>
        <v>0</v>
      </c>
      <c r="BJ6" s="47">
        <f>IF('Res Rent Roll'!$B7="","",Rollover!BI6*'Res Rent Roll'!$S7*'Res Rent Roll'!$C7*(1+'Property Summary'!$L$22)^(Releasing!BJ$2-1))</f>
        <v>0</v>
      </c>
      <c r="BK6" s="47">
        <f>IF('Res Rent Roll'!$B7="","",Rollover!BJ6*'Res Rent Roll'!$S7*'Res Rent Roll'!$C7*(1+'Property Summary'!$L$22)^(Releasing!BK$2-1))</f>
        <v>0</v>
      </c>
      <c r="BL6" s="47">
        <f>IF('Res Rent Roll'!$B7="","",Rollover!BK6*'Res Rent Roll'!$S7*'Res Rent Roll'!$C7*(1+'Property Summary'!$L$22)^(Releasing!BL$2-1))</f>
        <v>158.98763566080001</v>
      </c>
      <c r="BM6" s="47">
        <f>IF('Res Rent Roll'!$B7="","",Rollover!BL6*'Res Rent Roll'!$S7*'Res Rent Roll'!$C7*(1+'Property Summary'!$L$22)^(Releasing!BM$2-1))</f>
        <v>0</v>
      </c>
      <c r="BN6" s="47">
        <f>IF('Res Rent Roll'!$B7="","",Rollover!BM6*'Res Rent Roll'!$S7*'Res Rent Roll'!$C7*(1+'Property Summary'!$L$22)^(Releasing!BN$2-1))</f>
        <v>0</v>
      </c>
      <c r="BO6" s="47">
        <f>IF('Res Rent Roll'!$B7="","",Rollover!BN6*'Res Rent Roll'!$S7*'Res Rent Roll'!$C7*(1+'Property Summary'!$L$22)^(Releasing!BO$2-1))</f>
        <v>0</v>
      </c>
      <c r="BP6" s="47">
        <f>IF('Res Rent Roll'!$B7="","",Rollover!BO6*'Res Rent Roll'!$S7*'Res Rent Roll'!$C7*(1+'Property Summary'!$L$22)^(Releasing!BP$2-1))</f>
        <v>0</v>
      </c>
      <c r="BQ6" s="47">
        <f>IF('Res Rent Roll'!$B7="","",Rollover!BP6*'Res Rent Roll'!$S7*'Res Rent Roll'!$C7*(1+'Property Summary'!$L$22)^(Releasing!BQ$2-1))</f>
        <v>0</v>
      </c>
      <c r="BR6" s="47">
        <f>IF('Res Rent Roll'!$B7="","",Rollover!BQ6*'Res Rent Roll'!$S7*'Res Rent Roll'!$C7*(1+'Property Summary'!$L$22)^(Releasing!BR$2-1))</f>
        <v>0</v>
      </c>
      <c r="BS6" s="47">
        <f>IF('Res Rent Roll'!$B7="","",Rollover!BR6*'Res Rent Roll'!$S7*'Res Rent Roll'!$C7*(1+'Property Summary'!$L$22)^(Releasing!BS$2-1))</f>
        <v>0</v>
      </c>
      <c r="BT6" s="47">
        <f>IF('Res Rent Roll'!$B7="","",Rollover!BS6*'Res Rent Roll'!$S7*'Res Rent Roll'!$C7*(1+'Property Summary'!$L$22)^(Releasing!BT$2-1))</f>
        <v>0</v>
      </c>
      <c r="BU6" s="47">
        <f>IF('Res Rent Roll'!$B7="","",Rollover!BT6*'Res Rent Roll'!$S7*'Res Rent Roll'!$C7*(1+'Property Summary'!$L$22)^(Releasing!BU$2-1))</f>
        <v>0</v>
      </c>
      <c r="BV6" s="47">
        <f>IF('Res Rent Roll'!$B7="","",Rollover!BU6*'Res Rent Roll'!$S7*'Res Rent Roll'!$C7*(1+'Property Summary'!$L$22)^(Releasing!BV$2-1))</f>
        <v>0</v>
      </c>
      <c r="BW6" s="47">
        <f>IF('Res Rent Roll'!$B7="","",Rollover!BV6*'Res Rent Roll'!$S7*'Res Rent Roll'!$C7*(1+'Property Summary'!$L$22)^(Releasing!BW$2-1))</f>
        <v>0</v>
      </c>
      <c r="BX6" s="47">
        <f>IF('Res Rent Roll'!$B7="","",Rollover!BW6*'Res Rent Roll'!$S7*'Res Rent Roll'!$C7*(1+'Property Summary'!$L$22)^(Releasing!BX$2-1))</f>
        <v>162.16738837401601</v>
      </c>
      <c r="BY6" s="47">
        <f>IF('Res Rent Roll'!$B7="","",Rollover!BX6*'Res Rent Roll'!$S7*'Res Rent Roll'!$C7*(1+'Property Summary'!$L$22)^(Releasing!BY$2-1))</f>
        <v>0</v>
      </c>
      <c r="BZ6" s="47">
        <f>IF('Res Rent Roll'!$B7="","",Rollover!BY6*'Res Rent Roll'!$S7*'Res Rent Roll'!$C7*(1+'Property Summary'!$L$22)^(Releasing!BZ$2-1))</f>
        <v>0</v>
      </c>
      <c r="CA6" s="47">
        <f>IF('Res Rent Roll'!$B7="","",Rollover!BZ6*'Res Rent Roll'!$S7*'Res Rent Roll'!$C7*(1+'Property Summary'!$L$22)^(Releasing!CA$2-1))</f>
        <v>0</v>
      </c>
      <c r="CB6" s="47">
        <f>IF('Res Rent Roll'!$B7="","",Rollover!CA6*'Res Rent Roll'!$S7*'Res Rent Roll'!$C7*(1+'Property Summary'!$L$22)^(Releasing!CB$2-1))</f>
        <v>0</v>
      </c>
      <c r="CC6" s="47">
        <f>IF('Res Rent Roll'!$B7="","",Rollover!CB6*'Res Rent Roll'!$S7*'Res Rent Roll'!$C7*(1+'Property Summary'!$L$22)^(Releasing!CC$2-1))</f>
        <v>0</v>
      </c>
      <c r="CD6" s="47">
        <f>IF('Res Rent Roll'!$B7="","",Rollover!CC6*'Res Rent Roll'!$S7*'Res Rent Roll'!$C7*(1+'Property Summary'!$L$22)^(Releasing!CD$2-1))</f>
        <v>0</v>
      </c>
      <c r="CE6" s="47">
        <f>IF('Res Rent Roll'!$B7="","",Rollover!CD6*'Res Rent Roll'!$S7*'Res Rent Roll'!$C7*(1+'Property Summary'!$L$22)^(Releasing!CE$2-1))</f>
        <v>0</v>
      </c>
      <c r="CF6" s="47">
        <f>IF('Res Rent Roll'!$B7="","",Rollover!CE6*'Res Rent Roll'!$S7*'Res Rent Roll'!$C7*(1+'Property Summary'!$L$22)^(Releasing!CF$2-1))</f>
        <v>0</v>
      </c>
      <c r="CG6" s="47">
        <f>IF('Res Rent Roll'!$B7="","",Rollover!CF6*'Res Rent Roll'!$S7*'Res Rent Roll'!$C7*(1+'Property Summary'!$L$22)^(Releasing!CG$2-1))</f>
        <v>0</v>
      </c>
      <c r="CH6" s="47">
        <f>IF('Res Rent Roll'!$B7="","",Rollover!CG6*'Res Rent Roll'!$S7*'Res Rent Roll'!$C7*(1+'Property Summary'!$L$22)^(Releasing!CH$2-1))</f>
        <v>0</v>
      </c>
      <c r="CI6" s="47">
        <f>IF('Res Rent Roll'!$B7="","",Rollover!CH6*'Res Rent Roll'!$S7*'Res Rent Roll'!$C7*(1+'Property Summary'!$L$22)^(Releasing!CI$2-1))</f>
        <v>0</v>
      </c>
      <c r="CJ6" s="47">
        <f>IF('Res Rent Roll'!$B7="","",Rollover!CI6*'Res Rent Roll'!$S7*'Res Rent Roll'!$C7*(1+'Property Summary'!$L$22)^(Releasing!CJ$2-1))</f>
        <v>165.4107361414963</v>
      </c>
      <c r="CK6" s="47">
        <f>IF('Res Rent Roll'!$B7="","",Rollover!CJ6*'Res Rent Roll'!$S7*'Res Rent Roll'!$C7*(1+'Property Summary'!$L$22)^(Releasing!CK$2-1))</f>
        <v>0</v>
      </c>
      <c r="CL6" s="47">
        <f>IF('Res Rent Roll'!$B7="","",Rollover!CK6*'Res Rent Roll'!$S7*'Res Rent Roll'!$C7*(1+'Property Summary'!$L$22)^(Releasing!CL$2-1))</f>
        <v>0</v>
      </c>
      <c r="CM6" s="47">
        <f>IF('Res Rent Roll'!$B7="","",Rollover!CL6*'Res Rent Roll'!$S7*'Res Rent Roll'!$C7*(1+'Property Summary'!$L$22)^(Releasing!CM$2-1))</f>
        <v>0</v>
      </c>
      <c r="CN6" s="47">
        <f>IF('Res Rent Roll'!$B7="","",Rollover!CM6*'Res Rent Roll'!$S7*'Res Rent Roll'!$C7*(1+'Property Summary'!$L$22)^(Releasing!CN$2-1))</f>
        <v>0</v>
      </c>
      <c r="CO6" s="47">
        <f>IF('Res Rent Roll'!$B7="","",Rollover!CN6*'Res Rent Roll'!$S7*'Res Rent Roll'!$C7*(1+'Property Summary'!$L$22)^(Releasing!CO$2-1))</f>
        <v>0</v>
      </c>
      <c r="CP6" s="47">
        <f>IF('Res Rent Roll'!$B7="","",Rollover!CO6*'Res Rent Roll'!$S7*'Res Rent Roll'!$C7*(1+'Property Summary'!$L$22)^(Releasing!CP$2-1))</f>
        <v>0</v>
      </c>
      <c r="CQ6" s="47">
        <f>IF('Res Rent Roll'!$B7="","",Rollover!CP6*'Res Rent Roll'!$S7*'Res Rent Roll'!$C7*(1+'Property Summary'!$L$22)^(Releasing!CQ$2-1))</f>
        <v>0</v>
      </c>
      <c r="CR6" s="47">
        <f>IF('Res Rent Roll'!$B7="","",Rollover!CQ6*'Res Rent Roll'!$S7*'Res Rent Roll'!$C7*(1+'Property Summary'!$L$22)^(Releasing!CR$2-1))</f>
        <v>0</v>
      </c>
      <c r="CS6" s="47">
        <f>IF('Res Rent Roll'!$B7="","",Rollover!CR6*'Res Rent Roll'!$S7*'Res Rent Roll'!$C7*(1+'Property Summary'!$L$22)^(Releasing!CS$2-1))</f>
        <v>0</v>
      </c>
      <c r="CT6" s="47">
        <f>IF('Res Rent Roll'!$B7="","",Rollover!CS6*'Res Rent Roll'!$S7*'Res Rent Roll'!$C7*(1+'Property Summary'!$L$22)^(Releasing!CT$2-1))</f>
        <v>0</v>
      </c>
      <c r="CU6" s="47">
        <f>IF('Res Rent Roll'!$B7="","",Rollover!CT6*'Res Rent Roll'!$S7*'Res Rent Roll'!$C7*(1+'Property Summary'!$L$22)^(Releasing!CU$2-1))</f>
        <v>0</v>
      </c>
      <c r="CV6" s="47">
        <f>IF('Res Rent Roll'!$B7="","",Rollover!CU6*'Res Rent Roll'!$S7*'Res Rent Roll'!$C7*(1+'Property Summary'!$L$22)^(Releasing!CV$2-1))</f>
        <v>168.71895086432625</v>
      </c>
      <c r="CW6" s="47">
        <f>IF('Res Rent Roll'!$B7="","",Rollover!CV6*'Res Rent Roll'!$S7*'Res Rent Roll'!$C7*(1+'Property Summary'!$L$22)^(Releasing!CW$2-1))</f>
        <v>0</v>
      </c>
      <c r="CX6" s="47">
        <f>IF('Res Rent Roll'!$B7="","",Rollover!CW6*'Res Rent Roll'!$S7*'Res Rent Roll'!$C7*(1+'Property Summary'!$L$22)^(Releasing!CX$2-1))</f>
        <v>0</v>
      </c>
      <c r="CY6" s="47">
        <f>IF('Res Rent Roll'!$B7="","",Rollover!CX6*'Res Rent Roll'!$S7*'Res Rent Roll'!$C7*(1+'Property Summary'!$L$22)^(Releasing!CY$2-1))</f>
        <v>0</v>
      </c>
      <c r="CZ6" s="47">
        <f>IF('Res Rent Roll'!$B7="","",Rollover!CY6*'Res Rent Roll'!$S7*'Res Rent Roll'!$C7*(1+'Property Summary'!$L$22)^(Releasing!CZ$2-1))</f>
        <v>0</v>
      </c>
      <c r="DA6" s="47">
        <f>IF('Res Rent Roll'!$B7="","",Rollover!CZ6*'Res Rent Roll'!$S7*'Res Rent Roll'!$C7*(1+'Property Summary'!$L$22)^(Releasing!DA$2-1))</f>
        <v>0</v>
      </c>
      <c r="DB6" s="47">
        <f>IF('Res Rent Roll'!$B7="","",Rollover!DA6*'Res Rent Roll'!$S7*'Res Rent Roll'!$C7*(1+'Property Summary'!$L$22)^(Releasing!DB$2-1))</f>
        <v>0</v>
      </c>
      <c r="DC6" s="47">
        <f>IF('Res Rent Roll'!$B7="","",Rollover!DB6*'Res Rent Roll'!$S7*'Res Rent Roll'!$C7*(1+'Property Summary'!$L$22)^(Releasing!DC$2-1))</f>
        <v>0</v>
      </c>
      <c r="DD6" s="47">
        <f>IF('Res Rent Roll'!$B7="","",Rollover!DC6*'Res Rent Roll'!$S7*'Res Rent Roll'!$C7*(1+'Property Summary'!$L$22)^(Releasing!DD$2-1))</f>
        <v>0</v>
      </c>
      <c r="DE6" s="47">
        <f>IF('Res Rent Roll'!$B7="","",Rollover!DD6*'Res Rent Roll'!$S7*'Res Rent Roll'!$C7*(1+'Property Summary'!$L$22)^(Releasing!DE$2-1))</f>
        <v>0</v>
      </c>
      <c r="DF6" s="47">
        <f>IF('Res Rent Roll'!$B7="","",Rollover!DE6*'Res Rent Roll'!$S7*'Res Rent Roll'!$C7*(1+'Property Summary'!$L$22)^(Releasing!DF$2-1))</f>
        <v>0</v>
      </c>
      <c r="DG6" s="47">
        <f>IF('Res Rent Roll'!$B7="","",Rollover!DF6*'Res Rent Roll'!$S7*'Res Rent Roll'!$C7*(1+'Property Summary'!$L$22)^(Releasing!DG$2-1))</f>
        <v>0</v>
      </c>
      <c r="DH6" s="47">
        <f>IF('Res Rent Roll'!$B7="","",Rollover!DG6*'Res Rent Roll'!$S7*'Res Rent Roll'!$C7*(1+'Property Summary'!$L$22)^(Releasing!DH$2-1))</f>
        <v>172.09332988161276</v>
      </c>
      <c r="DI6" s="47">
        <f>IF('Res Rent Roll'!$B7="","",Rollover!DH6*'Res Rent Roll'!$S7*'Res Rent Roll'!$C7*(1+'Property Summary'!$L$22)^(Releasing!DI$2-1))</f>
        <v>0</v>
      </c>
      <c r="DJ6" s="47">
        <f>IF('Res Rent Roll'!$B7="","",Rollover!DI6*'Res Rent Roll'!$S7*'Res Rent Roll'!$C7*(1+'Property Summary'!$L$22)^(Releasing!DJ$2-1))</f>
        <v>0</v>
      </c>
      <c r="DK6" s="47">
        <f>IF('Res Rent Roll'!$B7="","",Rollover!DJ6*'Res Rent Roll'!$S7*'Res Rent Roll'!$C7*(1+'Property Summary'!$L$22)^(Releasing!DK$2-1))</f>
        <v>0</v>
      </c>
      <c r="DL6" s="47">
        <f>IF('Res Rent Roll'!$B7="","",Rollover!DK6*'Res Rent Roll'!$S7*'Res Rent Roll'!$C7*(1+'Property Summary'!$L$22)^(Releasing!DL$2-1))</f>
        <v>0</v>
      </c>
      <c r="DM6" s="47">
        <f>IF('Res Rent Roll'!$B7="","",Rollover!DL6*'Res Rent Roll'!$S7*'Res Rent Roll'!$C7*(1+'Property Summary'!$L$22)^(Releasing!DM$2-1))</f>
        <v>0</v>
      </c>
      <c r="DN6" s="47">
        <f>IF('Res Rent Roll'!$B7="","",Rollover!DM6*'Res Rent Roll'!$S7*'Res Rent Roll'!$C7*(1+'Property Summary'!$L$22)^(Releasing!DN$2-1))</f>
        <v>0</v>
      </c>
      <c r="DO6" s="47">
        <f>IF('Res Rent Roll'!$B7="","",Rollover!DN6*'Res Rent Roll'!$S7*'Res Rent Roll'!$C7*(1+'Property Summary'!$L$22)^(Releasing!DO$2-1))</f>
        <v>0</v>
      </c>
      <c r="DP6" s="47">
        <f>IF('Res Rent Roll'!$B7="","",Rollover!DO6*'Res Rent Roll'!$S7*'Res Rent Roll'!$C7*(1+'Property Summary'!$L$22)^(Releasing!DP$2-1))</f>
        <v>0</v>
      </c>
      <c r="DQ6" s="47">
        <f>IF('Res Rent Roll'!$B7="","",Rollover!DP6*'Res Rent Roll'!$S7*'Res Rent Roll'!$C7*(1+'Property Summary'!$L$22)^(Releasing!DQ$2-1))</f>
        <v>0</v>
      </c>
      <c r="DR6" s="47">
        <f>IF('Res Rent Roll'!$B7="","",Rollover!DQ6*'Res Rent Roll'!$S7*'Res Rent Roll'!$C7*(1+'Property Summary'!$L$22)^(Releasing!DR$2-1))</f>
        <v>0</v>
      </c>
      <c r="DS6" s="47">
        <f>IF('Res Rent Roll'!$B7="","",Rollover!DR6*'Res Rent Roll'!$S7*'Res Rent Roll'!$C7*(1+'Property Summary'!$L$22)^(Releasing!DS$2-1))</f>
        <v>0</v>
      </c>
      <c r="DT6" s="47">
        <f>IF('Res Rent Roll'!$B7="","",Rollover!DS6*'Res Rent Roll'!$S7*'Res Rent Roll'!$C7*(1+'Property Summary'!$L$22)^(Releasing!DT$2-1))</f>
        <v>175.53519647924503</v>
      </c>
      <c r="DU6" s="47">
        <f>IF('Res Rent Roll'!$B7="","",Rollover!DT6*'Res Rent Roll'!$S7*'Res Rent Roll'!$C7*(1+'Property Summary'!$L$22)^(Releasing!DU$2-1))</f>
        <v>0</v>
      </c>
      <c r="DV6" s="47">
        <f>IF('Res Rent Roll'!$B7="","",Rollover!DU6*'Res Rent Roll'!$S7*'Res Rent Roll'!$C7*(1+'Property Summary'!$L$22)^(Releasing!DV$2-1))</f>
        <v>0</v>
      </c>
      <c r="DW6" s="47">
        <f>IF('Res Rent Roll'!$B7="","",Rollover!DV6*'Res Rent Roll'!$S7*'Res Rent Roll'!$C7*(1+'Property Summary'!$L$22)^(Releasing!DW$2-1))</f>
        <v>0</v>
      </c>
      <c r="DX6" s="47">
        <f>IF('Res Rent Roll'!$B7="","",Rollover!DW6*'Res Rent Roll'!$S7*'Res Rent Roll'!$C7*(1+'Property Summary'!$L$22)^(Releasing!DX$2-1))</f>
        <v>0</v>
      </c>
      <c r="DY6" s="47">
        <f>IF('Res Rent Roll'!$B7="","",Rollover!DX6*'Res Rent Roll'!$S7*'Res Rent Roll'!$C7*(1+'Property Summary'!$L$22)^(Releasing!DY$2-1))</f>
        <v>0</v>
      </c>
      <c r="DZ6" s="47">
        <f>IF('Res Rent Roll'!$B7="","",Rollover!DY6*'Res Rent Roll'!$S7*'Res Rent Roll'!$C7*(1+'Property Summary'!$L$22)^(Releasing!DZ$2-1))</f>
        <v>0</v>
      </c>
      <c r="EA6" s="47">
        <f>IF('Res Rent Roll'!$B7="","",Rollover!DZ6*'Res Rent Roll'!$S7*'Res Rent Roll'!$C7*(1+'Property Summary'!$L$22)^(Releasing!EA$2-1))</f>
        <v>0</v>
      </c>
      <c r="EB6" s="47">
        <f>IF('Res Rent Roll'!$B7="","",Rollover!EA6*'Res Rent Roll'!$S7*'Res Rent Roll'!$C7*(1+'Property Summary'!$L$22)^(Releasing!EB$2-1))</f>
        <v>0</v>
      </c>
      <c r="EC6" s="47">
        <f>IF('Res Rent Roll'!$B7="","",Rollover!EB6*'Res Rent Roll'!$S7*'Res Rent Roll'!$C7*(1+'Property Summary'!$L$22)^(Releasing!EC$2-1))</f>
        <v>0</v>
      </c>
      <c r="ED6" s="47">
        <f>IF('Res Rent Roll'!$B7="","",Rollover!EC6*'Res Rent Roll'!$S7*'Res Rent Roll'!$C7*(1+'Property Summary'!$L$22)^(Releasing!ED$2-1))</f>
        <v>0</v>
      </c>
      <c r="EE6" s="47">
        <f>IF('Res Rent Roll'!$B7="","",Rollover!ED6*'Res Rent Roll'!$S7*'Res Rent Roll'!$C7*(1+'Property Summary'!$L$22)^(Releasing!EE$2-1))</f>
        <v>0</v>
      </c>
      <c r="EF6" s="47">
        <f>IF('Res Rent Roll'!$B7="","",Rollover!EE6*'Res Rent Roll'!$S7*'Res Rent Roll'!$C7*(1+'Property Summary'!$L$22)^(Releasing!EF$2-1))</f>
        <v>179.04590040882988</v>
      </c>
      <c r="EG6" s="47">
        <f>IF('Res Rent Roll'!$B7="","",Rollover!EF6*'Res Rent Roll'!$S7*'Res Rent Roll'!$C7*(1+'Property Summary'!$L$22)^(Releasing!EG$2-1))</f>
        <v>0</v>
      </c>
      <c r="EH6" s="47">
        <f>IF('Res Rent Roll'!$B7="","",Rollover!EG6*'Res Rent Roll'!$S7*'Res Rent Roll'!$C7*(1+'Property Summary'!$L$22)^(Releasing!EH$2-1))</f>
        <v>0</v>
      </c>
      <c r="EI6" s="47">
        <f>IF('Res Rent Roll'!$B7="","",Rollover!EH6*'Res Rent Roll'!$S7*'Res Rent Roll'!$C7*(1+'Property Summary'!$L$22)^(Releasing!EI$2-1))</f>
        <v>0</v>
      </c>
      <c r="EJ6" s="47">
        <f>IF('Res Rent Roll'!$B7="","",Rollover!EI6*'Res Rent Roll'!$S7*'Res Rent Roll'!$C7*(1+'Property Summary'!$L$22)^(Releasing!EJ$2-1))</f>
        <v>0</v>
      </c>
      <c r="EK6" s="47">
        <f>IF('Res Rent Roll'!$B7="","",Rollover!EJ6*'Res Rent Roll'!$S7*'Res Rent Roll'!$C7*(1+'Property Summary'!$L$22)^(Releasing!EK$2-1))</f>
        <v>0</v>
      </c>
      <c r="EL6" s="47">
        <f>IF('Res Rent Roll'!$B7="","",Rollover!EK6*'Res Rent Roll'!$S7*'Res Rent Roll'!$C7*(1+'Property Summary'!$L$22)^(Releasing!EL$2-1))</f>
        <v>0</v>
      </c>
      <c r="EM6" s="47">
        <f>IF('Res Rent Roll'!$B7="","",Rollover!EL6*'Res Rent Roll'!$S7*'Res Rent Roll'!$C7*(1+'Property Summary'!$L$22)^(Releasing!EM$2-1))</f>
        <v>0</v>
      </c>
      <c r="EN6" s="47">
        <f>IF('Res Rent Roll'!$B7="","",Rollover!EM6*'Res Rent Roll'!$S7*'Res Rent Roll'!$C7*(1+'Property Summary'!$L$22)^(Releasing!EN$2-1))</f>
        <v>0</v>
      </c>
      <c r="EO6" s="47">
        <f>IF('Res Rent Roll'!$B7="","",Rollover!EN6*'Res Rent Roll'!$S7*'Res Rent Roll'!$C7*(1+'Property Summary'!$L$22)^(Releasing!EO$2-1))</f>
        <v>0</v>
      </c>
      <c r="EP6" s="47">
        <f>IF('Res Rent Roll'!$B7="","",Rollover!EO6*'Res Rent Roll'!$S7*'Res Rent Roll'!$C7*(1+'Property Summary'!$L$22)^(Releasing!EP$2-1))</f>
        <v>0</v>
      </c>
      <c r="EQ6" s="47">
        <f>IF('Res Rent Roll'!$B7="","",Rollover!EP6*'Res Rent Roll'!$S7*'Res Rent Roll'!$C7*(1+'Property Summary'!$L$22)^(Releasing!EQ$2-1))</f>
        <v>0</v>
      </c>
      <c r="ER6" s="47">
        <f>IF('Res Rent Roll'!$B7="","",Rollover!EQ6*'Res Rent Roll'!$S7*'Res Rent Roll'!$C7*(1+'Property Summary'!$L$22)^(Releasing!ER$2-1))</f>
        <v>182.62681841700652</v>
      </c>
      <c r="ES6" s="47">
        <f>IF('Res Rent Roll'!$B7="","",Rollover!ER6*'Res Rent Roll'!$S7*'Res Rent Roll'!$C7*(1+'Property Summary'!$L$22)^(Releasing!ES$2-1))</f>
        <v>0</v>
      </c>
      <c r="ET6" s="47">
        <f>IF('Res Rent Roll'!$B7="","",Rollover!ES6*'Res Rent Roll'!$S7*'Res Rent Roll'!$C7*(1+'Property Summary'!$L$22)^(Releasing!ET$2-1))</f>
        <v>0</v>
      </c>
      <c r="EU6" s="47">
        <f>IF('Res Rent Roll'!$B7="","",Rollover!ET6*'Res Rent Roll'!$S7*'Res Rent Roll'!$C7*(1+'Property Summary'!$L$22)^(Releasing!EU$2-1))</f>
        <v>0</v>
      </c>
      <c r="EV6" s="47">
        <f>IF('Res Rent Roll'!$B7="","",Rollover!EU6*'Res Rent Roll'!$S7*'Res Rent Roll'!$C7*(1+'Property Summary'!$L$22)^(Releasing!EV$2-1))</f>
        <v>0</v>
      </c>
      <c r="EW6" s="47">
        <f>IF('Res Rent Roll'!$B7="","",Rollover!EV6*'Res Rent Roll'!$S7*'Res Rent Roll'!$C7*(1+'Property Summary'!$L$22)^(Releasing!EW$2-1))</f>
        <v>0</v>
      </c>
      <c r="EX6" s="47">
        <f>IF('Res Rent Roll'!$B7="","",Rollover!EW6*'Res Rent Roll'!$S7*'Res Rent Roll'!$C7*(1+'Property Summary'!$L$22)^(Releasing!EX$2-1))</f>
        <v>0</v>
      </c>
      <c r="EY6" s="47">
        <f>IF('Res Rent Roll'!$B7="","",Rollover!EX6*'Res Rent Roll'!$S7*'Res Rent Roll'!$C7*(1+'Property Summary'!$L$22)^(Releasing!EY$2-1))</f>
        <v>0</v>
      </c>
      <c r="EZ6" s="47">
        <f>IF('Res Rent Roll'!$B7="","",Rollover!EY6*'Res Rent Roll'!$S7*'Res Rent Roll'!$C7*(1+'Property Summary'!$L$22)^(Releasing!EZ$2-1))</f>
        <v>0</v>
      </c>
      <c r="FA6" s="47">
        <f>IF('Res Rent Roll'!$B7="","",Rollover!EZ6*'Res Rent Roll'!$S7*'Res Rent Roll'!$C7*(1+'Property Summary'!$L$22)^(Releasing!FA$2-1))</f>
        <v>0</v>
      </c>
      <c r="FB6" s="47">
        <f>IF('Res Rent Roll'!$B7="","",Rollover!FA6*'Res Rent Roll'!$S7*'Res Rent Roll'!$C7*(1+'Property Summary'!$L$22)^(Releasing!FB$2-1))</f>
        <v>0</v>
      </c>
      <c r="FC6" s="47">
        <f>IF('Res Rent Roll'!$B7="","",Rollover!FB6*'Res Rent Roll'!$S7*'Res Rent Roll'!$C7*(1+'Property Summary'!$L$22)^(Releasing!FC$2-1))</f>
        <v>0</v>
      </c>
      <c r="FD6" s="47">
        <f>IF('Res Rent Roll'!$B7="","",Rollover!FC6*'Res Rent Roll'!$S7*'Res Rent Roll'!$C7*(1+'Property Summary'!$L$22)^(Releasing!FD$2-1))</f>
        <v>186.27935478534664</v>
      </c>
      <c r="FE6" s="47">
        <f>IF('Res Rent Roll'!$B7="","",Rollover!FD6*'Res Rent Roll'!$S7*'Res Rent Roll'!$C7*(1+'Property Summary'!$L$22)^(Releasing!FE$2-1))</f>
        <v>0</v>
      </c>
      <c r="FF6" s="47">
        <f>IF('Res Rent Roll'!$B7="","",Rollover!FE6*'Res Rent Roll'!$S7*'Res Rent Roll'!$C7*(1+'Property Summary'!$L$22)^(Releasing!FF$2-1))</f>
        <v>0</v>
      </c>
      <c r="FG6" s="47">
        <f>IF('Res Rent Roll'!$B7="","",Rollover!FF6*'Res Rent Roll'!$S7*'Res Rent Roll'!$C7*(1+'Property Summary'!$L$22)^(Releasing!FG$2-1))</f>
        <v>0</v>
      </c>
      <c r="FH6" s="47">
        <f>IF('Res Rent Roll'!$B7="","",Rollover!FG6*'Res Rent Roll'!$S7*'Res Rent Roll'!$C7*(1+'Property Summary'!$L$22)^(Releasing!FH$2-1))</f>
        <v>0</v>
      </c>
      <c r="FI6" s="47">
        <f>IF('Res Rent Roll'!$B7="","",Rollover!FH6*'Res Rent Roll'!$S7*'Res Rent Roll'!$C7*(1+'Property Summary'!$L$22)^(Releasing!FI$2-1))</f>
        <v>0</v>
      </c>
      <c r="FJ6" s="47">
        <f>IF('Res Rent Roll'!$B7="","",Rollover!FI6*'Res Rent Roll'!$S7*'Res Rent Roll'!$C7*(1+'Property Summary'!$L$22)^(Releasing!FJ$2-1))</f>
        <v>0</v>
      </c>
      <c r="FK6" s="47">
        <f>IF('Res Rent Roll'!$B7="","",Rollover!FJ6*'Res Rent Roll'!$S7*'Res Rent Roll'!$C7*(1+'Property Summary'!$L$22)^(Releasing!FK$2-1))</f>
        <v>0</v>
      </c>
      <c r="FL6" s="47">
        <f>IF('Res Rent Roll'!$B7="","",Rollover!FK6*'Res Rent Roll'!$S7*'Res Rent Roll'!$C7*(1+'Property Summary'!$L$22)^(Releasing!FL$2-1))</f>
        <v>0</v>
      </c>
      <c r="FM6" s="47">
        <f>IF('Res Rent Roll'!$B7="","",Rollover!FL6*'Res Rent Roll'!$S7*'Res Rent Roll'!$C7*(1+'Property Summary'!$L$22)^(Releasing!FM$2-1))</f>
        <v>0</v>
      </c>
      <c r="FN6" s="47">
        <f>IF('Res Rent Roll'!$B7="","",Rollover!FM6*'Res Rent Roll'!$S7*'Res Rent Roll'!$C7*(1+'Property Summary'!$L$22)^(Releasing!FN$2-1))</f>
        <v>0</v>
      </c>
      <c r="FO6" s="47">
        <f>IF('Res Rent Roll'!$B7="","",Rollover!FN6*'Res Rent Roll'!$S7*'Res Rent Roll'!$C7*(1+'Property Summary'!$L$22)^(Releasing!FO$2-1))</f>
        <v>0</v>
      </c>
      <c r="FP6" s="47">
        <f>IF('Res Rent Roll'!$B7="","",Rollover!FO6*'Res Rent Roll'!$S7*'Res Rent Roll'!$C7*(1+'Property Summary'!$L$22)^(Releasing!FP$2-1))</f>
        <v>190.00494188105358</v>
      </c>
      <c r="FQ6" s="47">
        <f>IF('Res Rent Roll'!$B7="","",Rollover!FP6*'Res Rent Roll'!$S7*'Res Rent Roll'!$C7*(1+'Property Summary'!$L$22)^(Releasing!FQ$2-1))</f>
        <v>0</v>
      </c>
      <c r="FR6" s="47">
        <f>IF('Res Rent Roll'!$B7="","",Rollover!FQ6*'Res Rent Roll'!$S7*'Res Rent Roll'!$C7*(1+'Property Summary'!$L$22)^(Releasing!FR$2-1))</f>
        <v>0</v>
      </c>
      <c r="FS6" s="47">
        <f>IF('Res Rent Roll'!$B7="","",Rollover!FR6*'Res Rent Roll'!$S7*'Res Rent Roll'!$C7*(1+'Property Summary'!$L$22)^(Releasing!FS$2-1))</f>
        <v>0</v>
      </c>
      <c r="FT6" s="47">
        <f>IF('Res Rent Roll'!$B7="","",Rollover!FS6*'Res Rent Roll'!$S7*'Res Rent Roll'!$C7*(1+'Property Summary'!$L$22)^(Releasing!FT$2-1))</f>
        <v>0</v>
      </c>
      <c r="FU6" s="47">
        <f>IF('Res Rent Roll'!$B7="","",Rollover!FT6*'Res Rent Roll'!$S7*'Res Rent Roll'!$C7*(1+'Property Summary'!$L$22)^(Releasing!FU$2-1))</f>
        <v>0</v>
      </c>
      <c r="FV6" s="47">
        <f>IF('Res Rent Roll'!$B7="","",Rollover!FU6*'Res Rent Roll'!$S7*'Res Rent Roll'!$C7*(1+'Property Summary'!$L$22)^(Releasing!FV$2-1))</f>
        <v>0</v>
      </c>
      <c r="FW6" s="47">
        <f>IF('Res Rent Roll'!$B7="","",Rollover!FV6*'Res Rent Roll'!$S7*'Res Rent Roll'!$C7*(1+'Property Summary'!$L$22)^(Releasing!FW$2-1))</f>
        <v>0</v>
      </c>
      <c r="FX6" s="47">
        <f>IF('Res Rent Roll'!$B7="","",Rollover!FW6*'Res Rent Roll'!$S7*'Res Rent Roll'!$C7*(1+'Property Summary'!$L$22)^(Releasing!FX$2-1))</f>
        <v>0</v>
      </c>
      <c r="FY6" s="47">
        <f>IF('Res Rent Roll'!$B7="","",Rollover!FX6*'Res Rent Roll'!$S7*'Res Rent Roll'!$C7*(1+'Property Summary'!$L$22)^(Releasing!FY$2-1))</f>
        <v>0</v>
      </c>
      <c r="FZ6" s="47">
        <f>IF('Res Rent Roll'!$B7="","",Rollover!FY6*'Res Rent Roll'!$S7*'Res Rent Roll'!$C7*(1+'Property Summary'!$L$22)^(Releasing!FZ$2-1))</f>
        <v>0</v>
      </c>
      <c r="GA6" s="48">
        <f>IF('Res Rent Roll'!$B7="","",Rollover!FZ6*'Res Rent Roll'!$S7*'Res Rent Roll'!$C7*(1+'Property Summary'!$L$22)^(Releasing!GA$2-1))</f>
        <v>0</v>
      </c>
    </row>
    <row r="7" spans="2:183" x14ac:dyDescent="0.3">
      <c r="B7" s="42" t="str">
        <f>IF('Res Rent Roll'!$B9="","",'Res Rent Roll'!$B9)</f>
        <v>1-Bed A R2</v>
      </c>
      <c r="C7" s="43"/>
      <c r="D7" s="47">
        <f>IF('Res Rent Roll'!$B9="","",Rollover!C7*'Res Rent Roll'!$S9*'Res Rent Roll'!$C9*(1+'Property Summary'!$L$22)^(Releasing!D$2-1))</f>
        <v>0</v>
      </c>
      <c r="E7" s="47">
        <f>IF('Res Rent Roll'!$B9="","",Rollover!D7*'Res Rent Roll'!$S9*'Res Rent Roll'!$C9*(1+'Property Summary'!$L$22)^(Releasing!E$2-1))</f>
        <v>0</v>
      </c>
      <c r="F7" s="47">
        <f>IF('Res Rent Roll'!$B9="","",Rollover!E7*'Res Rent Roll'!$S9*'Res Rent Roll'!$C9*(1+'Property Summary'!$L$22)^(Releasing!F$2-1))</f>
        <v>0</v>
      </c>
      <c r="G7" s="47">
        <f>IF('Res Rent Roll'!$B9="","",Rollover!F7*'Res Rent Roll'!$S9*'Res Rent Roll'!$C9*(1+'Property Summary'!$L$22)^(Releasing!G$2-1))</f>
        <v>0</v>
      </c>
      <c r="H7" s="47">
        <f>IF('Res Rent Roll'!$B9="","",Rollover!G7*'Res Rent Roll'!$S9*'Res Rent Roll'!$C9*(1+'Property Summary'!$L$22)^(Releasing!H$2-1))</f>
        <v>0</v>
      </c>
      <c r="I7" s="47">
        <f>IF('Res Rent Roll'!$B9="","",Rollover!H7*'Res Rent Roll'!$S9*'Res Rent Roll'!$C9*(1+'Property Summary'!$L$22)^(Releasing!I$2-1))</f>
        <v>0</v>
      </c>
      <c r="J7" s="47">
        <f>IF('Res Rent Roll'!$B9="","",Rollover!I7*'Res Rent Roll'!$S9*'Res Rent Roll'!$C9*(1+'Property Summary'!$L$22)^(Releasing!J$2-1))</f>
        <v>0</v>
      </c>
      <c r="K7" s="47">
        <f>IF('Res Rent Roll'!$B9="","",Rollover!J7*'Res Rent Roll'!$S9*'Res Rent Roll'!$C9*(1+'Property Summary'!$L$22)^(Releasing!K$2-1))</f>
        <v>0</v>
      </c>
      <c r="L7" s="47">
        <f>IF('Res Rent Roll'!$B9="","",Rollover!K7*'Res Rent Roll'!$S9*'Res Rent Roll'!$C9*(1+'Property Summary'!$L$22)^(Releasing!L$2-1))</f>
        <v>0</v>
      </c>
      <c r="M7" s="47">
        <f>IF('Res Rent Roll'!$B9="","",Rollover!L7*'Res Rent Roll'!$S9*'Res Rent Roll'!$C9*(1+'Property Summary'!$L$22)^(Releasing!M$2-1))</f>
        <v>0</v>
      </c>
      <c r="N7" s="47">
        <f>IF('Res Rent Roll'!$B9="","",Rollover!M7*'Res Rent Roll'!$S9*'Res Rent Roll'!$C9*(1+'Property Summary'!$L$22)^(Releasing!N$2-1))</f>
        <v>0</v>
      </c>
      <c r="O7" s="47">
        <f>IF('Res Rent Roll'!$B9="","",Rollover!N7*'Res Rent Roll'!$S9*'Res Rent Roll'!$C9*(1+'Property Summary'!$L$22)^(Releasing!O$2-1))</f>
        <v>0</v>
      </c>
      <c r="P7" s="47">
        <f>IF('Res Rent Roll'!$B9="","",Rollover!O7*'Res Rent Roll'!$S9*'Res Rent Roll'!$C9*(1+'Property Summary'!$L$22)^(Releasing!P$2-1))</f>
        <v>85.68</v>
      </c>
      <c r="Q7" s="47">
        <f>IF('Res Rent Roll'!$B9="","",Rollover!P7*'Res Rent Roll'!$S9*'Res Rent Roll'!$C9*(1+'Property Summary'!$L$22)^(Releasing!Q$2-1))</f>
        <v>0</v>
      </c>
      <c r="R7" s="47">
        <f>IF('Res Rent Roll'!$B9="","",Rollover!Q7*'Res Rent Roll'!$S9*'Res Rent Roll'!$C9*(1+'Property Summary'!$L$22)^(Releasing!R$2-1))</f>
        <v>0</v>
      </c>
      <c r="S7" s="47">
        <f>IF('Res Rent Roll'!$B9="","",Rollover!R7*'Res Rent Roll'!$S9*'Res Rent Roll'!$C9*(1+'Property Summary'!$L$22)^(Releasing!S$2-1))</f>
        <v>0</v>
      </c>
      <c r="T7" s="47">
        <f>IF('Res Rent Roll'!$B9="","",Rollover!S7*'Res Rent Roll'!$S9*'Res Rent Roll'!$C9*(1+'Property Summary'!$L$22)^(Releasing!T$2-1))</f>
        <v>0</v>
      </c>
      <c r="U7" s="47">
        <f>IF('Res Rent Roll'!$B9="","",Rollover!T7*'Res Rent Roll'!$S9*'Res Rent Roll'!$C9*(1+'Property Summary'!$L$22)^(Releasing!U$2-1))</f>
        <v>0</v>
      </c>
      <c r="V7" s="47">
        <f>IF('Res Rent Roll'!$B9="","",Rollover!U7*'Res Rent Roll'!$S9*'Res Rent Roll'!$C9*(1+'Property Summary'!$L$22)^(Releasing!V$2-1))</f>
        <v>0</v>
      </c>
      <c r="W7" s="47">
        <f>IF('Res Rent Roll'!$B9="","",Rollover!V7*'Res Rent Roll'!$S9*'Res Rent Roll'!$C9*(1+'Property Summary'!$L$22)^(Releasing!W$2-1))</f>
        <v>0</v>
      </c>
      <c r="X7" s="47">
        <f>IF('Res Rent Roll'!$B9="","",Rollover!W7*'Res Rent Roll'!$S9*'Res Rent Roll'!$C9*(1+'Property Summary'!$L$22)^(Releasing!X$2-1))</f>
        <v>0</v>
      </c>
      <c r="Y7" s="47">
        <f>IF('Res Rent Roll'!$B9="","",Rollover!X7*'Res Rent Roll'!$S9*'Res Rent Roll'!$C9*(1+'Property Summary'!$L$22)^(Releasing!Y$2-1))</f>
        <v>0</v>
      </c>
      <c r="Z7" s="47">
        <f>IF('Res Rent Roll'!$B9="","",Rollover!Y7*'Res Rent Roll'!$S9*'Res Rent Roll'!$C9*(1+'Property Summary'!$L$22)^(Releasing!Z$2-1))</f>
        <v>0</v>
      </c>
      <c r="AA7" s="47">
        <f>IF('Res Rent Roll'!$B9="","",Rollover!Z7*'Res Rent Roll'!$S9*'Res Rent Roll'!$C9*(1+'Property Summary'!$L$22)^(Releasing!AA$2-1))</f>
        <v>0</v>
      </c>
      <c r="AB7" s="47">
        <f>IF('Res Rent Roll'!$B9="","",Rollover!AA7*'Res Rent Roll'!$S9*'Res Rent Roll'!$C9*(1+'Property Summary'!$L$22)^(Releasing!AB$2-1))</f>
        <v>87.393599999999992</v>
      </c>
      <c r="AC7" s="47">
        <f>IF('Res Rent Roll'!$B9="","",Rollover!AB7*'Res Rent Roll'!$S9*'Res Rent Roll'!$C9*(1+'Property Summary'!$L$22)^(Releasing!AC$2-1))</f>
        <v>0</v>
      </c>
      <c r="AD7" s="47">
        <f>IF('Res Rent Roll'!$B9="","",Rollover!AC7*'Res Rent Roll'!$S9*'Res Rent Roll'!$C9*(1+'Property Summary'!$L$22)^(Releasing!AD$2-1))</f>
        <v>0</v>
      </c>
      <c r="AE7" s="47">
        <f>IF('Res Rent Roll'!$B9="","",Rollover!AD7*'Res Rent Roll'!$S9*'Res Rent Roll'!$C9*(1+'Property Summary'!$L$22)^(Releasing!AE$2-1))</f>
        <v>0</v>
      </c>
      <c r="AF7" s="47">
        <f>IF('Res Rent Roll'!$B9="","",Rollover!AE7*'Res Rent Roll'!$S9*'Res Rent Roll'!$C9*(1+'Property Summary'!$L$22)^(Releasing!AF$2-1))</f>
        <v>0</v>
      </c>
      <c r="AG7" s="47">
        <f>IF('Res Rent Roll'!$B9="","",Rollover!AF7*'Res Rent Roll'!$S9*'Res Rent Roll'!$C9*(1+'Property Summary'!$L$22)^(Releasing!AG$2-1))</f>
        <v>0</v>
      </c>
      <c r="AH7" s="47">
        <f>IF('Res Rent Roll'!$B9="","",Rollover!AG7*'Res Rent Roll'!$S9*'Res Rent Roll'!$C9*(1+'Property Summary'!$L$22)^(Releasing!AH$2-1))</f>
        <v>0</v>
      </c>
      <c r="AI7" s="47">
        <f>IF('Res Rent Roll'!$B9="","",Rollover!AH7*'Res Rent Roll'!$S9*'Res Rent Roll'!$C9*(1+'Property Summary'!$L$22)^(Releasing!AI$2-1))</f>
        <v>0</v>
      </c>
      <c r="AJ7" s="47">
        <f>IF('Res Rent Roll'!$B9="","",Rollover!AI7*'Res Rent Roll'!$S9*'Res Rent Roll'!$C9*(1+'Property Summary'!$L$22)^(Releasing!AJ$2-1))</f>
        <v>0</v>
      </c>
      <c r="AK7" s="47">
        <f>IF('Res Rent Roll'!$B9="","",Rollover!AJ7*'Res Rent Roll'!$S9*'Res Rent Roll'!$C9*(1+'Property Summary'!$L$22)^(Releasing!AK$2-1))</f>
        <v>0</v>
      </c>
      <c r="AL7" s="47">
        <f>IF('Res Rent Roll'!$B9="","",Rollover!AK7*'Res Rent Roll'!$S9*'Res Rent Roll'!$C9*(1+'Property Summary'!$L$22)^(Releasing!AL$2-1))</f>
        <v>0</v>
      </c>
      <c r="AM7" s="47">
        <f>IF('Res Rent Roll'!$B9="","",Rollover!AL7*'Res Rent Roll'!$S9*'Res Rent Roll'!$C9*(1+'Property Summary'!$L$22)^(Releasing!AM$2-1))</f>
        <v>0</v>
      </c>
      <c r="AN7" s="47">
        <f>IF('Res Rent Roll'!$B9="","",Rollover!AM7*'Res Rent Roll'!$S9*'Res Rent Roll'!$C9*(1+'Property Summary'!$L$22)^(Releasing!AN$2-1))</f>
        <v>89.141471999999993</v>
      </c>
      <c r="AO7" s="47">
        <f>IF('Res Rent Roll'!$B9="","",Rollover!AN7*'Res Rent Roll'!$S9*'Res Rent Roll'!$C9*(1+'Property Summary'!$L$22)^(Releasing!AO$2-1))</f>
        <v>0</v>
      </c>
      <c r="AP7" s="47">
        <f>IF('Res Rent Roll'!$B9="","",Rollover!AO7*'Res Rent Roll'!$S9*'Res Rent Roll'!$C9*(1+'Property Summary'!$L$22)^(Releasing!AP$2-1))</f>
        <v>0</v>
      </c>
      <c r="AQ7" s="47">
        <f>IF('Res Rent Roll'!$B9="","",Rollover!AP7*'Res Rent Roll'!$S9*'Res Rent Roll'!$C9*(1+'Property Summary'!$L$22)^(Releasing!AQ$2-1))</f>
        <v>0</v>
      </c>
      <c r="AR7" s="47">
        <f>IF('Res Rent Roll'!$B9="","",Rollover!AQ7*'Res Rent Roll'!$S9*'Res Rent Roll'!$C9*(1+'Property Summary'!$L$22)^(Releasing!AR$2-1))</f>
        <v>0</v>
      </c>
      <c r="AS7" s="47">
        <f>IF('Res Rent Roll'!$B9="","",Rollover!AR7*'Res Rent Roll'!$S9*'Res Rent Roll'!$C9*(1+'Property Summary'!$L$22)^(Releasing!AS$2-1))</f>
        <v>0</v>
      </c>
      <c r="AT7" s="47">
        <f>IF('Res Rent Roll'!$B9="","",Rollover!AS7*'Res Rent Roll'!$S9*'Res Rent Roll'!$C9*(1+'Property Summary'!$L$22)^(Releasing!AT$2-1))</f>
        <v>0</v>
      </c>
      <c r="AU7" s="47">
        <f>IF('Res Rent Roll'!$B9="","",Rollover!AT7*'Res Rent Roll'!$S9*'Res Rent Roll'!$C9*(1+'Property Summary'!$L$22)^(Releasing!AU$2-1))</f>
        <v>0</v>
      </c>
      <c r="AV7" s="47">
        <f>IF('Res Rent Roll'!$B9="","",Rollover!AU7*'Res Rent Roll'!$S9*'Res Rent Roll'!$C9*(1+'Property Summary'!$L$22)^(Releasing!AV$2-1))</f>
        <v>0</v>
      </c>
      <c r="AW7" s="47">
        <f>IF('Res Rent Roll'!$B9="","",Rollover!AV7*'Res Rent Roll'!$S9*'Res Rent Roll'!$C9*(1+'Property Summary'!$L$22)^(Releasing!AW$2-1))</f>
        <v>0</v>
      </c>
      <c r="AX7" s="47">
        <f>IF('Res Rent Roll'!$B9="","",Rollover!AW7*'Res Rent Roll'!$S9*'Res Rent Roll'!$C9*(1+'Property Summary'!$L$22)^(Releasing!AX$2-1))</f>
        <v>0</v>
      </c>
      <c r="AY7" s="47">
        <f>IF('Res Rent Roll'!$B9="","",Rollover!AX7*'Res Rent Roll'!$S9*'Res Rent Roll'!$C9*(1+'Property Summary'!$L$22)^(Releasing!AY$2-1))</f>
        <v>0</v>
      </c>
      <c r="AZ7" s="47">
        <f>IF('Res Rent Roll'!$B9="","",Rollover!AY7*'Res Rent Roll'!$S9*'Res Rent Roll'!$C9*(1+'Property Summary'!$L$22)^(Releasing!AZ$2-1))</f>
        <v>90.924301439999994</v>
      </c>
      <c r="BA7" s="47">
        <f>IF('Res Rent Roll'!$B9="","",Rollover!AZ7*'Res Rent Roll'!$S9*'Res Rent Roll'!$C9*(1+'Property Summary'!$L$22)^(Releasing!BA$2-1))</f>
        <v>0</v>
      </c>
      <c r="BB7" s="47">
        <f>IF('Res Rent Roll'!$B9="","",Rollover!BA7*'Res Rent Roll'!$S9*'Res Rent Roll'!$C9*(1+'Property Summary'!$L$22)^(Releasing!BB$2-1))</f>
        <v>0</v>
      </c>
      <c r="BC7" s="47">
        <f>IF('Res Rent Roll'!$B9="","",Rollover!BB7*'Res Rent Roll'!$S9*'Res Rent Roll'!$C9*(1+'Property Summary'!$L$22)^(Releasing!BC$2-1))</f>
        <v>0</v>
      </c>
      <c r="BD7" s="47">
        <f>IF('Res Rent Roll'!$B9="","",Rollover!BC7*'Res Rent Roll'!$S9*'Res Rent Roll'!$C9*(1+'Property Summary'!$L$22)^(Releasing!BD$2-1))</f>
        <v>0</v>
      </c>
      <c r="BE7" s="47">
        <f>IF('Res Rent Roll'!$B9="","",Rollover!BD7*'Res Rent Roll'!$S9*'Res Rent Roll'!$C9*(1+'Property Summary'!$L$22)^(Releasing!BE$2-1))</f>
        <v>0</v>
      </c>
      <c r="BF7" s="47">
        <f>IF('Res Rent Roll'!$B9="","",Rollover!BE7*'Res Rent Roll'!$S9*'Res Rent Roll'!$C9*(1+'Property Summary'!$L$22)^(Releasing!BF$2-1))</f>
        <v>0</v>
      </c>
      <c r="BG7" s="47">
        <f>IF('Res Rent Roll'!$B9="","",Rollover!BF7*'Res Rent Roll'!$S9*'Res Rent Roll'!$C9*(1+'Property Summary'!$L$22)^(Releasing!BG$2-1))</f>
        <v>0</v>
      </c>
      <c r="BH7" s="47">
        <f>IF('Res Rent Roll'!$B9="","",Rollover!BG7*'Res Rent Roll'!$S9*'Res Rent Roll'!$C9*(1+'Property Summary'!$L$22)^(Releasing!BH$2-1))</f>
        <v>0</v>
      </c>
      <c r="BI7" s="47">
        <f>IF('Res Rent Roll'!$B9="","",Rollover!BH7*'Res Rent Roll'!$S9*'Res Rent Roll'!$C9*(1+'Property Summary'!$L$22)^(Releasing!BI$2-1))</f>
        <v>0</v>
      </c>
      <c r="BJ7" s="47">
        <f>IF('Res Rent Roll'!$B9="","",Rollover!BI7*'Res Rent Roll'!$S9*'Res Rent Roll'!$C9*(1+'Property Summary'!$L$22)^(Releasing!BJ$2-1))</f>
        <v>0</v>
      </c>
      <c r="BK7" s="47">
        <f>IF('Res Rent Roll'!$B9="","",Rollover!BJ7*'Res Rent Roll'!$S9*'Res Rent Roll'!$C9*(1+'Property Summary'!$L$22)^(Releasing!BK$2-1))</f>
        <v>0</v>
      </c>
      <c r="BL7" s="47">
        <f>IF('Res Rent Roll'!$B9="","",Rollover!BK7*'Res Rent Roll'!$S9*'Res Rent Roll'!$C9*(1+'Property Summary'!$L$22)^(Releasing!BL$2-1))</f>
        <v>92.742787468800003</v>
      </c>
      <c r="BM7" s="47">
        <f>IF('Res Rent Roll'!$B9="","",Rollover!BL7*'Res Rent Roll'!$S9*'Res Rent Roll'!$C9*(1+'Property Summary'!$L$22)^(Releasing!BM$2-1))</f>
        <v>0</v>
      </c>
      <c r="BN7" s="47">
        <f>IF('Res Rent Roll'!$B9="","",Rollover!BM7*'Res Rent Roll'!$S9*'Res Rent Roll'!$C9*(1+'Property Summary'!$L$22)^(Releasing!BN$2-1))</f>
        <v>0</v>
      </c>
      <c r="BO7" s="47">
        <f>IF('Res Rent Roll'!$B9="","",Rollover!BN7*'Res Rent Roll'!$S9*'Res Rent Roll'!$C9*(1+'Property Summary'!$L$22)^(Releasing!BO$2-1))</f>
        <v>0</v>
      </c>
      <c r="BP7" s="47">
        <f>IF('Res Rent Roll'!$B9="","",Rollover!BO7*'Res Rent Roll'!$S9*'Res Rent Roll'!$C9*(1+'Property Summary'!$L$22)^(Releasing!BP$2-1))</f>
        <v>0</v>
      </c>
      <c r="BQ7" s="47">
        <f>IF('Res Rent Roll'!$B9="","",Rollover!BP7*'Res Rent Roll'!$S9*'Res Rent Roll'!$C9*(1+'Property Summary'!$L$22)^(Releasing!BQ$2-1))</f>
        <v>0</v>
      </c>
      <c r="BR7" s="47">
        <f>IF('Res Rent Roll'!$B9="","",Rollover!BQ7*'Res Rent Roll'!$S9*'Res Rent Roll'!$C9*(1+'Property Summary'!$L$22)^(Releasing!BR$2-1))</f>
        <v>0</v>
      </c>
      <c r="BS7" s="47">
        <f>IF('Res Rent Roll'!$B9="","",Rollover!BR7*'Res Rent Roll'!$S9*'Res Rent Roll'!$C9*(1+'Property Summary'!$L$22)^(Releasing!BS$2-1))</f>
        <v>0</v>
      </c>
      <c r="BT7" s="47">
        <f>IF('Res Rent Roll'!$B9="","",Rollover!BS7*'Res Rent Roll'!$S9*'Res Rent Roll'!$C9*(1+'Property Summary'!$L$22)^(Releasing!BT$2-1))</f>
        <v>0</v>
      </c>
      <c r="BU7" s="47">
        <f>IF('Res Rent Roll'!$B9="","",Rollover!BT7*'Res Rent Roll'!$S9*'Res Rent Roll'!$C9*(1+'Property Summary'!$L$22)^(Releasing!BU$2-1))</f>
        <v>0</v>
      </c>
      <c r="BV7" s="47">
        <f>IF('Res Rent Roll'!$B9="","",Rollover!BU7*'Res Rent Roll'!$S9*'Res Rent Roll'!$C9*(1+'Property Summary'!$L$22)^(Releasing!BV$2-1))</f>
        <v>0</v>
      </c>
      <c r="BW7" s="47">
        <f>IF('Res Rent Roll'!$B9="","",Rollover!BV7*'Res Rent Roll'!$S9*'Res Rent Roll'!$C9*(1+'Property Summary'!$L$22)^(Releasing!BW$2-1))</f>
        <v>0</v>
      </c>
      <c r="BX7" s="47">
        <f>IF('Res Rent Roll'!$B9="","",Rollover!BW7*'Res Rent Roll'!$S9*'Res Rent Roll'!$C9*(1+'Property Summary'!$L$22)^(Releasing!BX$2-1))</f>
        <v>94.597643218176003</v>
      </c>
      <c r="BY7" s="47">
        <f>IF('Res Rent Roll'!$B9="","",Rollover!BX7*'Res Rent Roll'!$S9*'Res Rent Roll'!$C9*(1+'Property Summary'!$L$22)^(Releasing!BY$2-1))</f>
        <v>0</v>
      </c>
      <c r="BZ7" s="47">
        <f>IF('Res Rent Roll'!$B9="","",Rollover!BY7*'Res Rent Roll'!$S9*'Res Rent Roll'!$C9*(1+'Property Summary'!$L$22)^(Releasing!BZ$2-1))</f>
        <v>0</v>
      </c>
      <c r="CA7" s="47">
        <f>IF('Res Rent Roll'!$B9="","",Rollover!BZ7*'Res Rent Roll'!$S9*'Res Rent Roll'!$C9*(1+'Property Summary'!$L$22)^(Releasing!CA$2-1))</f>
        <v>0</v>
      </c>
      <c r="CB7" s="47">
        <f>IF('Res Rent Roll'!$B9="","",Rollover!CA7*'Res Rent Roll'!$S9*'Res Rent Roll'!$C9*(1+'Property Summary'!$L$22)^(Releasing!CB$2-1))</f>
        <v>0</v>
      </c>
      <c r="CC7" s="47">
        <f>IF('Res Rent Roll'!$B9="","",Rollover!CB7*'Res Rent Roll'!$S9*'Res Rent Roll'!$C9*(1+'Property Summary'!$L$22)^(Releasing!CC$2-1))</f>
        <v>0</v>
      </c>
      <c r="CD7" s="47">
        <f>IF('Res Rent Roll'!$B9="","",Rollover!CC7*'Res Rent Roll'!$S9*'Res Rent Roll'!$C9*(1+'Property Summary'!$L$22)^(Releasing!CD$2-1))</f>
        <v>0</v>
      </c>
      <c r="CE7" s="47">
        <f>IF('Res Rent Roll'!$B9="","",Rollover!CD7*'Res Rent Roll'!$S9*'Res Rent Roll'!$C9*(1+'Property Summary'!$L$22)^(Releasing!CE$2-1))</f>
        <v>0</v>
      </c>
      <c r="CF7" s="47">
        <f>IF('Res Rent Roll'!$B9="","",Rollover!CE7*'Res Rent Roll'!$S9*'Res Rent Roll'!$C9*(1+'Property Summary'!$L$22)^(Releasing!CF$2-1))</f>
        <v>0</v>
      </c>
      <c r="CG7" s="47">
        <f>IF('Res Rent Roll'!$B9="","",Rollover!CF7*'Res Rent Roll'!$S9*'Res Rent Roll'!$C9*(1+'Property Summary'!$L$22)^(Releasing!CG$2-1))</f>
        <v>0</v>
      </c>
      <c r="CH7" s="47">
        <f>IF('Res Rent Roll'!$B9="","",Rollover!CG7*'Res Rent Roll'!$S9*'Res Rent Roll'!$C9*(1+'Property Summary'!$L$22)^(Releasing!CH$2-1))</f>
        <v>0</v>
      </c>
      <c r="CI7" s="47">
        <f>IF('Res Rent Roll'!$B9="","",Rollover!CH7*'Res Rent Roll'!$S9*'Res Rent Roll'!$C9*(1+'Property Summary'!$L$22)^(Releasing!CI$2-1))</f>
        <v>0</v>
      </c>
      <c r="CJ7" s="47">
        <f>IF('Res Rent Roll'!$B9="","",Rollover!CI7*'Res Rent Roll'!$S9*'Res Rent Roll'!$C9*(1+'Property Summary'!$L$22)^(Releasing!CJ$2-1))</f>
        <v>96.489596082539506</v>
      </c>
      <c r="CK7" s="47">
        <f>IF('Res Rent Roll'!$B9="","",Rollover!CJ7*'Res Rent Roll'!$S9*'Res Rent Roll'!$C9*(1+'Property Summary'!$L$22)^(Releasing!CK$2-1))</f>
        <v>0</v>
      </c>
      <c r="CL7" s="47">
        <f>IF('Res Rent Roll'!$B9="","",Rollover!CK7*'Res Rent Roll'!$S9*'Res Rent Roll'!$C9*(1+'Property Summary'!$L$22)^(Releasing!CL$2-1))</f>
        <v>0</v>
      </c>
      <c r="CM7" s="47">
        <f>IF('Res Rent Roll'!$B9="","",Rollover!CL7*'Res Rent Roll'!$S9*'Res Rent Roll'!$C9*(1+'Property Summary'!$L$22)^(Releasing!CM$2-1))</f>
        <v>0</v>
      </c>
      <c r="CN7" s="47">
        <f>IF('Res Rent Roll'!$B9="","",Rollover!CM7*'Res Rent Roll'!$S9*'Res Rent Roll'!$C9*(1+'Property Summary'!$L$22)^(Releasing!CN$2-1))</f>
        <v>0</v>
      </c>
      <c r="CO7" s="47">
        <f>IF('Res Rent Roll'!$B9="","",Rollover!CN7*'Res Rent Roll'!$S9*'Res Rent Roll'!$C9*(1+'Property Summary'!$L$22)^(Releasing!CO$2-1))</f>
        <v>0</v>
      </c>
      <c r="CP7" s="47">
        <f>IF('Res Rent Roll'!$B9="","",Rollover!CO7*'Res Rent Roll'!$S9*'Res Rent Roll'!$C9*(1+'Property Summary'!$L$22)^(Releasing!CP$2-1))</f>
        <v>0</v>
      </c>
      <c r="CQ7" s="47">
        <f>IF('Res Rent Roll'!$B9="","",Rollover!CP7*'Res Rent Roll'!$S9*'Res Rent Roll'!$C9*(1+'Property Summary'!$L$22)^(Releasing!CQ$2-1))</f>
        <v>0</v>
      </c>
      <c r="CR7" s="47">
        <f>IF('Res Rent Roll'!$B9="","",Rollover!CQ7*'Res Rent Roll'!$S9*'Res Rent Roll'!$C9*(1+'Property Summary'!$L$22)^(Releasing!CR$2-1))</f>
        <v>0</v>
      </c>
      <c r="CS7" s="47">
        <f>IF('Res Rent Roll'!$B9="","",Rollover!CR7*'Res Rent Roll'!$S9*'Res Rent Roll'!$C9*(1+'Property Summary'!$L$22)^(Releasing!CS$2-1))</f>
        <v>0</v>
      </c>
      <c r="CT7" s="47">
        <f>IF('Res Rent Roll'!$B9="","",Rollover!CS7*'Res Rent Roll'!$S9*'Res Rent Roll'!$C9*(1+'Property Summary'!$L$22)^(Releasing!CT$2-1))</f>
        <v>0</v>
      </c>
      <c r="CU7" s="47">
        <f>IF('Res Rent Roll'!$B9="","",Rollover!CT7*'Res Rent Roll'!$S9*'Res Rent Roll'!$C9*(1+'Property Summary'!$L$22)^(Releasing!CU$2-1))</f>
        <v>0</v>
      </c>
      <c r="CV7" s="47">
        <f>IF('Res Rent Roll'!$B9="","",Rollover!CU7*'Res Rent Roll'!$S9*'Res Rent Roll'!$C9*(1+'Property Summary'!$L$22)^(Releasing!CV$2-1))</f>
        <v>98.41938800419031</v>
      </c>
      <c r="CW7" s="47">
        <f>IF('Res Rent Roll'!$B9="","",Rollover!CV7*'Res Rent Roll'!$S9*'Res Rent Roll'!$C9*(1+'Property Summary'!$L$22)^(Releasing!CW$2-1))</f>
        <v>0</v>
      </c>
      <c r="CX7" s="47">
        <f>IF('Res Rent Roll'!$B9="","",Rollover!CW7*'Res Rent Roll'!$S9*'Res Rent Roll'!$C9*(1+'Property Summary'!$L$22)^(Releasing!CX$2-1))</f>
        <v>0</v>
      </c>
      <c r="CY7" s="47">
        <f>IF('Res Rent Roll'!$B9="","",Rollover!CX7*'Res Rent Roll'!$S9*'Res Rent Roll'!$C9*(1+'Property Summary'!$L$22)^(Releasing!CY$2-1))</f>
        <v>0</v>
      </c>
      <c r="CZ7" s="47">
        <f>IF('Res Rent Roll'!$B9="","",Rollover!CY7*'Res Rent Roll'!$S9*'Res Rent Roll'!$C9*(1+'Property Summary'!$L$22)^(Releasing!CZ$2-1))</f>
        <v>0</v>
      </c>
      <c r="DA7" s="47">
        <f>IF('Res Rent Roll'!$B9="","",Rollover!CZ7*'Res Rent Roll'!$S9*'Res Rent Roll'!$C9*(1+'Property Summary'!$L$22)^(Releasing!DA$2-1))</f>
        <v>0</v>
      </c>
      <c r="DB7" s="47">
        <f>IF('Res Rent Roll'!$B9="","",Rollover!DA7*'Res Rent Roll'!$S9*'Res Rent Roll'!$C9*(1+'Property Summary'!$L$22)^(Releasing!DB$2-1))</f>
        <v>0</v>
      </c>
      <c r="DC7" s="47">
        <f>IF('Res Rent Roll'!$B9="","",Rollover!DB7*'Res Rent Roll'!$S9*'Res Rent Roll'!$C9*(1+'Property Summary'!$L$22)^(Releasing!DC$2-1))</f>
        <v>0</v>
      </c>
      <c r="DD7" s="47">
        <f>IF('Res Rent Roll'!$B9="","",Rollover!DC7*'Res Rent Roll'!$S9*'Res Rent Roll'!$C9*(1+'Property Summary'!$L$22)^(Releasing!DD$2-1))</f>
        <v>0</v>
      </c>
      <c r="DE7" s="47">
        <f>IF('Res Rent Roll'!$B9="","",Rollover!DD7*'Res Rent Roll'!$S9*'Res Rent Roll'!$C9*(1+'Property Summary'!$L$22)^(Releasing!DE$2-1))</f>
        <v>0</v>
      </c>
      <c r="DF7" s="47">
        <f>IF('Res Rent Roll'!$B9="","",Rollover!DE7*'Res Rent Roll'!$S9*'Res Rent Roll'!$C9*(1+'Property Summary'!$L$22)^(Releasing!DF$2-1))</f>
        <v>0</v>
      </c>
      <c r="DG7" s="47">
        <f>IF('Res Rent Roll'!$B9="","",Rollover!DF7*'Res Rent Roll'!$S9*'Res Rent Roll'!$C9*(1+'Property Summary'!$L$22)^(Releasing!DG$2-1))</f>
        <v>0</v>
      </c>
      <c r="DH7" s="47">
        <f>IF('Res Rent Roll'!$B9="","",Rollover!DG7*'Res Rent Roll'!$S9*'Res Rent Roll'!$C9*(1+'Property Summary'!$L$22)^(Releasing!DH$2-1))</f>
        <v>100.38777576427411</v>
      </c>
      <c r="DI7" s="47">
        <f>IF('Res Rent Roll'!$B9="","",Rollover!DH7*'Res Rent Roll'!$S9*'Res Rent Roll'!$C9*(1+'Property Summary'!$L$22)^(Releasing!DI$2-1))</f>
        <v>0</v>
      </c>
      <c r="DJ7" s="47">
        <f>IF('Res Rent Roll'!$B9="","",Rollover!DI7*'Res Rent Roll'!$S9*'Res Rent Roll'!$C9*(1+'Property Summary'!$L$22)^(Releasing!DJ$2-1))</f>
        <v>0</v>
      </c>
      <c r="DK7" s="47">
        <f>IF('Res Rent Roll'!$B9="","",Rollover!DJ7*'Res Rent Roll'!$S9*'Res Rent Roll'!$C9*(1+'Property Summary'!$L$22)^(Releasing!DK$2-1))</f>
        <v>0</v>
      </c>
      <c r="DL7" s="47">
        <f>IF('Res Rent Roll'!$B9="","",Rollover!DK7*'Res Rent Roll'!$S9*'Res Rent Roll'!$C9*(1+'Property Summary'!$L$22)^(Releasing!DL$2-1))</f>
        <v>0</v>
      </c>
      <c r="DM7" s="47">
        <f>IF('Res Rent Roll'!$B9="","",Rollover!DL7*'Res Rent Roll'!$S9*'Res Rent Roll'!$C9*(1+'Property Summary'!$L$22)^(Releasing!DM$2-1))</f>
        <v>0</v>
      </c>
      <c r="DN7" s="47">
        <f>IF('Res Rent Roll'!$B9="","",Rollover!DM7*'Res Rent Roll'!$S9*'Res Rent Roll'!$C9*(1+'Property Summary'!$L$22)^(Releasing!DN$2-1))</f>
        <v>0</v>
      </c>
      <c r="DO7" s="47">
        <f>IF('Res Rent Roll'!$B9="","",Rollover!DN7*'Res Rent Roll'!$S9*'Res Rent Roll'!$C9*(1+'Property Summary'!$L$22)^(Releasing!DO$2-1))</f>
        <v>0</v>
      </c>
      <c r="DP7" s="47">
        <f>IF('Res Rent Roll'!$B9="","",Rollover!DO7*'Res Rent Roll'!$S9*'Res Rent Roll'!$C9*(1+'Property Summary'!$L$22)^(Releasing!DP$2-1))</f>
        <v>0</v>
      </c>
      <c r="DQ7" s="47">
        <f>IF('Res Rent Roll'!$B9="","",Rollover!DP7*'Res Rent Roll'!$S9*'Res Rent Roll'!$C9*(1+'Property Summary'!$L$22)^(Releasing!DQ$2-1))</f>
        <v>0</v>
      </c>
      <c r="DR7" s="47">
        <f>IF('Res Rent Roll'!$B9="","",Rollover!DQ7*'Res Rent Roll'!$S9*'Res Rent Roll'!$C9*(1+'Property Summary'!$L$22)^(Releasing!DR$2-1))</f>
        <v>0</v>
      </c>
      <c r="DS7" s="47">
        <f>IF('Res Rent Roll'!$B9="","",Rollover!DR7*'Res Rent Roll'!$S9*'Res Rent Roll'!$C9*(1+'Property Summary'!$L$22)^(Releasing!DS$2-1))</f>
        <v>0</v>
      </c>
      <c r="DT7" s="47">
        <f>IF('Res Rent Roll'!$B9="","",Rollover!DS7*'Res Rent Roll'!$S9*'Res Rent Roll'!$C9*(1+'Property Summary'!$L$22)^(Releasing!DT$2-1))</f>
        <v>102.39553127955959</v>
      </c>
      <c r="DU7" s="47">
        <f>IF('Res Rent Roll'!$B9="","",Rollover!DT7*'Res Rent Roll'!$S9*'Res Rent Roll'!$C9*(1+'Property Summary'!$L$22)^(Releasing!DU$2-1))</f>
        <v>0</v>
      </c>
      <c r="DV7" s="47">
        <f>IF('Res Rent Roll'!$B9="","",Rollover!DU7*'Res Rent Roll'!$S9*'Res Rent Roll'!$C9*(1+'Property Summary'!$L$22)^(Releasing!DV$2-1))</f>
        <v>0</v>
      </c>
      <c r="DW7" s="47">
        <f>IF('Res Rent Roll'!$B9="","",Rollover!DV7*'Res Rent Roll'!$S9*'Res Rent Roll'!$C9*(1+'Property Summary'!$L$22)^(Releasing!DW$2-1))</f>
        <v>0</v>
      </c>
      <c r="DX7" s="47">
        <f>IF('Res Rent Roll'!$B9="","",Rollover!DW7*'Res Rent Roll'!$S9*'Res Rent Roll'!$C9*(1+'Property Summary'!$L$22)^(Releasing!DX$2-1))</f>
        <v>0</v>
      </c>
      <c r="DY7" s="47">
        <f>IF('Res Rent Roll'!$B9="","",Rollover!DX7*'Res Rent Roll'!$S9*'Res Rent Roll'!$C9*(1+'Property Summary'!$L$22)^(Releasing!DY$2-1))</f>
        <v>0</v>
      </c>
      <c r="DZ7" s="47">
        <f>IF('Res Rent Roll'!$B9="","",Rollover!DY7*'Res Rent Roll'!$S9*'Res Rent Roll'!$C9*(1+'Property Summary'!$L$22)^(Releasing!DZ$2-1))</f>
        <v>0</v>
      </c>
      <c r="EA7" s="47">
        <f>IF('Res Rent Roll'!$B9="","",Rollover!DZ7*'Res Rent Roll'!$S9*'Res Rent Roll'!$C9*(1+'Property Summary'!$L$22)^(Releasing!EA$2-1))</f>
        <v>0</v>
      </c>
      <c r="EB7" s="47">
        <f>IF('Res Rent Roll'!$B9="","",Rollover!EA7*'Res Rent Roll'!$S9*'Res Rent Roll'!$C9*(1+'Property Summary'!$L$22)^(Releasing!EB$2-1))</f>
        <v>0</v>
      </c>
      <c r="EC7" s="47">
        <f>IF('Res Rent Roll'!$B9="","",Rollover!EB7*'Res Rent Roll'!$S9*'Res Rent Roll'!$C9*(1+'Property Summary'!$L$22)^(Releasing!EC$2-1))</f>
        <v>0</v>
      </c>
      <c r="ED7" s="47">
        <f>IF('Res Rent Roll'!$B9="","",Rollover!EC7*'Res Rent Roll'!$S9*'Res Rent Roll'!$C9*(1+'Property Summary'!$L$22)^(Releasing!ED$2-1))</f>
        <v>0</v>
      </c>
      <c r="EE7" s="47">
        <f>IF('Res Rent Roll'!$B9="","",Rollover!ED7*'Res Rent Roll'!$S9*'Res Rent Roll'!$C9*(1+'Property Summary'!$L$22)^(Releasing!EE$2-1))</f>
        <v>0</v>
      </c>
      <c r="EF7" s="47">
        <f>IF('Res Rent Roll'!$B9="","",Rollover!EE7*'Res Rent Roll'!$S9*'Res Rent Roll'!$C9*(1+'Property Summary'!$L$22)^(Releasing!EF$2-1))</f>
        <v>104.44344190515076</v>
      </c>
      <c r="EG7" s="47">
        <f>IF('Res Rent Roll'!$B9="","",Rollover!EF7*'Res Rent Roll'!$S9*'Res Rent Roll'!$C9*(1+'Property Summary'!$L$22)^(Releasing!EG$2-1))</f>
        <v>0</v>
      </c>
      <c r="EH7" s="47">
        <f>IF('Res Rent Roll'!$B9="","",Rollover!EG7*'Res Rent Roll'!$S9*'Res Rent Roll'!$C9*(1+'Property Summary'!$L$22)^(Releasing!EH$2-1))</f>
        <v>0</v>
      </c>
      <c r="EI7" s="47">
        <f>IF('Res Rent Roll'!$B9="","",Rollover!EH7*'Res Rent Roll'!$S9*'Res Rent Roll'!$C9*(1+'Property Summary'!$L$22)^(Releasing!EI$2-1))</f>
        <v>0</v>
      </c>
      <c r="EJ7" s="47">
        <f>IF('Res Rent Roll'!$B9="","",Rollover!EI7*'Res Rent Roll'!$S9*'Res Rent Roll'!$C9*(1+'Property Summary'!$L$22)^(Releasing!EJ$2-1))</f>
        <v>0</v>
      </c>
      <c r="EK7" s="47">
        <f>IF('Res Rent Roll'!$B9="","",Rollover!EJ7*'Res Rent Roll'!$S9*'Res Rent Roll'!$C9*(1+'Property Summary'!$L$22)^(Releasing!EK$2-1))</f>
        <v>0</v>
      </c>
      <c r="EL7" s="47">
        <f>IF('Res Rent Roll'!$B9="","",Rollover!EK7*'Res Rent Roll'!$S9*'Res Rent Roll'!$C9*(1+'Property Summary'!$L$22)^(Releasing!EL$2-1))</f>
        <v>0</v>
      </c>
      <c r="EM7" s="47">
        <f>IF('Res Rent Roll'!$B9="","",Rollover!EL7*'Res Rent Roll'!$S9*'Res Rent Roll'!$C9*(1+'Property Summary'!$L$22)^(Releasing!EM$2-1))</f>
        <v>0</v>
      </c>
      <c r="EN7" s="47">
        <f>IF('Res Rent Roll'!$B9="","",Rollover!EM7*'Res Rent Roll'!$S9*'Res Rent Roll'!$C9*(1+'Property Summary'!$L$22)^(Releasing!EN$2-1))</f>
        <v>0</v>
      </c>
      <c r="EO7" s="47">
        <f>IF('Res Rent Roll'!$B9="","",Rollover!EN7*'Res Rent Roll'!$S9*'Res Rent Roll'!$C9*(1+'Property Summary'!$L$22)^(Releasing!EO$2-1))</f>
        <v>0</v>
      </c>
      <c r="EP7" s="47">
        <f>IF('Res Rent Roll'!$B9="","",Rollover!EO7*'Res Rent Roll'!$S9*'Res Rent Roll'!$C9*(1+'Property Summary'!$L$22)^(Releasing!EP$2-1))</f>
        <v>0</v>
      </c>
      <c r="EQ7" s="47">
        <f>IF('Res Rent Roll'!$B9="","",Rollover!EP7*'Res Rent Roll'!$S9*'Res Rent Roll'!$C9*(1+'Property Summary'!$L$22)^(Releasing!EQ$2-1))</f>
        <v>0</v>
      </c>
      <c r="ER7" s="47">
        <f>IF('Res Rent Roll'!$B9="","",Rollover!EQ7*'Res Rent Roll'!$S9*'Res Rent Roll'!$C9*(1+'Property Summary'!$L$22)^(Releasing!ER$2-1))</f>
        <v>106.5323107432538</v>
      </c>
      <c r="ES7" s="47">
        <f>IF('Res Rent Roll'!$B9="","",Rollover!ER7*'Res Rent Roll'!$S9*'Res Rent Roll'!$C9*(1+'Property Summary'!$L$22)^(Releasing!ES$2-1))</f>
        <v>0</v>
      </c>
      <c r="ET7" s="47">
        <f>IF('Res Rent Roll'!$B9="","",Rollover!ES7*'Res Rent Roll'!$S9*'Res Rent Roll'!$C9*(1+'Property Summary'!$L$22)^(Releasing!ET$2-1))</f>
        <v>0</v>
      </c>
      <c r="EU7" s="47">
        <f>IF('Res Rent Roll'!$B9="","",Rollover!ET7*'Res Rent Roll'!$S9*'Res Rent Roll'!$C9*(1+'Property Summary'!$L$22)^(Releasing!EU$2-1))</f>
        <v>0</v>
      </c>
      <c r="EV7" s="47">
        <f>IF('Res Rent Roll'!$B9="","",Rollover!EU7*'Res Rent Roll'!$S9*'Res Rent Roll'!$C9*(1+'Property Summary'!$L$22)^(Releasing!EV$2-1))</f>
        <v>0</v>
      </c>
      <c r="EW7" s="47">
        <f>IF('Res Rent Roll'!$B9="","",Rollover!EV7*'Res Rent Roll'!$S9*'Res Rent Roll'!$C9*(1+'Property Summary'!$L$22)^(Releasing!EW$2-1))</f>
        <v>0</v>
      </c>
      <c r="EX7" s="47">
        <f>IF('Res Rent Roll'!$B9="","",Rollover!EW7*'Res Rent Roll'!$S9*'Res Rent Roll'!$C9*(1+'Property Summary'!$L$22)^(Releasing!EX$2-1))</f>
        <v>0</v>
      </c>
      <c r="EY7" s="47">
        <f>IF('Res Rent Roll'!$B9="","",Rollover!EX7*'Res Rent Roll'!$S9*'Res Rent Roll'!$C9*(1+'Property Summary'!$L$22)^(Releasing!EY$2-1))</f>
        <v>0</v>
      </c>
      <c r="EZ7" s="47">
        <f>IF('Res Rent Roll'!$B9="","",Rollover!EY7*'Res Rent Roll'!$S9*'Res Rent Roll'!$C9*(1+'Property Summary'!$L$22)^(Releasing!EZ$2-1))</f>
        <v>0</v>
      </c>
      <c r="FA7" s="47">
        <f>IF('Res Rent Roll'!$B9="","",Rollover!EZ7*'Res Rent Roll'!$S9*'Res Rent Roll'!$C9*(1+'Property Summary'!$L$22)^(Releasing!FA$2-1))</f>
        <v>0</v>
      </c>
      <c r="FB7" s="47">
        <f>IF('Res Rent Roll'!$B9="","",Rollover!FA7*'Res Rent Roll'!$S9*'Res Rent Roll'!$C9*(1+'Property Summary'!$L$22)^(Releasing!FB$2-1))</f>
        <v>0</v>
      </c>
      <c r="FC7" s="47">
        <f>IF('Res Rent Roll'!$B9="","",Rollover!FB7*'Res Rent Roll'!$S9*'Res Rent Roll'!$C9*(1+'Property Summary'!$L$22)^(Releasing!FC$2-1))</f>
        <v>0</v>
      </c>
      <c r="FD7" s="47">
        <f>IF('Res Rent Roll'!$B9="","",Rollover!FC7*'Res Rent Roll'!$S9*'Res Rent Roll'!$C9*(1+'Property Summary'!$L$22)^(Releasing!FD$2-1))</f>
        <v>108.66295695811887</v>
      </c>
      <c r="FE7" s="47">
        <f>IF('Res Rent Roll'!$B9="","",Rollover!FD7*'Res Rent Roll'!$S9*'Res Rent Roll'!$C9*(1+'Property Summary'!$L$22)^(Releasing!FE$2-1))</f>
        <v>0</v>
      </c>
      <c r="FF7" s="47">
        <f>IF('Res Rent Roll'!$B9="","",Rollover!FE7*'Res Rent Roll'!$S9*'Res Rent Roll'!$C9*(1+'Property Summary'!$L$22)^(Releasing!FF$2-1))</f>
        <v>0</v>
      </c>
      <c r="FG7" s="47">
        <f>IF('Res Rent Roll'!$B9="","",Rollover!FF7*'Res Rent Roll'!$S9*'Res Rent Roll'!$C9*(1+'Property Summary'!$L$22)^(Releasing!FG$2-1))</f>
        <v>0</v>
      </c>
      <c r="FH7" s="47">
        <f>IF('Res Rent Roll'!$B9="","",Rollover!FG7*'Res Rent Roll'!$S9*'Res Rent Roll'!$C9*(1+'Property Summary'!$L$22)^(Releasing!FH$2-1))</f>
        <v>0</v>
      </c>
      <c r="FI7" s="47">
        <f>IF('Res Rent Roll'!$B9="","",Rollover!FH7*'Res Rent Roll'!$S9*'Res Rent Roll'!$C9*(1+'Property Summary'!$L$22)^(Releasing!FI$2-1))</f>
        <v>0</v>
      </c>
      <c r="FJ7" s="47">
        <f>IF('Res Rent Roll'!$B9="","",Rollover!FI7*'Res Rent Roll'!$S9*'Res Rent Roll'!$C9*(1+'Property Summary'!$L$22)^(Releasing!FJ$2-1))</f>
        <v>0</v>
      </c>
      <c r="FK7" s="47">
        <f>IF('Res Rent Roll'!$B9="","",Rollover!FJ7*'Res Rent Roll'!$S9*'Res Rent Roll'!$C9*(1+'Property Summary'!$L$22)^(Releasing!FK$2-1))</f>
        <v>0</v>
      </c>
      <c r="FL7" s="47">
        <f>IF('Res Rent Roll'!$B9="","",Rollover!FK7*'Res Rent Roll'!$S9*'Res Rent Roll'!$C9*(1+'Property Summary'!$L$22)^(Releasing!FL$2-1))</f>
        <v>0</v>
      </c>
      <c r="FM7" s="47">
        <f>IF('Res Rent Roll'!$B9="","",Rollover!FL7*'Res Rent Roll'!$S9*'Res Rent Roll'!$C9*(1+'Property Summary'!$L$22)^(Releasing!FM$2-1))</f>
        <v>0</v>
      </c>
      <c r="FN7" s="47">
        <f>IF('Res Rent Roll'!$B9="","",Rollover!FM7*'Res Rent Roll'!$S9*'Res Rent Roll'!$C9*(1+'Property Summary'!$L$22)^(Releasing!FN$2-1))</f>
        <v>0</v>
      </c>
      <c r="FO7" s="47">
        <f>IF('Res Rent Roll'!$B9="","",Rollover!FN7*'Res Rent Roll'!$S9*'Res Rent Roll'!$C9*(1+'Property Summary'!$L$22)^(Releasing!FO$2-1))</f>
        <v>0</v>
      </c>
      <c r="FP7" s="47">
        <f>IF('Res Rent Roll'!$B9="","",Rollover!FO7*'Res Rent Roll'!$S9*'Res Rent Roll'!$C9*(1+'Property Summary'!$L$22)^(Releasing!FP$2-1))</f>
        <v>110.83621609728127</v>
      </c>
      <c r="FQ7" s="47">
        <f>IF('Res Rent Roll'!$B9="","",Rollover!FP7*'Res Rent Roll'!$S9*'Res Rent Roll'!$C9*(1+'Property Summary'!$L$22)^(Releasing!FQ$2-1))</f>
        <v>0</v>
      </c>
      <c r="FR7" s="47">
        <f>IF('Res Rent Roll'!$B9="","",Rollover!FQ7*'Res Rent Roll'!$S9*'Res Rent Roll'!$C9*(1+'Property Summary'!$L$22)^(Releasing!FR$2-1))</f>
        <v>0</v>
      </c>
      <c r="FS7" s="47">
        <f>IF('Res Rent Roll'!$B9="","",Rollover!FR7*'Res Rent Roll'!$S9*'Res Rent Roll'!$C9*(1+'Property Summary'!$L$22)^(Releasing!FS$2-1))</f>
        <v>0</v>
      </c>
      <c r="FT7" s="47">
        <f>IF('Res Rent Roll'!$B9="","",Rollover!FS7*'Res Rent Roll'!$S9*'Res Rent Roll'!$C9*(1+'Property Summary'!$L$22)^(Releasing!FT$2-1))</f>
        <v>0</v>
      </c>
      <c r="FU7" s="47">
        <f>IF('Res Rent Roll'!$B9="","",Rollover!FT7*'Res Rent Roll'!$S9*'Res Rent Roll'!$C9*(1+'Property Summary'!$L$22)^(Releasing!FU$2-1))</f>
        <v>0</v>
      </c>
      <c r="FV7" s="47">
        <f>IF('Res Rent Roll'!$B9="","",Rollover!FU7*'Res Rent Roll'!$S9*'Res Rent Roll'!$C9*(1+'Property Summary'!$L$22)^(Releasing!FV$2-1))</f>
        <v>0</v>
      </c>
      <c r="FW7" s="47">
        <f>IF('Res Rent Roll'!$B9="","",Rollover!FV7*'Res Rent Roll'!$S9*'Res Rent Roll'!$C9*(1+'Property Summary'!$L$22)^(Releasing!FW$2-1))</f>
        <v>0</v>
      </c>
      <c r="FX7" s="47">
        <f>IF('Res Rent Roll'!$B9="","",Rollover!FW7*'Res Rent Roll'!$S9*'Res Rent Roll'!$C9*(1+'Property Summary'!$L$22)^(Releasing!FX$2-1))</f>
        <v>0</v>
      </c>
      <c r="FY7" s="47">
        <f>IF('Res Rent Roll'!$B9="","",Rollover!FX7*'Res Rent Roll'!$S9*'Res Rent Roll'!$C9*(1+'Property Summary'!$L$22)^(Releasing!FY$2-1))</f>
        <v>0</v>
      </c>
      <c r="FZ7" s="47">
        <f>IF('Res Rent Roll'!$B9="","",Rollover!FY7*'Res Rent Roll'!$S9*'Res Rent Roll'!$C9*(1+'Property Summary'!$L$22)^(Releasing!FZ$2-1))</f>
        <v>0</v>
      </c>
      <c r="GA7" s="48">
        <f>IF('Res Rent Roll'!$B9="","",Rollover!FZ7*'Res Rent Roll'!$S9*'Res Rent Roll'!$C9*(1+'Property Summary'!$L$22)^(Releasing!GA$2-1))</f>
        <v>0</v>
      </c>
    </row>
    <row r="8" spans="2:183" x14ac:dyDescent="0.3">
      <c r="B8" s="42" t="str">
        <f>IF('Res Rent Roll'!$B8="","",'Res Rent Roll'!$B8)</f>
        <v>2-Bed B R1</v>
      </c>
      <c r="C8" s="43"/>
      <c r="D8" s="47">
        <f>IF('Res Rent Roll'!$B8="","",Rollover!C8*'Res Rent Roll'!$S8*'Res Rent Roll'!$C8*(1+'Property Summary'!$L$22)^(Releasing!D$2-1))</f>
        <v>0</v>
      </c>
      <c r="E8" s="47">
        <f>IF('Res Rent Roll'!$B8="","",Rollover!D8*'Res Rent Roll'!$S8*'Res Rent Roll'!$C8*(1+'Property Summary'!$L$22)^(Releasing!E$2-1))</f>
        <v>0</v>
      </c>
      <c r="F8" s="47">
        <f>IF('Res Rent Roll'!$B8="","",Rollover!E8*'Res Rent Roll'!$S8*'Res Rent Roll'!$C8*(1+'Property Summary'!$L$22)^(Releasing!F$2-1))</f>
        <v>0</v>
      </c>
      <c r="G8" s="47">
        <f>IF('Res Rent Roll'!$B8="","",Rollover!F8*'Res Rent Roll'!$S8*'Res Rent Roll'!$C8*(1+'Property Summary'!$L$22)^(Releasing!G$2-1))</f>
        <v>0</v>
      </c>
      <c r="H8" s="47">
        <f>IF('Res Rent Roll'!$B8="","",Rollover!G8*'Res Rent Roll'!$S8*'Res Rent Roll'!$C8*(1+'Property Summary'!$L$22)^(Releasing!H$2-1))</f>
        <v>0</v>
      </c>
      <c r="I8" s="47">
        <f>IF('Res Rent Roll'!$B8="","",Rollover!H8*'Res Rent Roll'!$S8*'Res Rent Roll'!$C8*(1+'Property Summary'!$L$22)^(Releasing!I$2-1))</f>
        <v>0</v>
      </c>
      <c r="J8" s="47">
        <f>IF('Res Rent Roll'!$B8="","",Rollover!I8*'Res Rent Roll'!$S8*'Res Rent Roll'!$C8*(1+'Property Summary'!$L$22)^(Releasing!J$2-1))</f>
        <v>0</v>
      </c>
      <c r="K8" s="47">
        <f>IF('Res Rent Roll'!$B8="","",Rollover!J8*'Res Rent Roll'!$S8*'Res Rent Roll'!$C8*(1+'Property Summary'!$L$22)^(Releasing!K$2-1))</f>
        <v>0</v>
      </c>
      <c r="L8" s="47">
        <f>IF('Res Rent Roll'!$B8="","",Rollover!K8*'Res Rent Roll'!$S8*'Res Rent Roll'!$C8*(1+'Property Summary'!$L$22)^(Releasing!L$2-1))</f>
        <v>0</v>
      </c>
      <c r="M8" s="47">
        <f>IF('Res Rent Roll'!$B8="","",Rollover!L8*'Res Rent Roll'!$S8*'Res Rent Roll'!$C8*(1+'Property Summary'!$L$22)^(Releasing!M$2-1))</f>
        <v>0</v>
      </c>
      <c r="N8" s="47">
        <f>IF('Res Rent Roll'!$B8="","",Rollover!M8*'Res Rent Roll'!$S8*'Res Rent Roll'!$C8*(1+'Property Summary'!$L$22)^(Releasing!N$2-1))</f>
        <v>0</v>
      </c>
      <c r="O8" s="47">
        <f>IF('Res Rent Roll'!$B8="","",Rollover!N8*'Res Rent Roll'!$S8*'Res Rent Roll'!$C8*(1+'Property Summary'!$L$22)^(Releasing!O$2-1))</f>
        <v>0</v>
      </c>
      <c r="P8" s="47">
        <f>IF('Res Rent Roll'!$B8="","",Rollover!O8*'Res Rent Roll'!$S8*'Res Rent Roll'!$C8*(1+'Property Summary'!$L$22)^(Releasing!P$2-1))</f>
        <v>146.88</v>
      </c>
      <c r="Q8" s="47">
        <f>IF('Res Rent Roll'!$B8="","",Rollover!P8*'Res Rent Roll'!$S8*'Res Rent Roll'!$C8*(1+'Property Summary'!$L$22)^(Releasing!Q$2-1))</f>
        <v>0</v>
      </c>
      <c r="R8" s="47">
        <f>IF('Res Rent Roll'!$B8="","",Rollover!Q8*'Res Rent Roll'!$S8*'Res Rent Roll'!$C8*(1+'Property Summary'!$L$22)^(Releasing!R$2-1))</f>
        <v>0</v>
      </c>
      <c r="S8" s="47">
        <f>IF('Res Rent Roll'!$B8="","",Rollover!R8*'Res Rent Roll'!$S8*'Res Rent Roll'!$C8*(1+'Property Summary'!$L$22)^(Releasing!S$2-1))</f>
        <v>0</v>
      </c>
      <c r="T8" s="47">
        <f>IF('Res Rent Roll'!$B8="","",Rollover!S8*'Res Rent Roll'!$S8*'Res Rent Roll'!$C8*(1+'Property Summary'!$L$22)^(Releasing!T$2-1))</f>
        <v>0</v>
      </c>
      <c r="U8" s="47">
        <f>IF('Res Rent Roll'!$B8="","",Rollover!T8*'Res Rent Roll'!$S8*'Res Rent Roll'!$C8*(1+'Property Summary'!$L$22)^(Releasing!U$2-1))</f>
        <v>0</v>
      </c>
      <c r="V8" s="47">
        <f>IF('Res Rent Roll'!$B8="","",Rollover!U8*'Res Rent Roll'!$S8*'Res Rent Roll'!$C8*(1+'Property Summary'!$L$22)^(Releasing!V$2-1))</f>
        <v>0</v>
      </c>
      <c r="W8" s="47">
        <f>IF('Res Rent Roll'!$B8="","",Rollover!V8*'Res Rent Roll'!$S8*'Res Rent Roll'!$C8*(1+'Property Summary'!$L$22)^(Releasing!W$2-1))</f>
        <v>0</v>
      </c>
      <c r="X8" s="47">
        <f>IF('Res Rent Roll'!$B8="","",Rollover!W8*'Res Rent Roll'!$S8*'Res Rent Roll'!$C8*(1+'Property Summary'!$L$22)^(Releasing!X$2-1))</f>
        <v>0</v>
      </c>
      <c r="Y8" s="47">
        <f>IF('Res Rent Roll'!$B8="","",Rollover!X8*'Res Rent Roll'!$S8*'Res Rent Roll'!$C8*(1+'Property Summary'!$L$22)^(Releasing!Y$2-1))</f>
        <v>0</v>
      </c>
      <c r="Z8" s="47">
        <f>IF('Res Rent Roll'!$B8="","",Rollover!Y8*'Res Rent Roll'!$S8*'Res Rent Roll'!$C8*(1+'Property Summary'!$L$22)^(Releasing!Z$2-1))</f>
        <v>0</v>
      </c>
      <c r="AA8" s="47">
        <f>IF('Res Rent Roll'!$B8="","",Rollover!Z8*'Res Rent Roll'!$S8*'Res Rent Roll'!$C8*(1+'Property Summary'!$L$22)^(Releasing!AA$2-1))</f>
        <v>0</v>
      </c>
      <c r="AB8" s="47">
        <f>IF('Res Rent Roll'!$B8="","",Rollover!AA8*'Res Rent Roll'!$S8*'Res Rent Roll'!$C8*(1+'Property Summary'!$L$22)^(Releasing!AB$2-1))</f>
        <v>149.8176</v>
      </c>
      <c r="AC8" s="47">
        <f>IF('Res Rent Roll'!$B8="","",Rollover!AB8*'Res Rent Roll'!$S8*'Res Rent Roll'!$C8*(1+'Property Summary'!$L$22)^(Releasing!AC$2-1))</f>
        <v>0</v>
      </c>
      <c r="AD8" s="47">
        <f>IF('Res Rent Roll'!$B8="","",Rollover!AC8*'Res Rent Roll'!$S8*'Res Rent Roll'!$C8*(1+'Property Summary'!$L$22)^(Releasing!AD$2-1))</f>
        <v>0</v>
      </c>
      <c r="AE8" s="47">
        <f>IF('Res Rent Roll'!$B8="","",Rollover!AD8*'Res Rent Roll'!$S8*'Res Rent Roll'!$C8*(1+'Property Summary'!$L$22)^(Releasing!AE$2-1))</f>
        <v>0</v>
      </c>
      <c r="AF8" s="47">
        <f>IF('Res Rent Roll'!$B8="","",Rollover!AE8*'Res Rent Roll'!$S8*'Res Rent Roll'!$C8*(1+'Property Summary'!$L$22)^(Releasing!AF$2-1))</f>
        <v>0</v>
      </c>
      <c r="AG8" s="47">
        <f>IF('Res Rent Roll'!$B8="","",Rollover!AF8*'Res Rent Roll'!$S8*'Res Rent Roll'!$C8*(1+'Property Summary'!$L$22)^(Releasing!AG$2-1))</f>
        <v>0</v>
      </c>
      <c r="AH8" s="47">
        <f>IF('Res Rent Roll'!$B8="","",Rollover!AG8*'Res Rent Roll'!$S8*'Res Rent Roll'!$C8*(1+'Property Summary'!$L$22)^(Releasing!AH$2-1))</f>
        <v>0</v>
      </c>
      <c r="AI8" s="47">
        <f>IF('Res Rent Roll'!$B8="","",Rollover!AH8*'Res Rent Roll'!$S8*'Res Rent Roll'!$C8*(1+'Property Summary'!$L$22)^(Releasing!AI$2-1))</f>
        <v>0</v>
      </c>
      <c r="AJ8" s="47">
        <f>IF('Res Rent Roll'!$B8="","",Rollover!AI8*'Res Rent Roll'!$S8*'Res Rent Roll'!$C8*(1+'Property Summary'!$L$22)^(Releasing!AJ$2-1))</f>
        <v>0</v>
      </c>
      <c r="AK8" s="47">
        <f>IF('Res Rent Roll'!$B8="","",Rollover!AJ8*'Res Rent Roll'!$S8*'Res Rent Roll'!$C8*(1+'Property Summary'!$L$22)^(Releasing!AK$2-1))</f>
        <v>0</v>
      </c>
      <c r="AL8" s="47">
        <f>IF('Res Rent Roll'!$B8="","",Rollover!AK8*'Res Rent Roll'!$S8*'Res Rent Roll'!$C8*(1+'Property Summary'!$L$22)^(Releasing!AL$2-1))</f>
        <v>0</v>
      </c>
      <c r="AM8" s="47">
        <f>IF('Res Rent Roll'!$B8="","",Rollover!AL8*'Res Rent Roll'!$S8*'Res Rent Roll'!$C8*(1+'Property Summary'!$L$22)^(Releasing!AM$2-1))</f>
        <v>0</v>
      </c>
      <c r="AN8" s="47">
        <f>IF('Res Rent Roll'!$B8="","",Rollover!AM8*'Res Rent Roll'!$S8*'Res Rent Roll'!$C8*(1+'Property Summary'!$L$22)^(Releasing!AN$2-1))</f>
        <v>152.813952</v>
      </c>
      <c r="AO8" s="47">
        <f>IF('Res Rent Roll'!$B8="","",Rollover!AN8*'Res Rent Roll'!$S8*'Res Rent Roll'!$C8*(1+'Property Summary'!$L$22)^(Releasing!AO$2-1))</f>
        <v>0</v>
      </c>
      <c r="AP8" s="47">
        <f>IF('Res Rent Roll'!$B8="","",Rollover!AO8*'Res Rent Roll'!$S8*'Res Rent Roll'!$C8*(1+'Property Summary'!$L$22)^(Releasing!AP$2-1))</f>
        <v>0</v>
      </c>
      <c r="AQ8" s="47">
        <f>IF('Res Rent Roll'!$B8="","",Rollover!AP8*'Res Rent Roll'!$S8*'Res Rent Roll'!$C8*(1+'Property Summary'!$L$22)^(Releasing!AQ$2-1))</f>
        <v>0</v>
      </c>
      <c r="AR8" s="47">
        <f>IF('Res Rent Roll'!$B8="","",Rollover!AQ8*'Res Rent Roll'!$S8*'Res Rent Roll'!$C8*(1+'Property Summary'!$L$22)^(Releasing!AR$2-1))</f>
        <v>0</v>
      </c>
      <c r="AS8" s="47">
        <f>IF('Res Rent Roll'!$B8="","",Rollover!AR8*'Res Rent Roll'!$S8*'Res Rent Roll'!$C8*(1+'Property Summary'!$L$22)^(Releasing!AS$2-1))</f>
        <v>0</v>
      </c>
      <c r="AT8" s="47">
        <f>IF('Res Rent Roll'!$B8="","",Rollover!AS8*'Res Rent Roll'!$S8*'Res Rent Roll'!$C8*(1+'Property Summary'!$L$22)^(Releasing!AT$2-1))</f>
        <v>0</v>
      </c>
      <c r="AU8" s="47">
        <f>IF('Res Rent Roll'!$B8="","",Rollover!AT8*'Res Rent Roll'!$S8*'Res Rent Roll'!$C8*(1+'Property Summary'!$L$22)^(Releasing!AU$2-1))</f>
        <v>0</v>
      </c>
      <c r="AV8" s="47">
        <f>IF('Res Rent Roll'!$B8="","",Rollover!AU8*'Res Rent Roll'!$S8*'Res Rent Roll'!$C8*(1+'Property Summary'!$L$22)^(Releasing!AV$2-1))</f>
        <v>0</v>
      </c>
      <c r="AW8" s="47">
        <f>IF('Res Rent Roll'!$B8="","",Rollover!AV8*'Res Rent Roll'!$S8*'Res Rent Roll'!$C8*(1+'Property Summary'!$L$22)^(Releasing!AW$2-1))</f>
        <v>0</v>
      </c>
      <c r="AX8" s="47">
        <f>IF('Res Rent Roll'!$B8="","",Rollover!AW8*'Res Rent Roll'!$S8*'Res Rent Roll'!$C8*(1+'Property Summary'!$L$22)^(Releasing!AX$2-1))</f>
        <v>0</v>
      </c>
      <c r="AY8" s="47">
        <f>IF('Res Rent Roll'!$B8="","",Rollover!AX8*'Res Rent Roll'!$S8*'Res Rent Roll'!$C8*(1+'Property Summary'!$L$22)^(Releasing!AY$2-1))</f>
        <v>0</v>
      </c>
      <c r="AZ8" s="47">
        <f>IF('Res Rent Roll'!$B8="","",Rollover!AY8*'Res Rent Roll'!$S8*'Res Rent Roll'!$C8*(1+'Property Summary'!$L$22)^(Releasing!AZ$2-1))</f>
        <v>155.87023103999999</v>
      </c>
      <c r="BA8" s="47">
        <f>IF('Res Rent Roll'!$B8="","",Rollover!AZ8*'Res Rent Roll'!$S8*'Res Rent Roll'!$C8*(1+'Property Summary'!$L$22)^(Releasing!BA$2-1))</f>
        <v>0</v>
      </c>
      <c r="BB8" s="47">
        <f>IF('Res Rent Roll'!$B8="","",Rollover!BA8*'Res Rent Roll'!$S8*'Res Rent Roll'!$C8*(1+'Property Summary'!$L$22)^(Releasing!BB$2-1))</f>
        <v>0</v>
      </c>
      <c r="BC8" s="47">
        <f>IF('Res Rent Roll'!$B8="","",Rollover!BB8*'Res Rent Roll'!$S8*'Res Rent Roll'!$C8*(1+'Property Summary'!$L$22)^(Releasing!BC$2-1))</f>
        <v>0</v>
      </c>
      <c r="BD8" s="47">
        <f>IF('Res Rent Roll'!$B8="","",Rollover!BC8*'Res Rent Roll'!$S8*'Res Rent Roll'!$C8*(1+'Property Summary'!$L$22)^(Releasing!BD$2-1))</f>
        <v>0</v>
      </c>
      <c r="BE8" s="47">
        <f>IF('Res Rent Roll'!$B8="","",Rollover!BD8*'Res Rent Roll'!$S8*'Res Rent Roll'!$C8*(1+'Property Summary'!$L$22)^(Releasing!BE$2-1))</f>
        <v>0</v>
      </c>
      <c r="BF8" s="47">
        <f>IF('Res Rent Roll'!$B8="","",Rollover!BE8*'Res Rent Roll'!$S8*'Res Rent Roll'!$C8*(1+'Property Summary'!$L$22)^(Releasing!BF$2-1))</f>
        <v>0</v>
      </c>
      <c r="BG8" s="47">
        <f>IF('Res Rent Roll'!$B8="","",Rollover!BF8*'Res Rent Roll'!$S8*'Res Rent Roll'!$C8*(1+'Property Summary'!$L$22)^(Releasing!BG$2-1))</f>
        <v>0</v>
      </c>
      <c r="BH8" s="47">
        <f>IF('Res Rent Roll'!$B8="","",Rollover!BG8*'Res Rent Roll'!$S8*'Res Rent Roll'!$C8*(1+'Property Summary'!$L$22)^(Releasing!BH$2-1))</f>
        <v>0</v>
      </c>
      <c r="BI8" s="47">
        <f>IF('Res Rent Roll'!$B8="","",Rollover!BH8*'Res Rent Roll'!$S8*'Res Rent Roll'!$C8*(1+'Property Summary'!$L$22)^(Releasing!BI$2-1))</f>
        <v>0</v>
      </c>
      <c r="BJ8" s="47">
        <f>IF('Res Rent Roll'!$B8="","",Rollover!BI8*'Res Rent Roll'!$S8*'Res Rent Roll'!$C8*(1+'Property Summary'!$L$22)^(Releasing!BJ$2-1))</f>
        <v>0</v>
      </c>
      <c r="BK8" s="47">
        <f>IF('Res Rent Roll'!$B8="","",Rollover!BJ8*'Res Rent Roll'!$S8*'Res Rent Roll'!$C8*(1+'Property Summary'!$L$22)^(Releasing!BK$2-1))</f>
        <v>0</v>
      </c>
      <c r="BL8" s="47">
        <f>IF('Res Rent Roll'!$B8="","",Rollover!BK8*'Res Rent Roll'!$S8*'Res Rent Roll'!$C8*(1+'Property Summary'!$L$22)^(Releasing!BL$2-1))</f>
        <v>158.98763566080001</v>
      </c>
      <c r="BM8" s="47">
        <f>IF('Res Rent Roll'!$B8="","",Rollover!BL8*'Res Rent Roll'!$S8*'Res Rent Roll'!$C8*(1+'Property Summary'!$L$22)^(Releasing!BM$2-1))</f>
        <v>0</v>
      </c>
      <c r="BN8" s="47">
        <f>IF('Res Rent Roll'!$B8="","",Rollover!BM8*'Res Rent Roll'!$S8*'Res Rent Roll'!$C8*(1+'Property Summary'!$L$22)^(Releasing!BN$2-1))</f>
        <v>0</v>
      </c>
      <c r="BO8" s="47">
        <f>IF('Res Rent Roll'!$B8="","",Rollover!BN8*'Res Rent Roll'!$S8*'Res Rent Roll'!$C8*(1+'Property Summary'!$L$22)^(Releasing!BO$2-1))</f>
        <v>0</v>
      </c>
      <c r="BP8" s="47">
        <f>IF('Res Rent Roll'!$B8="","",Rollover!BO8*'Res Rent Roll'!$S8*'Res Rent Roll'!$C8*(1+'Property Summary'!$L$22)^(Releasing!BP$2-1))</f>
        <v>0</v>
      </c>
      <c r="BQ8" s="47">
        <f>IF('Res Rent Roll'!$B8="","",Rollover!BP8*'Res Rent Roll'!$S8*'Res Rent Roll'!$C8*(1+'Property Summary'!$L$22)^(Releasing!BQ$2-1))</f>
        <v>0</v>
      </c>
      <c r="BR8" s="47">
        <f>IF('Res Rent Roll'!$B8="","",Rollover!BQ8*'Res Rent Roll'!$S8*'Res Rent Roll'!$C8*(1+'Property Summary'!$L$22)^(Releasing!BR$2-1))</f>
        <v>0</v>
      </c>
      <c r="BS8" s="47">
        <f>IF('Res Rent Roll'!$B8="","",Rollover!BR8*'Res Rent Roll'!$S8*'Res Rent Roll'!$C8*(1+'Property Summary'!$L$22)^(Releasing!BS$2-1))</f>
        <v>0</v>
      </c>
      <c r="BT8" s="47">
        <f>IF('Res Rent Roll'!$B8="","",Rollover!BS8*'Res Rent Roll'!$S8*'Res Rent Roll'!$C8*(1+'Property Summary'!$L$22)^(Releasing!BT$2-1))</f>
        <v>0</v>
      </c>
      <c r="BU8" s="47">
        <f>IF('Res Rent Roll'!$B8="","",Rollover!BT8*'Res Rent Roll'!$S8*'Res Rent Roll'!$C8*(1+'Property Summary'!$L$22)^(Releasing!BU$2-1))</f>
        <v>0</v>
      </c>
      <c r="BV8" s="47">
        <f>IF('Res Rent Roll'!$B8="","",Rollover!BU8*'Res Rent Roll'!$S8*'Res Rent Roll'!$C8*(1+'Property Summary'!$L$22)^(Releasing!BV$2-1))</f>
        <v>0</v>
      </c>
      <c r="BW8" s="47">
        <f>IF('Res Rent Roll'!$B8="","",Rollover!BV8*'Res Rent Roll'!$S8*'Res Rent Roll'!$C8*(1+'Property Summary'!$L$22)^(Releasing!BW$2-1))</f>
        <v>0</v>
      </c>
      <c r="BX8" s="47">
        <f>IF('Res Rent Roll'!$B8="","",Rollover!BW8*'Res Rent Roll'!$S8*'Res Rent Roll'!$C8*(1+'Property Summary'!$L$22)^(Releasing!BX$2-1))</f>
        <v>162.16738837401601</v>
      </c>
      <c r="BY8" s="47">
        <f>IF('Res Rent Roll'!$B8="","",Rollover!BX8*'Res Rent Roll'!$S8*'Res Rent Roll'!$C8*(1+'Property Summary'!$L$22)^(Releasing!BY$2-1))</f>
        <v>0</v>
      </c>
      <c r="BZ8" s="47">
        <f>IF('Res Rent Roll'!$B8="","",Rollover!BY8*'Res Rent Roll'!$S8*'Res Rent Roll'!$C8*(1+'Property Summary'!$L$22)^(Releasing!BZ$2-1))</f>
        <v>0</v>
      </c>
      <c r="CA8" s="47">
        <f>IF('Res Rent Roll'!$B8="","",Rollover!BZ8*'Res Rent Roll'!$S8*'Res Rent Roll'!$C8*(1+'Property Summary'!$L$22)^(Releasing!CA$2-1))</f>
        <v>0</v>
      </c>
      <c r="CB8" s="47">
        <f>IF('Res Rent Roll'!$B8="","",Rollover!CA8*'Res Rent Roll'!$S8*'Res Rent Roll'!$C8*(1+'Property Summary'!$L$22)^(Releasing!CB$2-1))</f>
        <v>0</v>
      </c>
      <c r="CC8" s="47">
        <f>IF('Res Rent Roll'!$B8="","",Rollover!CB8*'Res Rent Roll'!$S8*'Res Rent Roll'!$C8*(1+'Property Summary'!$L$22)^(Releasing!CC$2-1))</f>
        <v>0</v>
      </c>
      <c r="CD8" s="47">
        <f>IF('Res Rent Roll'!$B8="","",Rollover!CC8*'Res Rent Roll'!$S8*'Res Rent Roll'!$C8*(1+'Property Summary'!$L$22)^(Releasing!CD$2-1))</f>
        <v>0</v>
      </c>
      <c r="CE8" s="47">
        <f>IF('Res Rent Roll'!$B8="","",Rollover!CD8*'Res Rent Roll'!$S8*'Res Rent Roll'!$C8*(1+'Property Summary'!$L$22)^(Releasing!CE$2-1))</f>
        <v>0</v>
      </c>
      <c r="CF8" s="47">
        <f>IF('Res Rent Roll'!$B8="","",Rollover!CE8*'Res Rent Roll'!$S8*'Res Rent Roll'!$C8*(1+'Property Summary'!$L$22)^(Releasing!CF$2-1))</f>
        <v>0</v>
      </c>
      <c r="CG8" s="47">
        <f>IF('Res Rent Roll'!$B8="","",Rollover!CF8*'Res Rent Roll'!$S8*'Res Rent Roll'!$C8*(1+'Property Summary'!$L$22)^(Releasing!CG$2-1))</f>
        <v>0</v>
      </c>
      <c r="CH8" s="47">
        <f>IF('Res Rent Roll'!$B8="","",Rollover!CG8*'Res Rent Roll'!$S8*'Res Rent Roll'!$C8*(1+'Property Summary'!$L$22)^(Releasing!CH$2-1))</f>
        <v>0</v>
      </c>
      <c r="CI8" s="47">
        <f>IF('Res Rent Roll'!$B8="","",Rollover!CH8*'Res Rent Roll'!$S8*'Res Rent Roll'!$C8*(1+'Property Summary'!$L$22)^(Releasing!CI$2-1))</f>
        <v>0</v>
      </c>
      <c r="CJ8" s="47">
        <f>IF('Res Rent Roll'!$B8="","",Rollover!CI8*'Res Rent Roll'!$S8*'Res Rent Roll'!$C8*(1+'Property Summary'!$L$22)^(Releasing!CJ$2-1))</f>
        <v>165.4107361414963</v>
      </c>
      <c r="CK8" s="47">
        <f>IF('Res Rent Roll'!$B8="","",Rollover!CJ8*'Res Rent Roll'!$S8*'Res Rent Roll'!$C8*(1+'Property Summary'!$L$22)^(Releasing!CK$2-1))</f>
        <v>0</v>
      </c>
      <c r="CL8" s="47">
        <f>IF('Res Rent Roll'!$B8="","",Rollover!CK8*'Res Rent Roll'!$S8*'Res Rent Roll'!$C8*(1+'Property Summary'!$L$22)^(Releasing!CL$2-1))</f>
        <v>0</v>
      </c>
      <c r="CM8" s="47">
        <f>IF('Res Rent Roll'!$B8="","",Rollover!CL8*'Res Rent Roll'!$S8*'Res Rent Roll'!$C8*(1+'Property Summary'!$L$22)^(Releasing!CM$2-1))</f>
        <v>0</v>
      </c>
      <c r="CN8" s="47">
        <f>IF('Res Rent Roll'!$B8="","",Rollover!CM8*'Res Rent Roll'!$S8*'Res Rent Roll'!$C8*(1+'Property Summary'!$L$22)^(Releasing!CN$2-1))</f>
        <v>0</v>
      </c>
      <c r="CO8" s="47">
        <f>IF('Res Rent Roll'!$B8="","",Rollover!CN8*'Res Rent Roll'!$S8*'Res Rent Roll'!$C8*(1+'Property Summary'!$L$22)^(Releasing!CO$2-1))</f>
        <v>0</v>
      </c>
      <c r="CP8" s="47">
        <f>IF('Res Rent Roll'!$B8="","",Rollover!CO8*'Res Rent Roll'!$S8*'Res Rent Roll'!$C8*(1+'Property Summary'!$L$22)^(Releasing!CP$2-1))</f>
        <v>0</v>
      </c>
      <c r="CQ8" s="47">
        <f>IF('Res Rent Roll'!$B8="","",Rollover!CP8*'Res Rent Roll'!$S8*'Res Rent Roll'!$C8*(1+'Property Summary'!$L$22)^(Releasing!CQ$2-1))</f>
        <v>0</v>
      </c>
      <c r="CR8" s="47">
        <f>IF('Res Rent Roll'!$B8="","",Rollover!CQ8*'Res Rent Roll'!$S8*'Res Rent Roll'!$C8*(1+'Property Summary'!$L$22)^(Releasing!CR$2-1))</f>
        <v>0</v>
      </c>
      <c r="CS8" s="47">
        <f>IF('Res Rent Roll'!$B8="","",Rollover!CR8*'Res Rent Roll'!$S8*'Res Rent Roll'!$C8*(1+'Property Summary'!$L$22)^(Releasing!CS$2-1))</f>
        <v>0</v>
      </c>
      <c r="CT8" s="47">
        <f>IF('Res Rent Roll'!$B8="","",Rollover!CS8*'Res Rent Roll'!$S8*'Res Rent Roll'!$C8*(1+'Property Summary'!$L$22)^(Releasing!CT$2-1))</f>
        <v>0</v>
      </c>
      <c r="CU8" s="47">
        <f>IF('Res Rent Roll'!$B8="","",Rollover!CT8*'Res Rent Roll'!$S8*'Res Rent Roll'!$C8*(1+'Property Summary'!$L$22)^(Releasing!CU$2-1))</f>
        <v>0</v>
      </c>
      <c r="CV8" s="47">
        <f>IF('Res Rent Roll'!$B8="","",Rollover!CU8*'Res Rent Roll'!$S8*'Res Rent Roll'!$C8*(1+'Property Summary'!$L$22)^(Releasing!CV$2-1))</f>
        <v>168.71895086432625</v>
      </c>
      <c r="CW8" s="47">
        <f>IF('Res Rent Roll'!$B8="","",Rollover!CV8*'Res Rent Roll'!$S8*'Res Rent Roll'!$C8*(1+'Property Summary'!$L$22)^(Releasing!CW$2-1))</f>
        <v>0</v>
      </c>
      <c r="CX8" s="47">
        <f>IF('Res Rent Roll'!$B8="","",Rollover!CW8*'Res Rent Roll'!$S8*'Res Rent Roll'!$C8*(1+'Property Summary'!$L$22)^(Releasing!CX$2-1))</f>
        <v>0</v>
      </c>
      <c r="CY8" s="47">
        <f>IF('Res Rent Roll'!$B8="","",Rollover!CX8*'Res Rent Roll'!$S8*'Res Rent Roll'!$C8*(1+'Property Summary'!$L$22)^(Releasing!CY$2-1))</f>
        <v>0</v>
      </c>
      <c r="CZ8" s="47">
        <f>IF('Res Rent Roll'!$B8="","",Rollover!CY8*'Res Rent Roll'!$S8*'Res Rent Roll'!$C8*(1+'Property Summary'!$L$22)^(Releasing!CZ$2-1))</f>
        <v>0</v>
      </c>
      <c r="DA8" s="47">
        <f>IF('Res Rent Roll'!$B8="","",Rollover!CZ8*'Res Rent Roll'!$S8*'Res Rent Roll'!$C8*(1+'Property Summary'!$L$22)^(Releasing!DA$2-1))</f>
        <v>0</v>
      </c>
      <c r="DB8" s="47">
        <f>IF('Res Rent Roll'!$B8="","",Rollover!DA8*'Res Rent Roll'!$S8*'Res Rent Roll'!$C8*(1+'Property Summary'!$L$22)^(Releasing!DB$2-1))</f>
        <v>0</v>
      </c>
      <c r="DC8" s="47">
        <f>IF('Res Rent Roll'!$B8="","",Rollover!DB8*'Res Rent Roll'!$S8*'Res Rent Roll'!$C8*(1+'Property Summary'!$L$22)^(Releasing!DC$2-1))</f>
        <v>0</v>
      </c>
      <c r="DD8" s="47">
        <f>IF('Res Rent Roll'!$B8="","",Rollover!DC8*'Res Rent Roll'!$S8*'Res Rent Roll'!$C8*(1+'Property Summary'!$L$22)^(Releasing!DD$2-1))</f>
        <v>0</v>
      </c>
      <c r="DE8" s="47">
        <f>IF('Res Rent Roll'!$B8="","",Rollover!DD8*'Res Rent Roll'!$S8*'Res Rent Roll'!$C8*(1+'Property Summary'!$L$22)^(Releasing!DE$2-1))</f>
        <v>0</v>
      </c>
      <c r="DF8" s="47">
        <f>IF('Res Rent Roll'!$B8="","",Rollover!DE8*'Res Rent Roll'!$S8*'Res Rent Roll'!$C8*(1+'Property Summary'!$L$22)^(Releasing!DF$2-1))</f>
        <v>0</v>
      </c>
      <c r="DG8" s="47">
        <f>IF('Res Rent Roll'!$B8="","",Rollover!DF8*'Res Rent Roll'!$S8*'Res Rent Roll'!$C8*(1+'Property Summary'!$L$22)^(Releasing!DG$2-1))</f>
        <v>0</v>
      </c>
      <c r="DH8" s="47">
        <f>IF('Res Rent Roll'!$B8="","",Rollover!DG8*'Res Rent Roll'!$S8*'Res Rent Roll'!$C8*(1+'Property Summary'!$L$22)^(Releasing!DH$2-1))</f>
        <v>172.09332988161276</v>
      </c>
      <c r="DI8" s="47">
        <f>IF('Res Rent Roll'!$B8="","",Rollover!DH8*'Res Rent Roll'!$S8*'Res Rent Roll'!$C8*(1+'Property Summary'!$L$22)^(Releasing!DI$2-1))</f>
        <v>0</v>
      </c>
      <c r="DJ8" s="47">
        <f>IF('Res Rent Roll'!$B8="","",Rollover!DI8*'Res Rent Roll'!$S8*'Res Rent Roll'!$C8*(1+'Property Summary'!$L$22)^(Releasing!DJ$2-1))</f>
        <v>0</v>
      </c>
      <c r="DK8" s="47">
        <f>IF('Res Rent Roll'!$B8="","",Rollover!DJ8*'Res Rent Roll'!$S8*'Res Rent Roll'!$C8*(1+'Property Summary'!$L$22)^(Releasing!DK$2-1))</f>
        <v>0</v>
      </c>
      <c r="DL8" s="47">
        <f>IF('Res Rent Roll'!$B8="","",Rollover!DK8*'Res Rent Roll'!$S8*'Res Rent Roll'!$C8*(1+'Property Summary'!$L$22)^(Releasing!DL$2-1))</f>
        <v>0</v>
      </c>
      <c r="DM8" s="47">
        <f>IF('Res Rent Roll'!$B8="","",Rollover!DL8*'Res Rent Roll'!$S8*'Res Rent Roll'!$C8*(1+'Property Summary'!$L$22)^(Releasing!DM$2-1))</f>
        <v>0</v>
      </c>
      <c r="DN8" s="47">
        <f>IF('Res Rent Roll'!$B8="","",Rollover!DM8*'Res Rent Roll'!$S8*'Res Rent Roll'!$C8*(1+'Property Summary'!$L$22)^(Releasing!DN$2-1))</f>
        <v>0</v>
      </c>
      <c r="DO8" s="47">
        <f>IF('Res Rent Roll'!$B8="","",Rollover!DN8*'Res Rent Roll'!$S8*'Res Rent Roll'!$C8*(1+'Property Summary'!$L$22)^(Releasing!DO$2-1))</f>
        <v>0</v>
      </c>
      <c r="DP8" s="47">
        <f>IF('Res Rent Roll'!$B8="","",Rollover!DO8*'Res Rent Roll'!$S8*'Res Rent Roll'!$C8*(1+'Property Summary'!$L$22)^(Releasing!DP$2-1))</f>
        <v>0</v>
      </c>
      <c r="DQ8" s="47">
        <f>IF('Res Rent Roll'!$B8="","",Rollover!DP8*'Res Rent Roll'!$S8*'Res Rent Roll'!$C8*(1+'Property Summary'!$L$22)^(Releasing!DQ$2-1))</f>
        <v>0</v>
      </c>
      <c r="DR8" s="47">
        <f>IF('Res Rent Roll'!$B8="","",Rollover!DQ8*'Res Rent Roll'!$S8*'Res Rent Roll'!$C8*(1+'Property Summary'!$L$22)^(Releasing!DR$2-1))</f>
        <v>0</v>
      </c>
      <c r="DS8" s="47">
        <f>IF('Res Rent Roll'!$B8="","",Rollover!DR8*'Res Rent Roll'!$S8*'Res Rent Roll'!$C8*(1+'Property Summary'!$L$22)^(Releasing!DS$2-1))</f>
        <v>0</v>
      </c>
      <c r="DT8" s="47">
        <f>IF('Res Rent Roll'!$B8="","",Rollover!DS8*'Res Rent Roll'!$S8*'Res Rent Roll'!$C8*(1+'Property Summary'!$L$22)^(Releasing!DT$2-1))</f>
        <v>175.53519647924503</v>
      </c>
      <c r="DU8" s="47">
        <f>IF('Res Rent Roll'!$B8="","",Rollover!DT8*'Res Rent Roll'!$S8*'Res Rent Roll'!$C8*(1+'Property Summary'!$L$22)^(Releasing!DU$2-1))</f>
        <v>0</v>
      </c>
      <c r="DV8" s="47">
        <f>IF('Res Rent Roll'!$B8="","",Rollover!DU8*'Res Rent Roll'!$S8*'Res Rent Roll'!$C8*(1+'Property Summary'!$L$22)^(Releasing!DV$2-1))</f>
        <v>0</v>
      </c>
      <c r="DW8" s="47">
        <f>IF('Res Rent Roll'!$B8="","",Rollover!DV8*'Res Rent Roll'!$S8*'Res Rent Roll'!$C8*(1+'Property Summary'!$L$22)^(Releasing!DW$2-1))</f>
        <v>0</v>
      </c>
      <c r="DX8" s="47">
        <f>IF('Res Rent Roll'!$B8="","",Rollover!DW8*'Res Rent Roll'!$S8*'Res Rent Roll'!$C8*(1+'Property Summary'!$L$22)^(Releasing!DX$2-1))</f>
        <v>0</v>
      </c>
      <c r="DY8" s="47">
        <f>IF('Res Rent Roll'!$B8="","",Rollover!DX8*'Res Rent Roll'!$S8*'Res Rent Roll'!$C8*(1+'Property Summary'!$L$22)^(Releasing!DY$2-1))</f>
        <v>0</v>
      </c>
      <c r="DZ8" s="47">
        <f>IF('Res Rent Roll'!$B8="","",Rollover!DY8*'Res Rent Roll'!$S8*'Res Rent Roll'!$C8*(1+'Property Summary'!$L$22)^(Releasing!DZ$2-1))</f>
        <v>0</v>
      </c>
      <c r="EA8" s="47">
        <f>IF('Res Rent Roll'!$B8="","",Rollover!DZ8*'Res Rent Roll'!$S8*'Res Rent Roll'!$C8*(1+'Property Summary'!$L$22)^(Releasing!EA$2-1))</f>
        <v>0</v>
      </c>
      <c r="EB8" s="47">
        <f>IF('Res Rent Roll'!$B8="","",Rollover!EA8*'Res Rent Roll'!$S8*'Res Rent Roll'!$C8*(1+'Property Summary'!$L$22)^(Releasing!EB$2-1))</f>
        <v>0</v>
      </c>
      <c r="EC8" s="47">
        <f>IF('Res Rent Roll'!$B8="","",Rollover!EB8*'Res Rent Roll'!$S8*'Res Rent Roll'!$C8*(1+'Property Summary'!$L$22)^(Releasing!EC$2-1))</f>
        <v>0</v>
      </c>
      <c r="ED8" s="47">
        <f>IF('Res Rent Roll'!$B8="","",Rollover!EC8*'Res Rent Roll'!$S8*'Res Rent Roll'!$C8*(1+'Property Summary'!$L$22)^(Releasing!ED$2-1))</f>
        <v>0</v>
      </c>
      <c r="EE8" s="47">
        <f>IF('Res Rent Roll'!$B8="","",Rollover!ED8*'Res Rent Roll'!$S8*'Res Rent Roll'!$C8*(1+'Property Summary'!$L$22)^(Releasing!EE$2-1))</f>
        <v>0</v>
      </c>
      <c r="EF8" s="47">
        <f>IF('Res Rent Roll'!$B8="","",Rollover!EE8*'Res Rent Roll'!$S8*'Res Rent Roll'!$C8*(1+'Property Summary'!$L$22)^(Releasing!EF$2-1))</f>
        <v>179.04590040882988</v>
      </c>
      <c r="EG8" s="47">
        <f>IF('Res Rent Roll'!$B8="","",Rollover!EF8*'Res Rent Roll'!$S8*'Res Rent Roll'!$C8*(1+'Property Summary'!$L$22)^(Releasing!EG$2-1))</f>
        <v>0</v>
      </c>
      <c r="EH8" s="47">
        <f>IF('Res Rent Roll'!$B8="","",Rollover!EG8*'Res Rent Roll'!$S8*'Res Rent Roll'!$C8*(1+'Property Summary'!$L$22)^(Releasing!EH$2-1))</f>
        <v>0</v>
      </c>
      <c r="EI8" s="47">
        <f>IF('Res Rent Roll'!$B8="","",Rollover!EH8*'Res Rent Roll'!$S8*'Res Rent Roll'!$C8*(1+'Property Summary'!$L$22)^(Releasing!EI$2-1))</f>
        <v>0</v>
      </c>
      <c r="EJ8" s="47">
        <f>IF('Res Rent Roll'!$B8="","",Rollover!EI8*'Res Rent Roll'!$S8*'Res Rent Roll'!$C8*(1+'Property Summary'!$L$22)^(Releasing!EJ$2-1))</f>
        <v>0</v>
      </c>
      <c r="EK8" s="47">
        <f>IF('Res Rent Roll'!$B8="","",Rollover!EJ8*'Res Rent Roll'!$S8*'Res Rent Roll'!$C8*(1+'Property Summary'!$L$22)^(Releasing!EK$2-1))</f>
        <v>0</v>
      </c>
      <c r="EL8" s="47">
        <f>IF('Res Rent Roll'!$B8="","",Rollover!EK8*'Res Rent Roll'!$S8*'Res Rent Roll'!$C8*(1+'Property Summary'!$L$22)^(Releasing!EL$2-1))</f>
        <v>0</v>
      </c>
      <c r="EM8" s="47">
        <f>IF('Res Rent Roll'!$B8="","",Rollover!EL8*'Res Rent Roll'!$S8*'Res Rent Roll'!$C8*(1+'Property Summary'!$L$22)^(Releasing!EM$2-1))</f>
        <v>0</v>
      </c>
      <c r="EN8" s="47">
        <f>IF('Res Rent Roll'!$B8="","",Rollover!EM8*'Res Rent Roll'!$S8*'Res Rent Roll'!$C8*(1+'Property Summary'!$L$22)^(Releasing!EN$2-1))</f>
        <v>0</v>
      </c>
      <c r="EO8" s="47">
        <f>IF('Res Rent Roll'!$B8="","",Rollover!EN8*'Res Rent Roll'!$S8*'Res Rent Roll'!$C8*(1+'Property Summary'!$L$22)^(Releasing!EO$2-1))</f>
        <v>0</v>
      </c>
      <c r="EP8" s="47">
        <f>IF('Res Rent Roll'!$B8="","",Rollover!EO8*'Res Rent Roll'!$S8*'Res Rent Roll'!$C8*(1+'Property Summary'!$L$22)^(Releasing!EP$2-1))</f>
        <v>0</v>
      </c>
      <c r="EQ8" s="47">
        <f>IF('Res Rent Roll'!$B8="","",Rollover!EP8*'Res Rent Roll'!$S8*'Res Rent Roll'!$C8*(1+'Property Summary'!$L$22)^(Releasing!EQ$2-1))</f>
        <v>0</v>
      </c>
      <c r="ER8" s="47">
        <f>IF('Res Rent Roll'!$B8="","",Rollover!EQ8*'Res Rent Roll'!$S8*'Res Rent Roll'!$C8*(1+'Property Summary'!$L$22)^(Releasing!ER$2-1))</f>
        <v>182.62681841700652</v>
      </c>
      <c r="ES8" s="47">
        <f>IF('Res Rent Roll'!$B8="","",Rollover!ER8*'Res Rent Roll'!$S8*'Res Rent Roll'!$C8*(1+'Property Summary'!$L$22)^(Releasing!ES$2-1))</f>
        <v>0</v>
      </c>
      <c r="ET8" s="47">
        <f>IF('Res Rent Roll'!$B8="","",Rollover!ES8*'Res Rent Roll'!$S8*'Res Rent Roll'!$C8*(1+'Property Summary'!$L$22)^(Releasing!ET$2-1))</f>
        <v>0</v>
      </c>
      <c r="EU8" s="47">
        <f>IF('Res Rent Roll'!$B8="","",Rollover!ET8*'Res Rent Roll'!$S8*'Res Rent Roll'!$C8*(1+'Property Summary'!$L$22)^(Releasing!EU$2-1))</f>
        <v>0</v>
      </c>
      <c r="EV8" s="47">
        <f>IF('Res Rent Roll'!$B8="","",Rollover!EU8*'Res Rent Roll'!$S8*'Res Rent Roll'!$C8*(1+'Property Summary'!$L$22)^(Releasing!EV$2-1))</f>
        <v>0</v>
      </c>
      <c r="EW8" s="47">
        <f>IF('Res Rent Roll'!$B8="","",Rollover!EV8*'Res Rent Roll'!$S8*'Res Rent Roll'!$C8*(1+'Property Summary'!$L$22)^(Releasing!EW$2-1))</f>
        <v>0</v>
      </c>
      <c r="EX8" s="47">
        <f>IF('Res Rent Roll'!$B8="","",Rollover!EW8*'Res Rent Roll'!$S8*'Res Rent Roll'!$C8*(1+'Property Summary'!$L$22)^(Releasing!EX$2-1))</f>
        <v>0</v>
      </c>
      <c r="EY8" s="47">
        <f>IF('Res Rent Roll'!$B8="","",Rollover!EX8*'Res Rent Roll'!$S8*'Res Rent Roll'!$C8*(1+'Property Summary'!$L$22)^(Releasing!EY$2-1))</f>
        <v>0</v>
      </c>
      <c r="EZ8" s="47">
        <f>IF('Res Rent Roll'!$B8="","",Rollover!EY8*'Res Rent Roll'!$S8*'Res Rent Roll'!$C8*(1+'Property Summary'!$L$22)^(Releasing!EZ$2-1))</f>
        <v>0</v>
      </c>
      <c r="FA8" s="47">
        <f>IF('Res Rent Roll'!$B8="","",Rollover!EZ8*'Res Rent Roll'!$S8*'Res Rent Roll'!$C8*(1+'Property Summary'!$L$22)^(Releasing!FA$2-1))</f>
        <v>0</v>
      </c>
      <c r="FB8" s="47">
        <f>IF('Res Rent Roll'!$B8="","",Rollover!FA8*'Res Rent Roll'!$S8*'Res Rent Roll'!$C8*(1+'Property Summary'!$L$22)^(Releasing!FB$2-1))</f>
        <v>0</v>
      </c>
      <c r="FC8" s="47">
        <f>IF('Res Rent Roll'!$B8="","",Rollover!FB8*'Res Rent Roll'!$S8*'Res Rent Roll'!$C8*(1+'Property Summary'!$L$22)^(Releasing!FC$2-1))</f>
        <v>0</v>
      </c>
      <c r="FD8" s="47">
        <f>IF('Res Rent Roll'!$B8="","",Rollover!FC8*'Res Rent Roll'!$S8*'Res Rent Roll'!$C8*(1+'Property Summary'!$L$22)^(Releasing!FD$2-1))</f>
        <v>186.27935478534664</v>
      </c>
      <c r="FE8" s="47">
        <f>IF('Res Rent Roll'!$B8="","",Rollover!FD8*'Res Rent Roll'!$S8*'Res Rent Roll'!$C8*(1+'Property Summary'!$L$22)^(Releasing!FE$2-1))</f>
        <v>0</v>
      </c>
      <c r="FF8" s="47">
        <f>IF('Res Rent Roll'!$B8="","",Rollover!FE8*'Res Rent Roll'!$S8*'Res Rent Roll'!$C8*(1+'Property Summary'!$L$22)^(Releasing!FF$2-1))</f>
        <v>0</v>
      </c>
      <c r="FG8" s="47">
        <f>IF('Res Rent Roll'!$B8="","",Rollover!FF8*'Res Rent Roll'!$S8*'Res Rent Roll'!$C8*(1+'Property Summary'!$L$22)^(Releasing!FG$2-1))</f>
        <v>0</v>
      </c>
      <c r="FH8" s="47">
        <f>IF('Res Rent Roll'!$B8="","",Rollover!FG8*'Res Rent Roll'!$S8*'Res Rent Roll'!$C8*(1+'Property Summary'!$L$22)^(Releasing!FH$2-1))</f>
        <v>0</v>
      </c>
      <c r="FI8" s="47">
        <f>IF('Res Rent Roll'!$B8="","",Rollover!FH8*'Res Rent Roll'!$S8*'Res Rent Roll'!$C8*(1+'Property Summary'!$L$22)^(Releasing!FI$2-1))</f>
        <v>0</v>
      </c>
      <c r="FJ8" s="47">
        <f>IF('Res Rent Roll'!$B8="","",Rollover!FI8*'Res Rent Roll'!$S8*'Res Rent Roll'!$C8*(1+'Property Summary'!$L$22)^(Releasing!FJ$2-1))</f>
        <v>0</v>
      </c>
      <c r="FK8" s="47">
        <f>IF('Res Rent Roll'!$B8="","",Rollover!FJ8*'Res Rent Roll'!$S8*'Res Rent Roll'!$C8*(1+'Property Summary'!$L$22)^(Releasing!FK$2-1))</f>
        <v>0</v>
      </c>
      <c r="FL8" s="47">
        <f>IF('Res Rent Roll'!$B8="","",Rollover!FK8*'Res Rent Roll'!$S8*'Res Rent Roll'!$C8*(1+'Property Summary'!$L$22)^(Releasing!FL$2-1))</f>
        <v>0</v>
      </c>
      <c r="FM8" s="47">
        <f>IF('Res Rent Roll'!$B8="","",Rollover!FL8*'Res Rent Roll'!$S8*'Res Rent Roll'!$C8*(1+'Property Summary'!$L$22)^(Releasing!FM$2-1))</f>
        <v>0</v>
      </c>
      <c r="FN8" s="47">
        <f>IF('Res Rent Roll'!$B8="","",Rollover!FM8*'Res Rent Roll'!$S8*'Res Rent Roll'!$C8*(1+'Property Summary'!$L$22)^(Releasing!FN$2-1))</f>
        <v>0</v>
      </c>
      <c r="FO8" s="47">
        <f>IF('Res Rent Roll'!$B8="","",Rollover!FN8*'Res Rent Roll'!$S8*'Res Rent Roll'!$C8*(1+'Property Summary'!$L$22)^(Releasing!FO$2-1))</f>
        <v>0</v>
      </c>
      <c r="FP8" s="47">
        <f>IF('Res Rent Roll'!$B8="","",Rollover!FO8*'Res Rent Roll'!$S8*'Res Rent Roll'!$C8*(1+'Property Summary'!$L$22)^(Releasing!FP$2-1))</f>
        <v>190.00494188105358</v>
      </c>
      <c r="FQ8" s="47">
        <f>IF('Res Rent Roll'!$B8="","",Rollover!FP8*'Res Rent Roll'!$S8*'Res Rent Roll'!$C8*(1+'Property Summary'!$L$22)^(Releasing!FQ$2-1))</f>
        <v>0</v>
      </c>
      <c r="FR8" s="47">
        <f>IF('Res Rent Roll'!$B8="","",Rollover!FQ8*'Res Rent Roll'!$S8*'Res Rent Roll'!$C8*(1+'Property Summary'!$L$22)^(Releasing!FR$2-1))</f>
        <v>0</v>
      </c>
      <c r="FS8" s="47">
        <f>IF('Res Rent Roll'!$B8="","",Rollover!FR8*'Res Rent Roll'!$S8*'Res Rent Roll'!$C8*(1+'Property Summary'!$L$22)^(Releasing!FS$2-1))</f>
        <v>0</v>
      </c>
      <c r="FT8" s="47">
        <f>IF('Res Rent Roll'!$B8="","",Rollover!FS8*'Res Rent Roll'!$S8*'Res Rent Roll'!$C8*(1+'Property Summary'!$L$22)^(Releasing!FT$2-1))</f>
        <v>0</v>
      </c>
      <c r="FU8" s="47">
        <f>IF('Res Rent Roll'!$B8="","",Rollover!FT8*'Res Rent Roll'!$S8*'Res Rent Roll'!$C8*(1+'Property Summary'!$L$22)^(Releasing!FU$2-1))</f>
        <v>0</v>
      </c>
      <c r="FV8" s="47">
        <f>IF('Res Rent Roll'!$B8="","",Rollover!FU8*'Res Rent Roll'!$S8*'Res Rent Roll'!$C8*(1+'Property Summary'!$L$22)^(Releasing!FV$2-1))</f>
        <v>0</v>
      </c>
      <c r="FW8" s="47">
        <f>IF('Res Rent Roll'!$B8="","",Rollover!FV8*'Res Rent Roll'!$S8*'Res Rent Roll'!$C8*(1+'Property Summary'!$L$22)^(Releasing!FW$2-1))</f>
        <v>0</v>
      </c>
      <c r="FX8" s="47">
        <f>IF('Res Rent Roll'!$B8="","",Rollover!FW8*'Res Rent Roll'!$S8*'Res Rent Roll'!$C8*(1+'Property Summary'!$L$22)^(Releasing!FX$2-1))</f>
        <v>0</v>
      </c>
      <c r="FY8" s="47">
        <f>IF('Res Rent Roll'!$B8="","",Rollover!FX8*'Res Rent Roll'!$S8*'Res Rent Roll'!$C8*(1+'Property Summary'!$L$22)^(Releasing!FY$2-1))</f>
        <v>0</v>
      </c>
      <c r="FZ8" s="47">
        <f>IF('Res Rent Roll'!$B8="","",Rollover!FY8*'Res Rent Roll'!$S8*'Res Rent Roll'!$C8*(1+'Property Summary'!$L$22)^(Releasing!FZ$2-1))</f>
        <v>0</v>
      </c>
      <c r="GA8" s="48">
        <f>IF('Res Rent Roll'!$B8="","",Rollover!FZ8*'Res Rent Roll'!$S8*'Res Rent Roll'!$C8*(1+'Property Summary'!$L$22)^(Releasing!GA$2-1))</f>
        <v>0</v>
      </c>
    </row>
    <row r="9" spans="2:183" x14ac:dyDescent="0.3">
      <c r="B9" s="42" t="str">
        <f>IF('Res Rent Roll'!$B10="","",'Res Rent Roll'!$B10)</f>
        <v>1-Bed B R2</v>
      </c>
      <c r="C9" s="43"/>
      <c r="D9" s="47">
        <f>IF('Res Rent Roll'!$B10="","",Rollover!C10*'Res Rent Roll'!$S10*'Res Rent Roll'!$C10*(1+'Property Summary'!$L$22)^(Releasing!D$2-1))</f>
        <v>0</v>
      </c>
      <c r="E9" s="47">
        <f>IF('Res Rent Roll'!$B10="","",Rollover!D10*'Res Rent Roll'!$S10*'Res Rent Roll'!$C10*(1+'Property Summary'!$L$22)^(Releasing!E$2-1))</f>
        <v>0</v>
      </c>
      <c r="F9" s="47">
        <f>IF('Res Rent Roll'!$B10="","",Rollover!E10*'Res Rent Roll'!$S10*'Res Rent Roll'!$C10*(1+'Property Summary'!$L$22)^(Releasing!F$2-1))</f>
        <v>0</v>
      </c>
      <c r="G9" s="47">
        <f>IF('Res Rent Roll'!$B10="","",Rollover!F10*'Res Rent Roll'!$S10*'Res Rent Roll'!$C10*(1+'Property Summary'!$L$22)^(Releasing!G$2-1))</f>
        <v>0</v>
      </c>
      <c r="H9" s="47">
        <f>IF('Res Rent Roll'!$B10="","",Rollover!G10*'Res Rent Roll'!$S10*'Res Rent Roll'!$C10*(1+'Property Summary'!$L$22)^(Releasing!H$2-1))</f>
        <v>0</v>
      </c>
      <c r="I9" s="47">
        <f>IF('Res Rent Roll'!$B10="","",Rollover!H10*'Res Rent Roll'!$S10*'Res Rent Roll'!$C10*(1+'Property Summary'!$L$22)^(Releasing!I$2-1))</f>
        <v>0</v>
      </c>
      <c r="J9" s="47">
        <f>IF('Res Rent Roll'!$B10="","",Rollover!I10*'Res Rent Roll'!$S10*'Res Rent Roll'!$C10*(1+'Property Summary'!$L$22)^(Releasing!J$2-1))</f>
        <v>0</v>
      </c>
      <c r="K9" s="47">
        <f>IF('Res Rent Roll'!$B10="","",Rollover!J10*'Res Rent Roll'!$S10*'Res Rent Roll'!$C10*(1+'Property Summary'!$L$22)^(Releasing!K$2-1))</f>
        <v>0</v>
      </c>
      <c r="L9" s="47">
        <f>IF('Res Rent Roll'!$B10="","",Rollover!K10*'Res Rent Roll'!$S10*'Res Rent Roll'!$C10*(1+'Property Summary'!$L$22)^(Releasing!L$2-1))</f>
        <v>0</v>
      </c>
      <c r="M9" s="47">
        <f>IF('Res Rent Roll'!$B10="","",Rollover!L10*'Res Rent Roll'!$S10*'Res Rent Roll'!$C10*(1+'Property Summary'!$L$22)^(Releasing!M$2-1))</f>
        <v>0</v>
      </c>
      <c r="N9" s="47">
        <f>IF('Res Rent Roll'!$B10="","",Rollover!M10*'Res Rent Roll'!$S10*'Res Rent Roll'!$C10*(1+'Property Summary'!$L$22)^(Releasing!N$2-1))</f>
        <v>0</v>
      </c>
      <c r="O9" s="47">
        <f>IF('Res Rent Roll'!$B10="","",Rollover!N10*'Res Rent Roll'!$S10*'Res Rent Roll'!$C10*(1+'Property Summary'!$L$22)^(Releasing!O$2-1))</f>
        <v>0</v>
      </c>
      <c r="P9" s="47">
        <f>IF('Res Rent Roll'!$B10="","",Rollover!O10*'Res Rent Roll'!$S10*'Res Rent Roll'!$C10*(1+'Property Summary'!$L$22)^(Releasing!P$2-1))</f>
        <v>48.96</v>
      </c>
      <c r="Q9" s="47">
        <f>IF('Res Rent Roll'!$B10="","",Rollover!P10*'Res Rent Roll'!$S10*'Res Rent Roll'!$C10*(1+'Property Summary'!$L$22)^(Releasing!Q$2-1))</f>
        <v>0</v>
      </c>
      <c r="R9" s="47">
        <f>IF('Res Rent Roll'!$B10="","",Rollover!Q10*'Res Rent Roll'!$S10*'Res Rent Roll'!$C10*(1+'Property Summary'!$L$22)^(Releasing!R$2-1))</f>
        <v>0</v>
      </c>
      <c r="S9" s="47">
        <f>IF('Res Rent Roll'!$B10="","",Rollover!R10*'Res Rent Roll'!$S10*'Res Rent Roll'!$C10*(1+'Property Summary'!$L$22)^(Releasing!S$2-1))</f>
        <v>0</v>
      </c>
      <c r="T9" s="47">
        <f>IF('Res Rent Roll'!$B10="","",Rollover!S10*'Res Rent Roll'!$S10*'Res Rent Roll'!$C10*(1+'Property Summary'!$L$22)^(Releasing!T$2-1))</f>
        <v>0</v>
      </c>
      <c r="U9" s="47">
        <f>IF('Res Rent Roll'!$B10="","",Rollover!T10*'Res Rent Roll'!$S10*'Res Rent Roll'!$C10*(1+'Property Summary'!$L$22)^(Releasing!U$2-1))</f>
        <v>0</v>
      </c>
      <c r="V9" s="47">
        <f>IF('Res Rent Roll'!$B10="","",Rollover!U10*'Res Rent Roll'!$S10*'Res Rent Roll'!$C10*(1+'Property Summary'!$L$22)^(Releasing!V$2-1))</f>
        <v>0</v>
      </c>
      <c r="W9" s="47">
        <f>IF('Res Rent Roll'!$B10="","",Rollover!V10*'Res Rent Roll'!$S10*'Res Rent Roll'!$C10*(1+'Property Summary'!$L$22)^(Releasing!W$2-1))</f>
        <v>0</v>
      </c>
      <c r="X9" s="47">
        <f>IF('Res Rent Roll'!$B10="","",Rollover!W10*'Res Rent Roll'!$S10*'Res Rent Roll'!$C10*(1+'Property Summary'!$L$22)^(Releasing!X$2-1))</f>
        <v>0</v>
      </c>
      <c r="Y9" s="47">
        <f>IF('Res Rent Roll'!$B10="","",Rollover!X10*'Res Rent Roll'!$S10*'Res Rent Roll'!$C10*(1+'Property Summary'!$L$22)^(Releasing!Y$2-1))</f>
        <v>0</v>
      </c>
      <c r="Z9" s="47">
        <f>IF('Res Rent Roll'!$B10="","",Rollover!Y10*'Res Rent Roll'!$S10*'Res Rent Roll'!$C10*(1+'Property Summary'!$L$22)^(Releasing!Z$2-1))</f>
        <v>0</v>
      </c>
      <c r="AA9" s="47">
        <f>IF('Res Rent Roll'!$B10="","",Rollover!Z10*'Res Rent Roll'!$S10*'Res Rent Roll'!$C10*(1+'Property Summary'!$L$22)^(Releasing!AA$2-1))</f>
        <v>0</v>
      </c>
      <c r="AB9" s="47">
        <f>IF('Res Rent Roll'!$B10="","",Rollover!AA10*'Res Rent Roll'!$S10*'Res Rent Roll'!$C10*(1+'Property Summary'!$L$22)^(Releasing!AB$2-1))</f>
        <v>49.9392</v>
      </c>
      <c r="AC9" s="47">
        <f>IF('Res Rent Roll'!$B10="","",Rollover!AB10*'Res Rent Roll'!$S10*'Res Rent Roll'!$C10*(1+'Property Summary'!$L$22)^(Releasing!AC$2-1))</f>
        <v>0</v>
      </c>
      <c r="AD9" s="47">
        <f>IF('Res Rent Roll'!$B10="","",Rollover!AC10*'Res Rent Roll'!$S10*'Res Rent Roll'!$C10*(1+'Property Summary'!$L$22)^(Releasing!AD$2-1))</f>
        <v>0</v>
      </c>
      <c r="AE9" s="47">
        <f>IF('Res Rent Roll'!$B10="","",Rollover!AD10*'Res Rent Roll'!$S10*'Res Rent Roll'!$C10*(1+'Property Summary'!$L$22)^(Releasing!AE$2-1))</f>
        <v>0</v>
      </c>
      <c r="AF9" s="47">
        <f>IF('Res Rent Roll'!$B10="","",Rollover!AE10*'Res Rent Roll'!$S10*'Res Rent Roll'!$C10*(1+'Property Summary'!$L$22)^(Releasing!AF$2-1))</f>
        <v>0</v>
      </c>
      <c r="AG9" s="47">
        <f>IF('Res Rent Roll'!$B10="","",Rollover!AF10*'Res Rent Roll'!$S10*'Res Rent Roll'!$C10*(1+'Property Summary'!$L$22)^(Releasing!AG$2-1))</f>
        <v>0</v>
      </c>
      <c r="AH9" s="47">
        <f>IF('Res Rent Roll'!$B10="","",Rollover!AG10*'Res Rent Roll'!$S10*'Res Rent Roll'!$C10*(1+'Property Summary'!$L$22)^(Releasing!AH$2-1))</f>
        <v>0</v>
      </c>
      <c r="AI9" s="47">
        <f>IF('Res Rent Roll'!$B10="","",Rollover!AH10*'Res Rent Roll'!$S10*'Res Rent Roll'!$C10*(1+'Property Summary'!$L$22)^(Releasing!AI$2-1))</f>
        <v>0</v>
      </c>
      <c r="AJ9" s="47">
        <f>IF('Res Rent Roll'!$B10="","",Rollover!AI10*'Res Rent Roll'!$S10*'Res Rent Roll'!$C10*(1+'Property Summary'!$L$22)^(Releasing!AJ$2-1))</f>
        <v>0</v>
      </c>
      <c r="AK9" s="47">
        <f>IF('Res Rent Roll'!$B10="","",Rollover!AJ10*'Res Rent Roll'!$S10*'Res Rent Roll'!$C10*(1+'Property Summary'!$L$22)^(Releasing!AK$2-1))</f>
        <v>0</v>
      </c>
      <c r="AL9" s="47">
        <f>IF('Res Rent Roll'!$B10="","",Rollover!AK10*'Res Rent Roll'!$S10*'Res Rent Roll'!$C10*(1+'Property Summary'!$L$22)^(Releasing!AL$2-1))</f>
        <v>0</v>
      </c>
      <c r="AM9" s="47">
        <f>IF('Res Rent Roll'!$B10="","",Rollover!AL10*'Res Rent Roll'!$S10*'Res Rent Roll'!$C10*(1+'Property Summary'!$L$22)^(Releasing!AM$2-1))</f>
        <v>0</v>
      </c>
      <c r="AN9" s="47">
        <f>IF('Res Rent Roll'!$B10="","",Rollover!AM10*'Res Rent Roll'!$S10*'Res Rent Roll'!$C10*(1+'Property Summary'!$L$22)^(Releasing!AN$2-1))</f>
        <v>50.937984</v>
      </c>
      <c r="AO9" s="47">
        <f>IF('Res Rent Roll'!$B10="","",Rollover!AN10*'Res Rent Roll'!$S10*'Res Rent Roll'!$C10*(1+'Property Summary'!$L$22)^(Releasing!AO$2-1))</f>
        <v>0</v>
      </c>
      <c r="AP9" s="47">
        <f>IF('Res Rent Roll'!$B10="","",Rollover!AO10*'Res Rent Roll'!$S10*'Res Rent Roll'!$C10*(1+'Property Summary'!$L$22)^(Releasing!AP$2-1))</f>
        <v>0</v>
      </c>
      <c r="AQ9" s="47">
        <f>IF('Res Rent Roll'!$B10="","",Rollover!AP10*'Res Rent Roll'!$S10*'Res Rent Roll'!$C10*(1+'Property Summary'!$L$22)^(Releasing!AQ$2-1))</f>
        <v>0</v>
      </c>
      <c r="AR9" s="47">
        <f>IF('Res Rent Roll'!$B10="","",Rollover!AQ10*'Res Rent Roll'!$S10*'Res Rent Roll'!$C10*(1+'Property Summary'!$L$22)^(Releasing!AR$2-1))</f>
        <v>0</v>
      </c>
      <c r="AS9" s="47">
        <f>IF('Res Rent Roll'!$B10="","",Rollover!AR10*'Res Rent Roll'!$S10*'Res Rent Roll'!$C10*(1+'Property Summary'!$L$22)^(Releasing!AS$2-1))</f>
        <v>0</v>
      </c>
      <c r="AT9" s="47">
        <f>IF('Res Rent Roll'!$B10="","",Rollover!AS10*'Res Rent Roll'!$S10*'Res Rent Roll'!$C10*(1+'Property Summary'!$L$22)^(Releasing!AT$2-1))</f>
        <v>0</v>
      </c>
      <c r="AU9" s="47">
        <f>IF('Res Rent Roll'!$B10="","",Rollover!AT10*'Res Rent Roll'!$S10*'Res Rent Roll'!$C10*(1+'Property Summary'!$L$22)^(Releasing!AU$2-1))</f>
        <v>0</v>
      </c>
      <c r="AV9" s="47">
        <f>IF('Res Rent Roll'!$B10="","",Rollover!AU10*'Res Rent Roll'!$S10*'Res Rent Roll'!$C10*(1+'Property Summary'!$L$22)^(Releasing!AV$2-1))</f>
        <v>0</v>
      </c>
      <c r="AW9" s="47">
        <f>IF('Res Rent Roll'!$B10="","",Rollover!AV10*'Res Rent Roll'!$S10*'Res Rent Roll'!$C10*(1+'Property Summary'!$L$22)^(Releasing!AW$2-1))</f>
        <v>0</v>
      </c>
      <c r="AX9" s="47">
        <f>IF('Res Rent Roll'!$B10="","",Rollover!AW10*'Res Rent Roll'!$S10*'Res Rent Roll'!$C10*(1+'Property Summary'!$L$22)^(Releasing!AX$2-1))</f>
        <v>0</v>
      </c>
      <c r="AY9" s="47">
        <f>IF('Res Rent Roll'!$B10="","",Rollover!AX10*'Res Rent Roll'!$S10*'Res Rent Roll'!$C10*(1+'Property Summary'!$L$22)^(Releasing!AY$2-1))</f>
        <v>0</v>
      </c>
      <c r="AZ9" s="47">
        <f>IF('Res Rent Roll'!$B10="","",Rollover!AY10*'Res Rent Roll'!$S10*'Res Rent Roll'!$C10*(1+'Property Summary'!$L$22)^(Releasing!AZ$2-1))</f>
        <v>51.956743680000002</v>
      </c>
      <c r="BA9" s="47">
        <f>IF('Res Rent Roll'!$B10="","",Rollover!AZ10*'Res Rent Roll'!$S10*'Res Rent Roll'!$C10*(1+'Property Summary'!$L$22)^(Releasing!BA$2-1))</f>
        <v>0</v>
      </c>
      <c r="BB9" s="47">
        <f>IF('Res Rent Roll'!$B10="","",Rollover!BA10*'Res Rent Roll'!$S10*'Res Rent Roll'!$C10*(1+'Property Summary'!$L$22)^(Releasing!BB$2-1))</f>
        <v>0</v>
      </c>
      <c r="BC9" s="47">
        <f>IF('Res Rent Roll'!$B10="","",Rollover!BB10*'Res Rent Roll'!$S10*'Res Rent Roll'!$C10*(1+'Property Summary'!$L$22)^(Releasing!BC$2-1))</f>
        <v>0</v>
      </c>
      <c r="BD9" s="47">
        <f>IF('Res Rent Roll'!$B10="","",Rollover!BC10*'Res Rent Roll'!$S10*'Res Rent Roll'!$C10*(1+'Property Summary'!$L$22)^(Releasing!BD$2-1))</f>
        <v>0</v>
      </c>
      <c r="BE9" s="47">
        <f>IF('Res Rent Roll'!$B10="","",Rollover!BD10*'Res Rent Roll'!$S10*'Res Rent Roll'!$C10*(1+'Property Summary'!$L$22)^(Releasing!BE$2-1))</f>
        <v>0</v>
      </c>
      <c r="BF9" s="47">
        <f>IF('Res Rent Roll'!$B10="","",Rollover!BE10*'Res Rent Roll'!$S10*'Res Rent Roll'!$C10*(1+'Property Summary'!$L$22)^(Releasing!BF$2-1))</f>
        <v>0</v>
      </c>
      <c r="BG9" s="47">
        <f>IF('Res Rent Roll'!$B10="","",Rollover!BF10*'Res Rent Roll'!$S10*'Res Rent Roll'!$C10*(1+'Property Summary'!$L$22)^(Releasing!BG$2-1))</f>
        <v>0</v>
      </c>
      <c r="BH9" s="47">
        <f>IF('Res Rent Roll'!$B10="","",Rollover!BG10*'Res Rent Roll'!$S10*'Res Rent Roll'!$C10*(1+'Property Summary'!$L$22)^(Releasing!BH$2-1))</f>
        <v>0</v>
      </c>
      <c r="BI9" s="47">
        <f>IF('Res Rent Roll'!$B10="","",Rollover!BH10*'Res Rent Roll'!$S10*'Res Rent Roll'!$C10*(1+'Property Summary'!$L$22)^(Releasing!BI$2-1))</f>
        <v>0</v>
      </c>
      <c r="BJ9" s="47">
        <f>IF('Res Rent Roll'!$B10="","",Rollover!BI10*'Res Rent Roll'!$S10*'Res Rent Roll'!$C10*(1+'Property Summary'!$L$22)^(Releasing!BJ$2-1))</f>
        <v>0</v>
      </c>
      <c r="BK9" s="47">
        <f>IF('Res Rent Roll'!$B10="","",Rollover!BJ10*'Res Rent Roll'!$S10*'Res Rent Roll'!$C10*(1+'Property Summary'!$L$22)^(Releasing!BK$2-1))</f>
        <v>0</v>
      </c>
      <c r="BL9" s="47">
        <f>IF('Res Rent Roll'!$B10="","",Rollover!BK10*'Res Rent Roll'!$S10*'Res Rent Roll'!$C10*(1+'Property Summary'!$L$22)^(Releasing!BL$2-1))</f>
        <v>52.995878553600001</v>
      </c>
      <c r="BM9" s="47">
        <f>IF('Res Rent Roll'!$B10="","",Rollover!BL10*'Res Rent Roll'!$S10*'Res Rent Roll'!$C10*(1+'Property Summary'!$L$22)^(Releasing!BM$2-1))</f>
        <v>0</v>
      </c>
      <c r="BN9" s="47">
        <f>IF('Res Rent Roll'!$B10="","",Rollover!BM10*'Res Rent Roll'!$S10*'Res Rent Roll'!$C10*(1+'Property Summary'!$L$22)^(Releasing!BN$2-1))</f>
        <v>0</v>
      </c>
      <c r="BO9" s="47">
        <f>IF('Res Rent Roll'!$B10="","",Rollover!BN10*'Res Rent Roll'!$S10*'Res Rent Roll'!$C10*(1+'Property Summary'!$L$22)^(Releasing!BO$2-1))</f>
        <v>0</v>
      </c>
      <c r="BP9" s="47">
        <f>IF('Res Rent Roll'!$B10="","",Rollover!BO10*'Res Rent Roll'!$S10*'Res Rent Roll'!$C10*(1+'Property Summary'!$L$22)^(Releasing!BP$2-1))</f>
        <v>0</v>
      </c>
      <c r="BQ9" s="47">
        <f>IF('Res Rent Roll'!$B10="","",Rollover!BP10*'Res Rent Roll'!$S10*'Res Rent Roll'!$C10*(1+'Property Summary'!$L$22)^(Releasing!BQ$2-1))</f>
        <v>0</v>
      </c>
      <c r="BR9" s="47">
        <f>IF('Res Rent Roll'!$B10="","",Rollover!BQ10*'Res Rent Roll'!$S10*'Res Rent Roll'!$C10*(1+'Property Summary'!$L$22)^(Releasing!BR$2-1))</f>
        <v>0</v>
      </c>
      <c r="BS9" s="47">
        <f>IF('Res Rent Roll'!$B10="","",Rollover!BR10*'Res Rent Roll'!$S10*'Res Rent Roll'!$C10*(1+'Property Summary'!$L$22)^(Releasing!BS$2-1))</f>
        <v>0</v>
      </c>
      <c r="BT9" s="47">
        <f>IF('Res Rent Roll'!$B10="","",Rollover!BS10*'Res Rent Roll'!$S10*'Res Rent Roll'!$C10*(1+'Property Summary'!$L$22)^(Releasing!BT$2-1))</f>
        <v>0</v>
      </c>
      <c r="BU9" s="47">
        <f>IF('Res Rent Roll'!$B10="","",Rollover!BT10*'Res Rent Roll'!$S10*'Res Rent Roll'!$C10*(1+'Property Summary'!$L$22)^(Releasing!BU$2-1))</f>
        <v>0</v>
      </c>
      <c r="BV9" s="47">
        <f>IF('Res Rent Roll'!$B10="","",Rollover!BU10*'Res Rent Roll'!$S10*'Res Rent Roll'!$C10*(1+'Property Summary'!$L$22)^(Releasing!BV$2-1))</f>
        <v>0</v>
      </c>
      <c r="BW9" s="47">
        <f>IF('Res Rent Roll'!$B10="","",Rollover!BV10*'Res Rent Roll'!$S10*'Res Rent Roll'!$C10*(1+'Property Summary'!$L$22)^(Releasing!BW$2-1))</f>
        <v>0</v>
      </c>
      <c r="BX9" s="47">
        <f>IF('Res Rent Roll'!$B10="","",Rollover!BW10*'Res Rent Roll'!$S10*'Res Rent Roll'!$C10*(1+'Property Summary'!$L$22)^(Releasing!BX$2-1))</f>
        <v>54.055796124672</v>
      </c>
      <c r="BY9" s="47">
        <f>IF('Res Rent Roll'!$B10="","",Rollover!BX10*'Res Rent Roll'!$S10*'Res Rent Roll'!$C10*(1+'Property Summary'!$L$22)^(Releasing!BY$2-1))</f>
        <v>0</v>
      </c>
      <c r="BZ9" s="47">
        <f>IF('Res Rent Roll'!$B10="","",Rollover!BY10*'Res Rent Roll'!$S10*'Res Rent Roll'!$C10*(1+'Property Summary'!$L$22)^(Releasing!BZ$2-1))</f>
        <v>0</v>
      </c>
      <c r="CA9" s="47">
        <f>IF('Res Rent Roll'!$B10="","",Rollover!BZ10*'Res Rent Roll'!$S10*'Res Rent Roll'!$C10*(1+'Property Summary'!$L$22)^(Releasing!CA$2-1))</f>
        <v>0</v>
      </c>
      <c r="CB9" s="47">
        <f>IF('Res Rent Roll'!$B10="","",Rollover!CA10*'Res Rent Roll'!$S10*'Res Rent Roll'!$C10*(1+'Property Summary'!$L$22)^(Releasing!CB$2-1))</f>
        <v>0</v>
      </c>
      <c r="CC9" s="47">
        <f>IF('Res Rent Roll'!$B10="","",Rollover!CB10*'Res Rent Roll'!$S10*'Res Rent Roll'!$C10*(1+'Property Summary'!$L$22)^(Releasing!CC$2-1))</f>
        <v>0</v>
      </c>
      <c r="CD9" s="47">
        <f>IF('Res Rent Roll'!$B10="","",Rollover!CC10*'Res Rent Roll'!$S10*'Res Rent Roll'!$C10*(1+'Property Summary'!$L$22)^(Releasing!CD$2-1))</f>
        <v>0</v>
      </c>
      <c r="CE9" s="47">
        <f>IF('Res Rent Roll'!$B10="","",Rollover!CD10*'Res Rent Roll'!$S10*'Res Rent Roll'!$C10*(1+'Property Summary'!$L$22)^(Releasing!CE$2-1))</f>
        <v>0</v>
      </c>
      <c r="CF9" s="47">
        <f>IF('Res Rent Roll'!$B10="","",Rollover!CE10*'Res Rent Roll'!$S10*'Res Rent Roll'!$C10*(1+'Property Summary'!$L$22)^(Releasing!CF$2-1))</f>
        <v>0</v>
      </c>
      <c r="CG9" s="47">
        <f>IF('Res Rent Roll'!$B10="","",Rollover!CF10*'Res Rent Roll'!$S10*'Res Rent Roll'!$C10*(1+'Property Summary'!$L$22)^(Releasing!CG$2-1))</f>
        <v>0</v>
      </c>
      <c r="CH9" s="47">
        <f>IF('Res Rent Roll'!$B10="","",Rollover!CG10*'Res Rent Roll'!$S10*'Res Rent Roll'!$C10*(1+'Property Summary'!$L$22)^(Releasing!CH$2-1))</f>
        <v>0</v>
      </c>
      <c r="CI9" s="47">
        <f>IF('Res Rent Roll'!$B10="","",Rollover!CH10*'Res Rent Roll'!$S10*'Res Rent Roll'!$C10*(1+'Property Summary'!$L$22)^(Releasing!CI$2-1))</f>
        <v>0</v>
      </c>
      <c r="CJ9" s="47">
        <f>IF('Res Rent Roll'!$B10="","",Rollover!CI10*'Res Rent Roll'!$S10*'Res Rent Roll'!$C10*(1+'Property Summary'!$L$22)^(Releasing!CJ$2-1))</f>
        <v>55.136912047165431</v>
      </c>
      <c r="CK9" s="47">
        <f>IF('Res Rent Roll'!$B10="","",Rollover!CJ10*'Res Rent Roll'!$S10*'Res Rent Roll'!$C10*(1+'Property Summary'!$L$22)^(Releasing!CK$2-1))</f>
        <v>0</v>
      </c>
      <c r="CL9" s="47">
        <f>IF('Res Rent Roll'!$B10="","",Rollover!CK10*'Res Rent Roll'!$S10*'Res Rent Roll'!$C10*(1+'Property Summary'!$L$22)^(Releasing!CL$2-1))</f>
        <v>0</v>
      </c>
      <c r="CM9" s="47">
        <f>IF('Res Rent Roll'!$B10="","",Rollover!CL10*'Res Rent Roll'!$S10*'Res Rent Roll'!$C10*(1+'Property Summary'!$L$22)^(Releasing!CM$2-1))</f>
        <v>0</v>
      </c>
      <c r="CN9" s="47">
        <f>IF('Res Rent Roll'!$B10="","",Rollover!CM10*'Res Rent Roll'!$S10*'Res Rent Roll'!$C10*(1+'Property Summary'!$L$22)^(Releasing!CN$2-1))</f>
        <v>0</v>
      </c>
      <c r="CO9" s="47">
        <f>IF('Res Rent Roll'!$B10="","",Rollover!CN10*'Res Rent Roll'!$S10*'Res Rent Roll'!$C10*(1+'Property Summary'!$L$22)^(Releasing!CO$2-1))</f>
        <v>0</v>
      </c>
      <c r="CP9" s="47">
        <f>IF('Res Rent Roll'!$B10="","",Rollover!CO10*'Res Rent Roll'!$S10*'Res Rent Roll'!$C10*(1+'Property Summary'!$L$22)^(Releasing!CP$2-1))</f>
        <v>0</v>
      </c>
      <c r="CQ9" s="47">
        <f>IF('Res Rent Roll'!$B10="","",Rollover!CP10*'Res Rent Roll'!$S10*'Res Rent Roll'!$C10*(1+'Property Summary'!$L$22)^(Releasing!CQ$2-1))</f>
        <v>0</v>
      </c>
      <c r="CR9" s="47">
        <f>IF('Res Rent Roll'!$B10="","",Rollover!CQ10*'Res Rent Roll'!$S10*'Res Rent Roll'!$C10*(1+'Property Summary'!$L$22)^(Releasing!CR$2-1))</f>
        <v>0</v>
      </c>
      <c r="CS9" s="47">
        <f>IF('Res Rent Roll'!$B10="","",Rollover!CR10*'Res Rent Roll'!$S10*'Res Rent Roll'!$C10*(1+'Property Summary'!$L$22)^(Releasing!CS$2-1))</f>
        <v>0</v>
      </c>
      <c r="CT9" s="47">
        <f>IF('Res Rent Roll'!$B10="","",Rollover!CS10*'Res Rent Roll'!$S10*'Res Rent Roll'!$C10*(1+'Property Summary'!$L$22)^(Releasing!CT$2-1))</f>
        <v>0</v>
      </c>
      <c r="CU9" s="47">
        <f>IF('Res Rent Roll'!$B10="","",Rollover!CT10*'Res Rent Roll'!$S10*'Res Rent Roll'!$C10*(1+'Property Summary'!$L$22)^(Releasing!CU$2-1))</f>
        <v>0</v>
      </c>
      <c r="CV9" s="47">
        <f>IF('Res Rent Roll'!$B10="","",Rollover!CU10*'Res Rent Roll'!$S10*'Res Rent Roll'!$C10*(1+'Property Summary'!$L$22)^(Releasing!CV$2-1))</f>
        <v>56.239650288108749</v>
      </c>
      <c r="CW9" s="47">
        <f>IF('Res Rent Roll'!$B10="","",Rollover!CV10*'Res Rent Roll'!$S10*'Res Rent Roll'!$C10*(1+'Property Summary'!$L$22)^(Releasing!CW$2-1))</f>
        <v>0</v>
      </c>
      <c r="CX9" s="47">
        <f>IF('Res Rent Roll'!$B10="","",Rollover!CW10*'Res Rent Roll'!$S10*'Res Rent Roll'!$C10*(1+'Property Summary'!$L$22)^(Releasing!CX$2-1))</f>
        <v>0</v>
      </c>
      <c r="CY9" s="47">
        <f>IF('Res Rent Roll'!$B10="","",Rollover!CX10*'Res Rent Roll'!$S10*'Res Rent Roll'!$C10*(1+'Property Summary'!$L$22)^(Releasing!CY$2-1))</f>
        <v>0</v>
      </c>
      <c r="CZ9" s="47">
        <f>IF('Res Rent Roll'!$B10="","",Rollover!CY10*'Res Rent Roll'!$S10*'Res Rent Roll'!$C10*(1+'Property Summary'!$L$22)^(Releasing!CZ$2-1))</f>
        <v>0</v>
      </c>
      <c r="DA9" s="47">
        <f>IF('Res Rent Roll'!$B10="","",Rollover!CZ10*'Res Rent Roll'!$S10*'Res Rent Roll'!$C10*(1+'Property Summary'!$L$22)^(Releasing!DA$2-1))</f>
        <v>0</v>
      </c>
      <c r="DB9" s="47">
        <f>IF('Res Rent Roll'!$B10="","",Rollover!DA10*'Res Rent Roll'!$S10*'Res Rent Roll'!$C10*(1+'Property Summary'!$L$22)^(Releasing!DB$2-1))</f>
        <v>0</v>
      </c>
      <c r="DC9" s="47">
        <f>IF('Res Rent Roll'!$B10="","",Rollover!DB10*'Res Rent Roll'!$S10*'Res Rent Roll'!$C10*(1+'Property Summary'!$L$22)^(Releasing!DC$2-1))</f>
        <v>0</v>
      </c>
      <c r="DD9" s="47">
        <f>IF('Res Rent Roll'!$B10="","",Rollover!DC10*'Res Rent Roll'!$S10*'Res Rent Roll'!$C10*(1+'Property Summary'!$L$22)^(Releasing!DD$2-1))</f>
        <v>0</v>
      </c>
      <c r="DE9" s="47">
        <f>IF('Res Rent Roll'!$B10="","",Rollover!DD10*'Res Rent Roll'!$S10*'Res Rent Roll'!$C10*(1+'Property Summary'!$L$22)^(Releasing!DE$2-1))</f>
        <v>0</v>
      </c>
      <c r="DF9" s="47">
        <f>IF('Res Rent Roll'!$B10="","",Rollover!DE10*'Res Rent Roll'!$S10*'Res Rent Roll'!$C10*(1+'Property Summary'!$L$22)^(Releasing!DF$2-1))</f>
        <v>0</v>
      </c>
      <c r="DG9" s="47">
        <f>IF('Res Rent Roll'!$B10="","",Rollover!DF10*'Res Rent Roll'!$S10*'Res Rent Roll'!$C10*(1+'Property Summary'!$L$22)^(Releasing!DG$2-1))</f>
        <v>0</v>
      </c>
      <c r="DH9" s="47">
        <f>IF('Res Rent Roll'!$B10="","",Rollover!DG10*'Res Rent Roll'!$S10*'Res Rent Roll'!$C10*(1+'Property Summary'!$L$22)^(Releasing!DH$2-1))</f>
        <v>57.36444329387092</v>
      </c>
      <c r="DI9" s="47">
        <f>IF('Res Rent Roll'!$B10="","",Rollover!DH10*'Res Rent Roll'!$S10*'Res Rent Roll'!$C10*(1+'Property Summary'!$L$22)^(Releasing!DI$2-1))</f>
        <v>0</v>
      </c>
      <c r="DJ9" s="47">
        <f>IF('Res Rent Roll'!$B10="","",Rollover!DI10*'Res Rent Roll'!$S10*'Res Rent Roll'!$C10*(1+'Property Summary'!$L$22)^(Releasing!DJ$2-1))</f>
        <v>0</v>
      </c>
      <c r="DK9" s="47">
        <f>IF('Res Rent Roll'!$B10="","",Rollover!DJ10*'Res Rent Roll'!$S10*'Res Rent Roll'!$C10*(1+'Property Summary'!$L$22)^(Releasing!DK$2-1))</f>
        <v>0</v>
      </c>
      <c r="DL9" s="47">
        <f>IF('Res Rent Roll'!$B10="","",Rollover!DK10*'Res Rent Roll'!$S10*'Res Rent Roll'!$C10*(1+'Property Summary'!$L$22)^(Releasing!DL$2-1))</f>
        <v>0</v>
      </c>
      <c r="DM9" s="47">
        <f>IF('Res Rent Roll'!$B10="","",Rollover!DL10*'Res Rent Roll'!$S10*'Res Rent Roll'!$C10*(1+'Property Summary'!$L$22)^(Releasing!DM$2-1))</f>
        <v>0</v>
      </c>
      <c r="DN9" s="47">
        <f>IF('Res Rent Roll'!$B10="","",Rollover!DM10*'Res Rent Roll'!$S10*'Res Rent Roll'!$C10*(1+'Property Summary'!$L$22)^(Releasing!DN$2-1))</f>
        <v>0</v>
      </c>
      <c r="DO9" s="47">
        <f>IF('Res Rent Roll'!$B10="","",Rollover!DN10*'Res Rent Roll'!$S10*'Res Rent Roll'!$C10*(1+'Property Summary'!$L$22)^(Releasing!DO$2-1))</f>
        <v>0</v>
      </c>
      <c r="DP9" s="47">
        <f>IF('Res Rent Roll'!$B10="","",Rollover!DO10*'Res Rent Roll'!$S10*'Res Rent Roll'!$C10*(1+'Property Summary'!$L$22)^(Releasing!DP$2-1))</f>
        <v>0</v>
      </c>
      <c r="DQ9" s="47">
        <f>IF('Res Rent Roll'!$B10="","",Rollover!DP10*'Res Rent Roll'!$S10*'Res Rent Roll'!$C10*(1+'Property Summary'!$L$22)^(Releasing!DQ$2-1))</f>
        <v>0</v>
      </c>
      <c r="DR9" s="47">
        <f>IF('Res Rent Roll'!$B10="","",Rollover!DQ10*'Res Rent Roll'!$S10*'Res Rent Roll'!$C10*(1+'Property Summary'!$L$22)^(Releasing!DR$2-1))</f>
        <v>0</v>
      </c>
      <c r="DS9" s="47">
        <f>IF('Res Rent Roll'!$B10="","",Rollover!DR10*'Res Rent Roll'!$S10*'Res Rent Roll'!$C10*(1+'Property Summary'!$L$22)^(Releasing!DS$2-1))</f>
        <v>0</v>
      </c>
      <c r="DT9" s="47">
        <f>IF('Res Rent Roll'!$B10="","",Rollover!DS10*'Res Rent Roll'!$S10*'Res Rent Roll'!$C10*(1+'Property Summary'!$L$22)^(Releasing!DT$2-1))</f>
        <v>58.511732159748341</v>
      </c>
      <c r="DU9" s="47">
        <f>IF('Res Rent Roll'!$B10="","",Rollover!DT10*'Res Rent Roll'!$S10*'Res Rent Roll'!$C10*(1+'Property Summary'!$L$22)^(Releasing!DU$2-1))</f>
        <v>0</v>
      </c>
      <c r="DV9" s="47">
        <f>IF('Res Rent Roll'!$B10="","",Rollover!DU10*'Res Rent Roll'!$S10*'Res Rent Roll'!$C10*(1+'Property Summary'!$L$22)^(Releasing!DV$2-1))</f>
        <v>0</v>
      </c>
      <c r="DW9" s="47">
        <f>IF('Res Rent Roll'!$B10="","",Rollover!DV10*'Res Rent Roll'!$S10*'Res Rent Roll'!$C10*(1+'Property Summary'!$L$22)^(Releasing!DW$2-1))</f>
        <v>0</v>
      </c>
      <c r="DX9" s="47">
        <f>IF('Res Rent Roll'!$B10="","",Rollover!DW10*'Res Rent Roll'!$S10*'Res Rent Roll'!$C10*(1+'Property Summary'!$L$22)^(Releasing!DX$2-1))</f>
        <v>0</v>
      </c>
      <c r="DY9" s="47">
        <f>IF('Res Rent Roll'!$B10="","",Rollover!DX10*'Res Rent Roll'!$S10*'Res Rent Roll'!$C10*(1+'Property Summary'!$L$22)^(Releasing!DY$2-1))</f>
        <v>0</v>
      </c>
      <c r="DZ9" s="47">
        <f>IF('Res Rent Roll'!$B10="","",Rollover!DY10*'Res Rent Roll'!$S10*'Res Rent Roll'!$C10*(1+'Property Summary'!$L$22)^(Releasing!DZ$2-1))</f>
        <v>0</v>
      </c>
      <c r="EA9" s="47">
        <f>IF('Res Rent Roll'!$B10="","",Rollover!DZ10*'Res Rent Roll'!$S10*'Res Rent Roll'!$C10*(1+'Property Summary'!$L$22)^(Releasing!EA$2-1))</f>
        <v>0</v>
      </c>
      <c r="EB9" s="47">
        <f>IF('Res Rent Roll'!$B10="","",Rollover!EA10*'Res Rent Roll'!$S10*'Res Rent Roll'!$C10*(1+'Property Summary'!$L$22)^(Releasing!EB$2-1))</f>
        <v>0</v>
      </c>
      <c r="EC9" s="47">
        <f>IF('Res Rent Roll'!$B10="","",Rollover!EB10*'Res Rent Roll'!$S10*'Res Rent Roll'!$C10*(1+'Property Summary'!$L$22)^(Releasing!EC$2-1))</f>
        <v>0</v>
      </c>
      <c r="ED9" s="47">
        <f>IF('Res Rent Roll'!$B10="","",Rollover!EC10*'Res Rent Roll'!$S10*'Res Rent Roll'!$C10*(1+'Property Summary'!$L$22)^(Releasing!ED$2-1))</f>
        <v>0</v>
      </c>
      <c r="EE9" s="47">
        <f>IF('Res Rent Roll'!$B10="","",Rollover!ED10*'Res Rent Roll'!$S10*'Res Rent Roll'!$C10*(1+'Property Summary'!$L$22)^(Releasing!EE$2-1))</f>
        <v>0</v>
      </c>
      <c r="EF9" s="47">
        <f>IF('Res Rent Roll'!$B10="","",Rollover!EE10*'Res Rent Roll'!$S10*'Res Rent Roll'!$C10*(1+'Property Summary'!$L$22)^(Releasing!EF$2-1))</f>
        <v>59.681966802943293</v>
      </c>
      <c r="EG9" s="47">
        <f>IF('Res Rent Roll'!$B10="","",Rollover!EF10*'Res Rent Roll'!$S10*'Res Rent Roll'!$C10*(1+'Property Summary'!$L$22)^(Releasing!EG$2-1))</f>
        <v>0</v>
      </c>
      <c r="EH9" s="47">
        <f>IF('Res Rent Roll'!$B10="","",Rollover!EG10*'Res Rent Roll'!$S10*'Res Rent Roll'!$C10*(1+'Property Summary'!$L$22)^(Releasing!EH$2-1))</f>
        <v>0</v>
      </c>
      <c r="EI9" s="47">
        <f>IF('Res Rent Roll'!$B10="","",Rollover!EH10*'Res Rent Roll'!$S10*'Res Rent Roll'!$C10*(1+'Property Summary'!$L$22)^(Releasing!EI$2-1))</f>
        <v>0</v>
      </c>
      <c r="EJ9" s="47">
        <f>IF('Res Rent Roll'!$B10="","",Rollover!EI10*'Res Rent Roll'!$S10*'Res Rent Roll'!$C10*(1+'Property Summary'!$L$22)^(Releasing!EJ$2-1))</f>
        <v>0</v>
      </c>
      <c r="EK9" s="47">
        <f>IF('Res Rent Roll'!$B10="","",Rollover!EJ10*'Res Rent Roll'!$S10*'Res Rent Roll'!$C10*(1+'Property Summary'!$L$22)^(Releasing!EK$2-1))</f>
        <v>0</v>
      </c>
      <c r="EL9" s="47">
        <f>IF('Res Rent Roll'!$B10="","",Rollover!EK10*'Res Rent Roll'!$S10*'Res Rent Roll'!$C10*(1+'Property Summary'!$L$22)^(Releasing!EL$2-1))</f>
        <v>0</v>
      </c>
      <c r="EM9" s="47">
        <f>IF('Res Rent Roll'!$B10="","",Rollover!EL10*'Res Rent Roll'!$S10*'Res Rent Roll'!$C10*(1+'Property Summary'!$L$22)^(Releasing!EM$2-1))</f>
        <v>0</v>
      </c>
      <c r="EN9" s="47">
        <f>IF('Res Rent Roll'!$B10="","",Rollover!EM10*'Res Rent Roll'!$S10*'Res Rent Roll'!$C10*(1+'Property Summary'!$L$22)^(Releasing!EN$2-1))</f>
        <v>0</v>
      </c>
      <c r="EO9" s="47">
        <f>IF('Res Rent Roll'!$B10="","",Rollover!EN10*'Res Rent Roll'!$S10*'Res Rent Roll'!$C10*(1+'Property Summary'!$L$22)^(Releasing!EO$2-1))</f>
        <v>0</v>
      </c>
      <c r="EP9" s="47">
        <f>IF('Res Rent Roll'!$B10="","",Rollover!EO10*'Res Rent Roll'!$S10*'Res Rent Roll'!$C10*(1+'Property Summary'!$L$22)^(Releasing!EP$2-1))</f>
        <v>0</v>
      </c>
      <c r="EQ9" s="47">
        <f>IF('Res Rent Roll'!$B10="","",Rollover!EP10*'Res Rent Roll'!$S10*'Res Rent Roll'!$C10*(1+'Property Summary'!$L$22)^(Releasing!EQ$2-1))</f>
        <v>0</v>
      </c>
      <c r="ER9" s="47">
        <f>IF('Res Rent Roll'!$B10="","",Rollover!EQ10*'Res Rent Roll'!$S10*'Res Rent Roll'!$C10*(1+'Property Summary'!$L$22)^(Releasing!ER$2-1))</f>
        <v>60.875606139002173</v>
      </c>
      <c r="ES9" s="47">
        <f>IF('Res Rent Roll'!$B10="","",Rollover!ER10*'Res Rent Roll'!$S10*'Res Rent Roll'!$C10*(1+'Property Summary'!$L$22)^(Releasing!ES$2-1))</f>
        <v>0</v>
      </c>
      <c r="ET9" s="47">
        <f>IF('Res Rent Roll'!$B10="","",Rollover!ES10*'Res Rent Roll'!$S10*'Res Rent Roll'!$C10*(1+'Property Summary'!$L$22)^(Releasing!ET$2-1))</f>
        <v>0</v>
      </c>
      <c r="EU9" s="47">
        <f>IF('Res Rent Roll'!$B10="","",Rollover!ET10*'Res Rent Roll'!$S10*'Res Rent Roll'!$C10*(1+'Property Summary'!$L$22)^(Releasing!EU$2-1))</f>
        <v>0</v>
      </c>
      <c r="EV9" s="47">
        <f>IF('Res Rent Roll'!$B10="","",Rollover!EU10*'Res Rent Roll'!$S10*'Res Rent Roll'!$C10*(1+'Property Summary'!$L$22)^(Releasing!EV$2-1))</f>
        <v>0</v>
      </c>
      <c r="EW9" s="47">
        <f>IF('Res Rent Roll'!$B10="","",Rollover!EV10*'Res Rent Roll'!$S10*'Res Rent Roll'!$C10*(1+'Property Summary'!$L$22)^(Releasing!EW$2-1))</f>
        <v>0</v>
      </c>
      <c r="EX9" s="47">
        <f>IF('Res Rent Roll'!$B10="","",Rollover!EW10*'Res Rent Roll'!$S10*'Res Rent Roll'!$C10*(1+'Property Summary'!$L$22)^(Releasing!EX$2-1))</f>
        <v>0</v>
      </c>
      <c r="EY9" s="47">
        <f>IF('Res Rent Roll'!$B10="","",Rollover!EX10*'Res Rent Roll'!$S10*'Res Rent Roll'!$C10*(1+'Property Summary'!$L$22)^(Releasing!EY$2-1))</f>
        <v>0</v>
      </c>
      <c r="EZ9" s="47">
        <f>IF('Res Rent Roll'!$B10="","",Rollover!EY10*'Res Rent Roll'!$S10*'Res Rent Roll'!$C10*(1+'Property Summary'!$L$22)^(Releasing!EZ$2-1))</f>
        <v>0</v>
      </c>
      <c r="FA9" s="47">
        <f>IF('Res Rent Roll'!$B10="","",Rollover!EZ10*'Res Rent Roll'!$S10*'Res Rent Roll'!$C10*(1+'Property Summary'!$L$22)^(Releasing!FA$2-1))</f>
        <v>0</v>
      </c>
      <c r="FB9" s="47">
        <f>IF('Res Rent Roll'!$B10="","",Rollover!FA10*'Res Rent Roll'!$S10*'Res Rent Roll'!$C10*(1+'Property Summary'!$L$22)^(Releasing!FB$2-1))</f>
        <v>0</v>
      </c>
      <c r="FC9" s="47">
        <f>IF('Res Rent Roll'!$B10="","",Rollover!FB10*'Res Rent Roll'!$S10*'Res Rent Roll'!$C10*(1+'Property Summary'!$L$22)^(Releasing!FC$2-1))</f>
        <v>0</v>
      </c>
      <c r="FD9" s="47">
        <f>IF('Res Rent Roll'!$B10="","",Rollover!FC10*'Res Rent Roll'!$S10*'Res Rent Roll'!$C10*(1+'Property Summary'!$L$22)^(Releasing!FD$2-1))</f>
        <v>62.093118261782209</v>
      </c>
      <c r="FE9" s="47">
        <f>IF('Res Rent Roll'!$B10="","",Rollover!FD10*'Res Rent Roll'!$S10*'Res Rent Roll'!$C10*(1+'Property Summary'!$L$22)^(Releasing!FE$2-1))</f>
        <v>0</v>
      </c>
      <c r="FF9" s="47">
        <f>IF('Res Rent Roll'!$B10="","",Rollover!FE10*'Res Rent Roll'!$S10*'Res Rent Roll'!$C10*(1+'Property Summary'!$L$22)^(Releasing!FF$2-1))</f>
        <v>0</v>
      </c>
      <c r="FG9" s="47">
        <f>IF('Res Rent Roll'!$B10="","",Rollover!FF10*'Res Rent Roll'!$S10*'Res Rent Roll'!$C10*(1+'Property Summary'!$L$22)^(Releasing!FG$2-1))</f>
        <v>0</v>
      </c>
      <c r="FH9" s="47">
        <f>IF('Res Rent Roll'!$B10="","",Rollover!FG10*'Res Rent Roll'!$S10*'Res Rent Roll'!$C10*(1+'Property Summary'!$L$22)^(Releasing!FH$2-1))</f>
        <v>0</v>
      </c>
      <c r="FI9" s="47">
        <f>IF('Res Rent Roll'!$B10="","",Rollover!FH10*'Res Rent Roll'!$S10*'Res Rent Roll'!$C10*(1+'Property Summary'!$L$22)^(Releasing!FI$2-1))</f>
        <v>0</v>
      </c>
      <c r="FJ9" s="47">
        <f>IF('Res Rent Roll'!$B10="","",Rollover!FI10*'Res Rent Roll'!$S10*'Res Rent Roll'!$C10*(1+'Property Summary'!$L$22)^(Releasing!FJ$2-1))</f>
        <v>0</v>
      </c>
      <c r="FK9" s="47">
        <f>IF('Res Rent Roll'!$B10="","",Rollover!FJ10*'Res Rent Roll'!$S10*'Res Rent Roll'!$C10*(1+'Property Summary'!$L$22)^(Releasing!FK$2-1))</f>
        <v>0</v>
      </c>
      <c r="FL9" s="47">
        <f>IF('Res Rent Roll'!$B10="","",Rollover!FK10*'Res Rent Roll'!$S10*'Res Rent Roll'!$C10*(1+'Property Summary'!$L$22)^(Releasing!FL$2-1))</f>
        <v>0</v>
      </c>
      <c r="FM9" s="47">
        <f>IF('Res Rent Roll'!$B10="","",Rollover!FL10*'Res Rent Roll'!$S10*'Res Rent Roll'!$C10*(1+'Property Summary'!$L$22)^(Releasing!FM$2-1))</f>
        <v>0</v>
      </c>
      <c r="FN9" s="47">
        <f>IF('Res Rent Roll'!$B10="","",Rollover!FM10*'Res Rent Roll'!$S10*'Res Rent Roll'!$C10*(1+'Property Summary'!$L$22)^(Releasing!FN$2-1))</f>
        <v>0</v>
      </c>
      <c r="FO9" s="47">
        <f>IF('Res Rent Roll'!$B10="","",Rollover!FN10*'Res Rent Roll'!$S10*'Res Rent Roll'!$C10*(1+'Property Summary'!$L$22)^(Releasing!FO$2-1))</f>
        <v>0</v>
      </c>
      <c r="FP9" s="47">
        <f>IF('Res Rent Roll'!$B10="","",Rollover!FO10*'Res Rent Roll'!$S10*'Res Rent Roll'!$C10*(1+'Property Summary'!$L$22)^(Releasing!FP$2-1))</f>
        <v>63.334980627017863</v>
      </c>
      <c r="FQ9" s="47">
        <f>IF('Res Rent Roll'!$B10="","",Rollover!FP10*'Res Rent Roll'!$S10*'Res Rent Roll'!$C10*(1+'Property Summary'!$L$22)^(Releasing!FQ$2-1))</f>
        <v>0</v>
      </c>
      <c r="FR9" s="47">
        <f>IF('Res Rent Roll'!$B10="","",Rollover!FQ10*'Res Rent Roll'!$S10*'Res Rent Roll'!$C10*(1+'Property Summary'!$L$22)^(Releasing!FR$2-1))</f>
        <v>0</v>
      </c>
      <c r="FS9" s="47">
        <f>IF('Res Rent Roll'!$B10="","",Rollover!FR10*'Res Rent Roll'!$S10*'Res Rent Roll'!$C10*(1+'Property Summary'!$L$22)^(Releasing!FS$2-1))</f>
        <v>0</v>
      </c>
      <c r="FT9" s="47">
        <f>IF('Res Rent Roll'!$B10="","",Rollover!FS10*'Res Rent Roll'!$S10*'Res Rent Roll'!$C10*(1+'Property Summary'!$L$22)^(Releasing!FT$2-1))</f>
        <v>0</v>
      </c>
      <c r="FU9" s="47">
        <f>IF('Res Rent Roll'!$B10="","",Rollover!FT10*'Res Rent Roll'!$S10*'Res Rent Roll'!$C10*(1+'Property Summary'!$L$22)^(Releasing!FU$2-1))</f>
        <v>0</v>
      </c>
      <c r="FV9" s="47">
        <f>IF('Res Rent Roll'!$B10="","",Rollover!FU10*'Res Rent Roll'!$S10*'Res Rent Roll'!$C10*(1+'Property Summary'!$L$22)^(Releasing!FV$2-1))</f>
        <v>0</v>
      </c>
      <c r="FW9" s="47">
        <f>IF('Res Rent Roll'!$B10="","",Rollover!FV10*'Res Rent Roll'!$S10*'Res Rent Roll'!$C10*(1+'Property Summary'!$L$22)^(Releasing!FW$2-1))</f>
        <v>0</v>
      </c>
      <c r="FX9" s="47">
        <f>IF('Res Rent Roll'!$B10="","",Rollover!FW10*'Res Rent Roll'!$S10*'Res Rent Roll'!$C10*(1+'Property Summary'!$L$22)^(Releasing!FX$2-1))</f>
        <v>0</v>
      </c>
      <c r="FY9" s="47">
        <f>IF('Res Rent Roll'!$B10="","",Rollover!FX10*'Res Rent Roll'!$S10*'Res Rent Roll'!$C10*(1+'Property Summary'!$L$22)^(Releasing!FY$2-1))</f>
        <v>0</v>
      </c>
      <c r="FZ9" s="47">
        <f>IF('Res Rent Roll'!$B10="","",Rollover!FY10*'Res Rent Roll'!$S10*'Res Rent Roll'!$C10*(1+'Property Summary'!$L$22)^(Releasing!FZ$2-1))</f>
        <v>0</v>
      </c>
      <c r="GA9" s="48">
        <f>IF('Res Rent Roll'!$B10="","",Rollover!FZ10*'Res Rent Roll'!$S10*'Res Rent Roll'!$C10*(1+'Property Summary'!$L$22)^(Releasing!GA$2-1))</f>
        <v>0</v>
      </c>
    </row>
    <row r="10" spans="2:183" x14ac:dyDescent="0.3">
      <c r="B10" s="42" t="str">
        <f>IF('Res Rent Roll'!$B11="","",'Res Rent Roll'!$B11)</f>
        <v>2-Bed A R2</v>
      </c>
      <c r="C10" s="43"/>
      <c r="D10" s="47">
        <f>IF('Res Rent Roll'!$B11="","",Rollover!C11*'Res Rent Roll'!$S11*'Res Rent Roll'!$C11*(1+'Property Summary'!$L$22)^(Releasing!D$2-1))</f>
        <v>0</v>
      </c>
      <c r="E10" s="47">
        <f>IF('Res Rent Roll'!$B11="","",Rollover!D11*'Res Rent Roll'!$S11*'Res Rent Roll'!$C11*(1+'Property Summary'!$L$22)^(Releasing!E$2-1))</f>
        <v>0</v>
      </c>
      <c r="F10" s="47">
        <f>IF('Res Rent Roll'!$B11="","",Rollover!E11*'Res Rent Roll'!$S11*'Res Rent Roll'!$C11*(1+'Property Summary'!$L$22)^(Releasing!F$2-1))</f>
        <v>0</v>
      </c>
      <c r="G10" s="47">
        <f>IF('Res Rent Roll'!$B11="","",Rollover!F11*'Res Rent Roll'!$S11*'Res Rent Roll'!$C11*(1+'Property Summary'!$L$22)^(Releasing!G$2-1))</f>
        <v>0</v>
      </c>
      <c r="H10" s="47">
        <f>IF('Res Rent Roll'!$B11="","",Rollover!G11*'Res Rent Roll'!$S11*'Res Rent Roll'!$C11*(1+'Property Summary'!$L$22)^(Releasing!H$2-1))</f>
        <v>0</v>
      </c>
      <c r="I10" s="47">
        <f>IF('Res Rent Roll'!$B11="","",Rollover!H11*'Res Rent Roll'!$S11*'Res Rent Roll'!$C11*(1+'Property Summary'!$L$22)^(Releasing!I$2-1))</f>
        <v>0</v>
      </c>
      <c r="J10" s="47">
        <f>IF('Res Rent Roll'!$B11="","",Rollover!I11*'Res Rent Roll'!$S11*'Res Rent Roll'!$C11*(1+'Property Summary'!$L$22)^(Releasing!J$2-1))</f>
        <v>0</v>
      </c>
      <c r="K10" s="47">
        <f>IF('Res Rent Roll'!$B11="","",Rollover!J11*'Res Rent Roll'!$S11*'Res Rent Roll'!$C11*(1+'Property Summary'!$L$22)^(Releasing!K$2-1))</f>
        <v>0</v>
      </c>
      <c r="L10" s="47">
        <f>IF('Res Rent Roll'!$B11="","",Rollover!K11*'Res Rent Roll'!$S11*'Res Rent Roll'!$C11*(1+'Property Summary'!$L$22)^(Releasing!L$2-1))</f>
        <v>0</v>
      </c>
      <c r="M10" s="47">
        <f>IF('Res Rent Roll'!$B11="","",Rollover!L11*'Res Rent Roll'!$S11*'Res Rent Roll'!$C11*(1+'Property Summary'!$L$22)^(Releasing!M$2-1))</f>
        <v>0</v>
      </c>
      <c r="N10" s="47">
        <f>IF('Res Rent Roll'!$B11="","",Rollover!M11*'Res Rent Roll'!$S11*'Res Rent Roll'!$C11*(1+'Property Summary'!$L$22)^(Releasing!N$2-1))</f>
        <v>0</v>
      </c>
      <c r="O10" s="47">
        <f>IF('Res Rent Roll'!$B11="","",Rollover!N11*'Res Rent Roll'!$S11*'Res Rent Roll'!$C11*(1+'Property Summary'!$L$22)^(Releasing!O$2-1))</f>
        <v>0</v>
      </c>
      <c r="P10" s="47">
        <f>IF('Res Rent Roll'!$B11="","",Rollover!O11*'Res Rent Roll'!$S11*'Res Rent Roll'!$C11*(1+'Property Summary'!$L$22)^(Releasing!P$2-1))</f>
        <v>159.12</v>
      </c>
      <c r="Q10" s="47">
        <f>IF('Res Rent Roll'!$B11="","",Rollover!P11*'Res Rent Roll'!$S11*'Res Rent Roll'!$C11*(1+'Property Summary'!$L$22)^(Releasing!Q$2-1))</f>
        <v>0</v>
      </c>
      <c r="R10" s="47">
        <f>IF('Res Rent Roll'!$B11="","",Rollover!Q11*'Res Rent Roll'!$S11*'Res Rent Roll'!$C11*(1+'Property Summary'!$L$22)^(Releasing!R$2-1))</f>
        <v>0</v>
      </c>
      <c r="S10" s="47">
        <f>IF('Res Rent Roll'!$B11="","",Rollover!R11*'Res Rent Roll'!$S11*'Res Rent Roll'!$C11*(1+'Property Summary'!$L$22)^(Releasing!S$2-1))</f>
        <v>0</v>
      </c>
      <c r="T10" s="47">
        <f>IF('Res Rent Roll'!$B11="","",Rollover!S11*'Res Rent Roll'!$S11*'Res Rent Roll'!$C11*(1+'Property Summary'!$L$22)^(Releasing!T$2-1))</f>
        <v>0</v>
      </c>
      <c r="U10" s="47">
        <f>IF('Res Rent Roll'!$B11="","",Rollover!T11*'Res Rent Roll'!$S11*'Res Rent Roll'!$C11*(1+'Property Summary'!$L$22)^(Releasing!U$2-1))</f>
        <v>0</v>
      </c>
      <c r="V10" s="47">
        <f>IF('Res Rent Roll'!$B11="","",Rollover!U11*'Res Rent Roll'!$S11*'Res Rent Roll'!$C11*(1+'Property Summary'!$L$22)^(Releasing!V$2-1))</f>
        <v>0</v>
      </c>
      <c r="W10" s="47">
        <f>IF('Res Rent Roll'!$B11="","",Rollover!V11*'Res Rent Roll'!$S11*'Res Rent Roll'!$C11*(1+'Property Summary'!$L$22)^(Releasing!W$2-1))</f>
        <v>0</v>
      </c>
      <c r="X10" s="47">
        <f>IF('Res Rent Roll'!$B11="","",Rollover!W11*'Res Rent Roll'!$S11*'Res Rent Roll'!$C11*(1+'Property Summary'!$L$22)^(Releasing!X$2-1))</f>
        <v>0</v>
      </c>
      <c r="Y10" s="47">
        <f>IF('Res Rent Roll'!$B11="","",Rollover!X11*'Res Rent Roll'!$S11*'Res Rent Roll'!$C11*(1+'Property Summary'!$L$22)^(Releasing!Y$2-1))</f>
        <v>0</v>
      </c>
      <c r="Z10" s="47">
        <f>IF('Res Rent Roll'!$B11="","",Rollover!Y11*'Res Rent Roll'!$S11*'Res Rent Roll'!$C11*(1+'Property Summary'!$L$22)^(Releasing!Z$2-1))</f>
        <v>0</v>
      </c>
      <c r="AA10" s="47">
        <f>IF('Res Rent Roll'!$B11="","",Rollover!Z11*'Res Rent Roll'!$S11*'Res Rent Roll'!$C11*(1+'Property Summary'!$L$22)^(Releasing!AA$2-1))</f>
        <v>0</v>
      </c>
      <c r="AB10" s="47">
        <f>IF('Res Rent Roll'!$B11="","",Rollover!AA11*'Res Rent Roll'!$S11*'Res Rent Roll'!$C11*(1+'Property Summary'!$L$22)^(Releasing!AB$2-1))</f>
        <v>162.30240000000001</v>
      </c>
      <c r="AC10" s="47">
        <f>IF('Res Rent Roll'!$B11="","",Rollover!AB11*'Res Rent Roll'!$S11*'Res Rent Roll'!$C11*(1+'Property Summary'!$L$22)^(Releasing!AC$2-1))</f>
        <v>0</v>
      </c>
      <c r="AD10" s="47">
        <f>IF('Res Rent Roll'!$B11="","",Rollover!AC11*'Res Rent Roll'!$S11*'Res Rent Roll'!$C11*(1+'Property Summary'!$L$22)^(Releasing!AD$2-1))</f>
        <v>0</v>
      </c>
      <c r="AE10" s="47">
        <f>IF('Res Rent Roll'!$B11="","",Rollover!AD11*'Res Rent Roll'!$S11*'Res Rent Roll'!$C11*(1+'Property Summary'!$L$22)^(Releasing!AE$2-1))</f>
        <v>0</v>
      </c>
      <c r="AF10" s="47">
        <f>IF('Res Rent Roll'!$B11="","",Rollover!AE11*'Res Rent Roll'!$S11*'Res Rent Roll'!$C11*(1+'Property Summary'!$L$22)^(Releasing!AF$2-1))</f>
        <v>0</v>
      </c>
      <c r="AG10" s="47">
        <f>IF('Res Rent Roll'!$B11="","",Rollover!AF11*'Res Rent Roll'!$S11*'Res Rent Roll'!$C11*(1+'Property Summary'!$L$22)^(Releasing!AG$2-1))</f>
        <v>0</v>
      </c>
      <c r="AH10" s="47">
        <f>IF('Res Rent Roll'!$B11="","",Rollover!AG11*'Res Rent Roll'!$S11*'Res Rent Roll'!$C11*(1+'Property Summary'!$L$22)^(Releasing!AH$2-1))</f>
        <v>0</v>
      </c>
      <c r="AI10" s="47">
        <f>IF('Res Rent Roll'!$B11="","",Rollover!AH11*'Res Rent Roll'!$S11*'Res Rent Roll'!$C11*(1+'Property Summary'!$L$22)^(Releasing!AI$2-1))</f>
        <v>0</v>
      </c>
      <c r="AJ10" s="47">
        <f>IF('Res Rent Roll'!$B11="","",Rollover!AI11*'Res Rent Roll'!$S11*'Res Rent Roll'!$C11*(1+'Property Summary'!$L$22)^(Releasing!AJ$2-1))</f>
        <v>0</v>
      </c>
      <c r="AK10" s="47">
        <f>IF('Res Rent Roll'!$B11="","",Rollover!AJ11*'Res Rent Roll'!$S11*'Res Rent Roll'!$C11*(1+'Property Summary'!$L$22)^(Releasing!AK$2-1))</f>
        <v>0</v>
      </c>
      <c r="AL10" s="47">
        <f>IF('Res Rent Roll'!$B11="","",Rollover!AK11*'Res Rent Roll'!$S11*'Res Rent Roll'!$C11*(1+'Property Summary'!$L$22)^(Releasing!AL$2-1))</f>
        <v>0</v>
      </c>
      <c r="AM10" s="47">
        <f>IF('Res Rent Roll'!$B11="","",Rollover!AL11*'Res Rent Roll'!$S11*'Res Rent Roll'!$C11*(1+'Property Summary'!$L$22)^(Releasing!AM$2-1))</f>
        <v>0</v>
      </c>
      <c r="AN10" s="47">
        <f>IF('Res Rent Roll'!$B11="","",Rollover!AM11*'Res Rent Roll'!$S11*'Res Rent Roll'!$C11*(1+'Property Summary'!$L$22)^(Releasing!AN$2-1))</f>
        <v>165.54844799999998</v>
      </c>
      <c r="AO10" s="47">
        <f>IF('Res Rent Roll'!$B11="","",Rollover!AN11*'Res Rent Roll'!$S11*'Res Rent Roll'!$C11*(1+'Property Summary'!$L$22)^(Releasing!AO$2-1))</f>
        <v>0</v>
      </c>
      <c r="AP10" s="47">
        <f>IF('Res Rent Roll'!$B11="","",Rollover!AO11*'Res Rent Roll'!$S11*'Res Rent Roll'!$C11*(1+'Property Summary'!$L$22)^(Releasing!AP$2-1))</f>
        <v>0</v>
      </c>
      <c r="AQ10" s="47">
        <f>IF('Res Rent Roll'!$B11="","",Rollover!AP11*'Res Rent Roll'!$S11*'Res Rent Roll'!$C11*(1+'Property Summary'!$L$22)^(Releasing!AQ$2-1))</f>
        <v>0</v>
      </c>
      <c r="AR10" s="47">
        <f>IF('Res Rent Roll'!$B11="","",Rollover!AQ11*'Res Rent Roll'!$S11*'Res Rent Roll'!$C11*(1+'Property Summary'!$L$22)^(Releasing!AR$2-1))</f>
        <v>0</v>
      </c>
      <c r="AS10" s="47">
        <f>IF('Res Rent Roll'!$B11="","",Rollover!AR11*'Res Rent Roll'!$S11*'Res Rent Roll'!$C11*(1+'Property Summary'!$L$22)^(Releasing!AS$2-1))</f>
        <v>0</v>
      </c>
      <c r="AT10" s="47">
        <f>IF('Res Rent Roll'!$B11="","",Rollover!AS11*'Res Rent Roll'!$S11*'Res Rent Roll'!$C11*(1+'Property Summary'!$L$22)^(Releasing!AT$2-1))</f>
        <v>0</v>
      </c>
      <c r="AU10" s="47">
        <f>IF('Res Rent Roll'!$B11="","",Rollover!AT11*'Res Rent Roll'!$S11*'Res Rent Roll'!$C11*(1+'Property Summary'!$L$22)^(Releasing!AU$2-1))</f>
        <v>0</v>
      </c>
      <c r="AV10" s="47">
        <f>IF('Res Rent Roll'!$B11="","",Rollover!AU11*'Res Rent Roll'!$S11*'Res Rent Roll'!$C11*(1+'Property Summary'!$L$22)^(Releasing!AV$2-1))</f>
        <v>0</v>
      </c>
      <c r="AW10" s="47">
        <f>IF('Res Rent Roll'!$B11="","",Rollover!AV11*'Res Rent Roll'!$S11*'Res Rent Roll'!$C11*(1+'Property Summary'!$L$22)^(Releasing!AW$2-1))</f>
        <v>0</v>
      </c>
      <c r="AX10" s="47">
        <f>IF('Res Rent Roll'!$B11="","",Rollover!AW11*'Res Rent Roll'!$S11*'Res Rent Roll'!$C11*(1+'Property Summary'!$L$22)^(Releasing!AX$2-1))</f>
        <v>0</v>
      </c>
      <c r="AY10" s="47">
        <f>IF('Res Rent Roll'!$B11="","",Rollover!AX11*'Res Rent Roll'!$S11*'Res Rent Roll'!$C11*(1+'Property Summary'!$L$22)^(Releasing!AY$2-1))</f>
        <v>0</v>
      </c>
      <c r="AZ10" s="47">
        <f>IF('Res Rent Roll'!$B11="","",Rollover!AY11*'Res Rent Roll'!$S11*'Res Rent Roll'!$C11*(1+'Property Summary'!$L$22)^(Releasing!AZ$2-1))</f>
        <v>168.85941696</v>
      </c>
      <c r="BA10" s="47">
        <f>IF('Res Rent Roll'!$B11="","",Rollover!AZ11*'Res Rent Roll'!$S11*'Res Rent Roll'!$C11*(1+'Property Summary'!$L$22)^(Releasing!BA$2-1))</f>
        <v>0</v>
      </c>
      <c r="BB10" s="47">
        <f>IF('Res Rent Roll'!$B11="","",Rollover!BA11*'Res Rent Roll'!$S11*'Res Rent Roll'!$C11*(1+'Property Summary'!$L$22)^(Releasing!BB$2-1))</f>
        <v>0</v>
      </c>
      <c r="BC10" s="47">
        <f>IF('Res Rent Roll'!$B11="","",Rollover!BB11*'Res Rent Roll'!$S11*'Res Rent Roll'!$C11*(1+'Property Summary'!$L$22)^(Releasing!BC$2-1))</f>
        <v>0</v>
      </c>
      <c r="BD10" s="47">
        <f>IF('Res Rent Roll'!$B11="","",Rollover!BC11*'Res Rent Roll'!$S11*'Res Rent Roll'!$C11*(1+'Property Summary'!$L$22)^(Releasing!BD$2-1))</f>
        <v>0</v>
      </c>
      <c r="BE10" s="47">
        <f>IF('Res Rent Roll'!$B11="","",Rollover!BD11*'Res Rent Roll'!$S11*'Res Rent Roll'!$C11*(1+'Property Summary'!$L$22)^(Releasing!BE$2-1))</f>
        <v>0</v>
      </c>
      <c r="BF10" s="47">
        <f>IF('Res Rent Roll'!$B11="","",Rollover!BE11*'Res Rent Roll'!$S11*'Res Rent Roll'!$C11*(1+'Property Summary'!$L$22)^(Releasing!BF$2-1))</f>
        <v>0</v>
      </c>
      <c r="BG10" s="47">
        <f>IF('Res Rent Roll'!$B11="","",Rollover!BF11*'Res Rent Roll'!$S11*'Res Rent Roll'!$C11*(1+'Property Summary'!$L$22)^(Releasing!BG$2-1))</f>
        <v>0</v>
      </c>
      <c r="BH10" s="47">
        <f>IF('Res Rent Roll'!$B11="","",Rollover!BG11*'Res Rent Roll'!$S11*'Res Rent Roll'!$C11*(1+'Property Summary'!$L$22)^(Releasing!BH$2-1))</f>
        <v>0</v>
      </c>
      <c r="BI10" s="47">
        <f>IF('Res Rent Roll'!$B11="","",Rollover!BH11*'Res Rent Roll'!$S11*'Res Rent Roll'!$C11*(1+'Property Summary'!$L$22)^(Releasing!BI$2-1))</f>
        <v>0</v>
      </c>
      <c r="BJ10" s="47">
        <f>IF('Res Rent Roll'!$B11="","",Rollover!BI11*'Res Rent Roll'!$S11*'Res Rent Roll'!$C11*(1+'Property Summary'!$L$22)^(Releasing!BJ$2-1))</f>
        <v>0</v>
      </c>
      <c r="BK10" s="47">
        <f>IF('Res Rent Roll'!$B11="","",Rollover!BJ11*'Res Rent Roll'!$S11*'Res Rent Roll'!$C11*(1+'Property Summary'!$L$22)^(Releasing!BK$2-1))</f>
        <v>0</v>
      </c>
      <c r="BL10" s="47">
        <f>IF('Res Rent Roll'!$B11="","",Rollover!BK11*'Res Rent Roll'!$S11*'Res Rent Roll'!$C11*(1+'Property Summary'!$L$22)^(Releasing!BL$2-1))</f>
        <v>172.23660529919999</v>
      </c>
      <c r="BM10" s="47">
        <f>IF('Res Rent Roll'!$B11="","",Rollover!BL11*'Res Rent Roll'!$S11*'Res Rent Roll'!$C11*(1+'Property Summary'!$L$22)^(Releasing!BM$2-1))</f>
        <v>0</v>
      </c>
      <c r="BN10" s="47">
        <f>IF('Res Rent Roll'!$B11="","",Rollover!BM11*'Res Rent Roll'!$S11*'Res Rent Roll'!$C11*(1+'Property Summary'!$L$22)^(Releasing!BN$2-1))</f>
        <v>0</v>
      </c>
      <c r="BO10" s="47">
        <f>IF('Res Rent Roll'!$B11="","",Rollover!BN11*'Res Rent Roll'!$S11*'Res Rent Roll'!$C11*(1+'Property Summary'!$L$22)^(Releasing!BO$2-1))</f>
        <v>0</v>
      </c>
      <c r="BP10" s="47">
        <f>IF('Res Rent Roll'!$B11="","",Rollover!BO11*'Res Rent Roll'!$S11*'Res Rent Roll'!$C11*(1+'Property Summary'!$L$22)^(Releasing!BP$2-1))</f>
        <v>0</v>
      </c>
      <c r="BQ10" s="47">
        <f>IF('Res Rent Roll'!$B11="","",Rollover!BP11*'Res Rent Roll'!$S11*'Res Rent Roll'!$C11*(1+'Property Summary'!$L$22)^(Releasing!BQ$2-1))</f>
        <v>0</v>
      </c>
      <c r="BR10" s="47">
        <f>IF('Res Rent Roll'!$B11="","",Rollover!BQ11*'Res Rent Roll'!$S11*'Res Rent Roll'!$C11*(1+'Property Summary'!$L$22)^(Releasing!BR$2-1))</f>
        <v>0</v>
      </c>
      <c r="BS10" s="47">
        <f>IF('Res Rent Roll'!$B11="","",Rollover!BR11*'Res Rent Roll'!$S11*'Res Rent Roll'!$C11*(1+'Property Summary'!$L$22)^(Releasing!BS$2-1))</f>
        <v>0</v>
      </c>
      <c r="BT10" s="47">
        <f>IF('Res Rent Roll'!$B11="","",Rollover!BS11*'Res Rent Roll'!$S11*'Res Rent Roll'!$C11*(1+'Property Summary'!$L$22)^(Releasing!BT$2-1))</f>
        <v>0</v>
      </c>
      <c r="BU10" s="47">
        <f>IF('Res Rent Roll'!$B11="","",Rollover!BT11*'Res Rent Roll'!$S11*'Res Rent Roll'!$C11*(1+'Property Summary'!$L$22)^(Releasing!BU$2-1))</f>
        <v>0</v>
      </c>
      <c r="BV10" s="47">
        <f>IF('Res Rent Roll'!$B11="","",Rollover!BU11*'Res Rent Roll'!$S11*'Res Rent Roll'!$C11*(1+'Property Summary'!$L$22)^(Releasing!BV$2-1))</f>
        <v>0</v>
      </c>
      <c r="BW10" s="47">
        <f>IF('Res Rent Roll'!$B11="","",Rollover!BV11*'Res Rent Roll'!$S11*'Res Rent Roll'!$C11*(1+'Property Summary'!$L$22)^(Releasing!BW$2-1))</f>
        <v>0</v>
      </c>
      <c r="BX10" s="47">
        <f>IF('Res Rent Roll'!$B11="","",Rollover!BW11*'Res Rent Roll'!$S11*'Res Rent Roll'!$C11*(1+'Property Summary'!$L$22)^(Releasing!BX$2-1))</f>
        <v>175.68133740518402</v>
      </c>
      <c r="BY10" s="47">
        <f>IF('Res Rent Roll'!$B11="","",Rollover!BX11*'Res Rent Roll'!$S11*'Res Rent Roll'!$C11*(1+'Property Summary'!$L$22)^(Releasing!BY$2-1))</f>
        <v>0</v>
      </c>
      <c r="BZ10" s="47">
        <f>IF('Res Rent Roll'!$B11="","",Rollover!BY11*'Res Rent Roll'!$S11*'Res Rent Roll'!$C11*(1+'Property Summary'!$L$22)^(Releasing!BZ$2-1))</f>
        <v>0</v>
      </c>
      <c r="CA10" s="47">
        <f>IF('Res Rent Roll'!$B11="","",Rollover!BZ11*'Res Rent Roll'!$S11*'Res Rent Roll'!$C11*(1+'Property Summary'!$L$22)^(Releasing!CA$2-1))</f>
        <v>0</v>
      </c>
      <c r="CB10" s="47">
        <f>IF('Res Rent Roll'!$B11="","",Rollover!CA11*'Res Rent Roll'!$S11*'Res Rent Roll'!$C11*(1+'Property Summary'!$L$22)^(Releasing!CB$2-1))</f>
        <v>0</v>
      </c>
      <c r="CC10" s="47">
        <f>IF('Res Rent Roll'!$B11="","",Rollover!CB11*'Res Rent Roll'!$S11*'Res Rent Roll'!$C11*(1+'Property Summary'!$L$22)^(Releasing!CC$2-1))</f>
        <v>0</v>
      </c>
      <c r="CD10" s="47">
        <f>IF('Res Rent Roll'!$B11="","",Rollover!CC11*'Res Rent Roll'!$S11*'Res Rent Roll'!$C11*(1+'Property Summary'!$L$22)^(Releasing!CD$2-1))</f>
        <v>0</v>
      </c>
      <c r="CE10" s="47">
        <f>IF('Res Rent Roll'!$B11="","",Rollover!CD11*'Res Rent Roll'!$S11*'Res Rent Roll'!$C11*(1+'Property Summary'!$L$22)^(Releasing!CE$2-1))</f>
        <v>0</v>
      </c>
      <c r="CF10" s="47">
        <f>IF('Res Rent Roll'!$B11="","",Rollover!CE11*'Res Rent Roll'!$S11*'Res Rent Roll'!$C11*(1+'Property Summary'!$L$22)^(Releasing!CF$2-1))</f>
        <v>0</v>
      </c>
      <c r="CG10" s="47">
        <f>IF('Res Rent Roll'!$B11="","",Rollover!CF11*'Res Rent Roll'!$S11*'Res Rent Roll'!$C11*(1+'Property Summary'!$L$22)^(Releasing!CG$2-1))</f>
        <v>0</v>
      </c>
      <c r="CH10" s="47">
        <f>IF('Res Rent Roll'!$B11="","",Rollover!CG11*'Res Rent Roll'!$S11*'Res Rent Roll'!$C11*(1+'Property Summary'!$L$22)^(Releasing!CH$2-1))</f>
        <v>0</v>
      </c>
      <c r="CI10" s="47">
        <f>IF('Res Rent Roll'!$B11="","",Rollover!CH11*'Res Rent Roll'!$S11*'Res Rent Roll'!$C11*(1+'Property Summary'!$L$22)^(Releasing!CI$2-1))</f>
        <v>0</v>
      </c>
      <c r="CJ10" s="47">
        <f>IF('Res Rent Roll'!$B11="","",Rollover!CI11*'Res Rent Roll'!$S11*'Res Rent Roll'!$C11*(1+'Property Summary'!$L$22)^(Releasing!CJ$2-1))</f>
        <v>179.19496415328766</v>
      </c>
      <c r="CK10" s="47">
        <f>IF('Res Rent Roll'!$B11="","",Rollover!CJ11*'Res Rent Roll'!$S11*'Res Rent Roll'!$C11*(1+'Property Summary'!$L$22)^(Releasing!CK$2-1))</f>
        <v>0</v>
      </c>
      <c r="CL10" s="47">
        <f>IF('Res Rent Roll'!$B11="","",Rollover!CK11*'Res Rent Roll'!$S11*'Res Rent Roll'!$C11*(1+'Property Summary'!$L$22)^(Releasing!CL$2-1))</f>
        <v>0</v>
      </c>
      <c r="CM10" s="47">
        <f>IF('Res Rent Roll'!$B11="","",Rollover!CL11*'Res Rent Roll'!$S11*'Res Rent Roll'!$C11*(1+'Property Summary'!$L$22)^(Releasing!CM$2-1))</f>
        <v>0</v>
      </c>
      <c r="CN10" s="47">
        <f>IF('Res Rent Roll'!$B11="","",Rollover!CM11*'Res Rent Roll'!$S11*'Res Rent Roll'!$C11*(1+'Property Summary'!$L$22)^(Releasing!CN$2-1))</f>
        <v>0</v>
      </c>
      <c r="CO10" s="47">
        <f>IF('Res Rent Roll'!$B11="","",Rollover!CN11*'Res Rent Roll'!$S11*'Res Rent Roll'!$C11*(1+'Property Summary'!$L$22)^(Releasing!CO$2-1))</f>
        <v>0</v>
      </c>
      <c r="CP10" s="47">
        <f>IF('Res Rent Roll'!$B11="","",Rollover!CO11*'Res Rent Roll'!$S11*'Res Rent Roll'!$C11*(1+'Property Summary'!$L$22)^(Releasing!CP$2-1))</f>
        <v>0</v>
      </c>
      <c r="CQ10" s="47">
        <f>IF('Res Rent Roll'!$B11="","",Rollover!CP11*'Res Rent Roll'!$S11*'Res Rent Roll'!$C11*(1+'Property Summary'!$L$22)^(Releasing!CQ$2-1))</f>
        <v>0</v>
      </c>
      <c r="CR10" s="47">
        <f>IF('Res Rent Roll'!$B11="","",Rollover!CQ11*'Res Rent Roll'!$S11*'Res Rent Roll'!$C11*(1+'Property Summary'!$L$22)^(Releasing!CR$2-1))</f>
        <v>0</v>
      </c>
      <c r="CS10" s="47">
        <f>IF('Res Rent Roll'!$B11="","",Rollover!CR11*'Res Rent Roll'!$S11*'Res Rent Roll'!$C11*(1+'Property Summary'!$L$22)^(Releasing!CS$2-1))</f>
        <v>0</v>
      </c>
      <c r="CT10" s="47">
        <f>IF('Res Rent Roll'!$B11="","",Rollover!CS11*'Res Rent Roll'!$S11*'Res Rent Roll'!$C11*(1+'Property Summary'!$L$22)^(Releasing!CT$2-1))</f>
        <v>0</v>
      </c>
      <c r="CU10" s="47">
        <f>IF('Res Rent Roll'!$B11="","",Rollover!CT11*'Res Rent Roll'!$S11*'Res Rent Roll'!$C11*(1+'Property Summary'!$L$22)^(Releasing!CU$2-1))</f>
        <v>0</v>
      </c>
      <c r="CV10" s="47">
        <f>IF('Res Rent Roll'!$B11="","",Rollover!CU11*'Res Rent Roll'!$S11*'Res Rent Roll'!$C11*(1+'Property Summary'!$L$22)^(Releasing!CV$2-1))</f>
        <v>182.77886343635342</v>
      </c>
      <c r="CW10" s="47">
        <f>IF('Res Rent Roll'!$B11="","",Rollover!CV11*'Res Rent Roll'!$S11*'Res Rent Roll'!$C11*(1+'Property Summary'!$L$22)^(Releasing!CW$2-1))</f>
        <v>0</v>
      </c>
      <c r="CX10" s="47">
        <f>IF('Res Rent Roll'!$B11="","",Rollover!CW11*'Res Rent Roll'!$S11*'Res Rent Roll'!$C11*(1+'Property Summary'!$L$22)^(Releasing!CX$2-1))</f>
        <v>0</v>
      </c>
      <c r="CY10" s="47">
        <f>IF('Res Rent Roll'!$B11="","",Rollover!CX11*'Res Rent Roll'!$S11*'Res Rent Roll'!$C11*(1+'Property Summary'!$L$22)^(Releasing!CY$2-1))</f>
        <v>0</v>
      </c>
      <c r="CZ10" s="47">
        <f>IF('Res Rent Roll'!$B11="","",Rollover!CY11*'Res Rent Roll'!$S11*'Res Rent Roll'!$C11*(1+'Property Summary'!$L$22)^(Releasing!CZ$2-1))</f>
        <v>0</v>
      </c>
      <c r="DA10" s="47">
        <f>IF('Res Rent Roll'!$B11="","",Rollover!CZ11*'Res Rent Roll'!$S11*'Res Rent Roll'!$C11*(1+'Property Summary'!$L$22)^(Releasing!DA$2-1))</f>
        <v>0</v>
      </c>
      <c r="DB10" s="47">
        <f>IF('Res Rent Roll'!$B11="","",Rollover!DA11*'Res Rent Roll'!$S11*'Res Rent Roll'!$C11*(1+'Property Summary'!$L$22)^(Releasing!DB$2-1))</f>
        <v>0</v>
      </c>
      <c r="DC10" s="47">
        <f>IF('Res Rent Roll'!$B11="","",Rollover!DB11*'Res Rent Roll'!$S11*'Res Rent Roll'!$C11*(1+'Property Summary'!$L$22)^(Releasing!DC$2-1))</f>
        <v>0</v>
      </c>
      <c r="DD10" s="47">
        <f>IF('Res Rent Roll'!$B11="","",Rollover!DC11*'Res Rent Roll'!$S11*'Res Rent Roll'!$C11*(1+'Property Summary'!$L$22)^(Releasing!DD$2-1))</f>
        <v>0</v>
      </c>
      <c r="DE10" s="47">
        <f>IF('Res Rent Roll'!$B11="","",Rollover!DD11*'Res Rent Roll'!$S11*'Res Rent Roll'!$C11*(1+'Property Summary'!$L$22)^(Releasing!DE$2-1))</f>
        <v>0</v>
      </c>
      <c r="DF10" s="47">
        <f>IF('Res Rent Roll'!$B11="","",Rollover!DE11*'Res Rent Roll'!$S11*'Res Rent Roll'!$C11*(1+'Property Summary'!$L$22)^(Releasing!DF$2-1))</f>
        <v>0</v>
      </c>
      <c r="DG10" s="47">
        <f>IF('Res Rent Roll'!$B11="","",Rollover!DF11*'Res Rent Roll'!$S11*'Res Rent Roll'!$C11*(1+'Property Summary'!$L$22)^(Releasing!DG$2-1))</f>
        <v>0</v>
      </c>
      <c r="DH10" s="47">
        <f>IF('Res Rent Roll'!$B11="","",Rollover!DG11*'Res Rent Roll'!$S11*'Res Rent Roll'!$C11*(1+'Property Summary'!$L$22)^(Releasing!DH$2-1))</f>
        <v>186.43444070508048</v>
      </c>
      <c r="DI10" s="47">
        <f>IF('Res Rent Roll'!$B11="","",Rollover!DH11*'Res Rent Roll'!$S11*'Res Rent Roll'!$C11*(1+'Property Summary'!$L$22)^(Releasing!DI$2-1))</f>
        <v>0</v>
      </c>
      <c r="DJ10" s="47">
        <f>IF('Res Rent Roll'!$B11="","",Rollover!DI11*'Res Rent Roll'!$S11*'Res Rent Roll'!$C11*(1+'Property Summary'!$L$22)^(Releasing!DJ$2-1))</f>
        <v>0</v>
      </c>
      <c r="DK10" s="47">
        <f>IF('Res Rent Roll'!$B11="","",Rollover!DJ11*'Res Rent Roll'!$S11*'Res Rent Roll'!$C11*(1+'Property Summary'!$L$22)^(Releasing!DK$2-1))</f>
        <v>0</v>
      </c>
      <c r="DL10" s="47">
        <f>IF('Res Rent Roll'!$B11="","",Rollover!DK11*'Res Rent Roll'!$S11*'Res Rent Roll'!$C11*(1+'Property Summary'!$L$22)^(Releasing!DL$2-1))</f>
        <v>0</v>
      </c>
      <c r="DM10" s="47">
        <f>IF('Res Rent Roll'!$B11="","",Rollover!DL11*'Res Rent Roll'!$S11*'Res Rent Roll'!$C11*(1+'Property Summary'!$L$22)^(Releasing!DM$2-1))</f>
        <v>0</v>
      </c>
      <c r="DN10" s="47">
        <f>IF('Res Rent Roll'!$B11="","",Rollover!DM11*'Res Rent Roll'!$S11*'Res Rent Roll'!$C11*(1+'Property Summary'!$L$22)^(Releasing!DN$2-1))</f>
        <v>0</v>
      </c>
      <c r="DO10" s="47">
        <f>IF('Res Rent Roll'!$B11="","",Rollover!DN11*'Res Rent Roll'!$S11*'Res Rent Roll'!$C11*(1+'Property Summary'!$L$22)^(Releasing!DO$2-1))</f>
        <v>0</v>
      </c>
      <c r="DP10" s="47">
        <f>IF('Res Rent Roll'!$B11="","",Rollover!DO11*'Res Rent Roll'!$S11*'Res Rent Roll'!$C11*(1+'Property Summary'!$L$22)^(Releasing!DP$2-1))</f>
        <v>0</v>
      </c>
      <c r="DQ10" s="47">
        <f>IF('Res Rent Roll'!$B11="","",Rollover!DP11*'Res Rent Roll'!$S11*'Res Rent Roll'!$C11*(1+'Property Summary'!$L$22)^(Releasing!DQ$2-1))</f>
        <v>0</v>
      </c>
      <c r="DR10" s="47">
        <f>IF('Res Rent Roll'!$B11="","",Rollover!DQ11*'Res Rent Roll'!$S11*'Res Rent Roll'!$C11*(1+'Property Summary'!$L$22)^(Releasing!DR$2-1))</f>
        <v>0</v>
      </c>
      <c r="DS10" s="47">
        <f>IF('Res Rent Roll'!$B11="","",Rollover!DR11*'Res Rent Roll'!$S11*'Res Rent Roll'!$C11*(1+'Property Summary'!$L$22)^(Releasing!DS$2-1))</f>
        <v>0</v>
      </c>
      <c r="DT10" s="47">
        <f>IF('Res Rent Roll'!$B11="","",Rollover!DS11*'Res Rent Roll'!$S11*'Res Rent Roll'!$C11*(1+'Property Summary'!$L$22)^(Releasing!DT$2-1))</f>
        <v>190.16312951918212</v>
      </c>
      <c r="DU10" s="47">
        <f>IF('Res Rent Roll'!$B11="","",Rollover!DT11*'Res Rent Roll'!$S11*'Res Rent Roll'!$C11*(1+'Property Summary'!$L$22)^(Releasing!DU$2-1))</f>
        <v>0</v>
      </c>
      <c r="DV10" s="47">
        <f>IF('Res Rent Roll'!$B11="","",Rollover!DU11*'Res Rent Roll'!$S11*'Res Rent Roll'!$C11*(1+'Property Summary'!$L$22)^(Releasing!DV$2-1))</f>
        <v>0</v>
      </c>
      <c r="DW10" s="47">
        <f>IF('Res Rent Roll'!$B11="","",Rollover!DV11*'Res Rent Roll'!$S11*'Res Rent Roll'!$C11*(1+'Property Summary'!$L$22)^(Releasing!DW$2-1))</f>
        <v>0</v>
      </c>
      <c r="DX10" s="47">
        <f>IF('Res Rent Roll'!$B11="","",Rollover!DW11*'Res Rent Roll'!$S11*'Res Rent Roll'!$C11*(1+'Property Summary'!$L$22)^(Releasing!DX$2-1))</f>
        <v>0</v>
      </c>
      <c r="DY10" s="47">
        <f>IF('Res Rent Roll'!$B11="","",Rollover!DX11*'Res Rent Roll'!$S11*'Res Rent Roll'!$C11*(1+'Property Summary'!$L$22)^(Releasing!DY$2-1))</f>
        <v>0</v>
      </c>
      <c r="DZ10" s="47">
        <f>IF('Res Rent Roll'!$B11="","",Rollover!DY11*'Res Rent Roll'!$S11*'Res Rent Roll'!$C11*(1+'Property Summary'!$L$22)^(Releasing!DZ$2-1))</f>
        <v>0</v>
      </c>
      <c r="EA10" s="47">
        <f>IF('Res Rent Roll'!$B11="","",Rollover!DZ11*'Res Rent Roll'!$S11*'Res Rent Roll'!$C11*(1+'Property Summary'!$L$22)^(Releasing!EA$2-1))</f>
        <v>0</v>
      </c>
      <c r="EB10" s="47">
        <f>IF('Res Rent Roll'!$B11="","",Rollover!EA11*'Res Rent Roll'!$S11*'Res Rent Roll'!$C11*(1+'Property Summary'!$L$22)^(Releasing!EB$2-1))</f>
        <v>0</v>
      </c>
      <c r="EC10" s="47">
        <f>IF('Res Rent Roll'!$B11="","",Rollover!EB11*'Res Rent Roll'!$S11*'Res Rent Roll'!$C11*(1+'Property Summary'!$L$22)^(Releasing!EC$2-1))</f>
        <v>0</v>
      </c>
      <c r="ED10" s="47">
        <f>IF('Res Rent Roll'!$B11="","",Rollover!EC11*'Res Rent Roll'!$S11*'Res Rent Roll'!$C11*(1+'Property Summary'!$L$22)^(Releasing!ED$2-1))</f>
        <v>0</v>
      </c>
      <c r="EE10" s="47">
        <f>IF('Res Rent Roll'!$B11="","",Rollover!ED11*'Res Rent Roll'!$S11*'Res Rent Roll'!$C11*(1+'Property Summary'!$L$22)^(Releasing!EE$2-1))</f>
        <v>0</v>
      </c>
      <c r="EF10" s="47">
        <f>IF('Res Rent Roll'!$B11="","",Rollover!EE11*'Res Rent Roll'!$S11*'Res Rent Roll'!$C11*(1+'Property Summary'!$L$22)^(Releasing!EF$2-1))</f>
        <v>193.9663921095657</v>
      </c>
      <c r="EG10" s="47">
        <f>IF('Res Rent Roll'!$B11="","",Rollover!EF11*'Res Rent Roll'!$S11*'Res Rent Roll'!$C11*(1+'Property Summary'!$L$22)^(Releasing!EG$2-1))</f>
        <v>0</v>
      </c>
      <c r="EH10" s="47">
        <f>IF('Res Rent Roll'!$B11="","",Rollover!EG11*'Res Rent Roll'!$S11*'Res Rent Roll'!$C11*(1+'Property Summary'!$L$22)^(Releasing!EH$2-1))</f>
        <v>0</v>
      </c>
      <c r="EI10" s="47">
        <f>IF('Res Rent Roll'!$B11="","",Rollover!EH11*'Res Rent Roll'!$S11*'Res Rent Roll'!$C11*(1+'Property Summary'!$L$22)^(Releasing!EI$2-1))</f>
        <v>0</v>
      </c>
      <c r="EJ10" s="47">
        <f>IF('Res Rent Roll'!$B11="","",Rollover!EI11*'Res Rent Roll'!$S11*'Res Rent Roll'!$C11*(1+'Property Summary'!$L$22)^(Releasing!EJ$2-1))</f>
        <v>0</v>
      </c>
      <c r="EK10" s="47">
        <f>IF('Res Rent Roll'!$B11="","",Rollover!EJ11*'Res Rent Roll'!$S11*'Res Rent Roll'!$C11*(1+'Property Summary'!$L$22)^(Releasing!EK$2-1))</f>
        <v>0</v>
      </c>
      <c r="EL10" s="47">
        <f>IF('Res Rent Roll'!$B11="","",Rollover!EK11*'Res Rent Roll'!$S11*'Res Rent Roll'!$C11*(1+'Property Summary'!$L$22)^(Releasing!EL$2-1))</f>
        <v>0</v>
      </c>
      <c r="EM10" s="47">
        <f>IF('Res Rent Roll'!$B11="","",Rollover!EL11*'Res Rent Roll'!$S11*'Res Rent Roll'!$C11*(1+'Property Summary'!$L$22)^(Releasing!EM$2-1))</f>
        <v>0</v>
      </c>
      <c r="EN10" s="47">
        <f>IF('Res Rent Roll'!$B11="","",Rollover!EM11*'Res Rent Roll'!$S11*'Res Rent Roll'!$C11*(1+'Property Summary'!$L$22)^(Releasing!EN$2-1))</f>
        <v>0</v>
      </c>
      <c r="EO10" s="47">
        <f>IF('Res Rent Roll'!$B11="","",Rollover!EN11*'Res Rent Roll'!$S11*'Res Rent Roll'!$C11*(1+'Property Summary'!$L$22)^(Releasing!EO$2-1))</f>
        <v>0</v>
      </c>
      <c r="EP10" s="47">
        <f>IF('Res Rent Roll'!$B11="","",Rollover!EO11*'Res Rent Roll'!$S11*'Res Rent Roll'!$C11*(1+'Property Summary'!$L$22)^(Releasing!EP$2-1))</f>
        <v>0</v>
      </c>
      <c r="EQ10" s="47">
        <f>IF('Res Rent Roll'!$B11="","",Rollover!EP11*'Res Rent Roll'!$S11*'Res Rent Roll'!$C11*(1+'Property Summary'!$L$22)^(Releasing!EQ$2-1))</f>
        <v>0</v>
      </c>
      <c r="ER10" s="47">
        <f>IF('Res Rent Roll'!$B11="","",Rollover!EQ11*'Res Rent Roll'!$S11*'Res Rent Roll'!$C11*(1+'Property Summary'!$L$22)^(Releasing!ER$2-1))</f>
        <v>197.84571995175708</v>
      </c>
      <c r="ES10" s="47">
        <f>IF('Res Rent Roll'!$B11="","",Rollover!ER11*'Res Rent Roll'!$S11*'Res Rent Roll'!$C11*(1+'Property Summary'!$L$22)^(Releasing!ES$2-1))</f>
        <v>0</v>
      </c>
      <c r="ET10" s="47">
        <f>IF('Res Rent Roll'!$B11="","",Rollover!ES11*'Res Rent Roll'!$S11*'Res Rent Roll'!$C11*(1+'Property Summary'!$L$22)^(Releasing!ET$2-1))</f>
        <v>0</v>
      </c>
      <c r="EU10" s="47">
        <f>IF('Res Rent Roll'!$B11="","",Rollover!ET11*'Res Rent Roll'!$S11*'Res Rent Roll'!$C11*(1+'Property Summary'!$L$22)^(Releasing!EU$2-1))</f>
        <v>0</v>
      </c>
      <c r="EV10" s="47">
        <f>IF('Res Rent Roll'!$B11="","",Rollover!EU11*'Res Rent Roll'!$S11*'Res Rent Roll'!$C11*(1+'Property Summary'!$L$22)^(Releasing!EV$2-1))</f>
        <v>0</v>
      </c>
      <c r="EW10" s="47">
        <f>IF('Res Rent Roll'!$B11="","",Rollover!EV11*'Res Rent Roll'!$S11*'Res Rent Roll'!$C11*(1+'Property Summary'!$L$22)^(Releasing!EW$2-1))</f>
        <v>0</v>
      </c>
      <c r="EX10" s="47">
        <f>IF('Res Rent Roll'!$B11="","",Rollover!EW11*'Res Rent Roll'!$S11*'Res Rent Roll'!$C11*(1+'Property Summary'!$L$22)^(Releasing!EX$2-1))</f>
        <v>0</v>
      </c>
      <c r="EY10" s="47">
        <f>IF('Res Rent Roll'!$B11="","",Rollover!EX11*'Res Rent Roll'!$S11*'Res Rent Roll'!$C11*(1+'Property Summary'!$L$22)^(Releasing!EY$2-1))</f>
        <v>0</v>
      </c>
      <c r="EZ10" s="47">
        <f>IF('Res Rent Roll'!$B11="","",Rollover!EY11*'Res Rent Roll'!$S11*'Res Rent Roll'!$C11*(1+'Property Summary'!$L$22)^(Releasing!EZ$2-1))</f>
        <v>0</v>
      </c>
      <c r="FA10" s="47">
        <f>IF('Res Rent Roll'!$B11="","",Rollover!EZ11*'Res Rent Roll'!$S11*'Res Rent Roll'!$C11*(1+'Property Summary'!$L$22)^(Releasing!FA$2-1))</f>
        <v>0</v>
      </c>
      <c r="FB10" s="47">
        <f>IF('Res Rent Roll'!$B11="","",Rollover!FA11*'Res Rent Roll'!$S11*'Res Rent Roll'!$C11*(1+'Property Summary'!$L$22)^(Releasing!FB$2-1))</f>
        <v>0</v>
      </c>
      <c r="FC10" s="47">
        <f>IF('Res Rent Roll'!$B11="","",Rollover!FB11*'Res Rent Roll'!$S11*'Res Rent Roll'!$C11*(1+'Property Summary'!$L$22)^(Releasing!FC$2-1))</f>
        <v>0</v>
      </c>
      <c r="FD10" s="47">
        <f>IF('Res Rent Roll'!$B11="","",Rollover!FC11*'Res Rent Roll'!$S11*'Res Rent Roll'!$C11*(1+'Property Summary'!$L$22)^(Releasing!FD$2-1))</f>
        <v>201.8026343507922</v>
      </c>
      <c r="FE10" s="47">
        <f>IF('Res Rent Roll'!$B11="","",Rollover!FD11*'Res Rent Roll'!$S11*'Res Rent Roll'!$C11*(1+'Property Summary'!$L$22)^(Releasing!FE$2-1))</f>
        <v>0</v>
      </c>
      <c r="FF10" s="47">
        <f>IF('Res Rent Roll'!$B11="","",Rollover!FE11*'Res Rent Roll'!$S11*'Res Rent Roll'!$C11*(1+'Property Summary'!$L$22)^(Releasing!FF$2-1))</f>
        <v>0</v>
      </c>
      <c r="FG10" s="47">
        <f>IF('Res Rent Roll'!$B11="","",Rollover!FF11*'Res Rent Roll'!$S11*'Res Rent Roll'!$C11*(1+'Property Summary'!$L$22)^(Releasing!FG$2-1))</f>
        <v>0</v>
      </c>
      <c r="FH10" s="47">
        <f>IF('Res Rent Roll'!$B11="","",Rollover!FG11*'Res Rent Roll'!$S11*'Res Rent Roll'!$C11*(1+'Property Summary'!$L$22)^(Releasing!FH$2-1))</f>
        <v>0</v>
      </c>
      <c r="FI10" s="47">
        <f>IF('Res Rent Roll'!$B11="","",Rollover!FH11*'Res Rent Roll'!$S11*'Res Rent Roll'!$C11*(1+'Property Summary'!$L$22)^(Releasing!FI$2-1))</f>
        <v>0</v>
      </c>
      <c r="FJ10" s="47">
        <f>IF('Res Rent Roll'!$B11="","",Rollover!FI11*'Res Rent Roll'!$S11*'Res Rent Roll'!$C11*(1+'Property Summary'!$L$22)^(Releasing!FJ$2-1))</f>
        <v>0</v>
      </c>
      <c r="FK10" s="47">
        <f>IF('Res Rent Roll'!$B11="","",Rollover!FJ11*'Res Rent Roll'!$S11*'Res Rent Roll'!$C11*(1+'Property Summary'!$L$22)^(Releasing!FK$2-1))</f>
        <v>0</v>
      </c>
      <c r="FL10" s="47">
        <f>IF('Res Rent Roll'!$B11="","",Rollover!FK11*'Res Rent Roll'!$S11*'Res Rent Roll'!$C11*(1+'Property Summary'!$L$22)^(Releasing!FL$2-1))</f>
        <v>0</v>
      </c>
      <c r="FM10" s="47">
        <f>IF('Res Rent Roll'!$B11="","",Rollover!FL11*'Res Rent Roll'!$S11*'Res Rent Roll'!$C11*(1+'Property Summary'!$L$22)^(Releasing!FM$2-1))</f>
        <v>0</v>
      </c>
      <c r="FN10" s="47">
        <f>IF('Res Rent Roll'!$B11="","",Rollover!FM11*'Res Rent Roll'!$S11*'Res Rent Roll'!$C11*(1+'Property Summary'!$L$22)^(Releasing!FN$2-1))</f>
        <v>0</v>
      </c>
      <c r="FO10" s="47">
        <f>IF('Res Rent Roll'!$B11="","",Rollover!FN11*'Res Rent Roll'!$S11*'Res Rent Roll'!$C11*(1+'Property Summary'!$L$22)^(Releasing!FO$2-1))</f>
        <v>0</v>
      </c>
      <c r="FP10" s="47">
        <f>IF('Res Rent Roll'!$B11="","",Rollover!FO11*'Res Rent Roll'!$S11*'Res Rent Roll'!$C11*(1+'Property Summary'!$L$22)^(Releasing!FP$2-1))</f>
        <v>205.83868703780806</v>
      </c>
      <c r="FQ10" s="47">
        <f>IF('Res Rent Roll'!$B11="","",Rollover!FP11*'Res Rent Roll'!$S11*'Res Rent Roll'!$C11*(1+'Property Summary'!$L$22)^(Releasing!FQ$2-1))</f>
        <v>0</v>
      </c>
      <c r="FR10" s="47">
        <f>IF('Res Rent Roll'!$B11="","",Rollover!FQ11*'Res Rent Roll'!$S11*'Res Rent Roll'!$C11*(1+'Property Summary'!$L$22)^(Releasing!FR$2-1))</f>
        <v>0</v>
      </c>
      <c r="FS10" s="47">
        <f>IF('Res Rent Roll'!$B11="","",Rollover!FR11*'Res Rent Roll'!$S11*'Res Rent Roll'!$C11*(1+'Property Summary'!$L$22)^(Releasing!FS$2-1))</f>
        <v>0</v>
      </c>
      <c r="FT10" s="47">
        <f>IF('Res Rent Roll'!$B11="","",Rollover!FS11*'Res Rent Roll'!$S11*'Res Rent Roll'!$C11*(1+'Property Summary'!$L$22)^(Releasing!FT$2-1))</f>
        <v>0</v>
      </c>
      <c r="FU10" s="47">
        <f>IF('Res Rent Roll'!$B11="","",Rollover!FT11*'Res Rent Roll'!$S11*'Res Rent Roll'!$C11*(1+'Property Summary'!$L$22)^(Releasing!FU$2-1))</f>
        <v>0</v>
      </c>
      <c r="FV10" s="47">
        <f>IF('Res Rent Roll'!$B11="","",Rollover!FU11*'Res Rent Roll'!$S11*'Res Rent Roll'!$C11*(1+'Property Summary'!$L$22)^(Releasing!FV$2-1))</f>
        <v>0</v>
      </c>
      <c r="FW10" s="47">
        <f>IF('Res Rent Roll'!$B11="","",Rollover!FV11*'Res Rent Roll'!$S11*'Res Rent Roll'!$C11*(1+'Property Summary'!$L$22)^(Releasing!FW$2-1))</f>
        <v>0</v>
      </c>
      <c r="FX10" s="47">
        <f>IF('Res Rent Roll'!$B11="","",Rollover!FW11*'Res Rent Roll'!$S11*'Res Rent Roll'!$C11*(1+'Property Summary'!$L$22)^(Releasing!FX$2-1))</f>
        <v>0</v>
      </c>
      <c r="FY10" s="47">
        <f>IF('Res Rent Roll'!$B11="","",Rollover!FX11*'Res Rent Roll'!$S11*'Res Rent Roll'!$C11*(1+'Property Summary'!$L$22)^(Releasing!FY$2-1))</f>
        <v>0</v>
      </c>
      <c r="FZ10" s="47">
        <f>IF('Res Rent Roll'!$B11="","",Rollover!FY11*'Res Rent Roll'!$S11*'Res Rent Roll'!$C11*(1+'Property Summary'!$L$22)^(Releasing!FZ$2-1))</f>
        <v>0</v>
      </c>
      <c r="GA10" s="48">
        <f>IF('Res Rent Roll'!$B11="","",Rollover!FZ11*'Res Rent Roll'!$S11*'Res Rent Roll'!$C11*(1+'Property Summary'!$L$22)^(Releasing!GA$2-1))</f>
        <v>0</v>
      </c>
    </row>
    <row r="11" spans="2:183" x14ac:dyDescent="0.3">
      <c r="B11" s="42" t="str">
        <f>IF('Res Rent Roll'!$B12="","",'Res Rent Roll'!$B12)</f>
        <v>2-Bed B R2</v>
      </c>
      <c r="C11" s="43"/>
      <c r="D11" s="47">
        <f>IF('Res Rent Roll'!$B12="","",Rollover!C12*'Res Rent Roll'!$S12*'Res Rent Roll'!$C12*(1+'Property Summary'!$L$22)^(Releasing!D$2-1))</f>
        <v>0</v>
      </c>
      <c r="E11" s="47">
        <f>IF('Res Rent Roll'!$B12="","",Rollover!D12*'Res Rent Roll'!$S12*'Res Rent Roll'!$C12*(1+'Property Summary'!$L$22)^(Releasing!E$2-1))</f>
        <v>0</v>
      </c>
      <c r="F11" s="47">
        <f>IF('Res Rent Roll'!$B12="","",Rollover!E12*'Res Rent Roll'!$S12*'Res Rent Roll'!$C12*(1+'Property Summary'!$L$22)^(Releasing!F$2-1))</f>
        <v>0</v>
      </c>
      <c r="G11" s="47">
        <f>IF('Res Rent Roll'!$B12="","",Rollover!F12*'Res Rent Roll'!$S12*'Res Rent Roll'!$C12*(1+'Property Summary'!$L$22)^(Releasing!G$2-1))</f>
        <v>0</v>
      </c>
      <c r="H11" s="47">
        <f>IF('Res Rent Roll'!$B12="","",Rollover!G12*'Res Rent Roll'!$S12*'Res Rent Roll'!$C12*(1+'Property Summary'!$L$22)^(Releasing!H$2-1))</f>
        <v>0</v>
      </c>
      <c r="I11" s="47">
        <f>IF('Res Rent Roll'!$B12="","",Rollover!H12*'Res Rent Roll'!$S12*'Res Rent Roll'!$C12*(1+'Property Summary'!$L$22)^(Releasing!I$2-1))</f>
        <v>0</v>
      </c>
      <c r="J11" s="47">
        <f>IF('Res Rent Roll'!$B12="","",Rollover!I12*'Res Rent Roll'!$S12*'Res Rent Roll'!$C12*(1+'Property Summary'!$L$22)^(Releasing!J$2-1))</f>
        <v>0</v>
      </c>
      <c r="K11" s="47">
        <f>IF('Res Rent Roll'!$B12="","",Rollover!J12*'Res Rent Roll'!$S12*'Res Rent Roll'!$C12*(1+'Property Summary'!$L$22)^(Releasing!K$2-1))</f>
        <v>0</v>
      </c>
      <c r="L11" s="47">
        <f>IF('Res Rent Roll'!$B12="","",Rollover!K12*'Res Rent Roll'!$S12*'Res Rent Roll'!$C12*(1+'Property Summary'!$L$22)^(Releasing!L$2-1))</f>
        <v>0</v>
      </c>
      <c r="M11" s="47">
        <f>IF('Res Rent Roll'!$B12="","",Rollover!L12*'Res Rent Roll'!$S12*'Res Rent Roll'!$C12*(1+'Property Summary'!$L$22)^(Releasing!M$2-1))</f>
        <v>0</v>
      </c>
      <c r="N11" s="47">
        <f>IF('Res Rent Roll'!$B12="","",Rollover!M12*'Res Rent Roll'!$S12*'Res Rent Roll'!$C12*(1+'Property Summary'!$L$22)^(Releasing!N$2-1))</f>
        <v>0</v>
      </c>
      <c r="O11" s="47">
        <f>IF('Res Rent Roll'!$B12="","",Rollover!N12*'Res Rent Roll'!$S12*'Res Rent Roll'!$C12*(1+'Property Summary'!$L$22)^(Releasing!O$2-1))</f>
        <v>0</v>
      </c>
      <c r="P11" s="47">
        <f>IF('Res Rent Roll'!$B12="","",Rollover!O12*'Res Rent Roll'!$S12*'Res Rent Roll'!$C12*(1+'Property Summary'!$L$22)^(Releasing!P$2-1))</f>
        <v>146.88</v>
      </c>
      <c r="Q11" s="47">
        <f>IF('Res Rent Roll'!$B12="","",Rollover!P12*'Res Rent Roll'!$S12*'Res Rent Roll'!$C12*(1+'Property Summary'!$L$22)^(Releasing!Q$2-1))</f>
        <v>0</v>
      </c>
      <c r="R11" s="47">
        <f>IF('Res Rent Roll'!$B12="","",Rollover!Q12*'Res Rent Roll'!$S12*'Res Rent Roll'!$C12*(1+'Property Summary'!$L$22)^(Releasing!R$2-1))</f>
        <v>0</v>
      </c>
      <c r="S11" s="47">
        <f>IF('Res Rent Roll'!$B12="","",Rollover!R12*'Res Rent Roll'!$S12*'Res Rent Roll'!$C12*(1+'Property Summary'!$L$22)^(Releasing!S$2-1))</f>
        <v>0</v>
      </c>
      <c r="T11" s="47">
        <f>IF('Res Rent Roll'!$B12="","",Rollover!S12*'Res Rent Roll'!$S12*'Res Rent Roll'!$C12*(1+'Property Summary'!$L$22)^(Releasing!T$2-1))</f>
        <v>0</v>
      </c>
      <c r="U11" s="47">
        <f>IF('Res Rent Roll'!$B12="","",Rollover!T12*'Res Rent Roll'!$S12*'Res Rent Roll'!$C12*(1+'Property Summary'!$L$22)^(Releasing!U$2-1))</f>
        <v>0</v>
      </c>
      <c r="V11" s="47">
        <f>IF('Res Rent Roll'!$B12="","",Rollover!U12*'Res Rent Roll'!$S12*'Res Rent Roll'!$C12*(1+'Property Summary'!$L$22)^(Releasing!V$2-1))</f>
        <v>0</v>
      </c>
      <c r="W11" s="47">
        <f>IF('Res Rent Roll'!$B12="","",Rollover!V12*'Res Rent Roll'!$S12*'Res Rent Roll'!$C12*(1+'Property Summary'!$L$22)^(Releasing!W$2-1))</f>
        <v>0</v>
      </c>
      <c r="X11" s="47">
        <f>IF('Res Rent Roll'!$B12="","",Rollover!W12*'Res Rent Roll'!$S12*'Res Rent Roll'!$C12*(1+'Property Summary'!$L$22)^(Releasing!X$2-1))</f>
        <v>0</v>
      </c>
      <c r="Y11" s="47">
        <f>IF('Res Rent Roll'!$B12="","",Rollover!X12*'Res Rent Roll'!$S12*'Res Rent Roll'!$C12*(1+'Property Summary'!$L$22)^(Releasing!Y$2-1))</f>
        <v>0</v>
      </c>
      <c r="Z11" s="47">
        <f>IF('Res Rent Roll'!$B12="","",Rollover!Y12*'Res Rent Roll'!$S12*'Res Rent Roll'!$C12*(1+'Property Summary'!$L$22)^(Releasing!Z$2-1))</f>
        <v>0</v>
      </c>
      <c r="AA11" s="47">
        <f>IF('Res Rent Roll'!$B12="","",Rollover!Z12*'Res Rent Roll'!$S12*'Res Rent Roll'!$C12*(1+'Property Summary'!$L$22)^(Releasing!AA$2-1))</f>
        <v>0</v>
      </c>
      <c r="AB11" s="47">
        <f>IF('Res Rent Roll'!$B12="","",Rollover!AA12*'Res Rent Roll'!$S12*'Res Rent Roll'!$C12*(1+'Property Summary'!$L$22)^(Releasing!AB$2-1))</f>
        <v>149.8176</v>
      </c>
      <c r="AC11" s="47">
        <f>IF('Res Rent Roll'!$B12="","",Rollover!AB12*'Res Rent Roll'!$S12*'Res Rent Roll'!$C12*(1+'Property Summary'!$L$22)^(Releasing!AC$2-1))</f>
        <v>0</v>
      </c>
      <c r="AD11" s="47">
        <f>IF('Res Rent Roll'!$B12="","",Rollover!AC12*'Res Rent Roll'!$S12*'Res Rent Roll'!$C12*(1+'Property Summary'!$L$22)^(Releasing!AD$2-1))</f>
        <v>0</v>
      </c>
      <c r="AE11" s="47">
        <f>IF('Res Rent Roll'!$B12="","",Rollover!AD12*'Res Rent Roll'!$S12*'Res Rent Roll'!$C12*(1+'Property Summary'!$L$22)^(Releasing!AE$2-1))</f>
        <v>0</v>
      </c>
      <c r="AF11" s="47">
        <f>IF('Res Rent Roll'!$B12="","",Rollover!AE12*'Res Rent Roll'!$S12*'Res Rent Roll'!$C12*(1+'Property Summary'!$L$22)^(Releasing!AF$2-1))</f>
        <v>0</v>
      </c>
      <c r="AG11" s="47">
        <f>IF('Res Rent Roll'!$B12="","",Rollover!AF12*'Res Rent Roll'!$S12*'Res Rent Roll'!$C12*(1+'Property Summary'!$L$22)^(Releasing!AG$2-1))</f>
        <v>0</v>
      </c>
      <c r="AH11" s="47">
        <f>IF('Res Rent Roll'!$B12="","",Rollover!AG12*'Res Rent Roll'!$S12*'Res Rent Roll'!$C12*(1+'Property Summary'!$L$22)^(Releasing!AH$2-1))</f>
        <v>0</v>
      </c>
      <c r="AI11" s="47">
        <f>IF('Res Rent Roll'!$B12="","",Rollover!AH12*'Res Rent Roll'!$S12*'Res Rent Roll'!$C12*(1+'Property Summary'!$L$22)^(Releasing!AI$2-1))</f>
        <v>0</v>
      </c>
      <c r="AJ11" s="47">
        <f>IF('Res Rent Roll'!$B12="","",Rollover!AI12*'Res Rent Roll'!$S12*'Res Rent Roll'!$C12*(1+'Property Summary'!$L$22)^(Releasing!AJ$2-1))</f>
        <v>0</v>
      </c>
      <c r="AK11" s="47">
        <f>IF('Res Rent Roll'!$B12="","",Rollover!AJ12*'Res Rent Roll'!$S12*'Res Rent Roll'!$C12*(1+'Property Summary'!$L$22)^(Releasing!AK$2-1))</f>
        <v>0</v>
      </c>
      <c r="AL11" s="47">
        <f>IF('Res Rent Roll'!$B12="","",Rollover!AK12*'Res Rent Roll'!$S12*'Res Rent Roll'!$C12*(1+'Property Summary'!$L$22)^(Releasing!AL$2-1))</f>
        <v>0</v>
      </c>
      <c r="AM11" s="47">
        <f>IF('Res Rent Roll'!$B12="","",Rollover!AL12*'Res Rent Roll'!$S12*'Res Rent Roll'!$C12*(1+'Property Summary'!$L$22)^(Releasing!AM$2-1))</f>
        <v>0</v>
      </c>
      <c r="AN11" s="47">
        <f>IF('Res Rent Roll'!$B12="","",Rollover!AM12*'Res Rent Roll'!$S12*'Res Rent Roll'!$C12*(1+'Property Summary'!$L$22)^(Releasing!AN$2-1))</f>
        <v>152.813952</v>
      </c>
      <c r="AO11" s="47">
        <f>IF('Res Rent Roll'!$B12="","",Rollover!AN12*'Res Rent Roll'!$S12*'Res Rent Roll'!$C12*(1+'Property Summary'!$L$22)^(Releasing!AO$2-1))</f>
        <v>0</v>
      </c>
      <c r="AP11" s="47">
        <f>IF('Res Rent Roll'!$B12="","",Rollover!AO12*'Res Rent Roll'!$S12*'Res Rent Roll'!$C12*(1+'Property Summary'!$L$22)^(Releasing!AP$2-1))</f>
        <v>0</v>
      </c>
      <c r="AQ11" s="47">
        <f>IF('Res Rent Roll'!$B12="","",Rollover!AP12*'Res Rent Roll'!$S12*'Res Rent Roll'!$C12*(1+'Property Summary'!$L$22)^(Releasing!AQ$2-1))</f>
        <v>0</v>
      </c>
      <c r="AR11" s="47">
        <f>IF('Res Rent Roll'!$B12="","",Rollover!AQ12*'Res Rent Roll'!$S12*'Res Rent Roll'!$C12*(1+'Property Summary'!$L$22)^(Releasing!AR$2-1))</f>
        <v>0</v>
      </c>
      <c r="AS11" s="47">
        <f>IF('Res Rent Roll'!$B12="","",Rollover!AR12*'Res Rent Roll'!$S12*'Res Rent Roll'!$C12*(1+'Property Summary'!$L$22)^(Releasing!AS$2-1))</f>
        <v>0</v>
      </c>
      <c r="AT11" s="47">
        <f>IF('Res Rent Roll'!$B12="","",Rollover!AS12*'Res Rent Roll'!$S12*'Res Rent Roll'!$C12*(1+'Property Summary'!$L$22)^(Releasing!AT$2-1))</f>
        <v>0</v>
      </c>
      <c r="AU11" s="47">
        <f>IF('Res Rent Roll'!$B12="","",Rollover!AT12*'Res Rent Roll'!$S12*'Res Rent Roll'!$C12*(1+'Property Summary'!$L$22)^(Releasing!AU$2-1))</f>
        <v>0</v>
      </c>
      <c r="AV11" s="47">
        <f>IF('Res Rent Roll'!$B12="","",Rollover!AU12*'Res Rent Roll'!$S12*'Res Rent Roll'!$C12*(1+'Property Summary'!$L$22)^(Releasing!AV$2-1))</f>
        <v>0</v>
      </c>
      <c r="AW11" s="47">
        <f>IF('Res Rent Roll'!$B12="","",Rollover!AV12*'Res Rent Roll'!$S12*'Res Rent Roll'!$C12*(1+'Property Summary'!$L$22)^(Releasing!AW$2-1))</f>
        <v>0</v>
      </c>
      <c r="AX11" s="47">
        <f>IF('Res Rent Roll'!$B12="","",Rollover!AW12*'Res Rent Roll'!$S12*'Res Rent Roll'!$C12*(1+'Property Summary'!$L$22)^(Releasing!AX$2-1))</f>
        <v>0</v>
      </c>
      <c r="AY11" s="47">
        <f>IF('Res Rent Roll'!$B12="","",Rollover!AX12*'Res Rent Roll'!$S12*'Res Rent Roll'!$C12*(1+'Property Summary'!$L$22)^(Releasing!AY$2-1))</f>
        <v>0</v>
      </c>
      <c r="AZ11" s="47">
        <f>IF('Res Rent Roll'!$B12="","",Rollover!AY12*'Res Rent Roll'!$S12*'Res Rent Roll'!$C12*(1+'Property Summary'!$L$22)^(Releasing!AZ$2-1))</f>
        <v>155.87023103999999</v>
      </c>
      <c r="BA11" s="47">
        <f>IF('Res Rent Roll'!$B12="","",Rollover!AZ12*'Res Rent Roll'!$S12*'Res Rent Roll'!$C12*(1+'Property Summary'!$L$22)^(Releasing!BA$2-1))</f>
        <v>0</v>
      </c>
      <c r="BB11" s="47">
        <f>IF('Res Rent Roll'!$B12="","",Rollover!BA12*'Res Rent Roll'!$S12*'Res Rent Roll'!$C12*(1+'Property Summary'!$L$22)^(Releasing!BB$2-1))</f>
        <v>0</v>
      </c>
      <c r="BC11" s="47">
        <f>IF('Res Rent Roll'!$B12="","",Rollover!BB12*'Res Rent Roll'!$S12*'Res Rent Roll'!$C12*(1+'Property Summary'!$L$22)^(Releasing!BC$2-1))</f>
        <v>0</v>
      </c>
      <c r="BD11" s="47">
        <f>IF('Res Rent Roll'!$B12="","",Rollover!BC12*'Res Rent Roll'!$S12*'Res Rent Roll'!$C12*(1+'Property Summary'!$L$22)^(Releasing!BD$2-1))</f>
        <v>0</v>
      </c>
      <c r="BE11" s="47">
        <f>IF('Res Rent Roll'!$B12="","",Rollover!BD12*'Res Rent Roll'!$S12*'Res Rent Roll'!$C12*(1+'Property Summary'!$L$22)^(Releasing!BE$2-1))</f>
        <v>0</v>
      </c>
      <c r="BF11" s="47">
        <f>IF('Res Rent Roll'!$B12="","",Rollover!BE12*'Res Rent Roll'!$S12*'Res Rent Roll'!$C12*(1+'Property Summary'!$L$22)^(Releasing!BF$2-1))</f>
        <v>0</v>
      </c>
      <c r="BG11" s="47">
        <f>IF('Res Rent Roll'!$B12="","",Rollover!BF12*'Res Rent Roll'!$S12*'Res Rent Roll'!$C12*(1+'Property Summary'!$L$22)^(Releasing!BG$2-1))</f>
        <v>0</v>
      </c>
      <c r="BH11" s="47">
        <f>IF('Res Rent Roll'!$B12="","",Rollover!BG12*'Res Rent Roll'!$S12*'Res Rent Roll'!$C12*(1+'Property Summary'!$L$22)^(Releasing!BH$2-1))</f>
        <v>0</v>
      </c>
      <c r="BI11" s="47">
        <f>IF('Res Rent Roll'!$B12="","",Rollover!BH12*'Res Rent Roll'!$S12*'Res Rent Roll'!$C12*(1+'Property Summary'!$L$22)^(Releasing!BI$2-1))</f>
        <v>0</v>
      </c>
      <c r="BJ11" s="47">
        <f>IF('Res Rent Roll'!$B12="","",Rollover!BI12*'Res Rent Roll'!$S12*'Res Rent Roll'!$C12*(1+'Property Summary'!$L$22)^(Releasing!BJ$2-1))</f>
        <v>0</v>
      </c>
      <c r="BK11" s="47">
        <f>IF('Res Rent Roll'!$B12="","",Rollover!BJ12*'Res Rent Roll'!$S12*'Res Rent Roll'!$C12*(1+'Property Summary'!$L$22)^(Releasing!BK$2-1))</f>
        <v>0</v>
      </c>
      <c r="BL11" s="47">
        <f>IF('Res Rent Roll'!$B12="","",Rollover!BK12*'Res Rent Roll'!$S12*'Res Rent Roll'!$C12*(1+'Property Summary'!$L$22)^(Releasing!BL$2-1))</f>
        <v>158.98763566080001</v>
      </c>
      <c r="BM11" s="47">
        <f>IF('Res Rent Roll'!$B12="","",Rollover!BL12*'Res Rent Roll'!$S12*'Res Rent Roll'!$C12*(1+'Property Summary'!$L$22)^(Releasing!BM$2-1))</f>
        <v>0</v>
      </c>
      <c r="BN11" s="47">
        <f>IF('Res Rent Roll'!$B12="","",Rollover!BM12*'Res Rent Roll'!$S12*'Res Rent Roll'!$C12*(1+'Property Summary'!$L$22)^(Releasing!BN$2-1))</f>
        <v>0</v>
      </c>
      <c r="BO11" s="47">
        <f>IF('Res Rent Roll'!$B12="","",Rollover!BN12*'Res Rent Roll'!$S12*'Res Rent Roll'!$C12*(1+'Property Summary'!$L$22)^(Releasing!BO$2-1))</f>
        <v>0</v>
      </c>
      <c r="BP11" s="47">
        <f>IF('Res Rent Roll'!$B12="","",Rollover!BO12*'Res Rent Roll'!$S12*'Res Rent Roll'!$C12*(1+'Property Summary'!$L$22)^(Releasing!BP$2-1))</f>
        <v>0</v>
      </c>
      <c r="BQ11" s="47">
        <f>IF('Res Rent Roll'!$B12="","",Rollover!BP12*'Res Rent Roll'!$S12*'Res Rent Roll'!$C12*(1+'Property Summary'!$L$22)^(Releasing!BQ$2-1))</f>
        <v>0</v>
      </c>
      <c r="BR11" s="47">
        <f>IF('Res Rent Roll'!$B12="","",Rollover!BQ12*'Res Rent Roll'!$S12*'Res Rent Roll'!$C12*(1+'Property Summary'!$L$22)^(Releasing!BR$2-1))</f>
        <v>0</v>
      </c>
      <c r="BS11" s="47">
        <f>IF('Res Rent Roll'!$B12="","",Rollover!BR12*'Res Rent Roll'!$S12*'Res Rent Roll'!$C12*(1+'Property Summary'!$L$22)^(Releasing!BS$2-1))</f>
        <v>0</v>
      </c>
      <c r="BT11" s="47">
        <f>IF('Res Rent Roll'!$B12="","",Rollover!BS12*'Res Rent Roll'!$S12*'Res Rent Roll'!$C12*(1+'Property Summary'!$L$22)^(Releasing!BT$2-1))</f>
        <v>0</v>
      </c>
      <c r="BU11" s="47">
        <f>IF('Res Rent Roll'!$B12="","",Rollover!BT12*'Res Rent Roll'!$S12*'Res Rent Roll'!$C12*(1+'Property Summary'!$L$22)^(Releasing!BU$2-1))</f>
        <v>0</v>
      </c>
      <c r="BV11" s="47">
        <f>IF('Res Rent Roll'!$B12="","",Rollover!BU12*'Res Rent Roll'!$S12*'Res Rent Roll'!$C12*(1+'Property Summary'!$L$22)^(Releasing!BV$2-1))</f>
        <v>0</v>
      </c>
      <c r="BW11" s="47">
        <f>IF('Res Rent Roll'!$B12="","",Rollover!BV12*'Res Rent Roll'!$S12*'Res Rent Roll'!$C12*(1+'Property Summary'!$L$22)^(Releasing!BW$2-1))</f>
        <v>0</v>
      </c>
      <c r="BX11" s="47">
        <f>IF('Res Rent Roll'!$B12="","",Rollover!BW12*'Res Rent Roll'!$S12*'Res Rent Roll'!$C12*(1+'Property Summary'!$L$22)^(Releasing!BX$2-1))</f>
        <v>162.16738837401601</v>
      </c>
      <c r="BY11" s="47">
        <f>IF('Res Rent Roll'!$B12="","",Rollover!BX12*'Res Rent Roll'!$S12*'Res Rent Roll'!$C12*(1+'Property Summary'!$L$22)^(Releasing!BY$2-1))</f>
        <v>0</v>
      </c>
      <c r="BZ11" s="47">
        <f>IF('Res Rent Roll'!$B12="","",Rollover!BY12*'Res Rent Roll'!$S12*'Res Rent Roll'!$C12*(1+'Property Summary'!$L$22)^(Releasing!BZ$2-1))</f>
        <v>0</v>
      </c>
      <c r="CA11" s="47">
        <f>IF('Res Rent Roll'!$B12="","",Rollover!BZ12*'Res Rent Roll'!$S12*'Res Rent Roll'!$C12*(1+'Property Summary'!$L$22)^(Releasing!CA$2-1))</f>
        <v>0</v>
      </c>
      <c r="CB11" s="47">
        <f>IF('Res Rent Roll'!$B12="","",Rollover!CA12*'Res Rent Roll'!$S12*'Res Rent Roll'!$C12*(1+'Property Summary'!$L$22)^(Releasing!CB$2-1))</f>
        <v>0</v>
      </c>
      <c r="CC11" s="47">
        <f>IF('Res Rent Roll'!$B12="","",Rollover!CB12*'Res Rent Roll'!$S12*'Res Rent Roll'!$C12*(1+'Property Summary'!$L$22)^(Releasing!CC$2-1))</f>
        <v>0</v>
      </c>
      <c r="CD11" s="47">
        <f>IF('Res Rent Roll'!$B12="","",Rollover!CC12*'Res Rent Roll'!$S12*'Res Rent Roll'!$C12*(1+'Property Summary'!$L$22)^(Releasing!CD$2-1))</f>
        <v>0</v>
      </c>
      <c r="CE11" s="47">
        <f>IF('Res Rent Roll'!$B12="","",Rollover!CD12*'Res Rent Roll'!$S12*'Res Rent Roll'!$C12*(1+'Property Summary'!$L$22)^(Releasing!CE$2-1))</f>
        <v>0</v>
      </c>
      <c r="CF11" s="47">
        <f>IF('Res Rent Roll'!$B12="","",Rollover!CE12*'Res Rent Roll'!$S12*'Res Rent Roll'!$C12*(1+'Property Summary'!$L$22)^(Releasing!CF$2-1))</f>
        <v>0</v>
      </c>
      <c r="CG11" s="47">
        <f>IF('Res Rent Roll'!$B12="","",Rollover!CF12*'Res Rent Roll'!$S12*'Res Rent Roll'!$C12*(1+'Property Summary'!$L$22)^(Releasing!CG$2-1))</f>
        <v>0</v>
      </c>
      <c r="CH11" s="47">
        <f>IF('Res Rent Roll'!$B12="","",Rollover!CG12*'Res Rent Roll'!$S12*'Res Rent Roll'!$C12*(1+'Property Summary'!$L$22)^(Releasing!CH$2-1))</f>
        <v>0</v>
      </c>
      <c r="CI11" s="47">
        <f>IF('Res Rent Roll'!$B12="","",Rollover!CH12*'Res Rent Roll'!$S12*'Res Rent Roll'!$C12*(1+'Property Summary'!$L$22)^(Releasing!CI$2-1))</f>
        <v>0</v>
      </c>
      <c r="CJ11" s="47">
        <f>IF('Res Rent Roll'!$B12="","",Rollover!CI12*'Res Rent Roll'!$S12*'Res Rent Roll'!$C12*(1+'Property Summary'!$L$22)^(Releasing!CJ$2-1))</f>
        <v>165.4107361414963</v>
      </c>
      <c r="CK11" s="47">
        <f>IF('Res Rent Roll'!$B12="","",Rollover!CJ12*'Res Rent Roll'!$S12*'Res Rent Roll'!$C12*(1+'Property Summary'!$L$22)^(Releasing!CK$2-1))</f>
        <v>0</v>
      </c>
      <c r="CL11" s="47">
        <f>IF('Res Rent Roll'!$B12="","",Rollover!CK12*'Res Rent Roll'!$S12*'Res Rent Roll'!$C12*(1+'Property Summary'!$L$22)^(Releasing!CL$2-1))</f>
        <v>0</v>
      </c>
      <c r="CM11" s="47">
        <f>IF('Res Rent Roll'!$B12="","",Rollover!CL12*'Res Rent Roll'!$S12*'Res Rent Roll'!$C12*(1+'Property Summary'!$L$22)^(Releasing!CM$2-1))</f>
        <v>0</v>
      </c>
      <c r="CN11" s="47">
        <f>IF('Res Rent Roll'!$B12="","",Rollover!CM12*'Res Rent Roll'!$S12*'Res Rent Roll'!$C12*(1+'Property Summary'!$L$22)^(Releasing!CN$2-1))</f>
        <v>0</v>
      </c>
      <c r="CO11" s="47">
        <f>IF('Res Rent Roll'!$B12="","",Rollover!CN12*'Res Rent Roll'!$S12*'Res Rent Roll'!$C12*(1+'Property Summary'!$L$22)^(Releasing!CO$2-1))</f>
        <v>0</v>
      </c>
      <c r="CP11" s="47">
        <f>IF('Res Rent Roll'!$B12="","",Rollover!CO12*'Res Rent Roll'!$S12*'Res Rent Roll'!$C12*(1+'Property Summary'!$L$22)^(Releasing!CP$2-1))</f>
        <v>0</v>
      </c>
      <c r="CQ11" s="47">
        <f>IF('Res Rent Roll'!$B12="","",Rollover!CP12*'Res Rent Roll'!$S12*'Res Rent Roll'!$C12*(1+'Property Summary'!$L$22)^(Releasing!CQ$2-1))</f>
        <v>0</v>
      </c>
      <c r="CR11" s="47">
        <f>IF('Res Rent Roll'!$B12="","",Rollover!CQ12*'Res Rent Roll'!$S12*'Res Rent Roll'!$C12*(1+'Property Summary'!$L$22)^(Releasing!CR$2-1))</f>
        <v>0</v>
      </c>
      <c r="CS11" s="47">
        <f>IF('Res Rent Roll'!$B12="","",Rollover!CR12*'Res Rent Roll'!$S12*'Res Rent Roll'!$C12*(1+'Property Summary'!$L$22)^(Releasing!CS$2-1))</f>
        <v>0</v>
      </c>
      <c r="CT11" s="47">
        <f>IF('Res Rent Roll'!$B12="","",Rollover!CS12*'Res Rent Roll'!$S12*'Res Rent Roll'!$C12*(1+'Property Summary'!$L$22)^(Releasing!CT$2-1))</f>
        <v>0</v>
      </c>
      <c r="CU11" s="47">
        <f>IF('Res Rent Roll'!$B12="","",Rollover!CT12*'Res Rent Roll'!$S12*'Res Rent Roll'!$C12*(1+'Property Summary'!$L$22)^(Releasing!CU$2-1))</f>
        <v>0</v>
      </c>
      <c r="CV11" s="47">
        <f>IF('Res Rent Roll'!$B12="","",Rollover!CU12*'Res Rent Roll'!$S12*'Res Rent Roll'!$C12*(1+'Property Summary'!$L$22)^(Releasing!CV$2-1))</f>
        <v>168.71895086432625</v>
      </c>
      <c r="CW11" s="47">
        <f>IF('Res Rent Roll'!$B12="","",Rollover!CV12*'Res Rent Roll'!$S12*'Res Rent Roll'!$C12*(1+'Property Summary'!$L$22)^(Releasing!CW$2-1))</f>
        <v>0</v>
      </c>
      <c r="CX11" s="47">
        <f>IF('Res Rent Roll'!$B12="","",Rollover!CW12*'Res Rent Roll'!$S12*'Res Rent Roll'!$C12*(1+'Property Summary'!$L$22)^(Releasing!CX$2-1))</f>
        <v>0</v>
      </c>
      <c r="CY11" s="47">
        <f>IF('Res Rent Roll'!$B12="","",Rollover!CX12*'Res Rent Roll'!$S12*'Res Rent Roll'!$C12*(1+'Property Summary'!$L$22)^(Releasing!CY$2-1))</f>
        <v>0</v>
      </c>
      <c r="CZ11" s="47">
        <f>IF('Res Rent Roll'!$B12="","",Rollover!CY12*'Res Rent Roll'!$S12*'Res Rent Roll'!$C12*(1+'Property Summary'!$L$22)^(Releasing!CZ$2-1))</f>
        <v>0</v>
      </c>
      <c r="DA11" s="47">
        <f>IF('Res Rent Roll'!$B12="","",Rollover!CZ12*'Res Rent Roll'!$S12*'Res Rent Roll'!$C12*(1+'Property Summary'!$L$22)^(Releasing!DA$2-1))</f>
        <v>0</v>
      </c>
      <c r="DB11" s="47">
        <f>IF('Res Rent Roll'!$B12="","",Rollover!DA12*'Res Rent Roll'!$S12*'Res Rent Roll'!$C12*(1+'Property Summary'!$L$22)^(Releasing!DB$2-1))</f>
        <v>0</v>
      </c>
      <c r="DC11" s="47">
        <f>IF('Res Rent Roll'!$B12="","",Rollover!DB12*'Res Rent Roll'!$S12*'Res Rent Roll'!$C12*(1+'Property Summary'!$L$22)^(Releasing!DC$2-1))</f>
        <v>0</v>
      </c>
      <c r="DD11" s="47">
        <f>IF('Res Rent Roll'!$B12="","",Rollover!DC12*'Res Rent Roll'!$S12*'Res Rent Roll'!$C12*(1+'Property Summary'!$L$22)^(Releasing!DD$2-1))</f>
        <v>0</v>
      </c>
      <c r="DE11" s="47">
        <f>IF('Res Rent Roll'!$B12="","",Rollover!DD12*'Res Rent Roll'!$S12*'Res Rent Roll'!$C12*(1+'Property Summary'!$L$22)^(Releasing!DE$2-1))</f>
        <v>0</v>
      </c>
      <c r="DF11" s="47">
        <f>IF('Res Rent Roll'!$B12="","",Rollover!DE12*'Res Rent Roll'!$S12*'Res Rent Roll'!$C12*(1+'Property Summary'!$L$22)^(Releasing!DF$2-1))</f>
        <v>0</v>
      </c>
      <c r="DG11" s="47">
        <f>IF('Res Rent Roll'!$B12="","",Rollover!DF12*'Res Rent Roll'!$S12*'Res Rent Roll'!$C12*(1+'Property Summary'!$L$22)^(Releasing!DG$2-1))</f>
        <v>0</v>
      </c>
      <c r="DH11" s="47">
        <f>IF('Res Rent Roll'!$B12="","",Rollover!DG12*'Res Rent Roll'!$S12*'Res Rent Roll'!$C12*(1+'Property Summary'!$L$22)^(Releasing!DH$2-1))</f>
        <v>172.09332988161276</v>
      </c>
      <c r="DI11" s="47">
        <f>IF('Res Rent Roll'!$B12="","",Rollover!DH12*'Res Rent Roll'!$S12*'Res Rent Roll'!$C12*(1+'Property Summary'!$L$22)^(Releasing!DI$2-1))</f>
        <v>0</v>
      </c>
      <c r="DJ11" s="47">
        <f>IF('Res Rent Roll'!$B12="","",Rollover!DI12*'Res Rent Roll'!$S12*'Res Rent Roll'!$C12*(1+'Property Summary'!$L$22)^(Releasing!DJ$2-1))</f>
        <v>0</v>
      </c>
      <c r="DK11" s="47">
        <f>IF('Res Rent Roll'!$B12="","",Rollover!DJ12*'Res Rent Roll'!$S12*'Res Rent Roll'!$C12*(1+'Property Summary'!$L$22)^(Releasing!DK$2-1))</f>
        <v>0</v>
      </c>
      <c r="DL11" s="47">
        <f>IF('Res Rent Roll'!$B12="","",Rollover!DK12*'Res Rent Roll'!$S12*'Res Rent Roll'!$C12*(1+'Property Summary'!$L$22)^(Releasing!DL$2-1))</f>
        <v>0</v>
      </c>
      <c r="DM11" s="47">
        <f>IF('Res Rent Roll'!$B12="","",Rollover!DL12*'Res Rent Roll'!$S12*'Res Rent Roll'!$C12*(1+'Property Summary'!$L$22)^(Releasing!DM$2-1))</f>
        <v>0</v>
      </c>
      <c r="DN11" s="47">
        <f>IF('Res Rent Roll'!$B12="","",Rollover!DM12*'Res Rent Roll'!$S12*'Res Rent Roll'!$C12*(1+'Property Summary'!$L$22)^(Releasing!DN$2-1))</f>
        <v>0</v>
      </c>
      <c r="DO11" s="47">
        <f>IF('Res Rent Roll'!$B12="","",Rollover!DN12*'Res Rent Roll'!$S12*'Res Rent Roll'!$C12*(1+'Property Summary'!$L$22)^(Releasing!DO$2-1))</f>
        <v>0</v>
      </c>
      <c r="DP11" s="47">
        <f>IF('Res Rent Roll'!$B12="","",Rollover!DO12*'Res Rent Roll'!$S12*'Res Rent Roll'!$C12*(1+'Property Summary'!$L$22)^(Releasing!DP$2-1))</f>
        <v>0</v>
      </c>
      <c r="DQ11" s="47">
        <f>IF('Res Rent Roll'!$B12="","",Rollover!DP12*'Res Rent Roll'!$S12*'Res Rent Roll'!$C12*(1+'Property Summary'!$L$22)^(Releasing!DQ$2-1))</f>
        <v>0</v>
      </c>
      <c r="DR11" s="47">
        <f>IF('Res Rent Roll'!$B12="","",Rollover!DQ12*'Res Rent Roll'!$S12*'Res Rent Roll'!$C12*(1+'Property Summary'!$L$22)^(Releasing!DR$2-1))</f>
        <v>0</v>
      </c>
      <c r="DS11" s="47">
        <f>IF('Res Rent Roll'!$B12="","",Rollover!DR12*'Res Rent Roll'!$S12*'Res Rent Roll'!$C12*(1+'Property Summary'!$L$22)^(Releasing!DS$2-1))</f>
        <v>0</v>
      </c>
      <c r="DT11" s="47">
        <f>IF('Res Rent Roll'!$B12="","",Rollover!DS12*'Res Rent Roll'!$S12*'Res Rent Roll'!$C12*(1+'Property Summary'!$L$22)^(Releasing!DT$2-1))</f>
        <v>175.53519647924503</v>
      </c>
      <c r="DU11" s="47">
        <f>IF('Res Rent Roll'!$B12="","",Rollover!DT12*'Res Rent Roll'!$S12*'Res Rent Roll'!$C12*(1+'Property Summary'!$L$22)^(Releasing!DU$2-1))</f>
        <v>0</v>
      </c>
      <c r="DV11" s="47">
        <f>IF('Res Rent Roll'!$B12="","",Rollover!DU12*'Res Rent Roll'!$S12*'Res Rent Roll'!$C12*(1+'Property Summary'!$L$22)^(Releasing!DV$2-1))</f>
        <v>0</v>
      </c>
      <c r="DW11" s="47">
        <f>IF('Res Rent Roll'!$B12="","",Rollover!DV12*'Res Rent Roll'!$S12*'Res Rent Roll'!$C12*(1+'Property Summary'!$L$22)^(Releasing!DW$2-1))</f>
        <v>0</v>
      </c>
      <c r="DX11" s="47">
        <f>IF('Res Rent Roll'!$B12="","",Rollover!DW12*'Res Rent Roll'!$S12*'Res Rent Roll'!$C12*(1+'Property Summary'!$L$22)^(Releasing!DX$2-1))</f>
        <v>0</v>
      </c>
      <c r="DY11" s="47">
        <f>IF('Res Rent Roll'!$B12="","",Rollover!DX12*'Res Rent Roll'!$S12*'Res Rent Roll'!$C12*(1+'Property Summary'!$L$22)^(Releasing!DY$2-1))</f>
        <v>0</v>
      </c>
      <c r="DZ11" s="47">
        <f>IF('Res Rent Roll'!$B12="","",Rollover!DY12*'Res Rent Roll'!$S12*'Res Rent Roll'!$C12*(1+'Property Summary'!$L$22)^(Releasing!DZ$2-1))</f>
        <v>0</v>
      </c>
      <c r="EA11" s="47">
        <f>IF('Res Rent Roll'!$B12="","",Rollover!DZ12*'Res Rent Roll'!$S12*'Res Rent Roll'!$C12*(1+'Property Summary'!$L$22)^(Releasing!EA$2-1))</f>
        <v>0</v>
      </c>
      <c r="EB11" s="47">
        <f>IF('Res Rent Roll'!$B12="","",Rollover!EA12*'Res Rent Roll'!$S12*'Res Rent Roll'!$C12*(1+'Property Summary'!$L$22)^(Releasing!EB$2-1))</f>
        <v>0</v>
      </c>
      <c r="EC11" s="47">
        <f>IF('Res Rent Roll'!$B12="","",Rollover!EB12*'Res Rent Roll'!$S12*'Res Rent Roll'!$C12*(1+'Property Summary'!$L$22)^(Releasing!EC$2-1))</f>
        <v>0</v>
      </c>
      <c r="ED11" s="47">
        <f>IF('Res Rent Roll'!$B12="","",Rollover!EC12*'Res Rent Roll'!$S12*'Res Rent Roll'!$C12*(1+'Property Summary'!$L$22)^(Releasing!ED$2-1))</f>
        <v>0</v>
      </c>
      <c r="EE11" s="47">
        <f>IF('Res Rent Roll'!$B12="","",Rollover!ED12*'Res Rent Roll'!$S12*'Res Rent Roll'!$C12*(1+'Property Summary'!$L$22)^(Releasing!EE$2-1))</f>
        <v>0</v>
      </c>
      <c r="EF11" s="47">
        <f>IF('Res Rent Roll'!$B12="","",Rollover!EE12*'Res Rent Roll'!$S12*'Res Rent Roll'!$C12*(1+'Property Summary'!$L$22)^(Releasing!EF$2-1))</f>
        <v>179.04590040882988</v>
      </c>
      <c r="EG11" s="47">
        <f>IF('Res Rent Roll'!$B12="","",Rollover!EF12*'Res Rent Roll'!$S12*'Res Rent Roll'!$C12*(1+'Property Summary'!$L$22)^(Releasing!EG$2-1))</f>
        <v>0</v>
      </c>
      <c r="EH11" s="47">
        <f>IF('Res Rent Roll'!$B12="","",Rollover!EG12*'Res Rent Roll'!$S12*'Res Rent Roll'!$C12*(1+'Property Summary'!$L$22)^(Releasing!EH$2-1))</f>
        <v>0</v>
      </c>
      <c r="EI11" s="47">
        <f>IF('Res Rent Roll'!$B12="","",Rollover!EH12*'Res Rent Roll'!$S12*'Res Rent Roll'!$C12*(1+'Property Summary'!$L$22)^(Releasing!EI$2-1))</f>
        <v>0</v>
      </c>
      <c r="EJ11" s="47">
        <f>IF('Res Rent Roll'!$B12="","",Rollover!EI12*'Res Rent Roll'!$S12*'Res Rent Roll'!$C12*(1+'Property Summary'!$L$22)^(Releasing!EJ$2-1))</f>
        <v>0</v>
      </c>
      <c r="EK11" s="47">
        <f>IF('Res Rent Roll'!$B12="","",Rollover!EJ12*'Res Rent Roll'!$S12*'Res Rent Roll'!$C12*(1+'Property Summary'!$L$22)^(Releasing!EK$2-1))</f>
        <v>0</v>
      </c>
      <c r="EL11" s="47">
        <f>IF('Res Rent Roll'!$B12="","",Rollover!EK12*'Res Rent Roll'!$S12*'Res Rent Roll'!$C12*(1+'Property Summary'!$L$22)^(Releasing!EL$2-1))</f>
        <v>0</v>
      </c>
      <c r="EM11" s="47">
        <f>IF('Res Rent Roll'!$B12="","",Rollover!EL12*'Res Rent Roll'!$S12*'Res Rent Roll'!$C12*(1+'Property Summary'!$L$22)^(Releasing!EM$2-1))</f>
        <v>0</v>
      </c>
      <c r="EN11" s="47">
        <f>IF('Res Rent Roll'!$B12="","",Rollover!EM12*'Res Rent Roll'!$S12*'Res Rent Roll'!$C12*(1+'Property Summary'!$L$22)^(Releasing!EN$2-1))</f>
        <v>0</v>
      </c>
      <c r="EO11" s="47">
        <f>IF('Res Rent Roll'!$B12="","",Rollover!EN12*'Res Rent Roll'!$S12*'Res Rent Roll'!$C12*(1+'Property Summary'!$L$22)^(Releasing!EO$2-1))</f>
        <v>0</v>
      </c>
      <c r="EP11" s="47">
        <f>IF('Res Rent Roll'!$B12="","",Rollover!EO12*'Res Rent Roll'!$S12*'Res Rent Roll'!$C12*(1+'Property Summary'!$L$22)^(Releasing!EP$2-1))</f>
        <v>0</v>
      </c>
      <c r="EQ11" s="47">
        <f>IF('Res Rent Roll'!$B12="","",Rollover!EP12*'Res Rent Roll'!$S12*'Res Rent Roll'!$C12*(1+'Property Summary'!$L$22)^(Releasing!EQ$2-1))</f>
        <v>0</v>
      </c>
      <c r="ER11" s="47">
        <f>IF('Res Rent Roll'!$B12="","",Rollover!EQ12*'Res Rent Roll'!$S12*'Res Rent Roll'!$C12*(1+'Property Summary'!$L$22)^(Releasing!ER$2-1))</f>
        <v>182.62681841700652</v>
      </c>
      <c r="ES11" s="47">
        <f>IF('Res Rent Roll'!$B12="","",Rollover!ER12*'Res Rent Roll'!$S12*'Res Rent Roll'!$C12*(1+'Property Summary'!$L$22)^(Releasing!ES$2-1))</f>
        <v>0</v>
      </c>
      <c r="ET11" s="47">
        <f>IF('Res Rent Roll'!$B12="","",Rollover!ES12*'Res Rent Roll'!$S12*'Res Rent Roll'!$C12*(1+'Property Summary'!$L$22)^(Releasing!ET$2-1))</f>
        <v>0</v>
      </c>
      <c r="EU11" s="47">
        <f>IF('Res Rent Roll'!$B12="","",Rollover!ET12*'Res Rent Roll'!$S12*'Res Rent Roll'!$C12*(1+'Property Summary'!$L$22)^(Releasing!EU$2-1))</f>
        <v>0</v>
      </c>
      <c r="EV11" s="47">
        <f>IF('Res Rent Roll'!$B12="","",Rollover!EU12*'Res Rent Roll'!$S12*'Res Rent Roll'!$C12*(1+'Property Summary'!$L$22)^(Releasing!EV$2-1))</f>
        <v>0</v>
      </c>
      <c r="EW11" s="47">
        <f>IF('Res Rent Roll'!$B12="","",Rollover!EV12*'Res Rent Roll'!$S12*'Res Rent Roll'!$C12*(1+'Property Summary'!$L$22)^(Releasing!EW$2-1))</f>
        <v>0</v>
      </c>
      <c r="EX11" s="47">
        <f>IF('Res Rent Roll'!$B12="","",Rollover!EW12*'Res Rent Roll'!$S12*'Res Rent Roll'!$C12*(1+'Property Summary'!$L$22)^(Releasing!EX$2-1))</f>
        <v>0</v>
      </c>
      <c r="EY11" s="47">
        <f>IF('Res Rent Roll'!$B12="","",Rollover!EX12*'Res Rent Roll'!$S12*'Res Rent Roll'!$C12*(1+'Property Summary'!$L$22)^(Releasing!EY$2-1))</f>
        <v>0</v>
      </c>
      <c r="EZ11" s="47">
        <f>IF('Res Rent Roll'!$B12="","",Rollover!EY12*'Res Rent Roll'!$S12*'Res Rent Roll'!$C12*(1+'Property Summary'!$L$22)^(Releasing!EZ$2-1))</f>
        <v>0</v>
      </c>
      <c r="FA11" s="47">
        <f>IF('Res Rent Roll'!$B12="","",Rollover!EZ12*'Res Rent Roll'!$S12*'Res Rent Roll'!$C12*(1+'Property Summary'!$L$22)^(Releasing!FA$2-1))</f>
        <v>0</v>
      </c>
      <c r="FB11" s="47">
        <f>IF('Res Rent Roll'!$B12="","",Rollover!FA12*'Res Rent Roll'!$S12*'Res Rent Roll'!$C12*(1+'Property Summary'!$L$22)^(Releasing!FB$2-1))</f>
        <v>0</v>
      </c>
      <c r="FC11" s="47">
        <f>IF('Res Rent Roll'!$B12="","",Rollover!FB12*'Res Rent Roll'!$S12*'Res Rent Roll'!$C12*(1+'Property Summary'!$L$22)^(Releasing!FC$2-1))</f>
        <v>0</v>
      </c>
      <c r="FD11" s="47">
        <f>IF('Res Rent Roll'!$B12="","",Rollover!FC12*'Res Rent Roll'!$S12*'Res Rent Roll'!$C12*(1+'Property Summary'!$L$22)^(Releasing!FD$2-1))</f>
        <v>186.27935478534664</v>
      </c>
      <c r="FE11" s="47">
        <f>IF('Res Rent Roll'!$B12="","",Rollover!FD12*'Res Rent Roll'!$S12*'Res Rent Roll'!$C12*(1+'Property Summary'!$L$22)^(Releasing!FE$2-1))</f>
        <v>0</v>
      </c>
      <c r="FF11" s="47">
        <f>IF('Res Rent Roll'!$B12="","",Rollover!FE12*'Res Rent Roll'!$S12*'Res Rent Roll'!$C12*(1+'Property Summary'!$L$22)^(Releasing!FF$2-1))</f>
        <v>0</v>
      </c>
      <c r="FG11" s="47">
        <f>IF('Res Rent Roll'!$B12="","",Rollover!FF12*'Res Rent Roll'!$S12*'Res Rent Roll'!$C12*(1+'Property Summary'!$L$22)^(Releasing!FG$2-1))</f>
        <v>0</v>
      </c>
      <c r="FH11" s="47">
        <f>IF('Res Rent Roll'!$B12="","",Rollover!FG12*'Res Rent Roll'!$S12*'Res Rent Roll'!$C12*(1+'Property Summary'!$L$22)^(Releasing!FH$2-1))</f>
        <v>0</v>
      </c>
      <c r="FI11" s="47">
        <f>IF('Res Rent Roll'!$B12="","",Rollover!FH12*'Res Rent Roll'!$S12*'Res Rent Roll'!$C12*(1+'Property Summary'!$L$22)^(Releasing!FI$2-1))</f>
        <v>0</v>
      </c>
      <c r="FJ11" s="47">
        <f>IF('Res Rent Roll'!$B12="","",Rollover!FI12*'Res Rent Roll'!$S12*'Res Rent Roll'!$C12*(1+'Property Summary'!$L$22)^(Releasing!FJ$2-1))</f>
        <v>0</v>
      </c>
      <c r="FK11" s="47">
        <f>IF('Res Rent Roll'!$B12="","",Rollover!FJ12*'Res Rent Roll'!$S12*'Res Rent Roll'!$C12*(1+'Property Summary'!$L$22)^(Releasing!FK$2-1))</f>
        <v>0</v>
      </c>
      <c r="FL11" s="47">
        <f>IF('Res Rent Roll'!$B12="","",Rollover!FK12*'Res Rent Roll'!$S12*'Res Rent Roll'!$C12*(1+'Property Summary'!$L$22)^(Releasing!FL$2-1))</f>
        <v>0</v>
      </c>
      <c r="FM11" s="47">
        <f>IF('Res Rent Roll'!$B12="","",Rollover!FL12*'Res Rent Roll'!$S12*'Res Rent Roll'!$C12*(1+'Property Summary'!$L$22)^(Releasing!FM$2-1))</f>
        <v>0</v>
      </c>
      <c r="FN11" s="47">
        <f>IF('Res Rent Roll'!$B12="","",Rollover!FM12*'Res Rent Roll'!$S12*'Res Rent Roll'!$C12*(1+'Property Summary'!$L$22)^(Releasing!FN$2-1))</f>
        <v>0</v>
      </c>
      <c r="FO11" s="47">
        <f>IF('Res Rent Roll'!$B12="","",Rollover!FN12*'Res Rent Roll'!$S12*'Res Rent Roll'!$C12*(1+'Property Summary'!$L$22)^(Releasing!FO$2-1))</f>
        <v>0</v>
      </c>
      <c r="FP11" s="47">
        <f>IF('Res Rent Roll'!$B12="","",Rollover!FO12*'Res Rent Roll'!$S12*'Res Rent Roll'!$C12*(1+'Property Summary'!$L$22)^(Releasing!FP$2-1))</f>
        <v>190.00494188105358</v>
      </c>
      <c r="FQ11" s="47">
        <f>IF('Res Rent Roll'!$B12="","",Rollover!FP12*'Res Rent Roll'!$S12*'Res Rent Roll'!$C12*(1+'Property Summary'!$L$22)^(Releasing!FQ$2-1))</f>
        <v>0</v>
      </c>
      <c r="FR11" s="47">
        <f>IF('Res Rent Roll'!$B12="","",Rollover!FQ12*'Res Rent Roll'!$S12*'Res Rent Roll'!$C12*(1+'Property Summary'!$L$22)^(Releasing!FR$2-1))</f>
        <v>0</v>
      </c>
      <c r="FS11" s="47">
        <f>IF('Res Rent Roll'!$B12="","",Rollover!FR12*'Res Rent Roll'!$S12*'Res Rent Roll'!$C12*(1+'Property Summary'!$L$22)^(Releasing!FS$2-1))</f>
        <v>0</v>
      </c>
      <c r="FT11" s="47">
        <f>IF('Res Rent Roll'!$B12="","",Rollover!FS12*'Res Rent Roll'!$S12*'Res Rent Roll'!$C12*(1+'Property Summary'!$L$22)^(Releasing!FT$2-1))</f>
        <v>0</v>
      </c>
      <c r="FU11" s="47">
        <f>IF('Res Rent Roll'!$B12="","",Rollover!FT12*'Res Rent Roll'!$S12*'Res Rent Roll'!$C12*(1+'Property Summary'!$L$22)^(Releasing!FU$2-1))</f>
        <v>0</v>
      </c>
      <c r="FV11" s="47">
        <f>IF('Res Rent Roll'!$B12="","",Rollover!FU12*'Res Rent Roll'!$S12*'Res Rent Roll'!$C12*(1+'Property Summary'!$L$22)^(Releasing!FV$2-1))</f>
        <v>0</v>
      </c>
      <c r="FW11" s="47">
        <f>IF('Res Rent Roll'!$B12="","",Rollover!FV12*'Res Rent Roll'!$S12*'Res Rent Roll'!$C12*(1+'Property Summary'!$L$22)^(Releasing!FW$2-1))</f>
        <v>0</v>
      </c>
      <c r="FX11" s="47">
        <f>IF('Res Rent Roll'!$B12="","",Rollover!FW12*'Res Rent Roll'!$S12*'Res Rent Roll'!$C12*(1+'Property Summary'!$L$22)^(Releasing!FX$2-1))</f>
        <v>0</v>
      </c>
      <c r="FY11" s="47">
        <f>IF('Res Rent Roll'!$B12="","",Rollover!FX12*'Res Rent Roll'!$S12*'Res Rent Roll'!$C12*(1+'Property Summary'!$L$22)^(Releasing!FY$2-1))</f>
        <v>0</v>
      </c>
      <c r="FZ11" s="47">
        <f>IF('Res Rent Roll'!$B12="","",Rollover!FY12*'Res Rent Roll'!$S12*'Res Rent Roll'!$C12*(1+'Property Summary'!$L$22)^(Releasing!FZ$2-1))</f>
        <v>0</v>
      </c>
      <c r="GA11" s="48">
        <f>IF('Res Rent Roll'!$B12="","",Rollover!FZ12*'Res Rent Roll'!$S12*'Res Rent Roll'!$C12*(1+'Property Summary'!$L$22)^(Releasing!GA$2-1))</f>
        <v>0</v>
      </c>
    </row>
    <row r="12" spans="2:183" x14ac:dyDescent="0.3">
      <c r="B12" s="42" t="str">
        <f>IF('Res Rent Roll'!$B13="","",'Res Rent Roll'!$B13)</f>
        <v>1-Bed A (No Renovation)</v>
      </c>
      <c r="C12" s="43"/>
      <c r="D12" s="47">
        <f>IF('Res Rent Roll'!$B13="","",Rollover!C13*'Res Rent Roll'!$S13*'Res Rent Roll'!$C13*(1+'Property Summary'!$L$22)^(Releasing!D$2-1))</f>
        <v>0</v>
      </c>
      <c r="E12" s="47">
        <f>IF('Res Rent Roll'!$B13="","",Rollover!D13*'Res Rent Roll'!$S13*'Res Rent Roll'!$C13*(1+'Property Summary'!$L$22)^(Releasing!E$2-1))</f>
        <v>0</v>
      </c>
      <c r="F12" s="47">
        <f>IF('Res Rent Roll'!$B13="","",Rollover!E13*'Res Rent Roll'!$S13*'Res Rent Roll'!$C13*(1+'Property Summary'!$L$22)^(Releasing!F$2-1))</f>
        <v>0</v>
      </c>
      <c r="G12" s="47">
        <f>IF('Res Rent Roll'!$B13="","",Rollover!F13*'Res Rent Roll'!$S13*'Res Rent Roll'!$C13*(1+'Property Summary'!$L$22)^(Releasing!G$2-1))</f>
        <v>0</v>
      </c>
      <c r="H12" s="47">
        <f>IF('Res Rent Roll'!$B13="","",Rollover!G13*'Res Rent Roll'!$S13*'Res Rent Roll'!$C13*(1+'Property Summary'!$L$22)^(Releasing!H$2-1))</f>
        <v>0</v>
      </c>
      <c r="I12" s="47">
        <f>IF('Res Rent Roll'!$B13="","",Rollover!H13*'Res Rent Roll'!$S13*'Res Rent Roll'!$C13*(1+'Property Summary'!$L$22)^(Releasing!I$2-1))</f>
        <v>0</v>
      </c>
      <c r="J12" s="47">
        <f>IF('Res Rent Roll'!$B13="","",Rollover!I13*'Res Rent Roll'!$S13*'Res Rent Roll'!$C13*(1+'Property Summary'!$L$22)^(Releasing!J$2-1))</f>
        <v>0</v>
      </c>
      <c r="K12" s="47">
        <f>IF('Res Rent Roll'!$B13="","",Rollover!J13*'Res Rent Roll'!$S13*'Res Rent Roll'!$C13*(1+'Property Summary'!$L$22)^(Releasing!K$2-1))</f>
        <v>0</v>
      </c>
      <c r="L12" s="47">
        <f>IF('Res Rent Roll'!$B13="","",Rollover!K13*'Res Rent Roll'!$S13*'Res Rent Roll'!$C13*(1+'Property Summary'!$L$22)^(Releasing!L$2-1))</f>
        <v>0</v>
      </c>
      <c r="M12" s="47">
        <f>IF('Res Rent Roll'!$B13="","",Rollover!L13*'Res Rent Roll'!$S13*'Res Rent Roll'!$C13*(1+'Property Summary'!$L$22)^(Releasing!M$2-1))</f>
        <v>0</v>
      </c>
      <c r="N12" s="47">
        <f>IF('Res Rent Roll'!$B13="","",Rollover!M13*'Res Rent Roll'!$S13*'Res Rent Roll'!$C13*(1+'Property Summary'!$L$22)^(Releasing!N$2-1))</f>
        <v>0</v>
      </c>
      <c r="O12" s="47">
        <f>IF('Res Rent Roll'!$B13="","",Rollover!N13*'Res Rent Roll'!$S13*'Res Rent Roll'!$C13*(1+'Property Summary'!$L$22)^(Releasing!O$2-1))</f>
        <v>0</v>
      </c>
      <c r="P12" s="47">
        <f>IF('Res Rent Roll'!$B13="","",Rollover!O13*'Res Rent Roll'!$S13*'Res Rent Roll'!$C13*(1+'Property Summary'!$L$22)^(Releasing!P$2-1))</f>
        <v>122.4</v>
      </c>
      <c r="Q12" s="47">
        <f>IF('Res Rent Roll'!$B13="","",Rollover!P13*'Res Rent Roll'!$S13*'Res Rent Roll'!$C13*(1+'Property Summary'!$L$22)^(Releasing!Q$2-1))</f>
        <v>0</v>
      </c>
      <c r="R12" s="47">
        <f>IF('Res Rent Roll'!$B13="","",Rollover!Q13*'Res Rent Roll'!$S13*'Res Rent Roll'!$C13*(1+'Property Summary'!$L$22)^(Releasing!R$2-1))</f>
        <v>0</v>
      </c>
      <c r="S12" s="47">
        <f>IF('Res Rent Roll'!$B13="","",Rollover!R13*'Res Rent Roll'!$S13*'Res Rent Roll'!$C13*(1+'Property Summary'!$L$22)^(Releasing!S$2-1))</f>
        <v>0</v>
      </c>
      <c r="T12" s="47">
        <f>IF('Res Rent Roll'!$B13="","",Rollover!S13*'Res Rent Roll'!$S13*'Res Rent Roll'!$C13*(1+'Property Summary'!$L$22)^(Releasing!T$2-1))</f>
        <v>0</v>
      </c>
      <c r="U12" s="47">
        <f>IF('Res Rent Roll'!$B13="","",Rollover!T13*'Res Rent Roll'!$S13*'Res Rent Roll'!$C13*(1+'Property Summary'!$L$22)^(Releasing!U$2-1))</f>
        <v>0</v>
      </c>
      <c r="V12" s="47">
        <f>IF('Res Rent Roll'!$B13="","",Rollover!U13*'Res Rent Roll'!$S13*'Res Rent Roll'!$C13*(1+'Property Summary'!$L$22)^(Releasing!V$2-1))</f>
        <v>0</v>
      </c>
      <c r="W12" s="47">
        <f>IF('Res Rent Roll'!$B13="","",Rollover!V13*'Res Rent Roll'!$S13*'Res Rent Roll'!$C13*(1+'Property Summary'!$L$22)^(Releasing!W$2-1))</f>
        <v>0</v>
      </c>
      <c r="X12" s="47">
        <f>IF('Res Rent Roll'!$B13="","",Rollover!W13*'Res Rent Roll'!$S13*'Res Rent Roll'!$C13*(1+'Property Summary'!$L$22)^(Releasing!X$2-1))</f>
        <v>0</v>
      </c>
      <c r="Y12" s="47">
        <f>IF('Res Rent Roll'!$B13="","",Rollover!X13*'Res Rent Roll'!$S13*'Res Rent Roll'!$C13*(1+'Property Summary'!$L$22)^(Releasing!Y$2-1))</f>
        <v>0</v>
      </c>
      <c r="Z12" s="47">
        <f>IF('Res Rent Roll'!$B13="","",Rollover!Y13*'Res Rent Roll'!$S13*'Res Rent Roll'!$C13*(1+'Property Summary'!$L$22)^(Releasing!Z$2-1))</f>
        <v>0</v>
      </c>
      <c r="AA12" s="47">
        <f>IF('Res Rent Roll'!$B13="","",Rollover!Z13*'Res Rent Roll'!$S13*'Res Rent Roll'!$C13*(1+'Property Summary'!$L$22)^(Releasing!AA$2-1))</f>
        <v>0</v>
      </c>
      <c r="AB12" s="47">
        <f>IF('Res Rent Roll'!$B13="","",Rollover!AA13*'Res Rent Roll'!$S13*'Res Rent Roll'!$C13*(1+'Property Summary'!$L$22)^(Releasing!AB$2-1))</f>
        <v>124.848</v>
      </c>
      <c r="AC12" s="47">
        <f>IF('Res Rent Roll'!$B13="","",Rollover!AB13*'Res Rent Roll'!$S13*'Res Rent Roll'!$C13*(1+'Property Summary'!$L$22)^(Releasing!AC$2-1))</f>
        <v>0</v>
      </c>
      <c r="AD12" s="47">
        <f>IF('Res Rent Roll'!$B13="","",Rollover!AC13*'Res Rent Roll'!$S13*'Res Rent Roll'!$C13*(1+'Property Summary'!$L$22)^(Releasing!AD$2-1))</f>
        <v>0</v>
      </c>
      <c r="AE12" s="47">
        <f>IF('Res Rent Roll'!$B13="","",Rollover!AD13*'Res Rent Roll'!$S13*'Res Rent Roll'!$C13*(1+'Property Summary'!$L$22)^(Releasing!AE$2-1))</f>
        <v>0</v>
      </c>
      <c r="AF12" s="47">
        <f>IF('Res Rent Roll'!$B13="","",Rollover!AE13*'Res Rent Roll'!$S13*'Res Rent Roll'!$C13*(1+'Property Summary'!$L$22)^(Releasing!AF$2-1))</f>
        <v>0</v>
      </c>
      <c r="AG12" s="47">
        <f>IF('Res Rent Roll'!$B13="","",Rollover!AF13*'Res Rent Roll'!$S13*'Res Rent Roll'!$C13*(1+'Property Summary'!$L$22)^(Releasing!AG$2-1))</f>
        <v>0</v>
      </c>
      <c r="AH12" s="47">
        <f>IF('Res Rent Roll'!$B13="","",Rollover!AG13*'Res Rent Roll'!$S13*'Res Rent Roll'!$C13*(1+'Property Summary'!$L$22)^(Releasing!AH$2-1))</f>
        <v>0</v>
      </c>
      <c r="AI12" s="47">
        <f>IF('Res Rent Roll'!$B13="","",Rollover!AH13*'Res Rent Roll'!$S13*'Res Rent Roll'!$C13*(1+'Property Summary'!$L$22)^(Releasing!AI$2-1))</f>
        <v>0</v>
      </c>
      <c r="AJ12" s="47">
        <f>IF('Res Rent Roll'!$B13="","",Rollover!AI13*'Res Rent Roll'!$S13*'Res Rent Roll'!$C13*(1+'Property Summary'!$L$22)^(Releasing!AJ$2-1))</f>
        <v>0</v>
      </c>
      <c r="AK12" s="47">
        <f>IF('Res Rent Roll'!$B13="","",Rollover!AJ13*'Res Rent Roll'!$S13*'Res Rent Roll'!$C13*(1+'Property Summary'!$L$22)^(Releasing!AK$2-1))</f>
        <v>0</v>
      </c>
      <c r="AL12" s="47">
        <f>IF('Res Rent Roll'!$B13="","",Rollover!AK13*'Res Rent Roll'!$S13*'Res Rent Roll'!$C13*(1+'Property Summary'!$L$22)^(Releasing!AL$2-1))</f>
        <v>0</v>
      </c>
      <c r="AM12" s="47">
        <f>IF('Res Rent Roll'!$B13="","",Rollover!AL13*'Res Rent Roll'!$S13*'Res Rent Roll'!$C13*(1+'Property Summary'!$L$22)^(Releasing!AM$2-1))</f>
        <v>0</v>
      </c>
      <c r="AN12" s="47">
        <f>IF('Res Rent Roll'!$B13="","",Rollover!AM13*'Res Rent Roll'!$S13*'Res Rent Roll'!$C13*(1+'Property Summary'!$L$22)^(Releasing!AN$2-1))</f>
        <v>127.34495999999999</v>
      </c>
      <c r="AO12" s="47">
        <f>IF('Res Rent Roll'!$B13="","",Rollover!AN13*'Res Rent Roll'!$S13*'Res Rent Roll'!$C13*(1+'Property Summary'!$L$22)^(Releasing!AO$2-1))</f>
        <v>0</v>
      </c>
      <c r="AP12" s="47">
        <f>IF('Res Rent Roll'!$B13="","",Rollover!AO13*'Res Rent Roll'!$S13*'Res Rent Roll'!$C13*(1+'Property Summary'!$L$22)^(Releasing!AP$2-1))</f>
        <v>0</v>
      </c>
      <c r="AQ12" s="47">
        <f>IF('Res Rent Roll'!$B13="","",Rollover!AP13*'Res Rent Roll'!$S13*'Res Rent Roll'!$C13*(1+'Property Summary'!$L$22)^(Releasing!AQ$2-1))</f>
        <v>0</v>
      </c>
      <c r="AR12" s="47">
        <f>IF('Res Rent Roll'!$B13="","",Rollover!AQ13*'Res Rent Roll'!$S13*'Res Rent Roll'!$C13*(1+'Property Summary'!$L$22)^(Releasing!AR$2-1))</f>
        <v>0</v>
      </c>
      <c r="AS12" s="47">
        <f>IF('Res Rent Roll'!$B13="","",Rollover!AR13*'Res Rent Roll'!$S13*'Res Rent Roll'!$C13*(1+'Property Summary'!$L$22)^(Releasing!AS$2-1))</f>
        <v>0</v>
      </c>
      <c r="AT12" s="47">
        <f>IF('Res Rent Roll'!$B13="","",Rollover!AS13*'Res Rent Roll'!$S13*'Res Rent Roll'!$C13*(1+'Property Summary'!$L$22)^(Releasing!AT$2-1))</f>
        <v>0</v>
      </c>
      <c r="AU12" s="47">
        <f>IF('Res Rent Roll'!$B13="","",Rollover!AT13*'Res Rent Roll'!$S13*'Res Rent Roll'!$C13*(1+'Property Summary'!$L$22)^(Releasing!AU$2-1))</f>
        <v>0</v>
      </c>
      <c r="AV12" s="47">
        <f>IF('Res Rent Roll'!$B13="","",Rollover!AU13*'Res Rent Roll'!$S13*'Res Rent Roll'!$C13*(1+'Property Summary'!$L$22)^(Releasing!AV$2-1))</f>
        <v>0</v>
      </c>
      <c r="AW12" s="47">
        <f>IF('Res Rent Roll'!$B13="","",Rollover!AV13*'Res Rent Roll'!$S13*'Res Rent Roll'!$C13*(1+'Property Summary'!$L$22)^(Releasing!AW$2-1))</f>
        <v>0</v>
      </c>
      <c r="AX12" s="47">
        <f>IF('Res Rent Roll'!$B13="","",Rollover!AW13*'Res Rent Roll'!$S13*'Res Rent Roll'!$C13*(1+'Property Summary'!$L$22)^(Releasing!AX$2-1))</f>
        <v>0</v>
      </c>
      <c r="AY12" s="47">
        <f>IF('Res Rent Roll'!$B13="","",Rollover!AX13*'Res Rent Roll'!$S13*'Res Rent Roll'!$C13*(1+'Property Summary'!$L$22)^(Releasing!AY$2-1))</f>
        <v>0</v>
      </c>
      <c r="AZ12" s="47">
        <f>IF('Res Rent Roll'!$B13="","",Rollover!AY13*'Res Rent Roll'!$S13*'Res Rent Roll'!$C13*(1+'Property Summary'!$L$22)^(Releasing!AZ$2-1))</f>
        <v>129.8918592</v>
      </c>
      <c r="BA12" s="47">
        <f>IF('Res Rent Roll'!$B13="","",Rollover!AZ13*'Res Rent Roll'!$S13*'Res Rent Roll'!$C13*(1+'Property Summary'!$L$22)^(Releasing!BA$2-1))</f>
        <v>0</v>
      </c>
      <c r="BB12" s="47">
        <f>IF('Res Rent Roll'!$B13="","",Rollover!BA13*'Res Rent Roll'!$S13*'Res Rent Roll'!$C13*(1+'Property Summary'!$L$22)^(Releasing!BB$2-1))</f>
        <v>0</v>
      </c>
      <c r="BC12" s="47">
        <f>IF('Res Rent Roll'!$B13="","",Rollover!BB13*'Res Rent Roll'!$S13*'Res Rent Roll'!$C13*(1+'Property Summary'!$L$22)^(Releasing!BC$2-1))</f>
        <v>0</v>
      </c>
      <c r="BD12" s="47">
        <f>IF('Res Rent Roll'!$B13="","",Rollover!BC13*'Res Rent Roll'!$S13*'Res Rent Roll'!$C13*(1+'Property Summary'!$L$22)^(Releasing!BD$2-1))</f>
        <v>0</v>
      </c>
      <c r="BE12" s="47">
        <f>IF('Res Rent Roll'!$B13="","",Rollover!BD13*'Res Rent Roll'!$S13*'Res Rent Roll'!$C13*(1+'Property Summary'!$L$22)^(Releasing!BE$2-1))</f>
        <v>0</v>
      </c>
      <c r="BF12" s="47">
        <f>IF('Res Rent Roll'!$B13="","",Rollover!BE13*'Res Rent Roll'!$S13*'Res Rent Roll'!$C13*(1+'Property Summary'!$L$22)^(Releasing!BF$2-1))</f>
        <v>0</v>
      </c>
      <c r="BG12" s="47">
        <f>IF('Res Rent Roll'!$B13="","",Rollover!BF13*'Res Rent Roll'!$S13*'Res Rent Roll'!$C13*(1+'Property Summary'!$L$22)^(Releasing!BG$2-1))</f>
        <v>0</v>
      </c>
      <c r="BH12" s="47">
        <f>IF('Res Rent Roll'!$B13="","",Rollover!BG13*'Res Rent Roll'!$S13*'Res Rent Roll'!$C13*(1+'Property Summary'!$L$22)^(Releasing!BH$2-1))</f>
        <v>0</v>
      </c>
      <c r="BI12" s="47">
        <f>IF('Res Rent Roll'!$B13="","",Rollover!BH13*'Res Rent Roll'!$S13*'Res Rent Roll'!$C13*(1+'Property Summary'!$L$22)^(Releasing!BI$2-1))</f>
        <v>0</v>
      </c>
      <c r="BJ12" s="47">
        <f>IF('Res Rent Roll'!$B13="","",Rollover!BI13*'Res Rent Roll'!$S13*'Res Rent Roll'!$C13*(1+'Property Summary'!$L$22)^(Releasing!BJ$2-1))</f>
        <v>0</v>
      </c>
      <c r="BK12" s="47">
        <f>IF('Res Rent Roll'!$B13="","",Rollover!BJ13*'Res Rent Roll'!$S13*'Res Rent Roll'!$C13*(1+'Property Summary'!$L$22)^(Releasing!BK$2-1))</f>
        <v>0</v>
      </c>
      <c r="BL12" s="47">
        <f>IF('Res Rent Roll'!$B13="","",Rollover!BK13*'Res Rent Roll'!$S13*'Res Rent Roll'!$C13*(1+'Property Summary'!$L$22)^(Releasing!BL$2-1))</f>
        <v>132.48969638400001</v>
      </c>
      <c r="BM12" s="47">
        <f>IF('Res Rent Roll'!$B13="","",Rollover!BL13*'Res Rent Roll'!$S13*'Res Rent Roll'!$C13*(1+'Property Summary'!$L$22)^(Releasing!BM$2-1))</f>
        <v>0</v>
      </c>
      <c r="BN12" s="47">
        <f>IF('Res Rent Roll'!$B13="","",Rollover!BM13*'Res Rent Roll'!$S13*'Res Rent Roll'!$C13*(1+'Property Summary'!$L$22)^(Releasing!BN$2-1))</f>
        <v>0</v>
      </c>
      <c r="BO12" s="47">
        <f>IF('Res Rent Roll'!$B13="","",Rollover!BN13*'Res Rent Roll'!$S13*'Res Rent Roll'!$C13*(1+'Property Summary'!$L$22)^(Releasing!BO$2-1))</f>
        <v>0</v>
      </c>
      <c r="BP12" s="47">
        <f>IF('Res Rent Roll'!$B13="","",Rollover!BO13*'Res Rent Roll'!$S13*'Res Rent Roll'!$C13*(1+'Property Summary'!$L$22)^(Releasing!BP$2-1))</f>
        <v>0</v>
      </c>
      <c r="BQ12" s="47">
        <f>IF('Res Rent Roll'!$B13="","",Rollover!BP13*'Res Rent Roll'!$S13*'Res Rent Roll'!$C13*(1+'Property Summary'!$L$22)^(Releasing!BQ$2-1))</f>
        <v>0</v>
      </c>
      <c r="BR12" s="47">
        <f>IF('Res Rent Roll'!$B13="","",Rollover!BQ13*'Res Rent Roll'!$S13*'Res Rent Roll'!$C13*(1+'Property Summary'!$L$22)^(Releasing!BR$2-1))</f>
        <v>0</v>
      </c>
      <c r="BS12" s="47">
        <f>IF('Res Rent Roll'!$B13="","",Rollover!BR13*'Res Rent Roll'!$S13*'Res Rent Roll'!$C13*(1+'Property Summary'!$L$22)^(Releasing!BS$2-1))</f>
        <v>0</v>
      </c>
      <c r="BT12" s="47">
        <f>IF('Res Rent Roll'!$B13="","",Rollover!BS13*'Res Rent Roll'!$S13*'Res Rent Roll'!$C13*(1+'Property Summary'!$L$22)^(Releasing!BT$2-1))</f>
        <v>0</v>
      </c>
      <c r="BU12" s="47">
        <f>IF('Res Rent Roll'!$B13="","",Rollover!BT13*'Res Rent Roll'!$S13*'Res Rent Roll'!$C13*(1+'Property Summary'!$L$22)^(Releasing!BU$2-1))</f>
        <v>0</v>
      </c>
      <c r="BV12" s="47">
        <f>IF('Res Rent Roll'!$B13="","",Rollover!BU13*'Res Rent Roll'!$S13*'Res Rent Roll'!$C13*(1+'Property Summary'!$L$22)^(Releasing!BV$2-1))</f>
        <v>0</v>
      </c>
      <c r="BW12" s="47">
        <f>IF('Res Rent Roll'!$B13="","",Rollover!BV13*'Res Rent Roll'!$S13*'Res Rent Roll'!$C13*(1+'Property Summary'!$L$22)^(Releasing!BW$2-1))</f>
        <v>0</v>
      </c>
      <c r="BX12" s="47">
        <f>IF('Res Rent Roll'!$B13="","",Rollover!BW13*'Res Rent Roll'!$S13*'Res Rent Roll'!$C13*(1+'Property Summary'!$L$22)^(Releasing!BX$2-1))</f>
        <v>135.13949031168002</v>
      </c>
      <c r="BY12" s="47">
        <f>IF('Res Rent Roll'!$B13="","",Rollover!BX13*'Res Rent Roll'!$S13*'Res Rent Roll'!$C13*(1+'Property Summary'!$L$22)^(Releasing!BY$2-1))</f>
        <v>0</v>
      </c>
      <c r="BZ12" s="47">
        <f>IF('Res Rent Roll'!$B13="","",Rollover!BY13*'Res Rent Roll'!$S13*'Res Rent Roll'!$C13*(1+'Property Summary'!$L$22)^(Releasing!BZ$2-1))</f>
        <v>0</v>
      </c>
      <c r="CA12" s="47">
        <f>IF('Res Rent Roll'!$B13="","",Rollover!BZ13*'Res Rent Roll'!$S13*'Res Rent Roll'!$C13*(1+'Property Summary'!$L$22)^(Releasing!CA$2-1))</f>
        <v>0</v>
      </c>
      <c r="CB12" s="47">
        <f>IF('Res Rent Roll'!$B13="","",Rollover!CA13*'Res Rent Roll'!$S13*'Res Rent Roll'!$C13*(1+'Property Summary'!$L$22)^(Releasing!CB$2-1))</f>
        <v>0</v>
      </c>
      <c r="CC12" s="47">
        <f>IF('Res Rent Roll'!$B13="","",Rollover!CB13*'Res Rent Roll'!$S13*'Res Rent Roll'!$C13*(1+'Property Summary'!$L$22)^(Releasing!CC$2-1))</f>
        <v>0</v>
      </c>
      <c r="CD12" s="47">
        <f>IF('Res Rent Roll'!$B13="","",Rollover!CC13*'Res Rent Roll'!$S13*'Res Rent Roll'!$C13*(1+'Property Summary'!$L$22)^(Releasing!CD$2-1))</f>
        <v>0</v>
      </c>
      <c r="CE12" s="47">
        <f>IF('Res Rent Roll'!$B13="","",Rollover!CD13*'Res Rent Roll'!$S13*'Res Rent Roll'!$C13*(1+'Property Summary'!$L$22)^(Releasing!CE$2-1))</f>
        <v>0</v>
      </c>
      <c r="CF12" s="47">
        <f>IF('Res Rent Roll'!$B13="","",Rollover!CE13*'Res Rent Roll'!$S13*'Res Rent Roll'!$C13*(1+'Property Summary'!$L$22)^(Releasing!CF$2-1))</f>
        <v>0</v>
      </c>
      <c r="CG12" s="47">
        <f>IF('Res Rent Roll'!$B13="","",Rollover!CF13*'Res Rent Roll'!$S13*'Res Rent Roll'!$C13*(1+'Property Summary'!$L$22)^(Releasing!CG$2-1))</f>
        <v>0</v>
      </c>
      <c r="CH12" s="47">
        <f>IF('Res Rent Roll'!$B13="","",Rollover!CG13*'Res Rent Roll'!$S13*'Res Rent Roll'!$C13*(1+'Property Summary'!$L$22)^(Releasing!CH$2-1))</f>
        <v>0</v>
      </c>
      <c r="CI12" s="47">
        <f>IF('Res Rent Roll'!$B13="","",Rollover!CH13*'Res Rent Roll'!$S13*'Res Rent Roll'!$C13*(1+'Property Summary'!$L$22)^(Releasing!CI$2-1))</f>
        <v>0</v>
      </c>
      <c r="CJ12" s="47">
        <f>IF('Res Rent Roll'!$B13="","",Rollover!CI13*'Res Rent Roll'!$S13*'Res Rent Roll'!$C13*(1+'Property Summary'!$L$22)^(Releasing!CJ$2-1))</f>
        <v>137.84228011791359</v>
      </c>
      <c r="CK12" s="47">
        <f>IF('Res Rent Roll'!$B13="","",Rollover!CJ13*'Res Rent Roll'!$S13*'Res Rent Roll'!$C13*(1+'Property Summary'!$L$22)^(Releasing!CK$2-1))</f>
        <v>0</v>
      </c>
      <c r="CL12" s="47">
        <f>IF('Res Rent Roll'!$B13="","",Rollover!CK13*'Res Rent Roll'!$S13*'Res Rent Roll'!$C13*(1+'Property Summary'!$L$22)^(Releasing!CL$2-1))</f>
        <v>0</v>
      </c>
      <c r="CM12" s="47">
        <f>IF('Res Rent Roll'!$B13="","",Rollover!CL13*'Res Rent Roll'!$S13*'Res Rent Roll'!$C13*(1+'Property Summary'!$L$22)^(Releasing!CM$2-1))</f>
        <v>0</v>
      </c>
      <c r="CN12" s="47">
        <f>IF('Res Rent Roll'!$B13="","",Rollover!CM13*'Res Rent Roll'!$S13*'Res Rent Roll'!$C13*(1+'Property Summary'!$L$22)^(Releasing!CN$2-1))</f>
        <v>0</v>
      </c>
      <c r="CO12" s="47">
        <f>IF('Res Rent Roll'!$B13="","",Rollover!CN13*'Res Rent Roll'!$S13*'Res Rent Roll'!$C13*(1+'Property Summary'!$L$22)^(Releasing!CO$2-1))</f>
        <v>0</v>
      </c>
      <c r="CP12" s="47">
        <f>IF('Res Rent Roll'!$B13="","",Rollover!CO13*'Res Rent Roll'!$S13*'Res Rent Roll'!$C13*(1+'Property Summary'!$L$22)^(Releasing!CP$2-1))</f>
        <v>0</v>
      </c>
      <c r="CQ12" s="47">
        <f>IF('Res Rent Roll'!$B13="","",Rollover!CP13*'Res Rent Roll'!$S13*'Res Rent Roll'!$C13*(1+'Property Summary'!$L$22)^(Releasing!CQ$2-1))</f>
        <v>0</v>
      </c>
      <c r="CR12" s="47">
        <f>IF('Res Rent Roll'!$B13="","",Rollover!CQ13*'Res Rent Roll'!$S13*'Res Rent Roll'!$C13*(1+'Property Summary'!$L$22)^(Releasing!CR$2-1))</f>
        <v>0</v>
      </c>
      <c r="CS12" s="47">
        <f>IF('Res Rent Roll'!$B13="","",Rollover!CR13*'Res Rent Roll'!$S13*'Res Rent Roll'!$C13*(1+'Property Summary'!$L$22)^(Releasing!CS$2-1))</f>
        <v>0</v>
      </c>
      <c r="CT12" s="47">
        <f>IF('Res Rent Roll'!$B13="","",Rollover!CS13*'Res Rent Roll'!$S13*'Res Rent Roll'!$C13*(1+'Property Summary'!$L$22)^(Releasing!CT$2-1))</f>
        <v>0</v>
      </c>
      <c r="CU12" s="47">
        <f>IF('Res Rent Roll'!$B13="","",Rollover!CT13*'Res Rent Roll'!$S13*'Res Rent Roll'!$C13*(1+'Property Summary'!$L$22)^(Releasing!CU$2-1))</f>
        <v>0</v>
      </c>
      <c r="CV12" s="47">
        <f>IF('Res Rent Roll'!$B13="","",Rollover!CU13*'Res Rent Roll'!$S13*'Res Rent Roll'!$C13*(1+'Property Summary'!$L$22)^(Releasing!CV$2-1))</f>
        <v>140.59912572027187</v>
      </c>
      <c r="CW12" s="47">
        <f>IF('Res Rent Roll'!$B13="","",Rollover!CV13*'Res Rent Roll'!$S13*'Res Rent Roll'!$C13*(1+'Property Summary'!$L$22)^(Releasing!CW$2-1))</f>
        <v>0</v>
      </c>
      <c r="CX12" s="47">
        <f>IF('Res Rent Roll'!$B13="","",Rollover!CW13*'Res Rent Roll'!$S13*'Res Rent Roll'!$C13*(1+'Property Summary'!$L$22)^(Releasing!CX$2-1))</f>
        <v>0</v>
      </c>
      <c r="CY12" s="47">
        <f>IF('Res Rent Roll'!$B13="","",Rollover!CX13*'Res Rent Roll'!$S13*'Res Rent Roll'!$C13*(1+'Property Summary'!$L$22)^(Releasing!CY$2-1))</f>
        <v>0</v>
      </c>
      <c r="CZ12" s="47">
        <f>IF('Res Rent Roll'!$B13="","",Rollover!CY13*'Res Rent Roll'!$S13*'Res Rent Roll'!$C13*(1+'Property Summary'!$L$22)^(Releasing!CZ$2-1))</f>
        <v>0</v>
      </c>
      <c r="DA12" s="47">
        <f>IF('Res Rent Roll'!$B13="","",Rollover!CZ13*'Res Rent Roll'!$S13*'Res Rent Roll'!$C13*(1+'Property Summary'!$L$22)^(Releasing!DA$2-1))</f>
        <v>0</v>
      </c>
      <c r="DB12" s="47">
        <f>IF('Res Rent Roll'!$B13="","",Rollover!DA13*'Res Rent Roll'!$S13*'Res Rent Roll'!$C13*(1+'Property Summary'!$L$22)^(Releasing!DB$2-1))</f>
        <v>0</v>
      </c>
      <c r="DC12" s="47">
        <f>IF('Res Rent Roll'!$B13="","",Rollover!DB13*'Res Rent Roll'!$S13*'Res Rent Roll'!$C13*(1+'Property Summary'!$L$22)^(Releasing!DC$2-1))</f>
        <v>0</v>
      </c>
      <c r="DD12" s="47">
        <f>IF('Res Rent Roll'!$B13="","",Rollover!DC13*'Res Rent Roll'!$S13*'Res Rent Roll'!$C13*(1+'Property Summary'!$L$22)^(Releasing!DD$2-1))</f>
        <v>0</v>
      </c>
      <c r="DE12" s="47">
        <f>IF('Res Rent Roll'!$B13="","",Rollover!DD13*'Res Rent Roll'!$S13*'Res Rent Roll'!$C13*(1+'Property Summary'!$L$22)^(Releasing!DE$2-1))</f>
        <v>0</v>
      </c>
      <c r="DF12" s="47">
        <f>IF('Res Rent Roll'!$B13="","",Rollover!DE13*'Res Rent Roll'!$S13*'Res Rent Roll'!$C13*(1+'Property Summary'!$L$22)^(Releasing!DF$2-1))</f>
        <v>0</v>
      </c>
      <c r="DG12" s="47">
        <f>IF('Res Rent Roll'!$B13="","",Rollover!DF13*'Res Rent Roll'!$S13*'Res Rent Roll'!$C13*(1+'Property Summary'!$L$22)^(Releasing!DG$2-1))</f>
        <v>0</v>
      </c>
      <c r="DH12" s="47">
        <f>IF('Res Rent Roll'!$B13="","",Rollover!DG13*'Res Rent Roll'!$S13*'Res Rent Roll'!$C13*(1+'Property Summary'!$L$22)^(Releasing!DH$2-1))</f>
        <v>143.4111082346773</v>
      </c>
      <c r="DI12" s="47">
        <f>IF('Res Rent Roll'!$B13="","",Rollover!DH13*'Res Rent Roll'!$S13*'Res Rent Roll'!$C13*(1+'Property Summary'!$L$22)^(Releasing!DI$2-1))</f>
        <v>0</v>
      </c>
      <c r="DJ12" s="47">
        <f>IF('Res Rent Roll'!$B13="","",Rollover!DI13*'Res Rent Roll'!$S13*'Res Rent Roll'!$C13*(1+'Property Summary'!$L$22)^(Releasing!DJ$2-1))</f>
        <v>0</v>
      </c>
      <c r="DK12" s="47">
        <f>IF('Res Rent Roll'!$B13="","",Rollover!DJ13*'Res Rent Roll'!$S13*'Res Rent Roll'!$C13*(1+'Property Summary'!$L$22)^(Releasing!DK$2-1))</f>
        <v>0</v>
      </c>
      <c r="DL12" s="47">
        <f>IF('Res Rent Roll'!$B13="","",Rollover!DK13*'Res Rent Roll'!$S13*'Res Rent Roll'!$C13*(1+'Property Summary'!$L$22)^(Releasing!DL$2-1))</f>
        <v>0</v>
      </c>
      <c r="DM12" s="47">
        <f>IF('Res Rent Roll'!$B13="","",Rollover!DL13*'Res Rent Roll'!$S13*'Res Rent Roll'!$C13*(1+'Property Summary'!$L$22)^(Releasing!DM$2-1))</f>
        <v>0</v>
      </c>
      <c r="DN12" s="47">
        <f>IF('Res Rent Roll'!$B13="","",Rollover!DM13*'Res Rent Roll'!$S13*'Res Rent Roll'!$C13*(1+'Property Summary'!$L$22)^(Releasing!DN$2-1))</f>
        <v>0</v>
      </c>
      <c r="DO12" s="47">
        <f>IF('Res Rent Roll'!$B13="","",Rollover!DN13*'Res Rent Roll'!$S13*'Res Rent Roll'!$C13*(1+'Property Summary'!$L$22)^(Releasing!DO$2-1))</f>
        <v>0</v>
      </c>
      <c r="DP12" s="47">
        <f>IF('Res Rent Roll'!$B13="","",Rollover!DO13*'Res Rent Roll'!$S13*'Res Rent Roll'!$C13*(1+'Property Summary'!$L$22)^(Releasing!DP$2-1))</f>
        <v>0</v>
      </c>
      <c r="DQ12" s="47">
        <f>IF('Res Rent Roll'!$B13="","",Rollover!DP13*'Res Rent Roll'!$S13*'Res Rent Roll'!$C13*(1+'Property Summary'!$L$22)^(Releasing!DQ$2-1))</f>
        <v>0</v>
      </c>
      <c r="DR12" s="47">
        <f>IF('Res Rent Roll'!$B13="","",Rollover!DQ13*'Res Rent Roll'!$S13*'Res Rent Roll'!$C13*(1+'Property Summary'!$L$22)^(Releasing!DR$2-1))</f>
        <v>0</v>
      </c>
      <c r="DS12" s="47">
        <f>IF('Res Rent Roll'!$B13="","",Rollover!DR13*'Res Rent Roll'!$S13*'Res Rent Roll'!$C13*(1+'Property Summary'!$L$22)^(Releasing!DS$2-1))</f>
        <v>0</v>
      </c>
      <c r="DT12" s="47">
        <f>IF('Res Rent Roll'!$B13="","",Rollover!DS13*'Res Rent Roll'!$S13*'Res Rent Roll'!$C13*(1+'Property Summary'!$L$22)^(Releasing!DT$2-1))</f>
        <v>146.27933039937085</v>
      </c>
      <c r="DU12" s="47">
        <f>IF('Res Rent Roll'!$B13="","",Rollover!DT13*'Res Rent Roll'!$S13*'Res Rent Roll'!$C13*(1+'Property Summary'!$L$22)^(Releasing!DU$2-1))</f>
        <v>0</v>
      </c>
      <c r="DV12" s="47">
        <f>IF('Res Rent Roll'!$B13="","",Rollover!DU13*'Res Rent Roll'!$S13*'Res Rent Roll'!$C13*(1+'Property Summary'!$L$22)^(Releasing!DV$2-1))</f>
        <v>0</v>
      </c>
      <c r="DW12" s="47">
        <f>IF('Res Rent Roll'!$B13="","",Rollover!DV13*'Res Rent Roll'!$S13*'Res Rent Roll'!$C13*(1+'Property Summary'!$L$22)^(Releasing!DW$2-1))</f>
        <v>0</v>
      </c>
      <c r="DX12" s="47">
        <f>IF('Res Rent Roll'!$B13="","",Rollover!DW13*'Res Rent Roll'!$S13*'Res Rent Roll'!$C13*(1+'Property Summary'!$L$22)^(Releasing!DX$2-1))</f>
        <v>0</v>
      </c>
      <c r="DY12" s="47">
        <f>IF('Res Rent Roll'!$B13="","",Rollover!DX13*'Res Rent Roll'!$S13*'Res Rent Roll'!$C13*(1+'Property Summary'!$L$22)^(Releasing!DY$2-1))</f>
        <v>0</v>
      </c>
      <c r="DZ12" s="47">
        <f>IF('Res Rent Roll'!$B13="","",Rollover!DY13*'Res Rent Roll'!$S13*'Res Rent Roll'!$C13*(1+'Property Summary'!$L$22)^(Releasing!DZ$2-1))</f>
        <v>0</v>
      </c>
      <c r="EA12" s="47">
        <f>IF('Res Rent Roll'!$B13="","",Rollover!DZ13*'Res Rent Roll'!$S13*'Res Rent Roll'!$C13*(1+'Property Summary'!$L$22)^(Releasing!EA$2-1))</f>
        <v>0</v>
      </c>
      <c r="EB12" s="47">
        <f>IF('Res Rent Roll'!$B13="","",Rollover!EA13*'Res Rent Roll'!$S13*'Res Rent Roll'!$C13*(1+'Property Summary'!$L$22)^(Releasing!EB$2-1))</f>
        <v>0</v>
      </c>
      <c r="EC12" s="47">
        <f>IF('Res Rent Roll'!$B13="","",Rollover!EB13*'Res Rent Roll'!$S13*'Res Rent Roll'!$C13*(1+'Property Summary'!$L$22)^(Releasing!EC$2-1))</f>
        <v>0</v>
      </c>
      <c r="ED12" s="47">
        <f>IF('Res Rent Roll'!$B13="","",Rollover!EC13*'Res Rent Roll'!$S13*'Res Rent Roll'!$C13*(1+'Property Summary'!$L$22)^(Releasing!ED$2-1))</f>
        <v>0</v>
      </c>
      <c r="EE12" s="47">
        <f>IF('Res Rent Roll'!$B13="","",Rollover!ED13*'Res Rent Roll'!$S13*'Res Rent Roll'!$C13*(1+'Property Summary'!$L$22)^(Releasing!EE$2-1))</f>
        <v>0</v>
      </c>
      <c r="EF12" s="47">
        <f>IF('Res Rent Roll'!$B13="","",Rollover!EE13*'Res Rent Roll'!$S13*'Res Rent Roll'!$C13*(1+'Property Summary'!$L$22)^(Releasing!EF$2-1))</f>
        <v>149.20491700735823</v>
      </c>
      <c r="EG12" s="47">
        <f>IF('Res Rent Roll'!$B13="","",Rollover!EF13*'Res Rent Roll'!$S13*'Res Rent Roll'!$C13*(1+'Property Summary'!$L$22)^(Releasing!EG$2-1))</f>
        <v>0</v>
      </c>
      <c r="EH12" s="47">
        <f>IF('Res Rent Roll'!$B13="","",Rollover!EG13*'Res Rent Roll'!$S13*'Res Rent Roll'!$C13*(1+'Property Summary'!$L$22)^(Releasing!EH$2-1))</f>
        <v>0</v>
      </c>
      <c r="EI12" s="47">
        <f>IF('Res Rent Roll'!$B13="","",Rollover!EH13*'Res Rent Roll'!$S13*'Res Rent Roll'!$C13*(1+'Property Summary'!$L$22)^(Releasing!EI$2-1))</f>
        <v>0</v>
      </c>
      <c r="EJ12" s="47">
        <f>IF('Res Rent Roll'!$B13="","",Rollover!EI13*'Res Rent Roll'!$S13*'Res Rent Roll'!$C13*(1+'Property Summary'!$L$22)^(Releasing!EJ$2-1))</f>
        <v>0</v>
      </c>
      <c r="EK12" s="47">
        <f>IF('Res Rent Roll'!$B13="","",Rollover!EJ13*'Res Rent Roll'!$S13*'Res Rent Roll'!$C13*(1+'Property Summary'!$L$22)^(Releasing!EK$2-1))</f>
        <v>0</v>
      </c>
      <c r="EL12" s="47">
        <f>IF('Res Rent Roll'!$B13="","",Rollover!EK13*'Res Rent Roll'!$S13*'Res Rent Roll'!$C13*(1+'Property Summary'!$L$22)^(Releasing!EL$2-1))</f>
        <v>0</v>
      </c>
      <c r="EM12" s="47">
        <f>IF('Res Rent Roll'!$B13="","",Rollover!EL13*'Res Rent Roll'!$S13*'Res Rent Roll'!$C13*(1+'Property Summary'!$L$22)^(Releasing!EM$2-1))</f>
        <v>0</v>
      </c>
      <c r="EN12" s="47">
        <f>IF('Res Rent Roll'!$B13="","",Rollover!EM13*'Res Rent Roll'!$S13*'Res Rent Roll'!$C13*(1+'Property Summary'!$L$22)^(Releasing!EN$2-1))</f>
        <v>0</v>
      </c>
      <c r="EO12" s="47">
        <f>IF('Res Rent Roll'!$B13="","",Rollover!EN13*'Res Rent Roll'!$S13*'Res Rent Roll'!$C13*(1+'Property Summary'!$L$22)^(Releasing!EO$2-1))</f>
        <v>0</v>
      </c>
      <c r="EP12" s="47">
        <f>IF('Res Rent Roll'!$B13="","",Rollover!EO13*'Res Rent Roll'!$S13*'Res Rent Roll'!$C13*(1+'Property Summary'!$L$22)^(Releasing!EP$2-1))</f>
        <v>0</v>
      </c>
      <c r="EQ12" s="47">
        <f>IF('Res Rent Roll'!$B13="","",Rollover!EP13*'Res Rent Roll'!$S13*'Res Rent Roll'!$C13*(1+'Property Summary'!$L$22)^(Releasing!EQ$2-1))</f>
        <v>0</v>
      </c>
      <c r="ER12" s="47">
        <f>IF('Res Rent Roll'!$B13="","",Rollover!EQ13*'Res Rent Roll'!$S13*'Res Rent Roll'!$C13*(1+'Property Summary'!$L$22)^(Releasing!ER$2-1))</f>
        <v>152.18901534750543</v>
      </c>
      <c r="ES12" s="47">
        <f>IF('Res Rent Roll'!$B13="","",Rollover!ER13*'Res Rent Roll'!$S13*'Res Rent Roll'!$C13*(1+'Property Summary'!$L$22)^(Releasing!ES$2-1))</f>
        <v>0</v>
      </c>
      <c r="ET12" s="47">
        <f>IF('Res Rent Roll'!$B13="","",Rollover!ES13*'Res Rent Roll'!$S13*'Res Rent Roll'!$C13*(1+'Property Summary'!$L$22)^(Releasing!ET$2-1))</f>
        <v>0</v>
      </c>
      <c r="EU12" s="47">
        <f>IF('Res Rent Roll'!$B13="","",Rollover!ET13*'Res Rent Roll'!$S13*'Res Rent Roll'!$C13*(1+'Property Summary'!$L$22)^(Releasing!EU$2-1))</f>
        <v>0</v>
      </c>
      <c r="EV12" s="47">
        <f>IF('Res Rent Roll'!$B13="","",Rollover!EU13*'Res Rent Roll'!$S13*'Res Rent Roll'!$C13*(1+'Property Summary'!$L$22)^(Releasing!EV$2-1))</f>
        <v>0</v>
      </c>
      <c r="EW12" s="47">
        <f>IF('Res Rent Roll'!$B13="","",Rollover!EV13*'Res Rent Roll'!$S13*'Res Rent Roll'!$C13*(1+'Property Summary'!$L$22)^(Releasing!EW$2-1))</f>
        <v>0</v>
      </c>
      <c r="EX12" s="47">
        <f>IF('Res Rent Roll'!$B13="","",Rollover!EW13*'Res Rent Roll'!$S13*'Res Rent Roll'!$C13*(1+'Property Summary'!$L$22)^(Releasing!EX$2-1))</f>
        <v>0</v>
      </c>
      <c r="EY12" s="47">
        <f>IF('Res Rent Roll'!$B13="","",Rollover!EX13*'Res Rent Roll'!$S13*'Res Rent Roll'!$C13*(1+'Property Summary'!$L$22)^(Releasing!EY$2-1))</f>
        <v>0</v>
      </c>
      <c r="EZ12" s="47">
        <f>IF('Res Rent Roll'!$B13="","",Rollover!EY13*'Res Rent Roll'!$S13*'Res Rent Roll'!$C13*(1+'Property Summary'!$L$22)^(Releasing!EZ$2-1))</f>
        <v>0</v>
      </c>
      <c r="FA12" s="47">
        <f>IF('Res Rent Roll'!$B13="","",Rollover!EZ13*'Res Rent Roll'!$S13*'Res Rent Roll'!$C13*(1+'Property Summary'!$L$22)^(Releasing!FA$2-1))</f>
        <v>0</v>
      </c>
      <c r="FB12" s="47">
        <f>IF('Res Rent Roll'!$B13="","",Rollover!FA13*'Res Rent Roll'!$S13*'Res Rent Roll'!$C13*(1+'Property Summary'!$L$22)^(Releasing!FB$2-1))</f>
        <v>0</v>
      </c>
      <c r="FC12" s="47">
        <f>IF('Res Rent Roll'!$B13="","",Rollover!FB13*'Res Rent Roll'!$S13*'Res Rent Roll'!$C13*(1+'Property Summary'!$L$22)^(Releasing!FC$2-1))</f>
        <v>0</v>
      </c>
      <c r="FD12" s="47">
        <f>IF('Res Rent Roll'!$B13="","",Rollover!FC13*'Res Rent Roll'!$S13*'Res Rent Roll'!$C13*(1+'Property Summary'!$L$22)^(Releasing!FD$2-1))</f>
        <v>155.23279565445554</v>
      </c>
      <c r="FE12" s="47">
        <f>IF('Res Rent Roll'!$B13="","",Rollover!FD13*'Res Rent Roll'!$S13*'Res Rent Roll'!$C13*(1+'Property Summary'!$L$22)^(Releasing!FE$2-1))</f>
        <v>0</v>
      </c>
      <c r="FF12" s="47">
        <f>IF('Res Rent Roll'!$B13="","",Rollover!FE13*'Res Rent Roll'!$S13*'Res Rent Roll'!$C13*(1+'Property Summary'!$L$22)^(Releasing!FF$2-1))</f>
        <v>0</v>
      </c>
      <c r="FG12" s="47">
        <f>IF('Res Rent Roll'!$B13="","",Rollover!FF13*'Res Rent Roll'!$S13*'Res Rent Roll'!$C13*(1+'Property Summary'!$L$22)^(Releasing!FG$2-1))</f>
        <v>0</v>
      </c>
      <c r="FH12" s="47">
        <f>IF('Res Rent Roll'!$B13="","",Rollover!FG13*'Res Rent Roll'!$S13*'Res Rent Roll'!$C13*(1+'Property Summary'!$L$22)^(Releasing!FH$2-1))</f>
        <v>0</v>
      </c>
      <c r="FI12" s="47">
        <f>IF('Res Rent Roll'!$B13="","",Rollover!FH13*'Res Rent Roll'!$S13*'Res Rent Roll'!$C13*(1+'Property Summary'!$L$22)^(Releasing!FI$2-1))</f>
        <v>0</v>
      </c>
      <c r="FJ12" s="47">
        <f>IF('Res Rent Roll'!$B13="","",Rollover!FI13*'Res Rent Roll'!$S13*'Res Rent Roll'!$C13*(1+'Property Summary'!$L$22)^(Releasing!FJ$2-1))</f>
        <v>0</v>
      </c>
      <c r="FK12" s="47">
        <f>IF('Res Rent Roll'!$B13="","",Rollover!FJ13*'Res Rent Roll'!$S13*'Res Rent Roll'!$C13*(1+'Property Summary'!$L$22)^(Releasing!FK$2-1))</f>
        <v>0</v>
      </c>
      <c r="FL12" s="47">
        <f>IF('Res Rent Roll'!$B13="","",Rollover!FK13*'Res Rent Roll'!$S13*'Res Rent Roll'!$C13*(1+'Property Summary'!$L$22)^(Releasing!FL$2-1))</f>
        <v>0</v>
      </c>
      <c r="FM12" s="47">
        <f>IF('Res Rent Roll'!$B13="","",Rollover!FL13*'Res Rent Roll'!$S13*'Res Rent Roll'!$C13*(1+'Property Summary'!$L$22)^(Releasing!FM$2-1))</f>
        <v>0</v>
      </c>
      <c r="FN12" s="47">
        <f>IF('Res Rent Roll'!$B13="","",Rollover!FM13*'Res Rent Roll'!$S13*'Res Rent Roll'!$C13*(1+'Property Summary'!$L$22)^(Releasing!FN$2-1))</f>
        <v>0</v>
      </c>
      <c r="FO12" s="47">
        <f>IF('Res Rent Roll'!$B13="","",Rollover!FN13*'Res Rent Roll'!$S13*'Res Rent Roll'!$C13*(1+'Property Summary'!$L$22)^(Releasing!FO$2-1))</f>
        <v>0</v>
      </c>
      <c r="FP12" s="47">
        <f>IF('Res Rent Roll'!$B13="","",Rollover!FO13*'Res Rent Roll'!$S13*'Res Rent Roll'!$C13*(1+'Property Summary'!$L$22)^(Releasing!FP$2-1))</f>
        <v>158.33745156754466</v>
      </c>
      <c r="FQ12" s="47">
        <f>IF('Res Rent Roll'!$B13="","",Rollover!FP13*'Res Rent Roll'!$S13*'Res Rent Roll'!$C13*(1+'Property Summary'!$L$22)^(Releasing!FQ$2-1))</f>
        <v>0</v>
      </c>
      <c r="FR12" s="47">
        <f>IF('Res Rent Roll'!$B13="","",Rollover!FQ13*'Res Rent Roll'!$S13*'Res Rent Roll'!$C13*(1+'Property Summary'!$L$22)^(Releasing!FR$2-1))</f>
        <v>0</v>
      </c>
      <c r="FS12" s="47">
        <f>IF('Res Rent Roll'!$B13="","",Rollover!FR13*'Res Rent Roll'!$S13*'Res Rent Roll'!$C13*(1+'Property Summary'!$L$22)^(Releasing!FS$2-1))</f>
        <v>0</v>
      </c>
      <c r="FT12" s="47">
        <f>IF('Res Rent Roll'!$B13="","",Rollover!FS13*'Res Rent Roll'!$S13*'Res Rent Roll'!$C13*(1+'Property Summary'!$L$22)^(Releasing!FT$2-1))</f>
        <v>0</v>
      </c>
      <c r="FU12" s="47">
        <f>IF('Res Rent Roll'!$B13="","",Rollover!FT13*'Res Rent Roll'!$S13*'Res Rent Roll'!$C13*(1+'Property Summary'!$L$22)^(Releasing!FU$2-1))</f>
        <v>0</v>
      </c>
      <c r="FV12" s="47">
        <f>IF('Res Rent Roll'!$B13="","",Rollover!FU13*'Res Rent Roll'!$S13*'Res Rent Roll'!$C13*(1+'Property Summary'!$L$22)^(Releasing!FV$2-1))</f>
        <v>0</v>
      </c>
      <c r="FW12" s="47">
        <f>IF('Res Rent Roll'!$B13="","",Rollover!FV13*'Res Rent Roll'!$S13*'Res Rent Roll'!$C13*(1+'Property Summary'!$L$22)^(Releasing!FW$2-1))</f>
        <v>0</v>
      </c>
      <c r="FX12" s="47">
        <f>IF('Res Rent Roll'!$B13="","",Rollover!FW13*'Res Rent Roll'!$S13*'Res Rent Roll'!$C13*(1+'Property Summary'!$L$22)^(Releasing!FX$2-1))</f>
        <v>0</v>
      </c>
      <c r="FY12" s="47">
        <f>IF('Res Rent Roll'!$B13="","",Rollover!FX13*'Res Rent Roll'!$S13*'Res Rent Roll'!$C13*(1+'Property Summary'!$L$22)^(Releasing!FY$2-1))</f>
        <v>0</v>
      </c>
      <c r="FZ12" s="47">
        <f>IF('Res Rent Roll'!$B13="","",Rollover!FY13*'Res Rent Roll'!$S13*'Res Rent Roll'!$C13*(1+'Property Summary'!$L$22)^(Releasing!FZ$2-1))</f>
        <v>0</v>
      </c>
      <c r="GA12" s="48">
        <f>IF('Res Rent Roll'!$B13="","",Rollover!FZ13*'Res Rent Roll'!$S13*'Res Rent Roll'!$C13*(1+'Property Summary'!$L$22)^(Releasing!GA$2-1))</f>
        <v>0</v>
      </c>
    </row>
    <row r="13" spans="2:183" x14ac:dyDescent="0.3">
      <c r="B13" s="42" t="str">
        <f>IF('Res Rent Roll'!$B14="","",'Res Rent Roll'!$B14)</f>
        <v>1-Bed B (No Renovation)</v>
      </c>
      <c r="C13" s="43"/>
      <c r="D13" s="47">
        <f>IF('Res Rent Roll'!$B14="","",Rollover!C14*'Res Rent Roll'!$S14*'Res Rent Roll'!$C14*(1+'Property Summary'!$L$22)^(Releasing!D$2-1))</f>
        <v>0</v>
      </c>
      <c r="E13" s="47">
        <f>IF('Res Rent Roll'!$B14="","",Rollover!D14*'Res Rent Roll'!$S14*'Res Rent Roll'!$C14*(1+'Property Summary'!$L$22)^(Releasing!E$2-1))</f>
        <v>0</v>
      </c>
      <c r="F13" s="47">
        <f>IF('Res Rent Roll'!$B14="","",Rollover!E14*'Res Rent Roll'!$S14*'Res Rent Roll'!$C14*(1+'Property Summary'!$L$22)^(Releasing!F$2-1))</f>
        <v>0</v>
      </c>
      <c r="G13" s="47">
        <f>IF('Res Rent Roll'!$B14="","",Rollover!F14*'Res Rent Roll'!$S14*'Res Rent Roll'!$C14*(1+'Property Summary'!$L$22)^(Releasing!G$2-1))</f>
        <v>0</v>
      </c>
      <c r="H13" s="47">
        <f>IF('Res Rent Roll'!$B14="","",Rollover!G14*'Res Rent Roll'!$S14*'Res Rent Roll'!$C14*(1+'Property Summary'!$L$22)^(Releasing!H$2-1))</f>
        <v>0</v>
      </c>
      <c r="I13" s="47">
        <f>IF('Res Rent Roll'!$B14="","",Rollover!H14*'Res Rent Roll'!$S14*'Res Rent Roll'!$C14*(1+'Property Summary'!$L$22)^(Releasing!I$2-1))</f>
        <v>0</v>
      </c>
      <c r="J13" s="47">
        <f>IF('Res Rent Roll'!$B14="","",Rollover!I14*'Res Rent Roll'!$S14*'Res Rent Roll'!$C14*(1+'Property Summary'!$L$22)^(Releasing!J$2-1))</f>
        <v>0</v>
      </c>
      <c r="K13" s="47">
        <f>IF('Res Rent Roll'!$B14="","",Rollover!J14*'Res Rent Roll'!$S14*'Res Rent Roll'!$C14*(1+'Property Summary'!$L$22)^(Releasing!K$2-1))</f>
        <v>0</v>
      </c>
      <c r="L13" s="47">
        <f>IF('Res Rent Roll'!$B14="","",Rollover!K14*'Res Rent Roll'!$S14*'Res Rent Roll'!$C14*(1+'Property Summary'!$L$22)^(Releasing!L$2-1))</f>
        <v>0</v>
      </c>
      <c r="M13" s="47">
        <f>IF('Res Rent Roll'!$B14="","",Rollover!L14*'Res Rent Roll'!$S14*'Res Rent Roll'!$C14*(1+'Property Summary'!$L$22)^(Releasing!M$2-1))</f>
        <v>0</v>
      </c>
      <c r="N13" s="47">
        <f>IF('Res Rent Roll'!$B14="","",Rollover!M14*'Res Rent Roll'!$S14*'Res Rent Roll'!$C14*(1+'Property Summary'!$L$22)^(Releasing!N$2-1))</f>
        <v>0</v>
      </c>
      <c r="O13" s="47">
        <f>IF('Res Rent Roll'!$B14="","",Rollover!N14*'Res Rent Roll'!$S14*'Res Rent Roll'!$C14*(1+'Property Summary'!$L$22)^(Releasing!O$2-1))</f>
        <v>0</v>
      </c>
      <c r="P13" s="47">
        <f>IF('Res Rent Roll'!$B14="","",Rollover!O14*'Res Rent Roll'!$S14*'Res Rent Roll'!$C14*(1+'Property Summary'!$L$22)^(Releasing!P$2-1))</f>
        <v>48.96</v>
      </c>
      <c r="Q13" s="47">
        <f>IF('Res Rent Roll'!$B14="","",Rollover!P14*'Res Rent Roll'!$S14*'Res Rent Roll'!$C14*(1+'Property Summary'!$L$22)^(Releasing!Q$2-1))</f>
        <v>0</v>
      </c>
      <c r="R13" s="47">
        <f>IF('Res Rent Roll'!$B14="","",Rollover!Q14*'Res Rent Roll'!$S14*'Res Rent Roll'!$C14*(1+'Property Summary'!$L$22)^(Releasing!R$2-1))</f>
        <v>0</v>
      </c>
      <c r="S13" s="47">
        <f>IF('Res Rent Roll'!$B14="","",Rollover!R14*'Res Rent Roll'!$S14*'Res Rent Roll'!$C14*(1+'Property Summary'!$L$22)^(Releasing!S$2-1))</f>
        <v>0</v>
      </c>
      <c r="T13" s="47">
        <f>IF('Res Rent Roll'!$B14="","",Rollover!S14*'Res Rent Roll'!$S14*'Res Rent Roll'!$C14*(1+'Property Summary'!$L$22)^(Releasing!T$2-1))</f>
        <v>0</v>
      </c>
      <c r="U13" s="47">
        <f>IF('Res Rent Roll'!$B14="","",Rollover!T14*'Res Rent Roll'!$S14*'Res Rent Roll'!$C14*(1+'Property Summary'!$L$22)^(Releasing!U$2-1))</f>
        <v>0</v>
      </c>
      <c r="V13" s="47">
        <f>IF('Res Rent Roll'!$B14="","",Rollover!U14*'Res Rent Roll'!$S14*'Res Rent Roll'!$C14*(1+'Property Summary'!$L$22)^(Releasing!V$2-1))</f>
        <v>0</v>
      </c>
      <c r="W13" s="47">
        <f>IF('Res Rent Roll'!$B14="","",Rollover!V14*'Res Rent Roll'!$S14*'Res Rent Roll'!$C14*(1+'Property Summary'!$L$22)^(Releasing!W$2-1))</f>
        <v>0</v>
      </c>
      <c r="X13" s="47">
        <f>IF('Res Rent Roll'!$B14="","",Rollover!W14*'Res Rent Roll'!$S14*'Res Rent Roll'!$C14*(1+'Property Summary'!$L$22)^(Releasing!X$2-1))</f>
        <v>0</v>
      </c>
      <c r="Y13" s="47">
        <f>IF('Res Rent Roll'!$B14="","",Rollover!X14*'Res Rent Roll'!$S14*'Res Rent Roll'!$C14*(1+'Property Summary'!$L$22)^(Releasing!Y$2-1))</f>
        <v>0</v>
      </c>
      <c r="Z13" s="47">
        <f>IF('Res Rent Roll'!$B14="","",Rollover!Y14*'Res Rent Roll'!$S14*'Res Rent Roll'!$C14*(1+'Property Summary'!$L$22)^(Releasing!Z$2-1))</f>
        <v>0</v>
      </c>
      <c r="AA13" s="47">
        <f>IF('Res Rent Roll'!$B14="","",Rollover!Z14*'Res Rent Roll'!$S14*'Res Rent Roll'!$C14*(1+'Property Summary'!$L$22)^(Releasing!AA$2-1))</f>
        <v>0</v>
      </c>
      <c r="AB13" s="47">
        <f>IF('Res Rent Roll'!$B14="","",Rollover!AA14*'Res Rent Roll'!$S14*'Res Rent Roll'!$C14*(1+'Property Summary'!$L$22)^(Releasing!AB$2-1))</f>
        <v>49.9392</v>
      </c>
      <c r="AC13" s="47">
        <f>IF('Res Rent Roll'!$B14="","",Rollover!AB14*'Res Rent Roll'!$S14*'Res Rent Roll'!$C14*(1+'Property Summary'!$L$22)^(Releasing!AC$2-1))</f>
        <v>0</v>
      </c>
      <c r="AD13" s="47">
        <f>IF('Res Rent Roll'!$B14="","",Rollover!AC14*'Res Rent Roll'!$S14*'Res Rent Roll'!$C14*(1+'Property Summary'!$L$22)^(Releasing!AD$2-1))</f>
        <v>0</v>
      </c>
      <c r="AE13" s="47">
        <f>IF('Res Rent Roll'!$B14="","",Rollover!AD14*'Res Rent Roll'!$S14*'Res Rent Roll'!$C14*(1+'Property Summary'!$L$22)^(Releasing!AE$2-1))</f>
        <v>0</v>
      </c>
      <c r="AF13" s="47">
        <f>IF('Res Rent Roll'!$B14="","",Rollover!AE14*'Res Rent Roll'!$S14*'Res Rent Roll'!$C14*(1+'Property Summary'!$L$22)^(Releasing!AF$2-1))</f>
        <v>0</v>
      </c>
      <c r="AG13" s="47">
        <f>IF('Res Rent Roll'!$B14="","",Rollover!AF14*'Res Rent Roll'!$S14*'Res Rent Roll'!$C14*(1+'Property Summary'!$L$22)^(Releasing!AG$2-1))</f>
        <v>0</v>
      </c>
      <c r="AH13" s="47">
        <f>IF('Res Rent Roll'!$B14="","",Rollover!AG14*'Res Rent Roll'!$S14*'Res Rent Roll'!$C14*(1+'Property Summary'!$L$22)^(Releasing!AH$2-1))</f>
        <v>0</v>
      </c>
      <c r="AI13" s="47">
        <f>IF('Res Rent Roll'!$B14="","",Rollover!AH14*'Res Rent Roll'!$S14*'Res Rent Roll'!$C14*(1+'Property Summary'!$L$22)^(Releasing!AI$2-1))</f>
        <v>0</v>
      </c>
      <c r="AJ13" s="47">
        <f>IF('Res Rent Roll'!$B14="","",Rollover!AI14*'Res Rent Roll'!$S14*'Res Rent Roll'!$C14*(1+'Property Summary'!$L$22)^(Releasing!AJ$2-1))</f>
        <v>0</v>
      </c>
      <c r="AK13" s="47">
        <f>IF('Res Rent Roll'!$B14="","",Rollover!AJ14*'Res Rent Roll'!$S14*'Res Rent Roll'!$C14*(1+'Property Summary'!$L$22)^(Releasing!AK$2-1))</f>
        <v>0</v>
      </c>
      <c r="AL13" s="47">
        <f>IF('Res Rent Roll'!$B14="","",Rollover!AK14*'Res Rent Roll'!$S14*'Res Rent Roll'!$C14*(1+'Property Summary'!$L$22)^(Releasing!AL$2-1))</f>
        <v>0</v>
      </c>
      <c r="AM13" s="47">
        <f>IF('Res Rent Roll'!$B14="","",Rollover!AL14*'Res Rent Roll'!$S14*'Res Rent Roll'!$C14*(1+'Property Summary'!$L$22)^(Releasing!AM$2-1))</f>
        <v>0</v>
      </c>
      <c r="AN13" s="47">
        <f>IF('Res Rent Roll'!$B14="","",Rollover!AM14*'Res Rent Roll'!$S14*'Res Rent Roll'!$C14*(1+'Property Summary'!$L$22)^(Releasing!AN$2-1))</f>
        <v>50.937984</v>
      </c>
      <c r="AO13" s="47">
        <f>IF('Res Rent Roll'!$B14="","",Rollover!AN14*'Res Rent Roll'!$S14*'Res Rent Roll'!$C14*(1+'Property Summary'!$L$22)^(Releasing!AO$2-1))</f>
        <v>0</v>
      </c>
      <c r="AP13" s="47">
        <f>IF('Res Rent Roll'!$B14="","",Rollover!AO14*'Res Rent Roll'!$S14*'Res Rent Roll'!$C14*(1+'Property Summary'!$L$22)^(Releasing!AP$2-1))</f>
        <v>0</v>
      </c>
      <c r="AQ13" s="47">
        <f>IF('Res Rent Roll'!$B14="","",Rollover!AP14*'Res Rent Roll'!$S14*'Res Rent Roll'!$C14*(1+'Property Summary'!$L$22)^(Releasing!AQ$2-1))</f>
        <v>0</v>
      </c>
      <c r="AR13" s="47">
        <f>IF('Res Rent Roll'!$B14="","",Rollover!AQ14*'Res Rent Roll'!$S14*'Res Rent Roll'!$C14*(1+'Property Summary'!$L$22)^(Releasing!AR$2-1))</f>
        <v>0</v>
      </c>
      <c r="AS13" s="47">
        <f>IF('Res Rent Roll'!$B14="","",Rollover!AR14*'Res Rent Roll'!$S14*'Res Rent Roll'!$C14*(1+'Property Summary'!$L$22)^(Releasing!AS$2-1))</f>
        <v>0</v>
      </c>
      <c r="AT13" s="47">
        <f>IF('Res Rent Roll'!$B14="","",Rollover!AS14*'Res Rent Roll'!$S14*'Res Rent Roll'!$C14*(1+'Property Summary'!$L$22)^(Releasing!AT$2-1))</f>
        <v>0</v>
      </c>
      <c r="AU13" s="47">
        <f>IF('Res Rent Roll'!$B14="","",Rollover!AT14*'Res Rent Roll'!$S14*'Res Rent Roll'!$C14*(1+'Property Summary'!$L$22)^(Releasing!AU$2-1))</f>
        <v>0</v>
      </c>
      <c r="AV13" s="47">
        <f>IF('Res Rent Roll'!$B14="","",Rollover!AU14*'Res Rent Roll'!$S14*'Res Rent Roll'!$C14*(1+'Property Summary'!$L$22)^(Releasing!AV$2-1))</f>
        <v>0</v>
      </c>
      <c r="AW13" s="47">
        <f>IF('Res Rent Roll'!$B14="","",Rollover!AV14*'Res Rent Roll'!$S14*'Res Rent Roll'!$C14*(1+'Property Summary'!$L$22)^(Releasing!AW$2-1))</f>
        <v>0</v>
      </c>
      <c r="AX13" s="47">
        <f>IF('Res Rent Roll'!$B14="","",Rollover!AW14*'Res Rent Roll'!$S14*'Res Rent Roll'!$C14*(1+'Property Summary'!$L$22)^(Releasing!AX$2-1))</f>
        <v>0</v>
      </c>
      <c r="AY13" s="47">
        <f>IF('Res Rent Roll'!$B14="","",Rollover!AX14*'Res Rent Roll'!$S14*'Res Rent Roll'!$C14*(1+'Property Summary'!$L$22)^(Releasing!AY$2-1))</f>
        <v>0</v>
      </c>
      <c r="AZ13" s="47">
        <f>IF('Res Rent Roll'!$B14="","",Rollover!AY14*'Res Rent Roll'!$S14*'Res Rent Roll'!$C14*(1+'Property Summary'!$L$22)^(Releasing!AZ$2-1))</f>
        <v>51.956743680000002</v>
      </c>
      <c r="BA13" s="47">
        <f>IF('Res Rent Roll'!$B14="","",Rollover!AZ14*'Res Rent Roll'!$S14*'Res Rent Roll'!$C14*(1+'Property Summary'!$L$22)^(Releasing!BA$2-1))</f>
        <v>0</v>
      </c>
      <c r="BB13" s="47">
        <f>IF('Res Rent Roll'!$B14="","",Rollover!BA14*'Res Rent Roll'!$S14*'Res Rent Roll'!$C14*(1+'Property Summary'!$L$22)^(Releasing!BB$2-1))</f>
        <v>0</v>
      </c>
      <c r="BC13" s="47">
        <f>IF('Res Rent Roll'!$B14="","",Rollover!BB14*'Res Rent Roll'!$S14*'Res Rent Roll'!$C14*(1+'Property Summary'!$L$22)^(Releasing!BC$2-1))</f>
        <v>0</v>
      </c>
      <c r="BD13" s="47">
        <f>IF('Res Rent Roll'!$B14="","",Rollover!BC14*'Res Rent Roll'!$S14*'Res Rent Roll'!$C14*(1+'Property Summary'!$L$22)^(Releasing!BD$2-1))</f>
        <v>0</v>
      </c>
      <c r="BE13" s="47">
        <f>IF('Res Rent Roll'!$B14="","",Rollover!BD14*'Res Rent Roll'!$S14*'Res Rent Roll'!$C14*(1+'Property Summary'!$L$22)^(Releasing!BE$2-1))</f>
        <v>0</v>
      </c>
      <c r="BF13" s="47">
        <f>IF('Res Rent Roll'!$B14="","",Rollover!BE14*'Res Rent Roll'!$S14*'Res Rent Roll'!$C14*(1+'Property Summary'!$L$22)^(Releasing!BF$2-1))</f>
        <v>0</v>
      </c>
      <c r="BG13" s="47">
        <f>IF('Res Rent Roll'!$B14="","",Rollover!BF14*'Res Rent Roll'!$S14*'Res Rent Roll'!$C14*(1+'Property Summary'!$L$22)^(Releasing!BG$2-1))</f>
        <v>0</v>
      </c>
      <c r="BH13" s="47">
        <f>IF('Res Rent Roll'!$B14="","",Rollover!BG14*'Res Rent Roll'!$S14*'Res Rent Roll'!$C14*(1+'Property Summary'!$L$22)^(Releasing!BH$2-1))</f>
        <v>0</v>
      </c>
      <c r="BI13" s="47">
        <f>IF('Res Rent Roll'!$B14="","",Rollover!BH14*'Res Rent Roll'!$S14*'Res Rent Roll'!$C14*(1+'Property Summary'!$L$22)^(Releasing!BI$2-1))</f>
        <v>0</v>
      </c>
      <c r="BJ13" s="47">
        <f>IF('Res Rent Roll'!$B14="","",Rollover!BI14*'Res Rent Roll'!$S14*'Res Rent Roll'!$C14*(1+'Property Summary'!$L$22)^(Releasing!BJ$2-1))</f>
        <v>0</v>
      </c>
      <c r="BK13" s="47">
        <f>IF('Res Rent Roll'!$B14="","",Rollover!BJ14*'Res Rent Roll'!$S14*'Res Rent Roll'!$C14*(1+'Property Summary'!$L$22)^(Releasing!BK$2-1))</f>
        <v>0</v>
      </c>
      <c r="BL13" s="47">
        <f>IF('Res Rent Roll'!$B14="","",Rollover!BK14*'Res Rent Roll'!$S14*'Res Rent Roll'!$C14*(1+'Property Summary'!$L$22)^(Releasing!BL$2-1))</f>
        <v>52.995878553600001</v>
      </c>
      <c r="BM13" s="47">
        <f>IF('Res Rent Roll'!$B14="","",Rollover!BL14*'Res Rent Roll'!$S14*'Res Rent Roll'!$C14*(1+'Property Summary'!$L$22)^(Releasing!BM$2-1))</f>
        <v>0</v>
      </c>
      <c r="BN13" s="47">
        <f>IF('Res Rent Roll'!$B14="","",Rollover!BM14*'Res Rent Roll'!$S14*'Res Rent Roll'!$C14*(1+'Property Summary'!$L$22)^(Releasing!BN$2-1))</f>
        <v>0</v>
      </c>
      <c r="BO13" s="47">
        <f>IF('Res Rent Roll'!$B14="","",Rollover!BN14*'Res Rent Roll'!$S14*'Res Rent Roll'!$C14*(1+'Property Summary'!$L$22)^(Releasing!BO$2-1))</f>
        <v>0</v>
      </c>
      <c r="BP13" s="47">
        <f>IF('Res Rent Roll'!$B14="","",Rollover!BO14*'Res Rent Roll'!$S14*'Res Rent Roll'!$C14*(1+'Property Summary'!$L$22)^(Releasing!BP$2-1))</f>
        <v>0</v>
      </c>
      <c r="BQ13" s="47">
        <f>IF('Res Rent Roll'!$B14="","",Rollover!BP14*'Res Rent Roll'!$S14*'Res Rent Roll'!$C14*(1+'Property Summary'!$L$22)^(Releasing!BQ$2-1))</f>
        <v>0</v>
      </c>
      <c r="BR13" s="47">
        <f>IF('Res Rent Roll'!$B14="","",Rollover!BQ14*'Res Rent Roll'!$S14*'Res Rent Roll'!$C14*(1+'Property Summary'!$L$22)^(Releasing!BR$2-1))</f>
        <v>0</v>
      </c>
      <c r="BS13" s="47">
        <f>IF('Res Rent Roll'!$B14="","",Rollover!BR14*'Res Rent Roll'!$S14*'Res Rent Roll'!$C14*(1+'Property Summary'!$L$22)^(Releasing!BS$2-1))</f>
        <v>0</v>
      </c>
      <c r="BT13" s="47">
        <f>IF('Res Rent Roll'!$B14="","",Rollover!BS14*'Res Rent Roll'!$S14*'Res Rent Roll'!$C14*(1+'Property Summary'!$L$22)^(Releasing!BT$2-1))</f>
        <v>0</v>
      </c>
      <c r="BU13" s="47">
        <f>IF('Res Rent Roll'!$B14="","",Rollover!BT14*'Res Rent Roll'!$S14*'Res Rent Roll'!$C14*(1+'Property Summary'!$L$22)^(Releasing!BU$2-1))</f>
        <v>0</v>
      </c>
      <c r="BV13" s="47">
        <f>IF('Res Rent Roll'!$B14="","",Rollover!BU14*'Res Rent Roll'!$S14*'Res Rent Roll'!$C14*(1+'Property Summary'!$L$22)^(Releasing!BV$2-1))</f>
        <v>0</v>
      </c>
      <c r="BW13" s="47">
        <f>IF('Res Rent Roll'!$B14="","",Rollover!BV14*'Res Rent Roll'!$S14*'Res Rent Roll'!$C14*(1+'Property Summary'!$L$22)^(Releasing!BW$2-1))</f>
        <v>0</v>
      </c>
      <c r="BX13" s="47">
        <f>IF('Res Rent Roll'!$B14="","",Rollover!BW14*'Res Rent Roll'!$S14*'Res Rent Roll'!$C14*(1+'Property Summary'!$L$22)^(Releasing!BX$2-1))</f>
        <v>54.055796124672</v>
      </c>
      <c r="BY13" s="47">
        <f>IF('Res Rent Roll'!$B14="","",Rollover!BX14*'Res Rent Roll'!$S14*'Res Rent Roll'!$C14*(1+'Property Summary'!$L$22)^(Releasing!BY$2-1))</f>
        <v>0</v>
      </c>
      <c r="BZ13" s="47">
        <f>IF('Res Rent Roll'!$B14="","",Rollover!BY14*'Res Rent Roll'!$S14*'Res Rent Roll'!$C14*(1+'Property Summary'!$L$22)^(Releasing!BZ$2-1))</f>
        <v>0</v>
      </c>
      <c r="CA13" s="47">
        <f>IF('Res Rent Roll'!$B14="","",Rollover!BZ14*'Res Rent Roll'!$S14*'Res Rent Roll'!$C14*(1+'Property Summary'!$L$22)^(Releasing!CA$2-1))</f>
        <v>0</v>
      </c>
      <c r="CB13" s="47">
        <f>IF('Res Rent Roll'!$B14="","",Rollover!CA14*'Res Rent Roll'!$S14*'Res Rent Roll'!$C14*(1+'Property Summary'!$L$22)^(Releasing!CB$2-1))</f>
        <v>0</v>
      </c>
      <c r="CC13" s="47">
        <f>IF('Res Rent Roll'!$B14="","",Rollover!CB14*'Res Rent Roll'!$S14*'Res Rent Roll'!$C14*(1+'Property Summary'!$L$22)^(Releasing!CC$2-1))</f>
        <v>0</v>
      </c>
      <c r="CD13" s="47">
        <f>IF('Res Rent Roll'!$B14="","",Rollover!CC14*'Res Rent Roll'!$S14*'Res Rent Roll'!$C14*(1+'Property Summary'!$L$22)^(Releasing!CD$2-1))</f>
        <v>0</v>
      </c>
      <c r="CE13" s="47">
        <f>IF('Res Rent Roll'!$B14="","",Rollover!CD14*'Res Rent Roll'!$S14*'Res Rent Roll'!$C14*(1+'Property Summary'!$L$22)^(Releasing!CE$2-1))</f>
        <v>0</v>
      </c>
      <c r="CF13" s="47">
        <f>IF('Res Rent Roll'!$B14="","",Rollover!CE14*'Res Rent Roll'!$S14*'Res Rent Roll'!$C14*(1+'Property Summary'!$L$22)^(Releasing!CF$2-1))</f>
        <v>0</v>
      </c>
      <c r="CG13" s="47">
        <f>IF('Res Rent Roll'!$B14="","",Rollover!CF14*'Res Rent Roll'!$S14*'Res Rent Roll'!$C14*(1+'Property Summary'!$L$22)^(Releasing!CG$2-1))</f>
        <v>0</v>
      </c>
      <c r="CH13" s="47">
        <f>IF('Res Rent Roll'!$B14="","",Rollover!CG14*'Res Rent Roll'!$S14*'Res Rent Roll'!$C14*(1+'Property Summary'!$L$22)^(Releasing!CH$2-1))</f>
        <v>0</v>
      </c>
      <c r="CI13" s="47">
        <f>IF('Res Rent Roll'!$B14="","",Rollover!CH14*'Res Rent Roll'!$S14*'Res Rent Roll'!$C14*(1+'Property Summary'!$L$22)^(Releasing!CI$2-1))</f>
        <v>0</v>
      </c>
      <c r="CJ13" s="47">
        <f>IF('Res Rent Roll'!$B14="","",Rollover!CI14*'Res Rent Roll'!$S14*'Res Rent Roll'!$C14*(1+'Property Summary'!$L$22)^(Releasing!CJ$2-1))</f>
        <v>55.136912047165431</v>
      </c>
      <c r="CK13" s="47">
        <f>IF('Res Rent Roll'!$B14="","",Rollover!CJ14*'Res Rent Roll'!$S14*'Res Rent Roll'!$C14*(1+'Property Summary'!$L$22)^(Releasing!CK$2-1))</f>
        <v>0</v>
      </c>
      <c r="CL13" s="47">
        <f>IF('Res Rent Roll'!$B14="","",Rollover!CK14*'Res Rent Roll'!$S14*'Res Rent Roll'!$C14*(1+'Property Summary'!$L$22)^(Releasing!CL$2-1))</f>
        <v>0</v>
      </c>
      <c r="CM13" s="47">
        <f>IF('Res Rent Roll'!$B14="","",Rollover!CL14*'Res Rent Roll'!$S14*'Res Rent Roll'!$C14*(1+'Property Summary'!$L$22)^(Releasing!CM$2-1))</f>
        <v>0</v>
      </c>
      <c r="CN13" s="47">
        <f>IF('Res Rent Roll'!$B14="","",Rollover!CM14*'Res Rent Roll'!$S14*'Res Rent Roll'!$C14*(1+'Property Summary'!$L$22)^(Releasing!CN$2-1))</f>
        <v>0</v>
      </c>
      <c r="CO13" s="47">
        <f>IF('Res Rent Roll'!$B14="","",Rollover!CN14*'Res Rent Roll'!$S14*'Res Rent Roll'!$C14*(1+'Property Summary'!$L$22)^(Releasing!CO$2-1))</f>
        <v>0</v>
      </c>
      <c r="CP13" s="47">
        <f>IF('Res Rent Roll'!$B14="","",Rollover!CO14*'Res Rent Roll'!$S14*'Res Rent Roll'!$C14*(1+'Property Summary'!$L$22)^(Releasing!CP$2-1))</f>
        <v>0</v>
      </c>
      <c r="CQ13" s="47">
        <f>IF('Res Rent Roll'!$B14="","",Rollover!CP14*'Res Rent Roll'!$S14*'Res Rent Roll'!$C14*(1+'Property Summary'!$L$22)^(Releasing!CQ$2-1))</f>
        <v>0</v>
      </c>
      <c r="CR13" s="47">
        <f>IF('Res Rent Roll'!$B14="","",Rollover!CQ14*'Res Rent Roll'!$S14*'Res Rent Roll'!$C14*(1+'Property Summary'!$L$22)^(Releasing!CR$2-1))</f>
        <v>0</v>
      </c>
      <c r="CS13" s="47">
        <f>IF('Res Rent Roll'!$B14="","",Rollover!CR14*'Res Rent Roll'!$S14*'Res Rent Roll'!$C14*(1+'Property Summary'!$L$22)^(Releasing!CS$2-1))</f>
        <v>0</v>
      </c>
      <c r="CT13" s="47">
        <f>IF('Res Rent Roll'!$B14="","",Rollover!CS14*'Res Rent Roll'!$S14*'Res Rent Roll'!$C14*(1+'Property Summary'!$L$22)^(Releasing!CT$2-1))</f>
        <v>0</v>
      </c>
      <c r="CU13" s="47">
        <f>IF('Res Rent Roll'!$B14="","",Rollover!CT14*'Res Rent Roll'!$S14*'Res Rent Roll'!$C14*(1+'Property Summary'!$L$22)^(Releasing!CU$2-1))</f>
        <v>0</v>
      </c>
      <c r="CV13" s="47">
        <f>IF('Res Rent Roll'!$B14="","",Rollover!CU14*'Res Rent Roll'!$S14*'Res Rent Roll'!$C14*(1+'Property Summary'!$L$22)^(Releasing!CV$2-1))</f>
        <v>56.239650288108749</v>
      </c>
      <c r="CW13" s="47">
        <f>IF('Res Rent Roll'!$B14="","",Rollover!CV14*'Res Rent Roll'!$S14*'Res Rent Roll'!$C14*(1+'Property Summary'!$L$22)^(Releasing!CW$2-1))</f>
        <v>0</v>
      </c>
      <c r="CX13" s="47">
        <f>IF('Res Rent Roll'!$B14="","",Rollover!CW14*'Res Rent Roll'!$S14*'Res Rent Roll'!$C14*(1+'Property Summary'!$L$22)^(Releasing!CX$2-1))</f>
        <v>0</v>
      </c>
      <c r="CY13" s="47">
        <f>IF('Res Rent Roll'!$B14="","",Rollover!CX14*'Res Rent Roll'!$S14*'Res Rent Roll'!$C14*(1+'Property Summary'!$L$22)^(Releasing!CY$2-1))</f>
        <v>0</v>
      </c>
      <c r="CZ13" s="47">
        <f>IF('Res Rent Roll'!$B14="","",Rollover!CY14*'Res Rent Roll'!$S14*'Res Rent Roll'!$C14*(1+'Property Summary'!$L$22)^(Releasing!CZ$2-1))</f>
        <v>0</v>
      </c>
      <c r="DA13" s="47">
        <f>IF('Res Rent Roll'!$B14="","",Rollover!CZ14*'Res Rent Roll'!$S14*'Res Rent Roll'!$C14*(1+'Property Summary'!$L$22)^(Releasing!DA$2-1))</f>
        <v>0</v>
      </c>
      <c r="DB13" s="47">
        <f>IF('Res Rent Roll'!$B14="","",Rollover!DA14*'Res Rent Roll'!$S14*'Res Rent Roll'!$C14*(1+'Property Summary'!$L$22)^(Releasing!DB$2-1))</f>
        <v>0</v>
      </c>
      <c r="DC13" s="47">
        <f>IF('Res Rent Roll'!$B14="","",Rollover!DB14*'Res Rent Roll'!$S14*'Res Rent Roll'!$C14*(1+'Property Summary'!$L$22)^(Releasing!DC$2-1))</f>
        <v>0</v>
      </c>
      <c r="DD13" s="47">
        <f>IF('Res Rent Roll'!$B14="","",Rollover!DC14*'Res Rent Roll'!$S14*'Res Rent Roll'!$C14*(1+'Property Summary'!$L$22)^(Releasing!DD$2-1))</f>
        <v>0</v>
      </c>
      <c r="DE13" s="47">
        <f>IF('Res Rent Roll'!$B14="","",Rollover!DD14*'Res Rent Roll'!$S14*'Res Rent Roll'!$C14*(1+'Property Summary'!$L$22)^(Releasing!DE$2-1))</f>
        <v>0</v>
      </c>
      <c r="DF13" s="47">
        <f>IF('Res Rent Roll'!$B14="","",Rollover!DE14*'Res Rent Roll'!$S14*'Res Rent Roll'!$C14*(1+'Property Summary'!$L$22)^(Releasing!DF$2-1))</f>
        <v>0</v>
      </c>
      <c r="DG13" s="47">
        <f>IF('Res Rent Roll'!$B14="","",Rollover!DF14*'Res Rent Roll'!$S14*'Res Rent Roll'!$C14*(1+'Property Summary'!$L$22)^(Releasing!DG$2-1))</f>
        <v>0</v>
      </c>
      <c r="DH13" s="47">
        <f>IF('Res Rent Roll'!$B14="","",Rollover!DG14*'Res Rent Roll'!$S14*'Res Rent Roll'!$C14*(1+'Property Summary'!$L$22)^(Releasing!DH$2-1))</f>
        <v>57.36444329387092</v>
      </c>
      <c r="DI13" s="47">
        <f>IF('Res Rent Roll'!$B14="","",Rollover!DH14*'Res Rent Roll'!$S14*'Res Rent Roll'!$C14*(1+'Property Summary'!$L$22)^(Releasing!DI$2-1))</f>
        <v>0</v>
      </c>
      <c r="DJ13" s="47">
        <f>IF('Res Rent Roll'!$B14="","",Rollover!DI14*'Res Rent Roll'!$S14*'Res Rent Roll'!$C14*(1+'Property Summary'!$L$22)^(Releasing!DJ$2-1))</f>
        <v>0</v>
      </c>
      <c r="DK13" s="47">
        <f>IF('Res Rent Roll'!$B14="","",Rollover!DJ14*'Res Rent Roll'!$S14*'Res Rent Roll'!$C14*(1+'Property Summary'!$L$22)^(Releasing!DK$2-1))</f>
        <v>0</v>
      </c>
      <c r="DL13" s="47">
        <f>IF('Res Rent Roll'!$B14="","",Rollover!DK14*'Res Rent Roll'!$S14*'Res Rent Roll'!$C14*(1+'Property Summary'!$L$22)^(Releasing!DL$2-1))</f>
        <v>0</v>
      </c>
      <c r="DM13" s="47">
        <f>IF('Res Rent Roll'!$B14="","",Rollover!DL14*'Res Rent Roll'!$S14*'Res Rent Roll'!$C14*(1+'Property Summary'!$L$22)^(Releasing!DM$2-1))</f>
        <v>0</v>
      </c>
      <c r="DN13" s="47">
        <f>IF('Res Rent Roll'!$B14="","",Rollover!DM14*'Res Rent Roll'!$S14*'Res Rent Roll'!$C14*(1+'Property Summary'!$L$22)^(Releasing!DN$2-1))</f>
        <v>0</v>
      </c>
      <c r="DO13" s="47">
        <f>IF('Res Rent Roll'!$B14="","",Rollover!DN14*'Res Rent Roll'!$S14*'Res Rent Roll'!$C14*(1+'Property Summary'!$L$22)^(Releasing!DO$2-1))</f>
        <v>0</v>
      </c>
      <c r="DP13" s="47">
        <f>IF('Res Rent Roll'!$B14="","",Rollover!DO14*'Res Rent Roll'!$S14*'Res Rent Roll'!$C14*(1+'Property Summary'!$L$22)^(Releasing!DP$2-1))</f>
        <v>0</v>
      </c>
      <c r="DQ13" s="47">
        <f>IF('Res Rent Roll'!$B14="","",Rollover!DP14*'Res Rent Roll'!$S14*'Res Rent Roll'!$C14*(1+'Property Summary'!$L$22)^(Releasing!DQ$2-1))</f>
        <v>0</v>
      </c>
      <c r="DR13" s="47">
        <f>IF('Res Rent Roll'!$B14="","",Rollover!DQ14*'Res Rent Roll'!$S14*'Res Rent Roll'!$C14*(1+'Property Summary'!$L$22)^(Releasing!DR$2-1))</f>
        <v>0</v>
      </c>
      <c r="DS13" s="47">
        <f>IF('Res Rent Roll'!$B14="","",Rollover!DR14*'Res Rent Roll'!$S14*'Res Rent Roll'!$C14*(1+'Property Summary'!$L$22)^(Releasing!DS$2-1))</f>
        <v>0</v>
      </c>
      <c r="DT13" s="47">
        <f>IF('Res Rent Roll'!$B14="","",Rollover!DS14*'Res Rent Roll'!$S14*'Res Rent Roll'!$C14*(1+'Property Summary'!$L$22)^(Releasing!DT$2-1))</f>
        <v>58.511732159748341</v>
      </c>
      <c r="DU13" s="47">
        <f>IF('Res Rent Roll'!$B14="","",Rollover!DT14*'Res Rent Roll'!$S14*'Res Rent Roll'!$C14*(1+'Property Summary'!$L$22)^(Releasing!DU$2-1))</f>
        <v>0</v>
      </c>
      <c r="DV13" s="47">
        <f>IF('Res Rent Roll'!$B14="","",Rollover!DU14*'Res Rent Roll'!$S14*'Res Rent Roll'!$C14*(1+'Property Summary'!$L$22)^(Releasing!DV$2-1))</f>
        <v>0</v>
      </c>
      <c r="DW13" s="47">
        <f>IF('Res Rent Roll'!$B14="","",Rollover!DV14*'Res Rent Roll'!$S14*'Res Rent Roll'!$C14*(1+'Property Summary'!$L$22)^(Releasing!DW$2-1))</f>
        <v>0</v>
      </c>
      <c r="DX13" s="47">
        <f>IF('Res Rent Roll'!$B14="","",Rollover!DW14*'Res Rent Roll'!$S14*'Res Rent Roll'!$C14*(1+'Property Summary'!$L$22)^(Releasing!DX$2-1))</f>
        <v>0</v>
      </c>
      <c r="DY13" s="47">
        <f>IF('Res Rent Roll'!$B14="","",Rollover!DX14*'Res Rent Roll'!$S14*'Res Rent Roll'!$C14*(1+'Property Summary'!$L$22)^(Releasing!DY$2-1))</f>
        <v>0</v>
      </c>
      <c r="DZ13" s="47">
        <f>IF('Res Rent Roll'!$B14="","",Rollover!DY14*'Res Rent Roll'!$S14*'Res Rent Roll'!$C14*(1+'Property Summary'!$L$22)^(Releasing!DZ$2-1))</f>
        <v>0</v>
      </c>
      <c r="EA13" s="47">
        <f>IF('Res Rent Roll'!$B14="","",Rollover!DZ14*'Res Rent Roll'!$S14*'Res Rent Roll'!$C14*(1+'Property Summary'!$L$22)^(Releasing!EA$2-1))</f>
        <v>0</v>
      </c>
      <c r="EB13" s="47">
        <f>IF('Res Rent Roll'!$B14="","",Rollover!EA14*'Res Rent Roll'!$S14*'Res Rent Roll'!$C14*(1+'Property Summary'!$L$22)^(Releasing!EB$2-1))</f>
        <v>0</v>
      </c>
      <c r="EC13" s="47">
        <f>IF('Res Rent Roll'!$B14="","",Rollover!EB14*'Res Rent Roll'!$S14*'Res Rent Roll'!$C14*(1+'Property Summary'!$L$22)^(Releasing!EC$2-1))</f>
        <v>0</v>
      </c>
      <c r="ED13" s="47">
        <f>IF('Res Rent Roll'!$B14="","",Rollover!EC14*'Res Rent Roll'!$S14*'Res Rent Roll'!$C14*(1+'Property Summary'!$L$22)^(Releasing!ED$2-1))</f>
        <v>0</v>
      </c>
      <c r="EE13" s="47">
        <f>IF('Res Rent Roll'!$B14="","",Rollover!ED14*'Res Rent Roll'!$S14*'Res Rent Roll'!$C14*(1+'Property Summary'!$L$22)^(Releasing!EE$2-1))</f>
        <v>0</v>
      </c>
      <c r="EF13" s="47">
        <f>IF('Res Rent Roll'!$B14="","",Rollover!EE14*'Res Rent Roll'!$S14*'Res Rent Roll'!$C14*(1+'Property Summary'!$L$22)^(Releasing!EF$2-1))</f>
        <v>59.681966802943293</v>
      </c>
      <c r="EG13" s="47">
        <f>IF('Res Rent Roll'!$B14="","",Rollover!EF14*'Res Rent Roll'!$S14*'Res Rent Roll'!$C14*(1+'Property Summary'!$L$22)^(Releasing!EG$2-1))</f>
        <v>0</v>
      </c>
      <c r="EH13" s="47">
        <f>IF('Res Rent Roll'!$B14="","",Rollover!EG14*'Res Rent Roll'!$S14*'Res Rent Roll'!$C14*(1+'Property Summary'!$L$22)^(Releasing!EH$2-1))</f>
        <v>0</v>
      </c>
      <c r="EI13" s="47">
        <f>IF('Res Rent Roll'!$B14="","",Rollover!EH14*'Res Rent Roll'!$S14*'Res Rent Roll'!$C14*(1+'Property Summary'!$L$22)^(Releasing!EI$2-1))</f>
        <v>0</v>
      </c>
      <c r="EJ13" s="47">
        <f>IF('Res Rent Roll'!$B14="","",Rollover!EI14*'Res Rent Roll'!$S14*'Res Rent Roll'!$C14*(1+'Property Summary'!$L$22)^(Releasing!EJ$2-1))</f>
        <v>0</v>
      </c>
      <c r="EK13" s="47">
        <f>IF('Res Rent Roll'!$B14="","",Rollover!EJ14*'Res Rent Roll'!$S14*'Res Rent Roll'!$C14*(1+'Property Summary'!$L$22)^(Releasing!EK$2-1))</f>
        <v>0</v>
      </c>
      <c r="EL13" s="47">
        <f>IF('Res Rent Roll'!$B14="","",Rollover!EK14*'Res Rent Roll'!$S14*'Res Rent Roll'!$C14*(1+'Property Summary'!$L$22)^(Releasing!EL$2-1))</f>
        <v>0</v>
      </c>
      <c r="EM13" s="47">
        <f>IF('Res Rent Roll'!$B14="","",Rollover!EL14*'Res Rent Roll'!$S14*'Res Rent Roll'!$C14*(1+'Property Summary'!$L$22)^(Releasing!EM$2-1))</f>
        <v>0</v>
      </c>
      <c r="EN13" s="47">
        <f>IF('Res Rent Roll'!$B14="","",Rollover!EM14*'Res Rent Roll'!$S14*'Res Rent Roll'!$C14*(1+'Property Summary'!$L$22)^(Releasing!EN$2-1))</f>
        <v>0</v>
      </c>
      <c r="EO13" s="47">
        <f>IF('Res Rent Roll'!$B14="","",Rollover!EN14*'Res Rent Roll'!$S14*'Res Rent Roll'!$C14*(1+'Property Summary'!$L$22)^(Releasing!EO$2-1))</f>
        <v>0</v>
      </c>
      <c r="EP13" s="47">
        <f>IF('Res Rent Roll'!$B14="","",Rollover!EO14*'Res Rent Roll'!$S14*'Res Rent Roll'!$C14*(1+'Property Summary'!$L$22)^(Releasing!EP$2-1))</f>
        <v>0</v>
      </c>
      <c r="EQ13" s="47">
        <f>IF('Res Rent Roll'!$B14="","",Rollover!EP14*'Res Rent Roll'!$S14*'Res Rent Roll'!$C14*(1+'Property Summary'!$L$22)^(Releasing!EQ$2-1))</f>
        <v>0</v>
      </c>
      <c r="ER13" s="47">
        <f>IF('Res Rent Roll'!$B14="","",Rollover!EQ14*'Res Rent Roll'!$S14*'Res Rent Roll'!$C14*(1+'Property Summary'!$L$22)^(Releasing!ER$2-1))</f>
        <v>60.875606139002173</v>
      </c>
      <c r="ES13" s="47">
        <f>IF('Res Rent Roll'!$B14="","",Rollover!ER14*'Res Rent Roll'!$S14*'Res Rent Roll'!$C14*(1+'Property Summary'!$L$22)^(Releasing!ES$2-1))</f>
        <v>0</v>
      </c>
      <c r="ET13" s="47">
        <f>IF('Res Rent Roll'!$B14="","",Rollover!ES14*'Res Rent Roll'!$S14*'Res Rent Roll'!$C14*(1+'Property Summary'!$L$22)^(Releasing!ET$2-1))</f>
        <v>0</v>
      </c>
      <c r="EU13" s="47">
        <f>IF('Res Rent Roll'!$B14="","",Rollover!ET14*'Res Rent Roll'!$S14*'Res Rent Roll'!$C14*(1+'Property Summary'!$L$22)^(Releasing!EU$2-1))</f>
        <v>0</v>
      </c>
      <c r="EV13" s="47">
        <f>IF('Res Rent Roll'!$B14="","",Rollover!EU14*'Res Rent Roll'!$S14*'Res Rent Roll'!$C14*(1+'Property Summary'!$L$22)^(Releasing!EV$2-1))</f>
        <v>0</v>
      </c>
      <c r="EW13" s="47">
        <f>IF('Res Rent Roll'!$B14="","",Rollover!EV14*'Res Rent Roll'!$S14*'Res Rent Roll'!$C14*(1+'Property Summary'!$L$22)^(Releasing!EW$2-1))</f>
        <v>0</v>
      </c>
      <c r="EX13" s="47">
        <f>IF('Res Rent Roll'!$B14="","",Rollover!EW14*'Res Rent Roll'!$S14*'Res Rent Roll'!$C14*(1+'Property Summary'!$L$22)^(Releasing!EX$2-1))</f>
        <v>0</v>
      </c>
      <c r="EY13" s="47">
        <f>IF('Res Rent Roll'!$B14="","",Rollover!EX14*'Res Rent Roll'!$S14*'Res Rent Roll'!$C14*(1+'Property Summary'!$L$22)^(Releasing!EY$2-1))</f>
        <v>0</v>
      </c>
      <c r="EZ13" s="47">
        <f>IF('Res Rent Roll'!$B14="","",Rollover!EY14*'Res Rent Roll'!$S14*'Res Rent Roll'!$C14*(1+'Property Summary'!$L$22)^(Releasing!EZ$2-1))</f>
        <v>0</v>
      </c>
      <c r="FA13" s="47">
        <f>IF('Res Rent Roll'!$B14="","",Rollover!EZ14*'Res Rent Roll'!$S14*'Res Rent Roll'!$C14*(1+'Property Summary'!$L$22)^(Releasing!FA$2-1))</f>
        <v>0</v>
      </c>
      <c r="FB13" s="47">
        <f>IF('Res Rent Roll'!$B14="","",Rollover!FA14*'Res Rent Roll'!$S14*'Res Rent Roll'!$C14*(1+'Property Summary'!$L$22)^(Releasing!FB$2-1))</f>
        <v>0</v>
      </c>
      <c r="FC13" s="47">
        <f>IF('Res Rent Roll'!$B14="","",Rollover!FB14*'Res Rent Roll'!$S14*'Res Rent Roll'!$C14*(1+'Property Summary'!$L$22)^(Releasing!FC$2-1))</f>
        <v>0</v>
      </c>
      <c r="FD13" s="47">
        <f>IF('Res Rent Roll'!$B14="","",Rollover!FC14*'Res Rent Roll'!$S14*'Res Rent Roll'!$C14*(1+'Property Summary'!$L$22)^(Releasing!FD$2-1))</f>
        <v>62.093118261782209</v>
      </c>
      <c r="FE13" s="47">
        <f>IF('Res Rent Roll'!$B14="","",Rollover!FD14*'Res Rent Roll'!$S14*'Res Rent Roll'!$C14*(1+'Property Summary'!$L$22)^(Releasing!FE$2-1))</f>
        <v>0</v>
      </c>
      <c r="FF13" s="47">
        <f>IF('Res Rent Roll'!$B14="","",Rollover!FE14*'Res Rent Roll'!$S14*'Res Rent Roll'!$C14*(1+'Property Summary'!$L$22)^(Releasing!FF$2-1))</f>
        <v>0</v>
      </c>
      <c r="FG13" s="47">
        <f>IF('Res Rent Roll'!$B14="","",Rollover!FF14*'Res Rent Roll'!$S14*'Res Rent Roll'!$C14*(1+'Property Summary'!$L$22)^(Releasing!FG$2-1))</f>
        <v>0</v>
      </c>
      <c r="FH13" s="47">
        <f>IF('Res Rent Roll'!$B14="","",Rollover!FG14*'Res Rent Roll'!$S14*'Res Rent Roll'!$C14*(1+'Property Summary'!$L$22)^(Releasing!FH$2-1))</f>
        <v>0</v>
      </c>
      <c r="FI13" s="47">
        <f>IF('Res Rent Roll'!$B14="","",Rollover!FH14*'Res Rent Roll'!$S14*'Res Rent Roll'!$C14*(1+'Property Summary'!$L$22)^(Releasing!FI$2-1))</f>
        <v>0</v>
      </c>
      <c r="FJ13" s="47">
        <f>IF('Res Rent Roll'!$B14="","",Rollover!FI14*'Res Rent Roll'!$S14*'Res Rent Roll'!$C14*(1+'Property Summary'!$L$22)^(Releasing!FJ$2-1))</f>
        <v>0</v>
      </c>
      <c r="FK13" s="47">
        <f>IF('Res Rent Roll'!$B14="","",Rollover!FJ14*'Res Rent Roll'!$S14*'Res Rent Roll'!$C14*(1+'Property Summary'!$L$22)^(Releasing!FK$2-1))</f>
        <v>0</v>
      </c>
      <c r="FL13" s="47">
        <f>IF('Res Rent Roll'!$B14="","",Rollover!FK14*'Res Rent Roll'!$S14*'Res Rent Roll'!$C14*(1+'Property Summary'!$L$22)^(Releasing!FL$2-1))</f>
        <v>0</v>
      </c>
      <c r="FM13" s="47">
        <f>IF('Res Rent Roll'!$B14="","",Rollover!FL14*'Res Rent Roll'!$S14*'Res Rent Roll'!$C14*(1+'Property Summary'!$L$22)^(Releasing!FM$2-1))</f>
        <v>0</v>
      </c>
      <c r="FN13" s="47">
        <f>IF('Res Rent Roll'!$B14="","",Rollover!FM14*'Res Rent Roll'!$S14*'Res Rent Roll'!$C14*(1+'Property Summary'!$L$22)^(Releasing!FN$2-1))</f>
        <v>0</v>
      </c>
      <c r="FO13" s="47">
        <f>IF('Res Rent Roll'!$B14="","",Rollover!FN14*'Res Rent Roll'!$S14*'Res Rent Roll'!$C14*(1+'Property Summary'!$L$22)^(Releasing!FO$2-1))</f>
        <v>0</v>
      </c>
      <c r="FP13" s="47">
        <f>IF('Res Rent Roll'!$B14="","",Rollover!FO14*'Res Rent Roll'!$S14*'Res Rent Roll'!$C14*(1+'Property Summary'!$L$22)^(Releasing!FP$2-1))</f>
        <v>63.334980627017863</v>
      </c>
      <c r="FQ13" s="47">
        <f>IF('Res Rent Roll'!$B14="","",Rollover!FP14*'Res Rent Roll'!$S14*'Res Rent Roll'!$C14*(1+'Property Summary'!$L$22)^(Releasing!FQ$2-1))</f>
        <v>0</v>
      </c>
      <c r="FR13" s="47">
        <f>IF('Res Rent Roll'!$B14="","",Rollover!FQ14*'Res Rent Roll'!$S14*'Res Rent Roll'!$C14*(1+'Property Summary'!$L$22)^(Releasing!FR$2-1))</f>
        <v>0</v>
      </c>
      <c r="FS13" s="47">
        <f>IF('Res Rent Roll'!$B14="","",Rollover!FR14*'Res Rent Roll'!$S14*'Res Rent Roll'!$C14*(1+'Property Summary'!$L$22)^(Releasing!FS$2-1))</f>
        <v>0</v>
      </c>
      <c r="FT13" s="47">
        <f>IF('Res Rent Roll'!$B14="","",Rollover!FS14*'Res Rent Roll'!$S14*'Res Rent Roll'!$C14*(1+'Property Summary'!$L$22)^(Releasing!FT$2-1))</f>
        <v>0</v>
      </c>
      <c r="FU13" s="47">
        <f>IF('Res Rent Roll'!$B14="","",Rollover!FT14*'Res Rent Roll'!$S14*'Res Rent Roll'!$C14*(1+'Property Summary'!$L$22)^(Releasing!FU$2-1))</f>
        <v>0</v>
      </c>
      <c r="FV13" s="47">
        <f>IF('Res Rent Roll'!$B14="","",Rollover!FU14*'Res Rent Roll'!$S14*'Res Rent Roll'!$C14*(1+'Property Summary'!$L$22)^(Releasing!FV$2-1))</f>
        <v>0</v>
      </c>
      <c r="FW13" s="47">
        <f>IF('Res Rent Roll'!$B14="","",Rollover!FV14*'Res Rent Roll'!$S14*'Res Rent Roll'!$C14*(1+'Property Summary'!$L$22)^(Releasing!FW$2-1))</f>
        <v>0</v>
      </c>
      <c r="FX13" s="47">
        <f>IF('Res Rent Roll'!$B14="","",Rollover!FW14*'Res Rent Roll'!$S14*'Res Rent Roll'!$C14*(1+'Property Summary'!$L$22)^(Releasing!FX$2-1))</f>
        <v>0</v>
      </c>
      <c r="FY13" s="47">
        <f>IF('Res Rent Roll'!$B14="","",Rollover!FX14*'Res Rent Roll'!$S14*'Res Rent Roll'!$C14*(1+'Property Summary'!$L$22)^(Releasing!FY$2-1))</f>
        <v>0</v>
      </c>
      <c r="FZ13" s="47">
        <f>IF('Res Rent Roll'!$B14="","",Rollover!FY14*'Res Rent Roll'!$S14*'Res Rent Roll'!$C14*(1+'Property Summary'!$L$22)^(Releasing!FZ$2-1))</f>
        <v>0</v>
      </c>
      <c r="GA13" s="48">
        <f>IF('Res Rent Roll'!$B14="","",Rollover!FZ14*'Res Rent Roll'!$S14*'Res Rent Roll'!$C14*(1+'Property Summary'!$L$22)^(Releasing!GA$2-1))</f>
        <v>0</v>
      </c>
    </row>
    <row r="14" spans="2:183" x14ac:dyDescent="0.3">
      <c r="B14" s="42" t="str">
        <f>IF('Res Rent Roll'!$B15="","",'Res Rent Roll'!$B15)</f>
        <v>2-Bed A (No Renovation)</v>
      </c>
      <c r="C14" s="43"/>
      <c r="D14" s="47">
        <f>IF('Res Rent Roll'!$B15="","",Rollover!C15*'Res Rent Roll'!$S15*'Res Rent Roll'!$C15*(1+'Property Summary'!$L$22)^(Releasing!D$2-1))</f>
        <v>0</v>
      </c>
      <c r="E14" s="47">
        <f>IF('Res Rent Roll'!$B15="","",Rollover!D15*'Res Rent Roll'!$S15*'Res Rent Roll'!$C15*(1+'Property Summary'!$L$22)^(Releasing!E$2-1))</f>
        <v>0</v>
      </c>
      <c r="F14" s="47">
        <f>IF('Res Rent Roll'!$B15="","",Rollover!E15*'Res Rent Roll'!$S15*'Res Rent Roll'!$C15*(1+'Property Summary'!$L$22)^(Releasing!F$2-1))</f>
        <v>0</v>
      </c>
      <c r="G14" s="47">
        <f>IF('Res Rent Roll'!$B15="","",Rollover!F15*'Res Rent Roll'!$S15*'Res Rent Roll'!$C15*(1+'Property Summary'!$L$22)^(Releasing!G$2-1))</f>
        <v>0</v>
      </c>
      <c r="H14" s="47">
        <f>IF('Res Rent Roll'!$B15="","",Rollover!G15*'Res Rent Roll'!$S15*'Res Rent Roll'!$C15*(1+'Property Summary'!$L$22)^(Releasing!H$2-1))</f>
        <v>0</v>
      </c>
      <c r="I14" s="47">
        <f>IF('Res Rent Roll'!$B15="","",Rollover!H15*'Res Rent Roll'!$S15*'Res Rent Roll'!$C15*(1+'Property Summary'!$L$22)^(Releasing!I$2-1))</f>
        <v>0</v>
      </c>
      <c r="J14" s="47">
        <f>IF('Res Rent Roll'!$B15="","",Rollover!I15*'Res Rent Roll'!$S15*'Res Rent Roll'!$C15*(1+'Property Summary'!$L$22)^(Releasing!J$2-1))</f>
        <v>0</v>
      </c>
      <c r="K14" s="47">
        <f>IF('Res Rent Roll'!$B15="","",Rollover!J15*'Res Rent Roll'!$S15*'Res Rent Roll'!$C15*(1+'Property Summary'!$L$22)^(Releasing!K$2-1))</f>
        <v>0</v>
      </c>
      <c r="L14" s="47">
        <f>IF('Res Rent Roll'!$B15="","",Rollover!K15*'Res Rent Roll'!$S15*'Res Rent Roll'!$C15*(1+'Property Summary'!$L$22)^(Releasing!L$2-1))</f>
        <v>0</v>
      </c>
      <c r="M14" s="47">
        <f>IF('Res Rent Roll'!$B15="","",Rollover!L15*'Res Rent Roll'!$S15*'Res Rent Roll'!$C15*(1+'Property Summary'!$L$22)^(Releasing!M$2-1))</f>
        <v>0</v>
      </c>
      <c r="N14" s="47">
        <f>IF('Res Rent Roll'!$B15="","",Rollover!M15*'Res Rent Roll'!$S15*'Res Rent Roll'!$C15*(1+'Property Summary'!$L$22)^(Releasing!N$2-1))</f>
        <v>0</v>
      </c>
      <c r="O14" s="47">
        <f>IF('Res Rent Roll'!$B15="","",Rollover!N15*'Res Rent Roll'!$S15*'Res Rent Roll'!$C15*(1+'Property Summary'!$L$22)^(Releasing!O$2-1))</f>
        <v>0</v>
      </c>
      <c r="P14" s="47">
        <f>IF('Res Rent Roll'!$B15="","",Rollover!O15*'Res Rent Roll'!$S15*'Res Rent Roll'!$C15*(1+'Property Summary'!$L$22)^(Releasing!P$2-1))</f>
        <v>281.52</v>
      </c>
      <c r="Q14" s="47">
        <f>IF('Res Rent Roll'!$B15="","",Rollover!P15*'Res Rent Roll'!$S15*'Res Rent Roll'!$C15*(1+'Property Summary'!$L$22)^(Releasing!Q$2-1))</f>
        <v>0</v>
      </c>
      <c r="R14" s="47">
        <f>IF('Res Rent Roll'!$B15="","",Rollover!Q15*'Res Rent Roll'!$S15*'Res Rent Roll'!$C15*(1+'Property Summary'!$L$22)^(Releasing!R$2-1))</f>
        <v>0</v>
      </c>
      <c r="S14" s="47">
        <f>IF('Res Rent Roll'!$B15="","",Rollover!R15*'Res Rent Roll'!$S15*'Res Rent Roll'!$C15*(1+'Property Summary'!$L$22)^(Releasing!S$2-1))</f>
        <v>0</v>
      </c>
      <c r="T14" s="47">
        <f>IF('Res Rent Roll'!$B15="","",Rollover!S15*'Res Rent Roll'!$S15*'Res Rent Roll'!$C15*(1+'Property Summary'!$L$22)^(Releasing!T$2-1))</f>
        <v>0</v>
      </c>
      <c r="U14" s="47">
        <f>IF('Res Rent Roll'!$B15="","",Rollover!T15*'Res Rent Roll'!$S15*'Res Rent Roll'!$C15*(1+'Property Summary'!$L$22)^(Releasing!U$2-1))</f>
        <v>0</v>
      </c>
      <c r="V14" s="47">
        <f>IF('Res Rent Roll'!$B15="","",Rollover!U15*'Res Rent Roll'!$S15*'Res Rent Roll'!$C15*(1+'Property Summary'!$L$22)^(Releasing!V$2-1))</f>
        <v>0</v>
      </c>
      <c r="W14" s="47">
        <f>IF('Res Rent Roll'!$B15="","",Rollover!V15*'Res Rent Roll'!$S15*'Res Rent Roll'!$C15*(1+'Property Summary'!$L$22)^(Releasing!W$2-1))</f>
        <v>0</v>
      </c>
      <c r="X14" s="47">
        <f>IF('Res Rent Roll'!$B15="","",Rollover!W15*'Res Rent Roll'!$S15*'Res Rent Roll'!$C15*(1+'Property Summary'!$L$22)^(Releasing!X$2-1))</f>
        <v>0</v>
      </c>
      <c r="Y14" s="47">
        <f>IF('Res Rent Roll'!$B15="","",Rollover!X15*'Res Rent Roll'!$S15*'Res Rent Roll'!$C15*(1+'Property Summary'!$L$22)^(Releasing!Y$2-1))</f>
        <v>0</v>
      </c>
      <c r="Z14" s="47">
        <f>IF('Res Rent Roll'!$B15="","",Rollover!Y15*'Res Rent Roll'!$S15*'Res Rent Roll'!$C15*(1+'Property Summary'!$L$22)^(Releasing!Z$2-1))</f>
        <v>0</v>
      </c>
      <c r="AA14" s="47">
        <f>IF('Res Rent Roll'!$B15="","",Rollover!Z15*'Res Rent Roll'!$S15*'Res Rent Roll'!$C15*(1+'Property Summary'!$L$22)^(Releasing!AA$2-1))</f>
        <v>0</v>
      </c>
      <c r="AB14" s="47">
        <f>IF('Res Rent Roll'!$B15="","",Rollover!AA15*'Res Rent Roll'!$S15*'Res Rent Roll'!$C15*(1+'Property Summary'!$L$22)^(Releasing!AB$2-1))</f>
        <v>287.15039999999999</v>
      </c>
      <c r="AC14" s="47">
        <f>IF('Res Rent Roll'!$B15="","",Rollover!AB15*'Res Rent Roll'!$S15*'Res Rent Roll'!$C15*(1+'Property Summary'!$L$22)^(Releasing!AC$2-1))</f>
        <v>0</v>
      </c>
      <c r="AD14" s="47">
        <f>IF('Res Rent Roll'!$B15="","",Rollover!AC15*'Res Rent Roll'!$S15*'Res Rent Roll'!$C15*(1+'Property Summary'!$L$22)^(Releasing!AD$2-1))</f>
        <v>0</v>
      </c>
      <c r="AE14" s="47">
        <f>IF('Res Rent Roll'!$B15="","",Rollover!AD15*'Res Rent Roll'!$S15*'Res Rent Roll'!$C15*(1+'Property Summary'!$L$22)^(Releasing!AE$2-1))</f>
        <v>0</v>
      </c>
      <c r="AF14" s="47">
        <f>IF('Res Rent Roll'!$B15="","",Rollover!AE15*'Res Rent Roll'!$S15*'Res Rent Roll'!$C15*(1+'Property Summary'!$L$22)^(Releasing!AF$2-1))</f>
        <v>0</v>
      </c>
      <c r="AG14" s="47">
        <f>IF('Res Rent Roll'!$B15="","",Rollover!AF15*'Res Rent Roll'!$S15*'Res Rent Roll'!$C15*(1+'Property Summary'!$L$22)^(Releasing!AG$2-1))</f>
        <v>0</v>
      </c>
      <c r="AH14" s="47">
        <f>IF('Res Rent Roll'!$B15="","",Rollover!AG15*'Res Rent Roll'!$S15*'Res Rent Roll'!$C15*(1+'Property Summary'!$L$22)^(Releasing!AH$2-1))</f>
        <v>0</v>
      </c>
      <c r="AI14" s="47">
        <f>IF('Res Rent Roll'!$B15="","",Rollover!AH15*'Res Rent Roll'!$S15*'Res Rent Roll'!$C15*(1+'Property Summary'!$L$22)^(Releasing!AI$2-1))</f>
        <v>0</v>
      </c>
      <c r="AJ14" s="47">
        <f>IF('Res Rent Roll'!$B15="","",Rollover!AI15*'Res Rent Roll'!$S15*'Res Rent Roll'!$C15*(1+'Property Summary'!$L$22)^(Releasing!AJ$2-1))</f>
        <v>0</v>
      </c>
      <c r="AK14" s="47">
        <f>IF('Res Rent Roll'!$B15="","",Rollover!AJ15*'Res Rent Roll'!$S15*'Res Rent Roll'!$C15*(1+'Property Summary'!$L$22)^(Releasing!AK$2-1))</f>
        <v>0</v>
      </c>
      <c r="AL14" s="47">
        <f>IF('Res Rent Roll'!$B15="","",Rollover!AK15*'Res Rent Roll'!$S15*'Res Rent Roll'!$C15*(1+'Property Summary'!$L$22)^(Releasing!AL$2-1))</f>
        <v>0</v>
      </c>
      <c r="AM14" s="47">
        <f>IF('Res Rent Roll'!$B15="","",Rollover!AL15*'Res Rent Roll'!$S15*'Res Rent Roll'!$C15*(1+'Property Summary'!$L$22)^(Releasing!AM$2-1))</f>
        <v>0</v>
      </c>
      <c r="AN14" s="47">
        <f>IF('Res Rent Roll'!$B15="","",Rollover!AM15*'Res Rent Roll'!$S15*'Res Rent Roll'!$C15*(1+'Property Summary'!$L$22)^(Releasing!AN$2-1))</f>
        <v>292.89340799999997</v>
      </c>
      <c r="AO14" s="47">
        <f>IF('Res Rent Roll'!$B15="","",Rollover!AN15*'Res Rent Roll'!$S15*'Res Rent Roll'!$C15*(1+'Property Summary'!$L$22)^(Releasing!AO$2-1))</f>
        <v>0</v>
      </c>
      <c r="AP14" s="47">
        <f>IF('Res Rent Roll'!$B15="","",Rollover!AO15*'Res Rent Roll'!$S15*'Res Rent Roll'!$C15*(1+'Property Summary'!$L$22)^(Releasing!AP$2-1))</f>
        <v>0</v>
      </c>
      <c r="AQ14" s="47">
        <f>IF('Res Rent Roll'!$B15="","",Rollover!AP15*'Res Rent Roll'!$S15*'Res Rent Roll'!$C15*(1+'Property Summary'!$L$22)^(Releasing!AQ$2-1))</f>
        <v>0</v>
      </c>
      <c r="AR14" s="47">
        <f>IF('Res Rent Roll'!$B15="","",Rollover!AQ15*'Res Rent Roll'!$S15*'Res Rent Roll'!$C15*(1+'Property Summary'!$L$22)^(Releasing!AR$2-1))</f>
        <v>0</v>
      </c>
      <c r="AS14" s="47">
        <f>IF('Res Rent Roll'!$B15="","",Rollover!AR15*'Res Rent Roll'!$S15*'Res Rent Roll'!$C15*(1+'Property Summary'!$L$22)^(Releasing!AS$2-1))</f>
        <v>0</v>
      </c>
      <c r="AT14" s="47">
        <f>IF('Res Rent Roll'!$B15="","",Rollover!AS15*'Res Rent Roll'!$S15*'Res Rent Roll'!$C15*(1+'Property Summary'!$L$22)^(Releasing!AT$2-1))</f>
        <v>0</v>
      </c>
      <c r="AU14" s="47">
        <f>IF('Res Rent Roll'!$B15="","",Rollover!AT15*'Res Rent Roll'!$S15*'Res Rent Roll'!$C15*(1+'Property Summary'!$L$22)^(Releasing!AU$2-1))</f>
        <v>0</v>
      </c>
      <c r="AV14" s="47">
        <f>IF('Res Rent Roll'!$B15="","",Rollover!AU15*'Res Rent Roll'!$S15*'Res Rent Roll'!$C15*(1+'Property Summary'!$L$22)^(Releasing!AV$2-1))</f>
        <v>0</v>
      </c>
      <c r="AW14" s="47">
        <f>IF('Res Rent Roll'!$B15="","",Rollover!AV15*'Res Rent Roll'!$S15*'Res Rent Roll'!$C15*(1+'Property Summary'!$L$22)^(Releasing!AW$2-1))</f>
        <v>0</v>
      </c>
      <c r="AX14" s="47">
        <f>IF('Res Rent Roll'!$B15="","",Rollover!AW15*'Res Rent Roll'!$S15*'Res Rent Roll'!$C15*(1+'Property Summary'!$L$22)^(Releasing!AX$2-1))</f>
        <v>0</v>
      </c>
      <c r="AY14" s="47">
        <f>IF('Res Rent Roll'!$B15="","",Rollover!AX15*'Res Rent Roll'!$S15*'Res Rent Roll'!$C15*(1+'Property Summary'!$L$22)^(Releasing!AY$2-1))</f>
        <v>0</v>
      </c>
      <c r="AZ14" s="47">
        <f>IF('Res Rent Roll'!$B15="","",Rollover!AY15*'Res Rent Roll'!$S15*'Res Rent Roll'!$C15*(1+'Property Summary'!$L$22)^(Releasing!AZ$2-1))</f>
        <v>298.75127615999997</v>
      </c>
      <c r="BA14" s="47">
        <f>IF('Res Rent Roll'!$B15="","",Rollover!AZ15*'Res Rent Roll'!$S15*'Res Rent Roll'!$C15*(1+'Property Summary'!$L$22)^(Releasing!BA$2-1))</f>
        <v>0</v>
      </c>
      <c r="BB14" s="47">
        <f>IF('Res Rent Roll'!$B15="","",Rollover!BA15*'Res Rent Roll'!$S15*'Res Rent Roll'!$C15*(1+'Property Summary'!$L$22)^(Releasing!BB$2-1))</f>
        <v>0</v>
      </c>
      <c r="BC14" s="47">
        <f>IF('Res Rent Roll'!$B15="","",Rollover!BB15*'Res Rent Roll'!$S15*'Res Rent Roll'!$C15*(1+'Property Summary'!$L$22)^(Releasing!BC$2-1))</f>
        <v>0</v>
      </c>
      <c r="BD14" s="47">
        <f>IF('Res Rent Roll'!$B15="","",Rollover!BC15*'Res Rent Roll'!$S15*'Res Rent Roll'!$C15*(1+'Property Summary'!$L$22)^(Releasing!BD$2-1))</f>
        <v>0</v>
      </c>
      <c r="BE14" s="47">
        <f>IF('Res Rent Roll'!$B15="","",Rollover!BD15*'Res Rent Roll'!$S15*'Res Rent Roll'!$C15*(1+'Property Summary'!$L$22)^(Releasing!BE$2-1))</f>
        <v>0</v>
      </c>
      <c r="BF14" s="47">
        <f>IF('Res Rent Roll'!$B15="","",Rollover!BE15*'Res Rent Roll'!$S15*'Res Rent Roll'!$C15*(1+'Property Summary'!$L$22)^(Releasing!BF$2-1))</f>
        <v>0</v>
      </c>
      <c r="BG14" s="47">
        <f>IF('Res Rent Roll'!$B15="","",Rollover!BF15*'Res Rent Roll'!$S15*'Res Rent Roll'!$C15*(1+'Property Summary'!$L$22)^(Releasing!BG$2-1))</f>
        <v>0</v>
      </c>
      <c r="BH14" s="47">
        <f>IF('Res Rent Roll'!$B15="","",Rollover!BG15*'Res Rent Roll'!$S15*'Res Rent Roll'!$C15*(1+'Property Summary'!$L$22)^(Releasing!BH$2-1))</f>
        <v>0</v>
      </c>
      <c r="BI14" s="47">
        <f>IF('Res Rent Roll'!$B15="","",Rollover!BH15*'Res Rent Roll'!$S15*'Res Rent Roll'!$C15*(1+'Property Summary'!$L$22)^(Releasing!BI$2-1))</f>
        <v>0</v>
      </c>
      <c r="BJ14" s="47">
        <f>IF('Res Rent Roll'!$B15="","",Rollover!BI15*'Res Rent Roll'!$S15*'Res Rent Roll'!$C15*(1+'Property Summary'!$L$22)^(Releasing!BJ$2-1))</f>
        <v>0</v>
      </c>
      <c r="BK14" s="47">
        <f>IF('Res Rent Roll'!$B15="","",Rollover!BJ15*'Res Rent Roll'!$S15*'Res Rent Roll'!$C15*(1+'Property Summary'!$L$22)^(Releasing!BK$2-1))</f>
        <v>0</v>
      </c>
      <c r="BL14" s="47">
        <f>IF('Res Rent Roll'!$B15="","",Rollover!BK15*'Res Rent Roll'!$S15*'Res Rent Roll'!$C15*(1+'Property Summary'!$L$22)^(Releasing!BL$2-1))</f>
        <v>304.72630168320001</v>
      </c>
      <c r="BM14" s="47">
        <f>IF('Res Rent Roll'!$B15="","",Rollover!BL15*'Res Rent Roll'!$S15*'Res Rent Roll'!$C15*(1+'Property Summary'!$L$22)^(Releasing!BM$2-1))</f>
        <v>0</v>
      </c>
      <c r="BN14" s="47">
        <f>IF('Res Rent Roll'!$B15="","",Rollover!BM15*'Res Rent Roll'!$S15*'Res Rent Roll'!$C15*(1+'Property Summary'!$L$22)^(Releasing!BN$2-1))</f>
        <v>0</v>
      </c>
      <c r="BO14" s="47">
        <f>IF('Res Rent Roll'!$B15="","",Rollover!BN15*'Res Rent Roll'!$S15*'Res Rent Roll'!$C15*(1+'Property Summary'!$L$22)^(Releasing!BO$2-1))</f>
        <v>0</v>
      </c>
      <c r="BP14" s="47">
        <f>IF('Res Rent Roll'!$B15="","",Rollover!BO15*'Res Rent Roll'!$S15*'Res Rent Roll'!$C15*(1+'Property Summary'!$L$22)^(Releasing!BP$2-1))</f>
        <v>0</v>
      </c>
      <c r="BQ14" s="47">
        <f>IF('Res Rent Roll'!$B15="","",Rollover!BP15*'Res Rent Roll'!$S15*'Res Rent Roll'!$C15*(1+'Property Summary'!$L$22)^(Releasing!BQ$2-1))</f>
        <v>0</v>
      </c>
      <c r="BR14" s="47">
        <f>IF('Res Rent Roll'!$B15="","",Rollover!BQ15*'Res Rent Roll'!$S15*'Res Rent Roll'!$C15*(1+'Property Summary'!$L$22)^(Releasing!BR$2-1))</f>
        <v>0</v>
      </c>
      <c r="BS14" s="47">
        <f>IF('Res Rent Roll'!$B15="","",Rollover!BR15*'Res Rent Roll'!$S15*'Res Rent Roll'!$C15*(1+'Property Summary'!$L$22)^(Releasing!BS$2-1))</f>
        <v>0</v>
      </c>
      <c r="BT14" s="47">
        <f>IF('Res Rent Roll'!$B15="","",Rollover!BS15*'Res Rent Roll'!$S15*'Res Rent Roll'!$C15*(1+'Property Summary'!$L$22)^(Releasing!BT$2-1))</f>
        <v>0</v>
      </c>
      <c r="BU14" s="47">
        <f>IF('Res Rent Roll'!$B15="","",Rollover!BT15*'Res Rent Roll'!$S15*'Res Rent Roll'!$C15*(1+'Property Summary'!$L$22)^(Releasing!BU$2-1))</f>
        <v>0</v>
      </c>
      <c r="BV14" s="47">
        <f>IF('Res Rent Roll'!$B15="","",Rollover!BU15*'Res Rent Roll'!$S15*'Res Rent Roll'!$C15*(1+'Property Summary'!$L$22)^(Releasing!BV$2-1))</f>
        <v>0</v>
      </c>
      <c r="BW14" s="47">
        <f>IF('Res Rent Roll'!$B15="","",Rollover!BV15*'Res Rent Roll'!$S15*'Res Rent Roll'!$C15*(1+'Property Summary'!$L$22)^(Releasing!BW$2-1))</f>
        <v>0</v>
      </c>
      <c r="BX14" s="47">
        <f>IF('Res Rent Roll'!$B15="","",Rollover!BW15*'Res Rent Roll'!$S15*'Res Rent Roll'!$C15*(1+'Property Summary'!$L$22)^(Releasing!BX$2-1))</f>
        <v>310.82082771686402</v>
      </c>
      <c r="BY14" s="47">
        <f>IF('Res Rent Roll'!$B15="","",Rollover!BX15*'Res Rent Roll'!$S15*'Res Rent Roll'!$C15*(1+'Property Summary'!$L$22)^(Releasing!BY$2-1))</f>
        <v>0</v>
      </c>
      <c r="BZ14" s="47">
        <f>IF('Res Rent Roll'!$B15="","",Rollover!BY15*'Res Rent Roll'!$S15*'Res Rent Roll'!$C15*(1+'Property Summary'!$L$22)^(Releasing!BZ$2-1))</f>
        <v>0</v>
      </c>
      <c r="CA14" s="47">
        <f>IF('Res Rent Roll'!$B15="","",Rollover!BZ15*'Res Rent Roll'!$S15*'Res Rent Roll'!$C15*(1+'Property Summary'!$L$22)^(Releasing!CA$2-1))</f>
        <v>0</v>
      </c>
      <c r="CB14" s="47">
        <f>IF('Res Rent Roll'!$B15="","",Rollover!CA15*'Res Rent Roll'!$S15*'Res Rent Roll'!$C15*(1+'Property Summary'!$L$22)^(Releasing!CB$2-1))</f>
        <v>0</v>
      </c>
      <c r="CC14" s="47">
        <f>IF('Res Rent Roll'!$B15="","",Rollover!CB15*'Res Rent Roll'!$S15*'Res Rent Roll'!$C15*(1+'Property Summary'!$L$22)^(Releasing!CC$2-1))</f>
        <v>0</v>
      </c>
      <c r="CD14" s="47">
        <f>IF('Res Rent Roll'!$B15="","",Rollover!CC15*'Res Rent Roll'!$S15*'Res Rent Roll'!$C15*(1+'Property Summary'!$L$22)^(Releasing!CD$2-1))</f>
        <v>0</v>
      </c>
      <c r="CE14" s="47">
        <f>IF('Res Rent Roll'!$B15="","",Rollover!CD15*'Res Rent Roll'!$S15*'Res Rent Roll'!$C15*(1+'Property Summary'!$L$22)^(Releasing!CE$2-1))</f>
        <v>0</v>
      </c>
      <c r="CF14" s="47">
        <f>IF('Res Rent Roll'!$B15="","",Rollover!CE15*'Res Rent Roll'!$S15*'Res Rent Roll'!$C15*(1+'Property Summary'!$L$22)^(Releasing!CF$2-1))</f>
        <v>0</v>
      </c>
      <c r="CG14" s="47">
        <f>IF('Res Rent Roll'!$B15="","",Rollover!CF15*'Res Rent Roll'!$S15*'Res Rent Roll'!$C15*(1+'Property Summary'!$L$22)^(Releasing!CG$2-1))</f>
        <v>0</v>
      </c>
      <c r="CH14" s="47">
        <f>IF('Res Rent Roll'!$B15="","",Rollover!CG15*'Res Rent Roll'!$S15*'Res Rent Roll'!$C15*(1+'Property Summary'!$L$22)^(Releasing!CH$2-1))</f>
        <v>0</v>
      </c>
      <c r="CI14" s="47">
        <f>IF('Res Rent Roll'!$B15="","",Rollover!CH15*'Res Rent Roll'!$S15*'Res Rent Roll'!$C15*(1+'Property Summary'!$L$22)^(Releasing!CI$2-1))</f>
        <v>0</v>
      </c>
      <c r="CJ14" s="47">
        <f>IF('Res Rent Roll'!$B15="","",Rollover!CI15*'Res Rent Roll'!$S15*'Res Rent Roll'!$C15*(1+'Property Summary'!$L$22)^(Releasing!CJ$2-1))</f>
        <v>317.03724427120125</v>
      </c>
      <c r="CK14" s="47">
        <f>IF('Res Rent Roll'!$B15="","",Rollover!CJ15*'Res Rent Roll'!$S15*'Res Rent Roll'!$C15*(1+'Property Summary'!$L$22)^(Releasing!CK$2-1))</f>
        <v>0</v>
      </c>
      <c r="CL14" s="47">
        <f>IF('Res Rent Roll'!$B15="","",Rollover!CK15*'Res Rent Roll'!$S15*'Res Rent Roll'!$C15*(1+'Property Summary'!$L$22)^(Releasing!CL$2-1))</f>
        <v>0</v>
      </c>
      <c r="CM14" s="47">
        <f>IF('Res Rent Roll'!$B15="","",Rollover!CL15*'Res Rent Roll'!$S15*'Res Rent Roll'!$C15*(1+'Property Summary'!$L$22)^(Releasing!CM$2-1))</f>
        <v>0</v>
      </c>
      <c r="CN14" s="47">
        <f>IF('Res Rent Roll'!$B15="","",Rollover!CM15*'Res Rent Roll'!$S15*'Res Rent Roll'!$C15*(1+'Property Summary'!$L$22)^(Releasing!CN$2-1))</f>
        <v>0</v>
      </c>
      <c r="CO14" s="47">
        <f>IF('Res Rent Roll'!$B15="","",Rollover!CN15*'Res Rent Roll'!$S15*'Res Rent Roll'!$C15*(1+'Property Summary'!$L$22)^(Releasing!CO$2-1))</f>
        <v>0</v>
      </c>
      <c r="CP14" s="47">
        <f>IF('Res Rent Roll'!$B15="","",Rollover!CO15*'Res Rent Roll'!$S15*'Res Rent Roll'!$C15*(1+'Property Summary'!$L$22)^(Releasing!CP$2-1))</f>
        <v>0</v>
      </c>
      <c r="CQ14" s="47">
        <f>IF('Res Rent Roll'!$B15="","",Rollover!CP15*'Res Rent Roll'!$S15*'Res Rent Roll'!$C15*(1+'Property Summary'!$L$22)^(Releasing!CQ$2-1))</f>
        <v>0</v>
      </c>
      <c r="CR14" s="47">
        <f>IF('Res Rent Roll'!$B15="","",Rollover!CQ15*'Res Rent Roll'!$S15*'Res Rent Roll'!$C15*(1+'Property Summary'!$L$22)^(Releasing!CR$2-1))</f>
        <v>0</v>
      </c>
      <c r="CS14" s="47">
        <f>IF('Res Rent Roll'!$B15="","",Rollover!CR15*'Res Rent Roll'!$S15*'Res Rent Roll'!$C15*(1+'Property Summary'!$L$22)^(Releasing!CS$2-1))</f>
        <v>0</v>
      </c>
      <c r="CT14" s="47">
        <f>IF('Res Rent Roll'!$B15="","",Rollover!CS15*'Res Rent Roll'!$S15*'Res Rent Roll'!$C15*(1+'Property Summary'!$L$22)^(Releasing!CT$2-1))</f>
        <v>0</v>
      </c>
      <c r="CU14" s="47">
        <f>IF('Res Rent Roll'!$B15="","",Rollover!CT15*'Res Rent Roll'!$S15*'Res Rent Roll'!$C15*(1+'Property Summary'!$L$22)^(Releasing!CU$2-1))</f>
        <v>0</v>
      </c>
      <c r="CV14" s="47">
        <f>IF('Res Rent Roll'!$B15="","",Rollover!CU15*'Res Rent Roll'!$S15*'Res Rent Roll'!$C15*(1+'Property Summary'!$L$22)^(Releasing!CV$2-1))</f>
        <v>323.37798915662529</v>
      </c>
      <c r="CW14" s="47">
        <f>IF('Res Rent Roll'!$B15="","",Rollover!CV15*'Res Rent Roll'!$S15*'Res Rent Roll'!$C15*(1+'Property Summary'!$L$22)^(Releasing!CW$2-1))</f>
        <v>0</v>
      </c>
      <c r="CX14" s="47">
        <f>IF('Res Rent Roll'!$B15="","",Rollover!CW15*'Res Rent Roll'!$S15*'Res Rent Roll'!$C15*(1+'Property Summary'!$L$22)^(Releasing!CX$2-1))</f>
        <v>0</v>
      </c>
      <c r="CY14" s="47">
        <f>IF('Res Rent Roll'!$B15="","",Rollover!CX15*'Res Rent Roll'!$S15*'Res Rent Roll'!$C15*(1+'Property Summary'!$L$22)^(Releasing!CY$2-1))</f>
        <v>0</v>
      </c>
      <c r="CZ14" s="47">
        <f>IF('Res Rent Roll'!$B15="","",Rollover!CY15*'Res Rent Roll'!$S15*'Res Rent Roll'!$C15*(1+'Property Summary'!$L$22)^(Releasing!CZ$2-1))</f>
        <v>0</v>
      </c>
      <c r="DA14" s="47">
        <f>IF('Res Rent Roll'!$B15="","",Rollover!CZ15*'Res Rent Roll'!$S15*'Res Rent Roll'!$C15*(1+'Property Summary'!$L$22)^(Releasing!DA$2-1))</f>
        <v>0</v>
      </c>
      <c r="DB14" s="47">
        <f>IF('Res Rent Roll'!$B15="","",Rollover!DA15*'Res Rent Roll'!$S15*'Res Rent Roll'!$C15*(1+'Property Summary'!$L$22)^(Releasing!DB$2-1))</f>
        <v>0</v>
      </c>
      <c r="DC14" s="47">
        <f>IF('Res Rent Roll'!$B15="","",Rollover!DB15*'Res Rent Roll'!$S15*'Res Rent Roll'!$C15*(1+'Property Summary'!$L$22)^(Releasing!DC$2-1))</f>
        <v>0</v>
      </c>
      <c r="DD14" s="47">
        <f>IF('Res Rent Roll'!$B15="","",Rollover!DC15*'Res Rent Roll'!$S15*'Res Rent Roll'!$C15*(1+'Property Summary'!$L$22)^(Releasing!DD$2-1))</f>
        <v>0</v>
      </c>
      <c r="DE14" s="47">
        <f>IF('Res Rent Roll'!$B15="","",Rollover!DD15*'Res Rent Roll'!$S15*'Res Rent Roll'!$C15*(1+'Property Summary'!$L$22)^(Releasing!DE$2-1))</f>
        <v>0</v>
      </c>
      <c r="DF14" s="47">
        <f>IF('Res Rent Roll'!$B15="","",Rollover!DE15*'Res Rent Roll'!$S15*'Res Rent Roll'!$C15*(1+'Property Summary'!$L$22)^(Releasing!DF$2-1))</f>
        <v>0</v>
      </c>
      <c r="DG14" s="47">
        <f>IF('Res Rent Roll'!$B15="","",Rollover!DF15*'Res Rent Roll'!$S15*'Res Rent Roll'!$C15*(1+'Property Summary'!$L$22)^(Releasing!DG$2-1))</f>
        <v>0</v>
      </c>
      <c r="DH14" s="47">
        <f>IF('Res Rent Roll'!$B15="","",Rollover!DG15*'Res Rent Roll'!$S15*'Res Rent Roll'!$C15*(1+'Property Summary'!$L$22)^(Releasing!DH$2-1))</f>
        <v>329.8455489397578</v>
      </c>
      <c r="DI14" s="47">
        <f>IF('Res Rent Roll'!$B15="","",Rollover!DH15*'Res Rent Roll'!$S15*'Res Rent Roll'!$C15*(1+'Property Summary'!$L$22)^(Releasing!DI$2-1))</f>
        <v>0</v>
      </c>
      <c r="DJ14" s="47">
        <f>IF('Res Rent Roll'!$B15="","",Rollover!DI15*'Res Rent Roll'!$S15*'Res Rent Roll'!$C15*(1+'Property Summary'!$L$22)^(Releasing!DJ$2-1))</f>
        <v>0</v>
      </c>
      <c r="DK14" s="47">
        <f>IF('Res Rent Roll'!$B15="","",Rollover!DJ15*'Res Rent Roll'!$S15*'Res Rent Roll'!$C15*(1+'Property Summary'!$L$22)^(Releasing!DK$2-1))</f>
        <v>0</v>
      </c>
      <c r="DL14" s="47">
        <f>IF('Res Rent Roll'!$B15="","",Rollover!DK15*'Res Rent Roll'!$S15*'Res Rent Roll'!$C15*(1+'Property Summary'!$L$22)^(Releasing!DL$2-1))</f>
        <v>0</v>
      </c>
      <c r="DM14" s="47">
        <f>IF('Res Rent Roll'!$B15="","",Rollover!DL15*'Res Rent Roll'!$S15*'Res Rent Roll'!$C15*(1+'Property Summary'!$L$22)^(Releasing!DM$2-1))</f>
        <v>0</v>
      </c>
      <c r="DN14" s="47">
        <f>IF('Res Rent Roll'!$B15="","",Rollover!DM15*'Res Rent Roll'!$S15*'Res Rent Roll'!$C15*(1+'Property Summary'!$L$22)^(Releasing!DN$2-1))</f>
        <v>0</v>
      </c>
      <c r="DO14" s="47">
        <f>IF('Res Rent Roll'!$B15="","",Rollover!DN15*'Res Rent Roll'!$S15*'Res Rent Roll'!$C15*(1+'Property Summary'!$L$22)^(Releasing!DO$2-1))</f>
        <v>0</v>
      </c>
      <c r="DP14" s="47">
        <f>IF('Res Rent Roll'!$B15="","",Rollover!DO15*'Res Rent Roll'!$S15*'Res Rent Roll'!$C15*(1+'Property Summary'!$L$22)^(Releasing!DP$2-1))</f>
        <v>0</v>
      </c>
      <c r="DQ14" s="47">
        <f>IF('Res Rent Roll'!$B15="","",Rollover!DP15*'Res Rent Roll'!$S15*'Res Rent Roll'!$C15*(1+'Property Summary'!$L$22)^(Releasing!DQ$2-1))</f>
        <v>0</v>
      </c>
      <c r="DR14" s="47">
        <f>IF('Res Rent Roll'!$B15="","",Rollover!DQ15*'Res Rent Roll'!$S15*'Res Rent Roll'!$C15*(1+'Property Summary'!$L$22)^(Releasing!DR$2-1))</f>
        <v>0</v>
      </c>
      <c r="DS14" s="47">
        <f>IF('Res Rent Roll'!$B15="","",Rollover!DR15*'Res Rent Roll'!$S15*'Res Rent Roll'!$C15*(1+'Property Summary'!$L$22)^(Releasing!DS$2-1))</f>
        <v>0</v>
      </c>
      <c r="DT14" s="47">
        <f>IF('Res Rent Roll'!$B15="","",Rollover!DS15*'Res Rent Roll'!$S15*'Res Rent Roll'!$C15*(1+'Property Summary'!$L$22)^(Releasing!DT$2-1))</f>
        <v>336.44245991855297</v>
      </c>
      <c r="DU14" s="47">
        <f>IF('Res Rent Roll'!$B15="","",Rollover!DT15*'Res Rent Roll'!$S15*'Res Rent Roll'!$C15*(1+'Property Summary'!$L$22)^(Releasing!DU$2-1))</f>
        <v>0</v>
      </c>
      <c r="DV14" s="47">
        <f>IF('Res Rent Roll'!$B15="","",Rollover!DU15*'Res Rent Roll'!$S15*'Res Rent Roll'!$C15*(1+'Property Summary'!$L$22)^(Releasing!DV$2-1))</f>
        <v>0</v>
      </c>
      <c r="DW14" s="47">
        <f>IF('Res Rent Roll'!$B15="","",Rollover!DV15*'Res Rent Roll'!$S15*'Res Rent Roll'!$C15*(1+'Property Summary'!$L$22)^(Releasing!DW$2-1))</f>
        <v>0</v>
      </c>
      <c r="DX14" s="47">
        <f>IF('Res Rent Roll'!$B15="","",Rollover!DW15*'Res Rent Roll'!$S15*'Res Rent Roll'!$C15*(1+'Property Summary'!$L$22)^(Releasing!DX$2-1))</f>
        <v>0</v>
      </c>
      <c r="DY14" s="47">
        <f>IF('Res Rent Roll'!$B15="","",Rollover!DX15*'Res Rent Roll'!$S15*'Res Rent Roll'!$C15*(1+'Property Summary'!$L$22)^(Releasing!DY$2-1))</f>
        <v>0</v>
      </c>
      <c r="DZ14" s="47">
        <f>IF('Res Rent Roll'!$B15="","",Rollover!DY15*'Res Rent Roll'!$S15*'Res Rent Roll'!$C15*(1+'Property Summary'!$L$22)^(Releasing!DZ$2-1))</f>
        <v>0</v>
      </c>
      <c r="EA14" s="47">
        <f>IF('Res Rent Roll'!$B15="","",Rollover!DZ15*'Res Rent Roll'!$S15*'Res Rent Roll'!$C15*(1+'Property Summary'!$L$22)^(Releasing!EA$2-1))</f>
        <v>0</v>
      </c>
      <c r="EB14" s="47">
        <f>IF('Res Rent Roll'!$B15="","",Rollover!EA15*'Res Rent Roll'!$S15*'Res Rent Roll'!$C15*(1+'Property Summary'!$L$22)^(Releasing!EB$2-1))</f>
        <v>0</v>
      </c>
      <c r="EC14" s="47">
        <f>IF('Res Rent Roll'!$B15="","",Rollover!EB15*'Res Rent Roll'!$S15*'Res Rent Roll'!$C15*(1+'Property Summary'!$L$22)^(Releasing!EC$2-1))</f>
        <v>0</v>
      </c>
      <c r="ED14" s="47">
        <f>IF('Res Rent Roll'!$B15="","",Rollover!EC15*'Res Rent Roll'!$S15*'Res Rent Roll'!$C15*(1+'Property Summary'!$L$22)^(Releasing!ED$2-1))</f>
        <v>0</v>
      </c>
      <c r="EE14" s="47">
        <f>IF('Res Rent Roll'!$B15="","",Rollover!ED15*'Res Rent Roll'!$S15*'Res Rent Roll'!$C15*(1+'Property Summary'!$L$22)^(Releasing!EE$2-1))</f>
        <v>0</v>
      </c>
      <c r="EF14" s="47">
        <f>IF('Res Rent Roll'!$B15="","",Rollover!EE15*'Res Rent Roll'!$S15*'Res Rent Roll'!$C15*(1+'Property Summary'!$L$22)^(Releasing!EF$2-1))</f>
        <v>343.17130911692396</v>
      </c>
      <c r="EG14" s="47">
        <f>IF('Res Rent Roll'!$B15="","",Rollover!EF15*'Res Rent Roll'!$S15*'Res Rent Roll'!$C15*(1+'Property Summary'!$L$22)^(Releasing!EG$2-1))</f>
        <v>0</v>
      </c>
      <c r="EH14" s="47">
        <f>IF('Res Rent Roll'!$B15="","",Rollover!EG15*'Res Rent Roll'!$S15*'Res Rent Roll'!$C15*(1+'Property Summary'!$L$22)^(Releasing!EH$2-1))</f>
        <v>0</v>
      </c>
      <c r="EI14" s="47">
        <f>IF('Res Rent Roll'!$B15="","",Rollover!EH15*'Res Rent Roll'!$S15*'Res Rent Roll'!$C15*(1+'Property Summary'!$L$22)^(Releasing!EI$2-1))</f>
        <v>0</v>
      </c>
      <c r="EJ14" s="47">
        <f>IF('Res Rent Roll'!$B15="","",Rollover!EI15*'Res Rent Roll'!$S15*'Res Rent Roll'!$C15*(1+'Property Summary'!$L$22)^(Releasing!EJ$2-1))</f>
        <v>0</v>
      </c>
      <c r="EK14" s="47">
        <f>IF('Res Rent Roll'!$B15="","",Rollover!EJ15*'Res Rent Roll'!$S15*'Res Rent Roll'!$C15*(1+'Property Summary'!$L$22)^(Releasing!EK$2-1))</f>
        <v>0</v>
      </c>
      <c r="EL14" s="47">
        <f>IF('Res Rent Roll'!$B15="","",Rollover!EK15*'Res Rent Roll'!$S15*'Res Rent Roll'!$C15*(1+'Property Summary'!$L$22)^(Releasing!EL$2-1))</f>
        <v>0</v>
      </c>
      <c r="EM14" s="47">
        <f>IF('Res Rent Roll'!$B15="","",Rollover!EL15*'Res Rent Roll'!$S15*'Res Rent Roll'!$C15*(1+'Property Summary'!$L$22)^(Releasing!EM$2-1))</f>
        <v>0</v>
      </c>
      <c r="EN14" s="47">
        <f>IF('Res Rent Roll'!$B15="","",Rollover!EM15*'Res Rent Roll'!$S15*'Res Rent Roll'!$C15*(1+'Property Summary'!$L$22)^(Releasing!EN$2-1))</f>
        <v>0</v>
      </c>
      <c r="EO14" s="47">
        <f>IF('Res Rent Roll'!$B15="","",Rollover!EN15*'Res Rent Roll'!$S15*'Res Rent Roll'!$C15*(1+'Property Summary'!$L$22)^(Releasing!EO$2-1))</f>
        <v>0</v>
      </c>
      <c r="EP14" s="47">
        <f>IF('Res Rent Roll'!$B15="","",Rollover!EO15*'Res Rent Roll'!$S15*'Res Rent Roll'!$C15*(1+'Property Summary'!$L$22)^(Releasing!EP$2-1))</f>
        <v>0</v>
      </c>
      <c r="EQ14" s="47">
        <f>IF('Res Rent Roll'!$B15="","",Rollover!EP15*'Res Rent Roll'!$S15*'Res Rent Roll'!$C15*(1+'Property Summary'!$L$22)^(Releasing!EQ$2-1))</f>
        <v>0</v>
      </c>
      <c r="ER14" s="47">
        <f>IF('Res Rent Roll'!$B15="","",Rollover!EQ15*'Res Rent Roll'!$S15*'Res Rent Roll'!$C15*(1+'Property Summary'!$L$22)^(Releasing!ER$2-1))</f>
        <v>350.03473529926248</v>
      </c>
      <c r="ES14" s="47">
        <f>IF('Res Rent Roll'!$B15="","",Rollover!ER15*'Res Rent Roll'!$S15*'Res Rent Roll'!$C15*(1+'Property Summary'!$L$22)^(Releasing!ES$2-1))</f>
        <v>0</v>
      </c>
      <c r="ET14" s="47">
        <f>IF('Res Rent Roll'!$B15="","",Rollover!ES15*'Res Rent Roll'!$S15*'Res Rent Roll'!$C15*(1+'Property Summary'!$L$22)^(Releasing!ET$2-1))</f>
        <v>0</v>
      </c>
      <c r="EU14" s="47">
        <f>IF('Res Rent Roll'!$B15="","",Rollover!ET15*'Res Rent Roll'!$S15*'Res Rent Roll'!$C15*(1+'Property Summary'!$L$22)^(Releasing!EU$2-1))</f>
        <v>0</v>
      </c>
      <c r="EV14" s="47">
        <f>IF('Res Rent Roll'!$B15="","",Rollover!EU15*'Res Rent Roll'!$S15*'Res Rent Roll'!$C15*(1+'Property Summary'!$L$22)^(Releasing!EV$2-1))</f>
        <v>0</v>
      </c>
      <c r="EW14" s="47">
        <f>IF('Res Rent Roll'!$B15="","",Rollover!EV15*'Res Rent Roll'!$S15*'Res Rent Roll'!$C15*(1+'Property Summary'!$L$22)^(Releasing!EW$2-1))</f>
        <v>0</v>
      </c>
      <c r="EX14" s="47">
        <f>IF('Res Rent Roll'!$B15="","",Rollover!EW15*'Res Rent Roll'!$S15*'Res Rent Roll'!$C15*(1+'Property Summary'!$L$22)^(Releasing!EX$2-1))</f>
        <v>0</v>
      </c>
      <c r="EY14" s="47">
        <f>IF('Res Rent Roll'!$B15="","",Rollover!EX15*'Res Rent Roll'!$S15*'Res Rent Roll'!$C15*(1+'Property Summary'!$L$22)^(Releasing!EY$2-1))</f>
        <v>0</v>
      </c>
      <c r="EZ14" s="47">
        <f>IF('Res Rent Roll'!$B15="","",Rollover!EY15*'Res Rent Roll'!$S15*'Res Rent Roll'!$C15*(1+'Property Summary'!$L$22)^(Releasing!EZ$2-1))</f>
        <v>0</v>
      </c>
      <c r="FA14" s="47">
        <f>IF('Res Rent Roll'!$B15="","",Rollover!EZ15*'Res Rent Roll'!$S15*'Res Rent Roll'!$C15*(1+'Property Summary'!$L$22)^(Releasing!FA$2-1))</f>
        <v>0</v>
      </c>
      <c r="FB14" s="47">
        <f>IF('Res Rent Roll'!$B15="","",Rollover!FA15*'Res Rent Roll'!$S15*'Res Rent Roll'!$C15*(1+'Property Summary'!$L$22)^(Releasing!FB$2-1))</f>
        <v>0</v>
      </c>
      <c r="FC14" s="47">
        <f>IF('Res Rent Roll'!$B15="","",Rollover!FB15*'Res Rent Roll'!$S15*'Res Rent Roll'!$C15*(1+'Property Summary'!$L$22)^(Releasing!FC$2-1))</f>
        <v>0</v>
      </c>
      <c r="FD14" s="47">
        <f>IF('Res Rent Roll'!$B15="","",Rollover!FC15*'Res Rent Roll'!$S15*'Res Rent Roll'!$C15*(1+'Property Summary'!$L$22)^(Releasing!FD$2-1))</f>
        <v>357.03543000524775</v>
      </c>
      <c r="FE14" s="47">
        <f>IF('Res Rent Roll'!$B15="","",Rollover!FD15*'Res Rent Roll'!$S15*'Res Rent Roll'!$C15*(1+'Property Summary'!$L$22)^(Releasing!FE$2-1))</f>
        <v>0</v>
      </c>
      <c r="FF14" s="47">
        <f>IF('Res Rent Roll'!$B15="","",Rollover!FE15*'Res Rent Roll'!$S15*'Res Rent Roll'!$C15*(1+'Property Summary'!$L$22)^(Releasing!FF$2-1))</f>
        <v>0</v>
      </c>
      <c r="FG14" s="47">
        <f>IF('Res Rent Roll'!$B15="","",Rollover!FF15*'Res Rent Roll'!$S15*'Res Rent Roll'!$C15*(1+'Property Summary'!$L$22)^(Releasing!FG$2-1))</f>
        <v>0</v>
      </c>
      <c r="FH14" s="47">
        <f>IF('Res Rent Roll'!$B15="","",Rollover!FG15*'Res Rent Roll'!$S15*'Res Rent Roll'!$C15*(1+'Property Summary'!$L$22)^(Releasing!FH$2-1))</f>
        <v>0</v>
      </c>
      <c r="FI14" s="47">
        <f>IF('Res Rent Roll'!$B15="","",Rollover!FH15*'Res Rent Roll'!$S15*'Res Rent Roll'!$C15*(1+'Property Summary'!$L$22)^(Releasing!FI$2-1))</f>
        <v>0</v>
      </c>
      <c r="FJ14" s="47">
        <f>IF('Res Rent Roll'!$B15="","",Rollover!FI15*'Res Rent Roll'!$S15*'Res Rent Roll'!$C15*(1+'Property Summary'!$L$22)^(Releasing!FJ$2-1))</f>
        <v>0</v>
      </c>
      <c r="FK14" s="47">
        <f>IF('Res Rent Roll'!$B15="","",Rollover!FJ15*'Res Rent Roll'!$S15*'Res Rent Roll'!$C15*(1+'Property Summary'!$L$22)^(Releasing!FK$2-1))</f>
        <v>0</v>
      </c>
      <c r="FL14" s="47">
        <f>IF('Res Rent Roll'!$B15="","",Rollover!FK15*'Res Rent Roll'!$S15*'Res Rent Roll'!$C15*(1+'Property Summary'!$L$22)^(Releasing!FL$2-1))</f>
        <v>0</v>
      </c>
      <c r="FM14" s="47">
        <f>IF('Res Rent Roll'!$B15="","",Rollover!FL15*'Res Rent Roll'!$S15*'Res Rent Roll'!$C15*(1+'Property Summary'!$L$22)^(Releasing!FM$2-1))</f>
        <v>0</v>
      </c>
      <c r="FN14" s="47">
        <f>IF('Res Rent Roll'!$B15="","",Rollover!FM15*'Res Rent Roll'!$S15*'Res Rent Roll'!$C15*(1+'Property Summary'!$L$22)^(Releasing!FN$2-1))</f>
        <v>0</v>
      </c>
      <c r="FO14" s="47">
        <f>IF('Res Rent Roll'!$B15="","",Rollover!FN15*'Res Rent Roll'!$S15*'Res Rent Roll'!$C15*(1+'Property Summary'!$L$22)^(Releasing!FO$2-1))</f>
        <v>0</v>
      </c>
      <c r="FP14" s="47">
        <f>IF('Res Rent Roll'!$B15="","",Rollover!FO15*'Res Rent Roll'!$S15*'Res Rent Roll'!$C15*(1+'Property Summary'!$L$22)^(Releasing!FP$2-1))</f>
        <v>364.17613860535272</v>
      </c>
      <c r="FQ14" s="47">
        <f>IF('Res Rent Roll'!$B15="","",Rollover!FP15*'Res Rent Roll'!$S15*'Res Rent Roll'!$C15*(1+'Property Summary'!$L$22)^(Releasing!FQ$2-1))</f>
        <v>0</v>
      </c>
      <c r="FR14" s="47">
        <f>IF('Res Rent Roll'!$B15="","",Rollover!FQ15*'Res Rent Roll'!$S15*'Res Rent Roll'!$C15*(1+'Property Summary'!$L$22)^(Releasing!FR$2-1))</f>
        <v>0</v>
      </c>
      <c r="FS14" s="47">
        <f>IF('Res Rent Roll'!$B15="","",Rollover!FR15*'Res Rent Roll'!$S15*'Res Rent Roll'!$C15*(1+'Property Summary'!$L$22)^(Releasing!FS$2-1))</f>
        <v>0</v>
      </c>
      <c r="FT14" s="47">
        <f>IF('Res Rent Roll'!$B15="","",Rollover!FS15*'Res Rent Roll'!$S15*'Res Rent Roll'!$C15*(1+'Property Summary'!$L$22)^(Releasing!FT$2-1))</f>
        <v>0</v>
      </c>
      <c r="FU14" s="47">
        <f>IF('Res Rent Roll'!$B15="","",Rollover!FT15*'Res Rent Roll'!$S15*'Res Rent Roll'!$C15*(1+'Property Summary'!$L$22)^(Releasing!FU$2-1))</f>
        <v>0</v>
      </c>
      <c r="FV14" s="47">
        <f>IF('Res Rent Roll'!$B15="","",Rollover!FU15*'Res Rent Roll'!$S15*'Res Rent Roll'!$C15*(1+'Property Summary'!$L$22)^(Releasing!FV$2-1))</f>
        <v>0</v>
      </c>
      <c r="FW14" s="47">
        <f>IF('Res Rent Roll'!$B15="","",Rollover!FV15*'Res Rent Roll'!$S15*'Res Rent Roll'!$C15*(1+'Property Summary'!$L$22)^(Releasing!FW$2-1))</f>
        <v>0</v>
      </c>
      <c r="FX14" s="47">
        <f>IF('Res Rent Roll'!$B15="","",Rollover!FW15*'Res Rent Roll'!$S15*'Res Rent Roll'!$C15*(1+'Property Summary'!$L$22)^(Releasing!FX$2-1))</f>
        <v>0</v>
      </c>
      <c r="FY14" s="47">
        <f>IF('Res Rent Roll'!$B15="","",Rollover!FX15*'Res Rent Roll'!$S15*'Res Rent Roll'!$C15*(1+'Property Summary'!$L$22)^(Releasing!FY$2-1))</f>
        <v>0</v>
      </c>
      <c r="FZ14" s="47">
        <f>IF('Res Rent Roll'!$B15="","",Rollover!FY15*'Res Rent Roll'!$S15*'Res Rent Roll'!$C15*(1+'Property Summary'!$L$22)^(Releasing!FZ$2-1))</f>
        <v>0</v>
      </c>
      <c r="GA14" s="48">
        <f>IF('Res Rent Roll'!$B15="","",Rollover!FZ15*'Res Rent Roll'!$S15*'Res Rent Roll'!$C15*(1+'Property Summary'!$L$22)^(Releasing!GA$2-1))</f>
        <v>0</v>
      </c>
    </row>
    <row r="15" spans="2:183" x14ac:dyDescent="0.3">
      <c r="B15" s="42" t="str">
        <f>IF('Res Rent Roll'!$B16="","",'Res Rent Roll'!$B16)</f>
        <v>2-Bed B (No Renovation)</v>
      </c>
      <c r="C15" s="43"/>
      <c r="D15" s="47">
        <f>IF('Res Rent Roll'!$B16="","",Rollover!C16*'Res Rent Roll'!$S16*'Res Rent Roll'!$C16*(1+'Property Summary'!$L$22)^(Releasing!D$2-1))</f>
        <v>0</v>
      </c>
      <c r="E15" s="47">
        <f>IF('Res Rent Roll'!$B16="","",Rollover!D16*'Res Rent Roll'!$S16*'Res Rent Roll'!$C16*(1+'Property Summary'!$L$22)^(Releasing!E$2-1))</f>
        <v>0</v>
      </c>
      <c r="F15" s="47">
        <f>IF('Res Rent Roll'!$B16="","",Rollover!E16*'Res Rent Roll'!$S16*'Res Rent Roll'!$C16*(1+'Property Summary'!$L$22)^(Releasing!F$2-1))</f>
        <v>0</v>
      </c>
      <c r="G15" s="47">
        <f>IF('Res Rent Roll'!$B16="","",Rollover!F16*'Res Rent Roll'!$S16*'Res Rent Roll'!$C16*(1+'Property Summary'!$L$22)^(Releasing!G$2-1))</f>
        <v>0</v>
      </c>
      <c r="H15" s="47">
        <f>IF('Res Rent Roll'!$B16="","",Rollover!G16*'Res Rent Roll'!$S16*'Res Rent Roll'!$C16*(1+'Property Summary'!$L$22)^(Releasing!H$2-1))</f>
        <v>0</v>
      </c>
      <c r="I15" s="47">
        <f>IF('Res Rent Roll'!$B16="","",Rollover!H16*'Res Rent Roll'!$S16*'Res Rent Roll'!$C16*(1+'Property Summary'!$L$22)^(Releasing!I$2-1))</f>
        <v>0</v>
      </c>
      <c r="J15" s="47">
        <f>IF('Res Rent Roll'!$B16="","",Rollover!I16*'Res Rent Roll'!$S16*'Res Rent Roll'!$C16*(1+'Property Summary'!$L$22)^(Releasing!J$2-1))</f>
        <v>0</v>
      </c>
      <c r="K15" s="47">
        <f>IF('Res Rent Roll'!$B16="","",Rollover!J16*'Res Rent Roll'!$S16*'Res Rent Roll'!$C16*(1+'Property Summary'!$L$22)^(Releasing!K$2-1))</f>
        <v>0</v>
      </c>
      <c r="L15" s="47">
        <f>IF('Res Rent Roll'!$B16="","",Rollover!K16*'Res Rent Roll'!$S16*'Res Rent Roll'!$C16*(1+'Property Summary'!$L$22)^(Releasing!L$2-1))</f>
        <v>0</v>
      </c>
      <c r="M15" s="47">
        <f>IF('Res Rent Roll'!$B16="","",Rollover!L16*'Res Rent Roll'!$S16*'Res Rent Roll'!$C16*(1+'Property Summary'!$L$22)^(Releasing!M$2-1))</f>
        <v>0</v>
      </c>
      <c r="N15" s="47">
        <f>IF('Res Rent Roll'!$B16="","",Rollover!M16*'Res Rent Roll'!$S16*'Res Rent Roll'!$C16*(1+'Property Summary'!$L$22)^(Releasing!N$2-1))</f>
        <v>0</v>
      </c>
      <c r="O15" s="47">
        <f>IF('Res Rent Roll'!$B16="","",Rollover!N16*'Res Rent Roll'!$S16*'Res Rent Roll'!$C16*(1+'Property Summary'!$L$22)^(Releasing!O$2-1))</f>
        <v>0</v>
      </c>
      <c r="P15" s="47">
        <f>IF('Res Rent Roll'!$B16="","",Rollover!O16*'Res Rent Roll'!$S16*'Res Rent Roll'!$C16*(1+'Property Summary'!$L$22)^(Releasing!P$2-1))</f>
        <v>244.8</v>
      </c>
      <c r="Q15" s="47">
        <f>IF('Res Rent Roll'!$B16="","",Rollover!P16*'Res Rent Roll'!$S16*'Res Rent Roll'!$C16*(1+'Property Summary'!$L$22)^(Releasing!Q$2-1))</f>
        <v>0</v>
      </c>
      <c r="R15" s="47">
        <f>IF('Res Rent Roll'!$B16="","",Rollover!Q16*'Res Rent Roll'!$S16*'Res Rent Roll'!$C16*(1+'Property Summary'!$L$22)^(Releasing!R$2-1))</f>
        <v>0</v>
      </c>
      <c r="S15" s="47">
        <f>IF('Res Rent Roll'!$B16="","",Rollover!R16*'Res Rent Roll'!$S16*'Res Rent Roll'!$C16*(1+'Property Summary'!$L$22)^(Releasing!S$2-1))</f>
        <v>0</v>
      </c>
      <c r="T15" s="47">
        <f>IF('Res Rent Roll'!$B16="","",Rollover!S16*'Res Rent Roll'!$S16*'Res Rent Roll'!$C16*(1+'Property Summary'!$L$22)^(Releasing!T$2-1))</f>
        <v>0</v>
      </c>
      <c r="U15" s="47">
        <f>IF('Res Rent Roll'!$B16="","",Rollover!T16*'Res Rent Roll'!$S16*'Res Rent Roll'!$C16*(1+'Property Summary'!$L$22)^(Releasing!U$2-1))</f>
        <v>0</v>
      </c>
      <c r="V15" s="47">
        <f>IF('Res Rent Roll'!$B16="","",Rollover!U16*'Res Rent Roll'!$S16*'Res Rent Roll'!$C16*(1+'Property Summary'!$L$22)^(Releasing!V$2-1))</f>
        <v>0</v>
      </c>
      <c r="W15" s="47">
        <f>IF('Res Rent Roll'!$B16="","",Rollover!V16*'Res Rent Roll'!$S16*'Res Rent Roll'!$C16*(1+'Property Summary'!$L$22)^(Releasing!W$2-1))</f>
        <v>0</v>
      </c>
      <c r="X15" s="47">
        <f>IF('Res Rent Roll'!$B16="","",Rollover!W16*'Res Rent Roll'!$S16*'Res Rent Roll'!$C16*(1+'Property Summary'!$L$22)^(Releasing!X$2-1))</f>
        <v>0</v>
      </c>
      <c r="Y15" s="47">
        <f>IF('Res Rent Roll'!$B16="","",Rollover!X16*'Res Rent Roll'!$S16*'Res Rent Roll'!$C16*(1+'Property Summary'!$L$22)^(Releasing!Y$2-1))</f>
        <v>0</v>
      </c>
      <c r="Z15" s="47">
        <f>IF('Res Rent Roll'!$B16="","",Rollover!Y16*'Res Rent Roll'!$S16*'Res Rent Roll'!$C16*(1+'Property Summary'!$L$22)^(Releasing!Z$2-1))</f>
        <v>0</v>
      </c>
      <c r="AA15" s="47">
        <f>IF('Res Rent Roll'!$B16="","",Rollover!Z16*'Res Rent Roll'!$S16*'Res Rent Roll'!$C16*(1+'Property Summary'!$L$22)^(Releasing!AA$2-1))</f>
        <v>0</v>
      </c>
      <c r="AB15" s="47">
        <f>IF('Res Rent Roll'!$B16="","",Rollover!AA16*'Res Rent Roll'!$S16*'Res Rent Roll'!$C16*(1+'Property Summary'!$L$22)^(Releasing!AB$2-1))</f>
        <v>249.696</v>
      </c>
      <c r="AC15" s="47">
        <f>IF('Res Rent Roll'!$B16="","",Rollover!AB16*'Res Rent Roll'!$S16*'Res Rent Roll'!$C16*(1+'Property Summary'!$L$22)^(Releasing!AC$2-1))</f>
        <v>0</v>
      </c>
      <c r="AD15" s="47">
        <f>IF('Res Rent Roll'!$B16="","",Rollover!AC16*'Res Rent Roll'!$S16*'Res Rent Roll'!$C16*(1+'Property Summary'!$L$22)^(Releasing!AD$2-1))</f>
        <v>0</v>
      </c>
      <c r="AE15" s="47">
        <f>IF('Res Rent Roll'!$B16="","",Rollover!AD16*'Res Rent Roll'!$S16*'Res Rent Roll'!$C16*(1+'Property Summary'!$L$22)^(Releasing!AE$2-1))</f>
        <v>0</v>
      </c>
      <c r="AF15" s="47">
        <f>IF('Res Rent Roll'!$B16="","",Rollover!AE16*'Res Rent Roll'!$S16*'Res Rent Roll'!$C16*(1+'Property Summary'!$L$22)^(Releasing!AF$2-1))</f>
        <v>0</v>
      </c>
      <c r="AG15" s="47">
        <f>IF('Res Rent Roll'!$B16="","",Rollover!AF16*'Res Rent Roll'!$S16*'Res Rent Roll'!$C16*(1+'Property Summary'!$L$22)^(Releasing!AG$2-1))</f>
        <v>0</v>
      </c>
      <c r="AH15" s="47">
        <f>IF('Res Rent Roll'!$B16="","",Rollover!AG16*'Res Rent Roll'!$S16*'Res Rent Roll'!$C16*(1+'Property Summary'!$L$22)^(Releasing!AH$2-1))</f>
        <v>0</v>
      </c>
      <c r="AI15" s="47">
        <f>IF('Res Rent Roll'!$B16="","",Rollover!AH16*'Res Rent Roll'!$S16*'Res Rent Roll'!$C16*(1+'Property Summary'!$L$22)^(Releasing!AI$2-1))</f>
        <v>0</v>
      </c>
      <c r="AJ15" s="47">
        <f>IF('Res Rent Roll'!$B16="","",Rollover!AI16*'Res Rent Roll'!$S16*'Res Rent Roll'!$C16*(1+'Property Summary'!$L$22)^(Releasing!AJ$2-1))</f>
        <v>0</v>
      </c>
      <c r="AK15" s="47">
        <f>IF('Res Rent Roll'!$B16="","",Rollover!AJ16*'Res Rent Roll'!$S16*'Res Rent Roll'!$C16*(1+'Property Summary'!$L$22)^(Releasing!AK$2-1))</f>
        <v>0</v>
      </c>
      <c r="AL15" s="47">
        <f>IF('Res Rent Roll'!$B16="","",Rollover!AK16*'Res Rent Roll'!$S16*'Res Rent Roll'!$C16*(1+'Property Summary'!$L$22)^(Releasing!AL$2-1))</f>
        <v>0</v>
      </c>
      <c r="AM15" s="47">
        <f>IF('Res Rent Roll'!$B16="","",Rollover!AL16*'Res Rent Roll'!$S16*'Res Rent Roll'!$C16*(1+'Property Summary'!$L$22)^(Releasing!AM$2-1))</f>
        <v>0</v>
      </c>
      <c r="AN15" s="47">
        <f>IF('Res Rent Roll'!$B16="","",Rollover!AM16*'Res Rent Roll'!$S16*'Res Rent Roll'!$C16*(1+'Property Summary'!$L$22)^(Releasing!AN$2-1))</f>
        <v>254.68991999999997</v>
      </c>
      <c r="AO15" s="47">
        <f>IF('Res Rent Roll'!$B16="","",Rollover!AN16*'Res Rent Roll'!$S16*'Res Rent Roll'!$C16*(1+'Property Summary'!$L$22)^(Releasing!AO$2-1))</f>
        <v>0</v>
      </c>
      <c r="AP15" s="47">
        <f>IF('Res Rent Roll'!$B16="","",Rollover!AO16*'Res Rent Roll'!$S16*'Res Rent Roll'!$C16*(1+'Property Summary'!$L$22)^(Releasing!AP$2-1))</f>
        <v>0</v>
      </c>
      <c r="AQ15" s="47">
        <f>IF('Res Rent Roll'!$B16="","",Rollover!AP16*'Res Rent Roll'!$S16*'Res Rent Roll'!$C16*(1+'Property Summary'!$L$22)^(Releasing!AQ$2-1))</f>
        <v>0</v>
      </c>
      <c r="AR15" s="47">
        <f>IF('Res Rent Roll'!$B16="","",Rollover!AQ16*'Res Rent Roll'!$S16*'Res Rent Roll'!$C16*(1+'Property Summary'!$L$22)^(Releasing!AR$2-1))</f>
        <v>0</v>
      </c>
      <c r="AS15" s="47">
        <f>IF('Res Rent Roll'!$B16="","",Rollover!AR16*'Res Rent Roll'!$S16*'Res Rent Roll'!$C16*(1+'Property Summary'!$L$22)^(Releasing!AS$2-1))</f>
        <v>0</v>
      </c>
      <c r="AT15" s="47">
        <f>IF('Res Rent Roll'!$B16="","",Rollover!AS16*'Res Rent Roll'!$S16*'Res Rent Roll'!$C16*(1+'Property Summary'!$L$22)^(Releasing!AT$2-1))</f>
        <v>0</v>
      </c>
      <c r="AU15" s="47">
        <f>IF('Res Rent Roll'!$B16="","",Rollover!AT16*'Res Rent Roll'!$S16*'Res Rent Roll'!$C16*(1+'Property Summary'!$L$22)^(Releasing!AU$2-1))</f>
        <v>0</v>
      </c>
      <c r="AV15" s="47">
        <f>IF('Res Rent Roll'!$B16="","",Rollover!AU16*'Res Rent Roll'!$S16*'Res Rent Roll'!$C16*(1+'Property Summary'!$L$22)^(Releasing!AV$2-1))</f>
        <v>0</v>
      </c>
      <c r="AW15" s="47">
        <f>IF('Res Rent Roll'!$B16="","",Rollover!AV16*'Res Rent Roll'!$S16*'Res Rent Roll'!$C16*(1+'Property Summary'!$L$22)^(Releasing!AW$2-1))</f>
        <v>0</v>
      </c>
      <c r="AX15" s="47">
        <f>IF('Res Rent Roll'!$B16="","",Rollover!AW16*'Res Rent Roll'!$S16*'Res Rent Roll'!$C16*(1+'Property Summary'!$L$22)^(Releasing!AX$2-1))</f>
        <v>0</v>
      </c>
      <c r="AY15" s="47">
        <f>IF('Res Rent Roll'!$B16="","",Rollover!AX16*'Res Rent Roll'!$S16*'Res Rent Roll'!$C16*(1+'Property Summary'!$L$22)^(Releasing!AY$2-1))</f>
        <v>0</v>
      </c>
      <c r="AZ15" s="47">
        <f>IF('Res Rent Roll'!$B16="","",Rollover!AY16*'Res Rent Roll'!$S16*'Res Rent Roll'!$C16*(1+'Property Summary'!$L$22)^(Releasing!AZ$2-1))</f>
        <v>259.7837184</v>
      </c>
      <c r="BA15" s="47">
        <f>IF('Res Rent Roll'!$B16="","",Rollover!AZ16*'Res Rent Roll'!$S16*'Res Rent Roll'!$C16*(1+'Property Summary'!$L$22)^(Releasing!BA$2-1))</f>
        <v>0</v>
      </c>
      <c r="BB15" s="47">
        <f>IF('Res Rent Roll'!$B16="","",Rollover!BA16*'Res Rent Roll'!$S16*'Res Rent Roll'!$C16*(1+'Property Summary'!$L$22)^(Releasing!BB$2-1))</f>
        <v>0</v>
      </c>
      <c r="BC15" s="47">
        <f>IF('Res Rent Roll'!$B16="","",Rollover!BB16*'Res Rent Roll'!$S16*'Res Rent Roll'!$C16*(1+'Property Summary'!$L$22)^(Releasing!BC$2-1))</f>
        <v>0</v>
      </c>
      <c r="BD15" s="47">
        <f>IF('Res Rent Roll'!$B16="","",Rollover!BC16*'Res Rent Roll'!$S16*'Res Rent Roll'!$C16*(1+'Property Summary'!$L$22)^(Releasing!BD$2-1))</f>
        <v>0</v>
      </c>
      <c r="BE15" s="47">
        <f>IF('Res Rent Roll'!$B16="","",Rollover!BD16*'Res Rent Roll'!$S16*'Res Rent Roll'!$C16*(1+'Property Summary'!$L$22)^(Releasing!BE$2-1))</f>
        <v>0</v>
      </c>
      <c r="BF15" s="47">
        <f>IF('Res Rent Roll'!$B16="","",Rollover!BE16*'Res Rent Roll'!$S16*'Res Rent Roll'!$C16*(1+'Property Summary'!$L$22)^(Releasing!BF$2-1))</f>
        <v>0</v>
      </c>
      <c r="BG15" s="47">
        <f>IF('Res Rent Roll'!$B16="","",Rollover!BF16*'Res Rent Roll'!$S16*'Res Rent Roll'!$C16*(1+'Property Summary'!$L$22)^(Releasing!BG$2-1))</f>
        <v>0</v>
      </c>
      <c r="BH15" s="47">
        <f>IF('Res Rent Roll'!$B16="","",Rollover!BG16*'Res Rent Roll'!$S16*'Res Rent Roll'!$C16*(1+'Property Summary'!$L$22)^(Releasing!BH$2-1))</f>
        <v>0</v>
      </c>
      <c r="BI15" s="47">
        <f>IF('Res Rent Roll'!$B16="","",Rollover!BH16*'Res Rent Roll'!$S16*'Res Rent Roll'!$C16*(1+'Property Summary'!$L$22)^(Releasing!BI$2-1))</f>
        <v>0</v>
      </c>
      <c r="BJ15" s="47">
        <f>IF('Res Rent Roll'!$B16="","",Rollover!BI16*'Res Rent Roll'!$S16*'Res Rent Roll'!$C16*(1+'Property Summary'!$L$22)^(Releasing!BJ$2-1))</f>
        <v>0</v>
      </c>
      <c r="BK15" s="47">
        <f>IF('Res Rent Roll'!$B16="","",Rollover!BJ16*'Res Rent Roll'!$S16*'Res Rent Roll'!$C16*(1+'Property Summary'!$L$22)^(Releasing!BK$2-1))</f>
        <v>0</v>
      </c>
      <c r="BL15" s="47">
        <f>IF('Res Rent Roll'!$B16="","",Rollover!BK16*'Res Rent Roll'!$S16*'Res Rent Roll'!$C16*(1+'Property Summary'!$L$22)^(Releasing!BL$2-1))</f>
        <v>264.97939276800003</v>
      </c>
      <c r="BM15" s="47">
        <f>IF('Res Rent Roll'!$B16="","",Rollover!BL16*'Res Rent Roll'!$S16*'Res Rent Roll'!$C16*(1+'Property Summary'!$L$22)^(Releasing!BM$2-1))</f>
        <v>0</v>
      </c>
      <c r="BN15" s="47">
        <f>IF('Res Rent Roll'!$B16="","",Rollover!BM16*'Res Rent Roll'!$S16*'Res Rent Roll'!$C16*(1+'Property Summary'!$L$22)^(Releasing!BN$2-1))</f>
        <v>0</v>
      </c>
      <c r="BO15" s="47">
        <f>IF('Res Rent Roll'!$B16="","",Rollover!BN16*'Res Rent Roll'!$S16*'Res Rent Roll'!$C16*(1+'Property Summary'!$L$22)^(Releasing!BO$2-1))</f>
        <v>0</v>
      </c>
      <c r="BP15" s="47">
        <f>IF('Res Rent Roll'!$B16="","",Rollover!BO16*'Res Rent Roll'!$S16*'Res Rent Roll'!$C16*(1+'Property Summary'!$L$22)^(Releasing!BP$2-1))</f>
        <v>0</v>
      </c>
      <c r="BQ15" s="47">
        <f>IF('Res Rent Roll'!$B16="","",Rollover!BP16*'Res Rent Roll'!$S16*'Res Rent Roll'!$C16*(1+'Property Summary'!$L$22)^(Releasing!BQ$2-1))</f>
        <v>0</v>
      </c>
      <c r="BR15" s="47">
        <f>IF('Res Rent Roll'!$B16="","",Rollover!BQ16*'Res Rent Roll'!$S16*'Res Rent Roll'!$C16*(1+'Property Summary'!$L$22)^(Releasing!BR$2-1))</f>
        <v>0</v>
      </c>
      <c r="BS15" s="47">
        <f>IF('Res Rent Roll'!$B16="","",Rollover!BR16*'Res Rent Roll'!$S16*'Res Rent Roll'!$C16*(1+'Property Summary'!$L$22)^(Releasing!BS$2-1))</f>
        <v>0</v>
      </c>
      <c r="BT15" s="47">
        <f>IF('Res Rent Roll'!$B16="","",Rollover!BS16*'Res Rent Roll'!$S16*'Res Rent Roll'!$C16*(1+'Property Summary'!$L$22)^(Releasing!BT$2-1))</f>
        <v>0</v>
      </c>
      <c r="BU15" s="47">
        <f>IF('Res Rent Roll'!$B16="","",Rollover!BT16*'Res Rent Roll'!$S16*'Res Rent Roll'!$C16*(1+'Property Summary'!$L$22)^(Releasing!BU$2-1))</f>
        <v>0</v>
      </c>
      <c r="BV15" s="47">
        <f>IF('Res Rent Roll'!$B16="","",Rollover!BU16*'Res Rent Roll'!$S16*'Res Rent Roll'!$C16*(1+'Property Summary'!$L$22)^(Releasing!BV$2-1))</f>
        <v>0</v>
      </c>
      <c r="BW15" s="47">
        <f>IF('Res Rent Roll'!$B16="","",Rollover!BV16*'Res Rent Roll'!$S16*'Res Rent Roll'!$C16*(1+'Property Summary'!$L$22)^(Releasing!BW$2-1))</f>
        <v>0</v>
      </c>
      <c r="BX15" s="47">
        <f>IF('Res Rent Roll'!$B16="","",Rollover!BW16*'Res Rent Roll'!$S16*'Res Rent Roll'!$C16*(1+'Property Summary'!$L$22)^(Releasing!BX$2-1))</f>
        <v>270.27898062336004</v>
      </c>
      <c r="BY15" s="47">
        <f>IF('Res Rent Roll'!$B16="","",Rollover!BX16*'Res Rent Roll'!$S16*'Res Rent Roll'!$C16*(1+'Property Summary'!$L$22)^(Releasing!BY$2-1))</f>
        <v>0</v>
      </c>
      <c r="BZ15" s="47">
        <f>IF('Res Rent Roll'!$B16="","",Rollover!BY16*'Res Rent Roll'!$S16*'Res Rent Roll'!$C16*(1+'Property Summary'!$L$22)^(Releasing!BZ$2-1))</f>
        <v>0</v>
      </c>
      <c r="CA15" s="47">
        <f>IF('Res Rent Roll'!$B16="","",Rollover!BZ16*'Res Rent Roll'!$S16*'Res Rent Roll'!$C16*(1+'Property Summary'!$L$22)^(Releasing!CA$2-1))</f>
        <v>0</v>
      </c>
      <c r="CB15" s="47">
        <f>IF('Res Rent Roll'!$B16="","",Rollover!CA16*'Res Rent Roll'!$S16*'Res Rent Roll'!$C16*(1+'Property Summary'!$L$22)^(Releasing!CB$2-1))</f>
        <v>0</v>
      </c>
      <c r="CC15" s="47">
        <f>IF('Res Rent Roll'!$B16="","",Rollover!CB16*'Res Rent Roll'!$S16*'Res Rent Roll'!$C16*(1+'Property Summary'!$L$22)^(Releasing!CC$2-1))</f>
        <v>0</v>
      </c>
      <c r="CD15" s="47">
        <f>IF('Res Rent Roll'!$B16="","",Rollover!CC16*'Res Rent Roll'!$S16*'Res Rent Roll'!$C16*(1+'Property Summary'!$L$22)^(Releasing!CD$2-1))</f>
        <v>0</v>
      </c>
      <c r="CE15" s="47">
        <f>IF('Res Rent Roll'!$B16="","",Rollover!CD16*'Res Rent Roll'!$S16*'Res Rent Roll'!$C16*(1+'Property Summary'!$L$22)^(Releasing!CE$2-1))</f>
        <v>0</v>
      </c>
      <c r="CF15" s="47">
        <f>IF('Res Rent Roll'!$B16="","",Rollover!CE16*'Res Rent Roll'!$S16*'Res Rent Roll'!$C16*(1+'Property Summary'!$L$22)^(Releasing!CF$2-1))</f>
        <v>0</v>
      </c>
      <c r="CG15" s="47">
        <f>IF('Res Rent Roll'!$B16="","",Rollover!CF16*'Res Rent Roll'!$S16*'Res Rent Roll'!$C16*(1+'Property Summary'!$L$22)^(Releasing!CG$2-1))</f>
        <v>0</v>
      </c>
      <c r="CH15" s="47">
        <f>IF('Res Rent Roll'!$B16="","",Rollover!CG16*'Res Rent Roll'!$S16*'Res Rent Roll'!$C16*(1+'Property Summary'!$L$22)^(Releasing!CH$2-1))</f>
        <v>0</v>
      </c>
      <c r="CI15" s="47">
        <f>IF('Res Rent Roll'!$B16="","",Rollover!CH16*'Res Rent Roll'!$S16*'Res Rent Roll'!$C16*(1+'Property Summary'!$L$22)^(Releasing!CI$2-1))</f>
        <v>0</v>
      </c>
      <c r="CJ15" s="47">
        <f>IF('Res Rent Roll'!$B16="","",Rollover!CI16*'Res Rent Roll'!$S16*'Res Rent Roll'!$C16*(1+'Property Summary'!$L$22)^(Releasing!CJ$2-1))</f>
        <v>275.68456023582718</v>
      </c>
      <c r="CK15" s="47">
        <f>IF('Res Rent Roll'!$B16="","",Rollover!CJ16*'Res Rent Roll'!$S16*'Res Rent Roll'!$C16*(1+'Property Summary'!$L$22)^(Releasing!CK$2-1))</f>
        <v>0</v>
      </c>
      <c r="CL15" s="47">
        <f>IF('Res Rent Roll'!$B16="","",Rollover!CK16*'Res Rent Roll'!$S16*'Res Rent Roll'!$C16*(1+'Property Summary'!$L$22)^(Releasing!CL$2-1))</f>
        <v>0</v>
      </c>
      <c r="CM15" s="47">
        <f>IF('Res Rent Roll'!$B16="","",Rollover!CL16*'Res Rent Roll'!$S16*'Res Rent Roll'!$C16*(1+'Property Summary'!$L$22)^(Releasing!CM$2-1))</f>
        <v>0</v>
      </c>
      <c r="CN15" s="47">
        <f>IF('Res Rent Roll'!$B16="","",Rollover!CM16*'Res Rent Roll'!$S16*'Res Rent Roll'!$C16*(1+'Property Summary'!$L$22)^(Releasing!CN$2-1))</f>
        <v>0</v>
      </c>
      <c r="CO15" s="47">
        <f>IF('Res Rent Roll'!$B16="","",Rollover!CN16*'Res Rent Roll'!$S16*'Res Rent Roll'!$C16*(1+'Property Summary'!$L$22)^(Releasing!CO$2-1))</f>
        <v>0</v>
      </c>
      <c r="CP15" s="47">
        <f>IF('Res Rent Roll'!$B16="","",Rollover!CO16*'Res Rent Roll'!$S16*'Res Rent Roll'!$C16*(1+'Property Summary'!$L$22)^(Releasing!CP$2-1))</f>
        <v>0</v>
      </c>
      <c r="CQ15" s="47">
        <f>IF('Res Rent Roll'!$B16="","",Rollover!CP16*'Res Rent Roll'!$S16*'Res Rent Roll'!$C16*(1+'Property Summary'!$L$22)^(Releasing!CQ$2-1))</f>
        <v>0</v>
      </c>
      <c r="CR15" s="47">
        <f>IF('Res Rent Roll'!$B16="","",Rollover!CQ16*'Res Rent Roll'!$S16*'Res Rent Roll'!$C16*(1+'Property Summary'!$L$22)^(Releasing!CR$2-1))</f>
        <v>0</v>
      </c>
      <c r="CS15" s="47">
        <f>IF('Res Rent Roll'!$B16="","",Rollover!CR16*'Res Rent Roll'!$S16*'Res Rent Roll'!$C16*(1+'Property Summary'!$L$22)^(Releasing!CS$2-1))</f>
        <v>0</v>
      </c>
      <c r="CT15" s="47">
        <f>IF('Res Rent Roll'!$B16="","",Rollover!CS16*'Res Rent Roll'!$S16*'Res Rent Roll'!$C16*(1+'Property Summary'!$L$22)^(Releasing!CT$2-1))</f>
        <v>0</v>
      </c>
      <c r="CU15" s="47">
        <f>IF('Res Rent Roll'!$B16="","",Rollover!CT16*'Res Rent Roll'!$S16*'Res Rent Roll'!$C16*(1+'Property Summary'!$L$22)^(Releasing!CU$2-1))</f>
        <v>0</v>
      </c>
      <c r="CV15" s="47">
        <f>IF('Res Rent Roll'!$B16="","",Rollover!CU16*'Res Rent Roll'!$S16*'Res Rent Roll'!$C16*(1+'Property Summary'!$L$22)^(Releasing!CV$2-1))</f>
        <v>281.19825144054374</v>
      </c>
      <c r="CW15" s="47">
        <f>IF('Res Rent Roll'!$B16="","",Rollover!CV16*'Res Rent Roll'!$S16*'Res Rent Roll'!$C16*(1+'Property Summary'!$L$22)^(Releasing!CW$2-1))</f>
        <v>0</v>
      </c>
      <c r="CX15" s="47">
        <f>IF('Res Rent Roll'!$B16="","",Rollover!CW16*'Res Rent Roll'!$S16*'Res Rent Roll'!$C16*(1+'Property Summary'!$L$22)^(Releasing!CX$2-1))</f>
        <v>0</v>
      </c>
      <c r="CY15" s="47">
        <f>IF('Res Rent Roll'!$B16="","",Rollover!CX16*'Res Rent Roll'!$S16*'Res Rent Roll'!$C16*(1+'Property Summary'!$L$22)^(Releasing!CY$2-1))</f>
        <v>0</v>
      </c>
      <c r="CZ15" s="47">
        <f>IF('Res Rent Roll'!$B16="","",Rollover!CY16*'Res Rent Roll'!$S16*'Res Rent Roll'!$C16*(1+'Property Summary'!$L$22)^(Releasing!CZ$2-1))</f>
        <v>0</v>
      </c>
      <c r="DA15" s="47">
        <f>IF('Res Rent Roll'!$B16="","",Rollover!CZ16*'Res Rent Roll'!$S16*'Res Rent Roll'!$C16*(1+'Property Summary'!$L$22)^(Releasing!DA$2-1))</f>
        <v>0</v>
      </c>
      <c r="DB15" s="47">
        <f>IF('Res Rent Roll'!$B16="","",Rollover!DA16*'Res Rent Roll'!$S16*'Res Rent Roll'!$C16*(1+'Property Summary'!$L$22)^(Releasing!DB$2-1))</f>
        <v>0</v>
      </c>
      <c r="DC15" s="47">
        <f>IF('Res Rent Roll'!$B16="","",Rollover!DB16*'Res Rent Roll'!$S16*'Res Rent Roll'!$C16*(1+'Property Summary'!$L$22)^(Releasing!DC$2-1))</f>
        <v>0</v>
      </c>
      <c r="DD15" s="47">
        <f>IF('Res Rent Roll'!$B16="","",Rollover!DC16*'Res Rent Roll'!$S16*'Res Rent Roll'!$C16*(1+'Property Summary'!$L$22)^(Releasing!DD$2-1))</f>
        <v>0</v>
      </c>
      <c r="DE15" s="47">
        <f>IF('Res Rent Roll'!$B16="","",Rollover!DD16*'Res Rent Roll'!$S16*'Res Rent Roll'!$C16*(1+'Property Summary'!$L$22)^(Releasing!DE$2-1))</f>
        <v>0</v>
      </c>
      <c r="DF15" s="47">
        <f>IF('Res Rent Roll'!$B16="","",Rollover!DE16*'Res Rent Roll'!$S16*'Res Rent Roll'!$C16*(1+'Property Summary'!$L$22)^(Releasing!DF$2-1))</f>
        <v>0</v>
      </c>
      <c r="DG15" s="47">
        <f>IF('Res Rent Roll'!$B16="","",Rollover!DF16*'Res Rent Roll'!$S16*'Res Rent Roll'!$C16*(1+'Property Summary'!$L$22)^(Releasing!DG$2-1))</f>
        <v>0</v>
      </c>
      <c r="DH15" s="47">
        <f>IF('Res Rent Roll'!$B16="","",Rollover!DG16*'Res Rent Roll'!$S16*'Res Rent Roll'!$C16*(1+'Property Summary'!$L$22)^(Releasing!DH$2-1))</f>
        <v>286.8222164693546</v>
      </c>
      <c r="DI15" s="47">
        <f>IF('Res Rent Roll'!$B16="","",Rollover!DH16*'Res Rent Roll'!$S16*'Res Rent Roll'!$C16*(1+'Property Summary'!$L$22)^(Releasing!DI$2-1))</f>
        <v>0</v>
      </c>
      <c r="DJ15" s="47">
        <f>IF('Res Rent Roll'!$B16="","",Rollover!DI16*'Res Rent Roll'!$S16*'Res Rent Roll'!$C16*(1+'Property Summary'!$L$22)^(Releasing!DJ$2-1))</f>
        <v>0</v>
      </c>
      <c r="DK15" s="47">
        <f>IF('Res Rent Roll'!$B16="","",Rollover!DJ16*'Res Rent Roll'!$S16*'Res Rent Roll'!$C16*(1+'Property Summary'!$L$22)^(Releasing!DK$2-1))</f>
        <v>0</v>
      </c>
      <c r="DL15" s="47">
        <f>IF('Res Rent Roll'!$B16="","",Rollover!DK16*'Res Rent Roll'!$S16*'Res Rent Roll'!$C16*(1+'Property Summary'!$L$22)^(Releasing!DL$2-1))</f>
        <v>0</v>
      </c>
      <c r="DM15" s="47">
        <f>IF('Res Rent Roll'!$B16="","",Rollover!DL16*'Res Rent Roll'!$S16*'Res Rent Roll'!$C16*(1+'Property Summary'!$L$22)^(Releasing!DM$2-1))</f>
        <v>0</v>
      </c>
      <c r="DN15" s="47">
        <f>IF('Res Rent Roll'!$B16="","",Rollover!DM16*'Res Rent Roll'!$S16*'Res Rent Roll'!$C16*(1+'Property Summary'!$L$22)^(Releasing!DN$2-1))</f>
        <v>0</v>
      </c>
      <c r="DO15" s="47">
        <f>IF('Res Rent Roll'!$B16="","",Rollover!DN16*'Res Rent Roll'!$S16*'Res Rent Roll'!$C16*(1+'Property Summary'!$L$22)^(Releasing!DO$2-1))</f>
        <v>0</v>
      </c>
      <c r="DP15" s="47">
        <f>IF('Res Rent Roll'!$B16="","",Rollover!DO16*'Res Rent Roll'!$S16*'Res Rent Roll'!$C16*(1+'Property Summary'!$L$22)^(Releasing!DP$2-1))</f>
        <v>0</v>
      </c>
      <c r="DQ15" s="47">
        <f>IF('Res Rent Roll'!$B16="","",Rollover!DP16*'Res Rent Roll'!$S16*'Res Rent Roll'!$C16*(1+'Property Summary'!$L$22)^(Releasing!DQ$2-1))</f>
        <v>0</v>
      </c>
      <c r="DR15" s="47">
        <f>IF('Res Rent Roll'!$B16="","",Rollover!DQ16*'Res Rent Roll'!$S16*'Res Rent Roll'!$C16*(1+'Property Summary'!$L$22)^(Releasing!DR$2-1))</f>
        <v>0</v>
      </c>
      <c r="DS15" s="47">
        <f>IF('Res Rent Roll'!$B16="","",Rollover!DR16*'Res Rent Roll'!$S16*'Res Rent Roll'!$C16*(1+'Property Summary'!$L$22)^(Releasing!DS$2-1))</f>
        <v>0</v>
      </c>
      <c r="DT15" s="47">
        <f>IF('Res Rent Roll'!$B16="","",Rollover!DS16*'Res Rent Roll'!$S16*'Res Rent Roll'!$C16*(1+'Property Summary'!$L$22)^(Releasing!DT$2-1))</f>
        <v>292.5586607987417</v>
      </c>
      <c r="DU15" s="47">
        <f>IF('Res Rent Roll'!$B16="","",Rollover!DT16*'Res Rent Roll'!$S16*'Res Rent Roll'!$C16*(1+'Property Summary'!$L$22)^(Releasing!DU$2-1))</f>
        <v>0</v>
      </c>
      <c r="DV15" s="47">
        <f>IF('Res Rent Roll'!$B16="","",Rollover!DU16*'Res Rent Roll'!$S16*'Res Rent Roll'!$C16*(1+'Property Summary'!$L$22)^(Releasing!DV$2-1))</f>
        <v>0</v>
      </c>
      <c r="DW15" s="47">
        <f>IF('Res Rent Roll'!$B16="","",Rollover!DV16*'Res Rent Roll'!$S16*'Res Rent Roll'!$C16*(1+'Property Summary'!$L$22)^(Releasing!DW$2-1))</f>
        <v>0</v>
      </c>
      <c r="DX15" s="47">
        <f>IF('Res Rent Roll'!$B16="","",Rollover!DW16*'Res Rent Roll'!$S16*'Res Rent Roll'!$C16*(1+'Property Summary'!$L$22)^(Releasing!DX$2-1))</f>
        <v>0</v>
      </c>
      <c r="DY15" s="47">
        <f>IF('Res Rent Roll'!$B16="","",Rollover!DX16*'Res Rent Roll'!$S16*'Res Rent Roll'!$C16*(1+'Property Summary'!$L$22)^(Releasing!DY$2-1))</f>
        <v>0</v>
      </c>
      <c r="DZ15" s="47">
        <f>IF('Res Rent Roll'!$B16="","",Rollover!DY16*'Res Rent Roll'!$S16*'Res Rent Roll'!$C16*(1+'Property Summary'!$L$22)^(Releasing!DZ$2-1))</f>
        <v>0</v>
      </c>
      <c r="EA15" s="47">
        <f>IF('Res Rent Roll'!$B16="","",Rollover!DZ16*'Res Rent Roll'!$S16*'Res Rent Roll'!$C16*(1+'Property Summary'!$L$22)^(Releasing!EA$2-1))</f>
        <v>0</v>
      </c>
      <c r="EB15" s="47">
        <f>IF('Res Rent Roll'!$B16="","",Rollover!EA16*'Res Rent Roll'!$S16*'Res Rent Roll'!$C16*(1+'Property Summary'!$L$22)^(Releasing!EB$2-1))</f>
        <v>0</v>
      </c>
      <c r="EC15" s="47">
        <f>IF('Res Rent Roll'!$B16="","",Rollover!EB16*'Res Rent Roll'!$S16*'Res Rent Roll'!$C16*(1+'Property Summary'!$L$22)^(Releasing!EC$2-1))</f>
        <v>0</v>
      </c>
      <c r="ED15" s="47">
        <f>IF('Res Rent Roll'!$B16="","",Rollover!EC16*'Res Rent Roll'!$S16*'Res Rent Roll'!$C16*(1+'Property Summary'!$L$22)^(Releasing!ED$2-1))</f>
        <v>0</v>
      </c>
      <c r="EE15" s="47">
        <f>IF('Res Rent Roll'!$B16="","",Rollover!ED16*'Res Rent Roll'!$S16*'Res Rent Roll'!$C16*(1+'Property Summary'!$L$22)^(Releasing!EE$2-1))</f>
        <v>0</v>
      </c>
      <c r="EF15" s="47">
        <f>IF('Res Rent Roll'!$B16="","",Rollover!EE16*'Res Rent Roll'!$S16*'Res Rent Roll'!$C16*(1+'Property Summary'!$L$22)^(Releasing!EF$2-1))</f>
        <v>298.40983401471647</v>
      </c>
      <c r="EG15" s="47">
        <f>IF('Res Rent Roll'!$B16="","",Rollover!EF16*'Res Rent Roll'!$S16*'Res Rent Roll'!$C16*(1+'Property Summary'!$L$22)^(Releasing!EG$2-1))</f>
        <v>0</v>
      </c>
      <c r="EH15" s="47">
        <f>IF('Res Rent Roll'!$B16="","",Rollover!EG16*'Res Rent Roll'!$S16*'Res Rent Roll'!$C16*(1+'Property Summary'!$L$22)^(Releasing!EH$2-1))</f>
        <v>0</v>
      </c>
      <c r="EI15" s="47">
        <f>IF('Res Rent Roll'!$B16="","",Rollover!EH16*'Res Rent Roll'!$S16*'Res Rent Roll'!$C16*(1+'Property Summary'!$L$22)^(Releasing!EI$2-1))</f>
        <v>0</v>
      </c>
      <c r="EJ15" s="47">
        <f>IF('Res Rent Roll'!$B16="","",Rollover!EI16*'Res Rent Roll'!$S16*'Res Rent Roll'!$C16*(1+'Property Summary'!$L$22)^(Releasing!EJ$2-1))</f>
        <v>0</v>
      </c>
      <c r="EK15" s="47">
        <f>IF('Res Rent Roll'!$B16="","",Rollover!EJ16*'Res Rent Roll'!$S16*'Res Rent Roll'!$C16*(1+'Property Summary'!$L$22)^(Releasing!EK$2-1))</f>
        <v>0</v>
      </c>
      <c r="EL15" s="47">
        <f>IF('Res Rent Roll'!$B16="","",Rollover!EK16*'Res Rent Roll'!$S16*'Res Rent Roll'!$C16*(1+'Property Summary'!$L$22)^(Releasing!EL$2-1))</f>
        <v>0</v>
      </c>
      <c r="EM15" s="47">
        <f>IF('Res Rent Roll'!$B16="","",Rollover!EL16*'Res Rent Roll'!$S16*'Res Rent Roll'!$C16*(1+'Property Summary'!$L$22)^(Releasing!EM$2-1))</f>
        <v>0</v>
      </c>
      <c r="EN15" s="47">
        <f>IF('Res Rent Roll'!$B16="","",Rollover!EM16*'Res Rent Roll'!$S16*'Res Rent Roll'!$C16*(1+'Property Summary'!$L$22)^(Releasing!EN$2-1))</f>
        <v>0</v>
      </c>
      <c r="EO15" s="47">
        <f>IF('Res Rent Roll'!$B16="","",Rollover!EN16*'Res Rent Roll'!$S16*'Res Rent Roll'!$C16*(1+'Property Summary'!$L$22)^(Releasing!EO$2-1))</f>
        <v>0</v>
      </c>
      <c r="EP15" s="47">
        <f>IF('Res Rent Roll'!$B16="","",Rollover!EO16*'Res Rent Roll'!$S16*'Res Rent Roll'!$C16*(1+'Property Summary'!$L$22)^(Releasing!EP$2-1))</f>
        <v>0</v>
      </c>
      <c r="EQ15" s="47">
        <f>IF('Res Rent Roll'!$B16="","",Rollover!EP16*'Res Rent Roll'!$S16*'Res Rent Roll'!$C16*(1+'Property Summary'!$L$22)^(Releasing!EQ$2-1))</f>
        <v>0</v>
      </c>
      <c r="ER15" s="47">
        <f>IF('Res Rent Roll'!$B16="","",Rollover!EQ16*'Res Rent Roll'!$S16*'Res Rent Roll'!$C16*(1+'Property Summary'!$L$22)^(Releasing!ER$2-1))</f>
        <v>304.37803069501086</v>
      </c>
      <c r="ES15" s="47">
        <f>IF('Res Rent Roll'!$B16="","",Rollover!ER16*'Res Rent Roll'!$S16*'Res Rent Roll'!$C16*(1+'Property Summary'!$L$22)^(Releasing!ES$2-1))</f>
        <v>0</v>
      </c>
      <c r="ET15" s="47">
        <f>IF('Res Rent Roll'!$B16="","",Rollover!ES16*'Res Rent Roll'!$S16*'Res Rent Roll'!$C16*(1+'Property Summary'!$L$22)^(Releasing!ET$2-1))</f>
        <v>0</v>
      </c>
      <c r="EU15" s="47">
        <f>IF('Res Rent Roll'!$B16="","",Rollover!ET16*'Res Rent Roll'!$S16*'Res Rent Roll'!$C16*(1+'Property Summary'!$L$22)^(Releasing!EU$2-1))</f>
        <v>0</v>
      </c>
      <c r="EV15" s="47">
        <f>IF('Res Rent Roll'!$B16="","",Rollover!EU16*'Res Rent Roll'!$S16*'Res Rent Roll'!$C16*(1+'Property Summary'!$L$22)^(Releasing!EV$2-1))</f>
        <v>0</v>
      </c>
      <c r="EW15" s="47">
        <f>IF('Res Rent Roll'!$B16="","",Rollover!EV16*'Res Rent Roll'!$S16*'Res Rent Roll'!$C16*(1+'Property Summary'!$L$22)^(Releasing!EW$2-1))</f>
        <v>0</v>
      </c>
      <c r="EX15" s="47">
        <f>IF('Res Rent Roll'!$B16="","",Rollover!EW16*'Res Rent Roll'!$S16*'Res Rent Roll'!$C16*(1+'Property Summary'!$L$22)^(Releasing!EX$2-1))</f>
        <v>0</v>
      </c>
      <c r="EY15" s="47">
        <f>IF('Res Rent Roll'!$B16="","",Rollover!EX16*'Res Rent Roll'!$S16*'Res Rent Roll'!$C16*(1+'Property Summary'!$L$22)^(Releasing!EY$2-1))</f>
        <v>0</v>
      </c>
      <c r="EZ15" s="47">
        <f>IF('Res Rent Roll'!$B16="","",Rollover!EY16*'Res Rent Roll'!$S16*'Res Rent Roll'!$C16*(1+'Property Summary'!$L$22)^(Releasing!EZ$2-1))</f>
        <v>0</v>
      </c>
      <c r="FA15" s="47">
        <f>IF('Res Rent Roll'!$B16="","",Rollover!EZ16*'Res Rent Roll'!$S16*'Res Rent Roll'!$C16*(1+'Property Summary'!$L$22)^(Releasing!FA$2-1))</f>
        <v>0</v>
      </c>
      <c r="FB15" s="47">
        <f>IF('Res Rent Roll'!$B16="","",Rollover!FA16*'Res Rent Roll'!$S16*'Res Rent Roll'!$C16*(1+'Property Summary'!$L$22)^(Releasing!FB$2-1))</f>
        <v>0</v>
      </c>
      <c r="FC15" s="47">
        <f>IF('Res Rent Roll'!$B16="","",Rollover!FB16*'Res Rent Roll'!$S16*'Res Rent Roll'!$C16*(1+'Property Summary'!$L$22)^(Releasing!FC$2-1))</f>
        <v>0</v>
      </c>
      <c r="FD15" s="47">
        <f>IF('Res Rent Roll'!$B16="","",Rollover!FC16*'Res Rent Roll'!$S16*'Res Rent Roll'!$C16*(1+'Property Summary'!$L$22)^(Releasing!FD$2-1))</f>
        <v>310.46559130891109</v>
      </c>
      <c r="FE15" s="47">
        <f>IF('Res Rent Roll'!$B16="","",Rollover!FD16*'Res Rent Roll'!$S16*'Res Rent Roll'!$C16*(1+'Property Summary'!$L$22)^(Releasing!FE$2-1))</f>
        <v>0</v>
      </c>
      <c r="FF15" s="47">
        <f>IF('Res Rent Roll'!$B16="","",Rollover!FE16*'Res Rent Roll'!$S16*'Res Rent Roll'!$C16*(1+'Property Summary'!$L$22)^(Releasing!FF$2-1))</f>
        <v>0</v>
      </c>
      <c r="FG15" s="47">
        <f>IF('Res Rent Roll'!$B16="","",Rollover!FF16*'Res Rent Roll'!$S16*'Res Rent Roll'!$C16*(1+'Property Summary'!$L$22)^(Releasing!FG$2-1))</f>
        <v>0</v>
      </c>
      <c r="FH15" s="47">
        <f>IF('Res Rent Roll'!$B16="","",Rollover!FG16*'Res Rent Roll'!$S16*'Res Rent Roll'!$C16*(1+'Property Summary'!$L$22)^(Releasing!FH$2-1))</f>
        <v>0</v>
      </c>
      <c r="FI15" s="47">
        <f>IF('Res Rent Roll'!$B16="","",Rollover!FH16*'Res Rent Roll'!$S16*'Res Rent Roll'!$C16*(1+'Property Summary'!$L$22)^(Releasing!FI$2-1))</f>
        <v>0</v>
      </c>
      <c r="FJ15" s="47">
        <f>IF('Res Rent Roll'!$B16="","",Rollover!FI16*'Res Rent Roll'!$S16*'Res Rent Roll'!$C16*(1+'Property Summary'!$L$22)^(Releasing!FJ$2-1))</f>
        <v>0</v>
      </c>
      <c r="FK15" s="47">
        <f>IF('Res Rent Roll'!$B16="","",Rollover!FJ16*'Res Rent Roll'!$S16*'Res Rent Roll'!$C16*(1+'Property Summary'!$L$22)^(Releasing!FK$2-1))</f>
        <v>0</v>
      </c>
      <c r="FL15" s="47">
        <f>IF('Res Rent Roll'!$B16="","",Rollover!FK16*'Res Rent Roll'!$S16*'Res Rent Roll'!$C16*(1+'Property Summary'!$L$22)^(Releasing!FL$2-1))</f>
        <v>0</v>
      </c>
      <c r="FM15" s="47">
        <f>IF('Res Rent Roll'!$B16="","",Rollover!FL16*'Res Rent Roll'!$S16*'Res Rent Roll'!$C16*(1+'Property Summary'!$L$22)^(Releasing!FM$2-1))</f>
        <v>0</v>
      </c>
      <c r="FN15" s="47">
        <f>IF('Res Rent Roll'!$B16="","",Rollover!FM16*'Res Rent Roll'!$S16*'Res Rent Roll'!$C16*(1+'Property Summary'!$L$22)^(Releasing!FN$2-1))</f>
        <v>0</v>
      </c>
      <c r="FO15" s="47">
        <f>IF('Res Rent Roll'!$B16="","",Rollover!FN16*'Res Rent Roll'!$S16*'Res Rent Roll'!$C16*(1+'Property Summary'!$L$22)^(Releasing!FO$2-1))</f>
        <v>0</v>
      </c>
      <c r="FP15" s="47">
        <f>IF('Res Rent Roll'!$B16="","",Rollover!FO16*'Res Rent Roll'!$S16*'Res Rent Roll'!$C16*(1+'Property Summary'!$L$22)^(Releasing!FP$2-1))</f>
        <v>316.67490313508932</v>
      </c>
      <c r="FQ15" s="47">
        <f>IF('Res Rent Roll'!$B16="","",Rollover!FP16*'Res Rent Roll'!$S16*'Res Rent Roll'!$C16*(1+'Property Summary'!$L$22)^(Releasing!FQ$2-1))</f>
        <v>0</v>
      </c>
      <c r="FR15" s="47">
        <f>IF('Res Rent Roll'!$B16="","",Rollover!FQ16*'Res Rent Roll'!$S16*'Res Rent Roll'!$C16*(1+'Property Summary'!$L$22)^(Releasing!FR$2-1))</f>
        <v>0</v>
      </c>
      <c r="FS15" s="47">
        <f>IF('Res Rent Roll'!$B16="","",Rollover!FR16*'Res Rent Roll'!$S16*'Res Rent Roll'!$C16*(1+'Property Summary'!$L$22)^(Releasing!FS$2-1))</f>
        <v>0</v>
      </c>
      <c r="FT15" s="47">
        <f>IF('Res Rent Roll'!$B16="","",Rollover!FS16*'Res Rent Roll'!$S16*'Res Rent Roll'!$C16*(1+'Property Summary'!$L$22)^(Releasing!FT$2-1))</f>
        <v>0</v>
      </c>
      <c r="FU15" s="47">
        <f>IF('Res Rent Roll'!$B16="","",Rollover!FT16*'Res Rent Roll'!$S16*'Res Rent Roll'!$C16*(1+'Property Summary'!$L$22)^(Releasing!FU$2-1))</f>
        <v>0</v>
      </c>
      <c r="FV15" s="47">
        <f>IF('Res Rent Roll'!$B16="","",Rollover!FU16*'Res Rent Roll'!$S16*'Res Rent Roll'!$C16*(1+'Property Summary'!$L$22)^(Releasing!FV$2-1))</f>
        <v>0</v>
      </c>
      <c r="FW15" s="47">
        <f>IF('Res Rent Roll'!$B16="","",Rollover!FV16*'Res Rent Roll'!$S16*'Res Rent Roll'!$C16*(1+'Property Summary'!$L$22)^(Releasing!FW$2-1))</f>
        <v>0</v>
      </c>
      <c r="FX15" s="47">
        <f>IF('Res Rent Roll'!$B16="","",Rollover!FW16*'Res Rent Roll'!$S16*'Res Rent Roll'!$C16*(1+'Property Summary'!$L$22)^(Releasing!FX$2-1))</f>
        <v>0</v>
      </c>
      <c r="FY15" s="47">
        <f>IF('Res Rent Roll'!$B16="","",Rollover!FX16*'Res Rent Roll'!$S16*'Res Rent Roll'!$C16*(1+'Property Summary'!$L$22)^(Releasing!FY$2-1))</f>
        <v>0</v>
      </c>
      <c r="FZ15" s="47">
        <f>IF('Res Rent Roll'!$B16="","",Rollover!FY16*'Res Rent Roll'!$S16*'Res Rent Roll'!$C16*(1+'Property Summary'!$L$22)^(Releasing!FZ$2-1))</f>
        <v>0</v>
      </c>
      <c r="GA15" s="48">
        <f>IF('Res Rent Roll'!$B16="","",Rollover!FZ16*'Res Rent Roll'!$S16*'Res Rent Roll'!$C16*(1+'Property Summary'!$L$22)^(Releasing!GA$2-1))</f>
        <v>0</v>
      </c>
    </row>
    <row r="16" spans="2:183" x14ac:dyDescent="0.3">
      <c r="B16" s="42" t="str">
        <f>IF('Res Rent Roll'!$B17="","",'Res Rent Roll'!$B17)</f>
        <v/>
      </c>
      <c r="C16" s="43"/>
      <c r="D16" s="47" t="str">
        <f>IF('Res Rent Roll'!$B17="","",Rollover!C17*'Res Rent Roll'!$S17*'Res Rent Roll'!$C17*(1+'Property Summary'!$L$22)^(Releasing!D$2-1))</f>
        <v/>
      </c>
      <c r="E16" s="47" t="str">
        <f>IF('Res Rent Roll'!$B17="","",Rollover!D17*'Res Rent Roll'!$S17*'Res Rent Roll'!$C17*(1+'Property Summary'!$L$22)^(Releasing!E$2-1))</f>
        <v/>
      </c>
      <c r="F16" s="47" t="str">
        <f>IF('Res Rent Roll'!$B17="","",Rollover!E17*'Res Rent Roll'!$S17*'Res Rent Roll'!$C17*(1+'Property Summary'!$L$22)^(Releasing!F$2-1))</f>
        <v/>
      </c>
      <c r="G16" s="47" t="str">
        <f>IF('Res Rent Roll'!$B17="","",Rollover!F17*'Res Rent Roll'!$S17*'Res Rent Roll'!$C17*(1+'Property Summary'!$L$22)^(Releasing!G$2-1))</f>
        <v/>
      </c>
      <c r="H16" s="47" t="str">
        <f>IF('Res Rent Roll'!$B17="","",Rollover!G17*'Res Rent Roll'!$S17*'Res Rent Roll'!$C17*(1+'Property Summary'!$L$22)^(Releasing!H$2-1))</f>
        <v/>
      </c>
      <c r="I16" s="47" t="str">
        <f>IF('Res Rent Roll'!$B17="","",Rollover!H17*'Res Rent Roll'!$S17*'Res Rent Roll'!$C17*(1+'Property Summary'!$L$22)^(Releasing!I$2-1))</f>
        <v/>
      </c>
      <c r="J16" s="47" t="str">
        <f>IF('Res Rent Roll'!$B17="","",Rollover!I17*'Res Rent Roll'!$S17*'Res Rent Roll'!$C17*(1+'Property Summary'!$L$22)^(Releasing!J$2-1))</f>
        <v/>
      </c>
      <c r="K16" s="47" t="str">
        <f>IF('Res Rent Roll'!$B17="","",Rollover!J17*'Res Rent Roll'!$S17*'Res Rent Roll'!$C17*(1+'Property Summary'!$L$22)^(Releasing!K$2-1))</f>
        <v/>
      </c>
      <c r="L16" s="47" t="str">
        <f>IF('Res Rent Roll'!$B17="","",Rollover!K17*'Res Rent Roll'!$S17*'Res Rent Roll'!$C17*(1+'Property Summary'!$L$22)^(Releasing!L$2-1))</f>
        <v/>
      </c>
      <c r="M16" s="47" t="str">
        <f>IF('Res Rent Roll'!$B17="","",Rollover!L17*'Res Rent Roll'!$S17*'Res Rent Roll'!$C17*(1+'Property Summary'!$L$22)^(Releasing!M$2-1))</f>
        <v/>
      </c>
      <c r="N16" s="47" t="str">
        <f>IF('Res Rent Roll'!$B17="","",Rollover!M17*'Res Rent Roll'!$S17*'Res Rent Roll'!$C17*(1+'Property Summary'!$L$22)^(Releasing!N$2-1))</f>
        <v/>
      </c>
      <c r="O16" s="47" t="str">
        <f>IF('Res Rent Roll'!$B17="","",Rollover!N17*'Res Rent Roll'!$S17*'Res Rent Roll'!$C17*(1+'Property Summary'!$L$22)^(Releasing!O$2-1))</f>
        <v/>
      </c>
      <c r="P16" s="47" t="str">
        <f>IF('Res Rent Roll'!$B17="","",Rollover!O17*'Res Rent Roll'!$S17*'Res Rent Roll'!$C17*(1+'Property Summary'!$L$22)^(Releasing!P$2-1))</f>
        <v/>
      </c>
      <c r="Q16" s="47" t="str">
        <f>IF('Res Rent Roll'!$B17="","",Rollover!P17*'Res Rent Roll'!$S17*'Res Rent Roll'!$C17*(1+'Property Summary'!$L$22)^(Releasing!Q$2-1))</f>
        <v/>
      </c>
      <c r="R16" s="47" t="str">
        <f>IF('Res Rent Roll'!$B17="","",Rollover!Q17*'Res Rent Roll'!$S17*'Res Rent Roll'!$C17*(1+'Property Summary'!$L$22)^(Releasing!R$2-1))</f>
        <v/>
      </c>
      <c r="S16" s="47" t="str">
        <f>IF('Res Rent Roll'!$B17="","",Rollover!R17*'Res Rent Roll'!$S17*'Res Rent Roll'!$C17*(1+'Property Summary'!$L$22)^(Releasing!S$2-1))</f>
        <v/>
      </c>
      <c r="T16" s="47" t="str">
        <f>IF('Res Rent Roll'!$B17="","",Rollover!S17*'Res Rent Roll'!$S17*'Res Rent Roll'!$C17*(1+'Property Summary'!$L$22)^(Releasing!T$2-1))</f>
        <v/>
      </c>
      <c r="U16" s="47" t="str">
        <f>IF('Res Rent Roll'!$B17="","",Rollover!T17*'Res Rent Roll'!$S17*'Res Rent Roll'!$C17*(1+'Property Summary'!$L$22)^(Releasing!U$2-1))</f>
        <v/>
      </c>
      <c r="V16" s="47" t="str">
        <f>IF('Res Rent Roll'!$B17="","",Rollover!U17*'Res Rent Roll'!$S17*'Res Rent Roll'!$C17*(1+'Property Summary'!$L$22)^(Releasing!V$2-1))</f>
        <v/>
      </c>
      <c r="W16" s="47" t="str">
        <f>IF('Res Rent Roll'!$B17="","",Rollover!V17*'Res Rent Roll'!$S17*'Res Rent Roll'!$C17*(1+'Property Summary'!$L$22)^(Releasing!W$2-1))</f>
        <v/>
      </c>
      <c r="X16" s="47" t="str">
        <f>IF('Res Rent Roll'!$B17="","",Rollover!W17*'Res Rent Roll'!$S17*'Res Rent Roll'!$C17*(1+'Property Summary'!$L$22)^(Releasing!X$2-1))</f>
        <v/>
      </c>
      <c r="Y16" s="47" t="str">
        <f>IF('Res Rent Roll'!$B17="","",Rollover!X17*'Res Rent Roll'!$S17*'Res Rent Roll'!$C17*(1+'Property Summary'!$L$22)^(Releasing!Y$2-1))</f>
        <v/>
      </c>
      <c r="Z16" s="47" t="str">
        <f>IF('Res Rent Roll'!$B17="","",Rollover!Y17*'Res Rent Roll'!$S17*'Res Rent Roll'!$C17*(1+'Property Summary'!$L$22)^(Releasing!Z$2-1))</f>
        <v/>
      </c>
      <c r="AA16" s="47" t="str">
        <f>IF('Res Rent Roll'!$B17="","",Rollover!Z17*'Res Rent Roll'!$S17*'Res Rent Roll'!$C17*(1+'Property Summary'!$L$22)^(Releasing!AA$2-1))</f>
        <v/>
      </c>
      <c r="AB16" s="47" t="str">
        <f>IF('Res Rent Roll'!$B17="","",Rollover!AA17*'Res Rent Roll'!$S17*'Res Rent Roll'!$C17*(1+'Property Summary'!$L$22)^(Releasing!AB$2-1))</f>
        <v/>
      </c>
      <c r="AC16" s="47" t="str">
        <f>IF('Res Rent Roll'!$B17="","",Rollover!AB17*'Res Rent Roll'!$S17*'Res Rent Roll'!$C17*(1+'Property Summary'!$L$22)^(Releasing!AC$2-1))</f>
        <v/>
      </c>
      <c r="AD16" s="47" t="str">
        <f>IF('Res Rent Roll'!$B17="","",Rollover!AC17*'Res Rent Roll'!$S17*'Res Rent Roll'!$C17*(1+'Property Summary'!$L$22)^(Releasing!AD$2-1))</f>
        <v/>
      </c>
      <c r="AE16" s="47" t="str">
        <f>IF('Res Rent Roll'!$B17="","",Rollover!AD17*'Res Rent Roll'!$S17*'Res Rent Roll'!$C17*(1+'Property Summary'!$L$22)^(Releasing!AE$2-1))</f>
        <v/>
      </c>
      <c r="AF16" s="47" t="str">
        <f>IF('Res Rent Roll'!$B17="","",Rollover!AE17*'Res Rent Roll'!$S17*'Res Rent Roll'!$C17*(1+'Property Summary'!$L$22)^(Releasing!AF$2-1))</f>
        <v/>
      </c>
      <c r="AG16" s="47" t="str">
        <f>IF('Res Rent Roll'!$B17="","",Rollover!AF17*'Res Rent Roll'!$S17*'Res Rent Roll'!$C17*(1+'Property Summary'!$L$22)^(Releasing!AG$2-1))</f>
        <v/>
      </c>
      <c r="AH16" s="47" t="str">
        <f>IF('Res Rent Roll'!$B17="","",Rollover!AG17*'Res Rent Roll'!$S17*'Res Rent Roll'!$C17*(1+'Property Summary'!$L$22)^(Releasing!AH$2-1))</f>
        <v/>
      </c>
      <c r="AI16" s="47" t="str">
        <f>IF('Res Rent Roll'!$B17="","",Rollover!AH17*'Res Rent Roll'!$S17*'Res Rent Roll'!$C17*(1+'Property Summary'!$L$22)^(Releasing!AI$2-1))</f>
        <v/>
      </c>
      <c r="AJ16" s="47" t="str">
        <f>IF('Res Rent Roll'!$B17="","",Rollover!AI17*'Res Rent Roll'!$S17*'Res Rent Roll'!$C17*(1+'Property Summary'!$L$22)^(Releasing!AJ$2-1))</f>
        <v/>
      </c>
      <c r="AK16" s="47" t="str">
        <f>IF('Res Rent Roll'!$B17="","",Rollover!AJ17*'Res Rent Roll'!$S17*'Res Rent Roll'!$C17*(1+'Property Summary'!$L$22)^(Releasing!AK$2-1))</f>
        <v/>
      </c>
      <c r="AL16" s="47" t="str">
        <f>IF('Res Rent Roll'!$B17="","",Rollover!AK17*'Res Rent Roll'!$S17*'Res Rent Roll'!$C17*(1+'Property Summary'!$L$22)^(Releasing!AL$2-1))</f>
        <v/>
      </c>
      <c r="AM16" s="47" t="str">
        <f>IF('Res Rent Roll'!$B17="","",Rollover!AL17*'Res Rent Roll'!$S17*'Res Rent Roll'!$C17*(1+'Property Summary'!$L$22)^(Releasing!AM$2-1))</f>
        <v/>
      </c>
      <c r="AN16" s="47" t="str">
        <f>IF('Res Rent Roll'!$B17="","",Rollover!AM17*'Res Rent Roll'!$S17*'Res Rent Roll'!$C17*(1+'Property Summary'!$L$22)^(Releasing!AN$2-1))</f>
        <v/>
      </c>
      <c r="AO16" s="47" t="str">
        <f>IF('Res Rent Roll'!$B17="","",Rollover!AN17*'Res Rent Roll'!$S17*'Res Rent Roll'!$C17*(1+'Property Summary'!$L$22)^(Releasing!AO$2-1))</f>
        <v/>
      </c>
      <c r="AP16" s="47" t="str">
        <f>IF('Res Rent Roll'!$B17="","",Rollover!AO17*'Res Rent Roll'!$S17*'Res Rent Roll'!$C17*(1+'Property Summary'!$L$22)^(Releasing!AP$2-1))</f>
        <v/>
      </c>
      <c r="AQ16" s="47" t="str">
        <f>IF('Res Rent Roll'!$B17="","",Rollover!AP17*'Res Rent Roll'!$S17*'Res Rent Roll'!$C17*(1+'Property Summary'!$L$22)^(Releasing!AQ$2-1))</f>
        <v/>
      </c>
      <c r="AR16" s="47" t="str">
        <f>IF('Res Rent Roll'!$B17="","",Rollover!AQ17*'Res Rent Roll'!$S17*'Res Rent Roll'!$C17*(1+'Property Summary'!$L$22)^(Releasing!AR$2-1))</f>
        <v/>
      </c>
      <c r="AS16" s="47" t="str">
        <f>IF('Res Rent Roll'!$B17="","",Rollover!AR17*'Res Rent Roll'!$S17*'Res Rent Roll'!$C17*(1+'Property Summary'!$L$22)^(Releasing!AS$2-1))</f>
        <v/>
      </c>
      <c r="AT16" s="47" t="str">
        <f>IF('Res Rent Roll'!$B17="","",Rollover!AS17*'Res Rent Roll'!$S17*'Res Rent Roll'!$C17*(1+'Property Summary'!$L$22)^(Releasing!AT$2-1))</f>
        <v/>
      </c>
      <c r="AU16" s="47" t="str">
        <f>IF('Res Rent Roll'!$B17="","",Rollover!AT17*'Res Rent Roll'!$S17*'Res Rent Roll'!$C17*(1+'Property Summary'!$L$22)^(Releasing!AU$2-1))</f>
        <v/>
      </c>
      <c r="AV16" s="47" t="str">
        <f>IF('Res Rent Roll'!$B17="","",Rollover!AU17*'Res Rent Roll'!$S17*'Res Rent Roll'!$C17*(1+'Property Summary'!$L$22)^(Releasing!AV$2-1))</f>
        <v/>
      </c>
      <c r="AW16" s="47" t="str">
        <f>IF('Res Rent Roll'!$B17="","",Rollover!AV17*'Res Rent Roll'!$S17*'Res Rent Roll'!$C17*(1+'Property Summary'!$L$22)^(Releasing!AW$2-1))</f>
        <v/>
      </c>
      <c r="AX16" s="47" t="str">
        <f>IF('Res Rent Roll'!$B17="","",Rollover!AW17*'Res Rent Roll'!$S17*'Res Rent Roll'!$C17*(1+'Property Summary'!$L$22)^(Releasing!AX$2-1))</f>
        <v/>
      </c>
      <c r="AY16" s="47" t="str">
        <f>IF('Res Rent Roll'!$B17="","",Rollover!AX17*'Res Rent Roll'!$S17*'Res Rent Roll'!$C17*(1+'Property Summary'!$L$22)^(Releasing!AY$2-1))</f>
        <v/>
      </c>
      <c r="AZ16" s="47" t="str">
        <f>IF('Res Rent Roll'!$B17="","",Rollover!AY17*'Res Rent Roll'!$S17*'Res Rent Roll'!$C17*(1+'Property Summary'!$L$22)^(Releasing!AZ$2-1))</f>
        <v/>
      </c>
      <c r="BA16" s="47" t="str">
        <f>IF('Res Rent Roll'!$B17="","",Rollover!AZ17*'Res Rent Roll'!$S17*'Res Rent Roll'!$C17*(1+'Property Summary'!$L$22)^(Releasing!BA$2-1))</f>
        <v/>
      </c>
      <c r="BB16" s="47" t="str">
        <f>IF('Res Rent Roll'!$B17="","",Rollover!BA17*'Res Rent Roll'!$S17*'Res Rent Roll'!$C17*(1+'Property Summary'!$L$22)^(Releasing!BB$2-1))</f>
        <v/>
      </c>
      <c r="BC16" s="47" t="str">
        <f>IF('Res Rent Roll'!$B17="","",Rollover!BB17*'Res Rent Roll'!$S17*'Res Rent Roll'!$C17*(1+'Property Summary'!$L$22)^(Releasing!BC$2-1))</f>
        <v/>
      </c>
      <c r="BD16" s="47" t="str">
        <f>IF('Res Rent Roll'!$B17="","",Rollover!BC17*'Res Rent Roll'!$S17*'Res Rent Roll'!$C17*(1+'Property Summary'!$L$22)^(Releasing!BD$2-1))</f>
        <v/>
      </c>
      <c r="BE16" s="47" t="str">
        <f>IF('Res Rent Roll'!$B17="","",Rollover!BD17*'Res Rent Roll'!$S17*'Res Rent Roll'!$C17*(1+'Property Summary'!$L$22)^(Releasing!BE$2-1))</f>
        <v/>
      </c>
      <c r="BF16" s="47" t="str">
        <f>IF('Res Rent Roll'!$B17="","",Rollover!BE17*'Res Rent Roll'!$S17*'Res Rent Roll'!$C17*(1+'Property Summary'!$L$22)^(Releasing!BF$2-1))</f>
        <v/>
      </c>
      <c r="BG16" s="47" t="str">
        <f>IF('Res Rent Roll'!$B17="","",Rollover!BF17*'Res Rent Roll'!$S17*'Res Rent Roll'!$C17*(1+'Property Summary'!$L$22)^(Releasing!BG$2-1))</f>
        <v/>
      </c>
      <c r="BH16" s="47" t="str">
        <f>IF('Res Rent Roll'!$B17="","",Rollover!BG17*'Res Rent Roll'!$S17*'Res Rent Roll'!$C17*(1+'Property Summary'!$L$22)^(Releasing!BH$2-1))</f>
        <v/>
      </c>
      <c r="BI16" s="47" t="str">
        <f>IF('Res Rent Roll'!$B17="","",Rollover!BH17*'Res Rent Roll'!$S17*'Res Rent Roll'!$C17*(1+'Property Summary'!$L$22)^(Releasing!BI$2-1))</f>
        <v/>
      </c>
      <c r="BJ16" s="47" t="str">
        <f>IF('Res Rent Roll'!$B17="","",Rollover!BI17*'Res Rent Roll'!$S17*'Res Rent Roll'!$C17*(1+'Property Summary'!$L$22)^(Releasing!BJ$2-1))</f>
        <v/>
      </c>
      <c r="BK16" s="47" t="str">
        <f>IF('Res Rent Roll'!$B17="","",Rollover!BJ17*'Res Rent Roll'!$S17*'Res Rent Roll'!$C17*(1+'Property Summary'!$L$22)^(Releasing!BK$2-1))</f>
        <v/>
      </c>
      <c r="BL16" s="47" t="str">
        <f>IF('Res Rent Roll'!$B17="","",Rollover!BK17*'Res Rent Roll'!$S17*'Res Rent Roll'!$C17*(1+'Property Summary'!$L$22)^(Releasing!BL$2-1))</f>
        <v/>
      </c>
      <c r="BM16" s="47" t="str">
        <f>IF('Res Rent Roll'!$B17="","",Rollover!BL17*'Res Rent Roll'!$S17*'Res Rent Roll'!$C17*(1+'Property Summary'!$L$22)^(Releasing!BM$2-1))</f>
        <v/>
      </c>
      <c r="BN16" s="47" t="str">
        <f>IF('Res Rent Roll'!$B17="","",Rollover!BM17*'Res Rent Roll'!$S17*'Res Rent Roll'!$C17*(1+'Property Summary'!$L$22)^(Releasing!BN$2-1))</f>
        <v/>
      </c>
      <c r="BO16" s="47" t="str">
        <f>IF('Res Rent Roll'!$B17="","",Rollover!BN17*'Res Rent Roll'!$S17*'Res Rent Roll'!$C17*(1+'Property Summary'!$L$22)^(Releasing!BO$2-1))</f>
        <v/>
      </c>
      <c r="BP16" s="47" t="str">
        <f>IF('Res Rent Roll'!$B17="","",Rollover!BO17*'Res Rent Roll'!$S17*'Res Rent Roll'!$C17*(1+'Property Summary'!$L$22)^(Releasing!BP$2-1))</f>
        <v/>
      </c>
      <c r="BQ16" s="47" t="str">
        <f>IF('Res Rent Roll'!$B17="","",Rollover!BP17*'Res Rent Roll'!$S17*'Res Rent Roll'!$C17*(1+'Property Summary'!$L$22)^(Releasing!BQ$2-1))</f>
        <v/>
      </c>
      <c r="BR16" s="47" t="str">
        <f>IF('Res Rent Roll'!$B17="","",Rollover!BQ17*'Res Rent Roll'!$S17*'Res Rent Roll'!$C17*(1+'Property Summary'!$L$22)^(Releasing!BR$2-1))</f>
        <v/>
      </c>
      <c r="BS16" s="47" t="str">
        <f>IF('Res Rent Roll'!$B17="","",Rollover!BR17*'Res Rent Roll'!$S17*'Res Rent Roll'!$C17*(1+'Property Summary'!$L$22)^(Releasing!BS$2-1))</f>
        <v/>
      </c>
      <c r="BT16" s="47" t="str">
        <f>IF('Res Rent Roll'!$B17="","",Rollover!BS17*'Res Rent Roll'!$S17*'Res Rent Roll'!$C17*(1+'Property Summary'!$L$22)^(Releasing!BT$2-1))</f>
        <v/>
      </c>
      <c r="BU16" s="47" t="str">
        <f>IF('Res Rent Roll'!$B17="","",Rollover!BT17*'Res Rent Roll'!$S17*'Res Rent Roll'!$C17*(1+'Property Summary'!$L$22)^(Releasing!BU$2-1))</f>
        <v/>
      </c>
      <c r="BV16" s="47" t="str">
        <f>IF('Res Rent Roll'!$B17="","",Rollover!BU17*'Res Rent Roll'!$S17*'Res Rent Roll'!$C17*(1+'Property Summary'!$L$22)^(Releasing!BV$2-1))</f>
        <v/>
      </c>
      <c r="BW16" s="47" t="str">
        <f>IF('Res Rent Roll'!$B17="","",Rollover!BV17*'Res Rent Roll'!$S17*'Res Rent Roll'!$C17*(1+'Property Summary'!$L$22)^(Releasing!BW$2-1))</f>
        <v/>
      </c>
      <c r="BX16" s="47" t="str">
        <f>IF('Res Rent Roll'!$B17="","",Rollover!BW17*'Res Rent Roll'!$S17*'Res Rent Roll'!$C17*(1+'Property Summary'!$L$22)^(Releasing!BX$2-1))</f>
        <v/>
      </c>
      <c r="BY16" s="47" t="str">
        <f>IF('Res Rent Roll'!$B17="","",Rollover!BX17*'Res Rent Roll'!$S17*'Res Rent Roll'!$C17*(1+'Property Summary'!$L$22)^(Releasing!BY$2-1))</f>
        <v/>
      </c>
      <c r="BZ16" s="47" t="str">
        <f>IF('Res Rent Roll'!$B17="","",Rollover!BY17*'Res Rent Roll'!$S17*'Res Rent Roll'!$C17*(1+'Property Summary'!$L$22)^(Releasing!BZ$2-1))</f>
        <v/>
      </c>
      <c r="CA16" s="47" t="str">
        <f>IF('Res Rent Roll'!$B17="","",Rollover!BZ17*'Res Rent Roll'!$S17*'Res Rent Roll'!$C17*(1+'Property Summary'!$L$22)^(Releasing!CA$2-1))</f>
        <v/>
      </c>
      <c r="CB16" s="47" t="str">
        <f>IF('Res Rent Roll'!$B17="","",Rollover!CA17*'Res Rent Roll'!$S17*'Res Rent Roll'!$C17*(1+'Property Summary'!$L$22)^(Releasing!CB$2-1))</f>
        <v/>
      </c>
      <c r="CC16" s="47" t="str">
        <f>IF('Res Rent Roll'!$B17="","",Rollover!CB17*'Res Rent Roll'!$S17*'Res Rent Roll'!$C17*(1+'Property Summary'!$L$22)^(Releasing!CC$2-1))</f>
        <v/>
      </c>
      <c r="CD16" s="47" t="str">
        <f>IF('Res Rent Roll'!$B17="","",Rollover!CC17*'Res Rent Roll'!$S17*'Res Rent Roll'!$C17*(1+'Property Summary'!$L$22)^(Releasing!CD$2-1))</f>
        <v/>
      </c>
      <c r="CE16" s="47" t="str">
        <f>IF('Res Rent Roll'!$B17="","",Rollover!CD17*'Res Rent Roll'!$S17*'Res Rent Roll'!$C17*(1+'Property Summary'!$L$22)^(Releasing!CE$2-1))</f>
        <v/>
      </c>
      <c r="CF16" s="47" t="str">
        <f>IF('Res Rent Roll'!$B17="","",Rollover!CE17*'Res Rent Roll'!$S17*'Res Rent Roll'!$C17*(1+'Property Summary'!$L$22)^(Releasing!CF$2-1))</f>
        <v/>
      </c>
      <c r="CG16" s="47" t="str">
        <f>IF('Res Rent Roll'!$B17="","",Rollover!CF17*'Res Rent Roll'!$S17*'Res Rent Roll'!$C17*(1+'Property Summary'!$L$22)^(Releasing!CG$2-1))</f>
        <v/>
      </c>
      <c r="CH16" s="47" t="str">
        <f>IF('Res Rent Roll'!$B17="","",Rollover!CG17*'Res Rent Roll'!$S17*'Res Rent Roll'!$C17*(1+'Property Summary'!$L$22)^(Releasing!CH$2-1))</f>
        <v/>
      </c>
      <c r="CI16" s="47" t="str">
        <f>IF('Res Rent Roll'!$B17="","",Rollover!CH17*'Res Rent Roll'!$S17*'Res Rent Roll'!$C17*(1+'Property Summary'!$L$22)^(Releasing!CI$2-1))</f>
        <v/>
      </c>
      <c r="CJ16" s="47" t="str">
        <f>IF('Res Rent Roll'!$B17="","",Rollover!CI17*'Res Rent Roll'!$S17*'Res Rent Roll'!$C17*(1+'Property Summary'!$L$22)^(Releasing!CJ$2-1))</f>
        <v/>
      </c>
      <c r="CK16" s="47" t="str">
        <f>IF('Res Rent Roll'!$B17="","",Rollover!CJ17*'Res Rent Roll'!$S17*'Res Rent Roll'!$C17*(1+'Property Summary'!$L$22)^(Releasing!CK$2-1))</f>
        <v/>
      </c>
      <c r="CL16" s="47" t="str">
        <f>IF('Res Rent Roll'!$B17="","",Rollover!CK17*'Res Rent Roll'!$S17*'Res Rent Roll'!$C17*(1+'Property Summary'!$L$22)^(Releasing!CL$2-1))</f>
        <v/>
      </c>
      <c r="CM16" s="47" t="str">
        <f>IF('Res Rent Roll'!$B17="","",Rollover!CL17*'Res Rent Roll'!$S17*'Res Rent Roll'!$C17*(1+'Property Summary'!$L$22)^(Releasing!CM$2-1))</f>
        <v/>
      </c>
      <c r="CN16" s="47" t="str">
        <f>IF('Res Rent Roll'!$B17="","",Rollover!CM17*'Res Rent Roll'!$S17*'Res Rent Roll'!$C17*(1+'Property Summary'!$L$22)^(Releasing!CN$2-1))</f>
        <v/>
      </c>
      <c r="CO16" s="47" t="str">
        <f>IF('Res Rent Roll'!$B17="","",Rollover!CN17*'Res Rent Roll'!$S17*'Res Rent Roll'!$C17*(1+'Property Summary'!$L$22)^(Releasing!CO$2-1))</f>
        <v/>
      </c>
      <c r="CP16" s="47" t="str">
        <f>IF('Res Rent Roll'!$B17="","",Rollover!CO17*'Res Rent Roll'!$S17*'Res Rent Roll'!$C17*(1+'Property Summary'!$L$22)^(Releasing!CP$2-1))</f>
        <v/>
      </c>
      <c r="CQ16" s="47" t="str">
        <f>IF('Res Rent Roll'!$B17="","",Rollover!CP17*'Res Rent Roll'!$S17*'Res Rent Roll'!$C17*(1+'Property Summary'!$L$22)^(Releasing!CQ$2-1))</f>
        <v/>
      </c>
      <c r="CR16" s="47" t="str">
        <f>IF('Res Rent Roll'!$B17="","",Rollover!CQ17*'Res Rent Roll'!$S17*'Res Rent Roll'!$C17*(1+'Property Summary'!$L$22)^(Releasing!CR$2-1))</f>
        <v/>
      </c>
      <c r="CS16" s="47" t="str">
        <f>IF('Res Rent Roll'!$B17="","",Rollover!CR17*'Res Rent Roll'!$S17*'Res Rent Roll'!$C17*(1+'Property Summary'!$L$22)^(Releasing!CS$2-1))</f>
        <v/>
      </c>
      <c r="CT16" s="47" t="str">
        <f>IF('Res Rent Roll'!$B17="","",Rollover!CS17*'Res Rent Roll'!$S17*'Res Rent Roll'!$C17*(1+'Property Summary'!$L$22)^(Releasing!CT$2-1))</f>
        <v/>
      </c>
      <c r="CU16" s="47" t="str">
        <f>IF('Res Rent Roll'!$B17="","",Rollover!CT17*'Res Rent Roll'!$S17*'Res Rent Roll'!$C17*(1+'Property Summary'!$L$22)^(Releasing!CU$2-1))</f>
        <v/>
      </c>
      <c r="CV16" s="47" t="str">
        <f>IF('Res Rent Roll'!$B17="","",Rollover!CU17*'Res Rent Roll'!$S17*'Res Rent Roll'!$C17*(1+'Property Summary'!$L$22)^(Releasing!CV$2-1))</f>
        <v/>
      </c>
      <c r="CW16" s="47" t="str">
        <f>IF('Res Rent Roll'!$B17="","",Rollover!CV17*'Res Rent Roll'!$S17*'Res Rent Roll'!$C17*(1+'Property Summary'!$L$22)^(Releasing!CW$2-1))</f>
        <v/>
      </c>
      <c r="CX16" s="47" t="str">
        <f>IF('Res Rent Roll'!$B17="","",Rollover!CW17*'Res Rent Roll'!$S17*'Res Rent Roll'!$C17*(1+'Property Summary'!$L$22)^(Releasing!CX$2-1))</f>
        <v/>
      </c>
      <c r="CY16" s="47" t="str">
        <f>IF('Res Rent Roll'!$B17="","",Rollover!CX17*'Res Rent Roll'!$S17*'Res Rent Roll'!$C17*(1+'Property Summary'!$L$22)^(Releasing!CY$2-1))</f>
        <v/>
      </c>
      <c r="CZ16" s="47" t="str">
        <f>IF('Res Rent Roll'!$B17="","",Rollover!CY17*'Res Rent Roll'!$S17*'Res Rent Roll'!$C17*(1+'Property Summary'!$L$22)^(Releasing!CZ$2-1))</f>
        <v/>
      </c>
      <c r="DA16" s="47" t="str">
        <f>IF('Res Rent Roll'!$B17="","",Rollover!CZ17*'Res Rent Roll'!$S17*'Res Rent Roll'!$C17*(1+'Property Summary'!$L$22)^(Releasing!DA$2-1))</f>
        <v/>
      </c>
      <c r="DB16" s="47" t="str">
        <f>IF('Res Rent Roll'!$B17="","",Rollover!DA17*'Res Rent Roll'!$S17*'Res Rent Roll'!$C17*(1+'Property Summary'!$L$22)^(Releasing!DB$2-1))</f>
        <v/>
      </c>
      <c r="DC16" s="47" t="str">
        <f>IF('Res Rent Roll'!$B17="","",Rollover!DB17*'Res Rent Roll'!$S17*'Res Rent Roll'!$C17*(1+'Property Summary'!$L$22)^(Releasing!DC$2-1))</f>
        <v/>
      </c>
      <c r="DD16" s="47" t="str">
        <f>IF('Res Rent Roll'!$B17="","",Rollover!DC17*'Res Rent Roll'!$S17*'Res Rent Roll'!$C17*(1+'Property Summary'!$L$22)^(Releasing!DD$2-1))</f>
        <v/>
      </c>
      <c r="DE16" s="47" t="str">
        <f>IF('Res Rent Roll'!$B17="","",Rollover!DD17*'Res Rent Roll'!$S17*'Res Rent Roll'!$C17*(1+'Property Summary'!$L$22)^(Releasing!DE$2-1))</f>
        <v/>
      </c>
      <c r="DF16" s="47" t="str">
        <f>IF('Res Rent Roll'!$B17="","",Rollover!DE17*'Res Rent Roll'!$S17*'Res Rent Roll'!$C17*(1+'Property Summary'!$L$22)^(Releasing!DF$2-1))</f>
        <v/>
      </c>
      <c r="DG16" s="47" t="str">
        <f>IF('Res Rent Roll'!$B17="","",Rollover!DF17*'Res Rent Roll'!$S17*'Res Rent Roll'!$C17*(1+'Property Summary'!$L$22)^(Releasing!DG$2-1))</f>
        <v/>
      </c>
      <c r="DH16" s="47" t="str">
        <f>IF('Res Rent Roll'!$B17="","",Rollover!DG17*'Res Rent Roll'!$S17*'Res Rent Roll'!$C17*(1+'Property Summary'!$L$22)^(Releasing!DH$2-1))</f>
        <v/>
      </c>
      <c r="DI16" s="47" t="str">
        <f>IF('Res Rent Roll'!$B17="","",Rollover!DH17*'Res Rent Roll'!$S17*'Res Rent Roll'!$C17*(1+'Property Summary'!$L$22)^(Releasing!DI$2-1))</f>
        <v/>
      </c>
      <c r="DJ16" s="47" t="str">
        <f>IF('Res Rent Roll'!$B17="","",Rollover!DI17*'Res Rent Roll'!$S17*'Res Rent Roll'!$C17*(1+'Property Summary'!$L$22)^(Releasing!DJ$2-1))</f>
        <v/>
      </c>
      <c r="DK16" s="47" t="str">
        <f>IF('Res Rent Roll'!$B17="","",Rollover!DJ17*'Res Rent Roll'!$S17*'Res Rent Roll'!$C17*(1+'Property Summary'!$L$22)^(Releasing!DK$2-1))</f>
        <v/>
      </c>
      <c r="DL16" s="47" t="str">
        <f>IF('Res Rent Roll'!$B17="","",Rollover!DK17*'Res Rent Roll'!$S17*'Res Rent Roll'!$C17*(1+'Property Summary'!$L$22)^(Releasing!DL$2-1))</f>
        <v/>
      </c>
      <c r="DM16" s="47" t="str">
        <f>IF('Res Rent Roll'!$B17="","",Rollover!DL17*'Res Rent Roll'!$S17*'Res Rent Roll'!$C17*(1+'Property Summary'!$L$22)^(Releasing!DM$2-1))</f>
        <v/>
      </c>
      <c r="DN16" s="47" t="str">
        <f>IF('Res Rent Roll'!$B17="","",Rollover!DM17*'Res Rent Roll'!$S17*'Res Rent Roll'!$C17*(1+'Property Summary'!$L$22)^(Releasing!DN$2-1))</f>
        <v/>
      </c>
      <c r="DO16" s="47" t="str">
        <f>IF('Res Rent Roll'!$B17="","",Rollover!DN17*'Res Rent Roll'!$S17*'Res Rent Roll'!$C17*(1+'Property Summary'!$L$22)^(Releasing!DO$2-1))</f>
        <v/>
      </c>
      <c r="DP16" s="47" t="str">
        <f>IF('Res Rent Roll'!$B17="","",Rollover!DO17*'Res Rent Roll'!$S17*'Res Rent Roll'!$C17*(1+'Property Summary'!$L$22)^(Releasing!DP$2-1))</f>
        <v/>
      </c>
      <c r="DQ16" s="47" t="str">
        <f>IF('Res Rent Roll'!$B17="","",Rollover!DP17*'Res Rent Roll'!$S17*'Res Rent Roll'!$C17*(1+'Property Summary'!$L$22)^(Releasing!DQ$2-1))</f>
        <v/>
      </c>
      <c r="DR16" s="47" t="str">
        <f>IF('Res Rent Roll'!$B17="","",Rollover!DQ17*'Res Rent Roll'!$S17*'Res Rent Roll'!$C17*(1+'Property Summary'!$L$22)^(Releasing!DR$2-1))</f>
        <v/>
      </c>
      <c r="DS16" s="47" t="str">
        <f>IF('Res Rent Roll'!$B17="","",Rollover!DR17*'Res Rent Roll'!$S17*'Res Rent Roll'!$C17*(1+'Property Summary'!$L$22)^(Releasing!DS$2-1))</f>
        <v/>
      </c>
      <c r="DT16" s="47" t="str">
        <f>IF('Res Rent Roll'!$B17="","",Rollover!DS17*'Res Rent Roll'!$S17*'Res Rent Roll'!$C17*(1+'Property Summary'!$L$22)^(Releasing!DT$2-1))</f>
        <v/>
      </c>
      <c r="DU16" s="47" t="str">
        <f>IF('Res Rent Roll'!$B17="","",Rollover!DT17*'Res Rent Roll'!$S17*'Res Rent Roll'!$C17*(1+'Property Summary'!$L$22)^(Releasing!DU$2-1))</f>
        <v/>
      </c>
      <c r="DV16" s="47" t="str">
        <f>IF('Res Rent Roll'!$B17="","",Rollover!DU17*'Res Rent Roll'!$S17*'Res Rent Roll'!$C17*(1+'Property Summary'!$L$22)^(Releasing!DV$2-1))</f>
        <v/>
      </c>
      <c r="DW16" s="47" t="str">
        <f>IF('Res Rent Roll'!$B17="","",Rollover!DV17*'Res Rent Roll'!$S17*'Res Rent Roll'!$C17*(1+'Property Summary'!$L$22)^(Releasing!DW$2-1))</f>
        <v/>
      </c>
      <c r="DX16" s="47" t="str">
        <f>IF('Res Rent Roll'!$B17="","",Rollover!DW17*'Res Rent Roll'!$S17*'Res Rent Roll'!$C17*(1+'Property Summary'!$L$22)^(Releasing!DX$2-1))</f>
        <v/>
      </c>
      <c r="DY16" s="47" t="str">
        <f>IF('Res Rent Roll'!$B17="","",Rollover!DX17*'Res Rent Roll'!$S17*'Res Rent Roll'!$C17*(1+'Property Summary'!$L$22)^(Releasing!DY$2-1))</f>
        <v/>
      </c>
      <c r="DZ16" s="47" t="str">
        <f>IF('Res Rent Roll'!$B17="","",Rollover!DY17*'Res Rent Roll'!$S17*'Res Rent Roll'!$C17*(1+'Property Summary'!$L$22)^(Releasing!DZ$2-1))</f>
        <v/>
      </c>
      <c r="EA16" s="47" t="str">
        <f>IF('Res Rent Roll'!$B17="","",Rollover!DZ17*'Res Rent Roll'!$S17*'Res Rent Roll'!$C17*(1+'Property Summary'!$L$22)^(Releasing!EA$2-1))</f>
        <v/>
      </c>
      <c r="EB16" s="47" t="str">
        <f>IF('Res Rent Roll'!$B17="","",Rollover!EA17*'Res Rent Roll'!$S17*'Res Rent Roll'!$C17*(1+'Property Summary'!$L$22)^(Releasing!EB$2-1))</f>
        <v/>
      </c>
      <c r="EC16" s="47" t="str">
        <f>IF('Res Rent Roll'!$B17="","",Rollover!EB17*'Res Rent Roll'!$S17*'Res Rent Roll'!$C17*(1+'Property Summary'!$L$22)^(Releasing!EC$2-1))</f>
        <v/>
      </c>
      <c r="ED16" s="47" t="str">
        <f>IF('Res Rent Roll'!$B17="","",Rollover!EC17*'Res Rent Roll'!$S17*'Res Rent Roll'!$C17*(1+'Property Summary'!$L$22)^(Releasing!ED$2-1))</f>
        <v/>
      </c>
      <c r="EE16" s="47" t="str">
        <f>IF('Res Rent Roll'!$B17="","",Rollover!ED17*'Res Rent Roll'!$S17*'Res Rent Roll'!$C17*(1+'Property Summary'!$L$22)^(Releasing!EE$2-1))</f>
        <v/>
      </c>
      <c r="EF16" s="47" t="str">
        <f>IF('Res Rent Roll'!$B17="","",Rollover!EE17*'Res Rent Roll'!$S17*'Res Rent Roll'!$C17*(1+'Property Summary'!$L$22)^(Releasing!EF$2-1))</f>
        <v/>
      </c>
      <c r="EG16" s="47" t="str">
        <f>IF('Res Rent Roll'!$B17="","",Rollover!EF17*'Res Rent Roll'!$S17*'Res Rent Roll'!$C17*(1+'Property Summary'!$L$22)^(Releasing!EG$2-1))</f>
        <v/>
      </c>
      <c r="EH16" s="47" t="str">
        <f>IF('Res Rent Roll'!$B17="","",Rollover!EG17*'Res Rent Roll'!$S17*'Res Rent Roll'!$C17*(1+'Property Summary'!$L$22)^(Releasing!EH$2-1))</f>
        <v/>
      </c>
      <c r="EI16" s="47" t="str">
        <f>IF('Res Rent Roll'!$B17="","",Rollover!EH17*'Res Rent Roll'!$S17*'Res Rent Roll'!$C17*(1+'Property Summary'!$L$22)^(Releasing!EI$2-1))</f>
        <v/>
      </c>
      <c r="EJ16" s="47" t="str">
        <f>IF('Res Rent Roll'!$B17="","",Rollover!EI17*'Res Rent Roll'!$S17*'Res Rent Roll'!$C17*(1+'Property Summary'!$L$22)^(Releasing!EJ$2-1))</f>
        <v/>
      </c>
      <c r="EK16" s="47" t="str">
        <f>IF('Res Rent Roll'!$B17="","",Rollover!EJ17*'Res Rent Roll'!$S17*'Res Rent Roll'!$C17*(1+'Property Summary'!$L$22)^(Releasing!EK$2-1))</f>
        <v/>
      </c>
      <c r="EL16" s="47" t="str">
        <f>IF('Res Rent Roll'!$B17="","",Rollover!EK17*'Res Rent Roll'!$S17*'Res Rent Roll'!$C17*(1+'Property Summary'!$L$22)^(Releasing!EL$2-1))</f>
        <v/>
      </c>
      <c r="EM16" s="47" t="str">
        <f>IF('Res Rent Roll'!$B17="","",Rollover!EL17*'Res Rent Roll'!$S17*'Res Rent Roll'!$C17*(1+'Property Summary'!$L$22)^(Releasing!EM$2-1))</f>
        <v/>
      </c>
      <c r="EN16" s="47" t="str">
        <f>IF('Res Rent Roll'!$B17="","",Rollover!EM17*'Res Rent Roll'!$S17*'Res Rent Roll'!$C17*(1+'Property Summary'!$L$22)^(Releasing!EN$2-1))</f>
        <v/>
      </c>
      <c r="EO16" s="47" t="str">
        <f>IF('Res Rent Roll'!$B17="","",Rollover!EN17*'Res Rent Roll'!$S17*'Res Rent Roll'!$C17*(1+'Property Summary'!$L$22)^(Releasing!EO$2-1))</f>
        <v/>
      </c>
      <c r="EP16" s="47" t="str">
        <f>IF('Res Rent Roll'!$B17="","",Rollover!EO17*'Res Rent Roll'!$S17*'Res Rent Roll'!$C17*(1+'Property Summary'!$L$22)^(Releasing!EP$2-1))</f>
        <v/>
      </c>
      <c r="EQ16" s="47" t="str">
        <f>IF('Res Rent Roll'!$B17="","",Rollover!EP17*'Res Rent Roll'!$S17*'Res Rent Roll'!$C17*(1+'Property Summary'!$L$22)^(Releasing!EQ$2-1))</f>
        <v/>
      </c>
      <c r="ER16" s="47" t="str">
        <f>IF('Res Rent Roll'!$B17="","",Rollover!EQ17*'Res Rent Roll'!$S17*'Res Rent Roll'!$C17*(1+'Property Summary'!$L$22)^(Releasing!ER$2-1))</f>
        <v/>
      </c>
      <c r="ES16" s="47" t="str">
        <f>IF('Res Rent Roll'!$B17="","",Rollover!ER17*'Res Rent Roll'!$S17*'Res Rent Roll'!$C17*(1+'Property Summary'!$L$22)^(Releasing!ES$2-1))</f>
        <v/>
      </c>
      <c r="ET16" s="47" t="str">
        <f>IF('Res Rent Roll'!$B17="","",Rollover!ES17*'Res Rent Roll'!$S17*'Res Rent Roll'!$C17*(1+'Property Summary'!$L$22)^(Releasing!ET$2-1))</f>
        <v/>
      </c>
      <c r="EU16" s="47" t="str">
        <f>IF('Res Rent Roll'!$B17="","",Rollover!ET17*'Res Rent Roll'!$S17*'Res Rent Roll'!$C17*(1+'Property Summary'!$L$22)^(Releasing!EU$2-1))</f>
        <v/>
      </c>
      <c r="EV16" s="47" t="str">
        <f>IF('Res Rent Roll'!$B17="","",Rollover!EU17*'Res Rent Roll'!$S17*'Res Rent Roll'!$C17*(1+'Property Summary'!$L$22)^(Releasing!EV$2-1))</f>
        <v/>
      </c>
      <c r="EW16" s="47" t="str">
        <f>IF('Res Rent Roll'!$B17="","",Rollover!EV17*'Res Rent Roll'!$S17*'Res Rent Roll'!$C17*(1+'Property Summary'!$L$22)^(Releasing!EW$2-1))</f>
        <v/>
      </c>
      <c r="EX16" s="47" t="str">
        <f>IF('Res Rent Roll'!$B17="","",Rollover!EW17*'Res Rent Roll'!$S17*'Res Rent Roll'!$C17*(1+'Property Summary'!$L$22)^(Releasing!EX$2-1))</f>
        <v/>
      </c>
      <c r="EY16" s="47" t="str">
        <f>IF('Res Rent Roll'!$B17="","",Rollover!EX17*'Res Rent Roll'!$S17*'Res Rent Roll'!$C17*(1+'Property Summary'!$L$22)^(Releasing!EY$2-1))</f>
        <v/>
      </c>
      <c r="EZ16" s="47" t="str">
        <f>IF('Res Rent Roll'!$B17="","",Rollover!EY17*'Res Rent Roll'!$S17*'Res Rent Roll'!$C17*(1+'Property Summary'!$L$22)^(Releasing!EZ$2-1))</f>
        <v/>
      </c>
      <c r="FA16" s="47" t="str">
        <f>IF('Res Rent Roll'!$B17="","",Rollover!EZ17*'Res Rent Roll'!$S17*'Res Rent Roll'!$C17*(1+'Property Summary'!$L$22)^(Releasing!FA$2-1))</f>
        <v/>
      </c>
      <c r="FB16" s="47" t="str">
        <f>IF('Res Rent Roll'!$B17="","",Rollover!FA17*'Res Rent Roll'!$S17*'Res Rent Roll'!$C17*(1+'Property Summary'!$L$22)^(Releasing!FB$2-1))</f>
        <v/>
      </c>
      <c r="FC16" s="47" t="str">
        <f>IF('Res Rent Roll'!$B17="","",Rollover!FB17*'Res Rent Roll'!$S17*'Res Rent Roll'!$C17*(1+'Property Summary'!$L$22)^(Releasing!FC$2-1))</f>
        <v/>
      </c>
      <c r="FD16" s="47" t="str">
        <f>IF('Res Rent Roll'!$B17="","",Rollover!FC17*'Res Rent Roll'!$S17*'Res Rent Roll'!$C17*(1+'Property Summary'!$L$22)^(Releasing!FD$2-1))</f>
        <v/>
      </c>
      <c r="FE16" s="47" t="str">
        <f>IF('Res Rent Roll'!$B17="","",Rollover!FD17*'Res Rent Roll'!$S17*'Res Rent Roll'!$C17*(1+'Property Summary'!$L$22)^(Releasing!FE$2-1))</f>
        <v/>
      </c>
      <c r="FF16" s="47" t="str">
        <f>IF('Res Rent Roll'!$B17="","",Rollover!FE17*'Res Rent Roll'!$S17*'Res Rent Roll'!$C17*(1+'Property Summary'!$L$22)^(Releasing!FF$2-1))</f>
        <v/>
      </c>
      <c r="FG16" s="47" t="str">
        <f>IF('Res Rent Roll'!$B17="","",Rollover!FF17*'Res Rent Roll'!$S17*'Res Rent Roll'!$C17*(1+'Property Summary'!$L$22)^(Releasing!FG$2-1))</f>
        <v/>
      </c>
      <c r="FH16" s="47" t="str">
        <f>IF('Res Rent Roll'!$B17="","",Rollover!FG17*'Res Rent Roll'!$S17*'Res Rent Roll'!$C17*(1+'Property Summary'!$L$22)^(Releasing!FH$2-1))</f>
        <v/>
      </c>
      <c r="FI16" s="47" t="str">
        <f>IF('Res Rent Roll'!$B17="","",Rollover!FH17*'Res Rent Roll'!$S17*'Res Rent Roll'!$C17*(1+'Property Summary'!$L$22)^(Releasing!FI$2-1))</f>
        <v/>
      </c>
      <c r="FJ16" s="47" t="str">
        <f>IF('Res Rent Roll'!$B17="","",Rollover!FI17*'Res Rent Roll'!$S17*'Res Rent Roll'!$C17*(1+'Property Summary'!$L$22)^(Releasing!FJ$2-1))</f>
        <v/>
      </c>
      <c r="FK16" s="47" t="str">
        <f>IF('Res Rent Roll'!$B17="","",Rollover!FJ17*'Res Rent Roll'!$S17*'Res Rent Roll'!$C17*(1+'Property Summary'!$L$22)^(Releasing!FK$2-1))</f>
        <v/>
      </c>
      <c r="FL16" s="47" t="str">
        <f>IF('Res Rent Roll'!$B17="","",Rollover!FK17*'Res Rent Roll'!$S17*'Res Rent Roll'!$C17*(1+'Property Summary'!$L$22)^(Releasing!FL$2-1))</f>
        <v/>
      </c>
      <c r="FM16" s="47" t="str">
        <f>IF('Res Rent Roll'!$B17="","",Rollover!FL17*'Res Rent Roll'!$S17*'Res Rent Roll'!$C17*(1+'Property Summary'!$L$22)^(Releasing!FM$2-1))</f>
        <v/>
      </c>
      <c r="FN16" s="47" t="str">
        <f>IF('Res Rent Roll'!$B17="","",Rollover!FM17*'Res Rent Roll'!$S17*'Res Rent Roll'!$C17*(1+'Property Summary'!$L$22)^(Releasing!FN$2-1))</f>
        <v/>
      </c>
      <c r="FO16" s="47" t="str">
        <f>IF('Res Rent Roll'!$B17="","",Rollover!FN17*'Res Rent Roll'!$S17*'Res Rent Roll'!$C17*(1+'Property Summary'!$L$22)^(Releasing!FO$2-1))</f>
        <v/>
      </c>
      <c r="FP16" s="47" t="str">
        <f>IF('Res Rent Roll'!$B17="","",Rollover!FO17*'Res Rent Roll'!$S17*'Res Rent Roll'!$C17*(1+'Property Summary'!$L$22)^(Releasing!FP$2-1))</f>
        <v/>
      </c>
      <c r="FQ16" s="47" t="str">
        <f>IF('Res Rent Roll'!$B17="","",Rollover!FP17*'Res Rent Roll'!$S17*'Res Rent Roll'!$C17*(1+'Property Summary'!$L$22)^(Releasing!FQ$2-1))</f>
        <v/>
      </c>
      <c r="FR16" s="47" t="str">
        <f>IF('Res Rent Roll'!$B17="","",Rollover!FQ17*'Res Rent Roll'!$S17*'Res Rent Roll'!$C17*(1+'Property Summary'!$L$22)^(Releasing!FR$2-1))</f>
        <v/>
      </c>
      <c r="FS16" s="47" t="str">
        <f>IF('Res Rent Roll'!$B17="","",Rollover!FR17*'Res Rent Roll'!$S17*'Res Rent Roll'!$C17*(1+'Property Summary'!$L$22)^(Releasing!FS$2-1))</f>
        <v/>
      </c>
      <c r="FT16" s="47" t="str">
        <f>IF('Res Rent Roll'!$B17="","",Rollover!FS17*'Res Rent Roll'!$S17*'Res Rent Roll'!$C17*(1+'Property Summary'!$L$22)^(Releasing!FT$2-1))</f>
        <v/>
      </c>
      <c r="FU16" s="47" t="str">
        <f>IF('Res Rent Roll'!$B17="","",Rollover!FT17*'Res Rent Roll'!$S17*'Res Rent Roll'!$C17*(1+'Property Summary'!$L$22)^(Releasing!FU$2-1))</f>
        <v/>
      </c>
      <c r="FV16" s="47" t="str">
        <f>IF('Res Rent Roll'!$B17="","",Rollover!FU17*'Res Rent Roll'!$S17*'Res Rent Roll'!$C17*(1+'Property Summary'!$L$22)^(Releasing!FV$2-1))</f>
        <v/>
      </c>
      <c r="FW16" s="47" t="str">
        <f>IF('Res Rent Roll'!$B17="","",Rollover!FV17*'Res Rent Roll'!$S17*'Res Rent Roll'!$C17*(1+'Property Summary'!$L$22)^(Releasing!FW$2-1))</f>
        <v/>
      </c>
      <c r="FX16" s="47" t="str">
        <f>IF('Res Rent Roll'!$B17="","",Rollover!FW17*'Res Rent Roll'!$S17*'Res Rent Roll'!$C17*(1+'Property Summary'!$L$22)^(Releasing!FX$2-1))</f>
        <v/>
      </c>
      <c r="FY16" s="47" t="str">
        <f>IF('Res Rent Roll'!$B17="","",Rollover!FX17*'Res Rent Roll'!$S17*'Res Rent Roll'!$C17*(1+'Property Summary'!$L$22)^(Releasing!FY$2-1))</f>
        <v/>
      </c>
      <c r="FZ16" s="47" t="str">
        <f>IF('Res Rent Roll'!$B17="","",Rollover!FY17*'Res Rent Roll'!$S17*'Res Rent Roll'!$C17*(1+'Property Summary'!$L$22)^(Releasing!FZ$2-1))</f>
        <v/>
      </c>
      <c r="GA16" s="48" t="str">
        <f>IF('Res Rent Roll'!$B17="","",Rollover!FZ17*'Res Rent Roll'!$S17*'Res Rent Roll'!$C17*(1+'Property Summary'!$L$22)^(Releasing!GA$2-1))</f>
        <v/>
      </c>
    </row>
    <row r="17" spans="2:183" x14ac:dyDescent="0.3">
      <c r="B17" s="42" t="str">
        <f>IF('Res Rent Roll'!$B18="","",'Res Rent Roll'!$B18)</f>
        <v/>
      </c>
      <c r="C17" s="43"/>
      <c r="D17" s="47" t="str">
        <f>IF('Res Rent Roll'!$B18="","",Rollover!C18*'Res Rent Roll'!$S18*'Res Rent Roll'!$C18*(1+'Property Summary'!$L$22)^(Releasing!D$2-1))</f>
        <v/>
      </c>
      <c r="E17" s="47" t="str">
        <f>IF('Res Rent Roll'!$B18="","",Rollover!D18*'Res Rent Roll'!$S18*'Res Rent Roll'!$C18*(1+'Property Summary'!$L$22)^(Releasing!E$2-1))</f>
        <v/>
      </c>
      <c r="F17" s="47" t="str">
        <f>IF('Res Rent Roll'!$B18="","",Rollover!E18*'Res Rent Roll'!$S18*'Res Rent Roll'!$C18*(1+'Property Summary'!$L$22)^(Releasing!F$2-1))</f>
        <v/>
      </c>
      <c r="G17" s="47" t="str">
        <f>IF('Res Rent Roll'!$B18="","",Rollover!F18*'Res Rent Roll'!$S18*'Res Rent Roll'!$C18*(1+'Property Summary'!$L$22)^(Releasing!G$2-1))</f>
        <v/>
      </c>
      <c r="H17" s="47" t="str">
        <f>IF('Res Rent Roll'!$B18="","",Rollover!G18*'Res Rent Roll'!$S18*'Res Rent Roll'!$C18*(1+'Property Summary'!$L$22)^(Releasing!H$2-1))</f>
        <v/>
      </c>
      <c r="I17" s="47" t="str">
        <f>IF('Res Rent Roll'!$B18="","",Rollover!H18*'Res Rent Roll'!$S18*'Res Rent Roll'!$C18*(1+'Property Summary'!$L$22)^(Releasing!I$2-1))</f>
        <v/>
      </c>
      <c r="J17" s="47" t="str">
        <f>IF('Res Rent Roll'!$B18="","",Rollover!I18*'Res Rent Roll'!$S18*'Res Rent Roll'!$C18*(1+'Property Summary'!$L$22)^(Releasing!J$2-1))</f>
        <v/>
      </c>
      <c r="K17" s="47" t="str">
        <f>IF('Res Rent Roll'!$B18="","",Rollover!J18*'Res Rent Roll'!$S18*'Res Rent Roll'!$C18*(1+'Property Summary'!$L$22)^(Releasing!K$2-1))</f>
        <v/>
      </c>
      <c r="L17" s="47" t="str">
        <f>IF('Res Rent Roll'!$B18="","",Rollover!K18*'Res Rent Roll'!$S18*'Res Rent Roll'!$C18*(1+'Property Summary'!$L$22)^(Releasing!L$2-1))</f>
        <v/>
      </c>
      <c r="M17" s="47" t="str">
        <f>IF('Res Rent Roll'!$B18="","",Rollover!L18*'Res Rent Roll'!$S18*'Res Rent Roll'!$C18*(1+'Property Summary'!$L$22)^(Releasing!M$2-1))</f>
        <v/>
      </c>
      <c r="N17" s="47" t="str">
        <f>IF('Res Rent Roll'!$B18="","",Rollover!M18*'Res Rent Roll'!$S18*'Res Rent Roll'!$C18*(1+'Property Summary'!$L$22)^(Releasing!N$2-1))</f>
        <v/>
      </c>
      <c r="O17" s="47" t="str">
        <f>IF('Res Rent Roll'!$B18="","",Rollover!N18*'Res Rent Roll'!$S18*'Res Rent Roll'!$C18*(1+'Property Summary'!$L$22)^(Releasing!O$2-1))</f>
        <v/>
      </c>
      <c r="P17" s="47" t="str">
        <f>IF('Res Rent Roll'!$B18="","",Rollover!O18*'Res Rent Roll'!$S18*'Res Rent Roll'!$C18*(1+'Property Summary'!$L$22)^(Releasing!P$2-1))</f>
        <v/>
      </c>
      <c r="Q17" s="47" t="str">
        <f>IF('Res Rent Roll'!$B18="","",Rollover!P18*'Res Rent Roll'!$S18*'Res Rent Roll'!$C18*(1+'Property Summary'!$L$22)^(Releasing!Q$2-1))</f>
        <v/>
      </c>
      <c r="R17" s="47" t="str">
        <f>IF('Res Rent Roll'!$B18="","",Rollover!Q18*'Res Rent Roll'!$S18*'Res Rent Roll'!$C18*(1+'Property Summary'!$L$22)^(Releasing!R$2-1))</f>
        <v/>
      </c>
      <c r="S17" s="47" t="str">
        <f>IF('Res Rent Roll'!$B18="","",Rollover!R18*'Res Rent Roll'!$S18*'Res Rent Roll'!$C18*(1+'Property Summary'!$L$22)^(Releasing!S$2-1))</f>
        <v/>
      </c>
      <c r="T17" s="47" t="str">
        <f>IF('Res Rent Roll'!$B18="","",Rollover!S18*'Res Rent Roll'!$S18*'Res Rent Roll'!$C18*(1+'Property Summary'!$L$22)^(Releasing!T$2-1))</f>
        <v/>
      </c>
      <c r="U17" s="47" t="str">
        <f>IF('Res Rent Roll'!$B18="","",Rollover!T18*'Res Rent Roll'!$S18*'Res Rent Roll'!$C18*(1+'Property Summary'!$L$22)^(Releasing!U$2-1))</f>
        <v/>
      </c>
      <c r="V17" s="47" t="str">
        <f>IF('Res Rent Roll'!$B18="","",Rollover!U18*'Res Rent Roll'!$S18*'Res Rent Roll'!$C18*(1+'Property Summary'!$L$22)^(Releasing!V$2-1))</f>
        <v/>
      </c>
      <c r="W17" s="47" t="str">
        <f>IF('Res Rent Roll'!$B18="","",Rollover!V18*'Res Rent Roll'!$S18*'Res Rent Roll'!$C18*(1+'Property Summary'!$L$22)^(Releasing!W$2-1))</f>
        <v/>
      </c>
      <c r="X17" s="47" t="str">
        <f>IF('Res Rent Roll'!$B18="","",Rollover!W18*'Res Rent Roll'!$S18*'Res Rent Roll'!$C18*(1+'Property Summary'!$L$22)^(Releasing!X$2-1))</f>
        <v/>
      </c>
      <c r="Y17" s="47" t="str">
        <f>IF('Res Rent Roll'!$B18="","",Rollover!X18*'Res Rent Roll'!$S18*'Res Rent Roll'!$C18*(1+'Property Summary'!$L$22)^(Releasing!Y$2-1))</f>
        <v/>
      </c>
      <c r="Z17" s="47" t="str">
        <f>IF('Res Rent Roll'!$B18="","",Rollover!Y18*'Res Rent Roll'!$S18*'Res Rent Roll'!$C18*(1+'Property Summary'!$L$22)^(Releasing!Z$2-1))</f>
        <v/>
      </c>
      <c r="AA17" s="47" t="str">
        <f>IF('Res Rent Roll'!$B18="","",Rollover!Z18*'Res Rent Roll'!$S18*'Res Rent Roll'!$C18*(1+'Property Summary'!$L$22)^(Releasing!AA$2-1))</f>
        <v/>
      </c>
      <c r="AB17" s="47" t="str">
        <f>IF('Res Rent Roll'!$B18="","",Rollover!AA18*'Res Rent Roll'!$S18*'Res Rent Roll'!$C18*(1+'Property Summary'!$L$22)^(Releasing!AB$2-1))</f>
        <v/>
      </c>
      <c r="AC17" s="47" t="str">
        <f>IF('Res Rent Roll'!$B18="","",Rollover!AB18*'Res Rent Roll'!$S18*'Res Rent Roll'!$C18*(1+'Property Summary'!$L$22)^(Releasing!AC$2-1))</f>
        <v/>
      </c>
      <c r="AD17" s="47" t="str">
        <f>IF('Res Rent Roll'!$B18="","",Rollover!AC18*'Res Rent Roll'!$S18*'Res Rent Roll'!$C18*(1+'Property Summary'!$L$22)^(Releasing!AD$2-1))</f>
        <v/>
      </c>
      <c r="AE17" s="47" t="str">
        <f>IF('Res Rent Roll'!$B18="","",Rollover!AD18*'Res Rent Roll'!$S18*'Res Rent Roll'!$C18*(1+'Property Summary'!$L$22)^(Releasing!AE$2-1))</f>
        <v/>
      </c>
      <c r="AF17" s="47" t="str">
        <f>IF('Res Rent Roll'!$B18="","",Rollover!AE18*'Res Rent Roll'!$S18*'Res Rent Roll'!$C18*(1+'Property Summary'!$L$22)^(Releasing!AF$2-1))</f>
        <v/>
      </c>
      <c r="AG17" s="47" t="str">
        <f>IF('Res Rent Roll'!$B18="","",Rollover!AF18*'Res Rent Roll'!$S18*'Res Rent Roll'!$C18*(1+'Property Summary'!$L$22)^(Releasing!AG$2-1))</f>
        <v/>
      </c>
      <c r="AH17" s="47" t="str">
        <f>IF('Res Rent Roll'!$B18="","",Rollover!AG18*'Res Rent Roll'!$S18*'Res Rent Roll'!$C18*(1+'Property Summary'!$L$22)^(Releasing!AH$2-1))</f>
        <v/>
      </c>
      <c r="AI17" s="47" t="str">
        <f>IF('Res Rent Roll'!$B18="","",Rollover!AH18*'Res Rent Roll'!$S18*'Res Rent Roll'!$C18*(1+'Property Summary'!$L$22)^(Releasing!AI$2-1))</f>
        <v/>
      </c>
      <c r="AJ17" s="47" t="str">
        <f>IF('Res Rent Roll'!$B18="","",Rollover!AI18*'Res Rent Roll'!$S18*'Res Rent Roll'!$C18*(1+'Property Summary'!$L$22)^(Releasing!AJ$2-1))</f>
        <v/>
      </c>
      <c r="AK17" s="47" t="str">
        <f>IF('Res Rent Roll'!$B18="","",Rollover!AJ18*'Res Rent Roll'!$S18*'Res Rent Roll'!$C18*(1+'Property Summary'!$L$22)^(Releasing!AK$2-1))</f>
        <v/>
      </c>
      <c r="AL17" s="47" t="str">
        <f>IF('Res Rent Roll'!$B18="","",Rollover!AK18*'Res Rent Roll'!$S18*'Res Rent Roll'!$C18*(1+'Property Summary'!$L$22)^(Releasing!AL$2-1))</f>
        <v/>
      </c>
      <c r="AM17" s="47" t="str">
        <f>IF('Res Rent Roll'!$B18="","",Rollover!AL18*'Res Rent Roll'!$S18*'Res Rent Roll'!$C18*(1+'Property Summary'!$L$22)^(Releasing!AM$2-1))</f>
        <v/>
      </c>
      <c r="AN17" s="47" t="str">
        <f>IF('Res Rent Roll'!$B18="","",Rollover!AM18*'Res Rent Roll'!$S18*'Res Rent Roll'!$C18*(1+'Property Summary'!$L$22)^(Releasing!AN$2-1))</f>
        <v/>
      </c>
      <c r="AO17" s="47" t="str">
        <f>IF('Res Rent Roll'!$B18="","",Rollover!AN18*'Res Rent Roll'!$S18*'Res Rent Roll'!$C18*(1+'Property Summary'!$L$22)^(Releasing!AO$2-1))</f>
        <v/>
      </c>
      <c r="AP17" s="47" t="str">
        <f>IF('Res Rent Roll'!$B18="","",Rollover!AO18*'Res Rent Roll'!$S18*'Res Rent Roll'!$C18*(1+'Property Summary'!$L$22)^(Releasing!AP$2-1))</f>
        <v/>
      </c>
      <c r="AQ17" s="47" t="str">
        <f>IF('Res Rent Roll'!$B18="","",Rollover!AP18*'Res Rent Roll'!$S18*'Res Rent Roll'!$C18*(1+'Property Summary'!$L$22)^(Releasing!AQ$2-1))</f>
        <v/>
      </c>
      <c r="AR17" s="47" t="str">
        <f>IF('Res Rent Roll'!$B18="","",Rollover!AQ18*'Res Rent Roll'!$S18*'Res Rent Roll'!$C18*(1+'Property Summary'!$L$22)^(Releasing!AR$2-1))</f>
        <v/>
      </c>
      <c r="AS17" s="47" t="str">
        <f>IF('Res Rent Roll'!$B18="","",Rollover!AR18*'Res Rent Roll'!$S18*'Res Rent Roll'!$C18*(1+'Property Summary'!$L$22)^(Releasing!AS$2-1))</f>
        <v/>
      </c>
      <c r="AT17" s="47" t="str">
        <f>IF('Res Rent Roll'!$B18="","",Rollover!AS18*'Res Rent Roll'!$S18*'Res Rent Roll'!$C18*(1+'Property Summary'!$L$22)^(Releasing!AT$2-1))</f>
        <v/>
      </c>
      <c r="AU17" s="47" t="str">
        <f>IF('Res Rent Roll'!$B18="","",Rollover!AT18*'Res Rent Roll'!$S18*'Res Rent Roll'!$C18*(1+'Property Summary'!$L$22)^(Releasing!AU$2-1))</f>
        <v/>
      </c>
      <c r="AV17" s="47" t="str">
        <f>IF('Res Rent Roll'!$B18="","",Rollover!AU18*'Res Rent Roll'!$S18*'Res Rent Roll'!$C18*(1+'Property Summary'!$L$22)^(Releasing!AV$2-1))</f>
        <v/>
      </c>
      <c r="AW17" s="47" t="str">
        <f>IF('Res Rent Roll'!$B18="","",Rollover!AV18*'Res Rent Roll'!$S18*'Res Rent Roll'!$C18*(1+'Property Summary'!$L$22)^(Releasing!AW$2-1))</f>
        <v/>
      </c>
      <c r="AX17" s="47" t="str">
        <f>IF('Res Rent Roll'!$B18="","",Rollover!AW18*'Res Rent Roll'!$S18*'Res Rent Roll'!$C18*(1+'Property Summary'!$L$22)^(Releasing!AX$2-1))</f>
        <v/>
      </c>
      <c r="AY17" s="47" t="str">
        <f>IF('Res Rent Roll'!$B18="","",Rollover!AX18*'Res Rent Roll'!$S18*'Res Rent Roll'!$C18*(1+'Property Summary'!$L$22)^(Releasing!AY$2-1))</f>
        <v/>
      </c>
      <c r="AZ17" s="47" t="str">
        <f>IF('Res Rent Roll'!$B18="","",Rollover!AY18*'Res Rent Roll'!$S18*'Res Rent Roll'!$C18*(1+'Property Summary'!$L$22)^(Releasing!AZ$2-1))</f>
        <v/>
      </c>
      <c r="BA17" s="47" t="str">
        <f>IF('Res Rent Roll'!$B18="","",Rollover!AZ18*'Res Rent Roll'!$S18*'Res Rent Roll'!$C18*(1+'Property Summary'!$L$22)^(Releasing!BA$2-1))</f>
        <v/>
      </c>
      <c r="BB17" s="47" t="str">
        <f>IF('Res Rent Roll'!$B18="","",Rollover!BA18*'Res Rent Roll'!$S18*'Res Rent Roll'!$C18*(1+'Property Summary'!$L$22)^(Releasing!BB$2-1))</f>
        <v/>
      </c>
      <c r="BC17" s="47" t="str">
        <f>IF('Res Rent Roll'!$B18="","",Rollover!BB18*'Res Rent Roll'!$S18*'Res Rent Roll'!$C18*(1+'Property Summary'!$L$22)^(Releasing!BC$2-1))</f>
        <v/>
      </c>
      <c r="BD17" s="47" t="str">
        <f>IF('Res Rent Roll'!$B18="","",Rollover!BC18*'Res Rent Roll'!$S18*'Res Rent Roll'!$C18*(1+'Property Summary'!$L$22)^(Releasing!BD$2-1))</f>
        <v/>
      </c>
      <c r="BE17" s="47" t="str">
        <f>IF('Res Rent Roll'!$B18="","",Rollover!BD18*'Res Rent Roll'!$S18*'Res Rent Roll'!$C18*(1+'Property Summary'!$L$22)^(Releasing!BE$2-1))</f>
        <v/>
      </c>
      <c r="BF17" s="47" t="str">
        <f>IF('Res Rent Roll'!$B18="","",Rollover!BE18*'Res Rent Roll'!$S18*'Res Rent Roll'!$C18*(1+'Property Summary'!$L$22)^(Releasing!BF$2-1))</f>
        <v/>
      </c>
      <c r="BG17" s="47" t="str">
        <f>IF('Res Rent Roll'!$B18="","",Rollover!BF18*'Res Rent Roll'!$S18*'Res Rent Roll'!$C18*(1+'Property Summary'!$L$22)^(Releasing!BG$2-1))</f>
        <v/>
      </c>
      <c r="BH17" s="47" t="str">
        <f>IF('Res Rent Roll'!$B18="","",Rollover!BG18*'Res Rent Roll'!$S18*'Res Rent Roll'!$C18*(1+'Property Summary'!$L$22)^(Releasing!BH$2-1))</f>
        <v/>
      </c>
      <c r="BI17" s="47" t="str">
        <f>IF('Res Rent Roll'!$B18="","",Rollover!BH18*'Res Rent Roll'!$S18*'Res Rent Roll'!$C18*(1+'Property Summary'!$L$22)^(Releasing!BI$2-1))</f>
        <v/>
      </c>
      <c r="BJ17" s="47" t="str">
        <f>IF('Res Rent Roll'!$B18="","",Rollover!BI18*'Res Rent Roll'!$S18*'Res Rent Roll'!$C18*(1+'Property Summary'!$L$22)^(Releasing!BJ$2-1))</f>
        <v/>
      </c>
      <c r="BK17" s="47" t="str">
        <f>IF('Res Rent Roll'!$B18="","",Rollover!BJ18*'Res Rent Roll'!$S18*'Res Rent Roll'!$C18*(1+'Property Summary'!$L$22)^(Releasing!BK$2-1))</f>
        <v/>
      </c>
      <c r="BL17" s="47" t="str">
        <f>IF('Res Rent Roll'!$B18="","",Rollover!BK18*'Res Rent Roll'!$S18*'Res Rent Roll'!$C18*(1+'Property Summary'!$L$22)^(Releasing!BL$2-1))</f>
        <v/>
      </c>
      <c r="BM17" s="47" t="str">
        <f>IF('Res Rent Roll'!$B18="","",Rollover!BL18*'Res Rent Roll'!$S18*'Res Rent Roll'!$C18*(1+'Property Summary'!$L$22)^(Releasing!BM$2-1))</f>
        <v/>
      </c>
      <c r="BN17" s="47" t="str">
        <f>IF('Res Rent Roll'!$B18="","",Rollover!BM18*'Res Rent Roll'!$S18*'Res Rent Roll'!$C18*(1+'Property Summary'!$L$22)^(Releasing!BN$2-1))</f>
        <v/>
      </c>
      <c r="BO17" s="47" t="str">
        <f>IF('Res Rent Roll'!$B18="","",Rollover!BN18*'Res Rent Roll'!$S18*'Res Rent Roll'!$C18*(1+'Property Summary'!$L$22)^(Releasing!BO$2-1))</f>
        <v/>
      </c>
      <c r="BP17" s="47" t="str">
        <f>IF('Res Rent Roll'!$B18="","",Rollover!BO18*'Res Rent Roll'!$S18*'Res Rent Roll'!$C18*(1+'Property Summary'!$L$22)^(Releasing!BP$2-1))</f>
        <v/>
      </c>
      <c r="BQ17" s="47" t="str">
        <f>IF('Res Rent Roll'!$B18="","",Rollover!BP18*'Res Rent Roll'!$S18*'Res Rent Roll'!$C18*(1+'Property Summary'!$L$22)^(Releasing!BQ$2-1))</f>
        <v/>
      </c>
      <c r="BR17" s="47" t="str">
        <f>IF('Res Rent Roll'!$B18="","",Rollover!BQ18*'Res Rent Roll'!$S18*'Res Rent Roll'!$C18*(1+'Property Summary'!$L$22)^(Releasing!BR$2-1))</f>
        <v/>
      </c>
      <c r="BS17" s="47" t="str">
        <f>IF('Res Rent Roll'!$B18="","",Rollover!BR18*'Res Rent Roll'!$S18*'Res Rent Roll'!$C18*(1+'Property Summary'!$L$22)^(Releasing!BS$2-1))</f>
        <v/>
      </c>
      <c r="BT17" s="47" t="str">
        <f>IF('Res Rent Roll'!$B18="","",Rollover!BS18*'Res Rent Roll'!$S18*'Res Rent Roll'!$C18*(1+'Property Summary'!$L$22)^(Releasing!BT$2-1))</f>
        <v/>
      </c>
      <c r="BU17" s="47" t="str">
        <f>IF('Res Rent Roll'!$B18="","",Rollover!BT18*'Res Rent Roll'!$S18*'Res Rent Roll'!$C18*(1+'Property Summary'!$L$22)^(Releasing!BU$2-1))</f>
        <v/>
      </c>
      <c r="BV17" s="47" t="str">
        <f>IF('Res Rent Roll'!$B18="","",Rollover!BU18*'Res Rent Roll'!$S18*'Res Rent Roll'!$C18*(1+'Property Summary'!$L$22)^(Releasing!BV$2-1))</f>
        <v/>
      </c>
      <c r="BW17" s="47" t="str">
        <f>IF('Res Rent Roll'!$B18="","",Rollover!BV18*'Res Rent Roll'!$S18*'Res Rent Roll'!$C18*(1+'Property Summary'!$L$22)^(Releasing!BW$2-1))</f>
        <v/>
      </c>
      <c r="BX17" s="47" t="str">
        <f>IF('Res Rent Roll'!$B18="","",Rollover!BW18*'Res Rent Roll'!$S18*'Res Rent Roll'!$C18*(1+'Property Summary'!$L$22)^(Releasing!BX$2-1))</f>
        <v/>
      </c>
      <c r="BY17" s="47" t="str">
        <f>IF('Res Rent Roll'!$B18="","",Rollover!BX18*'Res Rent Roll'!$S18*'Res Rent Roll'!$C18*(1+'Property Summary'!$L$22)^(Releasing!BY$2-1))</f>
        <v/>
      </c>
      <c r="BZ17" s="47" t="str">
        <f>IF('Res Rent Roll'!$B18="","",Rollover!BY18*'Res Rent Roll'!$S18*'Res Rent Roll'!$C18*(1+'Property Summary'!$L$22)^(Releasing!BZ$2-1))</f>
        <v/>
      </c>
      <c r="CA17" s="47" t="str">
        <f>IF('Res Rent Roll'!$B18="","",Rollover!BZ18*'Res Rent Roll'!$S18*'Res Rent Roll'!$C18*(1+'Property Summary'!$L$22)^(Releasing!CA$2-1))</f>
        <v/>
      </c>
      <c r="CB17" s="47" t="str">
        <f>IF('Res Rent Roll'!$B18="","",Rollover!CA18*'Res Rent Roll'!$S18*'Res Rent Roll'!$C18*(1+'Property Summary'!$L$22)^(Releasing!CB$2-1))</f>
        <v/>
      </c>
      <c r="CC17" s="47" t="str">
        <f>IF('Res Rent Roll'!$B18="","",Rollover!CB18*'Res Rent Roll'!$S18*'Res Rent Roll'!$C18*(1+'Property Summary'!$L$22)^(Releasing!CC$2-1))</f>
        <v/>
      </c>
      <c r="CD17" s="47" t="str">
        <f>IF('Res Rent Roll'!$B18="","",Rollover!CC18*'Res Rent Roll'!$S18*'Res Rent Roll'!$C18*(1+'Property Summary'!$L$22)^(Releasing!CD$2-1))</f>
        <v/>
      </c>
      <c r="CE17" s="47" t="str">
        <f>IF('Res Rent Roll'!$B18="","",Rollover!CD18*'Res Rent Roll'!$S18*'Res Rent Roll'!$C18*(1+'Property Summary'!$L$22)^(Releasing!CE$2-1))</f>
        <v/>
      </c>
      <c r="CF17" s="47" t="str">
        <f>IF('Res Rent Roll'!$B18="","",Rollover!CE18*'Res Rent Roll'!$S18*'Res Rent Roll'!$C18*(1+'Property Summary'!$L$22)^(Releasing!CF$2-1))</f>
        <v/>
      </c>
      <c r="CG17" s="47" t="str">
        <f>IF('Res Rent Roll'!$B18="","",Rollover!CF18*'Res Rent Roll'!$S18*'Res Rent Roll'!$C18*(1+'Property Summary'!$L$22)^(Releasing!CG$2-1))</f>
        <v/>
      </c>
      <c r="CH17" s="47" t="str">
        <f>IF('Res Rent Roll'!$B18="","",Rollover!CG18*'Res Rent Roll'!$S18*'Res Rent Roll'!$C18*(1+'Property Summary'!$L$22)^(Releasing!CH$2-1))</f>
        <v/>
      </c>
      <c r="CI17" s="47" t="str">
        <f>IF('Res Rent Roll'!$B18="","",Rollover!CH18*'Res Rent Roll'!$S18*'Res Rent Roll'!$C18*(1+'Property Summary'!$L$22)^(Releasing!CI$2-1))</f>
        <v/>
      </c>
      <c r="CJ17" s="47" t="str">
        <f>IF('Res Rent Roll'!$B18="","",Rollover!CI18*'Res Rent Roll'!$S18*'Res Rent Roll'!$C18*(1+'Property Summary'!$L$22)^(Releasing!CJ$2-1))</f>
        <v/>
      </c>
      <c r="CK17" s="47" t="str">
        <f>IF('Res Rent Roll'!$B18="","",Rollover!CJ18*'Res Rent Roll'!$S18*'Res Rent Roll'!$C18*(1+'Property Summary'!$L$22)^(Releasing!CK$2-1))</f>
        <v/>
      </c>
      <c r="CL17" s="47" t="str">
        <f>IF('Res Rent Roll'!$B18="","",Rollover!CK18*'Res Rent Roll'!$S18*'Res Rent Roll'!$C18*(1+'Property Summary'!$L$22)^(Releasing!CL$2-1))</f>
        <v/>
      </c>
      <c r="CM17" s="47" t="str">
        <f>IF('Res Rent Roll'!$B18="","",Rollover!CL18*'Res Rent Roll'!$S18*'Res Rent Roll'!$C18*(1+'Property Summary'!$L$22)^(Releasing!CM$2-1))</f>
        <v/>
      </c>
      <c r="CN17" s="47" t="str">
        <f>IF('Res Rent Roll'!$B18="","",Rollover!CM18*'Res Rent Roll'!$S18*'Res Rent Roll'!$C18*(1+'Property Summary'!$L$22)^(Releasing!CN$2-1))</f>
        <v/>
      </c>
      <c r="CO17" s="47" t="str">
        <f>IF('Res Rent Roll'!$B18="","",Rollover!CN18*'Res Rent Roll'!$S18*'Res Rent Roll'!$C18*(1+'Property Summary'!$L$22)^(Releasing!CO$2-1))</f>
        <v/>
      </c>
      <c r="CP17" s="47" t="str">
        <f>IF('Res Rent Roll'!$B18="","",Rollover!CO18*'Res Rent Roll'!$S18*'Res Rent Roll'!$C18*(1+'Property Summary'!$L$22)^(Releasing!CP$2-1))</f>
        <v/>
      </c>
      <c r="CQ17" s="47" t="str">
        <f>IF('Res Rent Roll'!$B18="","",Rollover!CP18*'Res Rent Roll'!$S18*'Res Rent Roll'!$C18*(1+'Property Summary'!$L$22)^(Releasing!CQ$2-1))</f>
        <v/>
      </c>
      <c r="CR17" s="47" t="str">
        <f>IF('Res Rent Roll'!$B18="","",Rollover!CQ18*'Res Rent Roll'!$S18*'Res Rent Roll'!$C18*(1+'Property Summary'!$L$22)^(Releasing!CR$2-1))</f>
        <v/>
      </c>
      <c r="CS17" s="47" t="str">
        <f>IF('Res Rent Roll'!$B18="","",Rollover!CR18*'Res Rent Roll'!$S18*'Res Rent Roll'!$C18*(1+'Property Summary'!$L$22)^(Releasing!CS$2-1))</f>
        <v/>
      </c>
      <c r="CT17" s="47" t="str">
        <f>IF('Res Rent Roll'!$B18="","",Rollover!CS18*'Res Rent Roll'!$S18*'Res Rent Roll'!$C18*(1+'Property Summary'!$L$22)^(Releasing!CT$2-1))</f>
        <v/>
      </c>
      <c r="CU17" s="47" t="str">
        <f>IF('Res Rent Roll'!$B18="","",Rollover!CT18*'Res Rent Roll'!$S18*'Res Rent Roll'!$C18*(1+'Property Summary'!$L$22)^(Releasing!CU$2-1))</f>
        <v/>
      </c>
      <c r="CV17" s="47" t="str">
        <f>IF('Res Rent Roll'!$B18="","",Rollover!CU18*'Res Rent Roll'!$S18*'Res Rent Roll'!$C18*(1+'Property Summary'!$L$22)^(Releasing!CV$2-1))</f>
        <v/>
      </c>
      <c r="CW17" s="47" t="str">
        <f>IF('Res Rent Roll'!$B18="","",Rollover!CV18*'Res Rent Roll'!$S18*'Res Rent Roll'!$C18*(1+'Property Summary'!$L$22)^(Releasing!CW$2-1))</f>
        <v/>
      </c>
      <c r="CX17" s="47" t="str">
        <f>IF('Res Rent Roll'!$B18="","",Rollover!CW18*'Res Rent Roll'!$S18*'Res Rent Roll'!$C18*(1+'Property Summary'!$L$22)^(Releasing!CX$2-1))</f>
        <v/>
      </c>
      <c r="CY17" s="47" t="str">
        <f>IF('Res Rent Roll'!$B18="","",Rollover!CX18*'Res Rent Roll'!$S18*'Res Rent Roll'!$C18*(1+'Property Summary'!$L$22)^(Releasing!CY$2-1))</f>
        <v/>
      </c>
      <c r="CZ17" s="47" t="str">
        <f>IF('Res Rent Roll'!$B18="","",Rollover!CY18*'Res Rent Roll'!$S18*'Res Rent Roll'!$C18*(1+'Property Summary'!$L$22)^(Releasing!CZ$2-1))</f>
        <v/>
      </c>
      <c r="DA17" s="47" t="str">
        <f>IF('Res Rent Roll'!$B18="","",Rollover!CZ18*'Res Rent Roll'!$S18*'Res Rent Roll'!$C18*(1+'Property Summary'!$L$22)^(Releasing!DA$2-1))</f>
        <v/>
      </c>
      <c r="DB17" s="47" t="str">
        <f>IF('Res Rent Roll'!$B18="","",Rollover!DA18*'Res Rent Roll'!$S18*'Res Rent Roll'!$C18*(1+'Property Summary'!$L$22)^(Releasing!DB$2-1))</f>
        <v/>
      </c>
      <c r="DC17" s="47" t="str">
        <f>IF('Res Rent Roll'!$B18="","",Rollover!DB18*'Res Rent Roll'!$S18*'Res Rent Roll'!$C18*(1+'Property Summary'!$L$22)^(Releasing!DC$2-1))</f>
        <v/>
      </c>
      <c r="DD17" s="47" t="str">
        <f>IF('Res Rent Roll'!$B18="","",Rollover!DC18*'Res Rent Roll'!$S18*'Res Rent Roll'!$C18*(1+'Property Summary'!$L$22)^(Releasing!DD$2-1))</f>
        <v/>
      </c>
      <c r="DE17" s="47" t="str">
        <f>IF('Res Rent Roll'!$B18="","",Rollover!DD18*'Res Rent Roll'!$S18*'Res Rent Roll'!$C18*(1+'Property Summary'!$L$22)^(Releasing!DE$2-1))</f>
        <v/>
      </c>
      <c r="DF17" s="47" t="str">
        <f>IF('Res Rent Roll'!$B18="","",Rollover!DE18*'Res Rent Roll'!$S18*'Res Rent Roll'!$C18*(1+'Property Summary'!$L$22)^(Releasing!DF$2-1))</f>
        <v/>
      </c>
      <c r="DG17" s="47" t="str">
        <f>IF('Res Rent Roll'!$B18="","",Rollover!DF18*'Res Rent Roll'!$S18*'Res Rent Roll'!$C18*(1+'Property Summary'!$L$22)^(Releasing!DG$2-1))</f>
        <v/>
      </c>
      <c r="DH17" s="47" t="str">
        <f>IF('Res Rent Roll'!$B18="","",Rollover!DG18*'Res Rent Roll'!$S18*'Res Rent Roll'!$C18*(1+'Property Summary'!$L$22)^(Releasing!DH$2-1))</f>
        <v/>
      </c>
      <c r="DI17" s="47" t="str">
        <f>IF('Res Rent Roll'!$B18="","",Rollover!DH18*'Res Rent Roll'!$S18*'Res Rent Roll'!$C18*(1+'Property Summary'!$L$22)^(Releasing!DI$2-1))</f>
        <v/>
      </c>
      <c r="DJ17" s="47" t="str">
        <f>IF('Res Rent Roll'!$B18="","",Rollover!DI18*'Res Rent Roll'!$S18*'Res Rent Roll'!$C18*(1+'Property Summary'!$L$22)^(Releasing!DJ$2-1))</f>
        <v/>
      </c>
      <c r="DK17" s="47" t="str">
        <f>IF('Res Rent Roll'!$B18="","",Rollover!DJ18*'Res Rent Roll'!$S18*'Res Rent Roll'!$C18*(1+'Property Summary'!$L$22)^(Releasing!DK$2-1))</f>
        <v/>
      </c>
      <c r="DL17" s="47" t="str">
        <f>IF('Res Rent Roll'!$B18="","",Rollover!DK18*'Res Rent Roll'!$S18*'Res Rent Roll'!$C18*(1+'Property Summary'!$L$22)^(Releasing!DL$2-1))</f>
        <v/>
      </c>
      <c r="DM17" s="47" t="str">
        <f>IF('Res Rent Roll'!$B18="","",Rollover!DL18*'Res Rent Roll'!$S18*'Res Rent Roll'!$C18*(1+'Property Summary'!$L$22)^(Releasing!DM$2-1))</f>
        <v/>
      </c>
      <c r="DN17" s="47" t="str">
        <f>IF('Res Rent Roll'!$B18="","",Rollover!DM18*'Res Rent Roll'!$S18*'Res Rent Roll'!$C18*(1+'Property Summary'!$L$22)^(Releasing!DN$2-1))</f>
        <v/>
      </c>
      <c r="DO17" s="47" t="str">
        <f>IF('Res Rent Roll'!$B18="","",Rollover!DN18*'Res Rent Roll'!$S18*'Res Rent Roll'!$C18*(1+'Property Summary'!$L$22)^(Releasing!DO$2-1))</f>
        <v/>
      </c>
      <c r="DP17" s="47" t="str">
        <f>IF('Res Rent Roll'!$B18="","",Rollover!DO18*'Res Rent Roll'!$S18*'Res Rent Roll'!$C18*(1+'Property Summary'!$L$22)^(Releasing!DP$2-1))</f>
        <v/>
      </c>
      <c r="DQ17" s="47" t="str">
        <f>IF('Res Rent Roll'!$B18="","",Rollover!DP18*'Res Rent Roll'!$S18*'Res Rent Roll'!$C18*(1+'Property Summary'!$L$22)^(Releasing!DQ$2-1))</f>
        <v/>
      </c>
      <c r="DR17" s="47" t="str">
        <f>IF('Res Rent Roll'!$B18="","",Rollover!DQ18*'Res Rent Roll'!$S18*'Res Rent Roll'!$C18*(1+'Property Summary'!$L$22)^(Releasing!DR$2-1))</f>
        <v/>
      </c>
      <c r="DS17" s="47" t="str">
        <f>IF('Res Rent Roll'!$B18="","",Rollover!DR18*'Res Rent Roll'!$S18*'Res Rent Roll'!$C18*(1+'Property Summary'!$L$22)^(Releasing!DS$2-1))</f>
        <v/>
      </c>
      <c r="DT17" s="47" t="str">
        <f>IF('Res Rent Roll'!$B18="","",Rollover!DS18*'Res Rent Roll'!$S18*'Res Rent Roll'!$C18*(1+'Property Summary'!$L$22)^(Releasing!DT$2-1))</f>
        <v/>
      </c>
      <c r="DU17" s="47" t="str">
        <f>IF('Res Rent Roll'!$B18="","",Rollover!DT18*'Res Rent Roll'!$S18*'Res Rent Roll'!$C18*(1+'Property Summary'!$L$22)^(Releasing!DU$2-1))</f>
        <v/>
      </c>
      <c r="DV17" s="47" t="str">
        <f>IF('Res Rent Roll'!$B18="","",Rollover!DU18*'Res Rent Roll'!$S18*'Res Rent Roll'!$C18*(1+'Property Summary'!$L$22)^(Releasing!DV$2-1))</f>
        <v/>
      </c>
      <c r="DW17" s="47" t="str">
        <f>IF('Res Rent Roll'!$B18="","",Rollover!DV18*'Res Rent Roll'!$S18*'Res Rent Roll'!$C18*(1+'Property Summary'!$L$22)^(Releasing!DW$2-1))</f>
        <v/>
      </c>
      <c r="DX17" s="47" t="str">
        <f>IF('Res Rent Roll'!$B18="","",Rollover!DW18*'Res Rent Roll'!$S18*'Res Rent Roll'!$C18*(1+'Property Summary'!$L$22)^(Releasing!DX$2-1))</f>
        <v/>
      </c>
      <c r="DY17" s="47" t="str">
        <f>IF('Res Rent Roll'!$B18="","",Rollover!DX18*'Res Rent Roll'!$S18*'Res Rent Roll'!$C18*(1+'Property Summary'!$L$22)^(Releasing!DY$2-1))</f>
        <v/>
      </c>
      <c r="DZ17" s="47" t="str">
        <f>IF('Res Rent Roll'!$B18="","",Rollover!DY18*'Res Rent Roll'!$S18*'Res Rent Roll'!$C18*(1+'Property Summary'!$L$22)^(Releasing!DZ$2-1))</f>
        <v/>
      </c>
      <c r="EA17" s="47" t="str">
        <f>IF('Res Rent Roll'!$B18="","",Rollover!DZ18*'Res Rent Roll'!$S18*'Res Rent Roll'!$C18*(1+'Property Summary'!$L$22)^(Releasing!EA$2-1))</f>
        <v/>
      </c>
      <c r="EB17" s="47" t="str">
        <f>IF('Res Rent Roll'!$B18="","",Rollover!EA18*'Res Rent Roll'!$S18*'Res Rent Roll'!$C18*(1+'Property Summary'!$L$22)^(Releasing!EB$2-1))</f>
        <v/>
      </c>
      <c r="EC17" s="47" t="str">
        <f>IF('Res Rent Roll'!$B18="","",Rollover!EB18*'Res Rent Roll'!$S18*'Res Rent Roll'!$C18*(1+'Property Summary'!$L$22)^(Releasing!EC$2-1))</f>
        <v/>
      </c>
      <c r="ED17" s="47" t="str">
        <f>IF('Res Rent Roll'!$B18="","",Rollover!EC18*'Res Rent Roll'!$S18*'Res Rent Roll'!$C18*(1+'Property Summary'!$L$22)^(Releasing!ED$2-1))</f>
        <v/>
      </c>
      <c r="EE17" s="47" t="str">
        <f>IF('Res Rent Roll'!$B18="","",Rollover!ED18*'Res Rent Roll'!$S18*'Res Rent Roll'!$C18*(1+'Property Summary'!$L$22)^(Releasing!EE$2-1))</f>
        <v/>
      </c>
      <c r="EF17" s="47" t="str">
        <f>IF('Res Rent Roll'!$B18="","",Rollover!EE18*'Res Rent Roll'!$S18*'Res Rent Roll'!$C18*(1+'Property Summary'!$L$22)^(Releasing!EF$2-1))</f>
        <v/>
      </c>
      <c r="EG17" s="47" t="str">
        <f>IF('Res Rent Roll'!$B18="","",Rollover!EF18*'Res Rent Roll'!$S18*'Res Rent Roll'!$C18*(1+'Property Summary'!$L$22)^(Releasing!EG$2-1))</f>
        <v/>
      </c>
      <c r="EH17" s="47" t="str">
        <f>IF('Res Rent Roll'!$B18="","",Rollover!EG18*'Res Rent Roll'!$S18*'Res Rent Roll'!$C18*(1+'Property Summary'!$L$22)^(Releasing!EH$2-1))</f>
        <v/>
      </c>
      <c r="EI17" s="47" t="str">
        <f>IF('Res Rent Roll'!$B18="","",Rollover!EH18*'Res Rent Roll'!$S18*'Res Rent Roll'!$C18*(1+'Property Summary'!$L$22)^(Releasing!EI$2-1))</f>
        <v/>
      </c>
      <c r="EJ17" s="47" t="str">
        <f>IF('Res Rent Roll'!$B18="","",Rollover!EI18*'Res Rent Roll'!$S18*'Res Rent Roll'!$C18*(1+'Property Summary'!$L$22)^(Releasing!EJ$2-1))</f>
        <v/>
      </c>
      <c r="EK17" s="47" t="str">
        <f>IF('Res Rent Roll'!$B18="","",Rollover!EJ18*'Res Rent Roll'!$S18*'Res Rent Roll'!$C18*(1+'Property Summary'!$L$22)^(Releasing!EK$2-1))</f>
        <v/>
      </c>
      <c r="EL17" s="47" t="str">
        <f>IF('Res Rent Roll'!$B18="","",Rollover!EK18*'Res Rent Roll'!$S18*'Res Rent Roll'!$C18*(1+'Property Summary'!$L$22)^(Releasing!EL$2-1))</f>
        <v/>
      </c>
      <c r="EM17" s="47" t="str">
        <f>IF('Res Rent Roll'!$B18="","",Rollover!EL18*'Res Rent Roll'!$S18*'Res Rent Roll'!$C18*(1+'Property Summary'!$L$22)^(Releasing!EM$2-1))</f>
        <v/>
      </c>
      <c r="EN17" s="47" t="str">
        <f>IF('Res Rent Roll'!$B18="","",Rollover!EM18*'Res Rent Roll'!$S18*'Res Rent Roll'!$C18*(1+'Property Summary'!$L$22)^(Releasing!EN$2-1))</f>
        <v/>
      </c>
      <c r="EO17" s="47" t="str">
        <f>IF('Res Rent Roll'!$B18="","",Rollover!EN18*'Res Rent Roll'!$S18*'Res Rent Roll'!$C18*(1+'Property Summary'!$L$22)^(Releasing!EO$2-1))</f>
        <v/>
      </c>
      <c r="EP17" s="47" t="str">
        <f>IF('Res Rent Roll'!$B18="","",Rollover!EO18*'Res Rent Roll'!$S18*'Res Rent Roll'!$C18*(1+'Property Summary'!$L$22)^(Releasing!EP$2-1))</f>
        <v/>
      </c>
      <c r="EQ17" s="47" t="str">
        <f>IF('Res Rent Roll'!$B18="","",Rollover!EP18*'Res Rent Roll'!$S18*'Res Rent Roll'!$C18*(1+'Property Summary'!$L$22)^(Releasing!EQ$2-1))</f>
        <v/>
      </c>
      <c r="ER17" s="47" t="str">
        <f>IF('Res Rent Roll'!$B18="","",Rollover!EQ18*'Res Rent Roll'!$S18*'Res Rent Roll'!$C18*(1+'Property Summary'!$L$22)^(Releasing!ER$2-1))</f>
        <v/>
      </c>
      <c r="ES17" s="47" t="str">
        <f>IF('Res Rent Roll'!$B18="","",Rollover!ER18*'Res Rent Roll'!$S18*'Res Rent Roll'!$C18*(1+'Property Summary'!$L$22)^(Releasing!ES$2-1))</f>
        <v/>
      </c>
      <c r="ET17" s="47" t="str">
        <f>IF('Res Rent Roll'!$B18="","",Rollover!ES18*'Res Rent Roll'!$S18*'Res Rent Roll'!$C18*(1+'Property Summary'!$L$22)^(Releasing!ET$2-1))</f>
        <v/>
      </c>
      <c r="EU17" s="47" t="str">
        <f>IF('Res Rent Roll'!$B18="","",Rollover!ET18*'Res Rent Roll'!$S18*'Res Rent Roll'!$C18*(1+'Property Summary'!$L$22)^(Releasing!EU$2-1))</f>
        <v/>
      </c>
      <c r="EV17" s="47" t="str">
        <f>IF('Res Rent Roll'!$B18="","",Rollover!EU18*'Res Rent Roll'!$S18*'Res Rent Roll'!$C18*(1+'Property Summary'!$L$22)^(Releasing!EV$2-1))</f>
        <v/>
      </c>
      <c r="EW17" s="47" t="str">
        <f>IF('Res Rent Roll'!$B18="","",Rollover!EV18*'Res Rent Roll'!$S18*'Res Rent Roll'!$C18*(1+'Property Summary'!$L$22)^(Releasing!EW$2-1))</f>
        <v/>
      </c>
      <c r="EX17" s="47" t="str">
        <f>IF('Res Rent Roll'!$B18="","",Rollover!EW18*'Res Rent Roll'!$S18*'Res Rent Roll'!$C18*(1+'Property Summary'!$L$22)^(Releasing!EX$2-1))</f>
        <v/>
      </c>
      <c r="EY17" s="47" t="str">
        <f>IF('Res Rent Roll'!$B18="","",Rollover!EX18*'Res Rent Roll'!$S18*'Res Rent Roll'!$C18*(1+'Property Summary'!$L$22)^(Releasing!EY$2-1))</f>
        <v/>
      </c>
      <c r="EZ17" s="47" t="str">
        <f>IF('Res Rent Roll'!$B18="","",Rollover!EY18*'Res Rent Roll'!$S18*'Res Rent Roll'!$C18*(1+'Property Summary'!$L$22)^(Releasing!EZ$2-1))</f>
        <v/>
      </c>
      <c r="FA17" s="47" t="str">
        <f>IF('Res Rent Roll'!$B18="","",Rollover!EZ18*'Res Rent Roll'!$S18*'Res Rent Roll'!$C18*(1+'Property Summary'!$L$22)^(Releasing!FA$2-1))</f>
        <v/>
      </c>
      <c r="FB17" s="47" t="str">
        <f>IF('Res Rent Roll'!$B18="","",Rollover!FA18*'Res Rent Roll'!$S18*'Res Rent Roll'!$C18*(1+'Property Summary'!$L$22)^(Releasing!FB$2-1))</f>
        <v/>
      </c>
      <c r="FC17" s="47" t="str">
        <f>IF('Res Rent Roll'!$B18="","",Rollover!FB18*'Res Rent Roll'!$S18*'Res Rent Roll'!$C18*(1+'Property Summary'!$L$22)^(Releasing!FC$2-1))</f>
        <v/>
      </c>
      <c r="FD17" s="47" t="str">
        <f>IF('Res Rent Roll'!$B18="","",Rollover!FC18*'Res Rent Roll'!$S18*'Res Rent Roll'!$C18*(1+'Property Summary'!$L$22)^(Releasing!FD$2-1))</f>
        <v/>
      </c>
      <c r="FE17" s="47" t="str">
        <f>IF('Res Rent Roll'!$B18="","",Rollover!FD18*'Res Rent Roll'!$S18*'Res Rent Roll'!$C18*(1+'Property Summary'!$L$22)^(Releasing!FE$2-1))</f>
        <v/>
      </c>
      <c r="FF17" s="47" t="str">
        <f>IF('Res Rent Roll'!$B18="","",Rollover!FE18*'Res Rent Roll'!$S18*'Res Rent Roll'!$C18*(1+'Property Summary'!$L$22)^(Releasing!FF$2-1))</f>
        <v/>
      </c>
      <c r="FG17" s="47" t="str">
        <f>IF('Res Rent Roll'!$B18="","",Rollover!FF18*'Res Rent Roll'!$S18*'Res Rent Roll'!$C18*(1+'Property Summary'!$L$22)^(Releasing!FG$2-1))</f>
        <v/>
      </c>
      <c r="FH17" s="47" t="str">
        <f>IF('Res Rent Roll'!$B18="","",Rollover!FG18*'Res Rent Roll'!$S18*'Res Rent Roll'!$C18*(1+'Property Summary'!$L$22)^(Releasing!FH$2-1))</f>
        <v/>
      </c>
      <c r="FI17" s="47" t="str">
        <f>IF('Res Rent Roll'!$B18="","",Rollover!FH18*'Res Rent Roll'!$S18*'Res Rent Roll'!$C18*(1+'Property Summary'!$L$22)^(Releasing!FI$2-1))</f>
        <v/>
      </c>
      <c r="FJ17" s="47" t="str">
        <f>IF('Res Rent Roll'!$B18="","",Rollover!FI18*'Res Rent Roll'!$S18*'Res Rent Roll'!$C18*(1+'Property Summary'!$L$22)^(Releasing!FJ$2-1))</f>
        <v/>
      </c>
      <c r="FK17" s="47" t="str">
        <f>IF('Res Rent Roll'!$B18="","",Rollover!FJ18*'Res Rent Roll'!$S18*'Res Rent Roll'!$C18*(1+'Property Summary'!$L$22)^(Releasing!FK$2-1))</f>
        <v/>
      </c>
      <c r="FL17" s="47" t="str">
        <f>IF('Res Rent Roll'!$B18="","",Rollover!FK18*'Res Rent Roll'!$S18*'Res Rent Roll'!$C18*(1+'Property Summary'!$L$22)^(Releasing!FL$2-1))</f>
        <v/>
      </c>
      <c r="FM17" s="47" t="str">
        <f>IF('Res Rent Roll'!$B18="","",Rollover!FL18*'Res Rent Roll'!$S18*'Res Rent Roll'!$C18*(1+'Property Summary'!$L$22)^(Releasing!FM$2-1))</f>
        <v/>
      </c>
      <c r="FN17" s="47" t="str">
        <f>IF('Res Rent Roll'!$B18="","",Rollover!FM18*'Res Rent Roll'!$S18*'Res Rent Roll'!$C18*(1+'Property Summary'!$L$22)^(Releasing!FN$2-1))</f>
        <v/>
      </c>
      <c r="FO17" s="47" t="str">
        <f>IF('Res Rent Roll'!$B18="","",Rollover!FN18*'Res Rent Roll'!$S18*'Res Rent Roll'!$C18*(1+'Property Summary'!$L$22)^(Releasing!FO$2-1))</f>
        <v/>
      </c>
      <c r="FP17" s="47" t="str">
        <f>IF('Res Rent Roll'!$B18="","",Rollover!FO18*'Res Rent Roll'!$S18*'Res Rent Roll'!$C18*(1+'Property Summary'!$L$22)^(Releasing!FP$2-1))</f>
        <v/>
      </c>
      <c r="FQ17" s="47" t="str">
        <f>IF('Res Rent Roll'!$B18="","",Rollover!FP18*'Res Rent Roll'!$S18*'Res Rent Roll'!$C18*(1+'Property Summary'!$L$22)^(Releasing!FQ$2-1))</f>
        <v/>
      </c>
      <c r="FR17" s="47" t="str">
        <f>IF('Res Rent Roll'!$B18="","",Rollover!FQ18*'Res Rent Roll'!$S18*'Res Rent Roll'!$C18*(1+'Property Summary'!$L$22)^(Releasing!FR$2-1))</f>
        <v/>
      </c>
      <c r="FS17" s="47" t="str">
        <f>IF('Res Rent Roll'!$B18="","",Rollover!FR18*'Res Rent Roll'!$S18*'Res Rent Roll'!$C18*(1+'Property Summary'!$L$22)^(Releasing!FS$2-1))</f>
        <v/>
      </c>
      <c r="FT17" s="47" t="str">
        <f>IF('Res Rent Roll'!$B18="","",Rollover!FS18*'Res Rent Roll'!$S18*'Res Rent Roll'!$C18*(1+'Property Summary'!$L$22)^(Releasing!FT$2-1))</f>
        <v/>
      </c>
      <c r="FU17" s="47" t="str">
        <f>IF('Res Rent Roll'!$B18="","",Rollover!FT18*'Res Rent Roll'!$S18*'Res Rent Roll'!$C18*(1+'Property Summary'!$L$22)^(Releasing!FU$2-1))</f>
        <v/>
      </c>
      <c r="FV17" s="47" t="str">
        <f>IF('Res Rent Roll'!$B18="","",Rollover!FU18*'Res Rent Roll'!$S18*'Res Rent Roll'!$C18*(1+'Property Summary'!$L$22)^(Releasing!FV$2-1))</f>
        <v/>
      </c>
      <c r="FW17" s="47" t="str">
        <f>IF('Res Rent Roll'!$B18="","",Rollover!FV18*'Res Rent Roll'!$S18*'Res Rent Roll'!$C18*(1+'Property Summary'!$L$22)^(Releasing!FW$2-1))</f>
        <v/>
      </c>
      <c r="FX17" s="47" t="str">
        <f>IF('Res Rent Roll'!$B18="","",Rollover!FW18*'Res Rent Roll'!$S18*'Res Rent Roll'!$C18*(1+'Property Summary'!$L$22)^(Releasing!FX$2-1))</f>
        <v/>
      </c>
      <c r="FY17" s="47" t="str">
        <f>IF('Res Rent Roll'!$B18="","",Rollover!FX18*'Res Rent Roll'!$S18*'Res Rent Roll'!$C18*(1+'Property Summary'!$L$22)^(Releasing!FY$2-1))</f>
        <v/>
      </c>
      <c r="FZ17" s="47" t="str">
        <f>IF('Res Rent Roll'!$B18="","",Rollover!FY18*'Res Rent Roll'!$S18*'Res Rent Roll'!$C18*(1+'Property Summary'!$L$22)^(Releasing!FZ$2-1))</f>
        <v/>
      </c>
      <c r="GA17" s="48" t="str">
        <f>IF('Res Rent Roll'!$B18="","",Rollover!FZ18*'Res Rent Roll'!$S18*'Res Rent Roll'!$C18*(1+'Property Summary'!$L$22)^(Releasing!GA$2-1))</f>
        <v/>
      </c>
    </row>
    <row r="18" spans="2:183" x14ac:dyDescent="0.3">
      <c r="B18" s="42" t="str">
        <f>IF('Res Rent Roll'!$B19="","",'Res Rent Roll'!$B19)</f>
        <v/>
      </c>
      <c r="C18" s="43"/>
      <c r="D18" s="47" t="str">
        <f>IF('Res Rent Roll'!$B19="","",Rollover!C19*'Res Rent Roll'!$S19*'Res Rent Roll'!$C19*(1+'Property Summary'!$L$22)^(Releasing!D$2-1))</f>
        <v/>
      </c>
      <c r="E18" s="47" t="str">
        <f>IF('Res Rent Roll'!$B19="","",Rollover!D19*'Res Rent Roll'!$S19*'Res Rent Roll'!$C19*(1+'Property Summary'!$L$22)^(Releasing!E$2-1))</f>
        <v/>
      </c>
      <c r="F18" s="47" t="str">
        <f>IF('Res Rent Roll'!$B19="","",Rollover!E19*'Res Rent Roll'!$S19*'Res Rent Roll'!$C19*(1+'Property Summary'!$L$22)^(Releasing!F$2-1))</f>
        <v/>
      </c>
      <c r="G18" s="47" t="str">
        <f>IF('Res Rent Roll'!$B19="","",Rollover!F19*'Res Rent Roll'!$S19*'Res Rent Roll'!$C19*(1+'Property Summary'!$L$22)^(Releasing!G$2-1))</f>
        <v/>
      </c>
      <c r="H18" s="47" t="str">
        <f>IF('Res Rent Roll'!$B19="","",Rollover!G19*'Res Rent Roll'!$S19*'Res Rent Roll'!$C19*(1+'Property Summary'!$L$22)^(Releasing!H$2-1))</f>
        <v/>
      </c>
      <c r="I18" s="47" t="str">
        <f>IF('Res Rent Roll'!$B19="","",Rollover!H19*'Res Rent Roll'!$S19*'Res Rent Roll'!$C19*(1+'Property Summary'!$L$22)^(Releasing!I$2-1))</f>
        <v/>
      </c>
      <c r="J18" s="47" t="str">
        <f>IF('Res Rent Roll'!$B19="","",Rollover!I19*'Res Rent Roll'!$S19*'Res Rent Roll'!$C19*(1+'Property Summary'!$L$22)^(Releasing!J$2-1))</f>
        <v/>
      </c>
      <c r="K18" s="47" t="str">
        <f>IF('Res Rent Roll'!$B19="","",Rollover!J19*'Res Rent Roll'!$S19*'Res Rent Roll'!$C19*(1+'Property Summary'!$L$22)^(Releasing!K$2-1))</f>
        <v/>
      </c>
      <c r="L18" s="47" t="str">
        <f>IF('Res Rent Roll'!$B19="","",Rollover!K19*'Res Rent Roll'!$S19*'Res Rent Roll'!$C19*(1+'Property Summary'!$L$22)^(Releasing!L$2-1))</f>
        <v/>
      </c>
      <c r="M18" s="47" t="str">
        <f>IF('Res Rent Roll'!$B19="","",Rollover!L19*'Res Rent Roll'!$S19*'Res Rent Roll'!$C19*(1+'Property Summary'!$L$22)^(Releasing!M$2-1))</f>
        <v/>
      </c>
      <c r="N18" s="47" t="str">
        <f>IF('Res Rent Roll'!$B19="","",Rollover!M19*'Res Rent Roll'!$S19*'Res Rent Roll'!$C19*(1+'Property Summary'!$L$22)^(Releasing!N$2-1))</f>
        <v/>
      </c>
      <c r="O18" s="47" t="str">
        <f>IF('Res Rent Roll'!$B19="","",Rollover!N19*'Res Rent Roll'!$S19*'Res Rent Roll'!$C19*(1+'Property Summary'!$L$22)^(Releasing!O$2-1))</f>
        <v/>
      </c>
      <c r="P18" s="47" t="str">
        <f>IF('Res Rent Roll'!$B19="","",Rollover!O19*'Res Rent Roll'!$S19*'Res Rent Roll'!$C19*(1+'Property Summary'!$L$22)^(Releasing!P$2-1))</f>
        <v/>
      </c>
      <c r="Q18" s="47" t="str">
        <f>IF('Res Rent Roll'!$B19="","",Rollover!P19*'Res Rent Roll'!$S19*'Res Rent Roll'!$C19*(1+'Property Summary'!$L$22)^(Releasing!Q$2-1))</f>
        <v/>
      </c>
      <c r="R18" s="47" t="str">
        <f>IF('Res Rent Roll'!$B19="","",Rollover!Q19*'Res Rent Roll'!$S19*'Res Rent Roll'!$C19*(1+'Property Summary'!$L$22)^(Releasing!R$2-1))</f>
        <v/>
      </c>
      <c r="S18" s="47" t="str">
        <f>IF('Res Rent Roll'!$B19="","",Rollover!R19*'Res Rent Roll'!$S19*'Res Rent Roll'!$C19*(1+'Property Summary'!$L$22)^(Releasing!S$2-1))</f>
        <v/>
      </c>
      <c r="T18" s="47" t="str">
        <f>IF('Res Rent Roll'!$B19="","",Rollover!S19*'Res Rent Roll'!$S19*'Res Rent Roll'!$C19*(1+'Property Summary'!$L$22)^(Releasing!T$2-1))</f>
        <v/>
      </c>
      <c r="U18" s="47" t="str">
        <f>IF('Res Rent Roll'!$B19="","",Rollover!T19*'Res Rent Roll'!$S19*'Res Rent Roll'!$C19*(1+'Property Summary'!$L$22)^(Releasing!U$2-1))</f>
        <v/>
      </c>
      <c r="V18" s="47" t="str">
        <f>IF('Res Rent Roll'!$B19="","",Rollover!U19*'Res Rent Roll'!$S19*'Res Rent Roll'!$C19*(1+'Property Summary'!$L$22)^(Releasing!V$2-1))</f>
        <v/>
      </c>
      <c r="W18" s="47" t="str">
        <f>IF('Res Rent Roll'!$B19="","",Rollover!V19*'Res Rent Roll'!$S19*'Res Rent Roll'!$C19*(1+'Property Summary'!$L$22)^(Releasing!W$2-1))</f>
        <v/>
      </c>
      <c r="X18" s="47" t="str">
        <f>IF('Res Rent Roll'!$B19="","",Rollover!W19*'Res Rent Roll'!$S19*'Res Rent Roll'!$C19*(1+'Property Summary'!$L$22)^(Releasing!X$2-1))</f>
        <v/>
      </c>
      <c r="Y18" s="47" t="str">
        <f>IF('Res Rent Roll'!$B19="","",Rollover!X19*'Res Rent Roll'!$S19*'Res Rent Roll'!$C19*(1+'Property Summary'!$L$22)^(Releasing!Y$2-1))</f>
        <v/>
      </c>
      <c r="Z18" s="47" t="str">
        <f>IF('Res Rent Roll'!$B19="","",Rollover!Y19*'Res Rent Roll'!$S19*'Res Rent Roll'!$C19*(1+'Property Summary'!$L$22)^(Releasing!Z$2-1))</f>
        <v/>
      </c>
      <c r="AA18" s="47" t="str">
        <f>IF('Res Rent Roll'!$B19="","",Rollover!Z19*'Res Rent Roll'!$S19*'Res Rent Roll'!$C19*(1+'Property Summary'!$L$22)^(Releasing!AA$2-1))</f>
        <v/>
      </c>
      <c r="AB18" s="47" t="str">
        <f>IF('Res Rent Roll'!$B19="","",Rollover!AA19*'Res Rent Roll'!$S19*'Res Rent Roll'!$C19*(1+'Property Summary'!$L$22)^(Releasing!AB$2-1))</f>
        <v/>
      </c>
      <c r="AC18" s="47" t="str">
        <f>IF('Res Rent Roll'!$B19="","",Rollover!AB19*'Res Rent Roll'!$S19*'Res Rent Roll'!$C19*(1+'Property Summary'!$L$22)^(Releasing!AC$2-1))</f>
        <v/>
      </c>
      <c r="AD18" s="47" t="str">
        <f>IF('Res Rent Roll'!$B19="","",Rollover!AC19*'Res Rent Roll'!$S19*'Res Rent Roll'!$C19*(1+'Property Summary'!$L$22)^(Releasing!AD$2-1))</f>
        <v/>
      </c>
      <c r="AE18" s="47" t="str">
        <f>IF('Res Rent Roll'!$B19="","",Rollover!AD19*'Res Rent Roll'!$S19*'Res Rent Roll'!$C19*(1+'Property Summary'!$L$22)^(Releasing!AE$2-1))</f>
        <v/>
      </c>
      <c r="AF18" s="47" t="str">
        <f>IF('Res Rent Roll'!$B19="","",Rollover!AE19*'Res Rent Roll'!$S19*'Res Rent Roll'!$C19*(1+'Property Summary'!$L$22)^(Releasing!AF$2-1))</f>
        <v/>
      </c>
      <c r="AG18" s="47" t="str">
        <f>IF('Res Rent Roll'!$B19="","",Rollover!AF19*'Res Rent Roll'!$S19*'Res Rent Roll'!$C19*(1+'Property Summary'!$L$22)^(Releasing!AG$2-1))</f>
        <v/>
      </c>
      <c r="AH18" s="47" t="str">
        <f>IF('Res Rent Roll'!$B19="","",Rollover!AG19*'Res Rent Roll'!$S19*'Res Rent Roll'!$C19*(1+'Property Summary'!$L$22)^(Releasing!AH$2-1))</f>
        <v/>
      </c>
      <c r="AI18" s="47" t="str">
        <f>IF('Res Rent Roll'!$B19="","",Rollover!AH19*'Res Rent Roll'!$S19*'Res Rent Roll'!$C19*(1+'Property Summary'!$L$22)^(Releasing!AI$2-1))</f>
        <v/>
      </c>
      <c r="AJ18" s="47" t="str">
        <f>IF('Res Rent Roll'!$B19="","",Rollover!AI19*'Res Rent Roll'!$S19*'Res Rent Roll'!$C19*(1+'Property Summary'!$L$22)^(Releasing!AJ$2-1))</f>
        <v/>
      </c>
      <c r="AK18" s="47" t="str">
        <f>IF('Res Rent Roll'!$B19="","",Rollover!AJ19*'Res Rent Roll'!$S19*'Res Rent Roll'!$C19*(1+'Property Summary'!$L$22)^(Releasing!AK$2-1))</f>
        <v/>
      </c>
      <c r="AL18" s="47" t="str">
        <f>IF('Res Rent Roll'!$B19="","",Rollover!AK19*'Res Rent Roll'!$S19*'Res Rent Roll'!$C19*(1+'Property Summary'!$L$22)^(Releasing!AL$2-1))</f>
        <v/>
      </c>
      <c r="AM18" s="47" t="str">
        <f>IF('Res Rent Roll'!$B19="","",Rollover!AL19*'Res Rent Roll'!$S19*'Res Rent Roll'!$C19*(1+'Property Summary'!$L$22)^(Releasing!AM$2-1))</f>
        <v/>
      </c>
      <c r="AN18" s="47" t="str">
        <f>IF('Res Rent Roll'!$B19="","",Rollover!AM19*'Res Rent Roll'!$S19*'Res Rent Roll'!$C19*(1+'Property Summary'!$L$22)^(Releasing!AN$2-1))</f>
        <v/>
      </c>
      <c r="AO18" s="47" t="str">
        <f>IF('Res Rent Roll'!$B19="","",Rollover!AN19*'Res Rent Roll'!$S19*'Res Rent Roll'!$C19*(1+'Property Summary'!$L$22)^(Releasing!AO$2-1))</f>
        <v/>
      </c>
      <c r="AP18" s="47" t="str">
        <f>IF('Res Rent Roll'!$B19="","",Rollover!AO19*'Res Rent Roll'!$S19*'Res Rent Roll'!$C19*(1+'Property Summary'!$L$22)^(Releasing!AP$2-1))</f>
        <v/>
      </c>
      <c r="AQ18" s="47" t="str">
        <f>IF('Res Rent Roll'!$B19="","",Rollover!AP19*'Res Rent Roll'!$S19*'Res Rent Roll'!$C19*(1+'Property Summary'!$L$22)^(Releasing!AQ$2-1))</f>
        <v/>
      </c>
      <c r="AR18" s="47" t="str">
        <f>IF('Res Rent Roll'!$B19="","",Rollover!AQ19*'Res Rent Roll'!$S19*'Res Rent Roll'!$C19*(1+'Property Summary'!$L$22)^(Releasing!AR$2-1))</f>
        <v/>
      </c>
      <c r="AS18" s="47" t="str">
        <f>IF('Res Rent Roll'!$B19="","",Rollover!AR19*'Res Rent Roll'!$S19*'Res Rent Roll'!$C19*(1+'Property Summary'!$L$22)^(Releasing!AS$2-1))</f>
        <v/>
      </c>
      <c r="AT18" s="47" t="str">
        <f>IF('Res Rent Roll'!$B19="","",Rollover!AS19*'Res Rent Roll'!$S19*'Res Rent Roll'!$C19*(1+'Property Summary'!$L$22)^(Releasing!AT$2-1))</f>
        <v/>
      </c>
      <c r="AU18" s="47" t="str">
        <f>IF('Res Rent Roll'!$B19="","",Rollover!AT19*'Res Rent Roll'!$S19*'Res Rent Roll'!$C19*(1+'Property Summary'!$L$22)^(Releasing!AU$2-1))</f>
        <v/>
      </c>
      <c r="AV18" s="47" t="str">
        <f>IF('Res Rent Roll'!$B19="","",Rollover!AU19*'Res Rent Roll'!$S19*'Res Rent Roll'!$C19*(1+'Property Summary'!$L$22)^(Releasing!AV$2-1))</f>
        <v/>
      </c>
      <c r="AW18" s="47" t="str">
        <f>IF('Res Rent Roll'!$B19="","",Rollover!AV19*'Res Rent Roll'!$S19*'Res Rent Roll'!$C19*(1+'Property Summary'!$L$22)^(Releasing!AW$2-1))</f>
        <v/>
      </c>
      <c r="AX18" s="47" t="str">
        <f>IF('Res Rent Roll'!$B19="","",Rollover!AW19*'Res Rent Roll'!$S19*'Res Rent Roll'!$C19*(1+'Property Summary'!$L$22)^(Releasing!AX$2-1))</f>
        <v/>
      </c>
      <c r="AY18" s="47" t="str">
        <f>IF('Res Rent Roll'!$B19="","",Rollover!AX19*'Res Rent Roll'!$S19*'Res Rent Roll'!$C19*(1+'Property Summary'!$L$22)^(Releasing!AY$2-1))</f>
        <v/>
      </c>
      <c r="AZ18" s="47" t="str">
        <f>IF('Res Rent Roll'!$B19="","",Rollover!AY19*'Res Rent Roll'!$S19*'Res Rent Roll'!$C19*(1+'Property Summary'!$L$22)^(Releasing!AZ$2-1))</f>
        <v/>
      </c>
      <c r="BA18" s="47" t="str">
        <f>IF('Res Rent Roll'!$B19="","",Rollover!AZ19*'Res Rent Roll'!$S19*'Res Rent Roll'!$C19*(1+'Property Summary'!$L$22)^(Releasing!BA$2-1))</f>
        <v/>
      </c>
      <c r="BB18" s="47" t="str">
        <f>IF('Res Rent Roll'!$B19="","",Rollover!BA19*'Res Rent Roll'!$S19*'Res Rent Roll'!$C19*(1+'Property Summary'!$L$22)^(Releasing!BB$2-1))</f>
        <v/>
      </c>
      <c r="BC18" s="47" t="str">
        <f>IF('Res Rent Roll'!$B19="","",Rollover!BB19*'Res Rent Roll'!$S19*'Res Rent Roll'!$C19*(1+'Property Summary'!$L$22)^(Releasing!BC$2-1))</f>
        <v/>
      </c>
      <c r="BD18" s="47" t="str">
        <f>IF('Res Rent Roll'!$B19="","",Rollover!BC19*'Res Rent Roll'!$S19*'Res Rent Roll'!$C19*(1+'Property Summary'!$L$22)^(Releasing!BD$2-1))</f>
        <v/>
      </c>
      <c r="BE18" s="47" t="str">
        <f>IF('Res Rent Roll'!$B19="","",Rollover!BD19*'Res Rent Roll'!$S19*'Res Rent Roll'!$C19*(1+'Property Summary'!$L$22)^(Releasing!BE$2-1))</f>
        <v/>
      </c>
      <c r="BF18" s="47" t="str">
        <f>IF('Res Rent Roll'!$B19="","",Rollover!BE19*'Res Rent Roll'!$S19*'Res Rent Roll'!$C19*(1+'Property Summary'!$L$22)^(Releasing!BF$2-1))</f>
        <v/>
      </c>
      <c r="BG18" s="47" t="str">
        <f>IF('Res Rent Roll'!$B19="","",Rollover!BF19*'Res Rent Roll'!$S19*'Res Rent Roll'!$C19*(1+'Property Summary'!$L$22)^(Releasing!BG$2-1))</f>
        <v/>
      </c>
      <c r="BH18" s="47" t="str">
        <f>IF('Res Rent Roll'!$B19="","",Rollover!BG19*'Res Rent Roll'!$S19*'Res Rent Roll'!$C19*(1+'Property Summary'!$L$22)^(Releasing!BH$2-1))</f>
        <v/>
      </c>
      <c r="BI18" s="47" t="str">
        <f>IF('Res Rent Roll'!$B19="","",Rollover!BH19*'Res Rent Roll'!$S19*'Res Rent Roll'!$C19*(1+'Property Summary'!$L$22)^(Releasing!BI$2-1))</f>
        <v/>
      </c>
      <c r="BJ18" s="47" t="str">
        <f>IF('Res Rent Roll'!$B19="","",Rollover!BI19*'Res Rent Roll'!$S19*'Res Rent Roll'!$C19*(1+'Property Summary'!$L$22)^(Releasing!BJ$2-1))</f>
        <v/>
      </c>
      <c r="BK18" s="47" t="str">
        <f>IF('Res Rent Roll'!$B19="","",Rollover!BJ19*'Res Rent Roll'!$S19*'Res Rent Roll'!$C19*(1+'Property Summary'!$L$22)^(Releasing!BK$2-1))</f>
        <v/>
      </c>
      <c r="BL18" s="47" t="str">
        <f>IF('Res Rent Roll'!$B19="","",Rollover!BK19*'Res Rent Roll'!$S19*'Res Rent Roll'!$C19*(1+'Property Summary'!$L$22)^(Releasing!BL$2-1))</f>
        <v/>
      </c>
      <c r="BM18" s="47" t="str">
        <f>IF('Res Rent Roll'!$B19="","",Rollover!BL19*'Res Rent Roll'!$S19*'Res Rent Roll'!$C19*(1+'Property Summary'!$L$22)^(Releasing!BM$2-1))</f>
        <v/>
      </c>
      <c r="BN18" s="47" t="str">
        <f>IF('Res Rent Roll'!$B19="","",Rollover!BM19*'Res Rent Roll'!$S19*'Res Rent Roll'!$C19*(1+'Property Summary'!$L$22)^(Releasing!BN$2-1))</f>
        <v/>
      </c>
      <c r="BO18" s="47" t="str">
        <f>IF('Res Rent Roll'!$B19="","",Rollover!BN19*'Res Rent Roll'!$S19*'Res Rent Roll'!$C19*(1+'Property Summary'!$L$22)^(Releasing!BO$2-1))</f>
        <v/>
      </c>
      <c r="BP18" s="47" t="str">
        <f>IF('Res Rent Roll'!$B19="","",Rollover!BO19*'Res Rent Roll'!$S19*'Res Rent Roll'!$C19*(1+'Property Summary'!$L$22)^(Releasing!BP$2-1))</f>
        <v/>
      </c>
      <c r="BQ18" s="47" t="str">
        <f>IF('Res Rent Roll'!$B19="","",Rollover!BP19*'Res Rent Roll'!$S19*'Res Rent Roll'!$C19*(1+'Property Summary'!$L$22)^(Releasing!BQ$2-1))</f>
        <v/>
      </c>
      <c r="BR18" s="47" t="str">
        <f>IF('Res Rent Roll'!$B19="","",Rollover!BQ19*'Res Rent Roll'!$S19*'Res Rent Roll'!$C19*(1+'Property Summary'!$L$22)^(Releasing!BR$2-1))</f>
        <v/>
      </c>
      <c r="BS18" s="47" t="str">
        <f>IF('Res Rent Roll'!$B19="","",Rollover!BR19*'Res Rent Roll'!$S19*'Res Rent Roll'!$C19*(1+'Property Summary'!$L$22)^(Releasing!BS$2-1))</f>
        <v/>
      </c>
      <c r="BT18" s="47" t="str">
        <f>IF('Res Rent Roll'!$B19="","",Rollover!BS19*'Res Rent Roll'!$S19*'Res Rent Roll'!$C19*(1+'Property Summary'!$L$22)^(Releasing!BT$2-1))</f>
        <v/>
      </c>
      <c r="BU18" s="47" t="str">
        <f>IF('Res Rent Roll'!$B19="","",Rollover!BT19*'Res Rent Roll'!$S19*'Res Rent Roll'!$C19*(1+'Property Summary'!$L$22)^(Releasing!BU$2-1))</f>
        <v/>
      </c>
      <c r="BV18" s="47" t="str">
        <f>IF('Res Rent Roll'!$B19="","",Rollover!BU19*'Res Rent Roll'!$S19*'Res Rent Roll'!$C19*(1+'Property Summary'!$L$22)^(Releasing!BV$2-1))</f>
        <v/>
      </c>
      <c r="BW18" s="47" t="str">
        <f>IF('Res Rent Roll'!$B19="","",Rollover!BV19*'Res Rent Roll'!$S19*'Res Rent Roll'!$C19*(1+'Property Summary'!$L$22)^(Releasing!BW$2-1))</f>
        <v/>
      </c>
      <c r="BX18" s="47" t="str">
        <f>IF('Res Rent Roll'!$B19="","",Rollover!BW19*'Res Rent Roll'!$S19*'Res Rent Roll'!$C19*(1+'Property Summary'!$L$22)^(Releasing!BX$2-1))</f>
        <v/>
      </c>
      <c r="BY18" s="47" t="str">
        <f>IF('Res Rent Roll'!$B19="","",Rollover!BX19*'Res Rent Roll'!$S19*'Res Rent Roll'!$C19*(1+'Property Summary'!$L$22)^(Releasing!BY$2-1))</f>
        <v/>
      </c>
      <c r="BZ18" s="47" t="str">
        <f>IF('Res Rent Roll'!$B19="","",Rollover!BY19*'Res Rent Roll'!$S19*'Res Rent Roll'!$C19*(1+'Property Summary'!$L$22)^(Releasing!BZ$2-1))</f>
        <v/>
      </c>
      <c r="CA18" s="47" t="str">
        <f>IF('Res Rent Roll'!$B19="","",Rollover!BZ19*'Res Rent Roll'!$S19*'Res Rent Roll'!$C19*(1+'Property Summary'!$L$22)^(Releasing!CA$2-1))</f>
        <v/>
      </c>
      <c r="CB18" s="47" t="str">
        <f>IF('Res Rent Roll'!$B19="","",Rollover!CA19*'Res Rent Roll'!$S19*'Res Rent Roll'!$C19*(1+'Property Summary'!$L$22)^(Releasing!CB$2-1))</f>
        <v/>
      </c>
      <c r="CC18" s="47" t="str">
        <f>IF('Res Rent Roll'!$B19="","",Rollover!CB19*'Res Rent Roll'!$S19*'Res Rent Roll'!$C19*(1+'Property Summary'!$L$22)^(Releasing!CC$2-1))</f>
        <v/>
      </c>
      <c r="CD18" s="47" t="str">
        <f>IF('Res Rent Roll'!$B19="","",Rollover!CC19*'Res Rent Roll'!$S19*'Res Rent Roll'!$C19*(1+'Property Summary'!$L$22)^(Releasing!CD$2-1))</f>
        <v/>
      </c>
      <c r="CE18" s="47" t="str">
        <f>IF('Res Rent Roll'!$B19="","",Rollover!CD19*'Res Rent Roll'!$S19*'Res Rent Roll'!$C19*(1+'Property Summary'!$L$22)^(Releasing!CE$2-1))</f>
        <v/>
      </c>
      <c r="CF18" s="47" t="str">
        <f>IF('Res Rent Roll'!$B19="","",Rollover!CE19*'Res Rent Roll'!$S19*'Res Rent Roll'!$C19*(1+'Property Summary'!$L$22)^(Releasing!CF$2-1))</f>
        <v/>
      </c>
      <c r="CG18" s="47" t="str">
        <f>IF('Res Rent Roll'!$B19="","",Rollover!CF19*'Res Rent Roll'!$S19*'Res Rent Roll'!$C19*(1+'Property Summary'!$L$22)^(Releasing!CG$2-1))</f>
        <v/>
      </c>
      <c r="CH18" s="47" t="str">
        <f>IF('Res Rent Roll'!$B19="","",Rollover!CG19*'Res Rent Roll'!$S19*'Res Rent Roll'!$C19*(1+'Property Summary'!$L$22)^(Releasing!CH$2-1))</f>
        <v/>
      </c>
      <c r="CI18" s="47" t="str">
        <f>IF('Res Rent Roll'!$B19="","",Rollover!CH19*'Res Rent Roll'!$S19*'Res Rent Roll'!$C19*(1+'Property Summary'!$L$22)^(Releasing!CI$2-1))</f>
        <v/>
      </c>
      <c r="CJ18" s="47" t="str">
        <f>IF('Res Rent Roll'!$B19="","",Rollover!CI19*'Res Rent Roll'!$S19*'Res Rent Roll'!$C19*(1+'Property Summary'!$L$22)^(Releasing!CJ$2-1))</f>
        <v/>
      </c>
      <c r="CK18" s="47" t="str">
        <f>IF('Res Rent Roll'!$B19="","",Rollover!CJ19*'Res Rent Roll'!$S19*'Res Rent Roll'!$C19*(1+'Property Summary'!$L$22)^(Releasing!CK$2-1))</f>
        <v/>
      </c>
      <c r="CL18" s="47" t="str">
        <f>IF('Res Rent Roll'!$B19="","",Rollover!CK19*'Res Rent Roll'!$S19*'Res Rent Roll'!$C19*(1+'Property Summary'!$L$22)^(Releasing!CL$2-1))</f>
        <v/>
      </c>
      <c r="CM18" s="47" t="str">
        <f>IF('Res Rent Roll'!$B19="","",Rollover!CL19*'Res Rent Roll'!$S19*'Res Rent Roll'!$C19*(1+'Property Summary'!$L$22)^(Releasing!CM$2-1))</f>
        <v/>
      </c>
      <c r="CN18" s="47" t="str">
        <f>IF('Res Rent Roll'!$B19="","",Rollover!CM19*'Res Rent Roll'!$S19*'Res Rent Roll'!$C19*(1+'Property Summary'!$L$22)^(Releasing!CN$2-1))</f>
        <v/>
      </c>
      <c r="CO18" s="47" t="str">
        <f>IF('Res Rent Roll'!$B19="","",Rollover!CN19*'Res Rent Roll'!$S19*'Res Rent Roll'!$C19*(1+'Property Summary'!$L$22)^(Releasing!CO$2-1))</f>
        <v/>
      </c>
      <c r="CP18" s="47" t="str">
        <f>IF('Res Rent Roll'!$B19="","",Rollover!CO19*'Res Rent Roll'!$S19*'Res Rent Roll'!$C19*(1+'Property Summary'!$L$22)^(Releasing!CP$2-1))</f>
        <v/>
      </c>
      <c r="CQ18" s="47" t="str">
        <f>IF('Res Rent Roll'!$B19="","",Rollover!CP19*'Res Rent Roll'!$S19*'Res Rent Roll'!$C19*(1+'Property Summary'!$L$22)^(Releasing!CQ$2-1))</f>
        <v/>
      </c>
      <c r="CR18" s="47" t="str">
        <f>IF('Res Rent Roll'!$B19="","",Rollover!CQ19*'Res Rent Roll'!$S19*'Res Rent Roll'!$C19*(1+'Property Summary'!$L$22)^(Releasing!CR$2-1))</f>
        <v/>
      </c>
      <c r="CS18" s="47" t="str">
        <f>IF('Res Rent Roll'!$B19="","",Rollover!CR19*'Res Rent Roll'!$S19*'Res Rent Roll'!$C19*(1+'Property Summary'!$L$22)^(Releasing!CS$2-1))</f>
        <v/>
      </c>
      <c r="CT18" s="47" t="str">
        <f>IF('Res Rent Roll'!$B19="","",Rollover!CS19*'Res Rent Roll'!$S19*'Res Rent Roll'!$C19*(1+'Property Summary'!$L$22)^(Releasing!CT$2-1))</f>
        <v/>
      </c>
      <c r="CU18" s="47" t="str">
        <f>IF('Res Rent Roll'!$B19="","",Rollover!CT19*'Res Rent Roll'!$S19*'Res Rent Roll'!$C19*(1+'Property Summary'!$L$22)^(Releasing!CU$2-1))</f>
        <v/>
      </c>
      <c r="CV18" s="47" t="str">
        <f>IF('Res Rent Roll'!$B19="","",Rollover!CU19*'Res Rent Roll'!$S19*'Res Rent Roll'!$C19*(1+'Property Summary'!$L$22)^(Releasing!CV$2-1))</f>
        <v/>
      </c>
      <c r="CW18" s="47" t="str">
        <f>IF('Res Rent Roll'!$B19="","",Rollover!CV19*'Res Rent Roll'!$S19*'Res Rent Roll'!$C19*(1+'Property Summary'!$L$22)^(Releasing!CW$2-1))</f>
        <v/>
      </c>
      <c r="CX18" s="47" t="str">
        <f>IF('Res Rent Roll'!$B19="","",Rollover!CW19*'Res Rent Roll'!$S19*'Res Rent Roll'!$C19*(1+'Property Summary'!$L$22)^(Releasing!CX$2-1))</f>
        <v/>
      </c>
      <c r="CY18" s="47" t="str">
        <f>IF('Res Rent Roll'!$B19="","",Rollover!CX19*'Res Rent Roll'!$S19*'Res Rent Roll'!$C19*(1+'Property Summary'!$L$22)^(Releasing!CY$2-1))</f>
        <v/>
      </c>
      <c r="CZ18" s="47" t="str">
        <f>IF('Res Rent Roll'!$B19="","",Rollover!CY19*'Res Rent Roll'!$S19*'Res Rent Roll'!$C19*(1+'Property Summary'!$L$22)^(Releasing!CZ$2-1))</f>
        <v/>
      </c>
      <c r="DA18" s="47" t="str">
        <f>IF('Res Rent Roll'!$B19="","",Rollover!CZ19*'Res Rent Roll'!$S19*'Res Rent Roll'!$C19*(1+'Property Summary'!$L$22)^(Releasing!DA$2-1))</f>
        <v/>
      </c>
      <c r="DB18" s="47" t="str">
        <f>IF('Res Rent Roll'!$B19="","",Rollover!DA19*'Res Rent Roll'!$S19*'Res Rent Roll'!$C19*(1+'Property Summary'!$L$22)^(Releasing!DB$2-1))</f>
        <v/>
      </c>
      <c r="DC18" s="47" t="str">
        <f>IF('Res Rent Roll'!$B19="","",Rollover!DB19*'Res Rent Roll'!$S19*'Res Rent Roll'!$C19*(1+'Property Summary'!$L$22)^(Releasing!DC$2-1))</f>
        <v/>
      </c>
      <c r="DD18" s="47" t="str">
        <f>IF('Res Rent Roll'!$B19="","",Rollover!DC19*'Res Rent Roll'!$S19*'Res Rent Roll'!$C19*(1+'Property Summary'!$L$22)^(Releasing!DD$2-1))</f>
        <v/>
      </c>
      <c r="DE18" s="47" t="str">
        <f>IF('Res Rent Roll'!$B19="","",Rollover!DD19*'Res Rent Roll'!$S19*'Res Rent Roll'!$C19*(1+'Property Summary'!$L$22)^(Releasing!DE$2-1))</f>
        <v/>
      </c>
      <c r="DF18" s="47" t="str">
        <f>IF('Res Rent Roll'!$B19="","",Rollover!DE19*'Res Rent Roll'!$S19*'Res Rent Roll'!$C19*(1+'Property Summary'!$L$22)^(Releasing!DF$2-1))</f>
        <v/>
      </c>
      <c r="DG18" s="47" t="str">
        <f>IF('Res Rent Roll'!$B19="","",Rollover!DF19*'Res Rent Roll'!$S19*'Res Rent Roll'!$C19*(1+'Property Summary'!$L$22)^(Releasing!DG$2-1))</f>
        <v/>
      </c>
      <c r="DH18" s="47" t="str">
        <f>IF('Res Rent Roll'!$B19="","",Rollover!DG19*'Res Rent Roll'!$S19*'Res Rent Roll'!$C19*(1+'Property Summary'!$L$22)^(Releasing!DH$2-1))</f>
        <v/>
      </c>
      <c r="DI18" s="47" t="str">
        <f>IF('Res Rent Roll'!$B19="","",Rollover!DH19*'Res Rent Roll'!$S19*'Res Rent Roll'!$C19*(1+'Property Summary'!$L$22)^(Releasing!DI$2-1))</f>
        <v/>
      </c>
      <c r="DJ18" s="47" t="str">
        <f>IF('Res Rent Roll'!$B19="","",Rollover!DI19*'Res Rent Roll'!$S19*'Res Rent Roll'!$C19*(1+'Property Summary'!$L$22)^(Releasing!DJ$2-1))</f>
        <v/>
      </c>
      <c r="DK18" s="47" t="str">
        <f>IF('Res Rent Roll'!$B19="","",Rollover!DJ19*'Res Rent Roll'!$S19*'Res Rent Roll'!$C19*(1+'Property Summary'!$L$22)^(Releasing!DK$2-1))</f>
        <v/>
      </c>
      <c r="DL18" s="47" t="str">
        <f>IF('Res Rent Roll'!$B19="","",Rollover!DK19*'Res Rent Roll'!$S19*'Res Rent Roll'!$C19*(1+'Property Summary'!$L$22)^(Releasing!DL$2-1))</f>
        <v/>
      </c>
      <c r="DM18" s="47" t="str">
        <f>IF('Res Rent Roll'!$B19="","",Rollover!DL19*'Res Rent Roll'!$S19*'Res Rent Roll'!$C19*(1+'Property Summary'!$L$22)^(Releasing!DM$2-1))</f>
        <v/>
      </c>
      <c r="DN18" s="47" t="str">
        <f>IF('Res Rent Roll'!$B19="","",Rollover!DM19*'Res Rent Roll'!$S19*'Res Rent Roll'!$C19*(1+'Property Summary'!$L$22)^(Releasing!DN$2-1))</f>
        <v/>
      </c>
      <c r="DO18" s="47" t="str">
        <f>IF('Res Rent Roll'!$B19="","",Rollover!DN19*'Res Rent Roll'!$S19*'Res Rent Roll'!$C19*(1+'Property Summary'!$L$22)^(Releasing!DO$2-1))</f>
        <v/>
      </c>
      <c r="DP18" s="47" t="str">
        <f>IF('Res Rent Roll'!$B19="","",Rollover!DO19*'Res Rent Roll'!$S19*'Res Rent Roll'!$C19*(1+'Property Summary'!$L$22)^(Releasing!DP$2-1))</f>
        <v/>
      </c>
      <c r="DQ18" s="47" t="str">
        <f>IF('Res Rent Roll'!$B19="","",Rollover!DP19*'Res Rent Roll'!$S19*'Res Rent Roll'!$C19*(1+'Property Summary'!$L$22)^(Releasing!DQ$2-1))</f>
        <v/>
      </c>
      <c r="DR18" s="47" t="str">
        <f>IF('Res Rent Roll'!$B19="","",Rollover!DQ19*'Res Rent Roll'!$S19*'Res Rent Roll'!$C19*(1+'Property Summary'!$L$22)^(Releasing!DR$2-1))</f>
        <v/>
      </c>
      <c r="DS18" s="47" t="str">
        <f>IF('Res Rent Roll'!$B19="","",Rollover!DR19*'Res Rent Roll'!$S19*'Res Rent Roll'!$C19*(1+'Property Summary'!$L$22)^(Releasing!DS$2-1))</f>
        <v/>
      </c>
      <c r="DT18" s="47" t="str">
        <f>IF('Res Rent Roll'!$B19="","",Rollover!DS19*'Res Rent Roll'!$S19*'Res Rent Roll'!$C19*(1+'Property Summary'!$L$22)^(Releasing!DT$2-1))</f>
        <v/>
      </c>
      <c r="DU18" s="47" t="str">
        <f>IF('Res Rent Roll'!$B19="","",Rollover!DT19*'Res Rent Roll'!$S19*'Res Rent Roll'!$C19*(1+'Property Summary'!$L$22)^(Releasing!DU$2-1))</f>
        <v/>
      </c>
      <c r="DV18" s="47" t="str">
        <f>IF('Res Rent Roll'!$B19="","",Rollover!DU19*'Res Rent Roll'!$S19*'Res Rent Roll'!$C19*(1+'Property Summary'!$L$22)^(Releasing!DV$2-1))</f>
        <v/>
      </c>
      <c r="DW18" s="47" t="str">
        <f>IF('Res Rent Roll'!$B19="","",Rollover!DV19*'Res Rent Roll'!$S19*'Res Rent Roll'!$C19*(1+'Property Summary'!$L$22)^(Releasing!DW$2-1))</f>
        <v/>
      </c>
      <c r="DX18" s="47" t="str">
        <f>IF('Res Rent Roll'!$B19="","",Rollover!DW19*'Res Rent Roll'!$S19*'Res Rent Roll'!$C19*(1+'Property Summary'!$L$22)^(Releasing!DX$2-1))</f>
        <v/>
      </c>
      <c r="DY18" s="47" t="str">
        <f>IF('Res Rent Roll'!$B19="","",Rollover!DX19*'Res Rent Roll'!$S19*'Res Rent Roll'!$C19*(1+'Property Summary'!$L$22)^(Releasing!DY$2-1))</f>
        <v/>
      </c>
      <c r="DZ18" s="47" t="str">
        <f>IF('Res Rent Roll'!$B19="","",Rollover!DY19*'Res Rent Roll'!$S19*'Res Rent Roll'!$C19*(1+'Property Summary'!$L$22)^(Releasing!DZ$2-1))</f>
        <v/>
      </c>
      <c r="EA18" s="47" t="str">
        <f>IF('Res Rent Roll'!$B19="","",Rollover!DZ19*'Res Rent Roll'!$S19*'Res Rent Roll'!$C19*(1+'Property Summary'!$L$22)^(Releasing!EA$2-1))</f>
        <v/>
      </c>
      <c r="EB18" s="47" t="str">
        <f>IF('Res Rent Roll'!$B19="","",Rollover!EA19*'Res Rent Roll'!$S19*'Res Rent Roll'!$C19*(1+'Property Summary'!$L$22)^(Releasing!EB$2-1))</f>
        <v/>
      </c>
      <c r="EC18" s="47" t="str">
        <f>IF('Res Rent Roll'!$B19="","",Rollover!EB19*'Res Rent Roll'!$S19*'Res Rent Roll'!$C19*(1+'Property Summary'!$L$22)^(Releasing!EC$2-1))</f>
        <v/>
      </c>
      <c r="ED18" s="47" t="str">
        <f>IF('Res Rent Roll'!$B19="","",Rollover!EC19*'Res Rent Roll'!$S19*'Res Rent Roll'!$C19*(1+'Property Summary'!$L$22)^(Releasing!ED$2-1))</f>
        <v/>
      </c>
      <c r="EE18" s="47" t="str">
        <f>IF('Res Rent Roll'!$B19="","",Rollover!ED19*'Res Rent Roll'!$S19*'Res Rent Roll'!$C19*(1+'Property Summary'!$L$22)^(Releasing!EE$2-1))</f>
        <v/>
      </c>
      <c r="EF18" s="47" t="str">
        <f>IF('Res Rent Roll'!$B19="","",Rollover!EE19*'Res Rent Roll'!$S19*'Res Rent Roll'!$C19*(1+'Property Summary'!$L$22)^(Releasing!EF$2-1))</f>
        <v/>
      </c>
      <c r="EG18" s="47" t="str">
        <f>IF('Res Rent Roll'!$B19="","",Rollover!EF19*'Res Rent Roll'!$S19*'Res Rent Roll'!$C19*(1+'Property Summary'!$L$22)^(Releasing!EG$2-1))</f>
        <v/>
      </c>
      <c r="EH18" s="47" t="str">
        <f>IF('Res Rent Roll'!$B19="","",Rollover!EG19*'Res Rent Roll'!$S19*'Res Rent Roll'!$C19*(1+'Property Summary'!$L$22)^(Releasing!EH$2-1))</f>
        <v/>
      </c>
      <c r="EI18" s="47" t="str">
        <f>IF('Res Rent Roll'!$B19="","",Rollover!EH19*'Res Rent Roll'!$S19*'Res Rent Roll'!$C19*(1+'Property Summary'!$L$22)^(Releasing!EI$2-1))</f>
        <v/>
      </c>
      <c r="EJ18" s="47" t="str">
        <f>IF('Res Rent Roll'!$B19="","",Rollover!EI19*'Res Rent Roll'!$S19*'Res Rent Roll'!$C19*(1+'Property Summary'!$L$22)^(Releasing!EJ$2-1))</f>
        <v/>
      </c>
      <c r="EK18" s="47" t="str">
        <f>IF('Res Rent Roll'!$B19="","",Rollover!EJ19*'Res Rent Roll'!$S19*'Res Rent Roll'!$C19*(1+'Property Summary'!$L$22)^(Releasing!EK$2-1))</f>
        <v/>
      </c>
      <c r="EL18" s="47" t="str">
        <f>IF('Res Rent Roll'!$B19="","",Rollover!EK19*'Res Rent Roll'!$S19*'Res Rent Roll'!$C19*(1+'Property Summary'!$L$22)^(Releasing!EL$2-1))</f>
        <v/>
      </c>
      <c r="EM18" s="47" t="str">
        <f>IF('Res Rent Roll'!$B19="","",Rollover!EL19*'Res Rent Roll'!$S19*'Res Rent Roll'!$C19*(1+'Property Summary'!$L$22)^(Releasing!EM$2-1))</f>
        <v/>
      </c>
      <c r="EN18" s="47" t="str">
        <f>IF('Res Rent Roll'!$B19="","",Rollover!EM19*'Res Rent Roll'!$S19*'Res Rent Roll'!$C19*(1+'Property Summary'!$L$22)^(Releasing!EN$2-1))</f>
        <v/>
      </c>
      <c r="EO18" s="47" t="str">
        <f>IF('Res Rent Roll'!$B19="","",Rollover!EN19*'Res Rent Roll'!$S19*'Res Rent Roll'!$C19*(1+'Property Summary'!$L$22)^(Releasing!EO$2-1))</f>
        <v/>
      </c>
      <c r="EP18" s="47" t="str">
        <f>IF('Res Rent Roll'!$B19="","",Rollover!EO19*'Res Rent Roll'!$S19*'Res Rent Roll'!$C19*(1+'Property Summary'!$L$22)^(Releasing!EP$2-1))</f>
        <v/>
      </c>
      <c r="EQ18" s="47" t="str">
        <f>IF('Res Rent Roll'!$B19="","",Rollover!EP19*'Res Rent Roll'!$S19*'Res Rent Roll'!$C19*(1+'Property Summary'!$L$22)^(Releasing!EQ$2-1))</f>
        <v/>
      </c>
      <c r="ER18" s="47" t="str">
        <f>IF('Res Rent Roll'!$B19="","",Rollover!EQ19*'Res Rent Roll'!$S19*'Res Rent Roll'!$C19*(1+'Property Summary'!$L$22)^(Releasing!ER$2-1))</f>
        <v/>
      </c>
      <c r="ES18" s="47" t="str">
        <f>IF('Res Rent Roll'!$B19="","",Rollover!ER19*'Res Rent Roll'!$S19*'Res Rent Roll'!$C19*(1+'Property Summary'!$L$22)^(Releasing!ES$2-1))</f>
        <v/>
      </c>
      <c r="ET18" s="47" t="str">
        <f>IF('Res Rent Roll'!$B19="","",Rollover!ES19*'Res Rent Roll'!$S19*'Res Rent Roll'!$C19*(1+'Property Summary'!$L$22)^(Releasing!ET$2-1))</f>
        <v/>
      </c>
      <c r="EU18" s="47" t="str">
        <f>IF('Res Rent Roll'!$B19="","",Rollover!ET19*'Res Rent Roll'!$S19*'Res Rent Roll'!$C19*(1+'Property Summary'!$L$22)^(Releasing!EU$2-1))</f>
        <v/>
      </c>
      <c r="EV18" s="47" t="str">
        <f>IF('Res Rent Roll'!$B19="","",Rollover!EU19*'Res Rent Roll'!$S19*'Res Rent Roll'!$C19*(1+'Property Summary'!$L$22)^(Releasing!EV$2-1))</f>
        <v/>
      </c>
      <c r="EW18" s="47" t="str">
        <f>IF('Res Rent Roll'!$B19="","",Rollover!EV19*'Res Rent Roll'!$S19*'Res Rent Roll'!$C19*(1+'Property Summary'!$L$22)^(Releasing!EW$2-1))</f>
        <v/>
      </c>
      <c r="EX18" s="47" t="str">
        <f>IF('Res Rent Roll'!$B19="","",Rollover!EW19*'Res Rent Roll'!$S19*'Res Rent Roll'!$C19*(1+'Property Summary'!$L$22)^(Releasing!EX$2-1))</f>
        <v/>
      </c>
      <c r="EY18" s="47" t="str">
        <f>IF('Res Rent Roll'!$B19="","",Rollover!EX19*'Res Rent Roll'!$S19*'Res Rent Roll'!$C19*(1+'Property Summary'!$L$22)^(Releasing!EY$2-1))</f>
        <v/>
      </c>
      <c r="EZ18" s="47" t="str">
        <f>IF('Res Rent Roll'!$B19="","",Rollover!EY19*'Res Rent Roll'!$S19*'Res Rent Roll'!$C19*(1+'Property Summary'!$L$22)^(Releasing!EZ$2-1))</f>
        <v/>
      </c>
      <c r="FA18" s="47" t="str">
        <f>IF('Res Rent Roll'!$B19="","",Rollover!EZ19*'Res Rent Roll'!$S19*'Res Rent Roll'!$C19*(1+'Property Summary'!$L$22)^(Releasing!FA$2-1))</f>
        <v/>
      </c>
      <c r="FB18" s="47" t="str">
        <f>IF('Res Rent Roll'!$B19="","",Rollover!FA19*'Res Rent Roll'!$S19*'Res Rent Roll'!$C19*(1+'Property Summary'!$L$22)^(Releasing!FB$2-1))</f>
        <v/>
      </c>
      <c r="FC18" s="47" t="str">
        <f>IF('Res Rent Roll'!$B19="","",Rollover!FB19*'Res Rent Roll'!$S19*'Res Rent Roll'!$C19*(1+'Property Summary'!$L$22)^(Releasing!FC$2-1))</f>
        <v/>
      </c>
      <c r="FD18" s="47" t="str">
        <f>IF('Res Rent Roll'!$B19="","",Rollover!FC19*'Res Rent Roll'!$S19*'Res Rent Roll'!$C19*(1+'Property Summary'!$L$22)^(Releasing!FD$2-1))</f>
        <v/>
      </c>
      <c r="FE18" s="47" t="str">
        <f>IF('Res Rent Roll'!$B19="","",Rollover!FD19*'Res Rent Roll'!$S19*'Res Rent Roll'!$C19*(1+'Property Summary'!$L$22)^(Releasing!FE$2-1))</f>
        <v/>
      </c>
      <c r="FF18" s="47" t="str">
        <f>IF('Res Rent Roll'!$B19="","",Rollover!FE19*'Res Rent Roll'!$S19*'Res Rent Roll'!$C19*(1+'Property Summary'!$L$22)^(Releasing!FF$2-1))</f>
        <v/>
      </c>
      <c r="FG18" s="47" t="str">
        <f>IF('Res Rent Roll'!$B19="","",Rollover!FF19*'Res Rent Roll'!$S19*'Res Rent Roll'!$C19*(1+'Property Summary'!$L$22)^(Releasing!FG$2-1))</f>
        <v/>
      </c>
      <c r="FH18" s="47" t="str">
        <f>IF('Res Rent Roll'!$B19="","",Rollover!FG19*'Res Rent Roll'!$S19*'Res Rent Roll'!$C19*(1+'Property Summary'!$L$22)^(Releasing!FH$2-1))</f>
        <v/>
      </c>
      <c r="FI18" s="47" t="str">
        <f>IF('Res Rent Roll'!$B19="","",Rollover!FH19*'Res Rent Roll'!$S19*'Res Rent Roll'!$C19*(1+'Property Summary'!$L$22)^(Releasing!FI$2-1))</f>
        <v/>
      </c>
      <c r="FJ18" s="47" t="str">
        <f>IF('Res Rent Roll'!$B19="","",Rollover!FI19*'Res Rent Roll'!$S19*'Res Rent Roll'!$C19*(1+'Property Summary'!$L$22)^(Releasing!FJ$2-1))</f>
        <v/>
      </c>
      <c r="FK18" s="47" t="str">
        <f>IF('Res Rent Roll'!$B19="","",Rollover!FJ19*'Res Rent Roll'!$S19*'Res Rent Roll'!$C19*(1+'Property Summary'!$L$22)^(Releasing!FK$2-1))</f>
        <v/>
      </c>
      <c r="FL18" s="47" t="str">
        <f>IF('Res Rent Roll'!$B19="","",Rollover!FK19*'Res Rent Roll'!$S19*'Res Rent Roll'!$C19*(1+'Property Summary'!$L$22)^(Releasing!FL$2-1))</f>
        <v/>
      </c>
      <c r="FM18" s="47" t="str">
        <f>IF('Res Rent Roll'!$B19="","",Rollover!FL19*'Res Rent Roll'!$S19*'Res Rent Roll'!$C19*(1+'Property Summary'!$L$22)^(Releasing!FM$2-1))</f>
        <v/>
      </c>
      <c r="FN18" s="47" t="str">
        <f>IF('Res Rent Roll'!$B19="","",Rollover!FM19*'Res Rent Roll'!$S19*'Res Rent Roll'!$C19*(1+'Property Summary'!$L$22)^(Releasing!FN$2-1))</f>
        <v/>
      </c>
      <c r="FO18" s="47" t="str">
        <f>IF('Res Rent Roll'!$B19="","",Rollover!FN19*'Res Rent Roll'!$S19*'Res Rent Roll'!$C19*(1+'Property Summary'!$L$22)^(Releasing!FO$2-1))</f>
        <v/>
      </c>
      <c r="FP18" s="47" t="str">
        <f>IF('Res Rent Roll'!$B19="","",Rollover!FO19*'Res Rent Roll'!$S19*'Res Rent Roll'!$C19*(1+'Property Summary'!$L$22)^(Releasing!FP$2-1))</f>
        <v/>
      </c>
      <c r="FQ18" s="47" t="str">
        <f>IF('Res Rent Roll'!$B19="","",Rollover!FP19*'Res Rent Roll'!$S19*'Res Rent Roll'!$C19*(1+'Property Summary'!$L$22)^(Releasing!FQ$2-1))</f>
        <v/>
      </c>
      <c r="FR18" s="47" t="str">
        <f>IF('Res Rent Roll'!$B19="","",Rollover!FQ19*'Res Rent Roll'!$S19*'Res Rent Roll'!$C19*(1+'Property Summary'!$L$22)^(Releasing!FR$2-1))</f>
        <v/>
      </c>
      <c r="FS18" s="47" t="str">
        <f>IF('Res Rent Roll'!$B19="","",Rollover!FR19*'Res Rent Roll'!$S19*'Res Rent Roll'!$C19*(1+'Property Summary'!$L$22)^(Releasing!FS$2-1))</f>
        <v/>
      </c>
      <c r="FT18" s="47" t="str">
        <f>IF('Res Rent Roll'!$B19="","",Rollover!FS19*'Res Rent Roll'!$S19*'Res Rent Roll'!$C19*(1+'Property Summary'!$L$22)^(Releasing!FT$2-1))</f>
        <v/>
      </c>
      <c r="FU18" s="47" t="str">
        <f>IF('Res Rent Roll'!$B19="","",Rollover!FT19*'Res Rent Roll'!$S19*'Res Rent Roll'!$C19*(1+'Property Summary'!$L$22)^(Releasing!FU$2-1))</f>
        <v/>
      </c>
      <c r="FV18" s="47" t="str">
        <f>IF('Res Rent Roll'!$B19="","",Rollover!FU19*'Res Rent Roll'!$S19*'Res Rent Roll'!$C19*(1+'Property Summary'!$L$22)^(Releasing!FV$2-1))</f>
        <v/>
      </c>
      <c r="FW18" s="47" t="str">
        <f>IF('Res Rent Roll'!$B19="","",Rollover!FV19*'Res Rent Roll'!$S19*'Res Rent Roll'!$C19*(1+'Property Summary'!$L$22)^(Releasing!FW$2-1))</f>
        <v/>
      </c>
      <c r="FX18" s="47" t="str">
        <f>IF('Res Rent Roll'!$B19="","",Rollover!FW19*'Res Rent Roll'!$S19*'Res Rent Roll'!$C19*(1+'Property Summary'!$L$22)^(Releasing!FX$2-1))</f>
        <v/>
      </c>
      <c r="FY18" s="47" t="str">
        <f>IF('Res Rent Roll'!$B19="","",Rollover!FX19*'Res Rent Roll'!$S19*'Res Rent Roll'!$C19*(1+'Property Summary'!$L$22)^(Releasing!FY$2-1))</f>
        <v/>
      </c>
      <c r="FZ18" s="47" t="str">
        <f>IF('Res Rent Roll'!$B19="","",Rollover!FY19*'Res Rent Roll'!$S19*'Res Rent Roll'!$C19*(1+'Property Summary'!$L$22)^(Releasing!FZ$2-1))</f>
        <v/>
      </c>
      <c r="GA18" s="48" t="str">
        <f>IF('Res Rent Roll'!$B19="","",Rollover!FZ19*'Res Rent Roll'!$S19*'Res Rent Roll'!$C19*(1+'Property Summary'!$L$22)^(Releasing!GA$2-1))</f>
        <v/>
      </c>
    </row>
    <row r="19" spans="2:183" x14ac:dyDescent="0.3">
      <c r="B19" s="42" t="str">
        <f>IF('Res Rent Roll'!$B20="","",'Res Rent Roll'!$B20)</f>
        <v/>
      </c>
      <c r="C19" s="43"/>
      <c r="D19" s="47" t="str">
        <f>IF('Res Rent Roll'!$B20="","",Rollover!C20*'Res Rent Roll'!$S20*'Res Rent Roll'!$C20*(1+'Property Summary'!$L$22)^(Releasing!D$2-1))</f>
        <v/>
      </c>
      <c r="E19" s="47" t="str">
        <f>IF('Res Rent Roll'!$B20="","",Rollover!D20*'Res Rent Roll'!$S20*'Res Rent Roll'!$C20*(1+'Property Summary'!$L$22)^(Releasing!E$2-1))</f>
        <v/>
      </c>
      <c r="F19" s="47" t="str">
        <f>IF('Res Rent Roll'!$B20="","",Rollover!E20*'Res Rent Roll'!$S20*'Res Rent Roll'!$C20*(1+'Property Summary'!$L$22)^(Releasing!F$2-1))</f>
        <v/>
      </c>
      <c r="G19" s="47" t="str">
        <f>IF('Res Rent Roll'!$B20="","",Rollover!F20*'Res Rent Roll'!$S20*'Res Rent Roll'!$C20*(1+'Property Summary'!$L$22)^(Releasing!G$2-1))</f>
        <v/>
      </c>
      <c r="H19" s="47" t="str">
        <f>IF('Res Rent Roll'!$B20="","",Rollover!G20*'Res Rent Roll'!$S20*'Res Rent Roll'!$C20*(1+'Property Summary'!$L$22)^(Releasing!H$2-1))</f>
        <v/>
      </c>
      <c r="I19" s="47" t="str">
        <f>IF('Res Rent Roll'!$B20="","",Rollover!H20*'Res Rent Roll'!$S20*'Res Rent Roll'!$C20*(1+'Property Summary'!$L$22)^(Releasing!I$2-1))</f>
        <v/>
      </c>
      <c r="J19" s="47" t="str">
        <f>IF('Res Rent Roll'!$B20="","",Rollover!I20*'Res Rent Roll'!$S20*'Res Rent Roll'!$C20*(1+'Property Summary'!$L$22)^(Releasing!J$2-1))</f>
        <v/>
      </c>
      <c r="K19" s="47" t="str">
        <f>IF('Res Rent Roll'!$B20="","",Rollover!J20*'Res Rent Roll'!$S20*'Res Rent Roll'!$C20*(1+'Property Summary'!$L$22)^(Releasing!K$2-1))</f>
        <v/>
      </c>
      <c r="L19" s="47" t="str">
        <f>IF('Res Rent Roll'!$B20="","",Rollover!K20*'Res Rent Roll'!$S20*'Res Rent Roll'!$C20*(1+'Property Summary'!$L$22)^(Releasing!L$2-1))</f>
        <v/>
      </c>
      <c r="M19" s="47" t="str">
        <f>IF('Res Rent Roll'!$B20="","",Rollover!L20*'Res Rent Roll'!$S20*'Res Rent Roll'!$C20*(1+'Property Summary'!$L$22)^(Releasing!M$2-1))</f>
        <v/>
      </c>
      <c r="N19" s="47" t="str">
        <f>IF('Res Rent Roll'!$B20="","",Rollover!M20*'Res Rent Roll'!$S20*'Res Rent Roll'!$C20*(1+'Property Summary'!$L$22)^(Releasing!N$2-1))</f>
        <v/>
      </c>
      <c r="O19" s="47" t="str">
        <f>IF('Res Rent Roll'!$B20="","",Rollover!N20*'Res Rent Roll'!$S20*'Res Rent Roll'!$C20*(1+'Property Summary'!$L$22)^(Releasing!O$2-1))</f>
        <v/>
      </c>
      <c r="P19" s="47" t="str">
        <f>IF('Res Rent Roll'!$B20="","",Rollover!O20*'Res Rent Roll'!$S20*'Res Rent Roll'!$C20*(1+'Property Summary'!$L$22)^(Releasing!P$2-1))</f>
        <v/>
      </c>
      <c r="Q19" s="47" t="str">
        <f>IF('Res Rent Roll'!$B20="","",Rollover!P20*'Res Rent Roll'!$S20*'Res Rent Roll'!$C20*(1+'Property Summary'!$L$22)^(Releasing!Q$2-1))</f>
        <v/>
      </c>
      <c r="R19" s="47" t="str">
        <f>IF('Res Rent Roll'!$B20="","",Rollover!Q20*'Res Rent Roll'!$S20*'Res Rent Roll'!$C20*(1+'Property Summary'!$L$22)^(Releasing!R$2-1))</f>
        <v/>
      </c>
      <c r="S19" s="47" t="str">
        <f>IF('Res Rent Roll'!$B20="","",Rollover!R20*'Res Rent Roll'!$S20*'Res Rent Roll'!$C20*(1+'Property Summary'!$L$22)^(Releasing!S$2-1))</f>
        <v/>
      </c>
      <c r="T19" s="47" t="str">
        <f>IF('Res Rent Roll'!$B20="","",Rollover!S20*'Res Rent Roll'!$S20*'Res Rent Roll'!$C20*(1+'Property Summary'!$L$22)^(Releasing!T$2-1))</f>
        <v/>
      </c>
      <c r="U19" s="47" t="str">
        <f>IF('Res Rent Roll'!$B20="","",Rollover!T20*'Res Rent Roll'!$S20*'Res Rent Roll'!$C20*(1+'Property Summary'!$L$22)^(Releasing!U$2-1))</f>
        <v/>
      </c>
      <c r="V19" s="47" t="str">
        <f>IF('Res Rent Roll'!$B20="","",Rollover!U20*'Res Rent Roll'!$S20*'Res Rent Roll'!$C20*(1+'Property Summary'!$L$22)^(Releasing!V$2-1))</f>
        <v/>
      </c>
      <c r="W19" s="47" t="str">
        <f>IF('Res Rent Roll'!$B20="","",Rollover!V20*'Res Rent Roll'!$S20*'Res Rent Roll'!$C20*(1+'Property Summary'!$L$22)^(Releasing!W$2-1))</f>
        <v/>
      </c>
      <c r="X19" s="47" t="str">
        <f>IF('Res Rent Roll'!$B20="","",Rollover!W20*'Res Rent Roll'!$S20*'Res Rent Roll'!$C20*(1+'Property Summary'!$L$22)^(Releasing!X$2-1))</f>
        <v/>
      </c>
      <c r="Y19" s="47" t="str">
        <f>IF('Res Rent Roll'!$B20="","",Rollover!X20*'Res Rent Roll'!$S20*'Res Rent Roll'!$C20*(1+'Property Summary'!$L$22)^(Releasing!Y$2-1))</f>
        <v/>
      </c>
      <c r="Z19" s="47" t="str">
        <f>IF('Res Rent Roll'!$B20="","",Rollover!Y20*'Res Rent Roll'!$S20*'Res Rent Roll'!$C20*(1+'Property Summary'!$L$22)^(Releasing!Z$2-1))</f>
        <v/>
      </c>
      <c r="AA19" s="47" t="str">
        <f>IF('Res Rent Roll'!$B20="","",Rollover!Z20*'Res Rent Roll'!$S20*'Res Rent Roll'!$C20*(1+'Property Summary'!$L$22)^(Releasing!AA$2-1))</f>
        <v/>
      </c>
      <c r="AB19" s="47" t="str">
        <f>IF('Res Rent Roll'!$B20="","",Rollover!AA20*'Res Rent Roll'!$S20*'Res Rent Roll'!$C20*(1+'Property Summary'!$L$22)^(Releasing!AB$2-1))</f>
        <v/>
      </c>
      <c r="AC19" s="47" t="str">
        <f>IF('Res Rent Roll'!$B20="","",Rollover!AB20*'Res Rent Roll'!$S20*'Res Rent Roll'!$C20*(1+'Property Summary'!$L$22)^(Releasing!AC$2-1))</f>
        <v/>
      </c>
      <c r="AD19" s="47" t="str">
        <f>IF('Res Rent Roll'!$B20="","",Rollover!AC20*'Res Rent Roll'!$S20*'Res Rent Roll'!$C20*(1+'Property Summary'!$L$22)^(Releasing!AD$2-1))</f>
        <v/>
      </c>
      <c r="AE19" s="47" t="str">
        <f>IF('Res Rent Roll'!$B20="","",Rollover!AD20*'Res Rent Roll'!$S20*'Res Rent Roll'!$C20*(1+'Property Summary'!$L$22)^(Releasing!AE$2-1))</f>
        <v/>
      </c>
      <c r="AF19" s="47" t="str">
        <f>IF('Res Rent Roll'!$B20="","",Rollover!AE20*'Res Rent Roll'!$S20*'Res Rent Roll'!$C20*(1+'Property Summary'!$L$22)^(Releasing!AF$2-1))</f>
        <v/>
      </c>
      <c r="AG19" s="47" t="str">
        <f>IF('Res Rent Roll'!$B20="","",Rollover!AF20*'Res Rent Roll'!$S20*'Res Rent Roll'!$C20*(1+'Property Summary'!$L$22)^(Releasing!AG$2-1))</f>
        <v/>
      </c>
      <c r="AH19" s="47" t="str">
        <f>IF('Res Rent Roll'!$B20="","",Rollover!AG20*'Res Rent Roll'!$S20*'Res Rent Roll'!$C20*(1+'Property Summary'!$L$22)^(Releasing!AH$2-1))</f>
        <v/>
      </c>
      <c r="AI19" s="47" t="str">
        <f>IF('Res Rent Roll'!$B20="","",Rollover!AH20*'Res Rent Roll'!$S20*'Res Rent Roll'!$C20*(1+'Property Summary'!$L$22)^(Releasing!AI$2-1))</f>
        <v/>
      </c>
      <c r="AJ19" s="47" t="str">
        <f>IF('Res Rent Roll'!$B20="","",Rollover!AI20*'Res Rent Roll'!$S20*'Res Rent Roll'!$C20*(1+'Property Summary'!$L$22)^(Releasing!AJ$2-1))</f>
        <v/>
      </c>
      <c r="AK19" s="47" t="str">
        <f>IF('Res Rent Roll'!$B20="","",Rollover!AJ20*'Res Rent Roll'!$S20*'Res Rent Roll'!$C20*(1+'Property Summary'!$L$22)^(Releasing!AK$2-1))</f>
        <v/>
      </c>
      <c r="AL19" s="47" t="str">
        <f>IF('Res Rent Roll'!$B20="","",Rollover!AK20*'Res Rent Roll'!$S20*'Res Rent Roll'!$C20*(1+'Property Summary'!$L$22)^(Releasing!AL$2-1))</f>
        <v/>
      </c>
      <c r="AM19" s="47" t="str">
        <f>IF('Res Rent Roll'!$B20="","",Rollover!AL20*'Res Rent Roll'!$S20*'Res Rent Roll'!$C20*(1+'Property Summary'!$L$22)^(Releasing!AM$2-1))</f>
        <v/>
      </c>
      <c r="AN19" s="47" t="str">
        <f>IF('Res Rent Roll'!$B20="","",Rollover!AM20*'Res Rent Roll'!$S20*'Res Rent Roll'!$C20*(1+'Property Summary'!$L$22)^(Releasing!AN$2-1))</f>
        <v/>
      </c>
      <c r="AO19" s="47" t="str">
        <f>IF('Res Rent Roll'!$B20="","",Rollover!AN20*'Res Rent Roll'!$S20*'Res Rent Roll'!$C20*(1+'Property Summary'!$L$22)^(Releasing!AO$2-1))</f>
        <v/>
      </c>
      <c r="AP19" s="47" t="str">
        <f>IF('Res Rent Roll'!$B20="","",Rollover!AO20*'Res Rent Roll'!$S20*'Res Rent Roll'!$C20*(1+'Property Summary'!$L$22)^(Releasing!AP$2-1))</f>
        <v/>
      </c>
      <c r="AQ19" s="47" t="str">
        <f>IF('Res Rent Roll'!$B20="","",Rollover!AP20*'Res Rent Roll'!$S20*'Res Rent Roll'!$C20*(1+'Property Summary'!$L$22)^(Releasing!AQ$2-1))</f>
        <v/>
      </c>
      <c r="AR19" s="47" t="str">
        <f>IF('Res Rent Roll'!$B20="","",Rollover!AQ20*'Res Rent Roll'!$S20*'Res Rent Roll'!$C20*(1+'Property Summary'!$L$22)^(Releasing!AR$2-1))</f>
        <v/>
      </c>
      <c r="AS19" s="47" t="str">
        <f>IF('Res Rent Roll'!$B20="","",Rollover!AR20*'Res Rent Roll'!$S20*'Res Rent Roll'!$C20*(1+'Property Summary'!$L$22)^(Releasing!AS$2-1))</f>
        <v/>
      </c>
      <c r="AT19" s="47" t="str">
        <f>IF('Res Rent Roll'!$B20="","",Rollover!AS20*'Res Rent Roll'!$S20*'Res Rent Roll'!$C20*(1+'Property Summary'!$L$22)^(Releasing!AT$2-1))</f>
        <v/>
      </c>
      <c r="AU19" s="47" t="str">
        <f>IF('Res Rent Roll'!$B20="","",Rollover!AT20*'Res Rent Roll'!$S20*'Res Rent Roll'!$C20*(1+'Property Summary'!$L$22)^(Releasing!AU$2-1))</f>
        <v/>
      </c>
      <c r="AV19" s="47" t="str">
        <f>IF('Res Rent Roll'!$B20="","",Rollover!AU20*'Res Rent Roll'!$S20*'Res Rent Roll'!$C20*(1+'Property Summary'!$L$22)^(Releasing!AV$2-1))</f>
        <v/>
      </c>
      <c r="AW19" s="47" t="str">
        <f>IF('Res Rent Roll'!$B20="","",Rollover!AV20*'Res Rent Roll'!$S20*'Res Rent Roll'!$C20*(1+'Property Summary'!$L$22)^(Releasing!AW$2-1))</f>
        <v/>
      </c>
      <c r="AX19" s="47" t="str">
        <f>IF('Res Rent Roll'!$B20="","",Rollover!AW20*'Res Rent Roll'!$S20*'Res Rent Roll'!$C20*(1+'Property Summary'!$L$22)^(Releasing!AX$2-1))</f>
        <v/>
      </c>
      <c r="AY19" s="47" t="str">
        <f>IF('Res Rent Roll'!$B20="","",Rollover!AX20*'Res Rent Roll'!$S20*'Res Rent Roll'!$C20*(1+'Property Summary'!$L$22)^(Releasing!AY$2-1))</f>
        <v/>
      </c>
      <c r="AZ19" s="47" t="str">
        <f>IF('Res Rent Roll'!$B20="","",Rollover!AY20*'Res Rent Roll'!$S20*'Res Rent Roll'!$C20*(1+'Property Summary'!$L$22)^(Releasing!AZ$2-1))</f>
        <v/>
      </c>
      <c r="BA19" s="47" t="str">
        <f>IF('Res Rent Roll'!$B20="","",Rollover!AZ20*'Res Rent Roll'!$S20*'Res Rent Roll'!$C20*(1+'Property Summary'!$L$22)^(Releasing!BA$2-1))</f>
        <v/>
      </c>
      <c r="BB19" s="47" t="str">
        <f>IF('Res Rent Roll'!$B20="","",Rollover!BA20*'Res Rent Roll'!$S20*'Res Rent Roll'!$C20*(1+'Property Summary'!$L$22)^(Releasing!BB$2-1))</f>
        <v/>
      </c>
      <c r="BC19" s="47" t="str">
        <f>IF('Res Rent Roll'!$B20="","",Rollover!BB20*'Res Rent Roll'!$S20*'Res Rent Roll'!$C20*(1+'Property Summary'!$L$22)^(Releasing!BC$2-1))</f>
        <v/>
      </c>
      <c r="BD19" s="47" t="str">
        <f>IF('Res Rent Roll'!$B20="","",Rollover!BC20*'Res Rent Roll'!$S20*'Res Rent Roll'!$C20*(1+'Property Summary'!$L$22)^(Releasing!BD$2-1))</f>
        <v/>
      </c>
      <c r="BE19" s="47" t="str">
        <f>IF('Res Rent Roll'!$B20="","",Rollover!BD20*'Res Rent Roll'!$S20*'Res Rent Roll'!$C20*(1+'Property Summary'!$L$22)^(Releasing!BE$2-1))</f>
        <v/>
      </c>
      <c r="BF19" s="47" t="str">
        <f>IF('Res Rent Roll'!$B20="","",Rollover!BE20*'Res Rent Roll'!$S20*'Res Rent Roll'!$C20*(1+'Property Summary'!$L$22)^(Releasing!BF$2-1))</f>
        <v/>
      </c>
      <c r="BG19" s="47" t="str">
        <f>IF('Res Rent Roll'!$B20="","",Rollover!BF20*'Res Rent Roll'!$S20*'Res Rent Roll'!$C20*(1+'Property Summary'!$L$22)^(Releasing!BG$2-1))</f>
        <v/>
      </c>
      <c r="BH19" s="47" t="str">
        <f>IF('Res Rent Roll'!$B20="","",Rollover!BG20*'Res Rent Roll'!$S20*'Res Rent Roll'!$C20*(1+'Property Summary'!$L$22)^(Releasing!BH$2-1))</f>
        <v/>
      </c>
      <c r="BI19" s="47" t="str">
        <f>IF('Res Rent Roll'!$B20="","",Rollover!BH20*'Res Rent Roll'!$S20*'Res Rent Roll'!$C20*(1+'Property Summary'!$L$22)^(Releasing!BI$2-1))</f>
        <v/>
      </c>
      <c r="BJ19" s="47" t="str">
        <f>IF('Res Rent Roll'!$B20="","",Rollover!BI20*'Res Rent Roll'!$S20*'Res Rent Roll'!$C20*(1+'Property Summary'!$L$22)^(Releasing!BJ$2-1))</f>
        <v/>
      </c>
      <c r="BK19" s="47" t="str">
        <f>IF('Res Rent Roll'!$B20="","",Rollover!BJ20*'Res Rent Roll'!$S20*'Res Rent Roll'!$C20*(1+'Property Summary'!$L$22)^(Releasing!BK$2-1))</f>
        <v/>
      </c>
      <c r="BL19" s="47" t="str">
        <f>IF('Res Rent Roll'!$B20="","",Rollover!BK20*'Res Rent Roll'!$S20*'Res Rent Roll'!$C20*(1+'Property Summary'!$L$22)^(Releasing!BL$2-1))</f>
        <v/>
      </c>
      <c r="BM19" s="47" t="str">
        <f>IF('Res Rent Roll'!$B20="","",Rollover!BL20*'Res Rent Roll'!$S20*'Res Rent Roll'!$C20*(1+'Property Summary'!$L$22)^(Releasing!BM$2-1))</f>
        <v/>
      </c>
      <c r="BN19" s="47" t="str">
        <f>IF('Res Rent Roll'!$B20="","",Rollover!BM20*'Res Rent Roll'!$S20*'Res Rent Roll'!$C20*(1+'Property Summary'!$L$22)^(Releasing!BN$2-1))</f>
        <v/>
      </c>
      <c r="BO19" s="47" t="str">
        <f>IF('Res Rent Roll'!$B20="","",Rollover!BN20*'Res Rent Roll'!$S20*'Res Rent Roll'!$C20*(1+'Property Summary'!$L$22)^(Releasing!BO$2-1))</f>
        <v/>
      </c>
      <c r="BP19" s="47" t="str">
        <f>IF('Res Rent Roll'!$B20="","",Rollover!BO20*'Res Rent Roll'!$S20*'Res Rent Roll'!$C20*(1+'Property Summary'!$L$22)^(Releasing!BP$2-1))</f>
        <v/>
      </c>
      <c r="BQ19" s="47" t="str">
        <f>IF('Res Rent Roll'!$B20="","",Rollover!BP20*'Res Rent Roll'!$S20*'Res Rent Roll'!$C20*(1+'Property Summary'!$L$22)^(Releasing!BQ$2-1))</f>
        <v/>
      </c>
      <c r="BR19" s="47" t="str">
        <f>IF('Res Rent Roll'!$B20="","",Rollover!BQ20*'Res Rent Roll'!$S20*'Res Rent Roll'!$C20*(1+'Property Summary'!$L$22)^(Releasing!BR$2-1))</f>
        <v/>
      </c>
      <c r="BS19" s="47" t="str">
        <f>IF('Res Rent Roll'!$B20="","",Rollover!BR20*'Res Rent Roll'!$S20*'Res Rent Roll'!$C20*(1+'Property Summary'!$L$22)^(Releasing!BS$2-1))</f>
        <v/>
      </c>
      <c r="BT19" s="47" t="str">
        <f>IF('Res Rent Roll'!$B20="","",Rollover!BS20*'Res Rent Roll'!$S20*'Res Rent Roll'!$C20*(1+'Property Summary'!$L$22)^(Releasing!BT$2-1))</f>
        <v/>
      </c>
      <c r="BU19" s="47" t="str">
        <f>IF('Res Rent Roll'!$B20="","",Rollover!BT20*'Res Rent Roll'!$S20*'Res Rent Roll'!$C20*(1+'Property Summary'!$L$22)^(Releasing!BU$2-1))</f>
        <v/>
      </c>
      <c r="BV19" s="47" t="str">
        <f>IF('Res Rent Roll'!$B20="","",Rollover!BU20*'Res Rent Roll'!$S20*'Res Rent Roll'!$C20*(1+'Property Summary'!$L$22)^(Releasing!BV$2-1))</f>
        <v/>
      </c>
      <c r="BW19" s="47" t="str">
        <f>IF('Res Rent Roll'!$B20="","",Rollover!BV20*'Res Rent Roll'!$S20*'Res Rent Roll'!$C20*(1+'Property Summary'!$L$22)^(Releasing!BW$2-1))</f>
        <v/>
      </c>
      <c r="BX19" s="47" t="str">
        <f>IF('Res Rent Roll'!$B20="","",Rollover!BW20*'Res Rent Roll'!$S20*'Res Rent Roll'!$C20*(1+'Property Summary'!$L$22)^(Releasing!BX$2-1))</f>
        <v/>
      </c>
      <c r="BY19" s="47" t="str">
        <f>IF('Res Rent Roll'!$B20="","",Rollover!BX20*'Res Rent Roll'!$S20*'Res Rent Roll'!$C20*(1+'Property Summary'!$L$22)^(Releasing!BY$2-1))</f>
        <v/>
      </c>
      <c r="BZ19" s="47" t="str">
        <f>IF('Res Rent Roll'!$B20="","",Rollover!BY20*'Res Rent Roll'!$S20*'Res Rent Roll'!$C20*(1+'Property Summary'!$L$22)^(Releasing!BZ$2-1))</f>
        <v/>
      </c>
      <c r="CA19" s="47" t="str">
        <f>IF('Res Rent Roll'!$B20="","",Rollover!BZ20*'Res Rent Roll'!$S20*'Res Rent Roll'!$C20*(1+'Property Summary'!$L$22)^(Releasing!CA$2-1))</f>
        <v/>
      </c>
      <c r="CB19" s="47" t="str">
        <f>IF('Res Rent Roll'!$B20="","",Rollover!CA20*'Res Rent Roll'!$S20*'Res Rent Roll'!$C20*(1+'Property Summary'!$L$22)^(Releasing!CB$2-1))</f>
        <v/>
      </c>
      <c r="CC19" s="47" t="str">
        <f>IF('Res Rent Roll'!$B20="","",Rollover!CB20*'Res Rent Roll'!$S20*'Res Rent Roll'!$C20*(1+'Property Summary'!$L$22)^(Releasing!CC$2-1))</f>
        <v/>
      </c>
      <c r="CD19" s="47" t="str">
        <f>IF('Res Rent Roll'!$B20="","",Rollover!CC20*'Res Rent Roll'!$S20*'Res Rent Roll'!$C20*(1+'Property Summary'!$L$22)^(Releasing!CD$2-1))</f>
        <v/>
      </c>
      <c r="CE19" s="47" t="str">
        <f>IF('Res Rent Roll'!$B20="","",Rollover!CD20*'Res Rent Roll'!$S20*'Res Rent Roll'!$C20*(1+'Property Summary'!$L$22)^(Releasing!CE$2-1))</f>
        <v/>
      </c>
      <c r="CF19" s="47" t="str">
        <f>IF('Res Rent Roll'!$B20="","",Rollover!CE20*'Res Rent Roll'!$S20*'Res Rent Roll'!$C20*(1+'Property Summary'!$L$22)^(Releasing!CF$2-1))</f>
        <v/>
      </c>
      <c r="CG19" s="47" t="str">
        <f>IF('Res Rent Roll'!$B20="","",Rollover!CF20*'Res Rent Roll'!$S20*'Res Rent Roll'!$C20*(1+'Property Summary'!$L$22)^(Releasing!CG$2-1))</f>
        <v/>
      </c>
      <c r="CH19" s="47" t="str">
        <f>IF('Res Rent Roll'!$B20="","",Rollover!CG20*'Res Rent Roll'!$S20*'Res Rent Roll'!$C20*(1+'Property Summary'!$L$22)^(Releasing!CH$2-1))</f>
        <v/>
      </c>
      <c r="CI19" s="47" t="str">
        <f>IF('Res Rent Roll'!$B20="","",Rollover!CH20*'Res Rent Roll'!$S20*'Res Rent Roll'!$C20*(1+'Property Summary'!$L$22)^(Releasing!CI$2-1))</f>
        <v/>
      </c>
      <c r="CJ19" s="47" t="str">
        <f>IF('Res Rent Roll'!$B20="","",Rollover!CI20*'Res Rent Roll'!$S20*'Res Rent Roll'!$C20*(1+'Property Summary'!$L$22)^(Releasing!CJ$2-1))</f>
        <v/>
      </c>
      <c r="CK19" s="47" t="str">
        <f>IF('Res Rent Roll'!$B20="","",Rollover!CJ20*'Res Rent Roll'!$S20*'Res Rent Roll'!$C20*(1+'Property Summary'!$L$22)^(Releasing!CK$2-1))</f>
        <v/>
      </c>
      <c r="CL19" s="47" t="str">
        <f>IF('Res Rent Roll'!$B20="","",Rollover!CK20*'Res Rent Roll'!$S20*'Res Rent Roll'!$C20*(1+'Property Summary'!$L$22)^(Releasing!CL$2-1))</f>
        <v/>
      </c>
      <c r="CM19" s="47" t="str">
        <f>IF('Res Rent Roll'!$B20="","",Rollover!CL20*'Res Rent Roll'!$S20*'Res Rent Roll'!$C20*(1+'Property Summary'!$L$22)^(Releasing!CM$2-1))</f>
        <v/>
      </c>
      <c r="CN19" s="47" t="str">
        <f>IF('Res Rent Roll'!$B20="","",Rollover!CM20*'Res Rent Roll'!$S20*'Res Rent Roll'!$C20*(1+'Property Summary'!$L$22)^(Releasing!CN$2-1))</f>
        <v/>
      </c>
      <c r="CO19" s="47" t="str">
        <f>IF('Res Rent Roll'!$B20="","",Rollover!CN20*'Res Rent Roll'!$S20*'Res Rent Roll'!$C20*(1+'Property Summary'!$L$22)^(Releasing!CO$2-1))</f>
        <v/>
      </c>
      <c r="CP19" s="47" t="str">
        <f>IF('Res Rent Roll'!$B20="","",Rollover!CO20*'Res Rent Roll'!$S20*'Res Rent Roll'!$C20*(1+'Property Summary'!$L$22)^(Releasing!CP$2-1))</f>
        <v/>
      </c>
      <c r="CQ19" s="47" t="str">
        <f>IF('Res Rent Roll'!$B20="","",Rollover!CP20*'Res Rent Roll'!$S20*'Res Rent Roll'!$C20*(1+'Property Summary'!$L$22)^(Releasing!CQ$2-1))</f>
        <v/>
      </c>
      <c r="CR19" s="47" t="str">
        <f>IF('Res Rent Roll'!$B20="","",Rollover!CQ20*'Res Rent Roll'!$S20*'Res Rent Roll'!$C20*(1+'Property Summary'!$L$22)^(Releasing!CR$2-1))</f>
        <v/>
      </c>
      <c r="CS19" s="47" t="str">
        <f>IF('Res Rent Roll'!$B20="","",Rollover!CR20*'Res Rent Roll'!$S20*'Res Rent Roll'!$C20*(1+'Property Summary'!$L$22)^(Releasing!CS$2-1))</f>
        <v/>
      </c>
      <c r="CT19" s="47" t="str">
        <f>IF('Res Rent Roll'!$B20="","",Rollover!CS20*'Res Rent Roll'!$S20*'Res Rent Roll'!$C20*(1+'Property Summary'!$L$22)^(Releasing!CT$2-1))</f>
        <v/>
      </c>
      <c r="CU19" s="47" t="str">
        <f>IF('Res Rent Roll'!$B20="","",Rollover!CT20*'Res Rent Roll'!$S20*'Res Rent Roll'!$C20*(1+'Property Summary'!$L$22)^(Releasing!CU$2-1))</f>
        <v/>
      </c>
      <c r="CV19" s="47" t="str">
        <f>IF('Res Rent Roll'!$B20="","",Rollover!CU20*'Res Rent Roll'!$S20*'Res Rent Roll'!$C20*(1+'Property Summary'!$L$22)^(Releasing!CV$2-1))</f>
        <v/>
      </c>
      <c r="CW19" s="47" t="str">
        <f>IF('Res Rent Roll'!$B20="","",Rollover!CV20*'Res Rent Roll'!$S20*'Res Rent Roll'!$C20*(1+'Property Summary'!$L$22)^(Releasing!CW$2-1))</f>
        <v/>
      </c>
      <c r="CX19" s="47" t="str">
        <f>IF('Res Rent Roll'!$B20="","",Rollover!CW20*'Res Rent Roll'!$S20*'Res Rent Roll'!$C20*(1+'Property Summary'!$L$22)^(Releasing!CX$2-1))</f>
        <v/>
      </c>
      <c r="CY19" s="47" t="str">
        <f>IF('Res Rent Roll'!$B20="","",Rollover!CX20*'Res Rent Roll'!$S20*'Res Rent Roll'!$C20*(1+'Property Summary'!$L$22)^(Releasing!CY$2-1))</f>
        <v/>
      </c>
      <c r="CZ19" s="47" t="str">
        <f>IF('Res Rent Roll'!$B20="","",Rollover!CY20*'Res Rent Roll'!$S20*'Res Rent Roll'!$C20*(1+'Property Summary'!$L$22)^(Releasing!CZ$2-1))</f>
        <v/>
      </c>
      <c r="DA19" s="47" t="str">
        <f>IF('Res Rent Roll'!$B20="","",Rollover!CZ20*'Res Rent Roll'!$S20*'Res Rent Roll'!$C20*(1+'Property Summary'!$L$22)^(Releasing!DA$2-1))</f>
        <v/>
      </c>
      <c r="DB19" s="47" t="str">
        <f>IF('Res Rent Roll'!$B20="","",Rollover!DA20*'Res Rent Roll'!$S20*'Res Rent Roll'!$C20*(1+'Property Summary'!$L$22)^(Releasing!DB$2-1))</f>
        <v/>
      </c>
      <c r="DC19" s="47" t="str">
        <f>IF('Res Rent Roll'!$B20="","",Rollover!DB20*'Res Rent Roll'!$S20*'Res Rent Roll'!$C20*(1+'Property Summary'!$L$22)^(Releasing!DC$2-1))</f>
        <v/>
      </c>
      <c r="DD19" s="47" t="str">
        <f>IF('Res Rent Roll'!$B20="","",Rollover!DC20*'Res Rent Roll'!$S20*'Res Rent Roll'!$C20*(1+'Property Summary'!$L$22)^(Releasing!DD$2-1))</f>
        <v/>
      </c>
      <c r="DE19" s="47" t="str">
        <f>IF('Res Rent Roll'!$B20="","",Rollover!DD20*'Res Rent Roll'!$S20*'Res Rent Roll'!$C20*(1+'Property Summary'!$L$22)^(Releasing!DE$2-1))</f>
        <v/>
      </c>
      <c r="DF19" s="47" t="str">
        <f>IF('Res Rent Roll'!$B20="","",Rollover!DE20*'Res Rent Roll'!$S20*'Res Rent Roll'!$C20*(1+'Property Summary'!$L$22)^(Releasing!DF$2-1))</f>
        <v/>
      </c>
      <c r="DG19" s="47" t="str">
        <f>IF('Res Rent Roll'!$B20="","",Rollover!DF20*'Res Rent Roll'!$S20*'Res Rent Roll'!$C20*(1+'Property Summary'!$L$22)^(Releasing!DG$2-1))</f>
        <v/>
      </c>
      <c r="DH19" s="47" t="str">
        <f>IF('Res Rent Roll'!$B20="","",Rollover!DG20*'Res Rent Roll'!$S20*'Res Rent Roll'!$C20*(1+'Property Summary'!$L$22)^(Releasing!DH$2-1))</f>
        <v/>
      </c>
      <c r="DI19" s="47" t="str">
        <f>IF('Res Rent Roll'!$B20="","",Rollover!DH20*'Res Rent Roll'!$S20*'Res Rent Roll'!$C20*(1+'Property Summary'!$L$22)^(Releasing!DI$2-1))</f>
        <v/>
      </c>
      <c r="DJ19" s="47" t="str">
        <f>IF('Res Rent Roll'!$B20="","",Rollover!DI20*'Res Rent Roll'!$S20*'Res Rent Roll'!$C20*(1+'Property Summary'!$L$22)^(Releasing!DJ$2-1))</f>
        <v/>
      </c>
      <c r="DK19" s="47" t="str">
        <f>IF('Res Rent Roll'!$B20="","",Rollover!DJ20*'Res Rent Roll'!$S20*'Res Rent Roll'!$C20*(1+'Property Summary'!$L$22)^(Releasing!DK$2-1))</f>
        <v/>
      </c>
      <c r="DL19" s="47" t="str">
        <f>IF('Res Rent Roll'!$B20="","",Rollover!DK20*'Res Rent Roll'!$S20*'Res Rent Roll'!$C20*(1+'Property Summary'!$L$22)^(Releasing!DL$2-1))</f>
        <v/>
      </c>
      <c r="DM19" s="47" t="str">
        <f>IF('Res Rent Roll'!$B20="","",Rollover!DL20*'Res Rent Roll'!$S20*'Res Rent Roll'!$C20*(1+'Property Summary'!$L$22)^(Releasing!DM$2-1))</f>
        <v/>
      </c>
      <c r="DN19" s="47" t="str">
        <f>IF('Res Rent Roll'!$B20="","",Rollover!DM20*'Res Rent Roll'!$S20*'Res Rent Roll'!$C20*(1+'Property Summary'!$L$22)^(Releasing!DN$2-1))</f>
        <v/>
      </c>
      <c r="DO19" s="47" t="str">
        <f>IF('Res Rent Roll'!$B20="","",Rollover!DN20*'Res Rent Roll'!$S20*'Res Rent Roll'!$C20*(1+'Property Summary'!$L$22)^(Releasing!DO$2-1))</f>
        <v/>
      </c>
      <c r="DP19" s="47" t="str">
        <f>IF('Res Rent Roll'!$B20="","",Rollover!DO20*'Res Rent Roll'!$S20*'Res Rent Roll'!$C20*(1+'Property Summary'!$L$22)^(Releasing!DP$2-1))</f>
        <v/>
      </c>
      <c r="DQ19" s="47" t="str">
        <f>IF('Res Rent Roll'!$B20="","",Rollover!DP20*'Res Rent Roll'!$S20*'Res Rent Roll'!$C20*(1+'Property Summary'!$L$22)^(Releasing!DQ$2-1))</f>
        <v/>
      </c>
      <c r="DR19" s="47" t="str">
        <f>IF('Res Rent Roll'!$B20="","",Rollover!DQ20*'Res Rent Roll'!$S20*'Res Rent Roll'!$C20*(1+'Property Summary'!$L$22)^(Releasing!DR$2-1))</f>
        <v/>
      </c>
      <c r="DS19" s="47" t="str">
        <f>IF('Res Rent Roll'!$B20="","",Rollover!DR20*'Res Rent Roll'!$S20*'Res Rent Roll'!$C20*(1+'Property Summary'!$L$22)^(Releasing!DS$2-1))</f>
        <v/>
      </c>
      <c r="DT19" s="47" t="str">
        <f>IF('Res Rent Roll'!$B20="","",Rollover!DS20*'Res Rent Roll'!$S20*'Res Rent Roll'!$C20*(1+'Property Summary'!$L$22)^(Releasing!DT$2-1))</f>
        <v/>
      </c>
      <c r="DU19" s="47" t="str">
        <f>IF('Res Rent Roll'!$B20="","",Rollover!DT20*'Res Rent Roll'!$S20*'Res Rent Roll'!$C20*(1+'Property Summary'!$L$22)^(Releasing!DU$2-1))</f>
        <v/>
      </c>
      <c r="DV19" s="47" t="str">
        <f>IF('Res Rent Roll'!$B20="","",Rollover!DU20*'Res Rent Roll'!$S20*'Res Rent Roll'!$C20*(1+'Property Summary'!$L$22)^(Releasing!DV$2-1))</f>
        <v/>
      </c>
      <c r="DW19" s="47" t="str">
        <f>IF('Res Rent Roll'!$B20="","",Rollover!DV20*'Res Rent Roll'!$S20*'Res Rent Roll'!$C20*(1+'Property Summary'!$L$22)^(Releasing!DW$2-1))</f>
        <v/>
      </c>
      <c r="DX19" s="47" t="str">
        <f>IF('Res Rent Roll'!$B20="","",Rollover!DW20*'Res Rent Roll'!$S20*'Res Rent Roll'!$C20*(1+'Property Summary'!$L$22)^(Releasing!DX$2-1))</f>
        <v/>
      </c>
      <c r="DY19" s="47" t="str">
        <f>IF('Res Rent Roll'!$B20="","",Rollover!DX20*'Res Rent Roll'!$S20*'Res Rent Roll'!$C20*(1+'Property Summary'!$L$22)^(Releasing!DY$2-1))</f>
        <v/>
      </c>
      <c r="DZ19" s="47" t="str">
        <f>IF('Res Rent Roll'!$B20="","",Rollover!DY20*'Res Rent Roll'!$S20*'Res Rent Roll'!$C20*(1+'Property Summary'!$L$22)^(Releasing!DZ$2-1))</f>
        <v/>
      </c>
      <c r="EA19" s="47" t="str">
        <f>IF('Res Rent Roll'!$B20="","",Rollover!DZ20*'Res Rent Roll'!$S20*'Res Rent Roll'!$C20*(1+'Property Summary'!$L$22)^(Releasing!EA$2-1))</f>
        <v/>
      </c>
      <c r="EB19" s="47" t="str">
        <f>IF('Res Rent Roll'!$B20="","",Rollover!EA20*'Res Rent Roll'!$S20*'Res Rent Roll'!$C20*(1+'Property Summary'!$L$22)^(Releasing!EB$2-1))</f>
        <v/>
      </c>
      <c r="EC19" s="47" t="str">
        <f>IF('Res Rent Roll'!$B20="","",Rollover!EB20*'Res Rent Roll'!$S20*'Res Rent Roll'!$C20*(1+'Property Summary'!$L$22)^(Releasing!EC$2-1))</f>
        <v/>
      </c>
      <c r="ED19" s="47" t="str">
        <f>IF('Res Rent Roll'!$B20="","",Rollover!EC20*'Res Rent Roll'!$S20*'Res Rent Roll'!$C20*(1+'Property Summary'!$L$22)^(Releasing!ED$2-1))</f>
        <v/>
      </c>
      <c r="EE19" s="47" t="str">
        <f>IF('Res Rent Roll'!$B20="","",Rollover!ED20*'Res Rent Roll'!$S20*'Res Rent Roll'!$C20*(1+'Property Summary'!$L$22)^(Releasing!EE$2-1))</f>
        <v/>
      </c>
      <c r="EF19" s="47" t="str">
        <f>IF('Res Rent Roll'!$B20="","",Rollover!EE20*'Res Rent Roll'!$S20*'Res Rent Roll'!$C20*(1+'Property Summary'!$L$22)^(Releasing!EF$2-1))</f>
        <v/>
      </c>
      <c r="EG19" s="47" t="str">
        <f>IF('Res Rent Roll'!$B20="","",Rollover!EF20*'Res Rent Roll'!$S20*'Res Rent Roll'!$C20*(1+'Property Summary'!$L$22)^(Releasing!EG$2-1))</f>
        <v/>
      </c>
      <c r="EH19" s="47" t="str">
        <f>IF('Res Rent Roll'!$B20="","",Rollover!EG20*'Res Rent Roll'!$S20*'Res Rent Roll'!$C20*(1+'Property Summary'!$L$22)^(Releasing!EH$2-1))</f>
        <v/>
      </c>
      <c r="EI19" s="47" t="str">
        <f>IF('Res Rent Roll'!$B20="","",Rollover!EH20*'Res Rent Roll'!$S20*'Res Rent Roll'!$C20*(1+'Property Summary'!$L$22)^(Releasing!EI$2-1))</f>
        <v/>
      </c>
      <c r="EJ19" s="47" t="str">
        <f>IF('Res Rent Roll'!$B20="","",Rollover!EI20*'Res Rent Roll'!$S20*'Res Rent Roll'!$C20*(1+'Property Summary'!$L$22)^(Releasing!EJ$2-1))</f>
        <v/>
      </c>
      <c r="EK19" s="47" t="str">
        <f>IF('Res Rent Roll'!$B20="","",Rollover!EJ20*'Res Rent Roll'!$S20*'Res Rent Roll'!$C20*(1+'Property Summary'!$L$22)^(Releasing!EK$2-1))</f>
        <v/>
      </c>
      <c r="EL19" s="47" t="str">
        <f>IF('Res Rent Roll'!$B20="","",Rollover!EK20*'Res Rent Roll'!$S20*'Res Rent Roll'!$C20*(1+'Property Summary'!$L$22)^(Releasing!EL$2-1))</f>
        <v/>
      </c>
      <c r="EM19" s="47" t="str">
        <f>IF('Res Rent Roll'!$B20="","",Rollover!EL20*'Res Rent Roll'!$S20*'Res Rent Roll'!$C20*(1+'Property Summary'!$L$22)^(Releasing!EM$2-1))</f>
        <v/>
      </c>
      <c r="EN19" s="47" t="str">
        <f>IF('Res Rent Roll'!$B20="","",Rollover!EM20*'Res Rent Roll'!$S20*'Res Rent Roll'!$C20*(1+'Property Summary'!$L$22)^(Releasing!EN$2-1))</f>
        <v/>
      </c>
      <c r="EO19" s="47" t="str">
        <f>IF('Res Rent Roll'!$B20="","",Rollover!EN20*'Res Rent Roll'!$S20*'Res Rent Roll'!$C20*(1+'Property Summary'!$L$22)^(Releasing!EO$2-1))</f>
        <v/>
      </c>
      <c r="EP19" s="47" t="str">
        <f>IF('Res Rent Roll'!$B20="","",Rollover!EO20*'Res Rent Roll'!$S20*'Res Rent Roll'!$C20*(1+'Property Summary'!$L$22)^(Releasing!EP$2-1))</f>
        <v/>
      </c>
      <c r="EQ19" s="47" t="str">
        <f>IF('Res Rent Roll'!$B20="","",Rollover!EP20*'Res Rent Roll'!$S20*'Res Rent Roll'!$C20*(1+'Property Summary'!$L$22)^(Releasing!EQ$2-1))</f>
        <v/>
      </c>
      <c r="ER19" s="47" t="str">
        <f>IF('Res Rent Roll'!$B20="","",Rollover!EQ20*'Res Rent Roll'!$S20*'Res Rent Roll'!$C20*(1+'Property Summary'!$L$22)^(Releasing!ER$2-1))</f>
        <v/>
      </c>
      <c r="ES19" s="47" t="str">
        <f>IF('Res Rent Roll'!$B20="","",Rollover!ER20*'Res Rent Roll'!$S20*'Res Rent Roll'!$C20*(1+'Property Summary'!$L$22)^(Releasing!ES$2-1))</f>
        <v/>
      </c>
      <c r="ET19" s="47" t="str">
        <f>IF('Res Rent Roll'!$B20="","",Rollover!ES20*'Res Rent Roll'!$S20*'Res Rent Roll'!$C20*(1+'Property Summary'!$L$22)^(Releasing!ET$2-1))</f>
        <v/>
      </c>
      <c r="EU19" s="47" t="str">
        <f>IF('Res Rent Roll'!$B20="","",Rollover!ET20*'Res Rent Roll'!$S20*'Res Rent Roll'!$C20*(1+'Property Summary'!$L$22)^(Releasing!EU$2-1))</f>
        <v/>
      </c>
      <c r="EV19" s="47" t="str">
        <f>IF('Res Rent Roll'!$B20="","",Rollover!EU20*'Res Rent Roll'!$S20*'Res Rent Roll'!$C20*(1+'Property Summary'!$L$22)^(Releasing!EV$2-1))</f>
        <v/>
      </c>
      <c r="EW19" s="47" t="str">
        <f>IF('Res Rent Roll'!$B20="","",Rollover!EV20*'Res Rent Roll'!$S20*'Res Rent Roll'!$C20*(1+'Property Summary'!$L$22)^(Releasing!EW$2-1))</f>
        <v/>
      </c>
      <c r="EX19" s="47" t="str">
        <f>IF('Res Rent Roll'!$B20="","",Rollover!EW20*'Res Rent Roll'!$S20*'Res Rent Roll'!$C20*(1+'Property Summary'!$L$22)^(Releasing!EX$2-1))</f>
        <v/>
      </c>
      <c r="EY19" s="47" t="str">
        <f>IF('Res Rent Roll'!$B20="","",Rollover!EX20*'Res Rent Roll'!$S20*'Res Rent Roll'!$C20*(1+'Property Summary'!$L$22)^(Releasing!EY$2-1))</f>
        <v/>
      </c>
      <c r="EZ19" s="47" t="str">
        <f>IF('Res Rent Roll'!$B20="","",Rollover!EY20*'Res Rent Roll'!$S20*'Res Rent Roll'!$C20*(1+'Property Summary'!$L$22)^(Releasing!EZ$2-1))</f>
        <v/>
      </c>
      <c r="FA19" s="47" t="str">
        <f>IF('Res Rent Roll'!$B20="","",Rollover!EZ20*'Res Rent Roll'!$S20*'Res Rent Roll'!$C20*(1+'Property Summary'!$L$22)^(Releasing!FA$2-1))</f>
        <v/>
      </c>
      <c r="FB19" s="47" t="str">
        <f>IF('Res Rent Roll'!$B20="","",Rollover!FA20*'Res Rent Roll'!$S20*'Res Rent Roll'!$C20*(1+'Property Summary'!$L$22)^(Releasing!FB$2-1))</f>
        <v/>
      </c>
      <c r="FC19" s="47" t="str">
        <f>IF('Res Rent Roll'!$B20="","",Rollover!FB20*'Res Rent Roll'!$S20*'Res Rent Roll'!$C20*(1+'Property Summary'!$L$22)^(Releasing!FC$2-1))</f>
        <v/>
      </c>
      <c r="FD19" s="47" t="str">
        <f>IF('Res Rent Roll'!$B20="","",Rollover!FC20*'Res Rent Roll'!$S20*'Res Rent Roll'!$C20*(1+'Property Summary'!$L$22)^(Releasing!FD$2-1))</f>
        <v/>
      </c>
      <c r="FE19" s="47" t="str">
        <f>IF('Res Rent Roll'!$B20="","",Rollover!FD20*'Res Rent Roll'!$S20*'Res Rent Roll'!$C20*(1+'Property Summary'!$L$22)^(Releasing!FE$2-1))</f>
        <v/>
      </c>
      <c r="FF19" s="47" t="str">
        <f>IF('Res Rent Roll'!$B20="","",Rollover!FE20*'Res Rent Roll'!$S20*'Res Rent Roll'!$C20*(1+'Property Summary'!$L$22)^(Releasing!FF$2-1))</f>
        <v/>
      </c>
      <c r="FG19" s="47" t="str">
        <f>IF('Res Rent Roll'!$B20="","",Rollover!FF20*'Res Rent Roll'!$S20*'Res Rent Roll'!$C20*(1+'Property Summary'!$L$22)^(Releasing!FG$2-1))</f>
        <v/>
      </c>
      <c r="FH19" s="47" t="str">
        <f>IF('Res Rent Roll'!$B20="","",Rollover!FG20*'Res Rent Roll'!$S20*'Res Rent Roll'!$C20*(1+'Property Summary'!$L$22)^(Releasing!FH$2-1))</f>
        <v/>
      </c>
      <c r="FI19" s="47" t="str">
        <f>IF('Res Rent Roll'!$B20="","",Rollover!FH20*'Res Rent Roll'!$S20*'Res Rent Roll'!$C20*(1+'Property Summary'!$L$22)^(Releasing!FI$2-1))</f>
        <v/>
      </c>
      <c r="FJ19" s="47" t="str">
        <f>IF('Res Rent Roll'!$B20="","",Rollover!FI20*'Res Rent Roll'!$S20*'Res Rent Roll'!$C20*(1+'Property Summary'!$L$22)^(Releasing!FJ$2-1))</f>
        <v/>
      </c>
      <c r="FK19" s="47" t="str">
        <f>IF('Res Rent Roll'!$B20="","",Rollover!FJ20*'Res Rent Roll'!$S20*'Res Rent Roll'!$C20*(1+'Property Summary'!$L$22)^(Releasing!FK$2-1))</f>
        <v/>
      </c>
      <c r="FL19" s="47" t="str">
        <f>IF('Res Rent Roll'!$B20="","",Rollover!FK20*'Res Rent Roll'!$S20*'Res Rent Roll'!$C20*(1+'Property Summary'!$L$22)^(Releasing!FL$2-1))</f>
        <v/>
      </c>
      <c r="FM19" s="47" t="str">
        <f>IF('Res Rent Roll'!$B20="","",Rollover!FL20*'Res Rent Roll'!$S20*'Res Rent Roll'!$C20*(1+'Property Summary'!$L$22)^(Releasing!FM$2-1))</f>
        <v/>
      </c>
      <c r="FN19" s="47" t="str">
        <f>IF('Res Rent Roll'!$B20="","",Rollover!FM20*'Res Rent Roll'!$S20*'Res Rent Roll'!$C20*(1+'Property Summary'!$L$22)^(Releasing!FN$2-1))</f>
        <v/>
      </c>
      <c r="FO19" s="47" t="str">
        <f>IF('Res Rent Roll'!$B20="","",Rollover!FN20*'Res Rent Roll'!$S20*'Res Rent Roll'!$C20*(1+'Property Summary'!$L$22)^(Releasing!FO$2-1))</f>
        <v/>
      </c>
      <c r="FP19" s="47" t="str">
        <f>IF('Res Rent Roll'!$B20="","",Rollover!FO20*'Res Rent Roll'!$S20*'Res Rent Roll'!$C20*(1+'Property Summary'!$L$22)^(Releasing!FP$2-1))</f>
        <v/>
      </c>
      <c r="FQ19" s="47" t="str">
        <f>IF('Res Rent Roll'!$B20="","",Rollover!FP20*'Res Rent Roll'!$S20*'Res Rent Roll'!$C20*(1+'Property Summary'!$L$22)^(Releasing!FQ$2-1))</f>
        <v/>
      </c>
      <c r="FR19" s="47" t="str">
        <f>IF('Res Rent Roll'!$B20="","",Rollover!FQ20*'Res Rent Roll'!$S20*'Res Rent Roll'!$C20*(1+'Property Summary'!$L$22)^(Releasing!FR$2-1))</f>
        <v/>
      </c>
      <c r="FS19" s="47" t="str">
        <f>IF('Res Rent Roll'!$B20="","",Rollover!FR20*'Res Rent Roll'!$S20*'Res Rent Roll'!$C20*(1+'Property Summary'!$L$22)^(Releasing!FS$2-1))</f>
        <v/>
      </c>
      <c r="FT19" s="47" t="str">
        <f>IF('Res Rent Roll'!$B20="","",Rollover!FS20*'Res Rent Roll'!$S20*'Res Rent Roll'!$C20*(1+'Property Summary'!$L$22)^(Releasing!FT$2-1))</f>
        <v/>
      </c>
      <c r="FU19" s="47" t="str">
        <f>IF('Res Rent Roll'!$B20="","",Rollover!FT20*'Res Rent Roll'!$S20*'Res Rent Roll'!$C20*(1+'Property Summary'!$L$22)^(Releasing!FU$2-1))</f>
        <v/>
      </c>
      <c r="FV19" s="47" t="str">
        <f>IF('Res Rent Roll'!$B20="","",Rollover!FU20*'Res Rent Roll'!$S20*'Res Rent Roll'!$C20*(1+'Property Summary'!$L$22)^(Releasing!FV$2-1))</f>
        <v/>
      </c>
      <c r="FW19" s="47" t="str">
        <f>IF('Res Rent Roll'!$B20="","",Rollover!FV20*'Res Rent Roll'!$S20*'Res Rent Roll'!$C20*(1+'Property Summary'!$L$22)^(Releasing!FW$2-1))</f>
        <v/>
      </c>
      <c r="FX19" s="47" t="str">
        <f>IF('Res Rent Roll'!$B20="","",Rollover!FW20*'Res Rent Roll'!$S20*'Res Rent Roll'!$C20*(1+'Property Summary'!$L$22)^(Releasing!FX$2-1))</f>
        <v/>
      </c>
      <c r="FY19" s="47" t="str">
        <f>IF('Res Rent Roll'!$B20="","",Rollover!FX20*'Res Rent Roll'!$S20*'Res Rent Roll'!$C20*(1+'Property Summary'!$L$22)^(Releasing!FY$2-1))</f>
        <v/>
      </c>
      <c r="FZ19" s="47" t="str">
        <f>IF('Res Rent Roll'!$B20="","",Rollover!FY20*'Res Rent Roll'!$S20*'Res Rent Roll'!$C20*(1+'Property Summary'!$L$22)^(Releasing!FZ$2-1))</f>
        <v/>
      </c>
      <c r="GA19" s="48" t="str">
        <f>IF('Res Rent Roll'!$B20="","",Rollover!FZ20*'Res Rent Roll'!$S20*'Res Rent Roll'!$C20*(1+'Property Summary'!$L$22)^(Releasing!GA$2-1))</f>
        <v/>
      </c>
    </row>
    <row r="20" spans="2:183" x14ac:dyDescent="0.3">
      <c r="B20" s="42" t="str">
        <f>IF('Res Rent Roll'!$B21="","",'Res Rent Roll'!$B21)</f>
        <v/>
      </c>
      <c r="C20" s="43"/>
      <c r="D20" s="47" t="str">
        <f>IF('Res Rent Roll'!$B21="","",Rollover!C21*'Res Rent Roll'!$S21*'Res Rent Roll'!$C21*(1+'Property Summary'!$L$22)^(Releasing!D$2-1))</f>
        <v/>
      </c>
      <c r="E20" s="47" t="str">
        <f>IF('Res Rent Roll'!$B21="","",Rollover!D21*'Res Rent Roll'!$S21*'Res Rent Roll'!$C21*(1+'Property Summary'!$L$22)^(Releasing!E$2-1))</f>
        <v/>
      </c>
      <c r="F20" s="47" t="str">
        <f>IF('Res Rent Roll'!$B21="","",Rollover!E21*'Res Rent Roll'!$S21*'Res Rent Roll'!$C21*(1+'Property Summary'!$L$22)^(Releasing!F$2-1))</f>
        <v/>
      </c>
      <c r="G20" s="47" t="str">
        <f>IF('Res Rent Roll'!$B21="","",Rollover!F21*'Res Rent Roll'!$S21*'Res Rent Roll'!$C21*(1+'Property Summary'!$L$22)^(Releasing!G$2-1))</f>
        <v/>
      </c>
      <c r="H20" s="47" t="str">
        <f>IF('Res Rent Roll'!$B21="","",Rollover!G21*'Res Rent Roll'!$S21*'Res Rent Roll'!$C21*(1+'Property Summary'!$L$22)^(Releasing!H$2-1))</f>
        <v/>
      </c>
      <c r="I20" s="47" t="str">
        <f>IF('Res Rent Roll'!$B21="","",Rollover!H21*'Res Rent Roll'!$S21*'Res Rent Roll'!$C21*(1+'Property Summary'!$L$22)^(Releasing!I$2-1))</f>
        <v/>
      </c>
      <c r="J20" s="47" t="str">
        <f>IF('Res Rent Roll'!$B21="","",Rollover!I21*'Res Rent Roll'!$S21*'Res Rent Roll'!$C21*(1+'Property Summary'!$L$22)^(Releasing!J$2-1))</f>
        <v/>
      </c>
      <c r="K20" s="47" t="str">
        <f>IF('Res Rent Roll'!$B21="","",Rollover!J21*'Res Rent Roll'!$S21*'Res Rent Roll'!$C21*(1+'Property Summary'!$L$22)^(Releasing!K$2-1))</f>
        <v/>
      </c>
      <c r="L20" s="47" t="str">
        <f>IF('Res Rent Roll'!$B21="","",Rollover!K21*'Res Rent Roll'!$S21*'Res Rent Roll'!$C21*(1+'Property Summary'!$L$22)^(Releasing!L$2-1))</f>
        <v/>
      </c>
      <c r="M20" s="47" t="str">
        <f>IF('Res Rent Roll'!$B21="","",Rollover!L21*'Res Rent Roll'!$S21*'Res Rent Roll'!$C21*(1+'Property Summary'!$L$22)^(Releasing!M$2-1))</f>
        <v/>
      </c>
      <c r="N20" s="47" t="str">
        <f>IF('Res Rent Roll'!$B21="","",Rollover!M21*'Res Rent Roll'!$S21*'Res Rent Roll'!$C21*(1+'Property Summary'!$L$22)^(Releasing!N$2-1))</f>
        <v/>
      </c>
      <c r="O20" s="47" t="str">
        <f>IF('Res Rent Roll'!$B21="","",Rollover!N21*'Res Rent Roll'!$S21*'Res Rent Roll'!$C21*(1+'Property Summary'!$L$22)^(Releasing!O$2-1))</f>
        <v/>
      </c>
      <c r="P20" s="47" t="str">
        <f>IF('Res Rent Roll'!$B21="","",Rollover!O21*'Res Rent Roll'!$S21*'Res Rent Roll'!$C21*(1+'Property Summary'!$L$22)^(Releasing!P$2-1))</f>
        <v/>
      </c>
      <c r="Q20" s="47" t="str">
        <f>IF('Res Rent Roll'!$B21="","",Rollover!P21*'Res Rent Roll'!$S21*'Res Rent Roll'!$C21*(1+'Property Summary'!$L$22)^(Releasing!Q$2-1))</f>
        <v/>
      </c>
      <c r="R20" s="47" t="str">
        <f>IF('Res Rent Roll'!$B21="","",Rollover!Q21*'Res Rent Roll'!$S21*'Res Rent Roll'!$C21*(1+'Property Summary'!$L$22)^(Releasing!R$2-1))</f>
        <v/>
      </c>
      <c r="S20" s="47" t="str">
        <f>IF('Res Rent Roll'!$B21="","",Rollover!R21*'Res Rent Roll'!$S21*'Res Rent Roll'!$C21*(1+'Property Summary'!$L$22)^(Releasing!S$2-1))</f>
        <v/>
      </c>
      <c r="T20" s="47" t="str">
        <f>IF('Res Rent Roll'!$B21="","",Rollover!S21*'Res Rent Roll'!$S21*'Res Rent Roll'!$C21*(1+'Property Summary'!$L$22)^(Releasing!T$2-1))</f>
        <v/>
      </c>
      <c r="U20" s="47" t="str">
        <f>IF('Res Rent Roll'!$B21="","",Rollover!T21*'Res Rent Roll'!$S21*'Res Rent Roll'!$C21*(1+'Property Summary'!$L$22)^(Releasing!U$2-1))</f>
        <v/>
      </c>
      <c r="V20" s="47" t="str">
        <f>IF('Res Rent Roll'!$B21="","",Rollover!U21*'Res Rent Roll'!$S21*'Res Rent Roll'!$C21*(1+'Property Summary'!$L$22)^(Releasing!V$2-1))</f>
        <v/>
      </c>
      <c r="W20" s="47" t="str">
        <f>IF('Res Rent Roll'!$B21="","",Rollover!V21*'Res Rent Roll'!$S21*'Res Rent Roll'!$C21*(1+'Property Summary'!$L$22)^(Releasing!W$2-1))</f>
        <v/>
      </c>
      <c r="X20" s="47" t="str">
        <f>IF('Res Rent Roll'!$B21="","",Rollover!W21*'Res Rent Roll'!$S21*'Res Rent Roll'!$C21*(1+'Property Summary'!$L$22)^(Releasing!X$2-1))</f>
        <v/>
      </c>
      <c r="Y20" s="47" t="str">
        <f>IF('Res Rent Roll'!$B21="","",Rollover!X21*'Res Rent Roll'!$S21*'Res Rent Roll'!$C21*(1+'Property Summary'!$L$22)^(Releasing!Y$2-1))</f>
        <v/>
      </c>
      <c r="Z20" s="47" t="str">
        <f>IF('Res Rent Roll'!$B21="","",Rollover!Y21*'Res Rent Roll'!$S21*'Res Rent Roll'!$C21*(1+'Property Summary'!$L$22)^(Releasing!Z$2-1))</f>
        <v/>
      </c>
      <c r="AA20" s="47" t="str">
        <f>IF('Res Rent Roll'!$B21="","",Rollover!Z21*'Res Rent Roll'!$S21*'Res Rent Roll'!$C21*(1+'Property Summary'!$L$22)^(Releasing!AA$2-1))</f>
        <v/>
      </c>
      <c r="AB20" s="47" t="str">
        <f>IF('Res Rent Roll'!$B21="","",Rollover!AA21*'Res Rent Roll'!$S21*'Res Rent Roll'!$C21*(1+'Property Summary'!$L$22)^(Releasing!AB$2-1))</f>
        <v/>
      </c>
      <c r="AC20" s="47" t="str">
        <f>IF('Res Rent Roll'!$B21="","",Rollover!AB21*'Res Rent Roll'!$S21*'Res Rent Roll'!$C21*(1+'Property Summary'!$L$22)^(Releasing!AC$2-1))</f>
        <v/>
      </c>
      <c r="AD20" s="47" t="str">
        <f>IF('Res Rent Roll'!$B21="","",Rollover!AC21*'Res Rent Roll'!$S21*'Res Rent Roll'!$C21*(1+'Property Summary'!$L$22)^(Releasing!AD$2-1))</f>
        <v/>
      </c>
      <c r="AE20" s="47" t="str">
        <f>IF('Res Rent Roll'!$B21="","",Rollover!AD21*'Res Rent Roll'!$S21*'Res Rent Roll'!$C21*(1+'Property Summary'!$L$22)^(Releasing!AE$2-1))</f>
        <v/>
      </c>
      <c r="AF20" s="47" t="str">
        <f>IF('Res Rent Roll'!$B21="","",Rollover!AE21*'Res Rent Roll'!$S21*'Res Rent Roll'!$C21*(1+'Property Summary'!$L$22)^(Releasing!AF$2-1))</f>
        <v/>
      </c>
      <c r="AG20" s="47" t="str">
        <f>IF('Res Rent Roll'!$B21="","",Rollover!AF21*'Res Rent Roll'!$S21*'Res Rent Roll'!$C21*(1+'Property Summary'!$L$22)^(Releasing!AG$2-1))</f>
        <v/>
      </c>
      <c r="AH20" s="47" t="str">
        <f>IF('Res Rent Roll'!$B21="","",Rollover!AG21*'Res Rent Roll'!$S21*'Res Rent Roll'!$C21*(1+'Property Summary'!$L$22)^(Releasing!AH$2-1))</f>
        <v/>
      </c>
      <c r="AI20" s="47" t="str">
        <f>IF('Res Rent Roll'!$B21="","",Rollover!AH21*'Res Rent Roll'!$S21*'Res Rent Roll'!$C21*(1+'Property Summary'!$L$22)^(Releasing!AI$2-1))</f>
        <v/>
      </c>
      <c r="AJ20" s="47" t="str">
        <f>IF('Res Rent Roll'!$B21="","",Rollover!AI21*'Res Rent Roll'!$S21*'Res Rent Roll'!$C21*(1+'Property Summary'!$L$22)^(Releasing!AJ$2-1))</f>
        <v/>
      </c>
      <c r="AK20" s="47" t="str">
        <f>IF('Res Rent Roll'!$B21="","",Rollover!AJ21*'Res Rent Roll'!$S21*'Res Rent Roll'!$C21*(1+'Property Summary'!$L$22)^(Releasing!AK$2-1))</f>
        <v/>
      </c>
      <c r="AL20" s="47" t="str">
        <f>IF('Res Rent Roll'!$B21="","",Rollover!AK21*'Res Rent Roll'!$S21*'Res Rent Roll'!$C21*(1+'Property Summary'!$L$22)^(Releasing!AL$2-1))</f>
        <v/>
      </c>
      <c r="AM20" s="47" t="str">
        <f>IF('Res Rent Roll'!$B21="","",Rollover!AL21*'Res Rent Roll'!$S21*'Res Rent Roll'!$C21*(1+'Property Summary'!$L$22)^(Releasing!AM$2-1))</f>
        <v/>
      </c>
      <c r="AN20" s="47" t="str">
        <f>IF('Res Rent Roll'!$B21="","",Rollover!AM21*'Res Rent Roll'!$S21*'Res Rent Roll'!$C21*(1+'Property Summary'!$L$22)^(Releasing!AN$2-1))</f>
        <v/>
      </c>
      <c r="AO20" s="47" t="str">
        <f>IF('Res Rent Roll'!$B21="","",Rollover!AN21*'Res Rent Roll'!$S21*'Res Rent Roll'!$C21*(1+'Property Summary'!$L$22)^(Releasing!AO$2-1))</f>
        <v/>
      </c>
      <c r="AP20" s="47" t="str">
        <f>IF('Res Rent Roll'!$B21="","",Rollover!AO21*'Res Rent Roll'!$S21*'Res Rent Roll'!$C21*(1+'Property Summary'!$L$22)^(Releasing!AP$2-1))</f>
        <v/>
      </c>
      <c r="AQ20" s="47" t="str">
        <f>IF('Res Rent Roll'!$B21="","",Rollover!AP21*'Res Rent Roll'!$S21*'Res Rent Roll'!$C21*(1+'Property Summary'!$L$22)^(Releasing!AQ$2-1))</f>
        <v/>
      </c>
      <c r="AR20" s="47" t="str">
        <f>IF('Res Rent Roll'!$B21="","",Rollover!AQ21*'Res Rent Roll'!$S21*'Res Rent Roll'!$C21*(1+'Property Summary'!$L$22)^(Releasing!AR$2-1))</f>
        <v/>
      </c>
      <c r="AS20" s="47" t="str">
        <f>IF('Res Rent Roll'!$B21="","",Rollover!AR21*'Res Rent Roll'!$S21*'Res Rent Roll'!$C21*(1+'Property Summary'!$L$22)^(Releasing!AS$2-1))</f>
        <v/>
      </c>
      <c r="AT20" s="47" t="str">
        <f>IF('Res Rent Roll'!$B21="","",Rollover!AS21*'Res Rent Roll'!$S21*'Res Rent Roll'!$C21*(1+'Property Summary'!$L$22)^(Releasing!AT$2-1))</f>
        <v/>
      </c>
      <c r="AU20" s="47" t="str">
        <f>IF('Res Rent Roll'!$B21="","",Rollover!AT21*'Res Rent Roll'!$S21*'Res Rent Roll'!$C21*(1+'Property Summary'!$L$22)^(Releasing!AU$2-1))</f>
        <v/>
      </c>
      <c r="AV20" s="47" t="str">
        <f>IF('Res Rent Roll'!$B21="","",Rollover!AU21*'Res Rent Roll'!$S21*'Res Rent Roll'!$C21*(1+'Property Summary'!$L$22)^(Releasing!AV$2-1))</f>
        <v/>
      </c>
      <c r="AW20" s="47" t="str">
        <f>IF('Res Rent Roll'!$B21="","",Rollover!AV21*'Res Rent Roll'!$S21*'Res Rent Roll'!$C21*(1+'Property Summary'!$L$22)^(Releasing!AW$2-1))</f>
        <v/>
      </c>
      <c r="AX20" s="47" t="str">
        <f>IF('Res Rent Roll'!$B21="","",Rollover!AW21*'Res Rent Roll'!$S21*'Res Rent Roll'!$C21*(1+'Property Summary'!$L$22)^(Releasing!AX$2-1))</f>
        <v/>
      </c>
      <c r="AY20" s="47" t="str">
        <f>IF('Res Rent Roll'!$B21="","",Rollover!AX21*'Res Rent Roll'!$S21*'Res Rent Roll'!$C21*(1+'Property Summary'!$L$22)^(Releasing!AY$2-1))</f>
        <v/>
      </c>
      <c r="AZ20" s="47" t="str">
        <f>IF('Res Rent Roll'!$B21="","",Rollover!AY21*'Res Rent Roll'!$S21*'Res Rent Roll'!$C21*(1+'Property Summary'!$L$22)^(Releasing!AZ$2-1))</f>
        <v/>
      </c>
      <c r="BA20" s="47" t="str">
        <f>IF('Res Rent Roll'!$B21="","",Rollover!AZ21*'Res Rent Roll'!$S21*'Res Rent Roll'!$C21*(1+'Property Summary'!$L$22)^(Releasing!BA$2-1))</f>
        <v/>
      </c>
      <c r="BB20" s="47" t="str">
        <f>IF('Res Rent Roll'!$B21="","",Rollover!BA21*'Res Rent Roll'!$S21*'Res Rent Roll'!$C21*(1+'Property Summary'!$L$22)^(Releasing!BB$2-1))</f>
        <v/>
      </c>
      <c r="BC20" s="47" t="str">
        <f>IF('Res Rent Roll'!$B21="","",Rollover!BB21*'Res Rent Roll'!$S21*'Res Rent Roll'!$C21*(1+'Property Summary'!$L$22)^(Releasing!BC$2-1))</f>
        <v/>
      </c>
      <c r="BD20" s="47" t="str">
        <f>IF('Res Rent Roll'!$B21="","",Rollover!BC21*'Res Rent Roll'!$S21*'Res Rent Roll'!$C21*(1+'Property Summary'!$L$22)^(Releasing!BD$2-1))</f>
        <v/>
      </c>
      <c r="BE20" s="47" t="str">
        <f>IF('Res Rent Roll'!$B21="","",Rollover!BD21*'Res Rent Roll'!$S21*'Res Rent Roll'!$C21*(1+'Property Summary'!$L$22)^(Releasing!BE$2-1))</f>
        <v/>
      </c>
      <c r="BF20" s="47" t="str">
        <f>IF('Res Rent Roll'!$B21="","",Rollover!BE21*'Res Rent Roll'!$S21*'Res Rent Roll'!$C21*(1+'Property Summary'!$L$22)^(Releasing!BF$2-1))</f>
        <v/>
      </c>
      <c r="BG20" s="47" t="str">
        <f>IF('Res Rent Roll'!$B21="","",Rollover!BF21*'Res Rent Roll'!$S21*'Res Rent Roll'!$C21*(1+'Property Summary'!$L$22)^(Releasing!BG$2-1))</f>
        <v/>
      </c>
      <c r="BH20" s="47" t="str">
        <f>IF('Res Rent Roll'!$B21="","",Rollover!BG21*'Res Rent Roll'!$S21*'Res Rent Roll'!$C21*(1+'Property Summary'!$L$22)^(Releasing!BH$2-1))</f>
        <v/>
      </c>
      <c r="BI20" s="47" t="str">
        <f>IF('Res Rent Roll'!$B21="","",Rollover!BH21*'Res Rent Roll'!$S21*'Res Rent Roll'!$C21*(1+'Property Summary'!$L$22)^(Releasing!BI$2-1))</f>
        <v/>
      </c>
      <c r="BJ20" s="47" t="str">
        <f>IF('Res Rent Roll'!$B21="","",Rollover!BI21*'Res Rent Roll'!$S21*'Res Rent Roll'!$C21*(1+'Property Summary'!$L$22)^(Releasing!BJ$2-1))</f>
        <v/>
      </c>
      <c r="BK20" s="47" t="str">
        <f>IF('Res Rent Roll'!$B21="","",Rollover!BJ21*'Res Rent Roll'!$S21*'Res Rent Roll'!$C21*(1+'Property Summary'!$L$22)^(Releasing!BK$2-1))</f>
        <v/>
      </c>
      <c r="BL20" s="47" t="str">
        <f>IF('Res Rent Roll'!$B21="","",Rollover!BK21*'Res Rent Roll'!$S21*'Res Rent Roll'!$C21*(1+'Property Summary'!$L$22)^(Releasing!BL$2-1))</f>
        <v/>
      </c>
      <c r="BM20" s="47" t="str">
        <f>IF('Res Rent Roll'!$B21="","",Rollover!BL21*'Res Rent Roll'!$S21*'Res Rent Roll'!$C21*(1+'Property Summary'!$L$22)^(Releasing!BM$2-1))</f>
        <v/>
      </c>
      <c r="BN20" s="47" t="str">
        <f>IF('Res Rent Roll'!$B21="","",Rollover!BM21*'Res Rent Roll'!$S21*'Res Rent Roll'!$C21*(1+'Property Summary'!$L$22)^(Releasing!BN$2-1))</f>
        <v/>
      </c>
      <c r="BO20" s="47" t="str">
        <f>IF('Res Rent Roll'!$B21="","",Rollover!BN21*'Res Rent Roll'!$S21*'Res Rent Roll'!$C21*(1+'Property Summary'!$L$22)^(Releasing!BO$2-1))</f>
        <v/>
      </c>
      <c r="BP20" s="47" t="str">
        <f>IF('Res Rent Roll'!$B21="","",Rollover!BO21*'Res Rent Roll'!$S21*'Res Rent Roll'!$C21*(1+'Property Summary'!$L$22)^(Releasing!BP$2-1))</f>
        <v/>
      </c>
      <c r="BQ20" s="47" t="str">
        <f>IF('Res Rent Roll'!$B21="","",Rollover!BP21*'Res Rent Roll'!$S21*'Res Rent Roll'!$C21*(1+'Property Summary'!$L$22)^(Releasing!BQ$2-1))</f>
        <v/>
      </c>
      <c r="BR20" s="47" t="str">
        <f>IF('Res Rent Roll'!$B21="","",Rollover!BQ21*'Res Rent Roll'!$S21*'Res Rent Roll'!$C21*(1+'Property Summary'!$L$22)^(Releasing!BR$2-1))</f>
        <v/>
      </c>
      <c r="BS20" s="47" t="str">
        <f>IF('Res Rent Roll'!$B21="","",Rollover!BR21*'Res Rent Roll'!$S21*'Res Rent Roll'!$C21*(1+'Property Summary'!$L$22)^(Releasing!BS$2-1))</f>
        <v/>
      </c>
      <c r="BT20" s="47" t="str">
        <f>IF('Res Rent Roll'!$B21="","",Rollover!BS21*'Res Rent Roll'!$S21*'Res Rent Roll'!$C21*(1+'Property Summary'!$L$22)^(Releasing!BT$2-1))</f>
        <v/>
      </c>
      <c r="BU20" s="47" t="str">
        <f>IF('Res Rent Roll'!$B21="","",Rollover!BT21*'Res Rent Roll'!$S21*'Res Rent Roll'!$C21*(1+'Property Summary'!$L$22)^(Releasing!BU$2-1))</f>
        <v/>
      </c>
      <c r="BV20" s="47" t="str">
        <f>IF('Res Rent Roll'!$B21="","",Rollover!BU21*'Res Rent Roll'!$S21*'Res Rent Roll'!$C21*(1+'Property Summary'!$L$22)^(Releasing!BV$2-1))</f>
        <v/>
      </c>
      <c r="BW20" s="47" t="str">
        <f>IF('Res Rent Roll'!$B21="","",Rollover!BV21*'Res Rent Roll'!$S21*'Res Rent Roll'!$C21*(1+'Property Summary'!$L$22)^(Releasing!BW$2-1))</f>
        <v/>
      </c>
      <c r="BX20" s="47" t="str">
        <f>IF('Res Rent Roll'!$B21="","",Rollover!BW21*'Res Rent Roll'!$S21*'Res Rent Roll'!$C21*(1+'Property Summary'!$L$22)^(Releasing!BX$2-1))</f>
        <v/>
      </c>
      <c r="BY20" s="47" t="str">
        <f>IF('Res Rent Roll'!$B21="","",Rollover!BX21*'Res Rent Roll'!$S21*'Res Rent Roll'!$C21*(1+'Property Summary'!$L$22)^(Releasing!BY$2-1))</f>
        <v/>
      </c>
      <c r="BZ20" s="47" t="str">
        <f>IF('Res Rent Roll'!$B21="","",Rollover!BY21*'Res Rent Roll'!$S21*'Res Rent Roll'!$C21*(1+'Property Summary'!$L$22)^(Releasing!BZ$2-1))</f>
        <v/>
      </c>
      <c r="CA20" s="47" t="str">
        <f>IF('Res Rent Roll'!$B21="","",Rollover!BZ21*'Res Rent Roll'!$S21*'Res Rent Roll'!$C21*(1+'Property Summary'!$L$22)^(Releasing!CA$2-1))</f>
        <v/>
      </c>
      <c r="CB20" s="47" t="str">
        <f>IF('Res Rent Roll'!$B21="","",Rollover!CA21*'Res Rent Roll'!$S21*'Res Rent Roll'!$C21*(1+'Property Summary'!$L$22)^(Releasing!CB$2-1))</f>
        <v/>
      </c>
      <c r="CC20" s="47" t="str">
        <f>IF('Res Rent Roll'!$B21="","",Rollover!CB21*'Res Rent Roll'!$S21*'Res Rent Roll'!$C21*(1+'Property Summary'!$L$22)^(Releasing!CC$2-1))</f>
        <v/>
      </c>
      <c r="CD20" s="47" t="str">
        <f>IF('Res Rent Roll'!$B21="","",Rollover!CC21*'Res Rent Roll'!$S21*'Res Rent Roll'!$C21*(1+'Property Summary'!$L$22)^(Releasing!CD$2-1))</f>
        <v/>
      </c>
      <c r="CE20" s="47" t="str">
        <f>IF('Res Rent Roll'!$B21="","",Rollover!CD21*'Res Rent Roll'!$S21*'Res Rent Roll'!$C21*(1+'Property Summary'!$L$22)^(Releasing!CE$2-1))</f>
        <v/>
      </c>
      <c r="CF20" s="47" t="str">
        <f>IF('Res Rent Roll'!$B21="","",Rollover!CE21*'Res Rent Roll'!$S21*'Res Rent Roll'!$C21*(1+'Property Summary'!$L$22)^(Releasing!CF$2-1))</f>
        <v/>
      </c>
      <c r="CG20" s="47" t="str">
        <f>IF('Res Rent Roll'!$B21="","",Rollover!CF21*'Res Rent Roll'!$S21*'Res Rent Roll'!$C21*(1+'Property Summary'!$L$22)^(Releasing!CG$2-1))</f>
        <v/>
      </c>
      <c r="CH20" s="47" t="str">
        <f>IF('Res Rent Roll'!$B21="","",Rollover!CG21*'Res Rent Roll'!$S21*'Res Rent Roll'!$C21*(1+'Property Summary'!$L$22)^(Releasing!CH$2-1))</f>
        <v/>
      </c>
      <c r="CI20" s="47" t="str">
        <f>IF('Res Rent Roll'!$B21="","",Rollover!CH21*'Res Rent Roll'!$S21*'Res Rent Roll'!$C21*(1+'Property Summary'!$L$22)^(Releasing!CI$2-1))</f>
        <v/>
      </c>
      <c r="CJ20" s="47" t="str">
        <f>IF('Res Rent Roll'!$B21="","",Rollover!CI21*'Res Rent Roll'!$S21*'Res Rent Roll'!$C21*(1+'Property Summary'!$L$22)^(Releasing!CJ$2-1))</f>
        <v/>
      </c>
      <c r="CK20" s="47" t="str">
        <f>IF('Res Rent Roll'!$B21="","",Rollover!CJ21*'Res Rent Roll'!$S21*'Res Rent Roll'!$C21*(1+'Property Summary'!$L$22)^(Releasing!CK$2-1))</f>
        <v/>
      </c>
      <c r="CL20" s="47" t="str">
        <f>IF('Res Rent Roll'!$B21="","",Rollover!CK21*'Res Rent Roll'!$S21*'Res Rent Roll'!$C21*(1+'Property Summary'!$L$22)^(Releasing!CL$2-1))</f>
        <v/>
      </c>
      <c r="CM20" s="47" t="str">
        <f>IF('Res Rent Roll'!$B21="","",Rollover!CL21*'Res Rent Roll'!$S21*'Res Rent Roll'!$C21*(1+'Property Summary'!$L$22)^(Releasing!CM$2-1))</f>
        <v/>
      </c>
      <c r="CN20" s="47" t="str">
        <f>IF('Res Rent Roll'!$B21="","",Rollover!CM21*'Res Rent Roll'!$S21*'Res Rent Roll'!$C21*(1+'Property Summary'!$L$22)^(Releasing!CN$2-1))</f>
        <v/>
      </c>
      <c r="CO20" s="47" t="str">
        <f>IF('Res Rent Roll'!$B21="","",Rollover!CN21*'Res Rent Roll'!$S21*'Res Rent Roll'!$C21*(1+'Property Summary'!$L$22)^(Releasing!CO$2-1))</f>
        <v/>
      </c>
      <c r="CP20" s="47" t="str">
        <f>IF('Res Rent Roll'!$B21="","",Rollover!CO21*'Res Rent Roll'!$S21*'Res Rent Roll'!$C21*(1+'Property Summary'!$L$22)^(Releasing!CP$2-1))</f>
        <v/>
      </c>
      <c r="CQ20" s="47" t="str">
        <f>IF('Res Rent Roll'!$B21="","",Rollover!CP21*'Res Rent Roll'!$S21*'Res Rent Roll'!$C21*(1+'Property Summary'!$L$22)^(Releasing!CQ$2-1))</f>
        <v/>
      </c>
      <c r="CR20" s="47" t="str">
        <f>IF('Res Rent Roll'!$B21="","",Rollover!CQ21*'Res Rent Roll'!$S21*'Res Rent Roll'!$C21*(1+'Property Summary'!$L$22)^(Releasing!CR$2-1))</f>
        <v/>
      </c>
      <c r="CS20" s="47" t="str">
        <f>IF('Res Rent Roll'!$B21="","",Rollover!CR21*'Res Rent Roll'!$S21*'Res Rent Roll'!$C21*(1+'Property Summary'!$L$22)^(Releasing!CS$2-1))</f>
        <v/>
      </c>
      <c r="CT20" s="47" t="str">
        <f>IF('Res Rent Roll'!$B21="","",Rollover!CS21*'Res Rent Roll'!$S21*'Res Rent Roll'!$C21*(1+'Property Summary'!$L$22)^(Releasing!CT$2-1))</f>
        <v/>
      </c>
      <c r="CU20" s="47" t="str">
        <f>IF('Res Rent Roll'!$B21="","",Rollover!CT21*'Res Rent Roll'!$S21*'Res Rent Roll'!$C21*(1+'Property Summary'!$L$22)^(Releasing!CU$2-1))</f>
        <v/>
      </c>
      <c r="CV20" s="47" t="str">
        <f>IF('Res Rent Roll'!$B21="","",Rollover!CU21*'Res Rent Roll'!$S21*'Res Rent Roll'!$C21*(1+'Property Summary'!$L$22)^(Releasing!CV$2-1))</f>
        <v/>
      </c>
      <c r="CW20" s="47" t="str">
        <f>IF('Res Rent Roll'!$B21="","",Rollover!CV21*'Res Rent Roll'!$S21*'Res Rent Roll'!$C21*(1+'Property Summary'!$L$22)^(Releasing!CW$2-1))</f>
        <v/>
      </c>
      <c r="CX20" s="47" t="str">
        <f>IF('Res Rent Roll'!$B21="","",Rollover!CW21*'Res Rent Roll'!$S21*'Res Rent Roll'!$C21*(1+'Property Summary'!$L$22)^(Releasing!CX$2-1))</f>
        <v/>
      </c>
      <c r="CY20" s="47" t="str">
        <f>IF('Res Rent Roll'!$B21="","",Rollover!CX21*'Res Rent Roll'!$S21*'Res Rent Roll'!$C21*(1+'Property Summary'!$L$22)^(Releasing!CY$2-1))</f>
        <v/>
      </c>
      <c r="CZ20" s="47" t="str">
        <f>IF('Res Rent Roll'!$B21="","",Rollover!CY21*'Res Rent Roll'!$S21*'Res Rent Roll'!$C21*(1+'Property Summary'!$L$22)^(Releasing!CZ$2-1))</f>
        <v/>
      </c>
      <c r="DA20" s="47" t="str">
        <f>IF('Res Rent Roll'!$B21="","",Rollover!CZ21*'Res Rent Roll'!$S21*'Res Rent Roll'!$C21*(1+'Property Summary'!$L$22)^(Releasing!DA$2-1))</f>
        <v/>
      </c>
      <c r="DB20" s="47" t="str">
        <f>IF('Res Rent Roll'!$B21="","",Rollover!DA21*'Res Rent Roll'!$S21*'Res Rent Roll'!$C21*(1+'Property Summary'!$L$22)^(Releasing!DB$2-1))</f>
        <v/>
      </c>
      <c r="DC20" s="47" t="str">
        <f>IF('Res Rent Roll'!$B21="","",Rollover!DB21*'Res Rent Roll'!$S21*'Res Rent Roll'!$C21*(1+'Property Summary'!$L$22)^(Releasing!DC$2-1))</f>
        <v/>
      </c>
      <c r="DD20" s="47" t="str">
        <f>IF('Res Rent Roll'!$B21="","",Rollover!DC21*'Res Rent Roll'!$S21*'Res Rent Roll'!$C21*(1+'Property Summary'!$L$22)^(Releasing!DD$2-1))</f>
        <v/>
      </c>
      <c r="DE20" s="47" t="str">
        <f>IF('Res Rent Roll'!$B21="","",Rollover!DD21*'Res Rent Roll'!$S21*'Res Rent Roll'!$C21*(1+'Property Summary'!$L$22)^(Releasing!DE$2-1))</f>
        <v/>
      </c>
      <c r="DF20" s="47" t="str">
        <f>IF('Res Rent Roll'!$B21="","",Rollover!DE21*'Res Rent Roll'!$S21*'Res Rent Roll'!$C21*(1+'Property Summary'!$L$22)^(Releasing!DF$2-1))</f>
        <v/>
      </c>
      <c r="DG20" s="47" t="str">
        <f>IF('Res Rent Roll'!$B21="","",Rollover!DF21*'Res Rent Roll'!$S21*'Res Rent Roll'!$C21*(1+'Property Summary'!$L$22)^(Releasing!DG$2-1))</f>
        <v/>
      </c>
      <c r="DH20" s="47" t="str">
        <f>IF('Res Rent Roll'!$B21="","",Rollover!DG21*'Res Rent Roll'!$S21*'Res Rent Roll'!$C21*(1+'Property Summary'!$L$22)^(Releasing!DH$2-1))</f>
        <v/>
      </c>
      <c r="DI20" s="47" t="str">
        <f>IF('Res Rent Roll'!$B21="","",Rollover!DH21*'Res Rent Roll'!$S21*'Res Rent Roll'!$C21*(1+'Property Summary'!$L$22)^(Releasing!DI$2-1))</f>
        <v/>
      </c>
      <c r="DJ20" s="47" t="str">
        <f>IF('Res Rent Roll'!$B21="","",Rollover!DI21*'Res Rent Roll'!$S21*'Res Rent Roll'!$C21*(1+'Property Summary'!$L$22)^(Releasing!DJ$2-1))</f>
        <v/>
      </c>
      <c r="DK20" s="47" t="str">
        <f>IF('Res Rent Roll'!$B21="","",Rollover!DJ21*'Res Rent Roll'!$S21*'Res Rent Roll'!$C21*(1+'Property Summary'!$L$22)^(Releasing!DK$2-1))</f>
        <v/>
      </c>
      <c r="DL20" s="47" t="str">
        <f>IF('Res Rent Roll'!$B21="","",Rollover!DK21*'Res Rent Roll'!$S21*'Res Rent Roll'!$C21*(1+'Property Summary'!$L$22)^(Releasing!DL$2-1))</f>
        <v/>
      </c>
      <c r="DM20" s="47" t="str">
        <f>IF('Res Rent Roll'!$B21="","",Rollover!DL21*'Res Rent Roll'!$S21*'Res Rent Roll'!$C21*(1+'Property Summary'!$L$22)^(Releasing!DM$2-1))</f>
        <v/>
      </c>
      <c r="DN20" s="47" t="str">
        <f>IF('Res Rent Roll'!$B21="","",Rollover!DM21*'Res Rent Roll'!$S21*'Res Rent Roll'!$C21*(1+'Property Summary'!$L$22)^(Releasing!DN$2-1))</f>
        <v/>
      </c>
      <c r="DO20" s="47" t="str">
        <f>IF('Res Rent Roll'!$B21="","",Rollover!DN21*'Res Rent Roll'!$S21*'Res Rent Roll'!$C21*(1+'Property Summary'!$L$22)^(Releasing!DO$2-1))</f>
        <v/>
      </c>
      <c r="DP20" s="47" t="str">
        <f>IF('Res Rent Roll'!$B21="","",Rollover!DO21*'Res Rent Roll'!$S21*'Res Rent Roll'!$C21*(1+'Property Summary'!$L$22)^(Releasing!DP$2-1))</f>
        <v/>
      </c>
      <c r="DQ20" s="47" t="str">
        <f>IF('Res Rent Roll'!$B21="","",Rollover!DP21*'Res Rent Roll'!$S21*'Res Rent Roll'!$C21*(1+'Property Summary'!$L$22)^(Releasing!DQ$2-1))</f>
        <v/>
      </c>
      <c r="DR20" s="47" t="str">
        <f>IF('Res Rent Roll'!$B21="","",Rollover!DQ21*'Res Rent Roll'!$S21*'Res Rent Roll'!$C21*(1+'Property Summary'!$L$22)^(Releasing!DR$2-1))</f>
        <v/>
      </c>
      <c r="DS20" s="47" t="str">
        <f>IF('Res Rent Roll'!$B21="","",Rollover!DR21*'Res Rent Roll'!$S21*'Res Rent Roll'!$C21*(1+'Property Summary'!$L$22)^(Releasing!DS$2-1))</f>
        <v/>
      </c>
      <c r="DT20" s="47" t="str">
        <f>IF('Res Rent Roll'!$B21="","",Rollover!DS21*'Res Rent Roll'!$S21*'Res Rent Roll'!$C21*(1+'Property Summary'!$L$22)^(Releasing!DT$2-1))</f>
        <v/>
      </c>
      <c r="DU20" s="47" t="str">
        <f>IF('Res Rent Roll'!$B21="","",Rollover!DT21*'Res Rent Roll'!$S21*'Res Rent Roll'!$C21*(1+'Property Summary'!$L$22)^(Releasing!DU$2-1))</f>
        <v/>
      </c>
      <c r="DV20" s="47" t="str">
        <f>IF('Res Rent Roll'!$B21="","",Rollover!DU21*'Res Rent Roll'!$S21*'Res Rent Roll'!$C21*(1+'Property Summary'!$L$22)^(Releasing!DV$2-1))</f>
        <v/>
      </c>
      <c r="DW20" s="47" t="str">
        <f>IF('Res Rent Roll'!$B21="","",Rollover!DV21*'Res Rent Roll'!$S21*'Res Rent Roll'!$C21*(1+'Property Summary'!$L$22)^(Releasing!DW$2-1))</f>
        <v/>
      </c>
      <c r="DX20" s="47" t="str">
        <f>IF('Res Rent Roll'!$B21="","",Rollover!DW21*'Res Rent Roll'!$S21*'Res Rent Roll'!$C21*(1+'Property Summary'!$L$22)^(Releasing!DX$2-1))</f>
        <v/>
      </c>
      <c r="DY20" s="47" t="str">
        <f>IF('Res Rent Roll'!$B21="","",Rollover!DX21*'Res Rent Roll'!$S21*'Res Rent Roll'!$C21*(1+'Property Summary'!$L$22)^(Releasing!DY$2-1))</f>
        <v/>
      </c>
      <c r="DZ20" s="47" t="str">
        <f>IF('Res Rent Roll'!$B21="","",Rollover!DY21*'Res Rent Roll'!$S21*'Res Rent Roll'!$C21*(1+'Property Summary'!$L$22)^(Releasing!DZ$2-1))</f>
        <v/>
      </c>
      <c r="EA20" s="47" t="str">
        <f>IF('Res Rent Roll'!$B21="","",Rollover!DZ21*'Res Rent Roll'!$S21*'Res Rent Roll'!$C21*(1+'Property Summary'!$L$22)^(Releasing!EA$2-1))</f>
        <v/>
      </c>
      <c r="EB20" s="47" t="str">
        <f>IF('Res Rent Roll'!$B21="","",Rollover!EA21*'Res Rent Roll'!$S21*'Res Rent Roll'!$C21*(1+'Property Summary'!$L$22)^(Releasing!EB$2-1))</f>
        <v/>
      </c>
      <c r="EC20" s="47" t="str">
        <f>IF('Res Rent Roll'!$B21="","",Rollover!EB21*'Res Rent Roll'!$S21*'Res Rent Roll'!$C21*(1+'Property Summary'!$L$22)^(Releasing!EC$2-1))</f>
        <v/>
      </c>
      <c r="ED20" s="47" t="str">
        <f>IF('Res Rent Roll'!$B21="","",Rollover!EC21*'Res Rent Roll'!$S21*'Res Rent Roll'!$C21*(1+'Property Summary'!$L$22)^(Releasing!ED$2-1))</f>
        <v/>
      </c>
      <c r="EE20" s="47" t="str">
        <f>IF('Res Rent Roll'!$B21="","",Rollover!ED21*'Res Rent Roll'!$S21*'Res Rent Roll'!$C21*(1+'Property Summary'!$L$22)^(Releasing!EE$2-1))</f>
        <v/>
      </c>
      <c r="EF20" s="47" t="str">
        <f>IF('Res Rent Roll'!$B21="","",Rollover!EE21*'Res Rent Roll'!$S21*'Res Rent Roll'!$C21*(1+'Property Summary'!$L$22)^(Releasing!EF$2-1))</f>
        <v/>
      </c>
      <c r="EG20" s="47" t="str">
        <f>IF('Res Rent Roll'!$B21="","",Rollover!EF21*'Res Rent Roll'!$S21*'Res Rent Roll'!$C21*(1+'Property Summary'!$L$22)^(Releasing!EG$2-1))</f>
        <v/>
      </c>
      <c r="EH20" s="47" t="str">
        <f>IF('Res Rent Roll'!$B21="","",Rollover!EG21*'Res Rent Roll'!$S21*'Res Rent Roll'!$C21*(1+'Property Summary'!$L$22)^(Releasing!EH$2-1))</f>
        <v/>
      </c>
      <c r="EI20" s="47" t="str">
        <f>IF('Res Rent Roll'!$B21="","",Rollover!EH21*'Res Rent Roll'!$S21*'Res Rent Roll'!$C21*(1+'Property Summary'!$L$22)^(Releasing!EI$2-1))</f>
        <v/>
      </c>
      <c r="EJ20" s="47" t="str">
        <f>IF('Res Rent Roll'!$B21="","",Rollover!EI21*'Res Rent Roll'!$S21*'Res Rent Roll'!$C21*(1+'Property Summary'!$L$22)^(Releasing!EJ$2-1))</f>
        <v/>
      </c>
      <c r="EK20" s="47" t="str">
        <f>IF('Res Rent Roll'!$B21="","",Rollover!EJ21*'Res Rent Roll'!$S21*'Res Rent Roll'!$C21*(1+'Property Summary'!$L$22)^(Releasing!EK$2-1))</f>
        <v/>
      </c>
      <c r="EL20" s="47" t="str">
        <f>IF('Res Rent Roll'!$B21="","",Rollover!EK21*'Res Rent Roll'!$S21*'Res Rent Roll'!$C21*(1+'Property Summary'!$L$22)^(Releasing!EL$2-1))</f>
        <v/>
      </c>
      <c r="EM20" s="47" t="str">
        <f>IF('Res Rent Roll'!$B21="","",Rollover!EL21*'Res Rent Roll'!$S21*'Res Rent Roll'!$C21*(1+'Property Summary'!$L$22)^(Releasing!EM$2-1))</f>
        <v/>
      </c>
      <c r="EN20" s="47" t="str">
        <f>IF('Res Rent Roll'!$B21="","",Rollover!EM21*'Res Rent Roll'!$S21*'Res Rent Roll'!$C21*(1+'Property Summary'!$L$22)^(Releasing!EN$2-1))</f>
        <v/>
      </c>
      <c r="EO20" s="47" t="str">
        <f>IF('Res Rent Roll'!$B21="","",Rollover!EN21*'Res Rent Roll'!$S21*'Res Rent Roll'!$C21*(1+'Property Summary'!$L$22)^(Releasing!EO$2-1))</f>
        <v/>
      </c>
      <c r="EP20" s="47" t="str">
        <f>IF('Res Rent Roll'!$B21="","",Rollover!EO21*'Res Rent Roll'!$S21*'Res Rent Roll'!$C21*(1+'Property Summary'!$L$22)^(Releasing!EP$2-1))</f>
        <v/>
      </c>
      <c r="EQ20" s="47" t="str">
        <f>IF('Res Rent Roll'!$B21="","",Rollover!EP21*'Res Rent Roll'!$S21*'Res Rent Roll'!$C21*(1+'Property Summary'!$L$22)^(Releasing!EQ$2-1))</f>
        <v/>
      </c>
      <c r="ER20" s="47" t="str">
        <f>IF('Res Rent Roll'!$B21="","",Rollover!EQ21*'Res Rent Roll'!$S21*'Res Rent Roll'!$C21*(1+'Property Summary'!$L$22)^(Releasing!ER$2-1))</f>
        <v/>
      </c>
      <c r="ES20" s="47" t="str">
        <f>IF('Res Rent Roll'!$B21="","",Rollover!ER21*'Res Rent Roll'!$S21*'Res Rent Roll'!$C21*(1+'Property Summary'!$L$22)^(Releasing!ES$2-1))</f>
        <v/>
      </c>
      <c r="ET20" s="47" t="str">
        <f>IF('Res Rent Roll'!$B21="","",Rollover!ES21*'Res Rent Roll'!$S21*'Res Rent Roll'!$C21*(1+'Property Summary'!$L$22)^(Releasing!ET$2-1))</f>
        <v/>
      </c>
      <c r="EU20" s="47" t="str">
        <f>IF('Res Rent Roll'!$B21="","",Rollover!ET21*'Res Rent Roll'!$S21*'Res Rent Roll'!$C21*(1+'Property Summary'!$L$22)^(Releasing!EU$2-1))</f>
        <v/>
      </c>
      <c r="EV20" s="47" t="str">
        <f>IF('Res Rent Roll'!$B21="","",Rollover!EU21*'Res Rent Roll'!$S21*'Res Rent Roll'!$C21*(1+'Property Summary'!$L$22)^(Releasing!EV$2-1))</f>
        <v/>
      </c>
      <c r="EW20" s="47" t="str">
        <f>IF('Res Rent Roll'!$B21="","",Rollover!EV21*'Res Rent Roll'!$S21*'Res Rent Roll'!$C21*(1+'Property Summary'!$L$22)^(Releasing!EW$2-1))</f>
        <v/>
      </c>
      <c r="EX20" s="47" t="str">
        <f>IF('Res Rent Roll'!$B21="","",Rollover!EW21*'Res Rent Roll'!$S21*'Res Rent Roll'!$C21*(1+'Property Summary'!$L$22)^(Releasing!EX$2-1))</f>
        <v/>
      </c>
      <c r="EY20" s="47" t="str">
        <f>IF('Res Rent Roll'!$B21="","",Rollover!EX21*'Res Rent Roll'!$S21*'Res Rent Roll'!$C21*(1+'Property Summary'!$L$22)^(Releasing!EY$2-1))</f>
        <v/>
      </c>
      <c r="EZ20" s="47" t="str">
        <f>IF('Res Rent Roll'!$B21="","",Rollover!EY21*'Res Rent Roll'!$S21*'Res Rent Roll'!$C21*(1+'Property Summary'!$L$22)^(Releasing!EZ$2-1))</f>
        <v/>
      </c>
      <c r="FA20" s="47" t="str">
        <f>IF('Res Rent Roll'!$B21="","",Rollover!EZ21*'Res Rent Roll'!$S21*'Res Rent Roll'!$C21*(1+'Property Summary'!$L$22)^(Releasing!FA$2-1))</f>
        <v/>
      </c>
      <c r="FB20" s="47" t="str">
        <f>IF('Res Rent Roll'!$B21="","",Rollover!FA21*'Res Rent Roll'!$S21*'Res Rent Roll'!$C21*(1+'Property Summary'!$L$22)^(Releasing!FB$2-1))</f>
        <v/>
      </c>
      <c r="FC20" s="47" t="str">
        <f>IF('Res Rent Roll'!$B21="","",Rollover!FB21*'Res Rent Roll'!$S21*'Res Rent Roll'!$C21*(1+'Property Summary'!$L$22)^(Releasing!FC$2-1))</f>
        <v/>
      </c>
      <c r="FD20" s="47" t="str">
        <f>IF('Res Rent Roll'!$B21="","",Rollover!FC21*'Res Rent Roll'!$S21*'Res Rent Roll'!$C21*(1+'Property Summary'!$L$22)^(Releasing!FD$2-1))</f>
        <v/>
      </c>
      <c r="FE20" s="47" t="str">
        <f>IF('Res Rent Roll'!$B21="","",Rollover!FD21*'Res Rent Roll'!$S21*'Res Rent Roll'!$C21*(1+'Property Summary'!$L$22)^(Releasing!FE$2-1))</f>
        <v/>
      </c>
      <c r="FF20" s="47" t="str">
        <f>IF('Res Rent Roll'!$B21="","",Rollover!FE21*'Res Rent Roll'!$S21*'Res Rent Roll'!$C21*(1+'Property Summary'!$L$22)^(Releasing!FF$2-1))</f>
        <v/>
      </c>
      <c r="FG20" s="47" t="str">
        <f>IF('Res Rent Roll'!$B21="","",Rollover!FF21*'Res Rent Roll'!$S21*'Res Rent Roll'!$C21*(1+'Property Summary'!$L$22)^(Releasing!FG$2-1))</f>
        <v/>
      </c>
      <c r="FH20" s="47" t="str">
        <f>IF('Res Rent Roll'!$B21="","",Rollover!FG21*'Res Rent Roll'!$S21*'Res Rent Roll'!$C21*(1+'Property Summary'!$L$22)^(Releasing!FH$2-1))</f>
        <v/>
      </c>
      <c r="FI20" s="47" t="str">
        <f>IF('Res Rent Roll'!$B21="","",Rollover!FH21*'Res Rent Roll'!$S21*'Res Rent Roll'!$C21*(1+'Property Summary'!$L$22)^(Releasing!FI$2-1))</f>
        <v/>
      </c>
      <c r="FJ20" s="47" t="str">
        <f>IF('Res Rent Roll'!$B21="","",Rollover!FI21*'Res Rent Roll'!$S21*'Res Rent Roll'!$C21*(1+'Property Summary'!$L$22)^(Releasing!FJ$2-1))</f>
        <v/>
      </c>
      <c r="FK20" s="47" t="str">
        <f>IF('Res Rent Roll'!$B21="","",Rollover!FJ21*'Res Rent Roll'!$S21*'Res Rent Roll'!$C21*(1+'Property Summary'!$L$22)^(Releasing!FK$2-1))</f>
        <v/>
      </c>
      <c r="FL20" s="47" t="str">
        <f>IF('Res Rent Roll'!$B21="","",Rollover!FK21*'Res Rent Roll'!$S21*'Res Rent Roll'!$C21*(1+'Property Summary'!$L$22)^(Releasing!FL$2-1))</f>
        <v/>
      </c>
      <c r="FM20" s="47" t="str">
        <f>IF('Res Rent Roll'!$B21="","",Rollover!FL21*'Res Rent Roll'!$S21*'Res Rent Roll'!$C21*(1+'Property Summary'!$L$22)^(Releasing!FM$2-1))</f>
        <v/>
      </c>
      <c r="FN20" s="47" t="str">
        <f>IF('Res Rent Roll'!$B21="","",Rollover!FM21*'Res Rent Roll'!$S21*'Res Rent Roll'!$C21*(1+'Property Summary'!$L$22)^(Releasing!FN$2-1))</f>
        <v/>
      </c>
      <c r="FO20" s="47" t="str">
        <f>IF('Res Rent Roll'!$B21="","",Rollover!FN21*'Res Rent Roll'!$S21*'Res Rent Roll'!$C21*(1+'Property Summary'!$L$22)^(Releasing!FO$2-1))</f>
        <v/>
      </c>
      <c r="FP20" s="47" t="str">
        <f>IF('Res Rent Roll'!$B21="","",Rollover!FO21*'Res Rent Roll'!$S21*'Res Rent Roll'!$C21*(1+'Property Summary'!$L$22)^(Releasing!FP$2-1))</f>
        <v/>
      </c>
      <c r="FQ20" s="47" t="str">
        <f>IF('Res Rent Roll'!$B21="","",Rollover!FP21*'Res Rent Roll'!$S21*'Res Rent Roll'!$C21*(1+'Property Summary'!$L$22)^(Releasing!FQ$2-1))</f>
        <v/>
      </c>
      <c r="FR20" s="47" t="str">
        <f>IF('Res Rent Roll'!$B21="","",Rollover!FQ21*'Res Rent Roll'!$S21*'Res Rent Roll'!$C21*(1+'Property Summary'!$L$22)^(Releasing!FR$2-1))</f>
        <v/>
      </c>
      <c r="FS20" s="47" t="str">
        <f>IF('Res Rent Roll'!$B21="","",Rollover!FR21*'Res Rent Roll'!$S21*'Res Rent Roll'!$C21*(1+'Property Summary'!$L$22)^(Releasing!FS$2-1))</f>
        <v/>
      </c>
      <c r="FT20" s="47" t="str">
        <f>IF('Res Rent Roll'!$B21="","",Rollover!FS21*'Res Rent Roll'!$S21*'Res Rent Roll'!$C21*(1+'Property Summary'!$L$22)^(Releasing!FT$2-1))</f>
        <v/>
      </c>
      <c r="FU20" s="47" t="str">
        <f>IF('Res Rent Roll'!$B21="","",Rollover!FT21*'Res Rent Roll'!$S21*'Res Rent Roll'!$C21*(1+'Property Summary'!$L$22)^(Releasing!FU$2-1))</f>
        <v/>
      </c>
      <c r="FV20" s="47" t="str">
        <f>IF('Res Rent Roll'!$B21="","",Rollover!FU21*'Res Rent Roll'!$S21*'Res Rent Roll'!$C21*(1+'Property Summary'!$L$22)^(Releasing!FV$2-1))</f>
        <v/>
      </c>
      <c r="FW20" s="47" t="str">
        <f>IF('Res Rent Roll'!$B21="","",Rollover!FV21*'Res Rent Roll'!$S21*'Res Rent Roll'!$C21*(1+'Property Summary'!$L$22)^(Releasing!FW$2-1))</f>
        <v/>
      </c>
      <c r="FX20" s="47" t="str">
        <f>IF('Res Rent Roll'!$B21="","",Rollover!FW21*'Res Rent Roll'!$S21*'Res Rent Roll'!$C21*(1+'Property Summary'!$L$22)^(Releasing!FX$2-1))</f>
        <v/>
      </c>
      <c r="FY20" s="47" t="str">
        <f>IF('Res Rent Roll'!$B21="","",Rollover!FX21*'Res Rent Roll'!$S21*'Res Rent Roll'!$C21*(1+'Property Summary'!$L$22)^(Releasing!FY$2-1))</f>
        <v/>
      </c>
      <c r="FZ20" s="47" t="str">
        <f>IF('Res Rent Roll'!$B21="","",Rollover!FY21*'Res Rent Roll'!$S21*'Res Rent Roll'!$C21*(1+'Property Summary'!$L$22)^(Releasing!FZ$2-1))</f>
        <v/>
      </c>
      <c r="GA20" s="48" t="str">
        <f>IF('Res Rent Roll'!$B21="","",Rollover!FZ21*'Res Rent Roll'!$S21*'Res Rent Roll'!$C21*(1+'Property Summary'!$L$22)^(Releasing!GA$2-1))</f>
        <v/>
      </c>
    </row>
    <row r="21" spans="2:183" x14ac:dyDescent="0.3">
      <c r="B21" s="42" t="str">
        <f>IF('Res Rent Roll'!$B22="","",'Res Rent Roll'!$B22)</f>
        <v/>
      </c>
      <c r="C21" s="43"/>
      <c r="D21" s="47" t="str">
        <f>IF('Res Rent Roll'!$B22="","",Rollover!C22*'Res Rent Roll'!$S22*'Res Rent Roll'!$C22*(1+'Property Summary'!$L$22)^(Releasing!D$2-1))</f>
        <v/>
      </c>
      <c r="E21" s="47" t="str">
        <f>IF('Res Rent Roll'!$B22="","",Rollover!D22*'Res Rent Roll'!$S22*'Res Rent Roll'!$C22*(1+'Property Summary'!$L$22)^(Releasing!E$2-1))</f>
        <v/>
      </c>
      <c r="F21" s="47" t="str">
        <f>IF('Res Rent Roll'!$B22="","",Rollover!E22*'Res Rent Roll'!$S22*'Res Rent Roll'!$C22*(1+'Property Summary'!$L$22)^(Releasing!F$2-1))</f>
        <v/>
      </c>
      <c r="G21" s="47" t="str">
        <f>IF('Res Rent Roll'!$B22="","",Rollover!F22*'Res Rent Roll'!$S22*'Res Rent Roll'!$C22*(1+'Property Summary'!$L$22)^(Releasing!G$2-1))</f>
        <v/>
      </c>
      <c r="H21" s="47" t="str">
        <f>IF('Res Rent Roll'!$B22="","",Rollover!G22*'Res Rent Roll'!$S22*'Res Rent Roll'!$C22*(1+'Property Summary'!$L$22)^(Releasing!H$2-1))</f>
        <v/>
      </c>
      <c r="I21" s="47" t="str">
        <f>IF('Res Rent Roll'!$B22="","",Rollover!H22*'Res Rent Roll'!$S22*'Res Rent Roll'!$C22*(1+'Property Summary'!$L$22)^(Releasing!I$2-1))</f>
        <v/>
      </c>
      <c r="J21" s="47" t="str">
        <f>IF('Res Rent Roll'!$B22="","",Rollover!I22*'Res Rent Roll'!$S22*'Res Rent Roll'!$C22*(1+'Property Summary'!$L$22)^(Releasing!J$2-1))</f>
        <v/>
      </c>
      <c r="K21" s="47" t="str">
        <f>IF('Res Rent Roll'!$B22="","",Rollover!J22*'Res Rent Roll'!$S22*'Res Rent Roll'!$C22*(1+'Property Summary'!$L$22)^(Releasing!K$2-1))</f>
        <v/>
      </c>
      <c r="L21" s="47" t="str">
        <f>IF('Res Rent Roll'!$B22="","",Rollover!K22*'Res Rent Roll'!$S22*'Res Rent Roll'!$C22*(1+'Property Summary'!$L$22)^(Releasing!L$2-1))</f>
        <v/>
      </c>
      <c r="M21" s="47" t="str">
        <f>IF('Res Rent Roll'!$B22="","",Rollover!L22*'Res Rent Roll'!$S22*'Res Rent Roll'!$C22*(1+'Property Summary'!$L$22)^(Releasing!M$2-1))</f>
        <v/>
      </c>
      <c r="N21" s="47" t="str">
        <f>IF('Res Rent Roll'!$B22="","",Rollover!M22*'Res Rent Roll'!$S22*'Res Rent Roll'!$C22*(1+'Property Summary'!$L$22)^(Releasing!N$2-1))</f>
        <v/>
      </c>
      <c r="O21" s="47" t="str">
        <f>IF('Res Rent Roll'!$B22="","",Rollover!N22*'Res Rent Roll'!$S22*'Res Rent Roll'!$C22*(1+'Property Summary'!$L$22)^(Releasing!O$2-1))</f>
        <v/>
      </c>
      <c r="P21" s="47" t="str">
        <f>IF('Res Rent Roll'!$B22="","",Rollover!O22*'Res Rent Roll'!$S22*'Res Rent Roll'!$C22*(1+'Property Summary'!$L$22)^(Releasing!P$2-1))</f>
        <v/>
      </c>
      <c r="Q21" s="47" t="str">
        <f>IF('Res Rent Roll'!$B22="","",Rollover!P22*'Res Rent Roll'!$S22*'Res Rent Roll'!$C22*(1+'Property Summary'!$L$22)^(Releasing!Q$2-1))</f>
        <v/>
      </c>
      <c r="R21" s="47" t="str">
        <f>IF('Res Rent Roll'!$B22="","",Rollover!Q22*'Res Rent Roll'!$S22*'Res Rent Roll'!$C22*(1+'Property Summary'!$L$22)^(Releasing!R$2-1))</f>
        <v/>
      </c>
      <c r="S21" s="47" t="str">
        <f>IF('Res Rent Roll'!$B22="","",Rollover!R22*'Res Rent Roll'!$S22*'Res Rent Roll'!$C22*(1+'Property Summary'!$L$22)^(Releasing!S$2-1))</f>
        <v/>
      </c>
      <c r="T21" s="47" t="str">
        <f>IF('Res Rent Roll'!$B22="","",Rollover!S22*'Res Rent Roll'!$S22*'Res Rent Roll'!$C22*(1+'Property Summary'!$L$22)^(Releasing!T$2-1))</f>
        <v/>
      </c>
      <c r="U21" s="47" t="str">
        <f>IF('Res Rent Roll'!$B22="","",Rollover!T22*'Res Rent Roll'!$S22*'Res Rent Roll'!$C22*(1+'Property Summary'!$L$22)^(Releasing!U$2-1))</f>
        <v/>
      </c>
      <c r="V21" s="47" t="str">
        <f>IF('Res Rent Roll'!$B22="","",Rollover!U22*'Res Rent Roll'!$S22*'Res Rent Roll'!$C22*(1+'Property Summary'!$L$22)^(Releasing!V$2-1))</f>
        <v/>
      </c>
      <c r="W21" s="47" t="str">
        <f>IF('Res Rent Roll'!$B22="","",Rollover!V22*'Res Rent Roll'!$S22*'Res Rent Roll'!$C22*(1+'Property Summary'!$L$22)^(Releasing!W$2-1))</f>
        <v/>
      </c>
      <c r="X21" s="47" t="str">
        <f>IF('Res Rent Roll'!$B22="","",Rollover!W22*'Res Rent Roll'!$S22*'Res Rent Roll'!$C22*(1+'Property Summary'!$L$22)^(Releasing!X$2-1))</f>
        <v/>
      </c>
      <c r="Y21" s="47" t="str">
        <f>IF('Res Rent Roll'!$B22="","",Rollover!X22*'Res Rent Roll'!$S22*'Res Rent Roll'!$C22*(1+'Property Summary'!$L$22)^(Releasing!Y$2-1))</f>
        <v/>
      </c>
      <c r="Z21" s="47" t="str">
        <f>IF('Res Rent Roll'!$B22="","",Rollover!Y22*'Res Rent Roll'!$S22*'Res Rent Roll'!$C22*(1+'Property Summary'!$L$22)^(Releasing!Z$2-1))</f>
        <v/>
      </c>
      <c r="AA21" s="47" t="str">
        <f>IF('Res Rent Roll'!$B22="","",Rollover!Z22*'Res Rent Roll'!$S22*'Res Rent Roll'!$C22*(1+'Property Summary'!$L$22)^(Releasing!AA$2-1))</f>
        <v/>
      </c>
      <c r="AB21" s="47" t="str">
        <f>IF('Res Rent Roll'!$B22="","",Rollover!AA22*'Res Rent Roll'!$S22*'Res Rent Roll'!$C22*(1+'Property Summary'!$L$22)^(Releasing!AB$2-1))</f>
        <v/>
      </c>
      <c r="AC21" s="47" t="str">
        <f>IF('Res Rent Roll'!$B22="","",Rollover!AB22*'Res Rent Roll'!$S22*'Res Rent Roll'!$C22*(1+'Property Summary'!$L$22)^(Releasing!AC$2-1))</f>
        <v/>
      </c>
      <c r="AD21" s="47" t="str">
        <f>IF('Res Rent Roll'!$B22="","",Rollover!AC22*'Res Rent Roll'!$S22*'Res Rent Roll'!$C22*(1+'Property Summary'!$L$22)^(Releasing!AD$2-1))</f>
        <v/>
      </c>
      <c r="AE21" s="47" t="str">
        <f>IF('Res Rent Roll'!$B22="","",Rollover!AD22*'Res Rent Roll'!$S22*'Res Rent Roll'!$C22*(1+'Property Summary'!$L$22)^(Releasing!AE$2-1))</f>
        <v/>
      </c>
      <c r="AF21" s="47" t="str">
        <f>IF('Res Rent Roll'!$B22="","",Rollover!AE22*'Res Rent Roll'!$S22*'Res Rent Roll'!$C22*(1+'Property Summary'!$L$22)^(Releasing!AF$2-1))</f>
        <v/>
      </c>
      <c r="AG21" s="47" t="str">
        <f>IF('Res Rent Roll'!$B22="","",Rollover!AF22*'Res Rent Roll'!$S22*'Res Rent Roll'!$C22*(1+'Property Summary'!$L$22)^(Releasing!AG$2-1))</f>
        <v/>
      </c>
      <c r="AH21" s="47" t="str">
        <f>IF('Res Rent Roll'!$B22="","",Rollover!AG22*'Res Rent Roll'!$S22*'Res Rent Roll'!$C22*(1+'Property Summary'!$L$22)^(Releasing!AH$2-1))</f>
        <v/>
      </c>
      <c r="AI21" s="47" t="str">
        <f>IF('Res Rent Roll'!$B22="","",Rollover!AH22*'Res Rent Roll'!$S22*'Res Rent Roll'!$C22*(1+'Property Summary'!$L$22)^(Releasing!AI$2-1))</f>
        <v/>
      </c>
      <c r="AJ21" s="47" t="str">
        <f>IF('Res Rent Roll'!$B22="","",Rollover!AI22*'Res Rent Roll'!$S22*'Res Rent Roll'!$C22*(1+'Property Summary'!$L$22)^(Releasing!AJ$2-1))</f>
        <v/>
      </c>
      <c r="AK21" s="47" t="str">
        <f>IF('Res Rent Roll'!$B22="","",Rollover!AJ22*'Res Rent Roll'!$S22*'Res Rent Roll'!$C22*(1+'Property Summary'!$L$22)^(Releasing!AK$2-1))</f>
        <v/>
      </c>
      <c r="AL21" s="47" t="str">
        <f>IF('Res Rent Roll'!$B22="","",Rollover!AK22*'Res Rent Roll'!$S22*'Res Rent Roll'!$C22*(1+'Property Summary'!$L$22)^(Releasing!AL$2-1))</f>
        <v/>
      </c>
      <c r="AM21" s="47" t="str">
        <f>IF('Res Rent Roll'!$B22="","",Rollover!AL22*'Res Rent Roll'!$S22*'Res Rent Roll'!$C22*(1+'Property Summary'!$L$22)^(Releasing!AM$2-1))</f>
        <v/>
      </c>
      <c r="AN21" s="47" t="str">
        <f>IF('Res Rent Roll'!$B22="","",Rollover!AM22*'Res Rent Roll'!$S22*'Res Rent Roll'!$C22*(1+'Property Summary'!$L$22)^(Releasing!AN$2-1))</f>
        <v/>
      </c>
      <c r="AO21" s="47" t="str">
        <f>IF('Res Rent Roll'!$B22="","",Rollover!AN22*'Res Rent Roll'!$S22*'Res Rent Roll'!$C22*(1+'Property Summary'!$L$22)^(Releasing!AO$2-1))</f>
        <v/>
      </c>
      <c r="AP21" s="47" t="str">
        <f>IF('Res Rent Roll'!$B22="","",Rollover!AO22*'Res Rent Roll'!$S22*'Res Rent Roll'!$C22*(1+'Property Summary'!$L$22)^(Releasing!AP$2-1))</f>
        <v/>
      </c>
      <c r="AQ21" s="47" t="str">
        <f>IF('Res Rent Roll'!$B22="","",Rollover!AP22*'Res Rent Roll'!$S22*'Res Rent Roll'!$C22*(1+'Property Summary'!$L$22)^(Releasing!AQ$2-1))</f>
        <v/>
      </c>
      <c r="AR21" s="47" t="str">
        <f>IF('Res Rent Roll'!$B22="","",Rollover!AQ22*'Res Rent Roll'!$S22*'Res Rent Roll'!$C22*(1+'Property Summary'!$L$22)^(Releasing!AR$2-1))</f>
        <v/>
      </c>
      <c r="AS21" s="47" t="str">
        <f>IF('Res Rent Roll'!$B22="","",Rollover!AR22*'Res Rent Roll'!$S22*'Res Rent Roll'!$C22*(1+'Property Summary'!$L$22)^(Releasing!AS$2-1))</f>
        <v/>
      </c>
      <c r="AT21" s="47" t="str">
        <f>IF('Res Rent Roll'!$B22="","",Rollover!AS22*'Res Rent Roll'!$S22*'Res Rent Roll'!$C22*(1+'Property Summary'!$L$22)^(Releasing!AT$2-1))</f>
        <v/>
      </c>
      <c r="AU21" s="47" t="str">
        <f>IF('Res Rent Roll'!$B22="","",Rollover!AT22*'Res Rent Roll'!$S22*'Res Rent Roll'!$C22*(1+'Property Summary'!$L$22)^(Releasing!AU$2-1))</f>
        <v/>
      </c>
      <c r="AV21" s="47" t="str">
        <f>IF('Res Rent Roll'!$B22="","",Rollover!AU22*'Res Rent Roll'!$S22*'Res Rent Roll'!$C22*(1+'Property Summary'!$L$22)^(Releasing!AV$2-1))</f>
        <v/>
      </c>
      <c r="AW21" s="47" t="str">
        <f>IF('Res Rent Roll'!$B22="","",Rollover!AV22*'Res Rent Roll'!$S22*'Res Rent Roll'!$C22*(1+'Property Summary'!$L$22)^(Releasing!AW$2-1))</f>
        <v/>
      </c>
      <c r="AX21" s="47" t="str">
        <f>IF('Res Rent Roll'!$B22="","",Rollover!AW22*'Res Rent Roll'!$S22*'Res Rent Roll'!$C22*(1+'Property Summary'!$L$22)^(Releasing!AX$2-1))</f>
        <v/>
      </c>
      <c r="AY21" s="47" t="str">
        <f>IF('Res Rent Roll'!$B22="","",Rollover!AX22*'Res Rent Roll'!$S22*'Res Rent Roll'!$C22*(1+'Property Summary'!$L$22)^(Releasing!AY$2-1))</f>
        <v/>
      </c>
      <c r="AZ21" s="47" t="str">
        <f>IF('Res Rent Roll'!$B22="","",Rollover!AY22*'Res Rent Roll'!$S22*'Res Rent Roll'!$C22*(1+'Property Summary'!$L$22)^(Releasing!AZ$2-1))</f>
        <v/>
      </c>
      <c r="BA21" s="47" t="str">
        <f>IF('Res Rent Roll'!$B22="","",Rollover!AZ22*'Res Rent Roll'!$S22*'Res Rent Roll'!$C22*(1+'Property Summary'!$L$22)^(Releasing!BA$2-1))</f>
        <v/>
      </c>
      <c r="BB21" s="47" t="str">
        <f>IF('Res Rent Roll'!$B22="","",Rollover!BA22*'Res Rent Roll'!$S22*'Res Rent Roll'!$C22*(1+'Property Summary'!$L$22)^(Releasing!BB$2-1))</f>
        <v/>
      </c>
      <c r="BC21" s="47" t="str">
        <f>IF('Res Rent Roll'!$B22="","",Rollover!BB22*'Res Rent Roll'!$S22*'Res Rent Roll'!$C22*(1+'Property Summary'!$L$22)^(Releasing!BC$2-1))</f>
        <v/>
      </c>
      <c r="BD21" s="47" t="str">
        <f>IF('Res Rent Roll'!$B22="","",Rollover!BC22*'Res Rent Roll'!$S22*'Res Rent Roll'!$C22*(1+'Property Summary'!$L$22)^(Releasing!BD$2-1))</f>
        <v/>
      </c>
      <c r="BE21" s="47" t="str">
        <f>IF('Res Rent Roll'!$B22="","",Rollover!BD22*'Res Rent Roll'!$S22*'Res Rent Roll'!$C22*(1+'Property Summary'!$L$22)^(Releasing!BE$2-1))</f>
        <v/>
      </c>
      <c r="BF21" s="47" t="str">
        <f>IF('Res Rent Roll'!$B22="","",Rollover!BE22*'Res Rent Roll'!$S22*'Res Rent Roll'!$C22*(1+'Property Summary'!$L$22)^(Releasing!BF$2-1))</f>
        <v/>
      </c>
      <c r="BG21" s="47" t="str">
        <f>IF('Res Rent Roll'!$B22="","",Rollover!BF22*'Res Rent Roll'!$S22*'Res Rent Roll'!$C22*(1+'Property Summary'!$L$22)^(Releasing!BG$2-1))</f>
        <v/>
      </c>
      <c r="BH21" s="47" t="str">
        <f>IF('Res Rent Roll'!$B22="","",Rollover!BG22*'Res Rent Roll'!$S22*'Res Rent Roll'!$C22*(1+'Property Summary'!$L$22)^(Releasing!BH$2-1))</f>
        <v/>
      </c>
      <c r="BI21" s="47" t="str">
        <f>IF('Res Rent Roll'!$B22="","",Rollover!BH22*'Res Rent Roll'!$S22*'Res Rent Roll'!$C22*(1+'Property Summary'!$L$22)^(Releasing!BI$2-1))</f>
        <v/>
      </c>
      <c r="BJ21" s="47" t="str">
        <f>IF('Res Rent Roll'!$B22="","",Rollover!BI22*'Res Rent Roll'!$S22*'Res Rent Roll'!$C22*(1+'Property Summary'!$L$22)^(Releasing!BJ$2-1))</f>
        <v/>
      </c>
      <c r="BK21" s="47" t="str">
        <f>IF('Res Rent Roll'!$B22="","",Rollover!BJ22*'Res Rent Roll'!$S22*'Res Rent Roll'!$C22*(1+'Property Summary'!$L$22)^(Releasing!BK$2-1))</f>
        <v/>
      </c>
      <c r="BL21" s="47" t="str">
        <f>IF('Res Rent Roll'!$B22="","",Rollover!BK22*'Res Rent Roll'!$S22*'Res Rent Roll'!$C22*(1+'Property Summary'!$L$22)^(Releasing!BL$2-1))</f>
        <v/>
      </c>
      <c r="BM21" s="47" t="str">
        <f>IF('Res Rent Roll'!$B22="","",Rollover!BL22*'Res Rent Roll'!$S22*'Res Rent Roll'!$C22*(1+'Property Summary'!$L$22)^(Releasing!BM$2-1))</f>
        <v/>
      </c>
      <c r="BN21" s="47" t="str">
        <f>IF('Res Rent Roll'!$B22="","",Rollover!BM22*'Res Rent Roll'!$S22*'Res Rent Roll'!$C22*(1+'Property Summary'!$L$22)^(Releasing!BN$2-1))</f>
        <v/>
      </c>
      <c r="BO21" s="47" t="str">
        <f>IF('Res Rent Roll'!$B22="","",Rollover!BN22*'Res Rent Roll'!$S22*'Res Rent Roll'!$C22*(1+'Property Summary'!$L$22)^(Releasing!BO$2-1))</f>
        <v/>
      </c>
      <c r="BP21" s="47" t="str">
        <f>IF('Res Rent Roll'!$B22="","",Rollover!BO22*'Res Rent Roll'!$S22*'Res Rent Roll'!$C22*(1+'Property Summary'!$L$22)^(Releasing!BP$2-1))</f>
        <v/>
      </c>
      <c r="BQ21" s="47" t="str">
        <f>IF('Res Rent Roll'!$B22="","",Rollover!BP22*'Res Rent Roll'!$S22*'Res Rent Roll'!$C22*(1+'Property Summary'!$L$22)^(Releasing!BQ$2-1))</f>
        <v/>
      </c>
      <c r="BR21" s="47" t="str">
        <f>IF('Res Rent Roll'!$B22="","",Rollover!BQ22*'Res Rent Roll'!$S22*'Res Rent Roll'!$C22*(1+'Property Summary'!$L$22)^(Releasing!BR$2-1))</f>
        <v/>
      </c>
      <c r="BS21" s="47" t="str">
        <f>IF('Res Rent Roll'!$B22="","",Rollover!BR22*'Res Rent Roll'!$S22*'Res Rent Roll'!$C22*(1+'Property Summary'!$L$22)^(Releasing!BS$2-1))</f>
        <v/>
      </c>
      <c r="BT21" s="47" t="str">
        <f>IF('Res Rent Roll'!$B22="","",Rollover!BS22*'Res Rent Roll'!$S22*'Res Rent Roll'!$C22*(1+'Property Summary'!$L$22)^(Releasing!BT$2-1))</f>
        <v/>
      </c>
      <c r="BU21" s="47" t="str">
        <f>IF('Res Rent Roll'!$B22="","",Rollover!BT22*'Res Rent Roll'!$S22*'Res Rent Roll'!$C22*(1+'Property Summary'!$L$22)^(Releasing!BU$2-1))</f>
        <v/>
      </c>
      <c r="BV21" s="47" t="str">
        <f>IF('Res Rent Roll'!$B22="","",Rollover!BU22*'Res Rent Roll'!$S22*'Res Rent Roll'!$C22*(1+'Property Summary'!$L$22)^(Releasing!BV$2-1))</f>
        <v/>
      </c>
      <c r="BW21" s="47" t="str">
        <f>IF('Res Rent Roll'!$B22="","",Rollover!BV22*'Res Rent Roll'!$S22*'Res Rent Roll'!$C22*(1+'Property Summary'!$L$22)^(Releasing!BW$2-1))</f>
        <v/>
      </c>
      <c r="BX21" s="47" t="str">
        <f>IF('Res Rent Roll'!$B22="","",Rollover!BW22*'Res Rent Roll'!$S22*'Res Rent Roll'!$C22*(1+'Property Summary'!$L$22)^(Releasing!BX$2-1))</f>
        <v/>
      </c>
      <c r="BY21" s="47" t="str">
        <f>IF('Res Rent Roll'!$B22="","",Rollover!BX22*'Res Rent Roll'!$S22*'Res Rent Roll'!$C22*(1+'Property Summary'!$L$22)^(Releasing!BY$2-1))</f>
        <v/>
      </c>
      <c r="BZ21" s="47" t="str">
        <f>IF('Res Rent Roll'!$B22="","",Rollover!BY22*'Res Rent Roll'!$S22*'Res Rent Roll'!$C22*(1+'Property Summary'!$L$22)^(Releasing!BZ$2-1))</f>
        <v/>
      </c>
      <c r="CA21" s="47" t="str">
        <f>IF('Res Rent Roll'!$B22="","",Rollover!BZ22*'Res Rent Roll'!$S22*'Res Rent Roll'!$C22*(1+'Property Summary'!$L$22)^(Releasing!CA$2-1))</f>
        <v/>
      </c>
      <c r="CB21" s="47" t="str">
        <f>IF('Res Rent Roll'!$B22="","",Rollover!CA22*'Res Rent Roll'!$S22*'Res Rent Roll'!$C22*(1+'Property Summary'!$L$22)^(Releasing!CB$2-1))</f>
        <v/>
      </c>
      <c r="CC21" s="47" t="str">
        <f>IF('Res Rent Roll'!$B22="","",Rollover!CB22*'Res Rent Roll'!$S22*'Res Rent Roll'!$C22*(1+'Property Summary'!$L$22)^(Releasing!CC$2-1))</f>
        <v/>
      </c>
      <c r="CD21" s="47" t="str">
        <f>IF('Res Rent Roll'!$B22="","",Rollover!CC22*'Res Rent Roll'!$S22*'Res Rent Roll'!$C22*(1+'Property Summary'!$L$22)^(Releasing!CD$2-1))</f>
        <v/>
      </c>
      <c r="CE21" s="47" t="str">
        <f>IF('Res Rent Roll'!$B22="","",Rollover!CD22*'Res Rent Roll'!$S22*'Res Rent Roll'!$C22*(1+'Property Summary'!$L$22)^(Releasing!CE$2-1))</f>
        <v/>
      </c>
      <c r="CF21" s="47" t="str">
        <f>IF('Res Rent Roll'!$B22="","",Rollover!CE22*'Res Rent Roll'!$S22*'Res Rent Roll'!$C22*(1+'Property Summary'!$L$22)^(Releasing!CF$2-1))</f>
        <v/>
      </c>
      <c r="CG21" s="47" t="str">
        <f>IF('Res Rent Roll'!$B22="","",Rollover!CF22*'Res Rent Roll'!$S22*'Res Rent Roll'!$C22*(1+'Property Summary'!$L$22)^(Releasing!CG$2-1))</f>
        <v/>
      </c>
      <c r="CH21" s="47" t="str">
        <f>IF('Res Rent Roll'!$B22="","",Rollover!CG22*'Res Rent Roll'!$S22*'Res Rent Roll'!$C22*(1+'Property Summary'!$L$22)^(Releasing!CH$2-1))</f>
        <v/>
      </c>
      <c r="CI21" s="47" t="str">
        <f>IF('Res Rent Roll'!$B22="","",Rollover!CH22*'Res Rent Roll'!$S22*'Res Rent Roll'!$C22*(1+'Property Summary'!$L$22)^(Releasing!CI$2-1))</f>
        <v/>
      </c>
      <c r="CJ21" s="47" t="str">
        <f>IF('Res Rent Roll'!$B22="","",Rollover!CI22*'Res Rent Roll'!$S22*'Res Rent Roll'!$C22*(1+'Property Summary'!$L$22)^(Releasing!CJ$2-1))</f>
        <v/>
      </c>
      <c r="CK21" s="47" t="str">
        <f>IF('Res Rent Roll'!$B22="","",Rollover!CJ22*'Res Rent Roll'!$S22*'Res Rent Roll'!$C22*(1+'Property Summary'!$L$22)^(Releasing!CK$2-1))</f>
        <v/>
      </c>
      <c r="CL21" s="47" t="str">
        <f>IF('Res Rent Roll'!$B22="","",Rollover!CK22*'Res Rent Roll'!$S22*'Res Rent Roll'!$C22*(1+'Property Summary'!$L$22)^(Releasing!CL$2-1))</f>
        <v/>
      </c>
      <c r="CM21" s="47" t="str">
        <f>IF('Res Rent Roll'!$B22="","",Rollover!CL22*'Res Rent Roll'!$S22*'Res Rent Roll'!$C22*(1+'Property Summary'!$L$22)^(Releasing!CM$2-1))</f>
        <v/>
      </c>
      <c r="CN21" s="47" t="str">
        <f>IF('Res Rent Roll'!$B22="","",Rollover!CM22*'Res Rent Roll'!$S22*'Res Rent Roll'!$C22*(1+'Property Summary'!$L$22)^(Releasing!CN$2-1))</f>
        <v/>
      </c>
      <c r="CO21" s="47" t="str">
        <f>IF('Res Rent Roll'!$B22="","",Rollover!CN22*'Res Rent Roll'!$S22*'Res Rent Roll'!$C22*(1+'Property Summary'!$L$22)^(Releasing!CO$2-1))</f>
        <v/>
      </c>
      <c r="CP21" s="47" t="str">
        <f>IF('Res Rent Roll'!$B22="","",Rollover!CO22*'Res Rent Roll'!$S22*'Res Rent Roll'!$C22*(1+'Property Summary'!$L$22)^(Releasing!CP$2-1))</f>
        <v/>
      </c>
      <c r="CQ21" s="47" t="str">
        <f>IF('Res Rent Roll'!$B22="","",Rollover!CP22*'Res Rent Roll'!$S22*'Res Rent Roll'!$C22*(1+'Property Summary'!$L$22)^(Releasing!CQ$2-1))</f>
        <v/>
      </c>
      <c r="CR21" s="47" t="str">
        <f>IF('Res Rent Roll'!$B22="","",Rollover!CQ22*'Res Rent Roll'!$S22*'Res Rent Roll'!$C22*(1+'Property Summary'!$L$22)^(Releasing!CR$2-1))</f>
        <v/>
      </c>
      <c r="CS21" s="47" t="str">
        <f>IF('Res Rent Roll'!$B22="","",Rollover!CR22*'Res Rent Roll'!$S22*'Res Rent Roll'!$C22*(1+'Property Summary'!$L$22)^(Releasing!CS$2-1))</f>
        <v/>
      </c>
      <c r="CT21" s="47" t="str">
        <f>IF('Res Rent Roll'!$B22="","",Rollover!CS22*'Res Rent Roll'!$S22*'Res Rent Roll'!$C22*(1+'Property Summary'!$L$22)^(Releasing!CT$2-1))</f>
        <v/>
      </c>
      <c r="CU21" s="47" t="str">
        <f>IF('Res Rent Roll'!$B22="","",Rollover!CT22*'Res Rent Roll'!$S22*'Res Rent Roll'!$C22*(1+'Property Summary'!$L$22)^(Releasing!CU$2-1))</f>
        <v/>
      </c>
      <c r="CV21" s="47" t="str">
        <f>IF('Res Rent Roll'!$B22="","",Rollover!CU22*'Res Rent Roll'!$S22*'Res Rent Roll'!$C22*(1+'Property Summary'!$L$22)^(Releasing!CV$2-1))</f>
        <v/>
      </c>
      <c r="CW21" s="47" t="str">
        <f>IF('Res Rent Roll'!$B22="","",Rollover!CV22*'Res Rent Roll'!$S22*'Res Rent Roll'!$C22*(1+'Property Summary'!$L$22)^(Releasing!CW$2-1))</f>
        <v/>
      </c>
      <c r="CX21" s="47" t="str">
        <f>IF('Res Rent Roll'!$B22="","",Rollover!CW22*'Res Rent Roll'!$S22*'Res Rent Roll'!$C22*(1+'Property Summary'!$L$22)^(Releasing!CX$2-1))</f>
        <v/>
      </c>
      <c r="CY21" s="47" t="str">
        <f>IF('Res Rent Roll'!$B22="","",Rollover!CX22*'Res Rent Roll'!$S22*'Res Rent Roll'!$C22*(1+'Property Summary'!$L$22)^(Releasing!CY$2-1))</f>
        <v/>
      </c>
      <c r="CZ21" s="47" t="str">
        <f>IF('Res Rent Roll'!$B22="","",Rollover!CY22*'Res Rent Roll'!$S22*'Res Rent Roll'!$C22*(1+'Property Summary'!$L$22)^(Releasing!CZ$2-1))</f>
        <v/>
      </c>
      <c r="DA21" s="47" t="str">
        <f>IF('Res Rent Roll'!$B22="","",Rollover!CZ22*'Res Rent Roll'!$S22*'Res Rent Roll'!$C22*(1+'Property Summary'!$L$22)^(Releasing!DA$2-1))</f>
        <v/>
      </c>
      <c r="DB21" s="47" t="str">
        <f>IF('Res Rent Roll'!$B22="","",Rollover!DA22*'Res Rent Roll'!$S22*'Res Rent Roll'!$C22*(1+'Property Summary'!$L$22)^(Releasing!DB$2-1))</f>
        <v/>
      </c>
      <c r="DC21" s="47" t="str">
        <f>IF('Res Rent Roll'!$B22="","",Rollover!DB22*'Res Rent Roll'!$S22*'Res Rent Roll'!$C22*(1+'Property Summary'!$L$22)^(Releasing!DC$2-1))</f>
        <v/>
      </c>
      <c r="DD21" s="47" t="str">
        <f>IF('Res Rent Roll'!$B22="","",Rollover!DC22*'Res Rent Roll'!$S22*'Res Rent Roll'!$C22*(1+'Property Summary'!$L$22)^(Releasing!DD$2-1))</f>
        <v/>
      </c>
      <c r="DE21" s="47" t="str">
        <f>IF('Res Rent Roll'!$B22="","",Rollover!DD22*'Res Rent Roll'!$S22*'Res Rent Roll'!$C22*(1+'Property Summary'!$L$22)^(Releasing!DE$2-1))</f>
        <v/>
      </c>
      <c r="DF21" s="47" t="str">
        <f>IF('Res Rent Roll'!$B22="","",Rollover!DE22*'Res Rent Roll'!$S22*'Res Rent Roll'!$C22*(1+'Property Summary'!$L$22)^(Releasing!DF$2-1))</f>
        <v/>
      </c>
      <c r="DG21" s="47" t="str">
        <f>IF('Res Rent Roll'!$B22="","",Rollover!DF22*'Res Rent Roll'!$S22*'Res Rent Roll'!$C22*(1+'Property Summary'!$L$22)^(Releasing!DG$2-1))</f>
        <v/>
      </c>
      <c r="DH21" s="47" t="str">
        <f>IF('Res Rent Roll'!$B22="","",Rollover!DG22*'Res Rent Roll'!$S22*'Res Rent Roll'!$C22*(1+'Property Summary'!$L$22)^(Releasing!DH$2-1))</f>
        <v/>
      </c>
      <c r="DI21" s="47" t="str">
        <f>IF('Res Rent Roll'!$B22="","",Rollover!DH22*'Res Rent Roll'!$S22*'Res Rent Roll'!$C22*(1+'Property Summary'!$L$22)^(Releasing!DI$2-1))</f>
        <v/>
      </c>
      <c r="DJ21" s="47" t="str">
        <f>IF('Res Rent Roll'!$B22="","",Rollover!DI22*'Res Rent Roll'!$S22*'Res Rent Roll'!$C22*(1+'Property Summary'!$L$22)^(Releasing!DJ$2-1))</f>
        <v/>
      </c>
      <c r="DK21" s="47" t="str">
        <f>IF('Res Rent Roll'!$B22="","",Rollover!DJ22*'Res Rent Roll'!$S22*'Res Rent Roll'!$C22*(1+'Property Summary'!$L$22)^(Releasing!DK$2-1))</f>
        <v/>
      </c>
      <c r="DL21" s="47" t="str">
        <f>IF('Res Rent Roll'!$B22="","",Rollover!DK22*'Res Rent Roll'!$S22*'Res Rent Roll'!$C22*(1+'Property Summary'!$L$22)^(Releasing!DL$2-1))</f>
        <v/>
      </c>
      <c r="DM21" s="47" t="str">
        <f>IF('Res Rent Roll'!$B22="","",Rollover!DL22*'Res Rent Roll'!$S22*'Res Rent Roll'!$C22*(1+'Property Summary'!$L$22)^(Releasing!DM$2-1))</f>
        <v/>
      </c>
      <c r="DN21" s="47" t="str">
        <f>IF('Res Rent Roll'!$B22="","",Rollover!DM22*'Res Rent Roll'!$S22*'Res Rent Roll'!$C22*(1+'Property Summary'!$L$22)^(Releasing!DN$2-1))</f>
        <v/>
      </c>
      <c r="DO21" s="47" t="str">
        <f>IF('Res Rent Roll'!$B22="","",Rollover!DN22*'Res Rent Roll'!$S22*'Res Rent Roll'!$C22*(1+'Property Summary'!$L$22)^(Releasing!DO$2-1))</f>
        <v/>
      </c>
      <c r="DP21" s="47" t="str">
        <f>IF('Res Rent Roll'!$B22="","",Rollover!DO22*'Res Rent Roll'!$S22*'Res Rent Roll'!$C22*(1+'Property Summary'!$L$22)^(Releasing!DP$2-1))</f>
        <v/>
      </c>
      <c r="DQ21" s="47" t="str">
        <f>IF('Res Rent Roll'!$B22="","",Rollover!DP22*'Res Rent Roll'!$S22*'Res Rent Roll'!$C22*(1+'Property Summary'!$L$22)^(Releasing!DQ$2-1))</f>
        <v/>
      </c>
      <c r="DR21" s="47" t="str">
        <f>IF('Res Rent Roll'!$B22="","",Rollover!DQ22*'Res Rent Roll'!$S22*'Res Rent Roll'!$C22*(1+'Property Summary'!$L$22)^(Releasing!DR$2-1))</f>
        <v/>
      </c>
      <c r="DS21" s="47" t="str">
        <f>IF('Res Rent Roll'!$B22="","",Rollover!DR22*'Res Rent Roll'!$S22*'Res Rent Roll'!$C22*(1+'Property Summary'!$L$22)^(Releasing!DS$2-1))</f>
        <v/>
      </c>
      <c r="DT21" s="47" t="str">
        <f>IF('Res Rent Roll'!$B22="","",Rollover!DS22*'Res Rent Roll'!$S22*'Res Rent Roll'!$C22*(1+'Property Summary'!$L$22)^(Releasing!DT$2-1))</f>
        <v/>
      </c>
      <c r="DU21" s="47" t="str">
        <f>IF('Res Rent Roll'!$B22="","",Rollover!DT22*'Res Rent Roll'!$S22*'Res Rent Roll'!$C22*(1+'Property Summary'!$L$22)^(Releasing!DU$2-1))</f>
        <v/>
      </c>
      <c r="DV21" s="47" t="str">
        <f>IF('Res Rent Roll'!$B22="","",Rollover!DU22*'Res Rent Roll'!$S22*'Res Rent Roll'!$C22*(1+'Property Summary'!$L$22)^(Releasing!DV$2-1))</f>
        <v/>
      </c>
      <c r="DW21" s="47" t="str">
        <f>IF('Res Rent Roll'!$B22="","",Rollover!DV22*'Res Rent Roll'!$S22*'Res Rent Roll'!$C22*(1+'Property Summary'!$L$22)^(Releasing!DW$2-1))</f>
        <v/>
      </c>
      <c r="DX21" s="47" t="str">
        <f>IF('Res Rent Roll'!$B22="","",Rollover!DW22*'Res Rent Roll'!$S22*'Res Rent Roll'!$C22*(1+'Property Summary'!$L$22)^(Releasing!DX$2-1))</f>
        <v/>
      </c>
      <c r="DY21" s="47" t="str">
        <f>IF('Res Rent Roll'!$B22="","",Rollover!DX22*'Res Rent Roll'!$S22*'Res Rent Roll'!$C22*(1+'Property Summary'!$L$22)^(Releasing!DY$2-1))</f>
        <v/>
      </c>
      <c r="DZ21" s="47" t="str">
        <f>IF('Res Rent Roll'!$B22="","",Rollover!DY22*'Res Rent Roll'!$S22*'Res Rent Roll'!$C22*(1+'Property Summary'!$L$22)^(Releasing!DZ$2-1))</f>
        <v/>
      </c>
      <c r="EA21" s="47" t="str">
        <f>IF('Res Rent Roll'!$B22="","",Rollover!DZ22*'Res Rent Roll'!$S22*'Res Rent Roll'!$C22*(1+'Property Summary'!$L$22)^(Releasing!EA$2-1))</f>
        <v/>
      </c>
      <c r="EB21" s="47" t="str">
        <f>IF('Res Rent Roll'!$B22="","",Rollover!EA22*'Res Rent Roll'!$S22*'Res Rent Roll'!$C22*(1+'Property Summary'!$L$22)^(Releasing!EB$2-1))</f>
        <v/>
      </c>
      <c r="EC21" s="47" t="str">
        <f>IF('Res Rent Roll'!$B22="","",Rollover!EB22*'Res Rent Roll'!$S22*'Res Rent Roll'!$C22*(1+'Property Summary'!$L$22)^(Releasing!EC$2-1))</f>
        <v/>
      </c>
      <c r="ED21" s="47" t="str">
        <f>IF('Res Rent Roll'!$B22="","",Rollover!EC22*'Res Rent Roll'!$S22*'Res Rent Roll'!$C22*(1+'Property Summary'!$L$22)^(Releasing!ED$2-1))</f>
        <v/>
      </c>
      <c r="EE21" s="47" t="str">
        <f>IF('Res Rent Roll'!$B22="","",Rollover!ED22*'Res Rent Roll'!$S22*'Res Rent Roll'!$C22*(1+'Property Summary'!$L$22)^(Releasing!EE$2-1))</f>
        <v/>
      </c>
      <c r="EF21" s="47" t="str">
        <f>IF('Res Rent Roll'!$B22="","",Rollover!EE22*'Res Rent Roll'!$S22*'Res Rent Roll'!$C22*(1+'Property Summary'!$L$22)^(Releasing!EF$2-1))</f>
        <v/>
      </c>
      <c r="EG21" s="47" t="str">
        <f>IF('Res Rent Roll'!$B22="","",Rollover!EF22*'Res Rent Roll'!$S22*'Res Rent Roll'!$C22*(1+'Property Summary'!$L$22)^(Releasing!EG$2-1))</f>
        <v/>
      </c>
      <c r="EH21" s="47" t="str">
        <f>IF('Res Rent Roll'!$B22="","",Rollover!EG22*'Res Rent Roll'!$S22*'Res Rent Roll'!$C22*(1+'Property Summary'!$L$22)^(Releasing!EH$2-1))</f>
        <v/>
      </c>
      <c r="EI21" s="47" t="str">
        <f>IF('Res Rent Roll'!$B22="","",Rollover!EH22*'Res Rent Roll'!$S22*'Res Rent Roll'!$C22*(1+'Property Summary'!$L$22)^(Releasing!EI$2-1))</f>
        <v/>
      </c>
      <c r="EJ21" s="47" t="str">
        <f>IF('Res Rent Roll'!$B22="","",Rollover!EI22*'Res Rent Roll'!$S22*'Res Rent Roll'!$C22*(1+'Property Summary'!$L$22)^(Releasing!EJ$2-1))</f>
        <v/>
      </c>
      <c r="EK21" s="47" t="str">
        <f>IF('Res Rent Roll'!$B22="","",Rollover!EJ22*'Res Rent Roll'!$S22*'Res Rent Roll'!$C22*(1+'Property Summary'!$L$22)^(Releasing!EK$2-1))</f>
        <v/>
      </c>
      <c r="EL21" s="47" t="str">
        <f>IF('Res Rent Roll'!$B22="","",Rollover!EK22*'Res Rent Roll'!$S22*'Res Rent Roll'!$C22*(1+'Property Summary'!$L$22)^(Releasing!EL$2-1))</f>
        <v/>
      </c>
      <c r="EM21" s="47" t="str">
        <f>IF('Res Rent Roll'!$B22="","",Rollover!EL22*'Res Rent Roll'!$S22*'Res Rent Roll'!$C22*(1+'Property Summary'!$L$22)^(Releasing!EM$2-1))</f>
        <v/>
      </c>
      <c r="EN21" s="47" t="str">
        <f>IF('Res Rent Roll'!$B22="","",Rollover!EM22*'Res Rent Roll'!$S22*'Res Rent Roll'!$C22*(1+'Property Summary'!$L$22)^(Releasing!EN$2-1))</f>
        <v/>
      </c>
      <c r="EO21" s="47" t="str">
        <f>IF('Res Rent Roll'!$B22="","",Rollover!EN22*'Res Rent Roll'!$S22*'Res Rent Roll'!$C22*(1+'Property Summary'!$L$22)^(Releasing!EO$2-1))</f>
        <v/>
      </c>
      <c r="EP21" s="47" t="str">
        <f>IF('Res Rent Roll'!$B22="","",Rollover!EO22*'Res Rent Roll'!$S22*'Res Rent Roll'!$C22*(1+'Property Summary'!$L$22)^(Releasing!EP$2-1))</f>
        <v/>
      </c>
      <c r="EQ21" s="47" t="str">
        <f>IF('Res Rent Roll'!$B22="","",Rollover!EP22*'Res Rent Roll'!$S22*'Res Rent Roll'!$C22*(1+'Property Summary'!$L$22)^(Releasing!EQ$2-1))</f>
        <v/>
      </c>
      <c r="ER21" s="47" t="str">
        <f>IF('Res Rent Roll'!$B22="","",Rollover!EQ22*'Res Rent Roll'!$S22*'Res Rent Roll'!$C22*(1+'Property Summary'!$L$22)^(Releasing!ER$2-1))</f>
        <v/>
      </c>
      <c r="ES21" s="47" t="str">
        <f>IF('Res Rent Roll'!$B22="","",Rollover!ER22*'Res Rent Roll'!$S22*'Res Rent Roll'!$C22*(1+'Property Summary'!$L$22)^(Releasing!ES$2-1))</f>
        <v/>
      </c>
      <c r="ET21" s="47" t="str">
        <f>IF('Res Rent Roll'!$B22="","",Rollover!ES22*'Res Rent Roll'!$S22*'Res Rent Roll'!$C22*(1+'Property Summary'!$L$22)^(Releasing!ET$2-1))</f>
        <v/>
      </c>
      <c r="EU21" s="47" t="str">
        <f>IF('Res Rent Roll'!$B22="","",Rollover!ET22*'Res Rent Roll'!$S22*'Res Rent Roll'!$C22*(1+'Property Summary'!$L$22)^(Releasing!EU$2-1))</f>
        <v/>
      </c>
      <c r="EV21" s="47" t="str">
        <f>IF('Res Rent Roll'!$B22="","",Rollover!EU22*'Res Rent Roll'!$S22*'Res Rent Roll'!$C22*(1+'Property Summary'!$L$22)^(Releasing!EV$2-1))</f>
        <v/>
      </c>
      <c r="EW21" s="47" t="str">
        <f>IF('Res Rent Roll'!$B22="","",Rollover!EV22*'Res Rent Roll'!$S22*'Res Rent Roll'!$C22*(1+'Property Summary'!$L$22)^(Releasing!EW$2-1))</f>
        <v/>
      </c>
      <c r="EX21" s="47" t="str">
        <f>IF('Res Rent Roll'!$B22="","",Rollover!EW22*'Res Rent Roll'!$S22*'Res Rent Roll'!$C22*(1+'Property Summary'!$L$22)^(Releasing!EX$2-1))</f>
        <v/>
      </c>
      <c r="EY21" s="47" t="str">
        <f>IF('Res Rent Roll'!$B22="","",Rollover!EX22*'Res Rent Roll'!$S22*'Res Rent Roll'!$C22*(1+'Property Summary'!$L$22)^(Releasing!EY$2-1))</f>
        <v/>
      </c>
      <c r="EZ21" s="47" t="str">
        <f>IF('Res Rent Roll'!$B22="","",Rollover!EY22*'Res Rent Roll'!$S22*'Res Rent Roll'!$C22*(1+'Property Summary'!$L$22)^(Releasing!EZ$2-1))</f>
        <v/>
      </c>
      <c r="FA21" s="47" t="str">
        <f>IF('Res Rent Roll'!$B22="","",Rollover!EZ22*'Res Rent Roll'!$S22*'Res Rent Roll'!$C22*(1+'Property Summary'!$L$22)^(Releasing!FA$2-1))</f>
        <v/>
      </c>
      <c r="FB21" s="47" t="str">
        <f>IF('Res Rent Roll'!$B22="","",Rollover!FA22*'Res Rent Roll'!$S22*'Res Rent Roll'!$C22*(1+'Property Summary'!$L$22)^(Releasing!FB$2-1))</f>
        <v/>
      </c>
      <c r="FC21" s="47" t="str">
        <f>IF('Res Rent Roll'!$B22="","",Rollover!FB22*'Res Rent Roll'!$S22*'Res Rent Roll'!$C22*(1+'Property Summary'!$L$22)^(Releasing!FC$2-1))</f>
        <v/>
      </c>
      <c r="FD21" s="47" t="str">
        <f>IF('Res Rent Roll'!$B22="","",Rollover!FC22*'Res Rent Roll'!$S22*'Res Rent Roll'!$C22*(1+'Property Summary'!$L$22)^(Releasing!FD$2-1))</f>
        <v/>
      </c>
      <c r="FE21" s="47" t="str">
        <f>IF('Res Rent Roll'!$B22="","",Rollover!FD22*'Res Rent Roll'!$S22*'Res Rent Roll'!$C22*(1+'Property Summary'!$L$22)^(Releasing!FE$2-1))</f>
        <v/>
      </c>
      <c r="FF21" s="47" t="str">
        <f>IF('Res Rent Roll'!$B22="","",Rollover!FE22*'Res Rent Roll'!$S22*'Res Rent Roll'!$C22*(1+'Property Summary'!$L$22)^(Releasing!FF$2-1))</f>
        <v/>
      </c>
      <c r="FG21" s="47" t="str">
        <f>IF('Res Rent Roll'!$B22="","",Rollover!FF22*'Res Rent Roll'!$S22*'Res Rent Roll'!$C22*(1+'Property Summary'!$L$22)^(Releasing!FG$2-1))</f>
        <v/>
      </c>
      <c r="FH21" s="47" t="str">
        <f>IF('Res Rent Roll'!$B22="","",Rollover!FG22*'Res Rent Roll'!$S22*'Res Rent Roll'!$C22*(1+'Property Summary'!$L$22)^(Releasing!FH$2-1))</f>
        <v/>
      </c>
      <c r="FI21" s="47" t="str">
        <f>IF('Res Rent Roll'!$B22="","",Rollover!FH22*'Res Rent Roll'!$S22*'Res Rent Roll'!$C22*(1+'Property Summary'!$L$22)^(Releasing!FI$2-1))</f>
        <v/>
      </c>
      <c r="FJ21" s="47" t="str">
        <f>IF('Res Rent Roll'!$B22="","",Rollover!FI22*'Res Rent Roll'!$S22*'Res Rent Roll'!$C22*(1+'Property Summary'!$L$22)^(Releasing!FJ$2-1))</f>
        <v/>
      </c>
      <c r="FK21" s="47" t="str">
        <f>IF('Res Rent Roll'!$B22="","",Rollover!FJ22*'Res Rent Roll'!$S22*'Res Rent Roll'!$C22*(1+'Property Summary'!$L$22)^(Releasing!FK$2-1))</f>
        <v/>
      </c>
      <c r="FL21" s="47" t="str">
        <f>IF('Res Rent Roll'!$B22="","",Rollover!FK22*'Res Rent Roll'!$S22*'Res Rent Roll'!$C22*(1+'Property Summary'!$L$22)^(Releasing!FL$2-1))</f>
        <v/>
      </c>
      <c r="FM21" s="47" t="str">
        <f>IF('Res Rent Roll'!$B22="","",Rollover!FL22*'Res Rent Roll'!$S22*'Res Rent Roll'!$C22*(1+'Property Summary'!$L$22)^(Releasing!FM$2-1))</f>
        <v/>
      </c>
      <c r="FN21" s="47" t="str">
        <f>IF('Res Rent Roll'!$B22="","",Rollover!FM22*'Res Rent Roll'!$S22*'Res Rent Roll'!$C22*(1+'Property Summary'!$L$22)^(Releasing!FN$2-1))</f>
        <v/>
      </c>
      <c r="FO21" s="47" t="str">
        <f>IF('Res Rent Roll'!$B22="","",Rollover!FN22*'Res Rent Roll'!$S22*'Res Rent Roll'!$C22*(1+'Property Summary'!$L$22)^(Releasing!FO$2-1))</f>
        <v/>
      </c>
      <c r="FP21" s="47" t="str">
        <f>IF('Res Rent Roll'!$B22="","",Rollover!FO22*'Res Rent Roll'!$S22*'Res Rent Roll'!$C22*(1+'Property Summary'!$L$22)^(Releasing!FP$2-1))</f>
        <v/>
      </c>
      <c r="FQ21" s="47" t="str">
        <f>IF('Res Rent Roll'!$B22="","",Rollover!FP22*'Res Rent Roll'!$S22*'Res Rent Roll'!$C22*(1+'Property Summary'!$L$22)^(Releasing!FQ$2-1))</f>
        <v/>
      </c>
      <c r="FR21" s="47" t="str">
        <f>IF('Res Rent Roll'!$B22="","",Rollover!FQ22*'Res Rent Roll'!$S22*'Res Rent Roll'!$C22*(1+'Property Summary'!$L$22)^(Releasing!FR$2-1))</f>
        <v/>
      </c>
      <c r="FS21" s="47" t="str">
        <f>IF('Res Rent Roll'!$B22="","",Rollover!FR22*'Res Rent Roll'!$S22*'Res Rent Roll'!$C22*(1+'Property Summary'!$L$22)^(Releasing!FS$2-1))</f>
        <v/>
      </c>
      <c r="FT21" s="47" t="str">
        <f>IF('Res Rent Roll'!$B22="","",Rollover!FS22*'Res Rent Roll'!$S22*'Res Rent Roll'!$C22*(1+'Property Summary'!$L$22)^(Releasing!FT$2-1))</f>
        <v/>
      </c>
      <c r="FU21" s="47" t="str">
        <f>IF('Res Rent Roll'!$B22="","",Rollover!FT22*'Res Rent Roll'!$S22*'Res Rent Roll'!$C22*(1+'Property Summary'!$L$22)^(Releasing!FU$2-1))</f>
        <v/>
      </c>
      <c r="FV21" s="47" t="str">
        <f>IF('Res Rent Roll'!$B22="","",Rollover!FU22*'Res Rent Roll'!$S22*'Res Rent Roll'!$C22*(1+'Property Summary'!$L$22)^(Releasing!FV$2-1))</f>
        <v/>
      </c>
      <c r="FW21" s="47" t="str">
        <f>IF('Res Rent Roll'!$B22="","",Rollover!FV22*'Res Rent Roll'!$S22*'Res Rent Roll'!$C22*(1+'Property Summary'!$L$22)^(Releasing!FW$2-1))</f>
        <v/>
      </c>
      <c r="FX21" s="47" t="str">
        <f>IF('Res Rent Roll'!$B22="","",Rollover!FW22*'Res Rent Roll'!$S22*'Res Rent Roll'!$C22*(1+'Property Summary'!$L$22)^(Releasing!FX$2-1))</f>
        <v/>
      </c>
      <c r="FY21" s="47" t="str">
        <f>IF('Res Rent Roll'!$B22="","",Rollover!FX22*'Res Rent Roll'!$S22*'Res Rent Roll'!$C22*(1+'Property Summary'!$L$22)^(Releasing!FY$2-1))</f>
        <v/>
      </c>
      <c r="FZ21" s="47" t="str">
        <f>IF('Res Rent Roll'!$B22="","",Rollover!FY22*'Res Rent Roll'!$S22*'Res Rent Roll'!$C22*(1+'Property Summary'!$L$22)^(Releasing!FZ$2-1))</f>
        <v/>
      </c>
      <c r="GA21" s="48" t="str">
        <f>IF('Res Rent Roll'!$B22="","",Rollover!FZ22*'Res Rent Roll'!$S22*'Res Rent Roll'!$C22*(1+'Property Summary'!$L$22)^(Releasing!GA$2-1))</f>
        <v/>
      </c>
    </row>
    <row r="22" spans="2:183" x14ac:dyDescent="0.3">
      <c r="B22" s="42" t="str">
        <f>IF('Res Rent Roll'!$B23="","",'Res Rent Roll'!$B23)</f>
        <v/>
      </c>
      <c r="C22" s="43"/>
      <c r="D22" s="47" t="str">
        <f>IF('Res Rent Roll'!$B23="","",Rollover!C23*'Res Rent Roll'!$S23*'Res Rent Roll'!$C23*(1+'Property Summary'!$L$22)^(Releasing!D$2-1))</f>
        <v/>
      </c>
      <c r="E22" s="47" t="str">
        <f>IF('Res Rent Roll'!$B23="","",Rollover!D23*'Res Rent Roll'!$S23*'Res Rent Roll'!$C23*(1+'Property Summary'!$L$22)^(Releasing!E$2-1))</f>
        <v/>
      </c>
      <c r="F22" s="47" t="str">
        <f>IF('Res Rent Roll'!$B23="","",Rollover!E23*'Res Rent Roll'!$S23*'Res Rent Roll'!$C23*(1+'Property Summary'!$L$22)^(Releasing!F$2-1))</f>
        <v/>
      </c>
      <c r="G22" s="47" t="str">
        <f>IF('Res Rent Roll'!$B23="","",Rollover!F23*'Res Rent Roll'!$S23*'Res Rent Roll'!$C23*(1+'Property Summary'!$L$22)^(Releasing!G$2-1))</f>
        <v/>
      </c>
      <c r="H22" s="47" t="str">
        <f>IF('Res Rent Roll'!$B23="","",Rollover!G23*'Res Rent Roll'!$S23*'Res Rent Roll'!$C23*(1+'Property Summary'!$L$22)^(Releasing!H$2-1))</f>
        <v/>
      </c>
      <c r="I22" s="47" t="str">
        <f>IF('Res Rent Roll'!$B23="","",Rollover!H23*'Res Rent Roll'!$S23*'Res Rent Roll'!$C23*(1+'Property Summary'!$L$22)^(Releasing!I$2-1))</f>
        <v/>
      </c>
      <c r="J22" s="47" t="str">
        <f>IF('Res Rent Roll'!$B23="","",Rollover!I23*'Res Rent Roll'!$S23*'Res Rent Roll'!$C23*(1+'Property Summary'!$L$22)^(Releasing!J$2-1))</f>
        <v/>
      </c>
      <c r="K22" s="47" t="str">
        <f>IF('Res Rent Roll'!$B23="","",Rollover!J23*'Res Rent Roll'!$S23*'Res Rent Roll'!$C23*(1+'Property Summary'!$L$22)^(Releasing!K$2-1))</f>
        <v/>
      </c>
      <c r="L22" s="47" t="str">
        <f>IF('Res Rent Roll'!$B23="","",Rollover!K23*'Res Rent Roll'!$S23*'Res Rent Roll'!$C23*(1+'Property Summary'!$L$22)^(Releasing!L$2-1))</f>
        <v/>
      </c>
      <c r="M22" s="47" t="str">
        <f>IF('Res Rent Roll'!$B23="","",Rollover!L23*'Res Rent Roll'!$S23*'Res Rent Roll'!$C23*(1+'Property Summary'!$L$22)^(Releasing!M$2-1))</f>
        <v/>
      </c>
      <c r="N22" s="47" t="str">
        <f>IF('Res Rent Roll'!$B23="","",Rollover!M23*'Res Rent Roll'!$S23*'Res Rent Roll'!$C23*(1+'Property Summary'!$L$22)^(Releasing!N$2-1))</f>
        <v/>
      </c>
      <c r="O22" s="47" t="str">
        <f>IF('Res Rent Roll'!$B23="","",Rollover!N23*'Res Rent Roll'!$S23*'Res Rent Roll'!$C23*(1+'Property Summary'!$L$22)^(Releasing!O$2-1))</f>
        <v/>
      </c>
      <c r="P22" s="47" t="str">
        <f>IF('Res Rent Roll'!$B23="","",Rollover!O23*'Res Rent Roll'!$S23*'Res Rent Roll'!$C23*(1+'Property Summary'!$L$22)^(Releasing!P$2-1))</f>
        <v/>
      </c>
      <c r="Q22" s="47" t="str">
        <f>IF('Res Rent Roll'!$B23="","",Rollover!P23*'Res Rent Roll'!$S23*'Res Rent Roll'!$C23*(1+'Property Summary'!$L$22)^(Releasing!Q$2-1))</f>
        <v/>
      </c>
      <c r="R22" s="47" t="str">
        <f>IF('Res Rent Roll'!$B23="","",Rollover!Q23*'Res Rent Roll'!$S23*'Res Rent Roll'!$C23*(1+'Property Summary'!$L$22)^(Releasing!R$2-1))</f>
        <v/>
      </c>
      <c r="S22" s="47" t="str">
        <f>IF('Res Rent Roll'!$B23="","",Rollover!R23*'Res Rent Roll'!$S23*'Res Rent Roll'!$C23*(1+'Property Summary'!$L$22)^(Releasing!S$2-1))</f>
        <v/>
      </c>
      <c r="T22" s="47" t="str">
        <f>IF('Res Rent Roll'!$B23="","",Rollover!S23*'Res Rent Roll'!$S23*'Res Rent Roll'!$C23*(1+'Property Summary'!$L$22)^(Releasing!T$2-1))</f>
        <v/>
      </c>
      <c r="U22" s="47" t="str">
        <f>IF('Res Rent Roll'!$B23="","",Rollover!T23*'Res Rent Roll'!$S23*'Res Rent Roll'!$C23*(1+'Property Summary'!$L$22)^(Releasing!U$2-1))</f>
        <v/>
      </c>
      <c r="V22" s="47" t="str">
        <f>IF('Res Rent Roll'!$B23="","",Rollover!U23*'Res Rent Roll'!$S23*'Res Rent Roll'!$C23*(1+'Property Summary'!$L$22)^(Releasing!V$2-1))</f>
        <v/>
      </c>
      <c r="W22" s="47" t="str">
        <f>IF('Res Rent Roll'!$B23="","",Rollover!V23*'Res Rent Roll'!$S23*'Res Rent Roll'!$C23*(1+'Property Summary'!$L$22)^(Releasing!W$2-1))</f>
        <v/>
      </c>
      <c r="X22" s="47" t="str">
        <f>IF('Res Rent Roll'!$B23="","",Rollover!W23*'Res Rent Roll'!$S23*'Res Rent Roll'!$C23*(1+'Property Summary'!$L$22)^(Releasing!X$2-1))</f>
        <v/>
      </c>
      <c r="Y22" s="47" t="str">
        <f>IF('Res Rent Roll'!$B23="","",Rollover!X23*'Res Rent Roll'!$S23*'Res Rent Roll'!$C23*(1+'Property Summary'!$L$22)^(Releasing!Y$2-1))</f>
        <v/>
      </c>
      <c r="Z22" s="47" t="str">
        <f>IF('Res Rent Roll'!$B23="","",Rollover!Y23*'Res Rent Roll'!$S23*'Res Rent Roll'!$C23*(1+'Property Summary'!$L$22)^(Releasing!Z$2-1))</f>
        <v/>
      </c>
      <c r="AA22" s="47" t="str">
        <f>IF('Res Rent Roll'!$B23="","",Rollover!Z23*'Res Rent Roll'!$S23*'Res Rent Roll'!$C23*(1+'Property Summary'!$L$22)^(Releasing!AA$2-1))</f>
        <v/>
      </c>
      <c r="AB22" s="47" t="str">
        <f>IF('Res Rent Roll'!$B23="","",Rollover!AA23*'Res Rent Roll'!$S23*'Res Rent Roll'!$C23*(1+'Property Summary'!$L$22)^(Releasing!AB$2-1))</f>
        <v/>
      </c>
      <c r="AC22" s="47" t="str">
        <f>IF('Res Rent Roll'!$B23="","",Rollover!AB23*'Res Rent Roll'!$S23*'Res Rent Roll'!$C23*(1+'Property Summary'!$L$22)^(Releasing!AC$2-1))</f>
        <v/>
      </c>
      <c r="AD22" s="47" t="str">
        <f>IF('Res Rent Roll'!$B23="","",Rollover!AC23*'Res Rent Roll'!$S23*'Res Rent Roll'!$C23*(1+'Property Summary'!$L$22)^(Releasing!AD$2-1))</f>
        <v/>
      </c>
      <c r="AE22" s="47" t="str">
        <f>IF('Res Rent Roll'!$B23="","",Rollover!AD23*'Res Rent Roll'!$S23*'Res Rent Roll'!$C23*(1+'Property Summary'!$L$22)^(Releasing!AE$2-1))</f>
        <v/>
      </c>
      <c r="AF22" s="47" t="str">
        <f>IF('Res Rent Roll'!$B23="","",Rollover!AE23*'Res Rent Roll'!$S23*'Res Rent Roll'!$C23*(1+'Property Summary'!$L$22)^(Releasing!AF$2-1))</f>
        <v/>
      </c>
      <c r="AG22" s="47" t="str">
        <f>IF('Res Rent Roll'!$B23="","",Rollover!AF23*'Res Rent Roll'!$S23*'Res Rent Roll'!$C23*(1+'Property Summary'!$L$22)^(Releasing!AG$2-1))</f>
        <v/>
      </c>
      <c r="AH22" s="47" t="str">
        <f>IF('Res Rent Roll'!$B23="","",Rollover!AG23*'Res Rent Roll'!$S23*'Res Rent Roll'!$C23*(1+'Property Summary'!$L$22)^(Releasing!AH$2-1))</f>
        <v/>
      </c>
      <c r="AI22" s="47" t="str">
        <f>IF('Res Rent Roll'!$B23="","",Rollover!AH23*'Res Rent Roll'!$S23*'Res Rent Roll'!$C23*(1+'Property Summary'!$L$22)^(Releasing!AI$2-1))</f>
        <v/>
      </c>
      <c r="AJ22" s="47" t="str">
        <f>IF('Res Rent Roll'!$B23="","",Rollover!AI23*'Res Rent Roll'!$S23*'Res Rent Roll'!$C23*(1+'Property Summary'!$L$22)^(Releasing!AJ$2-1))</f>
        <v/>
      </c>
      <c r="AK22" s="47" t="str">
        <f>IF('Res Rent Roll'!$B23="","",Rollover!AJ23*'Res Rent Roll'!$S23*'Res Rent Roll'!$C23*(1+'Property Summary'!$L$22)^(Releasing!AK$2-1))</f>
        <v/>
      </c>
      <c r="AL22" s="47" t="str">
        <f>IF('Res Rent Roll'!$B23="","",Rollover!AK23*'Res Rent Roll'!$S23*'Res Rent Roll'!$C23*(1+'Property Summary'!$L$22)^(Releasing!AL$2-1))</f>
        <v/>
      </c>
      <c r="AM22" s="47" t="str">
        <f>IF('Res Rent Roll'!$B23="","",Rollover!AL23*'Res Rent Roll'!$S23*'Res Rent Roll'!$C23*(1+'Property Summary'!$L$22)^(Releasing!AM$2-1))</f>
        <v/>
      </c>
      <c r="AN22" s="47" t="str">
        <f>IF('Res Rent Roll'!$B23="","",Rollover!AM23*'Res Rent Roll'!$S23*'Res Rent Roll'!$C23*(1+'Property Summary'!$L$22)^(Releasing!AN$2-1))</f>
        <v/>
      </c>
      <c r="AO22" s="47" t="str">
        <f>IF('Res Rent Roll'!$B23="","",Rollover!AN23*'Res Rent Roll'!$S23*'Res Rent Roll'!$C23*(1+'Property Summary'!$L$22)^(Releasing!AO$2-1))</f>
        <v/>
      </c>
      <c r="AP22" s="47" t="str">
        <f>IF('Res Rent Roll'!$B23="","",Rollover!AO23*'Res Rent Roll'!$S23*'Res Rent Roll'!$C23*(1+'Property Summary'!$L$22)^(Releasing!AP$2-1))</f>
        <v/>
      </c>
      <c r="AQ22" s="47" t="str">
        <f>IF('Res Rent Roll'!$B23="","",Rollover!AP23*'Res Rent Roll'!$S23*'Res Rent Roll'!$C23*(1+'Property Summary'!$L$22)^(Releasing!AQ$2-1))</f>
        <v/>
      </c>
      <c r="AR22" s="47" t="str">
        <f>IF('Res Rent Roll'!$B23="","",Rollover!AQ23*'Res Rent Roll'!$S23*'Res Rent Roll'!$C23*(1+'Property Summary'!$L$22)^(Releasing!AR$2-1))</f>
        <v/>
      </c>
      <c r="AS22" s="47" t="str">
        <f>IF('Res Rent Roll'!$B23="","",Rollover!AR23*'Res Rent Roll'!$S23*'Res Rent Roll'!$C23*(1+'Property Summary'!$L$22)^(Releasing!AS$2-1))</f>
        <v/>
      </c>
      <c r="AT22" s="47" t="str">
        <f>IF('Res Rent Roll'!$B23="","",Rollover!AS23*'Res Rent Roll'!$S23*'Res Rent Roll'!$C23*(1+'Property Summary'!$L$22)^(Releasing!AT$2-1))</f>
        <v/>
      </c>
      <c r="AU22" s="47" t="str">
        <f>IF('Res Rent Roll'!$B23="","",Rollover!AT23*'Res Rent Roll'!$S23*'Res Rent Roll'!$C23*(1+'Property Summary'!$L$22)^(Releasing!AU$2-1))</f>
        <v/>
      </c>
      <c r="AV22" s="47" t="str">
        <f>IF('Res Rent Roll'!$B23="","",Rollover!AU23*'Res Rent Roll'!$S23*'Res Rent Roll'!$C23*(1+'Property Summary'!$L$22)^(Releasing!AV$2-1))</f>
        <v/>
      </c>
      <c r="AW22" s="47" t="str">
        <f>IF('Res Rent Roll'!$B23="","",Rollover!AV23*'Res Rent Roll'!$S23*'Res Rent Roll'!$C23*(1+'Property Summary'!$L$22)^(Releasing!AW$2-1))</f>
        <v/>
      </c>
      <c r="AX22" s="47" t="str">
        <f>IF('Res Rent Roll'!$B23="","",Rollover!AW23*'Res Rent Roll'!$S23*'Res Rent Roll'!$C23*(1+'Property Summary'!$L$22)^(Releasing!AX$2-1))</f>
        <v/>
      </c>
      <c r="AY22" s="47" t="str">
        <f>IF('Res Rent Roll'!$B23="","",Rollover!AX23*'Res Rent Roll'!$S23*'Res Rent Roll'!$C23*(1+'Property Summary'!$L$22)^(Releasing!AY$2-1))</f>
        <v/>
      </c>
      <c r="AZ22" s="47" t="str">
        <f>IF('Res Rent Roll'!$B23="","",Rollover!AY23*'Res Rent Roll'!$S23*'Res Rent Roll'!$C23*(1+'Property Summary'!$L$22)^(Releasing!AZ$2-1))</f>
        <v/>
      </c>
      <c r="BA22" s="47" t="str">
        <f>IF('Res Rent Roll'!$B23="","",Rollover!AZ23*'Res Rent Roll'!$S23*'Res Rent Roll'!$C23*(1+'Property Summary'!$L$22)^(Releasing!BA$2-1))</f>
        <v/>
      </c>
      <c r="BB22" s="47" t="str">
        <f>IF('Res Rent Roll'!$B23="","",Rollover!BA23*'Res Rent Roll'!$S23*'Res Rent Roll'!$C23*(1+'Property Summary'!$L$22)^(Releasing!BB$2-1))</f>
        <v/>
      </c>
      <c r="BC22" s="47" t="str">
        <f>IF('Res Rent Roll'!$B23="","",Rollover!BB23*'Res Rent Roll'!$S23*'Res Rent Roll'!$C23*(1+'Property Summary'!$L$22)^(Releasing!BC$2-1))</f>
        <v/>
      </c>
      <c r="BD22" s="47" t="str">
        <f>IF('Res Rent Roll'!$B23="","",Rollover!BC23*'Res Rent Roll'!$S23*'Res Rent Roll'!$C23*(1+'Property Summary'!$L$22)^(Releasing!BD$2-1))</f>
        <v/>
      </c>
      <c r="BE22" s="47" t="str">
        <f>IF('Res Rent Roll'!$B23="","",Rollover!BD23*'Res Rent Roll'!$S23*'Res Rent Roll'!$C23*(1+'Property Summary'!$L$22)^(Releasing!BE$2-1))</f>
        <v/>
      </c>
      <c r="BF22" s="47" t="str">
        <f>IF('Res Rent Roll'!$B23="","",Rollover!BE23*'Res Rent Roll'!$S23*'Res Rent Roll'!$C23*(1+'Property Summary'!$L$22)^(Releasing!BF$2-1))</f>
        <v/>
      </c>
      <c r="BG22" s="47" t="str">
        <f>IF('Res Rent Roll'!$B23="","",Rollover!BF23*'Res Rent Roll'!$S23*'Res Rent Roll'!$C23*(1+'Property Summary'!$L$22)^(Releasing!BG$2-1))</f>
        <v/>
      </c>
      <c r="BH22" s="47" t="str">
        <f>IF('Res Rent Roll'!$B23="","",Rollover!BG23*'Res Rent Roll'!$S23*'Res Rent Roll'!$C23*(1+'Property Summary'!$L$22)^(Releasing!BH$2-1))</f>
        <v/>
      </c>
      <c r="BI22" s="47" t="str">
        <f>IF('Res Rent Roll'!$B23="","",Rollover!BH23*'Res Rent Roll'!$S23*'Res Rent Roll'!$C23*(1+'Property Summary'!$L$22)^(Releasing!BI$2-1))</f>
        <v/>
      </c>
      <c r="BJ22" s="47" t="str">
        <f>IF('Res Rent Roll'!$B23="","",Rollover!BI23*'Res Rent Roll'!$S23*'Res Rent Roll'!$C23*(1+'Property Summary'!$L$22)^(Releasing!BJ$2-1))</f>
        <v/>
      </c>
      <c r="BK22" s="47" t="str">
        <f>IF('Res Rent Roll'!$B23="","",Rollover!BJ23*'Res Rent Roll'!$S23*'Res Rent Roll'!$C23*(1+'Property Summary'!$L$22)^(Releasing!BK$2-1))</f>
        <v/>
      </c>
      <c r="BL22" s="47" t="str">
        <f>IF('Res Rent Roll'!$B23="","",Rollover!BK23*'Res Rent Roll'!$S23*'Res Rent Roll'!$C23*(1+'Property Summary'!$L$22)^(Releasing!BL$2-1))</f>
        <v/>
      </c>
      <c r="BM22" s="47" t="str">
        <f>IF('Res Rent Roll'!$B23="","",Rollover!BL23*'Res Rent Roll'!$S23*'Res Rent Roll'!$C23*(1+'Property Summary'!$L$22)^(Releasing!BM$2-1))</f>
        <v/>
      </c>
      <c r="BN22" s="47" t="str">
        <f>IF('Res Rent Roll'!$B23="","",Rollover!BM23*'Res Rent Roll'!$S23*'Res Rent Roll'!$C23*(1+'Property Summary'!$L$22)^(Releasing!BN$2-1))</f>
        <v/>
      </c>
      <c r="BO22" s="47" t="str">
        <f>IF('Res Rent Roll'!$B23="","",Rollover!BN23*'Res Rent Roll'!$S23*'Res Rent Roll'!$C23*(1+'Property Summary'!$L$22)^(Releasing!BO$2-1))</f>
        <v/>
      </c>
      <c r="BP22" s="47" t="str">
        <f>IF('Res Rent Roll'!$B23="","",Rollover!BO23*'Res Rent Roll'!$S23*'Res Rent Roll'!$C23*(1+'Property Summary'!$L$22)^(Releasing!BP$2-1))</f>
        <v/>
      </c>
      <c r="BQ22" s="47" t="str">
        <f>IF('Res Rent Roll'!$B23="","",Rollover!BP23*'Res Rent Roll'!$S23*'Res Rent Roll'!$C23*(1+'Property Summary'!$L$22)^(Releasing!BQ$2-1))</f>
        <v/>
      </c>
      <c r="BR22" s="47" t="str">
        <f>IF('Res Rent Roll'!$B23="","",Rollover!BQ23*'Res Rent Roll'!$S23*'Res Rent Roll'!$C23*(1+'Property Summary'!$L$22)^(Releasing!BR$2-1))</f>
        <v/>
      </c>
      <c r="BS22" s="47" t="str">
        <f>IF('Res Rent Roll'!$B23="","",Rollover!BR23*'Res Rent Roll'!$S23*'Res Rent Roll'!$C23*(1+'Property Summary'!$L$22)^(Releasing!BS$2-1))</f>
        <v/>
      </c>
      <c r="BT22" s="47" t="str">
        <f>IF('Res Rent Roll'!$B23="","",Rollover!BS23*'Res Rent Roll'!$S23*'Res Rent Roll'!$C23*(1+'Property Summary'!$L$22)^(Releasing!BT$2-1))</f>
        <v/>
      </c>
      <c r="BU22" s="47" t="str">
        <f>IF('Res Rent Roll'!$B23="","",Rollover!BT23*'Res Rent Roll'!$S23*'Res Rent Roll'!$C23*(1+'Property Summary'!$L$22)^(Releasing!BU$2-1))</f>
        <v/>
      </c>
      <c r="BV22" s="47" t="str">
        <f>IF('Res Rent Roll'!$B23="","",Rollover!BU23*'Res Rent Roll'!$S23*'Res Rent Roll'!$C23*(1+'Property Summary'!$L$22)^(Releasing!BV$2-1))</f>
        <v/>
      </c>
      <c r="BW22" s="47" t="str">
        <f>IF('Res Rent Roll'!$B23="","",Rollover!BV23*'Res Rent Roll'!$S23*'Res Rent Roll'!$C23*(1+'Property Summary'!$L$22)^(Releasing!BW$2-1))</f>
        <v/>
      </c>
      <c r="BX22" s="47" t="str">
        <f>IF('Res Rent Roll'!$B23="","",Rollover!BW23*'Res Rent Roll'!$S23*'Res Rent Roll'!$C23*(1+'Property Summary'!$L$22)^(Releasing!BX$2-1))</f>
        <v/>
      </c>
      <c r="BY22" s="47" t="str">
        <f>IF('Res Rent Roll'!$B23="","",Rollover!BX23*'Res Rent Roll'!$S23*'Res Rent Roll'!$C23*(1+'Property Summary'!$L$22)^(Releasing!BY$2-1))</f>
        <v/>
      </c>
      <c r="BZ22" s="47" t="str">
        <f>IF('Res Rent Roll'!$B23="","",Rollover!BY23*'Res Rent Roll'!$S23*'Res Rent Roll'!$C23*(1+'Property Summary'!$L$22)^(Releasing!BZ$2-1))</f>
        <v/>
      </c>
      <c r="CA22" s="47" t="str">
        <f>IF('Res Rent Roll'!$B23="","",Rollover!BZ23*'Res Rent Roll'!$S23*'Res Rent Roll'!$C23*(1+'Property Summary'!$L$22)^(Releasing!CA$2-1))</f>
        <v/>
      </c>
      <c r="CB22" s="47" t="str">
        <f>IF('Res Rent Roll'!$B23="","",Rollover!CA23*'Res Rent Roll'!$S23*'Res Rent Roll'!$C23*(1+'Property Summary'!$L$22)^(Releasing!CB$2-1))</f>
        <v/>
      </c>
      <c r="CC22" s="47" t="str">
        <f>IF('Res Rent Roll'!$B23="","",Rollover!CB23*'Res Rent Roll'!$S23*'Res Rent Roll'!$C23*(1+'Property Summary'!$L$22)^(Releasing!CC$2-1))</f>
        <v/>
      </c>
      <c r="CD22" s="47" t="str">
        <f>IF('Res Rent Roll'!$B23="","",Rollover!CC23*'Res Rent Roll'!$S23*'Res Rent Roll'!$C23*(1+'Property Summary'!$L$22)^(Releasing!CD$2-1))</f>
        <v/>
      </c>
      <c r="CE22" s="47" t="str">
        <f>IF('Res Rent Roll'!$B23="","",Rollover!CD23*'Res Rent Roll'!$S23*'Res Rent Roll'!$C23*(1+'Property Summary'!$L$22)^(Releasing!CE$2-1))</f>
        <v/>
      </c>
      <c r="CF22" s="47" t="str">
        <f>IF('Res Rent Roll'!$B23="","",Rollover!CE23*'Res Rent Roll'!$S23*'Res Rent Roll'!$C23*(1+'Property Summary'!$L$22)^(Releasing!CF$2-1))</f>
        <v/>
      </c>
      <c r="CG22" s="47" t="str">
        <f>IF('Res Rent Roll'!$B23="","",Rollover!CF23*'Res Rent Roll'!$S23*'Res Rent Roll'!$C23*(1+'Property Summary'!$L$22)^(Releasing!CG$2-1))</f>
        <v/>
      </c>
      <c r="CH22" s="47" t="str">
        <f>IF('Res Rent Roll'!$B23="","",Rollover!CG23*'Res Rent Roll'!$S23*'Res Rent Roll'!$C23*(1+'Property Summary'!$L$22)^(Releasing!CH$2-1))</f>
        <v/>
      </c>
      <c r="CI22" s="47" t="str">
        <f>IF('Res Rent Roll'!$B23="","",Rollover!CH23*'Res Rent Roll'!$S23*'Res Rent Roll'!$C23*(1+'Property Summary'!$L$22)^(Releasing!CI$2-1))</f>
        <v/>
      </c>
      <c r="CJ22" s="47" t="str">
        <f>IF('Res Rent Roll'!$B23="","",Rollover!CI23*'Res Rent Roll'!$S23*'Res Rent Roll'!$C23*(1+'Property Summary'!$L$22)^(Releasing!CJ$2-1))</f>
        <v/>
      </c>
      <c r="CK22" s="47" t="str">
        <f>IF('Res Rent Roll'!$B23="","",Rollover!CJ23*'Res Rent Roll'!$S23*'Res Rent Roll'!$C23*(1+'Property Summary'!$L$22)^(Releasing!CK$2-1))</f>
        <v/>
      </c>
      <c r="CL22" s="47" t="str">
        <f>IF('Res Rent Roll'!$B23="","",Rollover!CK23*'Res Rent Roll'!$S23*'Res Rent Roll'!$C23*(1+'Property Summary'!$L$22)^(Releasing!CL$2-1))</f>
        <v/>
      </c>
      <c r="CM22" s="47" t="str">
        <f>IF('Res Rent Roll'!$B23="","",Rollover!CL23*'Res Rent Roll'!$S23*'Res Rent Roll'!$C23*(1+'Property Summary'!$L$22)^(Releasing!CM$2-1))</f>
        <v/>
      </c>
      <c r="CN22" s="47" t="str">
        <f>IF('Res Rent Roll'!$B23="","",Rollover!CM23*'Res Rent Roll'!$S23*'Res Rent Roll'!$C23*(1+'Property Summary'!$L$22)^(Releasing!CN$2-1))</f>
        <v/>
      </c>
      <c r="CO22" s="47" t="str">
        <f>IF('Res Rent Roll'!$B23="","",Rollover!CN23*'Res Rent Roll'!$S23*'Res Rent Roll'!$C23*(1+'Property Summary'!$L$22)^(Releasing!CO$2-1))</f>
        <v/>
      </c>
      <c r="CP22" s="47" t="str">
        <f>IF('Res Rent Roll'!$B23="","",Rollover!CO23*'Res Rent Roll'!$S23*'Res Rent Roll'!$C23*(1+'Property Summary'!$L$22)^(Releasing!CP$2-1))</f>
        <v/>
      </c>
      <c r="CQ22" s="47" t="str">
        <f>IF('Res Rent Roll'!$B23="","",Rollover!CP23*'Res Rent Roll'!$S23*'Res Rent Roll'!$C23*(1+'Property Summary'!$L$22)^(Releasing!CQ$2-1))</f>
        <v/>
      </c>
      <c r="CR22" s="47" t="str">
        <f>IF('Res Rent Roll'!$B23="","",Rollover!CQ23*'Res Rent Roll'!$S23*'Res Rent Roll'!$C23*(1+'Property Summary'!$L$22)^(Releasing!CR$2-1))</f>
        <v/>
      </c>
      <c r="CS22" s="47" t="str">
        <f>IF('Res Rent Roll'!$B23="","",Rollover!CR23*'Res Rent Roll'!$S23*'Res Rent Roll'!$C23*(1+'Property Summary'!$L$22)^(Releasing!CS$2-1))</f>
        <v/>
      </c>
      <c r="CT22" s="47" t="str">
        <f>IF('Res Rent Roll'!$B23="","",Rollover!CS23*'Res Rent Roll'!$S23*'Res Rent Roll'!$C23*(1+'Property Summary'!$L$22)^(Releasing!CT$2-1))</f>
        <v/>
      </c>
      <c r="CU22" s="47" t="str">
        <f>IF('Res Rent Roll'!$B23="","",Rollover!CT23*'Res Rent Roll'!$S23*'Res Rent Roll'!$C23*(1+'Property Summary'!$L$22)^(Releasing!CU$2-1))</f>
        <v/>
      </c>
      <c r="CV22" s="47" t="str">
        <f>IF('Res Rent Roll'!$B23="","",Rollover!CU23*'Res Rent Roll'!$S23*'Res Rent Roll'!$C23*(1+'Property Summary'!$L$22)^(Releasing!CV$2-1))</f>
        <v/>
      </c>
      <c r="CW22" s="47" t="str">
        <f>IF('Res Rent Roll'!$B23="","",Rollover!CV23*'Res Rent Roll'!$S23*'Res Rent Roll'!$C23*(1+'Property Summary'!$L$22)^(Releasing!CW$2-1))</f>
        <v/>
      </c>
      <c r="CX22" s="47" t="str">
        <f>IF('Res Rent Roll'!$B23="","",Rollover!CW23*'Res Rent Roll'!$S23*'Res Rent Roll'!$C23*(1+'Property Summary'!$L$22)^(Releasing!CX$2-1))</f>
        <v/>
      </c>
      <c r="CY22" s="47" t="str">
        <f>IF('Res Rent Roll'!$B23="","",Rollover!CX23*'Res Rent Roll'!$S23*'Res Rent Roll'!$C23*(1+'Property Summary'!$L$22)^(Releasing!CY$2-1))</f>
        <v/>
      </c>
      <c r="CZ22" s="47" t="str">
        <f>IF('Res Rent Roll'!$B23="","",Rollover!CY23*'Res Rent Roll'!$S23*'Res Rent Roll'!$C23*(1+'Property Summary'!$L$22)^(Releasing!CZ$2-1))</f>
        <v/>
      </c>
      <c r="DA22" s="47" t="str">
        <f>IF('Res Rent Roll'!$B23="","",Rollover!CZ23*'Res Rent Roll'!$S23*'Res Rent Roll'!$C23*(1+'Property Summary'!$L$22)^(Releasing!DA$2-1))</f>
        <v/>
      </c>
      <c r="DB22" s="47" t="str">
        <f>IF('Res Rent Roll'!$B23="","",Rollover!DA23*'Res Rent Roll'!$S23*'Res Rent Roll'!$C23*(1+'Property Summary'!$L$22)^(Releasing!DB$2-1))</f>
        <v/>
      </c>
      <c r="DC22" s="47" t="str">
        <f>IF('Res Rent Roll'!$B23="","",Rollover!DB23*'Res Rent Roll'!$S23*'Res Rent Roll'!$C23*(1+'Property Summary'!$L$22)^(Releasing!DC$2-1))</f>
        <v/>
      </c>
      <c r="DD22" s="47" t="str">
        <f>IF('Res Rent Roll'!$B23="","",Rollover!DC23*'Res Rent Roll'!$S23*'Res Rent Roll'!$C23*(1+'Property Summary'!$L$22)^(Releasing!DD$2-1))</f>
        <v/>
      </c>
      <c r="DE22" s="47" t="str">
        <f>IF('Res Rent Roll'!$B23="","",Rollover!DD23*'Res Rent Roll'!$S23*'Res Rent Roll'!$C23*(1+'Property Summary'!$L$22)^(Releasing!DE$2-1))</f>
        <v/>
      </c>
      <c r="DF22" s="47" t="str">
        <f>IF('Res Rent Roll'!$B23="","",Rollover!DE23*'Res Rent Roll'!$S23*'Res Rent Roll'!$C23*(1+'Property Summary'!$L$22)^(Releasing!DF$2-1))</f>
        <v/>
      </c>
      <c r="DG22" s="47" t="str">
        <f>IF('Res Rent Roll'!$B23="","",Rollover!DF23*'Res Rent Roll'!$S23*'Res Rent Roll'!$C23*(1+'Property Summary'!$L$22)^(Releasing!DG$2-1))</f>
        <v/>
      </c>
      <c r="DH22" s="47" t="str">
        <f>IF('Res Rent Roll'!$B23="","",Rollover!DG23*'Res Rent Roll'!$S23*'Res Rent Roll'!$C23*(1+'Property Summary'!$L$22)^(Releasing!DH$2-1))</f>
        <v/>
      </c>
      <c r="DI22" s="47" t="str">
        <f>IF('Res Rent Roll'!$B23="","",Rollover!DH23*'Res Rent Roll'!$S23*'Res Rent Roll'!$C23*(1+'Property Summary'!$L$22)^(Releasing!DI$2-1))</f>
        <v/>
      </c>
      <c r="DJ22" s="47" t="str">
        <f>IF('Res Rent Roll'!$B23="","",Rollover!DI23*'Res Rent Roll'!$S23*'Res Rent Roll'!$C23*(1+'Property Summary'!$L$22)^(Releasing!DJ$2-1))</f>
        <v/>
      </c>
      <c r="DK22" s="47" t="str">
        <f>IF('Res Rent Roll'!$B23="","",Rollover!DJ23*'Res Rent Roll'!$S23*'Res Rent Roll'!$C23*(1+'Property Summary'!$L$22)^(Releasing!DK$2-1))</f>
        <v/>
      </c>
      <c r="DL22" s="47" t="str">
        <f>IF('Res Rent Roll'!$B23="","",Rollover!DK23*'Res Rent Roll'!$S23*'Res Rent Roll'!$C23*(1+'Property Summary'!$L$22)^(Releasing!DL$2-1))</f>
        <v/>
      </c>
      <c r="DM22" s="47" t="str">
        <f>IF('Res Rent Roll'!$B23="","",Rollover!DL23*'Res Rent Roll'!$S23*'Res Rent Roll'!$C23*(1+'Property Summary'!$L$22)^(Releasing!DM$2-1))</f>
        <v/>
      </c>
      <c r="DN22" s="47" t="str">
        <f>IF('Res Rent Roll'!$B23="","",Rollover!DM23*'Res Rent Roll'!$S23*'Res Rent Roll'!$C23*(1+'Property Summary'!$L$22)^(Releasing!DN$2-1))</f>
        <v/>
      </c>
      <c r="DO22" s="47" t="str">
        <f>IF('Res Rent Roll'!$B23="","",Rollover!DN23*'Res Rent Roll'!$S23*'Res Rent Roll'!$C23*(1+'Property Summary'!$L$22)^(Releasing!DO$2-1))</f>
        <v/>
      </c>
      <c r="DP22" s="47" t="str">
        <f>IF('Res Rent Roll'!$B23="","",Rollover!DO23*'Res Rent Roll'!$S23*'Res Rent Roll'!$C23*(1+'Property Summary'!$L$22)^(Releasing!DP$2-1))</f>
        <v/>
      </c>
      <c r="DQ22" s="47" t="str">
        <f>IF('Res Rent Roll'!$B23="","",Rollover!DP23*'Res Rent Roll'!$S23*'Res Rent Roll'!$C23*(1+'Property Summary'!$L$22)^(Releasing!DQ$2-1))</f>
        <v/>
      </c>
      <c r="DR22" s="47" t="str">
        <f>IF('Res Rent Roll'!$B23="","",Rollover!DQ23*'Res Rent Roll'!$S23*'Res Rent Roll'!$C23*(1+'Property Summary'!$L$22)^(Releasing!DR$2-1))</f>
        <v/>
      </c>
      <c r="DS22" s="47" t="str">
        <f>IF('Res Rent Roll'!$B23="","",Rollover!DR23*'Res Rent Roll'!$S23*'Res Rent Roll'!$C23*(1+'Property Summary'!$L$22)^(Releasing!DS$2-1))</f>
        <v/>
      </c>
      <c r="DT22" s="47" t="str">
        <f>IF('Res Rent Roll'!$B23="","",Rollover!DS23*'Res Rent Roll'!$S23*'Res Rent Roll'!$C23*(1+'Property Summary'!$L$22)^(Releasing!DT$2-1))</f>
        <v/>
      </c>
      <c r="DU22" s="47" t="str">
        <f>IF('Res Rent Roll'!$B23="","",Rollover!DT23*'Res Rent Roll'!$S23*'Res Rent Roll'!$C23*(1+'Property Summary'!$L$22)^(Releasing!DU$2-1))</f>
        <v/>
      </c>
      <c r="DV22" s="47" t="str">
        <f>IF('Res Rent Roll'!$B23="","",Rollover!DU23*'Res Rent Roll'!$S23*'Res Rent Roll'!$C23*(1+'Property Summary'!$L$22)^(Releasing!DV$2-1))</f>
        <v/>
      </c>
      <c r="DW22" s="47" t="str">
        <f>IF('Res Rent Roll'!$B23="","",Rollover!DV23*'Res Rent Roll'!$S23*'Res Rent Roll'!$C23*(1+'Property Summary'!$L$22)^(Releasing!DW$2-1))</f>
        <v/>
      </c>
      <c r="DX22" s="47" t="str">
        <f>IF('Res Rent Roll'!$B23="","",Rollover!DW23*'Res Rent Roll'!$S23*'Res Rent Roll'!$C23*(1+'Property Summary'!$L$22)^(Releasing!DX$2-1))</f>
        <v/>
      </c>
      <c r="DY22" s="47" t="str">
        <f>IF('Res Rent Roll'!$B23="","",Rollover!DX23*'Res Rent Roll'!$S23*'Res Rent Roll'!$C23*(1+'Property Summary'!$L$22)^(Releasing!DY$2-1))</f>
        <v/>
      </c>
      <c r="DZ22" s="47" t="str">
        <f>IF('Res Rent Roll'!$B23="","",Rollover!DY23*'Res Rent Roll'!$S23*'Res Rent Roll'!$C23*(1+'Property Summary'!$L$22)^(Releasing!DZ$2-1))</f>
        <v/>
      </c>
      <c r="EA22" s="47" t="str">
        <f>IF('Res Rent Roll'!$B23="","",Rollover!DZ23*'Res Rent Roll'!$S23*'Res Rent Roll'!$C23*(1+'Property Summary'!$L$22)^(Releasing!EA$2-1))</f>
        <v/>
      </c>
      <c r="EB22" s="47" t="str">
        <f>IF('Res Rent Roll'!$B23="","",Rollover!EA23*'Res Rent Roll'!$S23*'Res Rent Roll'!$C23*(1+'Property Summary'!$L$22)^(Releasing!EB$2-1))</f>
        <v/>
      </c>
      <c r="EC22" s="47" t="str">
        <f>IF('Res Rent Roll'!$B23="","",Rollover!EB23*'Res Rent Roll'!$S23*'Res Rent Roll'!$C23*(1+'Property Summary'!$L$22)^(Releasing!EC$2-1))</f>
        <v/>
      </c>
      <c r="ED22" s="47" t="str">
        <f>IF('Res Rent Roll'!$B23="","",Rollover!EC23*'Res Rent Roll'!$S23*'Res Rent Roll'!$C23*(1+'Property Summary'!$L$22)^(Releasing!ED$2-1))</f>
        <v/>
      </c>
      <c r="EE22" s="47" t="str">
        <f>IF('Res Rent Roll'!$B23="","",Rollover!ED23*'Res Rent Roll'!$S23*'Res Rent Roll'!$C23*(1+'Property Summary'!$L$22)^(Releasing!EE$2-1))</f>
        <v/>
      </c>
      <c r="EF22" s="47" t="str">
        <f>IF('Res Rent Roll'!$B23="","",Rollover!EE23*'Res Rent Roll'!$S23*'Res Rent Roll'!$C23*(1+'Property Summary'!$L$22)^(Releasing!EF$2-1))</f>
        <v/>
      </c>
      <c r="EG22" s="47" t="str">
        <f>IF('Res Rent Roll'!$B23="","",Rollover!EF23*'Res Rent Roll'!$S23*'Res Rent Roll'!$C23*(1+'Property Summary'!$L$22)^(Releasing!EG$2-1))</f>
        <v/>
      </c>
      <c r="EH22" s="47" t="str">
        <f>IF('Res Rent Roll'!$B23="","",Rollover!EG23*'Res Rent Roll'!$S23*'Res Rent Roll'!$C23*(1+'Property Summary'!$L$22)^(Releasing!EH$2-1))</f>
        <v/>
      </c>
      <c r="EI22" s="47" t="str">
        <f>IF('Res Rent Roll'!$B23="","",Rollover!EH23*'Res Rent Roll'!$S23*'Res Rent Roll'!$C23*(1+'Property Summary'!$L$22)^(Releasing!EI$2-1))</f>
        <v/>
      </c>
      <c r="EJ22" s="47" t="str">
        <f>IF('Res Rent Roll'!$B23="","",Rollover!EI23*'Res Rent Roll'!$S23*'Res Rent Roll'!$C23*(1+'Property Summary'!$L$22)^(Releasing!EJ$2-1))</f>
        <v/>
      </c>
      <c r="EK22" s="47" t="str">
        <f>IF('Res Rent Roll'!$B23="","",Rollover!EJ23*'Res Rent Roll'!$S23*'Res Rent Roll'!$C23*(1+'Property Summary'!$L$22)^(Releasing!EK$2-1))</f>
        <v/>
      </c>
      <c r="EL22" s="47" t="str">
        <f>IF('Res Rent Roll'!$B23="","",Rollover!EK23*'Res Rent Roll'!$S23*'Res Rent Roll'!$C23*(1+'Property Summary'!$L$22)^(Releasing!EL$2-1))</f>
        <v/>
      </c>
      <c r="EM22" s="47" t="str">
        <f>IF('Res Rent Roll'!$B23="","",Rollover!EL23*'Res Rent Roll'!$S23*'Res Rent Roll'!$C23*(1+'Property Summary'!$L$22)^(Releasing!EM$2-1))</f>
        <v/>
      </c>
      <c r="EN22" s="47" t="str">
        <f>IF('Res Rent Roll'!$B23="","",Rollover!EM23*'Res Rent Roll'!$S23*'Res Rent Roll'!$C23*(1+'Property Summary'!$L$22)^(Releasing!EN$2-1))</f>
        <v/>
      </c>
      <c r="EO22" s="47" t="str">
        <f>IF('Res Rent Roll'!$B23="","",Rollover!EN23*'Res Rent Roll'!$S23*'Res Rent Roll'!$C23*(1+'Property Summary'!$L$22)^(Releasing!EO$2-1))</f>
        <v/>
      </c>
      <c r="EP22" s="47" t="str">
        <f>IF('Res Rent Roll'!$B23="","",Rollover!EO23*'Res Rent Roll'!$S23*'Res Rent Roll'!$C23*(1+'Property Summary'!$L$22)^(Releasing!EP$2-1))</f>
        <v/>
      </c>
      <c r="EQ22" s="47" t="str">
        <f>IF('Res Rent Roll'!$B23="","",Rollover!EP23*'Res Rent Roll'!$S23*'Res Rent Roll'!$C23*(1+'Property Summary'!$L$22)^(Releasing!EQ$2-1))</f>
        <v/>
      </c>
      <c r="ER22" s="47" t="str">
        <f>IF('Res Rent Roll'!$B23="","",Rollover!EQ23*'Res Rent Roll'!$S23*'Res Rent Roll'!$C23*(1+'Property Summary'!$L$22)^(Releasing!ER$2-1))</f>
        <v/>
      </c>
      <c r="ES22" s="47" t="str">
        <f>IF('Res Rent Roll'!$B23="","",Rollover!ER23*'Res Rent Roll'!$S23*'Res Rent Roll'!$C23*(1+'Property Summary'!$L$22)^(Releasing!ES$2-1))</f>
        <v/>
      </c>
      <c r="ET22" s="47" t="str">
        <f>IF('Res Rent Roll'!$B23="","",Rollover!ES23*'Res Rent Roll'!$S23*'Res Rent Roll'!$C23*(1+'Property Summary'!$L$22)^(Releasing!ET$2-1))</f>
        <v/>
      </c>
      <c r="EU22" s="47" t="str">
        <f>IF('Res Rent Roll'!$B23="","",Rollover!ET23*'Res Rent Roll'!$S23*'Res Rent Roll'!$C23*(1+'Property Summary'!$L$22)^(Releasing!EU$2-1))</f>
        <v/>
      </c>
      <c r="EV22" s="47" t="str">
        <f>IF('Res Rent Roll'!$B23="","",Rollover!EU23*'Res Rent Roll'!$S23*'Res Rent Roll'!$C23*(1+'Property Summary'!$L$22)^(Releasing!EV$2-1))</f>
        <v/>
      </c>
      <c r="EW22" s="47" t="str">
        <f>IF('Res Rent Roll'!$B23="","",Rollover!EV23*'Res Rent Roll'!$S23*'Res Rent Roll'!$C23*(1+'Property Summary'!$L$22)^(Releasing!EW$2-1))</f>
        <v/>
      </c>
      <c r="EX22" s="47" t="str">
        <f>IF('Res Rent Roll'!$B23="","",Rollover!EW23*'Res Rent Roll'!$S23*'Res Rent Roll'!$C23*(1+'Property Summary'!$L$22)^(Releasing!EX$2-1))</f>
        <v/>
      </c>
      <c r="EY22" s="47" t="str">
        <f>IF('Res Rent Roll'!$B23="","",Rollover!EX23*'Res Rent Roll'!$S23*'Res Rent Roll'!$C23*(1+'Property Summary'!$L$22)^(Releasing!EY$2-1))</f>
        <v/>
      </c>
      <c r="EZ22" s="47" t="str">
        <f>IF('Res Rent Roll'!$B23="","",Rollover!EY23*'Res Rent Roll'!$S23*'Res Rent Roll'!$C23*(1+'Property Summary'!$L$22)^(Releasing!EZ$2-1))</f>
        <v/>
      </c>
      <c r="FA22" s="47" t="str">
        <f>IF('Res Rent Roll'!$B23="","",Rollover!EZ23*'Res Rent Roll'!$S23*'Res Rent Roll'!$C23*(1+'Property Summary'!$L$22)^(Releasing!FA$2-1))</f>
        <v/>
      </c>
      <c r="FB22" s="47" t="str">
        <f>IF('Res Rent Roll'!$B23="","",Rollover!FA23*'Res Rent Roll'!$S23*'Res Rent Roll'!$C23*(1+'Property Summary'!$L$22)^(Releasing!FB$2-1))</f>
        <v/>
      </c>
      <c r="FC22" s="47" t="str">
        <f>IF('Res Rent Roll'!$B23="","",Rollover!FB23*'Res Rent Roll'!$S23*'Res Rent Roll'!$C23*(1+'Property Summary'!$L$22)^(Releasing!FC$2-1))</f>
        <v/>
      </c>
      <c r="FD22" s="47" t="str">
        <f>IF('Res Rent Roll'!$B23="","",Rollover!FC23*'Res Rent Roll'!$S23*'Res Rent Roll'!$C23*(1+'Property Summary'!$L$22)^(Releasing!FD$2-1))</f>
        <v/>
      </c>
      <c r="FE22" s="47" t="str">
        <f>IF('Res Rent Roll'!$B23="","",Rollover!FD23*'Res Rent Roll'!$S23*'Res Rent Roll'!$C23*(1+'Property Summary'!$L$22)^(Releasing!FE$2-1))</f>
        <v/>
      </c>
      <c r="FF22" s="47" t="str">
        <f>IF('Res Rent Roll'!$B23="","",Rollover!FE23*'Res Rent Roll'!$S23*'Res Rent Roll'!$C23*(1+'Property Summary'!$L$22)^(Releasing!FF$2-1))</f>
        <v/>
      </c>
      <c r="FG22" s="47" t="str">
        <f>IF('Res Rent Roll'!$B23="","",Rollover!FF23*'Res Rent Roll'!$S23*'Res Rent Roll'!$C23*(1+'Property Summary'!$L$22)^(Releasing!FG$2-1))</f>
        <v/>
      </c>
      <c r="FH22" s="47" t="str">
        <f>IF('Res Rent Roll'!$B23="","",Rollover!FG23*'Res Rent Roll'!$S23*'Res Rent Roll'!$C23*(1+'Property Summary'!$L$22)^(Releasing!FH$2-1))</f>
        <v/>
      </c>
      <c r="FI22" s="47" t="str">
        <f>IF('Res Rent Roll'!$B23="","",Rollover!FH23*'Res Rent Roll'!$S23*'Res Rent Roll'!$C23*(1+'Property Summary'!$L$22)^(Releasing!FI$2-1))</f>
        <v/>
      </c>
      <c r="FJ22" s="47" t="str">
        <f>IF('Res Rent Roll'!$B23="","",Rollover!FI23*'Res Rent Roll'!$S23*'Res Rent Roll'!$C23*(1+'Property Summary'!$L$22)^(Releasing!FJ$2-1))</f>
        <v/>
      </c>
      <c r="FK22" s="47" t="str">
        <f>IF('Res Rent Roll'!$B23="","",Rollover!FJ23*'Res Rent Roll'!$S23*'Res Rent Roll'!$C23*(1+'Property Summary'!$L$22)^(Releasing!FK$2-1))</f>
        <v/>
      </c>
      <c r="FL22" s="47" t="str">
        <f>IF('Res Rent Roll'!$B23="","",Rollover!FK23*'Res Rent Roll'!$S23*'Res Rent Roll'!$C23*(1+'Property Summary'!$L$22)^(Releasing!FL$2-1))</f>
        <v/>
      </c>
      <c r="FM22" s="47" t="str">
        <f>IF('Res Rent Roll'!$B23="","",Rollover!FL23*'Res Rent Roll'!$S23*'Res Rent Roll'!$C23*(1+'Property Summary'!$L$22)^(Releasing!FM$2-1))</f>
        <v/>
      </c>
      <c r="FN22" s="47" t="str">
        <f>IF('Res Rent Roll'!$B23="","",Rollover!FM23*'Res Rent Roll'!$S23*'Res Rent Roll'!$C23*(1+'Property Summary'!$L$22)^(Releasing!FN$2-1))</f>
        <v/>
      </c>
      <c r="FO22" s="47" t="str">
        <f>IF('Res Rent Roll'!$B23="","",Rollover!FN23*'Res Rent Roll'!$S23*'Res Rent Roll'!$C23*(1+'Property Summary'!$L$22)^(Releasing!FO$2-1))</f>
        <v/>
      </c>
      <c r="FP22" s="47" t="str">
        <f>IF('Res Rent Roll'!$B23="","",Rollover!FO23*'Res Rent Roll'!$S23*'Res Rent Roll'!$C23*(1+'Property Summary'!$L$22)^(Releasing!FP$2-1))</f>
        <v/>
      </c>
      <c r="FQ22" s="47" t="str">
        <f>IF('Res Rent Roll'!$B23="","",Rollover!FP23*'Res Rent Roll'!$S23*'Res Rent Roll'!$C23*(1+'Property Summary'!$L$22)^(Releasing!FQ$2-1))</f>
        <v/>
      </c>
      <c r="FR22" s="47" t="str">
        <f>IF('Res Rent Roll'!$B23="","",Rollover!FQ23*'Res Rent Roll'!$S23*'Res Rent Roll'!$C23*(1+'Property Summary'!$L$22)^(Releasing!FR$2-1))</f>
        <v/>
      </c>
      <c r="FS22" s="47" t="str">
        <f>IF('Res Rent Roll'!$B23="","",Rollover!FR23*'Res Rent Roll'!$S23*'Res Rent Roll'!$C23*(1+'Property Summary'!$L$22)^(Releasing!FS$2-1))</f>
        <v/>
      </c>
      <c r="FT22" s="47" t="str">
        <f>IF('Res Rent Roll'!$B23="","",Rollover!FS23*'Res Rent Roll'!$S23*'Res Rent Roll'!$C23*(1+'Property Summary'!$L$22)^(Releasing!FT$2-1))</f>
        <v/>
      </c>
      <c r="FU22" s="47" t="str">
        <f>IF('Res Rent Roll'!$B23="","",Rollover!FT23*'Res Rent Roll'!$S23*'Res Rent Roll'!$C23*(1+'Property Summary'!$L$22)^(Releasing!FU$2-1))</f>
        <v/>
      </c>
      <c r="FV22" s="47" t="str">
        <f>IF('Res Rent Roll'!$B23="","",Rollover!FU23*'Res Rent Roll'!$S23*'Res Rent Roll'!$C23*(1+'Property Summary'!$L$22)^(Releasing!FV$2-1))</f>
        <v/>
      </c>
      <c r="FW22" s="47" t="str">
        <f>IF('Res Rent Roll'!$B23="","",Rollover!FV23*'Res Rent Roll'!$S23*'Res Rent Roll'!$C23*(1+'Property Summary'!$L$22)^(Releasing!FW$2-1))</f>
        <v/>
      </c>
      <c r="FX22" s="47" t="str">
        <f>IF('Res Rent Roll'!$B23="","",Rollover!FW23*'Res Rent Roll'!$S23*'Res Rent Roll'!$C23*(1+'Property Summary'!$L$22)^(Releasing!FX$2-1))</f>
        <v/>
      </c>
      <c r="FY22" s="47" t="str">
        <f>IF('Res Rent Roll'!$B23="","",Rollover!FX23*'Res Rent Roll'!$S23*'Res Rent Roll'!$C23*(1+'Property Summary'!$L$22)^(Releasing!FY$2-1))</f>
        <v/>
      </c>
      <c r="FZ22" s="47" t="str">
        <f>IF('Res Rent Roll'!$B23="","",Rollover!FY23*'Res Rent Roll'!$S23*'Res Rent Roll'!$C23*(1+'Property Summary'!$L$22)^(Releasing!FZ$2-1))</f>
        <v/>
      </c>
      <c r="GA22" s="48" t="str">
        <f>IF('Res Rent Roll'!$B23="","",Rollover!FZ23*'Res Rent Roll'!$S23*'Res Rent Roll'!$C23*(1+'Property Summary'!$L$22)^(Releasing!GA$2-1))</f>
        <v/>
      </c>
    </row>
    <row r="23" spans="2:183" x14ac:dyDescent="0.3">
      <c r="B23" s="42" t="str">
        <f>IF('Res Rent Roll'!$B24="","",'Res Rent Roll'!$B24)</f>
        <v/>
      </c>
      <c r="C23" s="43"/>
      <c r="D23" s="47" t="str">
        <f>IF('Res Rent Roll'!$B24="","",Rollover!C24*'Res Rent Roll'!$S24*'Res Rent Roll'!$C24*(1+'Property Summary'!$L$22)^(Releasing!D$2-1))</f>
        <v/>
      </c>
      <c r="E23" s="47" t="str">
        <f>IF('Res Rent Roll'!$B24="","",Rollover!D24*'Res Rent Roll'!$S24*'Res Rent Roll'!$C24*(1+'Property Summary'!$L$22)^(Releasing!E$2-1))</f>
        <v/>
      </c>
      <c r="F23" s="47" t="str">
        <f>IF('Res Rent Roll'!$B24="","",Rollover!E24*'Res Rent Roll'!$S24*'Res Rent Roll'!$C24*(1+'Property Summary'!$L$22)^(Releasing!F$2-1))</f>
        <v/>
      </c>
      <c r="G23" s="47" t="str">
        <f>IF('Res Rent Roll'!$B24="","",Rollover!F24*'Res Rent Roll'!$S24*'Res Rent Roll'!$C24*(1+'Property Summary'!$L$22)^(Releasing!G$2-1))</f>
        <v/>
      </c>
      <c r="H23" s="47" t="str">
        <f>IF('Res Rent Roll'!$B24="","",Rollover!G24*'Res Rent Roll'!$S24*'Res Rent Roll'!$C24*(1+'Property Summary'!$L$22)^(Releasing!H$2-1))</f>
        <v/>
      </c>
      <c r="I23" s="47" t="str">
        <f>IF('Res Rent Roll'!$B24="","",Rollover!H24*'Res Rent Roll'!$S24*'Res Rent Roll'!$C24*(1+'Property Summary'!$L$22)^(Releasing!I$2-1))</f>
        <v/>
      </c>
      <c r="J23" s="47" t="str">
        <f>IF('Res Rent Roll'!$B24="","",Rollover!I24*'Res Rent Roll'!$S24*'Res Rent Roll'!$C24*(1+'Property Summary'!$L$22)^(Releasing!J$2-1))</f>
        <v/>
      </c>
      <c r="K23" s="47" t="str">
        <f>IF('Res Rent Roll'!$B24="","",Rollover!J24*'Res Rent Roll'!$S24*'Res Rent Roll'!$C24*(1+'Property Summary'!$L$22)^(Releasing!K$2-1))</f>
        <v/>
      </c>
      <c r="L23" s="47" t="str">
        <f>IF('Res Rent Roll'!$B24="","",Rollover!K24*'Res Rent Roll'!$S24*'Res Rent Roll'!$C24*(1+'Property Summary'!$L$22)^(Releasing!L$2-1))</f>
        <v/>
      </c>
      <c r="M23" s="47" t="str">
        <f>IF('Res Rent Roll'!$B24="","",Rollover!L24*'Res Rent Roll'!$S24*'Res Rent Roll'!$C24*(1+'Property Summary'!$L$22)^(Releasing!M$2-1))</f>
        <v/>
      </c>
      <c r="N23" s="47" t="str">
        <f>IF('Res Rent Roll'!$B24="","",Rollover!M24*'Res Rent Roll'!$S24*'Res Rent Roll'!$C24*(1+'Property Summary'!$L$22)^(Releasing!N$2-1))</f>
        <v/>
      </c>
      <c r="O23" s="47" t="str">
        <f>IF('Res Rent Roll'!$B24="","",Rollover!N24*'Res Rent Roll'!$S24*'Res Rent Roll'!$C24*(1+'Property Summary'!$L$22)^(Releasing!O$2-1))</f>
        <v/>
      </c>
      <c r="P23" s="47" t="str">
        <f>IF('Res Rent Roll'!$B24="","",Rollover!O24*'Res Rent Roll'!$S24*'Res Rent Roll'!$C24*(1+'Property Summary'!$L$22)^(Releasing!P$2-1))</f>
        <v/>
      </c>
      <c r="Q23" s="47" t="str">
        <f>IF('Res Rent Roll'!$B24="","",Rollover!P24*'Res Rent Roll'!$S24*'Res Rent Roll'!$C24*(1+'Property Summary'!$L$22)^(Releasing!Q$2-1))</f>
        <v/>
      </c>
      <c r="R23" s="47" t="str">
        <f>IF('Res Rent Roll'!$B24="","",Rollover!Q24*'Res Rent Roll'!$S24*'Res Rent Roll'!$C24*(1+'Property Summary'!$L$22)^(Releasing!R$2-1))</f>
        <v/>
      </c>
      <c r="S23" s="47" t="str">
        <f>IF('Res Rent Roll'!$B24="","",Rollover!R24*'Res Rent Roll'!$S24*'Res Rent Roll'!$C24*(1+'Property Summary'!$L$22)^(Releasing!S$2-1))</f>
        <v/>
      </c>
      <c r="T23" s="47" t="str">
        <f>IF('Res Rent Roll'!$B24="","",Rollover!S24*'Res Rent Roll'!$S24*'Res Rent Roll'!$C24*(1+'Property Summary'!$L$22)^(Releasing!T$2-1))</f>
        <v/>
      </c>
      <c r="U23" s="47" t="str">
        <f>IF('Res Rent Roll'!$B24="","",Rollover!T24*'Res Rent Roll'!$S24*'Res Rent Roll'!$C24*(1+'Property Summary'!$L$22)^(Releasing!U$2-1))</f>
        <v/>
      </c>
      <c r="V23" s="47" t="str">
        <f>IF('Res Rent Roll'!$B24="","",Rollover!U24*'Res Rent Roll'!$S24*'Res Rent Roll'!$C24*(1+'Property Summary'!$L$22)^(Releasing!V$2-1))</f>
        <v/>
      </c>
      <c r="W23" s="47" t="str">
        <f>IF('Res Rent Roll'!$B24="","",Rollover!V24*'Res Rent Roll'!$S24*'Res Rent Roll'!$C24*(1+'Property Summary'!$L$22)^(Releasing!W$2-1))</f>
        <v/>
      </c>
      <c r="X23" s="47" t="str">
        <f>IF('Res Rent Roll'!$B24="","",Rollover!W24*'Res Rent Roll'!$S24*'Res Rent Roll'!$C24*(1+'Property Summary'!$L$22)^(Releasing!X$2-1))</f>
        <v/>
      </c>
      <c r="Y23" s="47" t="str">
        <f>IF('Res Rent Roll'!$B24="","",Rollover!X24*'Res Rent Roll'!$S24*'Res Rent Roll'!$C24*(1+'Property Summary'!$L$22)^(Releasing!Y$2-1))</f>
        <v/>
      </c>
      <c r="Z23" s="47" t="str">
        <f>IF('Res Rent Roll'!$B24="","",Rollover!Y24*'Res Rent Roll'!$S24*'Res Rent Roll'!$C24*(1+'Property Summary'!$L$22)^(Releasing!Z$2-1))</f>
        <v/>
      </c>
      <c r="AA23" s="47" t="str">
        <f>IF('Res Rent Roll'!$B24="","",Rollover!Z24*'Res Rent Roll'!$S24*'Res Rent Roll'!$C24*(1+'Property Summary'!$L$22)^(Releasing!AA$2-1))</f>
        <v/>
      </c>
      <c r="AB23" s="47" t="str">
        <f>IF('Res Rent Roll'!$B24="","",Rollover!AA24*'Res Rent Roll'!$S24*'Res Rent Roll'!$C24*(1+'Property Summary'!$L$22)^(Releasing!AB$2-1))</f>
        <v/>
      </c>
      <c r="AC23" s="47" t="str">
        <f>IF('Res Rent Roll'!$B24="","",Rollover!AB24*'Res Rent Roll'!$S24*'Res Rent Roll'!$C24*(1+'Property Summary'!$L$22)^(Releasing!AC$2-1))</f>
        <v/>
      </c>
      <c r="AD23" s="47" t="str">
        <f>IF('Res Rent Roll'!$B24="","",Rollover!AC24*'Res Rent Roll'!$S24*'Res Rent Roll'!$C24*(1+'Property Summary'!$L$22)^(Releasing!AD$2-1))</f>
        <v/>
      </c>
      <c r="AE23" s="47" t="str">
        <f>IF('Res Rent Roll'!$B24="","",Rollover!AD24*'Res Rent Roll'!$S24*'Res Rent Roll'!$C24*(1+'Property Summary'!$L$22)^(Releasing!AE$2-1))</f>
        <v/>
      </c>
      <c r="AF23" s="47" t="str">
        <f>IF('Res Rent Roll'!$B24="","",Rollover!AE24*'Res Rent Roll'!$S24*'Res Rent Roll'!$C24*(1+'Property Summary'!$L$22)^(Releasing!AF$2-1))</f>
        <v/>
      </c>
      <c r="AG23" s="47" t="str">
        <f>IF('Res Rent Roll'!$B24="","",Rollover!AF24*'Res Rent Roll'!$S24*'Res Rent Roll'!$C24*(1+'Property Summary'!$L$22)^(Releasing!AG$2-1))</f>
        <v/>
      </c>
      <c r="AH23" s="47" t="str">
        <f>IF('Res Rent Roll'!$B24="","",Rollover!AG24*'Res Rent Roll'!$S24*'Res Rent Roll'!$C24*(1+'Property Summary'!$L$22)^(Releasing!AH$2-1))</f>
        <v/>
      </c>
      <c r="AI23" s="47" t="str">
        <f>IF('Res Rent Roll'!$B24="","",Rollover!AH24*'Res Rent Roll'!$S24*'Res Rent Roll'!$C24*(1+'Property Summary'!$L$22)^(Releasing!AI$2-1))</f>
        <v/>
      </c>
      <c r="AJ23" s="47" t="str">
        <f>IF('Res Rent Roll'!$B24="","",Rollover!AI24*'Res Rent Roll'!$S24*'Res Rent Roll'!$C24*(1+'Property Summary'!$L$22)^(Releasing!AJ$2-1))</f>
        <v/>
      </c>
      <c r="AK23" s="47" t="str">
        <f>IF('Res Rent Roll'!$B24="","",Rollover!AJ24*'Res Rent Roll'!$S24*'Res Rent Roll'!$C24*(1+'Property Summary'!$L$22)^(Releasing!AK$2-1))</f>
        <v/>
      </c>
      <c r="AL23" s="47" t="str">
        <f>IF('Res Rent Roll'!$B24="","",Rollover!AK24*'Res Rent Roll'!$S24*'Res Rent Roll'!$C24*(1+'Property Summary'!$L$22)^(Releasing!AL$2-1))</f>
        <v/>
      </c>
      <c r="AM23" s="47" t="str">
        <f>IF('Res Rent Roll'!$B24="","",Rollover!AL24*'Res Rent Roll'!$S24*'Res Rent Roll'!$C24*(1+'Property Summary'!$L$22)^(Releasing!AM$2-1))</f>
        <v/>
      </c>
      <c r="AN23" s="47" t="str">
        <f>IF('Res Rent Roll'!$B24="","",Rollover!AM24*'Res Rent Roll'!$S24*'Res Rent Roll'!$C24*(1+'Property Summary'!$L$22)^(Releasing!AN$2-1))</f>
        <v/>
      </c>
      <c r="AO23" s="47" t="str">
        <f>IF('Res Rent Roll'!$B24="","",Rollover!AN24*'Res Rent Roll'!$S24*'Res Rent Roll'!$C24*(1+'Property Summary'!$L$22)^(Releasing!AO$2-1))</f>
        <v/>
      </c>
      <c r="AP23" s="47" t="str">
        <f>IF('Res Rent Roll'!$B24="","",Rollover!AO24*'Res Rent Roll'!$S24*'Res Rent Roll'!$C24*(1+'Property Summary'!$L$22)^(Releasing!AP$2-1))</f>
        <v/>
      </c>
      <c r="AQ23" s="47" t="str">
        <f>IF('Res Rent Roll'!$B24="","",Rollover!AP24*'Res Rent Roll'!$S24*'Res Rent Roll'!$C24*(1+'Property Summary'!$L$22)^(Releasing!AQ$2-1))</f>
        <v/>
      </c>
      <c r="AR23" s="47" t="str">
        <f>IF('Res Rent Roll'!$B24="","",Rollover!AQ24*'Res Rent Roll'!$S24*'Res Rent Roll'!$C24*(1+'Property Summary'!$L$22)^(Releasing!AR$2-1))</f>
        <v/>
      </c>
      <c r="AS23" s="47" t="str">
        <f>IF('Res Rent Roll'!$B24="","",Rollover!AR24*'Res Rent Roll'!$S24*'Res Rent Roll'!$C24*(1+'Property Summary'!$L$22)^(Releasing!AS$2-1))</f>
        <v/>
      </c>
      <c r="AT23" s="47" t="str">
        <f>IF('Res Rent Roll'!$B24="","",Rollover!AS24*'Res Rent Roll'!$S24*'Res Rent Roll'!$C24*(1+'Property Summary'!$L$22)^(Releasing!AT$2-1))</f>
        <v/>
      </c>
      <c r="AU23" s="47" t="str">
        <f>IF('Res Rent Roll'!$B24="","",Rollover!AT24*'Res Rent Roll'!$S24*'Res Rent Roll'!$C24*(1+'Property Summary'!$L$22)^(Releasing!AU$2-1))</f>
        <v/>
      </c>
      <c r="AV23" s="47" t="str">
        <f>IF('Res Rent Roll'!$B24="","",Rollover!AU24*'Res Rent Roll'!$S24*'Res Rent Roll'!$C24*(1+'Property Summary'!$L$22)^(Releasing!AV$2-1))</f>
        <v/>
      </c>
      <c r="AW23" s="47" t="str">
        <f>IF('Res Rent Roll'!$B24="","",Rollover!AV24*'Res Rent Roll'!$S24*'Res Rent Roll'!$C24*(1+'Property Summary'!$L$22)^(Releasing!AW$2-1))</f>
        <v/>
      </c>
      <c r="AX23" s="47" t="str">
        <f>IF('Res Rent Roll'!$B24="","",Rollover!AW24*'Res Rent Roll'!$S24*'Res Rent Roll'!$C24*(1+'Property Summary'!$L$22)^(Releasing!AX$2-1))</f>
        <v/>
      </c>
      <c r="AY23" s="47" t="str">
        <f>IF('Res Rent Roll'!$B24="","",Rollover!AX24*'Res Rent Roll'!$S24*'Res Rent Roll'!$C24*(1+'Property Summary'!$L$22)^(Releasing!AY$2-1))</f>
        <v/>
      </c>
      <c r="AZ23" s="47" t="str">
        <f>IF('Res Rent Roll'!$B24="","",Rollover!AY24*'Res Rent Roll'!$S24*'Res Rent Roll'!$C24*(1+'Property Summary'!$L$22)^(Releasing!AZ$2-1))</f>
        <v/>
      </c>
      <c r="BA23" s="47" t="str">
        <f>IF('Res Rent Roll'!$B24="","",Rollover!AZ24*'Res Rent Roll'!$S24*'Res Rent Roll'!$C24*(1+'Property Summary'!$L$22)^(Releasing!BA$2-1))</f>
        <v/>
      </c>
      <c r="BB23" s="47" t="str">
        <f>IF('Res Rent Roll'!$B24="","",Rollover!BA24*'Res Rent Roll'!$S24*'Res Rent Roll'!$C24*(1+'Property Summary'!$L$22)^(Releasing!BB$2-1))</f>
        <v/>
      </c>
      <c r="BC23" s="47" t="str">
        <f>IF('Res Rent Roll'!$B24="","",Rollover!BB24*'Res Rent Roll'!$S24*'Res Rent Roll'!$C24*(1+'Property Summary'!$L$22)^(Releasing!BC$2-1))</f>
        <v/>
      </c>
      <c r="BD23" s="47" t="str">
        <f>IF('Res Rent Roll'!$B24="","",Rollover!BC24*'Res Rent Roll'!$S24*'Res Rent Roll'!$C24*(1+'Property Summary'!$L$22)^(Releasing!BD$2-1))</f>
        <v/>
      </c>
      <c r="BE23" s="47" t="str">
        <f>IF('Res Rent Roll'!$B24="","",Rollover!BD24*'Res Rent Roll'!$S24*'Res Rent Roll'!$C24*(1+'Property Summary'!$L$22)^(Releasing!BE$2-1))</f>
        <v/>
      </c>
      <c r="BF23" s="47" t="str">
        <f>IF('Res Rent Roll'!$B24="","",Rollover!BE24*'Res Rent Roll'!$S24*'Res Rent Roll'!$C24*(1+'Property Summary'!$L$22)^(Releasing!BF$2-1))</f>
        <v/>
      </c>
      <c r="BG23" s="47" t="str">
        <f>IF('Res Rent Roll'!$B24="","",Rollover!BF24*'Res Rent Roll'!$S24*'Res Rent Roll'!$C24*(1+'Property Summary'!$L$22)^(Releasing!BG$2-1))</f>
        <v/>
      </c>
      <c r="BH23" s="47" t="str">
        <f>IF('Res Rent Roll'!$B24="","",Rollover!BG24*'Res Rent Roll'!$S24*'Res Rent Roll'!$C24*(1+'Property Summary'!$L$22)^(Releasing!BH$2-1))</f>
        <v/>
      </c>
      <c r="BI23" s="47" t="str">
        <f>IF('Res Rent Roll'!$B24="","",Rollover!BH24*'Res Rent Roll'!$S24*'Res Rent Roll'!$C24*(1+'Property Summary'!$L$22)^(Releasing!BI$2-1))</f>
        <v/>
      </c>
      <c r="BJ23" s="47" t="str">
        <f>IF('Res Rent Roll'!$B24="","",Rollover!BI24*'Res Rent Roll'!$S24*'Res Rent Roll'!$C24*(1+'Property Summary'!$L$22)^(Releasing!BJ$2-1))</f>
        <v/>
      </c>
      <c r="BK23" s="47" t="str">
        <f>IF('Res Rent Roll'!$B24="","",Rollover!BJ24*'Res Rent Roll'!$S24*'Res Rent Roll'!$C24*(1+'Property Summary'!$L$22)^(Releasing!BK$2-1))</f>
        <v/>
      </c>
      <c r="BL23" s="47" t="str">
        <f>IF('Res Rent Roll'!$B24="","",Rollover!BK24*'Res Rent Roll'!$S24*'Res Rent Roll'!$C24*(1+'Property Summary'!$L$22)^(Releasing!BL$2-1))</f>
        <v/>
      </c>
      <c r="BM23" s="47" t="str">
        <f>IF('Res Rent Roll'!$B24="","",Rollover!BL24*'Res Rent Roll'!$S24*'Res Rent Roll'!$C24*(1+'Property Summary'!$L$22)^(Releasing!BM$2-1))</f>
        <v/>
      </c>
      <c r="BN23" s="47" t="str">
        <f>IF('Res Rent Roll'!$B24="","",Rollover!BM24*'Res Rent Roll'!$S24*'Res Rent Roll'!$C24*(1+'Property Summary'!$L$22)^(Releasing!BN$2-1))</f>
        <v/>
      </c>
      <c r="BO23" s="47" t="str">
        <f>IF('Res Rent Roll'!$B24="","",Rollover!BN24*'Res Rent Roll'!$S24*'Res Rent Roll'!$C24*(1+'Property Summary'!$L$22)^(Releasing!BO$2-1))</f>
        <v/>
      </c>
      <c r="BP23" s="47" t="str">
        <f>IF('Res Rent Roll'!$B24="","",Rollover!BO24*'Res Rent Roll'!$S24*'Res Rent Roll'!$C24*(1+'Property Summary'!$L$22)^(Releasing!BP$2-1))</f>
        <v/>
      </c>
      <c r="BQ23" s="47" t="str">
        <f>IF('Res Rent Roll'!$B24="","",Rollover!BP24*'Res Rent Roll'!$S24*'Res Rent Roll'!$C24*(1+'Property Summary'!$L$22)^(Releasing!BQ$2-1))</f>
        <v/>
      </c>
      <c r="BR23" s="47" t="str">
        <f>IF('Res Rent Roll'!$B24="","",Rollover!BQ24*'Res Rent Roll'!$S24*'Res Rent Roll'!$C24*(1+'Property Summary'!$L$22)^(Releasing!BR$2-1))</f>
        <v/>
      </c>
      <c r="BS23" s="47" t="str">
        <f>IF('Res Rent Roll'!$B24="","",Rollover!BR24*'Res Rent Roll'!$S24*'Res Rent Roll'!$C24*(1+'Property Summary'!$L$22)^(Releasing!BS$2-1))</f>
        <v/>
      </c>
      <c r="BT23" s="47" t="str">
        <f>IF('Res Rent Roll'!$B24="","",Rollover!BS24*'Res Rent Roll'!$S24*'Res Rent Roll'!$C24*(1+'Property Summary'!$L$22)^(Releasing!BT$2-1))</f>
        <v/>
      </c>
      <c r="BU23" s="47" t="str">
        <f>IF('Res Rent Roll'!$B24="","",Rollover!BT24*'Res Rent Roll'!$S24*'Res Rent Roll'!$C24*(1+'Property Summary'!$L$22)^(Releasing!BU$2-1))</f>
        <v/>
      </c>
      <c r="BV23" s="47" t="str">
        <f>IF('Res Rent Roll'!$B24="","",Rollover!BU24*'Res Rent Roll'!$S24*'Res Rent Roll'!$C24*(1+'Property Summary'!$L$22)^(Releasing!BV$2-1))</f>
        <v/>
      </c>
      <c r="BW23" s="47" t="str">
        <f>IF('Res Rent Roll'!$B24="","",Rollover!BV24*'Res Rent Roll'!$S24*'Res Rent Roll'!$C24*(1+'Property Summary'!$L$22)^(Releasing!BW$2-1))</f>
        <v/>
      </c>
      <c r="BX23" s="47" t="str">
        <f>IF('Res Rent Roll'!$B24="","",Rollover!BW24*'Res Rent Roll'!$S24*'Res Rent Roll'!$C24*(1+'Property Summary'!$L$22)^(Releasing!BX$2-1))</f>
        <v/>
      </c>
      <c r="BY23" s="47" t="str">
        <f>IF('Res Rent Roll'!$B24="","",Rollover!BX24*'Res Rent Roll'!$S24*'Res Rent Roll'!$C24*(1+'Property Summary'!$L$22)^(Releasing!BY$2-1))</f>
        <v/>
      </c>
      <c r="BZ23" s="47" t="str">
        <f>IF('Res Rent Roll'!$B24="","",Rollover!BY24*'Res Rent Roll'!$S24*'Res Rent Roll'!$C24*(1+'Property Summary'!$L$22)^(Releasing!BZ$2-1))</f>
        <v/>
      </c>
      <c r="CA23" s="47" t="str">
        <f>IF('Res Rent Roll'!$B24="","",Rollover!BZ24*'Res Rent Roll'!$S24*'Res Rent Roll'!$C24*(1+'Property Summary'!$L$22)^(Releasing!CA$2-1))</f>
        <v/>
      </c>
      <c r="CB23" s="47" t="str">
        <f>IF('Res Rent Roll'!$B24="","",Rollover!CA24*'Res Rent Roll'!$S24*'Res Rent Roll'!$C24*(1+'Property Summary'!$L$22)^(Releasing!CB$2-1))</f>
        <v/>
      </c>
      <c r="CC23" s="47" t="str">
        <f>IF('Res Rent Roll'!$B24="","",Rollover!CB24*'Res Rent Roll'!$S24*'Res Rent Roll'!$C24*(1+'Property Summary'!$L$22)^(Releasing!CC$2-1))</f>
        <v/>
      </c>
      <c r="CD23" s="47" t="str">
        <f>IF('Res Rent Roll'!$B24="","",Rollover!CC24*'Res Rent Roll'!$S24*'Res Rent Roll'!$C24*(1+'Property Summary'!$L$22)^(Releasing!CD$2-1))</f>
        <v/>
      </c>
      <c r="CE23" s="47" t="str">
        <f>IF('Res Rent Roll'!$B24="","",Rollover!CD24*'Res Rent Roll'!$S24*'Res Rent Roll'!$C24*(1+'Property Summary'!$L$22)^(Releasing!CE$2-1))</f>
        <v/>
      </c>
      <c r="CF23" s="47" t="str">
        <f>IF('Res Rent Roll'!$B24="","",Rollover!CE24*'Res Rent Roll'!$S24*'Res Rent Roll'!$C24*(1+'Property Summary'!$L$22)^(Releasing!CF$2-1))</f>
        <v/>
      </c>
      <c r="CG23" s="47" t="str">
        <f>IF('Res Rent Roll'!$B24="","",Rollover!CF24*'Res Rent Roll'!$S24*'Res Rent Roll'!$C24*(1+'Property Summary'!$L$22)^(Releasing!CG$2-1))</f>
        <v/>
      </c>
      <c r="CH23" s="47" t="str">
        <f>IF('Res Rent Roll'!$B24="","",Rollover!CG24*'Res Rent Roll'!$S24*'Res Rent Roll'!$C24*(1+'Property Summary'!$L$22)^(Releasing!CH$2-1))</f>
        <v/>
      </c>
      <c r="CI23" s="47" t="str">
        <f>IF('Res Rent Roll'!$B24="","",Rollover!CH24*'Res Rent Roll'!$S24*'Res Rent Roll'!$C24*(1+'Property Summary'!$L$22)^(Releasing!CI$2-1))</f>
        <v/>
      </c>
      <c r="CJ23" s="47" t="str">
        <f>IF('Res Rent Roll'!$B24="","",Rollover!CI24*'Res Rent Roll'!$S24*'Res Rent Roll'!$C24*(1+'Property Summary'!$L$22)^(Releasing!CJ$2-1))</f>
        <v/>
      </c>
      <c r="CK23" s="47" t="str">
        <f>IF('Res Rent Roll'!$B24="","",Rollover!CJ24*'Res Rent Roll'!$S24*'Res Rent Roll'!$C24*(1+'Property Summary'!$L$22)^(Releasing!CK$2-1))</f>
        <v/>
      </c>
      <c r="CL23" s="47" t="str">
        <f>IF('Res Rent Roll'!$B24="","",Rollover!CK24*'Res Rent Roll'!$S24*'Res Rent Roll'!$C24*(1+'Property Summary'!$L$22)^(Releasing!CL$2-1))</f>
        <v/>
      </c>
      <c r="CM23" s="47" t="str">
        <f>IF('Res Rent Roll'!$B24="","",Rollover!CL24*'Res Rent Roll'!$S24*'Res Rent Roll'!$C24*(1+'Property Summary'!$L$22)^(Releasing!CM$2-1))</f>
        <v/>
      </c>
      <c r="CN23" s="47" t="str">
        <f>IF('Res Rent Roll'!$B24="","",Rollover!CM24*'Res Rent Roll'!$S24*'Res Rent Roll'!$C24*(1+'Property Summary'!$L$22)^(Releasing!CN$2-1))</f>
        <v/>
      </c>
      <c r="CO23" s="47" t="str">
        <f>IF('Res Rent Roll'!$B24="","",Rollover!CN24*'Res Rent Roll'!$S24*'Res Rent Roll'!$C24*(1+'Property Summary'!$L$22)^(Releasing!CO$2-1))</f>
        <v/>
      </c>
      <c r="CP23" s="47" t="str">
        <f>IF('Res Rent Roll'!$B24="","",Rollover!CO24*'Res Rent Roll'!$S24*'Res Rent Roll'!$C24*(1+'Property Summary'!$L$22)^(Releasing!CP$2-1))</f>
        <v/>
      </c>
      <c r="CQ23" s="47" t="str">
        <f>IF('Res Rent Roll'!$B24="","",Rollover!CP24*'Res Rent Roll'!$S24*'Res Rent Roll'!$C24*(1+'Property Summary'!$L$22)^(Releasing!CQ$2-1))</f>
        <v/>
      </c>
      <c r="CR23" s="47" t="str">
        <f>IF('Res Rent Roll'!$B24="","",Rollover!CQ24*'Res Rent Roll'!$S24*'Res Rent Roll'!$C24*(1+'Property Summary'!$L$22)^(Releasing!CR$2-1))</f>
        <v/>
      </c>
      <c r="CS23" s="47" t="str">
        <f>IF('Res Rent Roll'!$B24="","",Rollover!CR24*'Res Rent Roll'!$S24*'Res Rent Roll'!$C24*(1+'Property Summary'!$L$22)^(Releasing!CS$2-1))</f>
        <v/>
      </c>
      <c r="CT23" s="47" t="str">
        <f>IF('Res Rent Roll'!$B24="","",Rollover!CS24*'Res Rent Roll'!$S24*'Res Rent Roll'!$C24*(1+'Property Summary'!$L$22)^(Releasing!CT$2-1))</f>
        <v/>
      </c>
      <c r="CU23" s="47" t="str">
        <f>IF('Res Rent Roll'!$B24="","",Rollover!CT24*'Res Rent Roll'!$S24*'Res Rent Roll'!$C24*(1+'Property Summary'!$L$22)^(Releasing!CU$2-1))</f>
        <v/>
      </c>
      <c r="CV23" s="47" t="str">
        <f>IF('Res Rent Roll'!$B24="","",Rollover!CU24*'Res Rent Roll'!$S24*'Res Rent Roll'!$C24*(1+'Property Summary'!$L$22)^(Releasing!CV$2-1))</f>
        <v/>
      </c>
      <c r="CW23" s="47" t="str">
        <f>IF('Res Rent Roll'!$B24="","",Rollover!CV24*'Res Rent Roll'!$S24*'Res Rent Roll'!$C24*(1+'Property Summary'!$L$22)^(Releasing!CW$2-1))</f>
        <v/>
      </c>
      <c r="CX23" s="47" t="str">
        <f>IF('Res Rent Roll'!$B24="","",Rollover!CW24*'Res Rent Roll'!$S24*'Res Rent Roll'!$C24*(1+'Property Summary'!$L$22)^(Releasing!CX$2-1))</f>
        <v/>
      </c>
      <c r="CY23" s="47" t="str">
        <f>IF('Res Rent Roll'!$B24="","",Rollover!CX24*'Res Rent Roll'!$S24*'Res Rent Roll'!$C24*(1+'Property Summary'!$L$22)^(Releasing!CY$2-1))</f>
        <v/>
      </c>
      <c r="CZ23" s="47" t="str">
        <f>IF('Res Rent Roll'!$B24="","",Rollover!CY24*'Res Rent Roll'!$S24*'Res Rent Roll'!$C24*(1+'Property Summary'!$L$22)^(Releasing!CZ$2-1))</f>
        <v/>
      </c>
      <c r="DA23" s="47" t="str">
        <f>IF('Res Rent Roll'!$B24="","",Rollover!CZ24*'Res Rent Roll'!$S24*'Res Rent Roll'!$C24*(1+'Property Summary'!$L$22)^(Releasing!DA$2-1))</f>
        <v/>
      </c>
      <c r="DB23" s="47" t="str">
        <f>IF('Res Rent Roll'!$B24="","",Rollover!DA24*'Res Rent Roll'!$S24*'Res Rent Roll'!$C24*(1+'Property Summary'!$L$22)^(Releasing!DB$2-1))</f>
        <v/>
      </c>
      <c r="DC23" s="47" t="str">
        <f>IF('Res Rent Roll'!$B24="","",Rollover!DB24*'Res Rent Roll'!$S24*'Res Rent Roll'!$C24*(1+'Property Summary'!$L$22)^(Releasing!DC$2-1))</f>
        <v/>
      </c>
      <c r="DD23" s="47" t="str">
        <f>IF('Res Rent Roll'!$B24="","",Rollover!DC24*'Res Rent Roll'!$S24*'Res Rent Roll'!$C24*(1+'Property Summary'!$L$22)^(Releasing!DD$2-1))</f>
        <v/>
      </c>
      <c r="DE23" s="47" t="str">
        <f>IF('Res Rent Roll'!$B24="","",Rollover!DD24*'Res Rent Roll'!$S24*'Res Rent Roll'!$C24*(1+'Property Summary'!$L$22)^(Releasing!DE$2-1))</f>
        <v/>
      </c>
      <c r="DF23" s="47" t="str">
        <f>IF('Res Rent Roll'!$B24="","",Rollover!DE24*'Res Rent Roll'!$S24*'Res Rent Roll'!$C24*(1+'Property Summary'!$L$22)^(Releasing!DF$2-1))</f>
        <v/>
      </c>
      <c r="DG23" s="47" t="str">
        <f>IF('Res Rent Roll'!$B24="","",Rollover!DF24*'Res Rent Roll'!$S24*'Res Rent Roll'!$C24*(1+'Property Summary'!$L$22)^(Releasing!DG$2-1))</f>
        <v/>
      </c>
      <c r="DH23" s="47" t="str">
        <f>IF('Res Rent Roll'!$B24="","",Rollover!DG24*'Res Rent Roll'!$S24*'Res Rent Roll'!$C24*(1+'Property Summary'!$L$22)^(Releasing!DH$2-1))</f>
        <v/>
      </c>
      <c r="DI23" s="47" t="str">
        <f>IF('Res Rent Roll'!$B24="","",Rollover!DH24*'Res Rent Roll'!$S24*'Res Rent Roll'!$C24*(1+'Property Summary'!$L$22)^(Releasing!DI$2-1))</f>
        <v/>
      </c>
      <c r="DJ23" s="47" t="str">
        <f>IF('Res Rent Roll'!$B24="","",Rollover!DI24*'Res Rent Roll'!$S24*'Res Rent Roll'!$C24*(1+'Property Summary'!$L$22)^(Releasing!DJ$2-1))</f>
        <v/>
      </c>
      <c r="DK23" s="47" t="str">
        <f>IF('Res Rent Roll'!$B24="","",Rollover!DJ24*'Res Rent Roll'!$S24*'Res Rent Roll'!$C24*(1+'Property Summary'!$L$22)^(Releasing!DK$2-1))</f>
        <v/>
      </c>
      <c r="DL23" s="47" t="str">
        <f>IF('Res Rent Roll'!$B24="","",Rollover!DK24*'Res Rent Roll'!$S24*'Res Rent Roll'!$C24*(1+'Property Summary'!$L$22)^(Releasing!DL$2-1))</f>
        <v/>
      </c>
      <c r="DM23" s="47" t="str">
        <f>IF('Res Rent Roll'!$B24="","",Rollover!DL24*'Res Rent Roll'!$S24*'Res Rent Roll'!$C24*(1+'Property Summary'!$L$22)^(Releasing!DM$2-1))</f>
        <v/>
      </c>
      <c r="DN23" s="47" t="str">
        <f>IF('Res Rent Roll'!$B24="","",Rollover!DM24*'Res Rent Roll'!$S24*'Res Rent Roll'!$C24*(1+'Property Summary'!$L$22)^(Releasing!DN$2-1))</f>
        <v/>
      </c>
      <c r="DO23" s="47" t="str">
        <f>IF('Res Rent Roll'!$B24="","",Rollover!DN24*'Res Rent Roll'!$S24*'Res Rent Roll'!$C24*(1+'Property Summary'!$L$22)^(Releasing!DO$2-1))</f>
        <v/>
      </c>
      <c r="DP23" s="47" t="str">
        <f>IF('Res Rent Roll'!$B24="","",Rollover!DO24*'Res Rent Roll'!$S24*'Res Rent Roll'!$C24*(1+'Property Summary'!$L$22)^(Releasing!DP$2-1))</f>
        <v/>
      </c>
      <c r="DQ23" s="47" t="str">
        <f>IF('Res Rent Roll'!$B24="","",Rollover!DP24*'Res Rent Roll'!$S24*'Res Rent Roll'!$C24*(1+'Property Summary'!$L$22)^(Releasing!DQ$2-1))</f>
        <v/>
      </c>
      <c r="DR23" s="47" t="str">
        <f>IF('Res Rent Roll'!$B24="","",Rollover!DQ24*'Res Rent Roll'!$S24*'Res Rent Roll'!$C24*(1+'Property Summary'!$L$22)^(Releasing!DR$2-1))</f>
        <v/>
      </c>
      <c r="DS23" s="47" t="str">
        <f>IF('Res Rent Roll'!$B24="","",Rollover!DR24*'Res Rent Roll'!$S24*'Res Rent Roll'!$C24*(1+'Property Summary'!$L$22)^(Releasing!DS$2-1))</f>
        <v/>
      </c>
      <c r="DT23" s="47" t="str">
        <f>IF('Res Rent Roll'!$B24="","",Rollover!DS24*'Res Rent Roll'!$S24*'Res Rent Roll'!$C24*(1+'Property Summary'!$L$22)^(Releasing!DT$2-1))</f>
        <v/>
      </c>
      <c r="DU23" s="47" t="str">
        <f>IF('Res Rent Roll'!$B24="","",Rollover!DT24*'Res Rent Roll'!$S24*'Res Rent Roll'!$C24*(1+'Property Summary'!$L$22)^(Releasing!DU$2-1))</f>
        <v/>
      </c>
      <c r="DV23" s="47" t="str">
        <f>IF('Res Rent Roll'!$B24="","",Rollover!DU24*'Res Rent Roll'!$S24*'Res Rent Roll'!$C24*(1+'Property Summary'!$L$22)^(Releasing!DV$2-1))</f>
        <v/>
      </c>
      <c r="DW23" s="47" t="str">
        <f>IF('Res Rent Roll'!$B24="","",Rollover!DV24*'Res Rent Roll'!$S24*'Res Rent Roll'!$C24*(1+'Property Summary'!$L$22)^(Releasing!DW$2-1))</f>
        <v/>
      </c>
      <c r="DX23" s="47" t="str">
        <f>IF('Res Rent Roll'!$B24="","",Rollover!DW24*'Res Rent Roll'!$S24*'Res Rent Roll'!$C24*(1+'Property Summary'!$L$22)^(Releasing!DX$2-1))</f>
        <v/>
      </c>
      <c r="DY23" s="47" t="str">
        <f>IF('Res Rent Roll'!$B24="","",Rollover!DX24*'Res Rent Roll'!$S24*'Res Rent Roll'!$C24*(1+'Property Summary'!$L$22)^(Releasing!DY$2-1))</f>
        <v/>
      </c>
      <c r="DZ23" s="47" t="str">
        <f>IF('Res Rent Roll'!$B24="","",Rollover!DY24*'Res Rent Roll'!$S24*'Res Rent Roll'!$C24*(1+'Property Summary'!$L$22)^(Releasing!DZ$2-1))</f>
        <v/>
      </c>
      <c r="EA23" s="47" t="str">
        <f>IF('Res Rent Roll'!$B24="","",Rollover!DZ24*'Res Rent Roll'!$S24*'Res Rent Roll'!$C24*(1+'Property Summary'!$L$22)^(Releasing!EA$2-1))</f>
        <v/>
      </c>
      <c r="EB23" s="47" t="str">
        <f>IF('Res Rent Roll'!$B24="","",Rollover!EA24*'Res Rent Roll'!$S24*'Res Rent Roll'!$C24*(1+'Property Summary'!$L$22)^(Releasing!EB$2-1))</f>
        <v/>
      </c>
      <c r="EC23" s="47" t="str">
        <f>IF('Res Rent Roll'!$B24="","",Rollover!EB24*'Res Rent Roll'!$S24*'Res Rent Roll'!$C24*(1+'Property Summary'!$L$22)^(Releasing!EC$2-1))</f>
        <v/>
      </c>
      <c r="ED23" s="47" t="str">
        <f>IF('Res Rent Roll'!$B24="","",Rollover!EC24*'Res Rent Roll'!$S24*'Res Rent Roll'!$C24*(1+'Property Summary'!$L$22)^(Releasing!ED$2-1))</f>
        <v/>
      </c>
      <c r="EE23" s="47" t="str">
        <f>IF('Res Rent Roll'!$B24="","",Rollover!ED24*'Res Rent Roll'!$S24*'Res Rent Roll'!$C24*(1+'Property Summary'!$L$22)^(Releasing!EE$2-1))</f>
        <v/>
      </c>
      <c r="EF23" s="47" t="str">
        <f>IF('Res Rent Roll'!$B24="","",Rollover!EE24*'Res Rent Roll'!$S24*'Res Rent Roll'!$C24*(1+'Property Summary'!$L$22)^(Releasing!EF$2-1))</f>
        <v/>
      </c>
      <c r="EG23" s="47" t="str">
        <f>IF('Res Rent Roll'!$B24="","",Rollover!EF24*'Res Rent Roll'!$S24*'Res Rent Roll'!$C24*(1+'Property Summary'!$L$22)^(Releasing!EG$2-1))</f>
        <v/>
      </c>
      <c r="EH23" s="47" t="str">
        <f>IF('Res Rent Roll'!$B24="","",Rollover!EG24*'Res Rent Roll'!$S24*'Res Rent Roll'!$C24*(1+'Property Summary'!$L$22)^(Releasing!EH$2-1))</f>
        <v/>
      </c>
      <c r="EI23" s="47" t="str">
        <f>IF('Res Rent Roll'!$B24="","",Rollover!EH24*'Res Rent Roll'!$S24*'Res Rent Roll'!$C24*(1+'Property Summary'!$L$22)^(Releasing!EI$2-1))</f>
        <v/>
      </c>
      <c r="EJ23" s="47" t="str">
        <f>IF('Res Rent Roll'!$B24="","",Rollover!EI24*'Res Rent Roll'!$S24*'Res Rent Roll'!$C24*(1+'Property Summary'!$L$22)^(Releasing!EJ$2-1))</f>
        <v/>
      </c>
      <c r="EK23" s="47" t="str">
        <f>IF('Res Rent Roll'!$B24="","",Rollover!EJ24*'Res Rent Roll'!$S24*'Res Rent Roll'!$C24*(1+'Property Summary'!$L$22)^(Releasing!EK$2-1))</f>
        <v/>
      </c>
      <c r="EL23" s="47" t="str">
        <f>IF('Res Rent Roll'!$B24="","",Rollover!EK24*'Res Rent Roll'!$S24*'Res Rent Roll'!$C24*(1+'Property Summary'!$L$22)^(Releasing!EL$2-1))</f>
        <v/>
      </c>
      <c r="EM23" s="47" t="str">
        <f>IF('Res Rent Roll'!$B24="","",Rollover!EL24*'Res Rent Roll'!$S24*'Res Rent Roll'!$C24*(1+'Property Summary'!$L$22)^(Releasing!EM$2-1))</f>
        <v/>
      </c>
      <c r="EN23" s="47" t="str">
        <f>IF('Res Rent Roll'!$B24="","",Rollover!EM24*'Res Rent Roll'!$S24*'Res Rent Roll'!$C24*(1+'Property Summary'!$L$22)^(Releasing!EN$2-1))</f>
        <v/>
      </c>
      <c r="EO23" s="47" t="str">
        <f>IF('Res Rent Roll'!$B24="","",Rollover!EN24*'Res Rent Roll'!$S24*'Res Rent Roll'!$C24*(1+'Property Summary'!$L$22)^(Releasing!EO$2-1))</f>
        <v/>
      </c>
      <c r="EP23" s="47" t="str">
        <f>IF('Res Rent Roll'!$B24="","",Rollover!EO24*'Res Rent Roll'!$S24*'Res Rent Roll'!$C24*(1+'Property Summary'!$L$22)^(Releasing!EP$2-1))</f>
        <v/>
      </c>
      <c r="EQ23" s="47" t="str">
        <f>IF('Res Rent Roll'!$B24="","",Rollover!EP24*'Res Rent Roll'!$S24*'Res Rent Roll'!$C24*(1+'Property Summary'!$L$22)^(Releasing!EQ$2-1))</f>
        <v/>
      </c>
      <c r="ER23" s="47" t="str">
        <f>IF('Res Rent Roll'!$B24="","",Rollover!EQ24*'Res Rent Roll'!$S24*'Res Rent Roll'!$C24*(1+'Property Summary'!$L$22)^(Releasing!ER$2-1))</f>
        <v/>
      </c>
      <c r="ES23" s="47" t="str">
        <f>IF('Res Rent Roll'!$B24="","",Rollover!ER24*'Res Rent Roll'!$S24*'Res Rent Roll'!$C24*(1+'Property Summary'!$L$22)^(Releasing!ES$2-1))</f>
        <v/>
      </c>
      <c r="ET23" s="47" t="str">
        <f>IF('Res Rent Roll'!$B24="","",Rollover!ES24*'Res Rent Roll'!$S24*'Res Rent Roll'!$C24*(1+'Property Summary'!$L$22)^(Releasing!ET$2-1))</f>
        <v/>
      </c>
      <c r="EU23" s="47" t="str">
        <f>IF('Res Rent Roll'!$B24="","",Rollover!ET24*'Res Rent Roll'!$S24*'Res Rent Roll'!$C24*(1+'Property Summary'!$L$22)^(Releasing!EU$2-1))</f>
        <v/>
      </c>
      <c r="EV23" s="47" t="str">
        <f>IF('Res Rent Roll'!$B24="","",Rollover!EU24*'Res Rent Roll'!$S24*'Res Rent Roll'!$C24*(1+'Property Summary'!$L$22)^(Releasing!EV$2-1))</f>
        <v/>
      </c>
      <c r="EW23" s="47" t="str">
        <f>IF('Res Rent Roll'!$B24="","",Rollover!EV24*'Res Rent Roll'!$S24*'Res Rent Roll'!$C24*(1+'Property Summary'!$L$22)^(Releasing!EW$2-1))</f>
        <v/>
      </c>
      <c r="EX23" s="47" t="str">
        <f>IF('Res Rent Roll'!$B24="","",Rollover!EW24*'Res Rent Roll'!$S24*'Res Rent Roll'!$C24*(1+'Property Summary'!$L$22)^(Releasing!EX$2-1))</f>
        <v/>
      </c>
      <c r="EY23" s="47" t="str">
        <f>IF('Res Rent Roll'!$B24="","",Rollover!EX24*'Res Rent Roll'!$S24*'Res Rent Roll'!$C24*(1+'Property Summary'!$L$22)^(Releasing!EY$2-1))</f>
        <v/>
      </c>
      <c r="EZ23" s="47" t="str">
        <f>IF('Res Rent Roll'!$B24="","",Rollover!EY24*'Res Rent Roll'!$S24*'Res Rent Roll'!$C24*(1+'Property Summary'!$L$22)^(Releasing!EZ$2-1))</f>
        <v/>
      </c>
      <c r="FA23" s="47" t="str">
        <f>IF('Res Rent Roll'!$B24="","",Rollover!EZ24*'Res Rent Roll'!$S24*'Res Rent Roll'!$C24*(1+'Property Summary'!$L$22)^(Releasing!FA$2-1))</f>
        <v/>
      </c>
      <c r="FB23" s="47" t="str">
        <f>IF('Res Rent Roll'!$B24="","",Rollover!FA24*'Res Rent Roll'!$S24*'Res Rent Roll'!$C24*(1+'Property Summary'!$L$22)^(Releasing!FB$2-1))</f>
        <v/>
      </c>
      <c r="FC23" s="47" t="str">
        <f>IF('Res Rent Roll'!$B24="","",Rollover!FB24*'Res Rent Roll'!$S24*'Res Rent Roll'!$C24*(1+'Property Summary'!$L$22)^(Releasing!FC$2-1))</f>
        <v/>
      </c>
      <c r="FD23" s="47" t="str">
        <f>IF('Res Rent Roll'!$B24="","",Rollover!FC24*'Res Rent Roll'!$S24*'Res Rent Roll'!$C24*(1+'Property Summary'!$L$22)^(Releasing!FD$2-1))</f>
        <v/>
      </c>
      <c r="FE23" s="47" t="str">
        <f>IF('Res Rent Roll'!$B24="","",Rollover!FD24*'Res Rent Roll'!$S24*'Res Rent Roll'!$C24*(1+'Property Summary'!$L$22)^(Releasing!FE$2-1))</f>
        <v/>
      </c>
      <c r="FF23" s="47" t="str">
        <f>IF('Res Rent Roll'!$B24="","",Rollover!FE24*'Res Rent Roll'!$S24*'Res Rent Roll'!$C24*(1+'Property Summary'!$L$22)^(Releasing!FF$2-1))</f>
        <v/>
      </c>
      <c r="FG23" s="47" t="str">
        <f>IF('Res Rent Roll'!$B24="","",Rollover!FF24*'Res Rent Roll'!$S24*'Res Rent Roll'!$C24*(1+'Property Summary'!$L$22)^(Releasing!FG$2-1))</f>
        <v/>
      </c>
      <c r="FH23" s="47" t="str">
        <f>IF('Res Rent Roll'!$B24="","",Rollover!FG24*'Res Rent Roll'!$S24*'Res Rent Roll'!$C24*(1+'Property Summary'!$L$22)^(Releasing!FH$2-1))</f>
        <v/>
      </c>
      <c r="FI23" s="47" t="str">
        <f>IF('Res Rent Roll'!$B24="","",Rollover!FH24*'Res Rent Roll'!$S24*'Res Rent Roll'!$C24*(1+'Property Summary'!$L$22)^(Releasing!FI$2-1))</f>
        <v/>
      </c>
      <c r="FJ23" s="47" t="str">
        <f>IF('Res Rent Roll'!$B24="","",Rollover!FI24*'Res Rent Roll'!$S24*'Res Rent Roll'!$C24*(1+'Property Summary'!$L$22)^(Releasing!FJ$2-1))</f>
        <v/>
      </c>
      <c r="FK23" s="47" t="str">
        <f>IF('Res Rent Roll'!$B24="","",Rollover!FJ24*'Res Rent Roll'!$S24*'Res Rent Roll'!$C24*(1+'Property Summary'!$L$22)^(Releasing!FK$2-1))</f>
        <v/>
      </c>
      <c r="FL23" s="47" t="str">
        <f>IF('Res Rent Roll'!$B24="","",Rollover!FK24*'Res Rent Roll'!$S24*'Res Rent Roll'!$C24*(1+'Property Summary'!$L$22)^(Releasing!FL$2-1))</f>
        <v/>
      </c>
      <c r="FM23" s="47" t="str">
        <f>IF('Res Rent Roll'!$B24="","",Rollover!FL24*'Res Rent Roll'!$S24*'Res Rent Roll'!$C24*(1+'Property Summary'!$L$22)^(Releasing!FM$2-1))</f>
        <v/>
      </c>
      <c r="FN23" s="47" t="str">
        <f>IF('Res Rent Roll'!$B24="","",Rollover!FM24*'Res Rent Roll'!$S24*'Res Rent Roll'!$C24*(1+'Property Summary'!$L$22)^(Releasing!FN$2-1))</f>
        <v/>
      </c>
      <c r="FO23" s="47" t="str">
        <f>IF('Res Rent Roll'!$B24="","",Rollover!FN24*'Res Rent Roll'!$S24*'Res Rent Roll'!$C24*(1+'Property Summary'!$L$22)^(Releasing!FO$2-1))</f>
        <v/>
      </c>
      <c r="FP23" s="47" t="str">
        <f>IF('Res Rent Roll'!$B24="","",Rollover!FO24*'Res Rent Roll'!$S24*'Res Rent Roll'!$C24*(1+'Property Summary'!$L$22)^(Releasing!FP$2-1))</f>
        <v/>
      </c>
      <c r="FQ23" s="47" t="str">
        <f>IF('Res Rent Roll'!$B24="","",Rollover!FP24*'Res Rent Roll'!$S24*'Res Rent Roll'!$C24*(1+'Property Summary'!$L$22)^(Releasing!FQ$2-1))</f>
        <v/>
      </c>
      <c r="FR23" s="47" t="str">
        <f>IF('Res Rent Roll'!$B24="","",Rollover!FQ24*'Res Rent Roll'!$S24*'Res Rent Roll'!$C24*(1+'Property Summary'!$L$22)^(Releasing!FR$2-1))</f>
        <v/>
      </c>
      <c r="FS23" s="47" t="str">
        <f>IF('Res Rent Roll'!$B24="","",Rollover!FR24*'Res Rent Roll'!$S24*'Res Rent Roll'!$C24*(1+'Property Summary'!$L$22)^(Releasing!FS$2-1))</f>
        <v/>
      </c>
      <c r="FT23" s="47" t="str">
        <f>IF('Res Rent Roll'!$B24="","",Rollover!FS24*'Res Rent Roll'!$S24*'Res Rent Roll'!$C24*(1+'Property Summary'!$L$22)^(Releasing!FT$2-1))</f>
        <v/>
      </c>
      <c r="FU23" s="47" t="str">
        <f>IF('Res Rent Roll'!$B24="","",Rollover!FT24*'Res Rent Roll'!$S24*'Res Rent Roll'!$C24*(1+'Property Summary'!$L$22)^(Releasing!FU$2-1))</f>
        <v/>
      </c>
      <c r="FV23" s="47" t="str">
        <f>IF('Res Rent Roll'!$B24="","",Rollover!FU24*'Res Rent Roll'!$S24*'Res Rent Roll'!$C24*(1+'Property Summary'!$L$22)^(Releasing!FV$2-1))</f>
        <v/>
      </c>
      <c r="FW23" s="47" t="str">
        <f>IF('Res Rent Roll'!$B24="","",Rollover!FV24*'Res Rent Roll'!$S24*'Res Rent Roll'!$C24*(1+'Property Summary'!$L$22)^(Releasing!FW$2-1))</f>
        <v/>
      </c>
      <c r="FX23" s="47" t="str">
        <f>IF('Res Rent Roll'!$B24="","",Rollover!FW24*'Res Rent Roll'!$S24*'Res Rent Roll'!$C24*(1+'Property Summary'!$L$22)^(Releasing!FX$2-1))</f>
        <v/>
      </c>
      <c r="FY23" s="47" t="str">
        <f>IF('Res Rent Roll'!$B24="","",Rollover!FX24*'Res Rent Roll'!$S24*'Res Rent Roll'!$C24*(1+'Property Summary'!$L$22)^(Releasing!FY$2-1))</f>
        <v/>
      </c>
      <c r="FZ23" s="47" t="str">
        <f>IF('Res Rent Roll'!$B24="","",Rollover!FY24*'Res Rent Roll'!$S24*'Res Rent Roll'!$C24*(1+'Property Summary'!$L$22)^(Releasing!FZ$2-1))</f>
        <v/>
      </c>
      <c r="GA23" s="48" t="str">
        <f>IF('Res Rent Roll'!$B24="","",Rollover!FZ24*'Res Rent Roll'!$S24*'Res Rent Roll'!$C24*(1+'Property Summary'!$L$22)^(Releasing!GA$2-1))</f>
        <v/>
      </c>
    </row>
    <row r="24" spans="2:183" x14ac:dyDescent="0.3">
      <c r="B24" s="42" t="str">
        <f>IF('Res Rent Roll'!$B25="","",'Res Rent Roll'!$B25)</f>
        <v/>
      </c>
      <c r="C24" s="43"/>
      <c r="D24" s="47" t="str">
        <f>IF('Res Rent Roll'!$B25="","",Rollover!C25*'Res Rent Roll'!$S25*'Res Rent Roll'!$C25*(1+'Property Summary'!$L$22)^(Releasing!D$2-1))</f>
        <v/>
      </c>
      <c r="E24" s="47" t="str">
        <f>IF('Res Rent Roll'!$B25="","",Rollover!D25*'Res Rent Roll'!$S25*'Res Rent Roll'!$C25*(1+'Property Summary'!$L$22)^(Releasing!E$2-1))</f>
        <v/>
      </c>
      <c r="F24" s="47" t="str">
        <f>IF('Res Rent Roll'!$B25="","",Rollover!E25*'Res Rent Roll'!$S25*'Res Rent Roll'!$C25*(1+'Property Summary'!$L$22)^(Releasing!F$2-1))</f>
        <v/>
      </c>
      <c r="G24" s="47" t="str">
        <f>IF('Res Rent Roll'!$B25="","",Rollover!F25*'Res Rent Roll'!$S25*'Res Rent Roll'!$C25*(1+'Property Summary'!$L$22)^(Releasing!G$2-1))</f>
        <v/>
      </c>
      <c r="H24" s="47" t="str">
        <f>IF('Res Rent Roll'!$B25="","",Rollover!G25*'Res Rent Roll'!$S25*'Res Rent Roll'!$C25*(1+'Property Summary'!$L$22)^(Releasing!H$2-1))</f>
        <v/>
      </c>
      <c r="I24" s="47" t="str">
        <f>IF('Res Rent Roll'!$B25="","",Rollover!H25*'Res Rent Roll'!$S25*'Res Rent Roll'!$C25*(1+'Property Summary'!$L$22)^(Releasing!I$2-1))</f>
        <v/>
      </c>
      <c r="J24" s="47" t="str">
        <f>IF('Res Rent Roll'!$B25="","",Rollover!I25*'Res Rent Roll'!$S25*'Res Rent Roll'!$C25*(1+'Property Summary'!$L$22)^(Releasing!J$2-1))</f>
        <v/>
      </c>
      <c r="K24" s="47" t="str">
        <f>IF('Res Rent Roll'!$B25="","",Rollover!J25*'Res Rent Roll'!$S25*'Res Rent Roll'!$C25*(1+'Property Summary'!$L$22)^(Releasing!K$2-1))</f>
        <v/>
      </c>
      <c r="L24" s="47" t="str">
        <f>IF('Res Rent Roll'!$B25="","",Rollover!K25*'Res Rent Roll'!$S25*'Res Rent Roll'!$C25*(1+'Property Summary'!$L$22)^(Releasing!L$2-1))</f>
        <v/>
      </c>
      <c r="M24" s="47" t="str">
        <f>IF('Res Rent Roll'!$B25="","",Rollover!L25*'Res Rent Roll'!$S25*'Res Rent Roll'!$C25*(1+'Property Summary'!$L$22)^(Releasing!M$2-1))</f>
        <v/>
      </c>
      <c r="N24" s="47" t="str">
        <f>IF('Res Rent Roll'!$B25="","",Rollover!M25*'Res Rent Roll'!$S25*'Res Rent Roll'!$C25*(1+'Property Summary'!$L$22)^(Releasing!N$2-1))</f>
        <v/>
      </c>
      <c r="O24" s="47" t="str">
        <f>IF('Res Rent Roll'!$B25="","",Rollover!N25*'Res Rent Roll'!$S25*'Res Rent Roll'!$C25*(1+'Property Summary'!$L$22)^(Releasing!O$2-1))</f>
        <v/>
      </c>
      <c r="P24" s="47" t="str">
        <f>IF('Res Rent Roll'!$B25="","",Rollover!O25*'Res Rent Roll'!$S25*'Res Rent Roll'!$C25*(1+'Property Summary'!$L$22)^(Releasing!P$2-1))</f>
        <v/>
      </c>
      <c r="Q24" s="47" t="str">
        <f>IF('Res Rent Roll'!$B25="","",Rollover!P25*'Res Rent Roll'!$S25*'Res Rent Roll'!$C25*(1+'Property Summary'!$L$22)^(Releasing!Q$2-1))</f>
        <v/>
      </c>
      <c r="R24" s="47" t="str">
        <f>IF('Res Rent Roll'!$B25="","",Rollover!Q25*'Res Rent Roll'!$S25*'Res Rent Roll'!$C25*(1+'Property Summary'!$L$22)^(Releasing!R$2-1))</f>
        <v/>
      </c>
      <c r="S24" s="47" t="str">
        <f>IF('Res Rent Roll'!$B25="","",Rollover!R25*'Res Rent Roll'!$S25*'Res Rent Roll'!$C25*(1+'Property Summary'!$L$22)^(Releasing!S$2-1))</f>
        <v/>
      </c>
      <c r="T24" s="47" t="str">
        <f>IF('Res Rent Roll'!$B25="","",Rollover!S25*'Res Rent Roll'!$S25*'Res Rent Roll'!$C25*(1+'Property Summary'!$L$22)^(Releasing!T$2-1))</f>
        <v/>
      </c>
      <c r="U24" s="47" t="str">
        <f>IF('Res Rent Roll'!$B25="","",Rollover!T25*'Res Rent Roll'!$S25*'Res Rent Roll'!$C25*(1+'Property Summary'!$L$22)^(Releasing!U$2-1))</f>
        <v/>
      </c>
      <c r="V24" s="47" t="str">
        <f>IF('Res Rent Roll'!$B25="","",Rollover!U25*'Res Rent Roll'!$S25*'Res Rent Roll'!$C25*(1+'Property Summary'!$L$22)^(Releasing!V$2-1))</f>
        <v/>
      </c>
      <c r="W24" s="47" t="str">
        <f>IF('Res Rent Roll'!$B25="","",Rollover!V25*'Res Rent Roll'!$S25*'Res Rent Roll'!$C25*(1+'Property Summary'!$L$22)^(Releasing!W$2-1))</f>
        <v/>
      </c>
      <c r="X24" s="47" t="str">
        <f>IF('Res Rent Roll'!$B25="","",Rollover!W25*'Res Rent Roll'!$S25*'Res Rent Roll'!$C25*(1+'Property Summary'!$L$22)^(Releasing!X$2-1))</f>
        <v/>
      </c>
      <c r="Y24" s="47" t="str">
        <f>IF('Res Rent Roll'!$B25="","",Rollover!X25*'Res Rent Roll'!$S25*'Res Rent Roll'!$C25*(1+'Property Summary'!$L$22)^(Releasing!Y$2-1))</f>
        <v/>
      </c>
      <c r="Z24" s="47" t="str">
        <f>IF('Res Rent Roll'!$B25="","",Rollover!Y25*'Res Rent Roll'!$S25*'Res Rent Roll'!$C25*(1+'Property Summary'!$L$22)^(Releasing!Z$2-1))</f>
        <v/>
      </c>
      <c r="AA24" s="47" t="str">
        <f>IF('Res Rent Roll'!$B25="","",Rollover!Z25*'Res Rent Roll'!$S25*'Res Rent Roll'!$C25*(1+'Property Summary'!$L$22)^(Releasing!AA$2-1))</f>
        <v/>
      </c>
      <c r="AB24" s="47" t="str">
        <f>IF('Res Rent Roll'!$B25="","",Rollover!AA25*'Res Rent Roll'!$S25*'Res Rent Roll'!$C25*(1+'Property Summary'!$L$22)^(Releasing!AB$2-1))</f>
        <v/>
      </c>
      <c r="AC24" s="47" t="str">
        <f>IF('Res Rent Roll'!$B25="","",Rollover!AB25*'Res Rent Roll'!$S25*'Res Rent Roll'!$C25*(1+'Property Summary'!$L$22)^(Releasing!AC$2-1))</f>
        <v/>
      </c>
      <c r="AD24" s="47" t="str">
        <f>IF('Res Rent Roll'!$B25="","",Rollover!AC25*'Res Rent Roll'!$S25*'Res Rent Roll'!$C25*(1+'Property Summary'!$L$22)^(Releasing!AD$2-1))</f>
        <v/>
      </c>
      <c r="AE24" s="47" t="str">
        <f>IF('Res Rent Roll'!$B25="","",Rollover!AD25*'Res Rent Roll'!$S25*'Res Rent Roll'!$C25*(1+'Property Summary'!$L$22)^(Releasing!AE$2-1))</f>
        <v/>
      </c>
      <c r="AF24" s="47" t="str">
        <f>IF('Res Rent Roll'!$B25="","",Rollover!AE25*'Res Rent Roll'!$S25*'Res Rent Roll'!$C25*(1+'Property Summary'!$L$22)^(Releasing!AF$2-1))</f>
        <v/>
      </c>
      <c r="AG24" s="47" t="str">
        <f>IF('Res Rent Roll'!$B25="","",Rollover!AF25*'Res Rent Roll'!$S25*'Res Rent Roll'!$C25*(1+'Property Summary'!$L$22)^(Releasing!AG$2-1))</f>
        <v/>
      </c>
      <c r="AH24" s="47" t="str">
        <f>IF('Res Rent Roll'!$B25="","",Rollover!AG25*'Res Rent Roll'!$S25*'Res Rent Roll'!$C25*(1+'Property Summary'!$L$22)^(Releasing!AH$2-1))</f>
        <v/>
      </c>
      <c r="AI24" s="47" t="str">
        <f>IF('Res Rent Roll'!$B25="","",Rollover!AH25*'Res Rent Roll'!$S25*'Res Rent Roll'!$C25*(1+'Property Summary'!$L$22)^(Releasing!AI$2-1))</f>
        <v/>
      </c>
      <c r="AJ24" s="47" t="str">
        <f>IF('Res Rent Roll'!$B25="","",Rollover!AI25*'Res Rent Roll'!$S25*'Res Rent Roll'!$C25*(1+'Property Summary'!$L$22)^(Releasing!AJ$2-1))</f>
        <v/>
      </c>
      <c r="AK24" s="47" t="str">
        <f>IF('Res Rent Roll'!$B25="","",Rollover!AJ25*'Res Rent Roll'!$S25*'Res Rent Roll'!$C25*(1+'Property Summary'!$L$22)^(Releasing!AK$2-1))</f>
        <v/>
      </c>
      <c r="AL24" s="47" t="str">
        <f>IF('Res Rent Roll'!$B25="","",Rollover!AK25*'Res Rent Roll'!$S25*'Res Rent Roll'!$C25*(1+'Property Summary'!$L$22)^(Releasing!AL$2-1))</f>
        <v/>
      </c>
      <c r="AM24" s="47" t="str">
        <f>IF('Res Rent Roll'!$B25="","",Rollover!AL25*'Res Rent Roll'!$S25*'Res Rent Roll'!$C25*(1+'Property Summary'!$L$22)^(Releasing!AM$2-1))</f>
        <v/>
      </c>
      <c r="AN24" s="47" t="str">
        <f>IF('Res Rent Roll'!$B25="","",Rollover!AM25*'Res Rent Roll'!$S25*'Res Rent Roll'!$C25*(1+'Property Summary'!$L$22)^(Releasing!AN$2-1))</f>
        <v/>
      </c>
      <c r="AO24" s="47" t="str">
        <f>IF('Res Rent Roll'!$B25="","",Rollover!AN25*'Res Rent Roll'!$S25*'Res Rent Roll'!$C25*(1+'Property Summary'!$L$22)^(Releasing!AO$2-1))</f>
        <v/>
      </c>
      <c r="AP24" s="47" t="str">
        <f>IF('Res Rent Roll'!$B25="","",Rollover!AO25*'Res Rent Roll'!$S25*'Res Rent Roll'!$C25*(1+'Property Summary'!$L$22)^(Releasing!AP$2-1))</f>
        <v/>
      </c>
      <c r="AQ24" s="47" t="str">
        <f>IF('Res Rent Roll'!$B25="","",Rollover!AP25*'Res Rent Roll'!$S25*'Res Rent Roll'!$C25*(1+'Property Summary'!$L$22)^(Releasing!AQ$2-1))</f>
        <v/>
      </c>
      <c r="AR24" s="47" t="str">
        <f>IF('Res Rent Roll'!$B25="","",Rollover!AQ25*'Res Rent Roll'!$S25*'Res Rent Roll'!$C25*(1+'Property Summary'!$L$22)^(Releasing!AR$2-1))</f>
        <v/>
      </c>
      <c r="AS24" s="47" t="str">
        <f>IF('Res Rent Roll'!$B25="","",Rollover!AR25*'Res Rent Roll'!$S25*'Res Rent Roll'!$C25*(1+'Property Summary'!$L$22)^(Releasing!AS$2-1))</f>
        <v/>
      </c>
      <c r="AT24" s="47" t="str">
        <f>IF('Res Rent Roll'!$B25="","",Rollover!AS25*'Res Rent Roll'!$S25*'Res Rent Roll'!$C25*(1+'Property Summary'!$L$22)^(Releasing!AT$2-1))</f>
        <v/>
      </c>
      <c r="AU24" s="47" t="str">
        <f>IF('Res Rent Roll'!$B25="","",Rollover!AT25*'Res Rent Roll'!$S25*'Res Rent Roll'!$C25*(1+'Property Summary'!$L$22)^(Releasing!AU$2-1))</f>
        <v/>
      </c>
      <c r="AV24" s="47" t="str">
        <f>IF('Res Rent Roll'!$B25="","",Rollover!AU25*'Res Rent Roll'!$S25*'Res Rent Roll'!$C25*(1+'Property Summary'!$L$22)^(Releasing!AV$2-1))</f>
        <v/>
      </c>
      <c r="AW24" s="47" t="str">
        <f>IF('Res Rent Roll'!$B25="","",Rollover!AV25*'Res Rent Roll'!$S25*'Res Rent Roll'!$C25*(1+'Property Summary'!$L$22)^(Releasing!AW$2-1))</f>
        <v/>
      </c>
      <c r="AX24" s="47" t="str">
        <f>IF('Res Rent Roll'!$B25="","",Rollover!AW25*'Res Rent Roll'!$S25*'Res Rent Roll'!$C25*(1+'Property Summary'!$L$22)^(Releasing!AX$2-1))</f>
        <v/>
      </c>
      <c r="AY24" s="47" t="str">
        <f>IF('Res Rent Roll'!$B25="","",Rollover!AX25*'Res Rent Roll'!$S25*'Res Rent Roll'!$C25*(1+'Property Summary'!$L$22)^(Releasing!AY$2-1))</f>
        <v/>
      </c>
      <c r="AZ24" s="47" t="str">
        <f>IF('Res Rent Roll'!$B25="","",Rollover!AY25*'Res Rent Roll'!$S25*'Res Rent Roll'!$C25*(1+'Property Summary'!$L$22)^(Releasing!AZ$2-1))</f>
        <v/>
      </c>
      <c r="BA24" s="47" t="str">
        <f>IF('Res Rent Roll'!$B25="","",Rollover!AZ25*'Res Rent Roll'!$S25*'Res Rent Roll'!$C25*(1+'Property Summary'!$L$22)^(Releasing!BA$2-1))</f>
        <v/>
      </c>
      <c r="BB24" s="47" t="str">
        <f>IF('Res Rent Roll'!$B25="","",Rollover!BA25*'Res Rent Roll'!$S25*'Res Rent Roll'!$C25*(1+'Property Summary'!$L$22)^(Releasing!BB$2-1))</f>
        <v/>
      </c>
      <c r="BC24" s="47" t="str">
        <f>IF('Res Rent Roll'!$B25="","",Rollover!BB25*'Res Rent Roll'!$S25*'Res Rent Roll'!$C25*(1+'Property Summary'!$L$22)^(Releasing!BC$2-1))</f>
        <v/>
      </c>
      <c r="BD24" s="47" t="str">
        <f>IF('Res Rent Roll'!$B25="","",Rollover!BC25*'Res Rent Roll'!$S25*'Res Rent Roll'!$C25*(1+'Property Summary'!$L$22)^(Releasing!BD$2-1))</f>
        <v/>
      </c>
      <c r="BE24" s="47" t="str">
        <f>IF('Res Rent Roll'!$B25="","",Rollover!BD25*'Res Rent Roll'!$S25*'Res Rent Roll'!$C25*(1+'Property Summary'!$L$22)^(Releasing!BE$2-1))</f>
        <v/>
      </c>
      <c r="BF24" s="47" t="str">
        <f>IF('Res Rent Roll'!$B25="","",Rollover!BE25*'Res Rent Roll'!$S25*'Res Rent Roll'!$C25*(1+'Property Summary'!$L$22)^(Releasing!BF$2-1))</f>
        <v/>
      </c>
      <c r="BG24" s="47" t="str">
        <f>IF('Res Rent Roll'!$B25="","",Rollover!BF25*'Res Rent Roll'!$S25*'Res Rent Roll'!$C25*(1+'Property Summary'!$L$22)^(Releasing!BG$2-1))</f>
        <v/>
      </c>
      <c r="BH24" s="47" t="str">
        <f>IF('Res Rent Roll'!$B25="","",Rollover!BG25*'Res Rent Roll'!$S25*'Res Rent Roll'!$C25*(1+'Property Summary'!$L$22)^(Releasing!BH$2-1))</f>
        <v/>
      </c>
      <c r="BI24" s="47" t="str">
        <f>IF('Res Rent Roll'!$B25="","",Rollover!BH25*'Res Rent Roll'!$S25*'Res Rent Roll'!$C25*(1+'Property Summary'!$L$22)^(Releasing!BI$2-1))</f>
        <v/>
      </c>
      <c r="BJ24" s="47" t="str">
        <f>IF('Res Rent Roll'!$B25="","",Rollover!BI25*'Res Rent Roll'!$S25*'Res Rent Roll'!$C25*(1+'Property Summary'!$L$22)^(Releasing!BJ$2-1))</f>
        <v/>
      </c>
      <c r="BK24" s="47" t="str">
        <f>IF('Res Rent Roll'!$B25="","",Rollover!BJ25*'Res Rent Roll'!$S25*'Res Rent Roll'!$C25*(1+'Property Summary'!$L$22)^(Releasing!BK$2-1))</f>
        <v/>
      </c>
      <c r="BL24" s="47" t="str">
        <f>IF('Res Rent Roll'!$B25="","",Rollover!BK25*'Res Rent Roll'!$S25*'Res Rent Roll'!$C25*(1+'Property Summary'!$L$22)^(Releasing!BL$2-1))</f>
        <v/>
      </c>
      <c r="BM24" s="47" t="str">
        <f>IF('Res Rent Roll'!$B25="","",Rollover!BL25*'Res Rent Roll'!$S25*'Res Rent Roll'!$C25*(1+'Property Summary'!$L$22)^(Releasing!BM$2-1))</f>
        <v/>
      </c>
      <c r="BN24" s="47" t="str">
        <f>IF('Res Rent Roll'!$B25="","",Rollover!BM25*'Res Rent Roll'!$S25*'Res Rent Roll'!$C25*(1+'Property Summary'!$L$22)^(Releasing!BN$2-1))</f>
        <v/>
      </c>
      <c r="BO24" s="47" t="str">
        <f>IF('Res Rent Roll'!$B25="","",Rollover!BN25*'Res Rent Roll'!$S25*'Res Rent Roll'!$C25*(1+'Property Summary'!$L$22)^(Releasing!BO$2-1))</f>
        <v/>
      </c>
      <c r="BP24" s="47" t="str">
        <f>IF('Res Rent Roll'!$B25="","",Rollover!BO25*'Res Rent Roll'!$S25*'Res Rent Roll'!$C25*(1+'Property Summary'!$L$22)^(Releasing!BP$2-1))</f>
        <v/>
      </c>
      <c r="BQ24" s="47" t="str">
        <f>IF('Res Rent Roll'!$B25="","",Rollover!BP25*'Res Rent Roll'!$S25*'Res Rent Roll'!$C25*(1+'Property Summary'!$L$22)^(Releasing!BQ$2-1))</f>
        <v/>
      </c>
      <c r="BR24" s="47" t="str">
        <f>IF('Res Rent Roll'!$B25="","",Rollover!BQ25*'Res Rent Roll'!$S25*'Res Rent Roll'!$C25*(1+'Property Summary'!$L$22)^(Releasing!BR$2-1))</f>
        <v/>
      </c>
      <c r="BS24" s="47" t="str">
        <f>IF('Res Rent Roll'!$B25="","",Rollover!BR25*'Res Rent Roll'!$S25*'Res Rent Roll'!$C25*(1+'Property Summary'!$L$22)^(Releasing!BS$2-1))</f>
        <v/>
      </c>
      <c r="BT24" s="47" t="str">
        <f>IF('Res Rent Roll'!$B25="","",Rollover!BS25*'Res Rent Roll'!$S25*'Res Rent Roll'!$C25*(1+'Property Summary'!$L$22)^(Releasing!BT$2-1))</f>
        <v/>
      </c>
      <c r="BU24" s="47" t="str">
        <f>IF('Res Rent Roll'!$B25="","",Rollover!BT25*'Res Rent Roll'!$S25*'Res Rent Roll'!$C25*(1+'Property Summary'!$L$22)^(Releasing!BU$2-1))</f>
        <v/>
      </c>
      <c r="BV24" s="47" t="str">
        <f>IF('Res Rent Roll'!$B25="","",Rollover!BU25*'Res Rent Roll'!$S25*'Res Rent Roll'!$C25*(1+'Property Summary'!$L$22)^(Releasing!BV$2-1))</f>
        <v/>
      </c>
      <c r="BW24" s="47" t="str">
        <f>IF('Res Rent Roll'!$B25="","",Rollover!BV25*'Res Rent Roll'!$S25*'Res Rent Roll'!$C25*(1+'Property Summary'!$L$22)^(Releasing!BW$2-1))</f>
        <v/>
      </c>
      <c r="BX24" s="47" t="str">
        <f>IF('Res Rent Roll'!$B25="","",Rollover!BW25*'Res Rent Roll'!$S25*'Res Rent Roll'!$C25*(1+'Property Summary'!$L$22)^(Releasing!BX$2-1))</f>
        <v/>
      </c>
      <c r="BY24" s="47" t="str">
        <f>IF('Res Rent Roll'!$B25="","",Rollover!BX25*'Res Rent Roll'!$S25*'Res Rent Roll'!$C25*(1+'Property Summary'!$L$22)^(Releasing!BY$2-1))</f>
        <v/>
      </c>
      <c r="BZ24" s="47" t="str">
        <f>IF('Res Rent Roll'!$B25="","",Rollover!BY25*'Res Rent Roll'!$S25*'Res Rent Roll'!$C25*(1+'Property Summary'!$L$22)^(Releasing!BZ$2-1))</f>
        <v/>
      </c>
      <c r="CA24" s="47" t="str">
        <f>IF('Res Rent Roll'!$B25="","",Rollover!BZ25*'Res Rent Roll'!$S25*'Res Rent Roll'!$C25*(1+'Property Summary'!$L$22)^(Releasing!CA$2-1))</f>
        <v/>
      </c>
      <c r="CB24" s="47" t="str">
        <f>IF('Res Rent Roll'!$B25="","",Rollover!CA25*'Res Rent Roll'!$S25*'Res Rent Roll'!$C25*(1+'Property Summary'!$L$22)^(Releasing!CB$2-1))</f>
        <v/>
      </c>
      <c r="CC24" s="47" t="str">
        <f>IF('Res Rent Roll'!$B25="","",Rollover!CB25*'Res Rent Roll'!$S25*'Res Rent Roll'!$C25*(1+'Property Summary'!$L$22)^(Releasing!CC$2-1))</f>
        <v/>
      </c>
      <c r="CD24" s="47" t="str">
        <f>IF('Res Rent Roll'!$B25="","",Rollover!CC25*'Res Rent Roll'!$S25*'Res Rent Roll'!$C25*(1+'Property Summary'!$L$22)^(Releasing!CD$2-1))</f>
        <v/>
      </c>
      <c r="CE24" s="47" t="str">
        <f>IF('Res Rent Roll'!$B25="","",Rollover!CD25*'Res Rent Roll'!$S25*'Res Rent Roll'!$C25*(1+'Property Summary'!$L$22)^(Releasing!CE$2-1))</f>
        <v/>
      </c>
      <c r="CF24" s="47" t="str">
        <f>IF('Res Rent Roll'!$B25="","",Rollover!CE25*'Res Rent Roll'!$S25*'Res Rent Roll'!$C25*(1+'Property Summary'!$L$22)^(Releasing!CF$2-1))</f>
        <v/>
      </c>
      <c r="CG24" s="47" t="str">
        <f>IF('Res Rent Roll'!$B25="","",Rollover!CF25*'Res Rent Roll'!$S25*'Res Rent Roll'!$C25*(1+'Property Summary'!$L$22)^(Releasing!CG$2-1))</f>
        <v/>
      </c>
      <c r="CH24" s="47" t="str">
        <f>IF('Res Rent Roll'!$B25="","",Rollover!CG25*'Res Rent Roll'!$S25*'Res Rent Roll'!$C25*(1+'Property Summary'!$L$22)^(Releasing!CH$2-1))</f>
        <v/>
      </c>
      <c r="CI24" s="47" t="str">
        <f>IF('Res Rent Roll'!$B25="","",Rollover!CH25*'Res Rent Roll'!$S25*'Res Rent Roll'!$C25*(1+'Property Summary'!$L$22)^(Releasing!CI$2-1))</f>
        <v/>
      </c>
      <c r="CJ24" s="47" t="str">
        <f>IF('Res Rent Roll'!$B25="","",Rollover!CI25*'Res Rent Roll'!$S25*'Res Rent Roll'!$C25*(1+'Property Summary'!$L$22)^(Releasing!CJ$2-1))</f>
        <v/>
      </c>
      <c r="CK24" s="47" t="str">
        <f>IF('Res Rent Roll'!$B25="","",Rollover!CJ25*'Res Rent Roll'!$S25*'Res Rent Roll'!$C25*(1+'Property Summary'!$L$22)^(Releasing!CK$2-1))</f>
        <v/>
      </c>
      <c r="CL24" s="47" t="str">
        <f>IF('Res Rent Roll'!$B25="","",Rollover!CK25*'Res Rent Roll'!$S25*'Res Rent Roll'!$C25*(1+'Property Summary'!$L$22)^(Releasing!CL$2-1))</f>
        <v/>
      </c>
      <c r="CM24" s="47" t="str">
        <f>IF('Res Rent Roll'!$B25="","",Rollover!CL25*'Res Rent Roll'!$S25*'Res Rent Roll'!$C25*(1+'Property Summary'!$L$22)^(Releasing!CM$2-1))</f>
        <v/>
      </c>
      <c r="CN24" s="47" t="str">
        <f>IF('Res Rent Roll'!$B25="","",Rollover!CM25*'Res Rent Roll'!$S25*'Res Rent Roll'!$C25*(1+'Property Summary'!$L$22)^(Releasing!CN$2-1))</f>
        <v/>
      </c>
      <c r="CO24" s="47" t="str">
        <f>IF('Res Rent Roll'!$B25="","",Rollover!CN25*'Res Rent Roll'!$S25*'Res Rent Roll'!$C25*(1+'Property Summary'!$L$22)^(Releasing!CO$2-1))</f>
        <v/>
      </c>
      <c r="CP24" s="47" t="str">
        <f>IF('Res Rent Roll'!$B25="","",Rollover!CO25*'Res Rent Roll'!$S25*'Res Rent Roll'!$C25*(1+'Property Summary'!$L$22)^(Releasing!CP$2-1))</f>
        <v/>
      </c>
      <c r="CQ24" s="47" t="str">
        <f>IF('Res Rent Roll'!$B25="","",Rollover!CP25*'Res Rent Roll'!$S25*'Res Rent Roll'!$C25*(1+'Property Summary'!$L$22)^(Releasing!CQ$2-1))</f>
        <v/>
      </c>
      <c r="CR24" s="47" t="str">
        <f>IF('Res Rent Roll'!$B25="","",Rollover!CQ25*'Res Rent Roll'!$S25*'Res Rent Roll'!$C25*(1+'Property Summary'!$L$22)^(Releasing!CR$2-1))</f>
        <v/>
      </c>
      <c r="CS24" s="47" t="str">
        <f>IF('Res Rent Roll'!$B25="","",Rollover!CR25*'Res Rent Roll'!$S25*'Res Rent Roll'!$C25*(1+'Property Summary'!$L$22)^(Releasing!CS$2-1))</f>
        <v/>
      </c>
      <c r="CT24" s="47" t="str">
        <f>IF('Res Rent Roll'!$B25="","",Rollover!CS25*'Res Rent Roll'!$S25*'Res Rent Roll'!$C25*(1+'Property Summary'!$L$22)^(Releasing!CT$2-1))</f>
        <v/>
      </c>
      <c r="CU24" s="47" t="str">
        <f>IF('Res Rent Roll'!$B25="","",Rollover!CT25*'Res Rent Roll'!$S25*'Res Rent Roll'!$C25*(1+'Property Summary'!$L$22)^(Releasing!CU$2-1))</f>
        <v/>
      </c>
      <c r="CV24" s="47" t="str">
        <f>IF('Res Rent Roll'!$B25="","",Rollover!CU25*'Res Rent Roll'!$S25*'Res Rent Roll'!$C25*(1+'Property Summary'!$L$22)^(Releasing!CV$2-1))</f>
        <v/>
      </c>
      <c r="CW24" s="47" t="str">
        <f>IF('Res Rent Roll'!$B25="","",Rollover!CV25*'Res Rent Roll'!$S25*'Res Rent Roll'!$C25*(1+'Property Summary'!$L$22)^(Releasing!CW$2-1))</f>
        <v/>
      </c>
      <c r="CX24" s="47" t="str">
        <f>IF('Res Rent Roll'!$B25="","",Rollover!CW25*'Res Rent Roll'!$S25*'Res Rent Roll'!$C25*(1+'Property Summary'!$L$22)^(Releasing!CX$2-1))</f>
        <v/>
      </c>
      <c r="CY24" s="47" t="str">
        <f>IF('Res Rent Roll'!$B25="","",Rollover!CX25*'Res Rent Roll'!$S25*'Res Rent Roll'!$C25*(1+'Property Summary'!$L$22)^(Releasing!CY$2-1))</f>
        <v/>
      </c>
      <c r="CZ24" s="47" t="str">
        <f>IF('Res Rent Roll'!$B25="","",Rollover!CY25*'Res Rent Roll'!$S25*'Res Rent Roll'!$C25*(1+'Property Summary'!$L$22)^(Releasing!CZ$2-1))</f>
        <v/>
      </c>
      <c r="DA24" s="47" t="str">
        <f>IF('Res Rent Roll'!$B25="","",Rollover!CZ25*'Res Rent Roll'!$S25*'Res Rent Roll'!$C25*(1+'Property Summary'!$L$22)^(Releasing!DA$2-1))</f>
        <v/>
      </c>
      <c r="DB24" s="47" t="str">
        <f>IF('Res Rent Roll'!$B25="","",Rollover!DA25*'Res Rent Roll'!$S25*'Res Rent Roll'!$C25*(1+'Property Summary'!$L$22)^(Releasing!DB$2-1))</f>
        <v/>
      </c>
      <c r="DC24" s="47" t="str">
        <f>IF('Res Rent Roll'!$B25="","",Rollover!DB25*'Res Rent Roll'!$S25*'Res Rent Roll'!$C25*(1+'Property Summary'!$L$22)^(Releasing!DC$2-1))</f>
        <v/>
      </c>
      <c r="DD24" s="47" t="str">
        <f>IF('Res Rent Roll'!$B25="","",Rollover!DC25*'Res Rent Roll'!$S25*'Res Rent Roll'!$C25*(1+'Property Summary'!$L$22)^(Releasing!DD$2-1))</f>
        <v/>
      </c>
      <c r="DE24" s="47" t="str">
        <f>IF('Res Rent Roll'!$B25="","",Rollover!DD25*'Res Rent Roll'!$S25*'Res Rent Roll'!$C25*(1+'Property Summary'!$L$22)^(Releasing!DE$2-1))</f>
        <v/>
      </c>
      <c r="DF24" s="47" t="str">
        <f>IF('Res Rent Roll'!$B25="","",Rollover!DE25*'Res Rent Roll'!$S25*'Res Rent Roll'!$C25*(1+'Property Summary'!$L$22)^(Releasing!DF$2-1))</f>
        <v/>
      </c>
      <c r="DG24" s="47" t="str">
        <f>IF('Res Rent Roll'!$B25="","",Rollover!DF25*'Res Rent Roll'!$S25*'Res Rent Roll'!$C25*(1+'Property Summary'!$L$22)^(Releasing!DG$2-1))</f>
        <v/>
      </c>
      <c r="DH24" s="47" t="str">
        <f>IF('Res Rent Roll'!$B25="","",Rollover!DG25*'Res Rent Roll'!$S25*'Res Rent Roll'!$C25*(1+'Property Summary'!$L$22)^(Releasing!DH$2-1))</f>
        <v/>
      </c>
      <c r="DI24" s="47" t="str">
        <f>IF('Res Rent Roll'!$B25="","",Rollover!DH25*'Res Rent Roll'!$S25*'Res Rent Roll'!$C25*(1+'Property Summary'!$L$22)^(Releasing!DI$2-1))</f>
        <v/>
      </c>
      <c r="DJ24" s="47" t="str">
        <f>IF('Res Rent Roll'!$B25="","",Rollover!DI25*'Res Rent Roll'!$S25*'Res Rent Roll'!$C25*(1+'Property Summary'!$L$22)^(Releasing!DJ$2-1))</f>
        <v/>
      </c>
      <c r="DK24" s="47" t="str">
        <f>IF('Res Rent Roll'!$B25="","",Rollover!DJ25*'Res Rent Roll'!$S25*'Res Rent Roll'!$C25*(1+'Property Summary'!$L$22)^(Releasing!DK$2-1))</f>
        <v/>
      </c>
      <c r="DL24" s="47" t="str">
        <f>IF('Res Rent Roll'!$B25="","",Rollover!DK25*'Res Rent Roll'!$S25*'Res Rent Roll'!$C25*(1+'Property Summary'!$L$22)^(Releasing!DL$2-1))</f>
        <v/>
      </c>
      <c r="DM24" s="47" t="str">
        <f>IF('Res Rent Roll'!$B25="","",Rollover!DL25*'Res Rent Roll'!$S25*'Res Rent Roll'!$C25*(1+'Property Summary'!$L$22)^(Releasing!DM$2-1))</f>
        <v/>
      </c>
      <c r="DN24" s="47" t="str">
        <f>IF('Res Rent Roll'!$B25="","",Rollover!DM25*'Res Rent Roll'!$S25*'Res Rent Roll'!$C25*(1+'Property Summary'!$L$22)^(Releasing!DN$2-1))</f>
        <v/>
      </c>
      <c r="DO24" s="47" t="str">
        <f>IF('Res Rent Roll'!$B25="","",Rollover!DN25*'Res Rent Roll'!$S25*'Res Rent Roll'!$C25*(1+'Property Summary'!$L$22)^(Releasing!DO$2-1))</f>
        <v/>
      </c>
      <c r="DP24" s="47" t="str">
        <f>IF('Res Rent Roll'!$B25="","",Rollover!DO25*'Res Rent Roll'!$S25*'Res Rent Roll'!$C25*(1+'Property Summary'!$L$22)^(Releasing!DP$2-1))</f>
        <v/>
      </c>
      <c r="DQ24" s="47" t="str">
        <f>IF('Res Rent Roll'!$B25="","",Rollover!DP25*'Res Rent Roll'!$S25*'Res Rent Roll'!$C25*(1+'Property Summary'!$L$22)^(Releasing!DQ$2-1))</f>
        <v/>
      </c>
      <c r="DR24" s="47" t="str">
        <f>IF('Res Rent Roll'!$B25="","",Rollover!DQ25*'Res Rent Roll'!$S25*'Res Rent Roll'!$C25*(1+'Property Summary'!$L$22)^(Releasing!DR$2-1))</f>
        <v/>
      </c>
      <c r="DS24" s="47" t="str">
        <f>IF('Res Rent Roll'!$B25="","",Rollover!DR25*'Res Rent Roll'!$S25*'Res Rent Roll'!$C25*(1+'Property Summary'!$L$22)^(Releasing!DS$2-1))</f>
        <v/>
      </c>
      <c r="DT24" s="47" t="str">
        <f>IF('Res Rent Roll'!$B25="","",Rollover!DS25*'Res Rent Roll'!$S25*'Res Rent Roll'!$C25*(1+'Property Summary'!$L$22)^(Releasing!DT$2-1))</f>
        <v/>
      </c>
      <c r="DU24" s="47" t="str">
        <f>IF('Res Rent Roll'!$B25="","",Rollover!DT25*'Res Rent Roll'!$S25*'Res Rent Roll'!$C25*(1+'Property Summary'!$L$22)^(Releasing!DU$2-1))</f>
        <v/>
      </c>
      <c r="DV24" s="47" t="str">
        <f>IF('Res Rent Roll'!$B25="","",Rollover!DU25*'Res Rent Roll'!$S25*'Res Rent Roll'!$C25*(1+'Property Summary'!$L$22)^(Releasing!DV$2-1))</f>
        <v/>
      </c>
      <c r="DW24" s="47" t="str">
        <f>IF('Res Rent Roll'!$B25="","",Rollover!DV25*'Res Rent Roll'!$S25*'Res Rent Roll'!$C25*(1+'Property Summary'!$L$22)^(Releasing!DW$2-1))</f>
        <v/>
      </c>
      <c r="DX24" s="47" t="str">
        <f>IF('Res Rent Roll'!$B25="","",Rollover!DW25*'Res Rent Roll'!$S25*'Res Rent Roll'!$C25*(1+'Property Summary'!$L$22)^(Releasing!DX$2-1))</f>
        <v/>
      </c>
      <c r="DY24" s="47" t="str">
        <f>IF('Res Rent Roll'!$B25="","",Rollover!DX25*'Res Rent Roll'!$S25*'Res Rent Roll'!$C25*(1+'Property Summary'!$L$22)^(Releasing!DY$2-1))</f>
        <v/>
      </c>
      <c r="DZ24" s="47" t="str">
        <f>IF('Res Rent Roll'!$B25="","",Rollover!DY25*'Res Rent Roll'!$S25*'Res Rent Roll'!$C25*(1+'Property Summary'!$L$22)^(Releasing!DZ$2-1))</f>
        <v/>
      </c>
      <c r="EA24" s="47" t="str">
        <f>IF('Res Rent Roll'!$B25="","",Rollover!DZ25*'Res Rent Roll'!$S25*'Res Rent Roll'!$C25*(1+'Property Summary'!$L$22)^(Releasing!EA$2-1))</f>
        <v/>
      </c>
      <c r="EB24" s="47" t="str">
        <f>IF('Res Rent Roll'!$B25="","",Rollover!EA25*'Res Rent Roll'!$S25*'Res Rent Roll'!$C25*(1+'Property Summary'!$L$22)^(Releasing!EB$2-1))</f>
        <v/>
      </c>
      <c r="EC24" s="47" t="str">
        <f>IF('Res Rent Roll'!$B25="","",Rollover!EB25*'Res Rent Roll'!$S25*'Res Rent Roll'!$C25*(1+'Property Summary'!$L$22)^(Releasing!EC$2-1))</f>
        <v/>
      </c>
      <c r="ED24" s="47" t="str">
        <f>IF('Res Rent Roll'!$B25="","",Rollover!EC25*'Res Rent Roll'!$S25*'Res Rent Roll'!$C25*(1+'Property Summary'!$L$22)^(Releasing!ED$2-1))</f>
        <v/>
      </c>
      <c r="EE24" s="47" t="str">
        <f>IF('Res Rent Roll'!$B25="","",Rollover!ED25*'Res Rent Roll'!$S25*'Res Rent Roll'!$C25*(1+'Property Summary'!$L$22)^(Releasing!EE$2-1))</f>
        <v/>
      </c>
      <c r="EF24" s="47" t="str">
        <f>IF('Res Rent Roll'!$B25="","",Rollover!EE25*'Res Rent Roll'!$S25*'Res Rent Roll'!$C25*(1+'Property Summary'!$L$22)^(Releasing!EF$2-1))</f>
        <v/>
      </c>
      <c r="EG24" s="47" t="str">
        <f>IF('Res Rent Roll'!$B25="","",Rollover!EF25*'Res Rent Roll'!$S25*'Res Rent Roll'!$C25*(1+'Property Summary'!$L$22)^(Releasing!EG$2-1))</f>
        <v/>
      </c>
      <c r="EH24" s="47" t="str">
        <f>IF('Res Rent Roll'!$B25="","",Rollover!EG25*'Res Rent Roll'!$S25*'Res Rent Roll'!$C25*(1+'Property Summary'!$L$22)^(Releasing!EH$2-1))</f>
        <v/>
      </c>
      <c r="EI24" s="47" t="str">
        <f>IF('Res Rent Roll'!$B25="","",Rollover!EH25*'Res Rent Roll'!$S25*'Res Rent Roll'!$C25*(1+'Property Summary'!$L$22)^(Releasing!EI$2-1))</f>
        <v/>
      </c>
      <c r="EJ24" s="47" t="str">
        <f>IF('Res Rent Roll'!$B25="","",Rollover!EI25*'Res Rent Roll'!$S25*'Res Rent Roll'!$C25*(1+'Property Summary'!$L$22)^(Releasing!EJ$2-1))</f>
        <v/>
      </c>
      <c r="EK24" s="47" t="str">
        <f>IF('Res Rent Roll'!$B25="","",Rollover!EJ25*'Res Rent Roll'!$S25*'Res Rent Roll'!$C25*(1+'Property Summary'!$L$22)^(Releasing!EK$2-1))</f>
        <v/>
      </c>
      <c r="EL24" s="47" t="str">
        <f>IF('Res Rent Roll'!$B25="","",Rollover!EK25*'Res Rent Roll'!$S25*'Res Rent Roll'!$C25*(1+'Property Summary'!$L$22)^(Releasing!EL$2-1))</f>
        <v/>
      </c>
      <c r="EM24" s="47" t="str">
        <f>IF('Res Rent Roll'!$B25="","",Rollover!EL25*'Res Rent Roll'!$S25*'Res Rent Roll'!$C25*(1+'Property Summary'!$L$22)^(Releasing!EM$2-1))</f>
        <v/>
      </c>
      <c r="EN24" s="47" t="str">
        <f>IF('Res Rent Roll'!$B25="","",Rollover!EM25*'Res Rent Roll'!$S25*'Res Rent Roll'!$C25*(1+'Property Summary'!$L$22)^(Releasing!EN$2-1))</f>
        <v/>
      </c>
      <c r="EO24" s="47" t="str">
        <f>IF('Res Rent Roll'!$B25="","",Rollover!EN25*'Res Rent Roll'!$S25*'Res Rent Roll'!$C25*(1+'Property Summary'!$L$22)^(Releasing!EO$2-1))</f>
        <v/>
      </c>
      <c r="EP24" s="47" t="str">
        <f>IF('Res Rent Roll'!$B25="","",Rollover!EO25*'Res Rent Roll'!$S25*'Res Rent Roll'!$C25*(1+'Property Summary'!$L$22)^(Releasing!EP$2-1))</f>
        <v/>
      </c>
      <c r="EQ24" s="47" t="str">
        <f>IF('Res Rent Roll'!$B25="","",Rollover!EP25*'Res Rent Roll'!$S25*'Res Rent Roll'!$C25*(1+'Property Summary'!$L$22)^(Releasing!EQ$2-1))</f>
        <v/>
      </c>
      <c r="ER24" s="47" t="str">
        <f>IF('Res Rent Roll'!$B25="","",Rollover!EQ25*'Res Rent Roll'!$S25*'Res Rent Roll'!$C25*(1+'Property Summary'!$L$22)^(Releasing!ER$2-1))</f>
        <v/>
      </c>
      <c r="ES24" s="47" t="str">
        <f>IF('Res Rent Roll'!$B25="","",Rollover!ER25*'Res Rent Roll'!$S25*'Res Rent Roll'!$C25*(1+'Property Summary'!$L$22)^(Releasing!ES$2-1))</f>
        <v/>
      </c>
      <c r="ET24" s="47" t="str">
        <f>IF('Res Rent Roll'!$B25="","",Rollover!ES25*'Res Rent Roll'!$S25*'Res Rent Roll'!$C25*(1+'Property Summary'!$L$22)^(Releasing!ET$2-1))</f>
        <v/>
      </c>
      <c r="EU24" s="47" t="str">
        <f>IF('Res Rent Roll'!$B25="","",Rollover!ET25*'Res Rent Roll'!$S25*'Res Rent Roll'!$C25*(1+'Property Summary'!$L$22)^(Releasing!EU$2-1))</f>
        <v/>
      </c>
      <c r="EV24" s="47" t="str">
        <f>IF('Res Rent Roll'!$B25="","",Rollover!EU25*'Res Rent Roll'!$S25*'Res Rent Roll'!$C25*(1+'Property Summary'!$L$22)^(Releasing!EV$2-1))</f>
        <v/>
      </c>
      <c r="EW24" s="47" t="str">
        <f>IF('Res Rent Roll'!$B25="","",Rollover!EV25*'Res Rent Roll'!$S25*'Res Rent Roll'!$C25*(1+'Property Summary'!$L$22)^(Releasing!EW$2-1))</f>
        <v/>
      </c>
      <c r="EX24" s="47" t="str">
        <f>IF('Res Rent Roll'!$B25="","",Rollover!EW25*'Res Rent Roll'!$S25*'Res Rent Roll'!$C25*(1+'Property Summary'!$L$22)^(Releasing!EX$2-1))</f>
        <v/>
      </c>
      <c r="EY24" s="47" t="str">
        <f>IF('Res Rent Roll'!$B25="","",Rollover!EX25*'Res Rent Roll'!$S25*'Res Rent Roll'!$C25*(1+'Property Summary'!$L$22)^(Releasing!EY$2-1))</f>
        <v/>
      </c>
      <c r="EZ24" s="47" t="str">
        <f>IF('Res Rent Roll'!$B25="","",Rollover!EY25*'Res Rent Roll'!$S25*'Res Rent Roll'!$C25*(1+'Property Summary'!$L$22)^(Releasing!EZ$2-1))</f>
        <v/>
      </c>
      <c r="FA24" s="47" t="str">
        <f>IF('Res Rent Roll'!$B25="","",Rollover!EZ25*'Res Rent Roll'!$S25*'Res Rent Roll'!$C25*(1+'Property Summary'!$L$22)^(Releasing!FA$2-1))</f>
        <v/>
      </c>
      <c r="FB24" s="47" t="str">
        <f>IF('Res Rent Roll'!$B25="","",Rollover!FA25*'Res Rent Roll'!$S25*'Res Rent Roll'!$C25*(1+'Property Summary'!$L$22)^(Releasing!FB$2-1))</f>
        <v/>
      </c>
      <c r="FC24" s="47" t="str">
        <f>IF('Res Rent Roll'!$B25="","",Rollover!FB25*'Res Rent Roll'!$S25*'Res Rent Roll'!$C25*(1+'Property Summary'!$L$22)^(Releasing!FC$2-1))</f>
        <v/>
      </c>
      <c r="FD24" s="47" t="str">
        <f>IF('Res Rent Roll'!$B25="","",Rollover!FC25*'Res Rent Roll'!$S25*'Res Rent Roll'!$C25*(1+'Property Summary'!$L$22)^(Releasing!FD$2-1))</f>
        <v/>
      </c>
      <c r="FE24" s="47" t="str">
        <f>IF('Res Rent Roll'!$B25="","",Rollover!FD25*'Res Rent Roll'!$S25*'Res Rent Roll'!$C25*(1+'Property Summary'!$L$22)^(Releasing!FE$2-1))</f>
        <v/>
      </c>
      <c r="FF24" s="47" t="str">
        <f>IF('Res Rent Roll'!$B25="","",Rollover!FE25*'Res Rent Roll'!$S25*'Res Rent Roll'!$C25*(1+'Property Summary'!$L$22)^(Releasing!FF$2-1))</f>
        <v/>
      </c>
      <c r="FG24" s="47" t="str">
        <f>IF('Res Rent Roll'!$B25="","",Rollover!FF25*'Res Rent Roll'!$S25*'Res Rent Roll'!$C25*(1+'Property Summary'!$L$22)^(Releasing!FG$2-1))</f>
        <v/>
      </c>
      <c r="FH24" s="47" t="str">
        <f>IF('Res Rent Roll'!$B25="","",Rollover!FG25*'Res Rent Roll'!$S25*'Res Rent Roll'!$C25*(1+'Property Summary'!$L$22)^(Releasing!FH$2-1))</f>
        <v/>
      </c>
      <c r="FI24" s="47" t="str">
        <f>IF('Res Rent Roll'!$B25="","",Rollover!FH25*'Res Rent Roll'!$S25*'Res Rent Roll'!$C25*(1+'Property Summary'!$L$22)^(Releasing!FI$2-1))</f>
        <v/>
      </c>
      <c r="FJ24" s="47" t="str">
        <f>IF('Res Rent Roll'!$B25="","",Rollover!FI25*'Res Rent Roll'!$S25*'Res Rent Roll'!$C25*(1+'Property Summary'!$L$22)^(Releasing!FJ$2-1))</f>
        <v/>
      </c>
      <c r="FK24" s="47" t="str">
        <f>IF('Res Rent Roll'!$B25="","",Rollover!FJ25*'Res Rent Roll'!$S25*'Res Rent Roll'!$C25*(1+'Property Summary'!$L$22)^(Releasing!FK$2-1))</f>
        <v/>
      </c>
      <c r="FL24" s="47" t="str">
        <f>IF('Res Rent Roll'!$B25="","",Rollover!FK25*'Res Rent Roll'!$S25*'Res Rent Roll'!$C25*(1+'Property Summary'!$L$22)^(Releasing!FL$2-1))</f>
        <v/>
      </c>
      <c r="FM24" s="47" t="str">
        <f>IF('Res Rent Roll'!$B25="","",Rollover!FL25*'Res Rent Roll'!$S25*'Res Rent Roll'!$C25*(1+'Property Summary'!$L$22)^(Releasing!FM$2-1))</f>
        <v/>
      </c>
      <c r="FN24" s="47" t="str">
        <f>IF('Res Rent Roll'!$B25="","",Rollover!FM25*'Res Rent Roll'!$S25*'Res Rent Roll'!$C25*(1+'Property Summary'!$L$22)^(Releasing!FN$2-1))</f>
        <v/>
      </c>
      <c r="FO24" s="47" t="str">
        <f>IF('Res Rent Roll'!$B25="","",Rollover!FN25*'Res Rent Roll'!$S25*'Res Rent Roll'!$C25*(1+'Property Summary'!$L$22)^(Releasing!FO$2-1))</f>
        <v/>
      </c>
      <c r="FP24" s="47" t="str">
        <f>IF('Res Rent Roll'!$B25="","",Rollover!FO25*'Res Rent Roll'!$S25*'Res Rent Roll'!$C25*(1+'Property Summary'!$L$22)^(Releasing!FP$2-1))</f>
        <v/>
      </c>
      <c r="FQ24" s="47" t="str">
        <f>IF('Res Rent Roll'!$B25="","",Rollover!FP25*'Res Rent Roll'!$S25*'Res Rent Roll'!$C25*(1+'Property Summary'!$L$22)^(Releasing!FQ$2-1))</f>
        <v/>
      </c>
      <c r="FR24" s="47" t="str">
        <f>IF('Res Rent Roll'!$B25="","",Rollover!FQ25*'Res Rent Roll'!$S25*'Res Rent Roll'!$C25*(1+'Property Summary'!$L$22)^(Releasing!FR$2-1))</f>
        <v/>
      </c>
      <c r="FS24" s="47" t="str">
        <f>IF('Res Rent Roll'!$B25="","",Rollover!FR25*'Res Rent Roll'!$S25*'Res Rent Roll'!$C25*(1+'Property Summary'!$L$22)^(Releasing!FS$2-1))</f>
        <v/>
      </c>
      <c r="FT24" s="47" t="str">
        <f>IF('Res Rent Roll'!$B25="","",Rollover!FS25*'Res Rent Roll'!$S25*'Res Rent Roll'!$C25*(1+'Property Summary'!$L$22)^(Releasing!FT$2-1))</f>
        <v/>
      </c>
      <c r="FU24" s="47" t="str">
        <f>IF('Res Rent Roll'!$B25="","",Rollover!FT25*'Res Rent Roll'!$S25*'Res Rent Roll'!$C25*(1+'Property Summary'!$L$22)^(Releasing!FU$2-1))</f>
        <v/>
      </c>
      <c r="FV24" s="47" t="str">
        <f>IF('Res Rent Roll'!$B25="","",Rollover!FU25*'Res Rent Roll'!$S25*'Res Rent Roll'!$C25*(1+'Property Summary'!$L$22)^(Releasing!FV$2-1))</f>
        <v/>
      </c>
      <c r="FW24" s="47" t="str">
        <f>IF('Res Rent Roll'!$B25="","",Rollover!FV25*'Res Rent Roll'!$S25*'Res Rent Roll'!$C25*(1+'Property Summary'!$L$22)^(Releasing!FW$2-1))</f>
        <v/>
      </c>
      <c r="FX24" s="47" t="str">
        <f>IF('Res Rent Roll'!$B25="","",Rollover!FW25*'Res Rent Roll'!$S25*'Res Rent Roll'!$C25*(1+'Property Summary'!$L$22)^(Releasing!FX$2-1))</f>
        <v/>
      </c>
      <c r="FY24" s="47" t="str">
        <f>IF('Res Rent Roll'!$B25="","",Rollover!FX25*'Res Rent Roll'!$S25*'Res Rent Roll'!$C25*(1+'Property Summary'!$L$22)^(Releasing!FY$2-1))</f>
        <v/>
      </c>
      <c r="FZ24" s="47" t="str">
        <f>IF('Res Rent Roll'!$B25="","",Rollover!FY25*'Res Rent Roll'!$S25*'Res Rent Roll'!$C25*(1+'Property Summary'!$L$22)^(Releasing!FZ$2-1))</f>
        <v/>
      </c>
      <c r="GA24" s="48" t="str">
        <f>IF('Res Rent Roll'!$B25="","",Rollover!FZ25*'Res Rent Roll'!$S25*'Res Rent Roll'!$C25*(1+'Property Summary'!$L$22)^(Releasing!GA$2-1))</f>
        <v/>
      </c>
    </row>
    <row r="25" spans="2:183" x14ac:dyDescent="0.3">
      <c r="B25" s="42" t="str">
        <f>IF('Res Rent Roll'!$B26="","",'Res Rent Roll'!$B26)</f>
        <v/>
      </c>
      <c r="C25" s="43"/>
      <c r="D25" s="47" t="str">
        <f>IF('Res Rent Roll'!$B26="","",Rollover!C26*'Res Rent Roll'!$S26*'Res Rent Roll'!$C26*(1+'Property Summary'!$L$22)^(Releasing!D$2-1))</f>
        <v/>
      </c>
      <c r="E25" s="47" t="str">
        <f>IF('Res Rent Roll'!$B26="","",Rollover!D26*'Res Rent Roll'!$S26*'Res Rent Roll'!$C26*(1+'Property Summary'!$L$22)^(Releasing!E$2-1))</f>
        <v/>
      </c>
      <c r="F25" s="47" t="str">
        <f>IF('Res Rent Roll'!$B26="","",Rollover!E26*'Res Rent Roll'!$S26*'Res Rent Roll'!$C26*(1+'Property Summary'!$L$22)^(Releasing!F$2-1))</f>
        <v/>
      </c>
      <c r="G25" s="47" t="str">
        <f>IF('Res Rent Roll'!$B26="","",Rollover!F26*'Res Rent Roll'!$S26*'Res Rent Roll'!$C26*(1+'Property Summary'!$L$22)^(Releasing!G$2-1))</f>
        <v/>
      </c>
      <c r="H25" s="47" t="str">
        <f>IF('Res Rent Roll'!$B26="","",Rollover!G26*'Res Rent Roll'!$S26*'Res Rent Roll'!$C26*(1+'Property Summary'!$L$22)^(Releasing!H$2-1))</f>
        <v/>
      </c>
      <c r="I25" s="47" t="str">
        <f>IF('Res Rent Roll'!$B26="","",Rollover!H26*'Res Rent Roll'!$S26*'Res Rent Roll'!$C26*(1+'Property Summary'!$L$22)^(Releasing!I$2-1))</f>
        <v/>
      </c>
      <c r="J25" s="47" t="str">
        <f>IF('Res Rent Roll'!$B26="","",Rollover!I26*'Res Rent Roll'!$S26*'Res Rent Roll'!$C26*(1+'Property Summary'!$L$22)^(Releasing!J$2-1))</f>
        <v/>
      </c>
      <c r="K25" s="47" t="str">
        <f>IF('Res Rent Roll'!$B26="","",Rollover!J26*'Res Rent Roll'!$S26*'Res Rent Roll'!$C26*(1+'Property Summary'!$L$22)^(Releasing!K$2-1))</f>
        <v/>
      </c>
      <c r="L25" s="47" t="str">
        <f>IF('Res Rent Roll'!$B26="","",Rollover!K26*'Res Rent Roll'!$S26*'Res Rent Roll'!$C26*(1+'Property Summary'!$L$22)^(Releasing!L$2-1))</f>
        <v/>
      </c>
      <c r="M25" s="47" t="str">
        <f>IF('Res Rent Roll'!$B26="","",Rollover!L26*'Res Rent Roll'!$S26*'Res Rent Roll'!$C26*(1+'Property Summary'!$L$22)^(Releasing!M$2-1))</f>
        <v/>
      </c>
      <c r="N25" s="47" t="str">
        <f>IF('Res Rent Roll'!$B26="","",Rollover!M26*'Res Rent Roll'!$S26*'Res Rent Roll'!$C26*(1+'Property Summary'!$L$22)^(Releasing!N$2-1))</f>
        <v/>
      </c>
      <c r="O25" s="47" t="str">
        <f>IF('Res Rent Roll'!$B26="","",Rollover!N26*'Res Rent Roll'!$S26*'Res Rent Roll'!$C26*(1+'Property Summary'!$L$22)^(Releasing!O$2-1))</f>
        <v/>
      </c>
      <c r="P25" s="47" t="str">
        <f>IF('Res Rent Roll'!$B26="","",Rollover!O26*'Res Rent Roll'!$S26*'Res Rent Roll'!$C26*(1+'Property Summary'!$L$22)^(Releasing!P$2-1))</f>
        <v/>
      </c>
      <c r="Q25" s="47" t="str">
        <f>IF('Res Rent Roll'!$B26="","",Rollover!P26*'Res Rent Roll'!$S26*'Res Rent Roll'!$C26*(1+'Property Summary'!$L$22)^(Releasing!Q$2-1))</f>
        <v/>
      </c>
      <c r="R25" s="47" t="str">
        <f>IF('Res Rent Roll'!$B26="","",Rollover!Q26*'Res Rent Roll'!$S26*'Res Rent Roll'!$C26*(1+'Property Summary'!$L$22)^(Releasing!R$2-1))</f>
        <v/>
      </c>
      <c r="S25" s="47" t="str">
        <f>IF('Res Rent Roll'!$B26="","",Rollover!R26*'Res Rent Roll'!$S26*'Res Rent Roll'!$C26*(1+'Property Summary'!$L$22)^(Releasing!S$2-1))</f>
        <v/>
      </c>
      <c r="T25" s="47" t="str">
        <f>IF('Res Rent Roll'!$B26="","",Rollover!S26*'Res Rent Roll'!$S26*'Res Rent Roll'!$C26*(1+'Property Summary'!$L$22)^(Releasing!T$2-1))</f>
        <v/>
      </c>
      <c r="U25" s="47" t="str">
        <f>IF('Res Rent Roll'!$B26="","",Rollover!T26*'Res Rent Roll'!$S26*'Res Rent Roll'!$C26*(1+'Property Summary'!$L$22)^(Releasing!U$2-1))</f>
        <v/>
      </c>
      <c r="V25" s="47" t="str">
        <f>IF('Res Rent Roll'!$B26="","",Rollover!U26*'Res Rent Roll'!$S26*'Res Rent Roll'!$C26*(1+'Property Summary'!$L$22)^(Releasing!V$2-1))</f>
        <v/>
      </c>
      <c r="W25" s="47" t="str">
        <f>IF('Res Rent Roll'!$B26="","",Rollover!V26*'Res Rent Roll'!$S26*'Res Rent Roll'!$C26*(1+'Property Summary'!$L$22)^(Releasing!W$2-1))</f>
        <v/>
      </c>
      <c r="X25" s="47" t="str">
        <f>IF('Res Rent Roll'!$B26="","",Rollover!W26*'Res Rent Roll'!$S26*'Res Rent Roll'!$C26*(1+'Property Summary'!$L$22)^(Releasing!X$2-1))</f>
        <v/>
      </c>
      <c r="Y25" s="47" t="str">
        <f>IF('Res Rent Roll'!$B26="","",Rollover!X26*'Res Rent Roll'!$S26*'Res Rent Roll'!$C26*(1+'Property Summary'!$L$22)^(Releasing!Y$2-1))</f>
        <v/>
      </c>
      <c r="Z25" s="47" t="str">
        <f>IF('Res Rent Roll'!$B26="","",Rollover!Y26*'Res Rent Roll'!$S26*'Res Rent Roll'!$C26*(1+'Property Summary'!$L$22)^(Releasing!Z$2-1))</f>
        <v/>
      </c>
      <c r="AA25" s="47" t="str">
        <f>IF('Res Rent Roll'!$B26="","",Rollover!Z26*'Res Rent Roll'!$S26*'Res Rent Roll'!$C26*(1+'Property Summary'!$L$22)^(Releasing!AA$2-1))</f>
        <v/>
      </c>
      <c r="AB25" s="47" t="str">
        <f>IF('Res Rent Roll'!$B26="","",Rollover!AA26*'Res Rent Roll'!$S26*'Res Rent Roll'!$C26*(1+'Property Summary'!$L$22)^(Releasing!AB$2-1))</f>
        <v/>
      </c>
      <c r="AC25" s="47" t="str">
        <f>IF('Res Rent Roll'!$B26="","",Rollover!AB26*'Res Rent Roll'!$S26*'Res Rent Roll'!$C26*(1+'Property Summary'!$L$22)^(Releasing!AC$2-1))</f>
        <v/>
      </c>
      <c r="AD25" s="47" t="str">
        <f>IF('Res Rent Roll'!$B26="","",Rollover!AC26*'Res Rent Roll'!$S26*'Res Rent Roll'!$C26*(1+'Property Summary'!$L$22)^(Releasing!AD$2-1))</f>
        <v/>
      </c>
      <c r="AE25" s="47" t="str">
        <f>IF('Res Rent Roll'!$B26="","",Rollover!AD26*'Res Rent Roll'!$S26*'Res Rent Roll'!$C26*(1+'Property Summary'!$L$22)^(Releasing!AE$2-1))</f>
        <v/>
      </c>
      <c r="AF25" s="47" t="str">
        <f>IF('Res Rent Roll'!$B26="","",Rollover!AE26*'Res Rent Roll'!$S26*'Res Rent Roll'!$C26*(1+'Property Summary'!$L$22)^(Releasing!AF$2-1))</f>
        <v/>
      </c>
      <c r="AG25" s="47" t="str">
        <f>IF('Res Rent Roll'!$B26="","",Rollover!AF26*'Res Rent Roll'!$S26*'Res Rent Roll'!$C26*(1+'Property Summary'!$L$22)^(Releasing!AG$2-1))</f>
        <v/>
      </c>
      <c r="AH25" s="47" t="str">
        <f>IF('Res Rent Roll'!$B26="","",Rollover!AG26*'Res Rent Roll'!$S26*'Res Rent Roll'!$C26*(1+'Property Summary'!$L$22)^(Releasing!AH$2-1))</f>
        <v/>
      </c>
      <c r="AI25" s="47" t="str">
        <f>IF('Res Rent Roll'!$B26="","",Rollover!AH26*'Res Rent Roll'!$S26*'Res Rent Roll'!$C26*(1+'Property Summary'!$L$22)^(Releasing!AI$2-1))</f>
        <v/>
      </c>
      <c r="AJ25" s="47" t="str">
        <f>IF('Res Rent Roll'!$B26="","",Rollover!AI26*'Res Rent Roll'!$S26*'Res Rent Roll'!$C26*(1+'Property Summary'!$L$22)^(Releasing!AJ$2-1))</f>
        <v/>
      </c>
      <c r="AK25" s="47" t="str">
        <f>IF('Res Rent Roll'!$B26="","",Rollover!AJ26*'Res Rent Roll'!$S26*'Res Rent Roll'!$C26*(1+'Property Summary'!$L$22)^(Releasing!AK$2-1))</f>
        <v/>
      </c>
      <c r="AL25" s="47" t="str">
        <f>IF('Res Rent Roll'!$B26="","",Rollover!AK26*'Res Rent Roll'!$S26*'Res Rent Roll'!$C26*(1+'Property Summary'!$L$22)^(Releasing!AL$2-1))</f>
        <v/>
      </c>
      <c r="AM25" s="47" t="str">
        <f>IF('Res Rent Roll'!$B26="","",Rollover!AL26*'Res Rent Roll'!$S26*'Res Rent Roll'!$C26*(1+'Property Summary'!$L$22)^(Releasing!AM$2-1))</f>
        <v/>
      </c>
      <c r="AN25" s="47" t="str">
        <f>IF('Res Rent Roll'!$B26="","",Rollover!AM26*'Res Rent Roll'!$S26*'Res Rent Roll'!$C26*(1+'Property Summary'!$L$22)^(Releasing!AN$2-1))</f>
        <v/>
      </c>
      <c r="AO25" s="47" t="str">
        <f>IF('Res Rent Roll'!$B26="","",Rollover!AN26*'Res Rent Roll'!$S26*'Res Rent Roll'!$C26*(1+'Property Summary'!$L$22)^(Releasing!AO$2-1))</f>
        <v/>
      </c>
      <c r="AP25" s="47" t="str">
        <f>IF('Res Rent Roll'!$B26="","",Rollover!AO26*'Res Rent Roll'!$S26*'Res Rent Roll'!$C26*(1+'Property Summary'!$L$22)^(Releasing!AP$2-1))</f>
        <v/>
      </c>
      <c r="AQ25" s="47" t="str">
        <f>IF('Res Rent Roll'!$B26="","",Rollover!AP26*'Res Rent Roll'!$S26*'Res Rent Roll'!$C26*(1+'Property Summary'!$L$22)^(Releasing!AQ$2-1))</f>
        <v/>
      </c>
      <c r="AR25" s="47" t="str">
        <f>IF('Res Rent Roll'!$B26="","",Rollover!AQ26*'Res Rent Roll'!$S26*'Res Rent Roll'!$C26*(1+'Property Summary'!$L$22)^(Releasing!AR$2-1))</f>
        <v/>
      </c>
      <c r="AS25" s="47" t="str">
        <f>IF('Res Rent Roll'!$B26="","",Rollover!AR26*'Res Rent Roll'!$S26*'Res Rent Roll'!$C26*(1+'Property Summary'!$L$22)^(Releasing!AS$2-1))</f>
        <v/>
      </c>
      <c r="AT25" s="47" t="str">
        <f>IF('Res Rent Roll'!$B26="","",Rollover!AS26*'Res Rent Roll'!$S26*'Res Rent Roll'!$C26*(1+'Property Summary'!$L$22)^(Releasing!AT$2-1))</f>
        <v/>
      </c>
      <c r="AU25" s="47" t="str">
        <f>IF('Res Rent Roll'!$B26="","",Rollover!AT26*'Res Rent Roll'!$S26*'Res Rent Roll'!$C26*(1+'Property Summary'!$L$22)^(Releasing!AU$2-1))</f>
        <v/>
      </c>
      <c r="AV25" s="47" t="str">
        <f>IF('Res Rent Roll'!$B26="","",Rollover!AU26*'Res Rent Roll'!$S26*'Res Rent Roll'!$C26*(1+'Property Summary'!$L$22)^(Releasing!AV$2-1))</f>
        <v/>
      </c>
      <c r="AW25" s="47" t="str">
        <f>IF('Res Rent Roll'!$B26="","",Rollover!AV26*'Res Rent Roll'!$S26*'Res Rent Roll'!$C26*(1+'Property Summary'!$L$22)^(Releasing!AW$2-1))</f>
        <v/>
      </c>
      <c r="AX25" s="47" t="str">
        <f>IF('Res Rent Roll'!$B26="","",Rollover!AW26*'Res Rent Roll'!$S26*'Res Rent Roll'!$C26*(1+'Property Summary'!$L$22)^(Releasing!AX$2-1))</f>
        <v/>
      </c>
      <c r="AY25" s="47" t="str">
        <f>IF('Res Rent Roll'!$B26="","",Rollover!AX26*'Res Rent Roll'!$S26*'Res Rent Roll'!$C26*(1+'Property Summary'!$L$22)^(Releasing!AY$2-1))</f>
        <v/>
      </c>
      <c r="AZ25" s="47" t="str">
        <f>IF('Res Rent Roll'!$B26="","",Rollover!AY26*'Res Rent Roll'!$S26*'Res Rent Roll'!$C26*(1+'Property Summary'!$L$22)^(Releasing!AZ$2-1))</f>
        <v/>
      </c>
      <c r="BA25" s="47" t="str">
        <f>IF('Res Rent Roll'!$B26="","",Rollover!AZ26*'Res Rent Roll'!$S26*'Res Rent Roll'!$C26*(1+'Property Summary'!$L$22)^(Releasing!BA$2-1))</f>
        <v/>
      </c>
      <c r="BB25" s="47" t="str">
        <f>IF('Res Rent Roll'!$B26="","",Rollover!BA26*'Res Rent Roll'!$S26*'Res Rent Roll'!$C26*(1+'Property Summary'!$L$22)^(Releasing!BB$2-1))</f>
        <v/>
      </c>
      <c r="BC25" s="47" t="str">
        <f>IF('Res Rent Roll'!$B26="","",Rollover!BB26*'Res Rent Roll'!$S26*'Res Rent Roll'!$C26*(1+'Property Summary'!$L$22)^(Releasing!BC$2-1))</f>
        <v/>
      </c>
      <c r="BD25" s="47" t="str">
        <f>IF('Res Rent Roll'!$B26="","",Rollover!BC26*'Res Rent Roll'!$S26*'Res Rent Roll'!$C26*(1+'Property Summary'!$L$22)^(Releasing!BD$2-1))</f>
        <v/>
      </c>
      <c r="BE25" s="47" t="str">
        <f>IF('Res Rent Roll'!$B26="","",Rollover!BD26*'Res Rent Roll'!$S26*'Res Rent Roll'!$C26*(1+'Property Summary'!$L$22)^(Releasing!BE$2-1))</f>
        <v/>
      </c>
      <c r="BF25" s="47" t="str">
        <f>IF('Res Rent Roll'!$B26="","",Rollover!BE26*'Res Rent Roll'!$S26*'Res Rent Roll'!$C26*(1+'Property Summary'!$L$22)^(Releasing!BF$2-1))</f>
        <v/>
      </c>
      <c r="BG25" s="47" t="str">
        <f>IF('Res Rent Roll'!$B26="","",Rollover!BF26*'Res Rent Roll'!$S26*'Res Rent Roll'!$C26*(1+'Property Summary'!$L$22)^(Releasing!BG$2-1))</f>
        <v/>
      </c>
      <c r="BH25" s="47" t="str">
        <f>IF('Res Rent Roll'!$B26="","",Rollover!BG26*'Res Rent Roll'!$S26*'Res Rent Roll'!$C26*(1+'Property Summary'!$L$22)^(Releasing!BH$2-1))</f>
        <v/>
      </c>
      <c r="BI25" s="47" t="str">
        <f>IF('Res Rent Roll'!$B26="","",Rollover!BH26*'Res Rent Roll'!$S26*'Res Rent Roll'!$C26*(1+'Property Summary'!$L$22)^(Releasing!BI$2-1))</f>
        <v/>
      </c>
      <c r="BJ25" s="47" t="str">
        <f>IF('Res Rent Roll'!$B26="","",Rollover!BI26*'Res Rent Roll'!$S26*'Res Rent Roll'!$C26*(1+'Property Summary'!$L$22)^(Releasing!BJ$2-1))</f>
        <v/>
      </c>
      <c r="BK25" s="47" t="str">
        <f>IF('Res Rent Roll'!$B26="","",Rollover!BJ26*'Res Rent Roll'!$S26*'Res Rent Roll'!$C26*(1+'Property Summary'!$L$22)^(Releasing!BK$2-1))</f>
        <v/>
      </c>
      <c r="BL25" s="47" t="str">
        <f>IF('Res Rent Roll'!$B26="","",Rollover!BK26*'Res Rent Roll'!$S26*'Res Rent Roll'!$C26*(1+'Property Summary'!$L$22)^(Releasing!BL$2-1))</f>
        <v/>
      </c>
      <c r="BM25" s="47" t="str">
        <f>IF('Res Rent Roll'!$B26="","",Rollover!BL26*'Res Rent Roll'!$S26*'Res Rent Roll'!$C26*(1+'Property Summary'!$L$22)^(Releasing!BM$2-1))</f>
        <v/>
      </c>
      <c r="BN25" s="47" t="str">
        <f>IF('Res Rent Roll'!$B26="","",Rollover!BM26*'Res Rent Roll'!$S26*'Res Rent Roll'!$C26*(1+'Property Summary'!$L$22)^(Releasing!BN$2-1))</f>
        <v/>
      </c>
      <c r="BO25" s="47" t="str">
        <f>IF('Res Rent Roll'!$B26="","",Rollover!BN26*'Res Rent Roll'!$S26*'Res Rent Roll'!$C26*(1+'Property Summary'!$L$22)^(Releasing!BO$2-1))</f>
        <v/>
      </c>
      <c r="BP25" s="47" t="str">
        <f>IF('Res Rent Roll'!$B26="","",Rollover!BO26*'Res Rent Roll'!$S26*'Res Rent Roll'!$C26*(1+'Property Summary'!$L$22)^(Releasing!BP$2-1))</f>
        <v/>
      </c>
      <c r="BQ25" s="47" t="str">
        <f>IF('Res Rent Roll'!$B26="","",Rollover!BP26*'Res Rent Roll'!$S26*'Res Rent Roll'!$C26*(1+'Property Summary'!$L$22)^(Releasing!BQ$2-1))</f>
        <v/>
      </c>
      <c r="BR25" s="47" t="str">
        <f>IF('Res Rent Roll'!$B26="","",Rollover!BQ26*'Res Rent Roll'!$S26*'Res Rent Roll'!$C26*(1+'Property Summary'!$L$22)^(Releasing!BR$2-1))</f>
        <v/>
      </c>
      <c r="BS25" s="47" t="str">
        <f>IF('Res Rent Roll'!$B26="","",Rollover!BR26*'Res Rent Roll'!$S26*'Res Rent Roll'!$C26*(1+'Property Summary'!$L$22)^(Releasing!BS$2-1))</f>
        <v/>
      </c>
      <c r="BT25" s="47" t="str">
        <f>IF('Res Rent Roll'!$B26="","",Rollover!BS26*'Res Rent Roll'!$S26*'Res Rent Roll'!$C26*(1+'Property Summary'!$L$22)^(Releasing!BT$2-1))</f>
        <v/>
      </c>
      <c r="BU25" s="47" t="str">
        <f>IF('Res Rent Roll'!$B26="","",Rollover!BT26*'Res Rent Roll'!$S26*'Res Rent Roll'!$C26*(1+'Property Summary'!$L$22)^(Releasing!BU$2-1))</f>
        <v/>
      </c>
      <c r="BV25" s="47" t="str">
        <f>IF('Res Rent Roll'!$B26="","",Rollover!BU26*'Res Rent Roll'!$S26*'Res Rent Roll'!$C26*(1+'Property Summary'!$L$22)^(Releasing!BV$2-1))</f>
        <v/>
      </c>
      <c r="BW25" s="47" t="str">
        <f>IF('Res Rent Roll'!$B26="","",Rollover!BV26*'Res Rent Roll'!$S26*'Res Rent Roll'!$C26*(1+'Property Summary'!$L$22)^(Releasing!BW$2-1))</f>
        <v/>
      </c>
      <c r="BX25" s="47" t="str">
        <f>IF('Res Rent Roll'!$B26="","",Rollover!BW26*'Res Rent Roll'!$S26*'Res Rent Roll'!$C26*(1+'Property Summary'!$L$22)^(Releasing!BX$2-1))</f>
        <v/>
      </c>
      <c r="BY25" s="47" t="str">
        <f>IF('Res Rent Roll'!$B26="","",Rollover!BX26*'Res Rent Roll'!$S26*'Res Rent Roll'!$C26*(1+'Property Summary'!$L$22)^(Releasing!BY$2-1))</f>
        <v/>
      </c>
      <c r="BZ25" s="47" t="str">
        <f>IF('Res Rent Roll'!$B26="","",Rollover!BY26*'Res Rent Roll'!$S26*'Res Rent Roll'!$C26*(1+'Property Summary'!$L$22)^(Releasing!BZ$2-1))</f>
        <v/>
      </c>
      <c r="CA25" s="47" t="str">
        <f>IF('Res Rent Roll'!$B26="","",Rollover!BZ26*'Res Rent Roll'!$S26*'Res Rent Roll'!$C26*(1+'Property Summary'!$L$22)^(Releasing!CA$2-1))</f>
        <v/>
      </c>
      <c r="CB25" s="47" t="str">
        <f>IF('Res Rent Roll'!$B26="","",Rollover!CA26*'Res Rent Roll'!$S26*'Res Rent Roll'!$C26*(1+'Property Summary'!$L$22)^(Releasing!CB$2-1))</f>
        <v/>
      </c>
      <c r="CC25" s="47" t="str">
        <f>IF('Res Rent Roll'!$B26="","",Rollover!CB26*'Res Rent Roll'!$S26*'Res Rent Roll'!$C26*(1+'Property Summary'!$L$22)^(Releasing!CC$2-1))</f>
        <v/>
      </c>
      <c r="CD25" s="47" t="str">
        <f>IF('Res Rent Roll'!$B26="","",Rollover!CC26*'Res Rent Roll'!$S26*'Res Rent Roll'!$C26*(1+'Property Summary'!$L$22)^(Releasing!CD$2-1))</f>
        <v/>
      </c>
      <c r="CE25" s="47" t="str">
        <f>IF('Res Rent Roll'!$B26="","",Rollover!CD26*'Res Rent Roll'!$S26*'Res Rent Roll'!$C26*(1+'Property Summary'!$L$22)^(Releasing!CE$2-1))</f>
        <v/>
      </c>
      <c r="CF25" s="47" t="str">
        <f>IF('Res Rent Roll'!$B26="","",Rollover!CE26*'Res Rent Roll'!$S26*'Res Rent Roll'!$C26*(1+'Property Summary'!$L$22)^(Releasing!CF$2-1))</f>
        <v/>
      </c>
      <c r="CG25" s="47" t="str">
        <f>IF('Res Rent Roll'!$B26="","",Rollover!CF26*'Res Rent Roll'!$S26*'Res Rent Roll'!$C26*(1+'Property Summary'!$L$22)^(Releasing!CG$2-1))</f>
        <v/>
      </c>
      <c r="CH25" s="47" t="str">
        <f>IF('Res Rent Roll'!$B26="","",Rollover!CG26*'Res Rent Roll'!$S26*'Res Rent Roll'!$C26*(1+'Property Summary'!$L$22)^(Releasing!CH$2-1))</f>
        <v/>
      </c>
      <c r="CI25" s="47" t="str">
        <f>IF('Res Rent Roll'!$B26="","",Rollover!CH26*'Res Rent Roll'!$S26*'Res Rent Roll'!$C26*(1+'Property Summary'!$L$22)^(Releasing!CI$2-1))</f>
        <v/>
      </c>
      <c r="CJ25" s="47" t="str">
        <f>IF('Res Rent Roll'!$B26="","",Rollover!CI26*'Res Rent Roll'!$S26*'Res Rent Roll'!$C26*(1+'Property Summary'!$L$22)^(Releasing!CJ$2-1))</f>
        <v/>
      </c>
      <c r="CK25" s="47" t="str">
        <f>IF('Res Rent Roll'!$B26="","",Rollover!CJ26*'Res Rent Roll'!$S26*'Res Rent Roll'!$C26*(1+'Property Summary'!$L$22)^(Releasing!CK$2-1))</f>
        <v/>
      </c>
      <c r="CL25" s="47" t="str">
        <f>IF('Res Rent Roll'!$B26="","",Rollover!CK26*'Res Rent Roll'!$S26*'Res Rent Roll'!$C26*(1+'Property Summary'!$L$22)^(Releasing!CL$2-1))</f>
        <v/>
      </c>
      <c r="CM25" s="47" t="str">
        <f>IF('Res Rent Roll'!$B26="","",Rollover!CL26*'Res Rent Roll'!$S26*'Res Rent Roll'!$C26*(1+'Property Summary'!$L$22)^(Releasing!CM$2-1))</f>
        <v/>
      </c>
      <c r="CN25" s="47" t="str">
        <f>IF('Res Rent Roll'!$B26="","",Rollover!CM26*'Res Rent Roll'!$S26*'Res Rent Roll'!$C26*(1+'Property Summary'!$L$22)^(Releasing!CN$2-1))</f>
        <v/>
      </c>
      <c r="CO25" s="47" t="str">
        <f>IF('Res Rent Roll'!$B26="","",Rollover!CN26*'Res Rent Roll'!$S26*'Res Rent Roll'!$C26*(1+'Property Summary'!$L$22)^(Releasing!CO$2-1))</f>
        <v/>
      </c>
      <c r="CP25" s="47" t="str">
        <f>IF('Res Rent Roll'!$B26="","",Rollover!CO26*'Res Rent Roll'!$S26*'Res Rent Roll'!$C26*(1+'Property Summary'!$L$22)^(Releasing!CP$2-1))</f>
        <v/>
      </c>
      <c r="CQ25" s="47" t="str">
        <f>IF('Res Rent Roll'!$B26="","",Rollover!CP26*'Res Rent Roll'!$S26*'Res Rent Roll'!$C26*(1+'Property Summary'!$L$22)^(Releasing!CQ$2-1))</f>
        <v/>
      </c>
      <c r="CR25" s="47" t="str">
        <f>IF('Res Rent Roll'!$B26="","",Rollover!CQ26*'Res Rent Roll'!$S26*'Res Rent Roll'!$C26*(1+'Property Summary'!$L$22)^(Releasing!CR$2-1))</f>
        <v/>
      </c>
      <c r="CS25" s="47" t="str">
        <f>IF('Res Rent Roll'!$B26="","",Rollover!CR26*'Res Rent Roll'!$S26*'Res Rent Roll'!$C26*(1+'Property Summary'!$L$22)^(Releasing!CS$2-1))</f>
        <v/>
      </c>
      <c r="CT25" s="47" t="str">
        <f>IF('Res Rent Roll'!$B26="","",Rollover!CS26*'Res Rent Roll'!$S26*'Res Rent Roll'!$C26*(1+'Property Summary'!$L$22)^(Releasing!CT$2-1))</f>
        <v/>
      </c>
      <c r="CU25" s="47" t="str">
        <f>IF('Res Rent Roll'!$B26="","",Rollover!CT26*'Res Rent Roll'!$S26*'Res Rent Roll'!$C26*(1+'Property Summary'!$L$22)^(Releasing!CU$2-1))</f>
        <v/>
      </c>
      <c r="CV25" s="47" t="str">
        <f>IF('Res Rent Roll'!$B26="","",Rollover!CU26*'Res Rent Roll'!$S26*'Res Rent Roll'!$C26*(1+'Property Summary'!$L$22)^(Releasing!CV$2-1))</f>
        <v/>
      </c>
      <c r="CW25" s="47" t="str">
        <f>IF('Res Rent Roll'!$B26="","",Rollover!CV26*'Res Rent Roll'!$S26*'Res Rent Roll'!$C26*(1+'Property Summary'!$L$22)^(Releasing!CW$2-1))</f>
        <v/>
      </c>
      <c r="CX25" s="47" t="str">
        <f>IF('Res Rent Roll'!$B26="","",Rollover!CW26*'Res Rent Roll'!$S26*'Res Rent Roll'!$C26*(1+'Property Summary'!$L$22)^(Releasing!CX$2-1))</f>
        <v/>
      </c>
      <c r="CY25" s="47" t="str">
        <f>IF('Res Rent Roll'!$B26="","",Rollover!CX26*'Res Rent Roll'!$S26*'Res Rent Roll'!$C26*(1+'Property Summary'!$L$22)^(Releasing!CY$2-1))</f>
        <v/>
      </c>
      <c r="CZ25" s="47" t="str">
        <f>IF('Res Rent Roll'!$B26="","",Rollover!CY26*'Res Rent Roll'!$S26*'Res Rent Roll'!$C26*(1+'Property Summary'!$L$22)^(Releasing!CZ$2-1))</f>
        <v/>
      </c>
      <c r="DA25" s="47" t="str">
        <f>IF('Res Rent Roll'!$B26="","",Rollover!CZ26*'Res Rent Roll'!$S26*'Res Rent Roll'!$C26*(1+'Property Summary'!$L$22)^(Releasing!DA$2-1))</f>
        <v/>
      </c>
      <c r="DB25" s="47" t="str">
        <f>IF('Res Rent Roll'!$B26="","",Rollover!DA26*'Res Rent Roll'!$S26*'Res Rent Roll'!$C26*(1+'Property Summary'!$L$22)^(Releasing!DB$2-1))</f>
        <v/>
      </c>
      <c r="DC25" s="47" t="str">
        <f>IF('Res Rent Roll'!$B26="","",Rollover!DB26*'Res Rent Roll'!$S26*'Res Rent Roll'!$C26*(1+'Property Summary'!$L$22)^(Releasing!DC$2-1))</f>
        <v/>
      </c>
      <c r="DD25" s="47" t="str">
        <f>IF('Res Rent Roll'!$B26="","",Rollover!DC26*'Res Rent Roll'!$S26*'Res Rent Roll'!$C26*(1+'Property Summary'!$L$22)^(Releasing!DD$2-1))</f>
        <v/>
      </c>
      <c r="DE25" s="47" t="str">
        <f>IF('Res Rent Roll'!$B26="","",Rollover!DD26*'Res Rent Roll'!$S26*'Res Rent Roll'!$C26*(1+'Property Summary'!$L$22)^(Releasing!DE$2-1))</f>
        <v/>
      </c>
      <c r="DF25" s="47" t="str">
        <f>IF('Res Rent Roll'!$B26="","",Rollover!DE26*'Res Rent Roll'!$S26*'Res Rent Roll'!$C26*(1+'Property Summary'!$L$22)^(Releasing!DF$2-1))</f>
        <v/>
      </c>
      <c r="DG25" s="47" t="str">
        <f>IF('Res Rent Roll'!$B26="","",Rollover!DF26*'Res Rent Roll'!$S26*'Res Rent Roll'!$C26*(1+'Property Summary'!$L$22)^(Releasing!DG$2-1))</f>
        <v/>
      </c>
      <c r="DH25" s="47" t="str">
        <f>IF('Res Rent Roll'!$B26="","",Rollover!DG26*'Res Rent Roll'!$S26*'Res Rent Roll'!$C26*(1+'Property Summary'!$L$22)^(Releasing!DH$2-1))</f>
        <v/>
      </c>
      <c r="DI25" s="47" t="str">
        <f>IF('Res Rent Roll'!$B26="","",Rollover!DH26*'Res Rent Roll'!$S26*'Res Rent Roll'!$C26*(1+'Property Summary'!$L$22)^(Releasing!DI$2-1))</f>
        <v/>
      </c>
      <c r="DJ25" s="47" t="str">
        <f>IF('Res Rent Roll'!$B26="","",Rollover!DI26*'Res Rent Roll'!$S26*'Res Rent Roll'!$C26*(1+'Property Summary'!$L$22)^(Releasing!DJ$2-1))</f>
        <v/>
      </c>
      <c r="DK25" s="47" t="str">
        <f>IF('Res Rent Roll'!$B26="","",Rollover!DJ26*'Res Rent Roll'!$S26*'Res Rent Roll'!$C26*(1+'Property Summary'!$L$22)^(Releasing!DK$2-1))</f>
        <v/>
      </c>
      <c r="DL25" s="47" t="str">
        <f>IF('Res Rent Roll'!$B26="","",Rollover!DK26*'Res Rent Roll'!$S26*'Res Rent Roll'!$C26*(1+'Property Summary'!$L$22)^(Releasing!DL$2-1))</f>
        <v/>
      </c>
      <c r="DM25" s="47" t="str">
        <f>IF('Res Rent Roll'!$B26="","",Rollover!DL26*'Res Rent Roll'!$S26*'Res Rent Roll'!$C26*(1+'Property Summary'!$L$22)^(Releasing!DM$2-1))</f>
        <v/>
      </c>
      <c r="DN25" s="47" t="str">
        <f>IF('Res Rent Roll'!$B26="","",Rollover!DM26*'Res Rent Roll'!$S26*'Res Rent Roll'!$C26*(1+'Property Summary'!$L$22)^(Releasing!DN$2-1))</f>
        <v/>
      </c>
      <c r="DO25" s="47" t="str">
        <f>IF('Res Rent Roll'!$B26="","",Rollover!DN26*'Res Rent Roll'!$S26*'Res Rent Roll'!$C26*(1+'Property Summary'!$L$22)^(Releasing!DO$2-1))</f>
        <v/>
      </c>
      <c r="DP25" s="47" t="str">
        <f>IF('Res Rent Roll'!$B26="","",Rollover!DO26*'Res Rent Roll'!$S26*'Res Rent Roll'!$C26*(1+'Property Summary'!$L$22)^(Releasing!DP$2-1))</f>
        <v/>
      </c>
      <c r="DQ25" s="47" t="str">
        <f>IF('Res Rent Roll'!$B26="","",Rollover!DP26*'Res Rent Roll'!$S26*'Res Rent Roll'!$C26*(1+'Property Summary'!$L$22)^(Releasing!DQ$2-1))</f>
        <v/>
      </c>
      <c r="DR25" s="47" t="str">
        <f>IF('Res Rent Roll'!$B26="","",Rollover!DQ26*'Res Rent Roll'!$S26*'Res Rent Roll'!$C26*(1+'Property Summary'!$L$22)^(Releasing!DR$2-1))</f>
        <v/>
      </c>
      <c r="DS25" s="47" t="str">
        <f>IF('Res Rent Roll'!$B26="","",Rollover!DR26*'Res Rent Roll'!$S26*'Res Rent Roll'!$C26*(1+'Property Summary'!$L$22)^(Releasing!DS$2-1))</f>
        <v/>
      </c>
      <c r="DT25" s="47" t="str">
        <f>IF('Res Rent Roll'!$B26="","",Rollover!DS26*'Res Rent Roll'!$S26*'Res Rent Roll'!$C26*(1+'Property Summary'!$L$22)^(Releasing!DT$2-1))</f>
        <v/>
      </c>
      <c r="DU25" s="47" t="str">
        <f>IF('Res Rent Roll'!$B26="","",Rollover!DT26*'Res Rent Roll'!$S26*'Res Rent Roll'!$C26*(1+'Property Summary'!$L$22)^(Releasing!DU$2-1))</f>
        <v/>
      </c>
      <c r="DV25" s="47" t="str">
        <f>IF('Res Rent Roll'!$B26="","",Rollover!DU26*'Res Rent Roll'!$S26*'Res Rent Roll'!$C26*(1+'Property Summary'!$L$22)^(Releasing!DV$2-1))</f>
        <v/>
      </c>
      <c r="DW25" s="47" t="str">
        <f>IF('Res Rent Roll'!$B26="","",Rollover!DV26*'Res Rent Roll'!$S26*'Res Rent Roll'!$C26*(1+'Property Summary'!$L$22)^(Releasing!DW$2-1))</f>
        <v/>
      </c>
      <c r="DX25" s="47" t="str">
        <f>IF('Res Rent Roll'!$B26="","",Rollover!DW26*'Res Rent Roll'!$S26*'Res Rent Roll'!$C26*(1+'Property Summary'!$L$22)^(Releasing!DX$2-1))</f>
        <v/>
      </c>
      <c r="DY25" s="47" t="str">
        <f>IF('Res Rent Roll'!$B26="","",Rollover!DX26*'Res Rent Roll'!$S26*'Res Rent Roll'!$C26*(1+'Property Summary'!$L$22)^(Releasing!DY$2-1))</f>
        <v/>
      </c>
      <c r="DZ25" s="47" t="str">
        <f>IF('Res Rent Roll'!$B26="","",Rollover!DY26*'Res Rent Roll'!$S26*'Res Rent Roll'!$C26*(1+'Property Summary'!$L$22)^(Releasing!DZ$2-1))</f>
        <v/>
      </c>
      <c r="EA25" s="47" t="str">
        <f>IF('Res Rent Roll'!$B26="","",Rollover!DZ26*'Res Rent Roll'!$S26*'Res Rent Roll'!$C26*(1+'Property Summary'!$L$22)^(Releasing!EA$2-1))</f>
        <v/>
      </c>
      <c r="EB25" s="47" t="str">
        <f>IF('Res Rent Roll'!$B26="","",Rollover!EA26*'Res Rent Roll'!$S26*'Res Rent Roll'!$C26*(1+'Property Summary'!$L$22)^(Releasing!EB$2-1))</f>
        <v/>
      </c>
      <c r="EC25" s="47" t="str">
        <f>IF('Res Rent Roll'!$B26="","",Rollover!EB26*'Res Rent Roll'!$S26*'Res Rent Roll'!$C26*(1+'Property Summary'!$L$22)^(Releasing!EC$2-1))</f>
        <v/>
      </c>
      <c r="ED25" s="47" t="str">
        <f>IF('Res Rent Roll'!$B26="","",Rollover!EC26*'Res Rent Roll'!$S26*'Res Rent Roll'!$C26*(1+'Property Summary'!$L$22)^(Releasing!ED$2-1))</f>
        <v/>
      </c>
      <c r="EE25" s="47" t="str">
        <f>IF('Res Rent Roll'!$B26="","",Rollover!ED26*'Res Rent Roll'!$S26*'Res Rent Roll'!$C26*(1+'Property Summary'!$L$22)^(Releasing!EE$2-1))</f>
        <v/>
      </c>
      <c r="EF25" s="47" t="str">
        <f>IF('Res Rent Roll'!$B26="","",Rollover!EE26*'Res Rent Roll'!$S26*'Res Rent Roll'!$C26*(1+'Property Summary'!$L$22)^(Releasing!EF$2-1))</f>
        <v/>
      </c>
      <c r="EG25" s="47" t="str">
        <f>IF('Res Rent Roll'!$B26="","",Rollover!EF26*'Res Rent Roll'!$S26*'Res Rent Roll'!$C26*(1+'Property Summary'!$L$22)^(Releasing!EG$2-1))</f>
        <v/>
      </c>
      <c r="EH25" s="47" t="str">
        <f>IF('Res Rent Roll'!$B26="","",Rollover!EG26*'Res Rent Roll'!$S26*'Res Rent Roll'!$C26*(1+'Property Summary'!$L$22)^(Releasing!EH$2-1))</f>
        <v/>
      </c>
      <c r="EI25" s="47" t="str">
        <f>IF('Res Rent Roll'!$B26="","",Rollover!EH26*'Res Rent Roll'!$S26*'Res Rent Roll'!$C26*(1+'Property Summary'!$L$22)^(Releasing!EI$2-1))</f>
        <v/>
      </c>
      <c r="EJ25" s="47" t="str">
        <f>IF('Res Rent Roll'!$B26="","",Rollover!EI26*'Res Rent Roll'!$S26*'Res Rent Roll'!$C26*(1+'Property Summary'!$L$22)^(Releasing!EJ$2-1))</f>
        <v/>
      </c>
      <c r="EK25" s="47" t="str">
        <f>IF('Res Rent Roll'!$B26="","",Rollover!EJ26*'Res Rent Roll'!$S26*'Res Rent Roll'!$C26*(1+'Property Summary'!$L$22)^(Releasing!EK$2-1))</f>
        <v/>
      </c>
      <c r="EL25" s="47" t="str">
        <f>IF('Res Rent Roll'!$B26="","",Rollover!EK26*'Res Rent Roll'!$S26*'Res Rent Roll'!$C26*(1+'Property Summary'!$L$22)^(Releasing!EL$2-1))</f>
        <v/>
      </c>
      <c r="EM25" s="47" t="str">
        <f>IF('Res Rent Roll'!$B26="","",Rollover!EL26*'Res Rent Roll'!$S26*'Res Rent Roll'!$C26*(1+'Property Summary'!$L$22)^(Releasing!EM$2-1))</f>
        <v/>
      </c>
      <c r="EN25" s="47" t="str">
        <f>IF('Res Rent Roll'!$B26="","",Rollover!EM26*'Res Rent Roll'!$S26*'Res Rent Roll'!$C26*(1+'Property Summary'!$L$22)^(Releasing!EN$2-1))</f>
        <v/>
      </c>
      <c r="EO25" s="47" t="str">
        <f>IF('Res Rent Roll'!$B26="","",Rollover!EN26*'Res Rent Roll'!$S26*'Res Rent Roll'!$C26*(1+'Property Summary'!$L$22)^(Releasing!EO$2-1))</f>
        <v/>
      </c>
      <c r="EP25" s="47" t="str">
        <f>IF('Res Rent Roll'!$B26="","",Rollover!EO26*'Res Rent Roll'!$S26*'Res Rent Roll'!$C26*(1+'Property Summary'!$L$22)^(Releasing!EP$2-1))</f>
        <v/>
      </c>
      <c r="EQ25" s="47" t="str">
        <f>IF('Res Rent Roll'!$B26="","",Rollover!EP26*'Res Rent Roll'!$S26*'Res Rent Roll'!$C26*(1+'Property Summary'!$L$22)^(Releasing!EQ$2-1))</f>
        <v/>
      </c>
      <c r="ER25" s="47" t="str">
        <f>IF('Res Rent Roll'!$B26="","",Rollover!EQ26*'Res Rent Roll'!$S26*'Res Rent Roll'!$C26*(1+'Property Summary'!$L$22)^(Releasing!ER$2-1))</f>
        <v/>
      </c>
      <c r="ES25" s="47" t="str">
        <f>IF('Res Rent Roll'!$B26="","",Rollover!ER26*'Res Rent Roll'!$S26*'Res Rent Roll'!$C26*(1+'Property Summary'!$L$22)^(Releasing!ES$2-1))</f>
        <v/>
      </c>
      <c r="ET25" s="47" t="str">
        <f>IF('Res Rent Roll'!$B26="","",Rollover!ES26*'Res Rent Roll'!$S26*'Res Rent Roll'!$C26*(1+'Property Summary'!$L$22)^(Releasing!ET$2-1))</f>
        <v/>
      </c>
      <c r="EU25" s="47" t="str">
        <f>IF('Res Rent Roll'!$B26="","",Rollover!ET26*'Res Rent Roll'!$S26*'Res Rent Roll'!$C26*(1+'Property Summary'!$L$22)^(Releasing!EU$2-1))</f>
        <v/>
      </c>
      <c r="EV25" s="47" t="str">
        <f>IF('Res Rent Roll'!$B26="","",Rollover!EU26*'Res Rent Roll'!$S26*'Res Rent Roll'!$C26*(1+'Property Summary'!$L$22)^(Releasing!EV$2-1))</f>
        <v/>
      </c>
      <c r="EW25" s="47" t="str">
        <f>IF('Res Rent Roll'!$B26="","",Rollover!EV26*'Res Rent Roll'!$S26*'Res Rent Roll'!$C26*(1+'Property Summary'!$L$22)^(Releasing!EW$2-1))</f>
        <v/>
      </c>
      <c r="EX25" s="47" t="str">
        <f>IF('Res Rent Roll'!$B26="","",Rollover!EW26*'Res Rent Roll'!$S26*'Res Rent Roll'!$C26*(1+'Property Summary'!$L$22)^(Releasing!EX$2-1))</f>
        <v/>
      </c>
      <c r="EY25" s="47" t="str">
        <f>IF('Res Rent Roll'!$B26="","",Rollover!EX26*'Res Rent Roll'!$S26*'Res Rent Roll'!$C26*(1+'Property Summary'!$L$22)^(Releasing!EY$2-1))</f>
        <v/>
      </c>
      <c r="EZ25" s="47" t="str">
        <f>IF('Res Rent Roll'!$B26="","",Rollover!EY26*'Res Rent Roll'!$S26*'Res Rent Roll'!$C26*(1+'Property Summary'!$L$22)^(Releasing!EZ$2-1))</f>
        <v/>
      </c>
      <c r="FA25" s="47" t="str">
        <f>IF('Res Rent Roll'!$B26="","",Rollover!EZ26*'Res Rent Roll'!$S26*'Res Rent Roll'!$C26*(1+'Property Summary'!$L$22)^(Releasing!FA$2-1))</f>
        <v/>
      </c>
      <c r="FB25" s="47" t="str">
        <f>IF('Res Rent Roll'!$B26="","",Rollover!FA26*'Res Rent Roll'!$S26*'Res Rent Roll'!$C26*(1+'Property Summary'!$L$22)^(Releasing!FB$2-1))</f>
        <v/>
      </c>
      <c r="FC25" s="47" t="str">
        <f>IF('Res Rent Roll'!$B26="","",Rollover!FB26*'Res Rent Roll'!$S26*'Res Rent Roll'!$C26*(1+'Property Summary'!$L$22)^(Releasing!FC$2-1))</f>
        <v/>
      </c>
      <c r="FD25" s="47" t="str">
        <f>IF('Res Rent Roll'!$B26="","",Rollover!FC26*'Res Rent Roll'!$S26*'Res Rent Roll'!$C26*(1+'Property Summary'!$L$22)^(Releasing!FD$2-1))</f>
        <v/>
      </c>
      <c r="FE25" s="47" t="str">
        <f>IF('Res Rent Roll'!$B26="","",Rollover!FD26*'Res Rent Roll'!$S26*'Res Rent Roll'!$C26*(1+'Property Summary'!$L$22)^(Releasing!FE$2-1))</f>
        <v/>
      </c>
      <c r="FF25" s="47" t="str">
        <f>IF('Res Rent Roll'!$B26="","",Rollover!FE26*'Res Rent Roll'!$S26*'Res Rent Roll'!$C26*(1+'Property Summary'!$L$22)^(Releasing!FF$2-1))</f>
        <v/>
      </c>
      <c r="FG25" s="47" t="str">
        <f>IF('Res Rent Roll'!$B26="","",Rollover!FF26*'Res Rent Roll'!$S26*'Res Rent Roll'!$C26*(1+'Property Summary'!$L$22)^(Releasing!FG$2-1))</f>
        <v/>
      </c>
      <c r="FH25" s="47" t="str">
        <f>IF('Res Rent Roll'!$B26="","",Rollover!FG26*'Res Rent Roll'!$S26*'Res Rent Roll'!$C26*(1+'Property Summary'!$L$22)^(Releasing!FH$2-1))</f>
        <v/>
      </c>
      <c r="FI25" s="47" t="str">
        <f>IF('Res Rent Roll'!$B26="","",Rollover!FH26*'Res Rent Roll'!$S26*'Res Rent Roll'!$C26*(1+'Property Summary'!$L$22)^(Releasing!FI$2-1))</f>
        <v/>
      </c>
      <c r="FJ25" s="47" t="str">
        <f>IF('Res Rent Roll'!$B26="","",Rollover!FI26*'Res Rent Roll'!$S26*'Res Rent Roll'!$C26*(1+'Property Summary'!$L$22)^(Releasing!FJ$2-1))</f>
        <v/>
      </c>
      <c r="FK25" s="47" t="str">
        <f>IF('Res Rent Roll'!$B26="","",Rollover!FJ26*'Res Rent Roll'!$S26*'Res Rent Roll'!$C26*(1+'Property Summary'!$L$22)^(Releasing!FK$2-1))</f>
        <v/>
      </c>
      <c r="FL25" s="47" t="str">
        <f>IF('Res Rent Roll'!$B26="","",Rollover!FK26*'Res Rent Roll'!$S26*'Res Rent Roll'!$C26*(1+'Property Summary'!$L$22)^(Releasing!FL$2-1))</f>
        <v/>
      </c>
      <c r="FM25" s="47" t="str">
        <f>IF('Res Rent Roll'!$B26="","",Rollover!FL26*'Res Rent Roll'!$S26*'Res Rent Roll'!$C26*(1+'Property Summary'!$L$22)^(Releasing!FM$2-1))</f>
        <v/>
      </c>
      <c r="FN25" s="47" t="str">
        <f>IF('Res Rent Roll'!$B26="","",Rollover!FM26*'Res Rent Roll'!$S26*'Res Rent Roll'!$C26*(1+'Property Summary'!$L$22)^(Releasing!FN$2-1))</f>
        <v/>
      </c>
      <c r="FO25" s="47" t="str">
        <f>IF('Res Rent Roll'!$B26="","",Rollover!FN26*'Res Rent Roll'!$S26*'Res Rent Roll'!$C26*(1+'Property Summary'!$L$22)^(Releasing!FO$2-1))</f>
        <v/>
      </c>
      <c r="FP25" s="47" t="str">
        <f>IF('Res Rent Roll'!$B26="","",Rollover!FO26*'Res Rent Roll'!$S26*'Res Rent Roll'!$C26*(1+'Property Summary'!$L$22)^(Releasing!FP$2-1))</f>
        <v/>
      </c>
      <c r="FQ25" s="47" t="str">
        <f>IF('Res Rent Roll'!$B26="","",Rollover!FP26*'Res Rent Roll'!$S26*'Res Rent Roll'!$C26*(1+'Property Summary'!$L$22)^(Releasing!FQ$2-1))</f>
        <v/>
      </c>
      <c r="FR25" s="47" t="str">
        <f>IF('Res Rent Roll'!$B26="","",Rollover!FQ26*'Res Rent Roll'!$S26*'Res Rent Roll'!$C26*(1+'Property Summary'!$L$22)^(Releasing!FR$2-1))</f>
        <v/>
      </c>
      <c r="FS25" s="47" t="str">
        <f>IF('Res Rent Roll'!$B26="","",Rollover!FR26*'Res Rent Roll'!$S26*'Res Rent Roll'!$C26*(1+'Property Summary'!$L$22)^(Releasing!FS$2-1))</f>
        <v/>
      </c>
      <c r="FT25" s="47" t="str">
        <f>IF('Res Rent Roll'!$B26="","",Rollover!FS26*'Res Rent Roll'!$S26*'Res Rent Roll'!$C26*(1+'Property Summary'!$L$22)^(Releasing!FT$2-1))</f>
        <v/>
      </c>
      <c r="FU25" s="47" t="str">
        <f>IF('Res Rent Roll'!$B26="","",Rollover!FT26*'Res Rent Roll'!$S26*'Res Rent Roll'!$C26*(1+'Property Summary'!$L$22)^(Releasing!FU$2-1))</f>
        <v/>
      </c>
      <c r="FV25" s="47" t="str">
        <f>IF('Res Rent Roll'!$B26="","",Rollover!FU26*'Res Rent Roll'!$S26*'Res Rent Roll'!$C26*(1+'Property Summary'!$L$22)^(Releasing!FV$2-1))</f>
        <v/>
      </c>
      <c r="FW25" s="47" t="str">
        <f>IF('Res Rent Roll'!$B26="","",Rollover!FV26*'Res Rent Roll'!$S26*'Res Rent Roll'!$C26*(1+'Property Summary'!$L$22)^(Releasing!FW$2-1))</f>
        <v/>
      </c>
      <c r="FX25" s="47" t="str">
        <f>IF('Res Rent Roll'!$B26="","",Rollover!FW26*'Res Rent Roll'!$S26*'Res Rent Roll'!$C26*(1+'Property Summary'!$L$22)^(Releasing!FX$2-1))</f>
        <v/>
      </c>
      <c r="FY25" s="47" t="str">
        <f>IF('Res Rent Roll'!$B26="","",Rollover!FX26*'Res Rent Roll'!$S26*'Res Rent Roll'!$C26*(1+'Property Summary'!$L$22)^(Releasing!FY$2-1))</f>
        <v/>
      </c>
      <c r="FZ25" s="47" t="str">
        <f>IF('Res Rent Roll'!$B26="","",Rollover!FY26*'Res Rent Roll'!$S26*'Res Rent Roll'!$C26*(1+'Property Summary'!$L$22)^(Releasing!FZ$2-1))</f>
        <v/>
      </c>
      <c r="GA25" s="48" t="str">
        <f>IF('Res Rent Roll'!$B26="","",Rollover!FZ26*'Res Rent Roll'!$S26*'Res Rent Roll'!$C26*(1+'Property Summary'!$L$22)^(Releasing!GA$2-1))</f>
        <v/>
      </c>
    </row>
    <row r="26" spans="2:183" x14ac:dyDescent="0.3">
      <c r="B26" s="42" t="str">
        <f>IF('Res Rent Roll'!$B27="","",'Res Rent Roll'!$B27)</f>
        <v/>
      </c>
      <c r="C26" s="43"/>
      <c r="D26" s="47" t="str">
        <f>IF('Res Rent Roll'!$B27="","",Rollover!C27*'Res Rent Roll'!$S27*'Res Rent Roll'!$C27*(1+'Property Summary'!$L$22)^(Releasing!D$2-1))</f>
        <v/>
      </c>
      <c r="E26" s="47" t="str">
        <f>IF('Res Rent Roll'!$B27="","",Rollover!D27*'Res Rent Roll'!$S27*'Res Rent Roll'!$C27*(1+'Property Summary'!$L$22)^(Releasing!E$2-1))</f>
        <v/>
      </c>
      <c r="F26" s="47" t="str">
        <f>IF('Res Rent Roll'!$B27="","",Rollover!E27*'Res Rent Roll'!$S27*'Res Rent Roll'!$C27*(1+'Property Summary'!$L$22)^(Releasing!F$2-1))</f>
        <v/>
      </c>
      <c r="G26" s="47" t="str">
        <f>IF('Res Rent Roll'!$B27="","",Rollover!F27*'Res Rent Roll'!$S27*'Res Rent Roll'!$C27*(1+'Property Summary'!$L$22)^(Releasing!G$2-1))</f>
        <v/>
      </c>
      <c r="H26" s="47" t="str">
        <f>IF('Res Rent Roll'!$B27="","",Rollover!G27*'Res Rent Roll'!$S27*'Res Rent Roll'!$C27*(1+'Property Summary'!$L$22)^(Releasing!H$2-1))</f>
        <v/>
      </c>
      <c r="I26" s="47" t="str">
        <f>IF('Res Rent Roll'!$B27="","",Rollover!H27*'Res Rent Roll'!$S27*'Res Rent Roll'!$C27*(1+'Property Summary'!$L$22)^(Releasing!I$2-1))</f>
        <v/>
      </c>
      <c r="J26" s="47" t="str">
        <f>IF('Res Rent Roll'!$B27="","",Rollover!I27*'Res Rent Roll'!$S27*'Res Rent Roll'!$C27*(1+'Property Summary'!$L$22)^(Releasing!J$2-1))</f>
        <v/>
      </c>
      <c r="K26" s="47" t="str">
        <f>IF('Res Rent Roll'!$B27="","",Rollover!J27*'Res Rent Roll'!$S27*'Res Rent Roll'!$C27*(1+'Property Summary'!$L$22)^(Releasing!K$2-1))</f>
        <v/>
      </c>
      <c r="L26" s="47" t="str">
        <f>IF('Res Rent Roll'!$B27="","",Rollover!K27*'Res Rent Roll'!$S27*'Res Rent Roll'!$C27*(1+'Property Summary'!$L$22)^(Releasing!L$2-1))</f>
        <v/>
      </c>
      <c r="M26" s="47" t="str">
        <f>IF('Res Rent Roll'!$B27="","",Rollover!L27*'Res Rent Roll'!$S27*'Res Rent Roll'!$C27*(1+'Property Summary'!$L$22)^(Releasing!M$2-1))</f>
        <v/>
      </c>
      <c r="N26" s="47" t="str">
        <f>IF('Res Rent Roll'!$B27="","",Rollover!M27*'Res Rent Roll'!$S27*'Res Rent Roll'!$C27*(1+'Property Summary'!$L$22)^(Releasing!N$2-1))</f>
        <v/>
      </c>
      <c r="O26" s="47" t="str">
        <f>IF('Res Rent Roll'!$B27="","",Rollover!N27*'Res Rent Roll'!$S27*'Res Rent Roll'!$C27*(1+'Property Summary'!$L$22)^(Releasing!O$2-1))</f>
        <v/>
      </c>
      <c r="P26" s="47" t="str">
        <f>IF('Res Rent Roll'!$B27="","",Rollover!O27*'Res Rent Roll'!$S27*'Res Rent Roll'!$C27*(1+'Property Summary'!$L$22)^(Releasing!P$2-1))</f>
        <v/>
      </c>
      <c r="Q26" s="47" t="str">
        <f>IF('Res Rent Roll'!$B27="","",Rollover!P27*'Res Rent Roll'!$S27*'Res Rent Roll'!$C27*(1+'Property Summary'!$L$22)^(Releasing!Q$2-1))</f>
        <v/>
      </c>
      <c r="R26" s="47" t="str">
        <f>IF('Res Rent Roll'!$B27="","",Rollover!Q27*'Res Rent Roll'!$S27*'Res Rent Roll'!$C27*(1+'Property Summary'!$L$22)^(Releasing!R$2-1))</f>
        <v/>
      </c>
      <c r="S26" s="47" t="str">
        <f>IF('Res Rent Roll'!$B27="","",Rollover!R27*'Res Rent Roll'!$S27*'Res Rent Roll'!$C27*(1+'Property Summary'!$L$22)^(Releasing!S$2-1))</f>
        <v/>
      </c>
      <c r="T26" s="47" t="str">
        <f>IF('Res Rent Roll'!$B27="","",Rollover!S27*'Res Rent Roll'!$S27*'Res Rent Roll'!$C27*(1+'Property Summary'!$L$22)^(Releasing!T$2-1))</f>
        <v/>
      </c>
      <c r="U26" s="47" t="str">
        <f>IF('Res Rent Roll'!$B27="","",Rollover!T27*'Res Rent Roll'!$S27*'Res Rent Roll'!$C27*(1+'Property Summary'!$L$22)^(Releasing!U$2-1))</f>
        <v/>
      </c>
      <c r="V26" s="47" t="str">
        <f>IF('Res Rent Roll'!$B27="","",Rollover!U27*'Res Rent Roll'!$S27*'Res Rent Roll'!$C27*(1+'Property Summary'!$L$22)^(Releasing!V$2-1))</f>
        <v/>
      </c>
      <c r="W26" s="47" t="str">
        <f>IF('Res Rent Roll'!$B27="","",Rollover!V27*'Res Rent Roll'!$S27*'Res Rent Roll'!$C27*(1+'Property Summary'!$L$22)^(Releasing!W$2-1))</f>
        <v/>
      </c>
      <c r="X26" s="47" t="str">
        <f>IF('Res Rent Roll'!$B27="","",Rollover!W27*'Res Rent Roll'!$S27*'Res Rent Roll'!$C27*(1+'Property Summary'!$L$22)^(Releasing!X$2-1))</f>
        <v/>
      </c>
      <c r="Y26" s="47" t="str">
        <f>IF('Res Rent Roll'!$B27="","",Rollover!X27*'Res Rent Roll'!$S27*'Res Rent Roll'!$C27*(1+'Property Summary'!$L$22)^(Releasing!Y$2-1))</f>
        <v/>
      </c>
      <c r="Z26" s="47" t="str">
        <f>IF('Res Rent Roll'!$B27="","",Rollover!Y27*'Res Rent Roll'!$S27*'Res Rent Roll'!$C27*(1+'Property Summary'!$L$22)^(Releasing!Z$2-1))</f>
        <v/>
      </c>
      <c r="AA26" s="47" t="str">
        <f>IF('Res Rent Roll'!$B27="","",Rollover!Z27*'Res Rent Roll'!$S27*'Res Rent Roll'!$C27*(1+'Property Summary'!$L$22)^(Releasing!AA$2-1))</f>
        <v/>
      </c>
      <c r="AB26" s="47" t="str">
        <f>IF('Res Rent Roll'!$B27="","",Rollover!AA27*'Res Rent Roll'!$S27*'Res Rent Roll'!$C27*(1+'Property Summary'!$L$22)^(Releasing!AB$2-1))</f>
        <v/>
      </c>
      <c r="AC26" s="47" t="str">
        <f>IF('Res Rent Roll'!$B27="","",Rollover!AB27*'Res Rent Roll'!$S27*'Res Rent Roll'!$C27*(1+'Property Summary'!$L$22)^(Releasing!AC$2-1))</f>
        <v/>
      </c>
      <c r="AD26" s="47" t="str">
        <f>IF('Res Rent Roll'!$B27="","",Rollover!AC27*'Res Rent Roll'!$S27*'Res Rent Roll'!$C27*(1+'Property Summary'!$L$22)^(Releasing!AD$2-1))</f>
        <v/>
      </c>
      <c r="AE26" s="47" t="str">
        <f>IF('Res Rent Roll'!$B27="","",Rollover!AD27*'Res Rent Roll'!$S27*'Res Rent Roll'!$C27*(1+'Property Summary'!$L$22)^(Releasing!AE$2-1))</f>
        <v/>
      </c>
      <c r="AF26" s="47" t="str">
        <f>IF('Res Rent Roll'!$B27="","",Rollover!AE27*'Res Rent Roll'!$S27*'Res Rent Roll'!$C27*(1+'Property Summary'!$L$22)^(Releasing!AF$2-1))</f>
        <v/>
      </c>
      <c r="AG26" s="47" t="str">
        <f>IF('Res Rent Roll'!$B27="","",Rollover!AF27*'Res Rent Roll'!$S27*'Res Rent Roll'!$C27*(1+'Property Summary'!$L$22)^(Releasing!AG$2-1))</f>
        <v/>
      </c>
      <c r="AH26" s="47" t="str">
        <f>IF('Res Rent Roll'!$B27="","",Rollover!AG27*'Res Rent Roll'!$S27*'Res Rent Roll'!$C27*(1+'Property Summary'!$L$22)^(Releasing!AH$2-1))</f>
        <v/>
      </c>
      <c r="AI26" s="47" t="str">
        <f>IF('Res Rent Roll'!$B27="","",Rollover!AH27*'Res Rent Roll'!$S27*'Res Rent Roll'!$C27*(1+'Property Summary'!$L$22)^(Releasing!AI$2-1))</f>
        <v/>
      </c>
      <c r="AJ26" s="47" t="str">
        <f>IF('Res Rent Roll'!$B27="","",Rollover!AI27*'Res Rent Roll'!$S27*'Res Rent Roll'!$C27*(1+'Property Summary'!$L$22)^(Releasing!AJ$2-1))</f>
        <v/>
      </c>
      <c r="AK26" s="47" t="str">
        <f>IF('Res Rent Roll'!$B27="","",Rollover!AJ27*'Res Rent Roll'!$S27*'Res Rent Roll'!$C27*(1+'Property Summary'!$L$22)^(Releasing!AK$2-1))</f>
        <v/>
      </c>
      <c r="AL26" s="47" t="str">
        <f>IF('Res Rent Roll'!$B27="","",Rollover!AK27*'Res Rent Roll'!$S27*'Res Rent Roll'!$C27*(1+'Property Summary'!$L$22)^(Releasing!AL$2-1))</f>
        <v/>
      </c>
      <c r="AM26" s="47" t="str">
        <f>IF('Res Rent Roll'!$B27="","",Rollover!AL27*'Res Rent Roll'!$S27*'Res Rent Roll'!$C27*(1+'Property Summary'!$L$22)^(Releasing!AM$2-1))</f>
        <v/>
      </c>
      <c r="AN26" s="47" t="str">
        <f>IF('Res Rent Roll'!$B27="","",Rollover!AM27*'Res Rent Roll'!$S27*'Res Rent Roll'!$C27*(1+'Property Summary'!$L$22)^(Releasing!AN$2-1))</f>
        <v/>
      </c>
      <c r="AO26" s="47" t="str">
        <f>IF('Res Rent Roll'!$B27="","",Rollover!AN27*'Res Rent Roll'!$S27*'Res Rent Roll'!$C27*(1+'Property Summary'!$L$22)^(Releasing!AO$2-1))</f>
        <v/>
      </c>
      <c r="AP26" s="47" t="str">
        <f>IF('Res Rent Roll'!$B27="","",Rollover!AO27*'Res Rent Roll'!$S27*'Res Rent Roll'!$C27*(1+'Property Summary'!$L$22)^(Releasing!AP$2-1))</f>
        <v/>
      </c>
      <c r="AQ26" s="47" t="str">
        <f>IF('Res Rent Roll'!$B27="","",Rollover!AP27*'Res Rent Roll'!$S27*'Res Rent Roll'!$C27*(1+'Property Summary'!$L$22)^(Releasing!AQ$2-1))</f>
        <v/>
      </c>
      <c r="AR26" s="47" t="str">
        <f>IF('Res Rent Roll'!$B27="","",Rollover!AQ27*'Res Rent Roll'!$S27*'Res Rent Roll'!$C27*(1+'Property Summary'!$L$22)^(Releasing!AR$2-1))</f>
        <v/>
      </c>
      <c r="AS26" s="47" t="str">
        <f>IF('Res Rent Roll'!$B27="","",Rollover!AR27*'Res Rent Roll'!$S27*'Res Rent Roll'!$C27*(1+'Property Summary'!$L$22)^(Releasing!AS$2-1))</f>
        <v/>
      </c>
      <c r="AT26" s="47" t="str">
        <f>IF('Res Rent Roll'!$B27="","",Rollover!AS27*'Res Rent Roll'!$S27*'Res Rent Roll'!$C27*(1+'Property Summary'!$L$22)^(Releasing!AT$2-1))</f>
        <v/>
      </c>
      <c r="AU26" s="47" t="str">
        <f>IF('Res Rent Roll'!$B27="","",Rollover!AT27*'Res Rent Roll'!$S27*'Res Rent Roll'!$C27*(1+'Property Summary'!$L$22)^(Releasing!AU$2-1))</f>
        <v/>
      </c>
      <c r="AV26" s="47" t="str">
        <f>IF('Res Rent Roll'!$B27="","",Rollover!AU27*'Res Rent Roll'!$S27*'Res Rent Roll'!$C27*(1+'Property Summary'!$L$22)^(Releasing!AV$2-1))</f>
        <v/>
      </c>
      <c r="AW26" s="47" t="str">
        <f>IF('Res Rent Roll'!$B27="","",Rollover!AV27*'Res Rent Roll'!$S27*'Res Rent Roll'!$C27*(1+'Property Summary'!$L$22)^(Releasing!AW$2-1))</f>
        <v/>
      </c>
      <c r="AX26" s="47" t="str">
        <f>IF('Res Rent Roll'!$B27="","",Rollover!AW27*'Res Rent Roll'!$S27*'Res Rent Roll'!$C27*(1+'Property Summary'!$L$22)^(Releasing!AX$2-1))</f>
        <v/>
      </c>
      <c r="AY26" s="47" t="str">
        <f>IF('Res Rent Roll'!$B27="","",Rollover!AX27*'Res Rent Roll'!$S27*'Res Rent Roll'!$C27*(1+'Property Summary'!$L$22)^(Releasing!AY$2-1))</f>
        <v/>
      </c>
      <c r="AZ26" s="47" t="str">
        <f>IF('Res Rent Roll'!$B27="","",Rollover!AY27*'Res Rent Roll'!$S27*'Res Rent Roll'!$C27*(1+'Property Summary'!$L$22)^(Releasing!AZ$2-1))</f>
        <v/>
      </c>
      <c r="BA26" s="47" t="str">
        <f>IF('Res Rent Roll'!$B27="","",Rollover!AZ27*'Res Rent Roll'!$S27*'Res Rent Roll'!$C27*(1+'Property Summary'!$L$22)^(Releasing!BA$2-1))</f>
        <v/>
      </c>
      <c r="BB26" s="47" t="str">
        <f>IF('Res Rent Roll'!$B27="","",Rollover!BA27*'Res Rent Roll'!$S27*'Res Rent Roll'!$C27*(1+'Property Summary'!$L$22)^(Releasing!BB$2-1))</f>
        <v/>
      </c>
      <c r="BC26" s="47" t="str">
        <f>IF('Res Rent Roll'!$B27="","",Rollover!BB27*'Res Rent Roll'!$S27*'Res Rent Roll'!$C27*(1+'Property Summary'!$L$22)^(Releasing!BC$2-1))</f>
        <v/>
      </c>
      <c r="BD26" s="47" t="str">
        <f>IF('Res Rent Roll'!$B27="","",Rollover!BC27*'Res Rent Roll'!$S27*'Res Rent Roll'!$C27*(1+'Property Summary'!$L$22)^(Releasing!BD$2-1))</f>
        <v/>
      </c>
      <c r="BE26" s="47" t="str">
        <f>IF('Res Rent Roll'!$B27="","",Rollover!BD27*'Res Rent Roll'!$S27*'Res Rent Roll'!$C27*(1+'Property Summary'!$L$22)^(Releasing!BE$2-1))</f>
        <v/>
      </c>
      <c r="BF26" s="47" t="str">
        <f>IF('Res Rent Roll'!$B27="","",Rollover!BE27*'Res Rent Roll'!$S27*'Res Rent Roll'!$C27*(1+'Property Summary'!$L$22)^(Releasing!BF$2-1))</f>
        <v/>
      </c>
      <c r="BG26" s="47" t="str">
        <f>IF('Res Rent Roll'!$B27="","",Rollover!BF27*'Res Rent Roll'!$S27*'Res Rent Roll'!$C27*(1+'Property Summary'!$L$22)^(Releasing!BG$2-1))</f>
        <v/>
      </c>
      <c r="BH26" s="47" t="str">
        <f>IF('Res Rent Roll'!$B27="","",Rollover!BG27*'Res Rent Roll'!$S27*'Res Rent Roll'!$C27*(1+'Property Summary'!$L$22)^(Releasing!BH$2-1))</f>
        <v/>
      </c>
      <c r="BI26" s="47" t="str">
        <f>IF('Res Rent Roll'!$B27="","",Rollover!BH27*'Res Rent Roll'!$S27*'Res Rent Roll'!$C27*(1+'Property Summary'!$L$22)^(Releasing!BI$2-1))</f>
        <v/>
      </c>
      <c r="BJ26" s="47" t="str">
        <f>IF('Res Rent Roll'!$B27="","",Rollover!BI27*'Res Rent Roll'!$S27*'Res Rent Roll'!$C27*(1+'Property Summary'!$L$22)^(Releasing!BJ$2-1))</f>
        <v/>
      </c>
      <c r="BK26" s="47" t="str">
        <f>IF('Res Rent Roll'!$B27="","",Rollover!BJ27*'Res Rent Roll'!$S27*'Res Rent Roll'!$C27*(1+'Property Summary'!$L$22)^(Releasing!BK$2-1))</f>
        <v/>
      </c>
      <c r="BL26" s="47" t="str">
        <f>IF('Res Rent Roll'!$B27="","",Rollover!BK27*'Res Rent Roll'!$S27*'Res Rent Roll'!$C27*(1+'Property Summary'!$L$22)^(Releasing!BL$2-1))</f>
        <v/>
      </c>
      <c r="BM26" s="47" t="str">
        <f>IF('Res Rent Roll'!$B27="","",Rollover!BL27*'Res Rent Roll'!$S27*'Res Rent Roll'!$C27*(1+'Property Summary'!$L$22)^(Releasing!BM$2-1))</f>
        <v/>
      </c>
      <c r="BN26" s="47" t="str">
        <f>IF('Res Rent Roll'!$B27="","",Rollover!BM27*'Res Rent Roll'!$S27*'Res Rent Roll'!$C27*(1+'Property Summary'!$L$22)^(Releasing!BN$2-1))</f>
        <v/>
      </c>
      <c r="BO26" s="47" t="str">
        <f>IF('Res Rent Roll'!$B27="","",Rollover!BN27*'Res Rent Roll'!$S27*'Res Rent Roll'!$C27*(1+'Property Summary'!$L$22)^(Releasing!BO$2-1))</f>
        <v/>
      </c>
      <c r="BP26" s="47" t="str">
        <f>IF('Res Rent Roll'!$B27="","",Rollover!BO27*'Res Rent Roll'!$S27*'Res Rent Roll'!$C27*(1+'Property Summary'!$L$22)^(Releasing!BP$2-1))</f>
        <v/>
      </c>
      <c r="BQ26" s="47" t="str">
        <f>IF('Res Rent Roll'!$B27="","",Rollover!BP27*'Res Rent Roll'!$S27*'Res Rent Roll'!$C27*(1+'Property Summary'!$L$22)^(Releasing!BQ$2-1))</f>
        <v/>
      </c>
      <c r="BR26" s="47" t="str">
        <f>IF('Res Rent Roll'!$B27="","",Rollover!BQ27*'Res Rent Roll'!$S27*'Res Rent Roll'!$C27*(1+'Property Summary'!$L$22)^(Releasing!BR$2-1))</f>
        <v/>
      </c>
      <c r="BS26" s="47" t="str">
        <f>IF('Res Rent Roll'!$B27="","",Rollover!BR27*'Res Rent Roll'!$S27*'Res Rent Roll'!$C27*(1+'Property Summary'!$L$22)^(Releasing!BS$2-1))</f>
        <v/>
      </c>
      <c r="BT26" s="47" t="str">
        <f>IF('Res Rent Roll'!$B27="","",Rollover!BS27*'Res Rent Roll'!$S27*'Res Rent Roll'!$C27*(1+'Property Summary'!$L$22)^(Releasing!BT$2-1))</f>
        <v/>
      </c>
      <c r="BU26" s="47" t="str">
        <f>IF('Res Rent Roll'!$B27="","",Rollover!BT27*'Res Rent Roll'!$S27*'Res Rent Roll'!$C27*(1+'Property Summary'!$L$22)^(Releasing!BU$2-1))</f>
        <v/>
      </c>
      <c r="BV26" s="47" t="str">
        <f>IF('Res Rent Roll'!$B27="","",Rollover!BU27*'Res Rent Roll'!$S27*'Res Rent Roll'!$C27*(1+'Property Summary'!$L$22)^(Releasing!BV$2-1))</f>
        <v/>
      </c>
      <c r="BW26" s="47" t="str">
        <f>IF('Res Rent Roll'!$B27="","",Rollover!BV27*'Res Rent Roll'!$S27*'Res Rent Roll'!$C27*(1+'Property Summary'!$L$22)^(Releasing!BW$2-1))</f>
        <v/>
      </c>
      <c r="BX26" s="47" t="str">
        <f>IF('Res Rent Roll'!$B27="","",Rollover!BW27*'Res Rent Roll'!$S27*'Res Rent Roll'!$C27*(1+'Property Summary'!$L$22)^(Releasing!BX$2-1))</f>
        <v/>
      </c>
      <c r="BY26" s="47" t="str">
        <f>IF('Res Rent Roll'!$B27="","",Rollover!BX27*'Res Rent Roll'!$S27*'Res Rent Roll'!$C27*(1+'Property Summary'!$L$22)^(Releasing!BY$2-1))</f>
        <v/>
      </c>
      <c r="BZ26" s="47" t="str">
        <f>IF('Res Rent Roll'!$B27="","",Rollover!BY27*'Res Rent Roll'!$S27*'Res Rent Roll'!$C27*(1+'Property Summary'!$L$22)^(Releasing!BZ$2-1))</f>
        <v/>
      </c>
      <c r="CA26" s="47" t="str">
        <f>IF('Res Rent Roll'!$B27="","",Rollover!BZ27*'Res Rent Roll'!$S27*'Res Rent Roll'!$C27*(1+'Property Summary'!$L$22)^(Releasing!CA$2-1))</f>
        <v/>
      </c>
      <c r="CB26" s="47" t="str">
        <f>IF('Res Rent Roll'!$B27="","",Rollover!CA27*'Res Rent Roll'!$S27*'Res Rent Roll'!$C27*(1+'Property Summary'!$L$22)^(Releasing!CB$2-1))</f>
        <v/>
      </c>
      <c r="CC26" s="47" t="str">
        <f>IF('Res Rent Roll'!$B27="","",Rollover!CB27*'Res Rent Roll'!$S27*'Res Rent Roll'!$C27*(1+'Property Summary'!$L$22)^(Releasing!CC$2-1))</f>
        <v/>
      </c>
      <c r="CD26" s="47" t="str">
        <f>IF('Res Rent Roll'!$B27="","",Rollover!CC27*'Res Rent Roll'!$S27*'Res Rent Roll'!$C27*(1+'Property Summary'!$L$22)^(Releasing!CD$2-1))</f>
        <v/>
      </c>
      <c r="CE26" s="47" t="str">
        <f>IF('Res Rent Roll'!$B27="","",Rollover!CD27*'Res Rent Roll'!$S27*'Res Rent Roll'!$C27*(1+'Property Summary'!$L$22)^(Releasing!CE$2-1))</f>
        <v/>
      </c>
      <c r="CF26" s="47" t="str">
        <f>IF('Res Rent Roll'!$B27="","",Rollover!CE27*'Res Rent Roll'!$S27*'Res Rent Roll'!$C27*(1+'Property Summary'!$L$22)^(Releasing!CF$2-1))</f>
        <v/>
      </c>
      <c r="CG26" s="47" t="str">
        <f>IF('Res Rent Roll'!$B27="","",Rollover!CF27*'Res Rent Roll'!$S27*'Res Rent Roll'!$C27*(1+'Property Summary'!$L$22)^(Releasing!CG$2-1))</f>
        <v/>
      </c>
      <c r="CH26" s="47" t="str">
        <f>IF('Res Rent Roll'!$B27="","",Rollover!CG27*'Res Rent Roll'!$S27*'Res Rent Roll'!$C27*(1+'Property Summary'!$L$22)^(Releasing!CH$2-1))</f>
        <v/>
      </c>
      <c r="CI26" s="47" t="str">
        <f>IF('Res Rent Roll'!$B27="","",Rollover!CH27*'Res Rent Roll'!$S27*'Res Rent Roll'!$C27*(1+'Property Summary'!$L$22)^(Releasing!CI$2-1))</f>
        <v/>
      </c>
      <c r="CJ26" s="47" t="str">
        <f>IF('Res Rent Roll'!$B27="","",Rollover!CI27*'Res Rent Roll'!$S27*'Res Rent Roll'!$C27*(1+'Property Summary'!$L$22)^(Releasing!CJ$2-1))</f>
        <v/>
      </c>
      <c r="CK26" s="47" t="str">
        <f>IF('Res Rent Roll'!$B27="","",Rollover!CJ27*'Res Rent Roll'!$S27*'Res Rent Roll'!$C27*(1+'Property Summary'!$L$22)^(Releasing!CK$2-1))</f>
        <v/>
      </c>
      <c r="CL26" s="47" t="str">
        <f>IF('Res Rent Roll'!$B27="","",Rollover!CK27*'Res Rent Roll'!$S27*'Res Rent Roll'!$C27*(1+'Property Summary'!$L$22)^(Releasing!CL$2-1))</f>
        <v/>
      </c>
      <c r="CM26" s="47" t="str">
        <f>IF('Res Rent Roll'!$B27="","",Rollover!CL27*'Res Rent Roll'!$S27*'Res Rent Roll'!$C27*(1+'Property Summary'!$L$22)^(Releasing!CM$2-1))</f>
        <v/>
      </c>
      <c r="CN26" s="47" t="str">
        <f>IF('Res Rent Roll'!$B27="","",Rollover!CM27*'Res Rent Roll'!$S27*'Res Rent Roll'!$C27*(1+'Property Summary'!$L$22)^(Releasing!CN$2-1))</f>
        <v/>
      </c>
      <c r="CO26" s="47" t="str">
        <f>IF('Res Rent Roll'!$B27="","",Rollover!CN27*'Res Rent Roll'!$S27*'Res Rent Roll'!$C27*(1+'Property Summary'!$L$22)^(Releasing!CO$2-1))</f>
        <v/>
      </c>
      <c r="CP26" s="47" t="str">
        <f>IF('Res Rent Roll'!$B27="","",Rollover!CO27*'Res Rent Roll'!$S27*'Res Rent Roll'!$C27*(1+'Property Summary'!$L$22)^(Releasing!CP$2-1))</f>
        <v/>
      </c>
      <c r="CQ26" s="47" t="str">
        <f>IF('Res Rent Roll'!$B27="","",Rollover!CP27*'Res Rent Roll'!$S27*'Res Rent Roll'!$C27*(1+'Property Summary'!$L$22)^(Releasing!CQ$2-1))</f>
        <v/>
      </c>
      <c r="CR26" s="47" t="str">
        <f>IF('Res Rent Roll'!$B27="","",Rollover!CQ27*'Res Rent Roll'!$S27*'Res Rent Roll'!$C27*(1+'Property Summary'!$L$22)^(Releasing!CR$2-1))</f>
        <v/>
      </c>
      <c r="CS26" s="47" t="str">
        <f>IF('Res Rent Roll'!$B27="","",Rollover!CR27*'Res Rent Roll'!$S27*'Res Rent Roll'!$C27*(1+'Property Summary'!$L$22)^(Releasing!CS$2-1))</f>
        <v/>
      </c>
      <c r="CT26" s="47" t="str">
        <f>IF('Res Rent Roll'!$B27="","",Rollover!CS27*'Res Rent Roll'!$S27*'Res Rent Roll'!$C27*(1+'Property Summary'!$L$22)^(Releasing!CT$2-1))</f>
        <v/>
      </c>
      <c r="CU26" s="47" t="str">
        <f>IF('Res Rent Roll'!$B27="","",Rollover!CT27*'Res Rent Roll'!$S27*'Res Rent Roll'!$C27*(1+'Property Summary'!$L$22)^(Releasing!CU$2-1))</f>
        <v/>
      </c>
      <c r="CV26" s="47" t="str">
        <f>IF('Res Rent Roll'!$B27="","",Rollover!CU27*'Res Rent Roll'!$S27*'Res Rent Roll'!$C27*(1+'Property Summary'!$L$22)^(Releasing!CV$2-1))</f>
        <v/>
      </c>
      <c r="CW26" s="47" t="str">
        <f>IF('Res Rent Roll'!$B27="","",Rollover!CV27*'Res Rent Roll'!$S27*'Res Rent Roll'!$C27*(1+'Property Summary'!$L$22)^(Releasing!CW$2-1))</f>
        <v/>
      </c>
      <c r="CX26" s="47" t="str">
        <f>IF('Res Rent Roll'!$B27="","",Rollover!CW27*'Res Rent Roll'!$S27*'Res Rent Roll'!$C27*(1+'Property Summary'!$L$22)^(Releasing!CX$2-1))</f>
        <v/>
      </c>
      <c r="CY26" s="47" t="str">
        <f>IF('Res Rent Roll'!$B27="","",Rollover!CX27*'Res Rent Roll'!$S27*'Res Rent Roll'!$C27*(1+'Property Summary'!$L$22)^(Releasing!CY$2-1))</f>
        <v/>
      </c>
      <c r="CZ26" s="47" t="str">
        <f>IF('Res Rent Roll'!$B27="","",Rollover!CY27*'Res Rent Roll'!$S27*'Res Rent Roll'!$C27*(1+'Property Summary'!$L$22)^(Releasing!CZ$2-1))</f>
        <v/>
      </c>
      <c r="DA26" s="47" t="str">
        <f>IF('Res Rent Roll'!$B27="","",Rollover!CZ27*'Res Rent Roll'!$S27*'Res Rent Roll'!$C27*(1+'Property Summary'!$L$22)^(Releasing!DA$2-1))</f>
        <v/>
      </c>
      <c r="DB26" s="47" t="str">
        <f>IF('Res Rent Roll'!$B27="","",Rollover!DA27*'Res Rent Roll'!$S27*'Res Rent Roll'!$C27*(1+'Property Summary'!$L$22)^(Releasing!DB$2-1))</f>
        <v/>
      </c>
      <c r="DC26" s="47" t="str">
        <f>IF('Res Rent Roll'!$B27="","",Rollover!DB27*'Res Rent Roll'!$S27*'Res Rent Roll'!$C27*(1+'Property Summary'!$L$22)^(Releasing!DC$2-1))</f>
        <v/>
      </c>
      <c r="DD26" s="47" t="str">
        <f>IF('Res Rent Roll'!$B27="","",Rollover!DC27*'Res Rent Roll'!$S27*'Res Rent Roll'!$C27*(1+'Property Summary'!$L$22)^(Releasing!DD$2-1))</f>
        <v/>
      </c>
      <c r="DE26" s="47" t="str">
        <f>IF('Res Rent Roll'!$B27="","",Rollover!DD27*'Res Rent Roll'!$S27*'Res Rent Roll'!$C27*(1+'Property Summary'!$L$22)^(Releasing!DE$2-1))</f>
        <v/>
      </c>
      <c r="DF26" s="47" t="str">
        <f>IF('Res Rent Roll'!$B27="","",Rollover!DE27*'Res Rent Roll'!$S27*'Res Rent Roll'!$C27*(1+'Property Summary'!$L$22)^(Releasing!DF$2-1))</f>
        <v/>
      </c>
      <c r="DG26" s="47" t="str">
        <f>IF('Res Rent Roll'!$B27="","",Rollover!DF27*'Res Rent Roll'!$S27*'Res Rent Roll'!$C27*(1+'Property Summary'!$L$22)^(Releasing!DG$2-1))</f>
        <v/>
      </c>
      <c r="DH26" s="47" t="str">
        <f>IF('Res Rent Roll'!$B27="","",Rollover!DG27*'Res Rent Roll'!$S27*'Res Rent Roll'!$C27*(1+'Property Summary'!$L$22)^(Releasing!DH$2-1))</f>
        <v/>
      </c>
      <c r="DI26" s="47" t="str">
        <f>IF('Res Rent Roll'!$B27="","",Rollover!DH27*'Res Rent Roll'!$S27*'Res Rent Roll'!$C27*(1+'Property Summary'!$L$22)^(Releasing!DI$2-1))</f>
        <v/>
      </c>
      <c r="DJ26" s="47" t="str">
        <f>IF('Res Rent Roll'!$B27="","",Rollover!DI27*'Res Rent Roll'!$S27*'Res Rent Roll'!$C27*(1+'Property Summary'!$L$22)^(Releasing!DJ$2-1))</f>
        <v/>
      </c>
      <c r="DK26" s="47" t="str">
        <f>IF('Res Rent Roll'!$B27="","",Rollover!DJ27*'Res Rent Roll'!$S27*'Res Rent Roll'!$C27*(1+'Property Summary'!$L$22)^(Releasing!DK$2-1))</f>
        <v/>
      </c>
      <c r="DL26" s="47" t="str">
        <f>IF('Res Rent Roll'!$B27="","",Rollover!DK27*'Res Rent Roll'!$S27*'Res Rent Roll'!$C27*(1+'Property Summary'!$L$22)^(Releasing!DL$2-1))</f>
        <v/>
      </c>
      <c r="DM26" s="47" t="str">
        <f>IF('Res Rent Roll'!$B27="","",Rollover!DL27*'Res Rent Roll'!$S27*'Res Rent Roll'!$C27*(1+'Property Summary'!$L$22)^(Releasing!DM$2-1))</f>
        <v/>
      </c>
      <c r="DN26" s="47" t="str">
        <f>IF('Res Rent Roll'!$B27="","",Rollover!DM27*'Res Rent Roll'!$S27*'Res Rent Roll'!$C27*(1+'Property Summary'!$L$22)^(Releasing!DN$2-1))</f>
        <v/>
      </c>
      <c r="DO26" s="47" t="str">
        <f>IF('Res Rent Roll'!$B27="","",Rollover!DN27*'Res Rent Roll'!$S27*'Res Rent Roll'!$C27*(1+'Property Summary'!$L$22)^(Releasing!DO$2-1))</f>
        <v/>
      </c>
      <c r="DP26" s="47" t="str">
        <f>IF('Res Rent Roll'!$B27="","",Rollover!DO27*'Res Rent Roll'!$S27*'Res Rent Roll'!$C27*(1+'Property Summary'!$L$22)^(Releasing!DP$2-1))</f>
        <v/>
      </c>
      <c r="DQ26" s="47" t="str">
        <f>IF('Res Rent Roll'!$B27="","",Rollover!DP27*'Res Rent Roll'!$S27*'Res Rent Roll'!$C27*(1+'Property Summary'!$L$22)^(Releasing!DQ$2-1))</f>
        <v/>
      </c>
      <c r="DR26" s="47" t="str">
        <f>IF('Res Rent Roll'!$B27="","",Rollover!DQ27*'Res Rent Roll'!$S27*'Res Rent Roll'!$C27*(1+'Property Summary'!$L$22)^(Releasing!DR$2-1))</f>
        <v/>
      </c>
      <c r="DS26" s="47" t="str">
        <f>IF('Res Rent Roll'!$B27="","",Rollover!DR27*'Res Rent Roll'!$S27*'Res Rent Roll'!$C27*(1+'Property Summary'!$L$22)^(Releasing!DS$2-1))</f>
        <v/>
      </c>
      <c r="DT26" s="47" t="str">
        <f>IF('Res Rent Roll'!$B27="","",Rollover!DS27*'Res Rent Roll'!$S27*'Res Rent Roll'!$C27*(1+'Property Summary'!$L$22)^(Releasing!DT$2-1))</f>
        <v/>
      </c>
      <c r="DU26" s="47" t="str">
        <f>IF('Res Rent Roll'!$B27="","",Rollover!DT27*'Res Rent Roll'!$S27*'Res Rent Roll'!$C27*(1+'Property Summary'!$L$22)^(Releasing!DU$2-1))</f>
        <v/>
      </c>
      <c r="DV26" s="47" t="str">
        <f>IF('Res Rent Roll'!$B27="","",Rollover!DU27*'Res Rent Roll'!$S27*'Res Rent Roll'!$C27*(1+'Property Summary'!$L$22)^(Releasing!DV$2-1))</f>
        <v/>
      </c>
      <c r="DW26" s="47" t="str">
        <f>IF('Res Rent Roll'!$B27="","",Rollover!DV27*'Res Rent Roll'!$S27*'Res Rent Roll'!$C27*(1+'Property Summary'!$L$22)^(Releasing!DW$2-1))</f>
        <v/>
      </c>
      <c r="DX26" s="47" t="str">
        <f>IF('Res Rent Roll'!$B27="","",Rollover!DW27*'Res Rent Roll'!$S27*'Res Rent Roll'!$C27*(1+'Property Summary'!$L$22)^(Releasing!DX$2-1))</f>
        <v/>
      </c>
      <c r="DY26" s="47" t="str">
        <f>IF('Res Rent Roll'!$B27="","",Rollover!DX27*'Res Rent Roll'!$S27*'Res Rent Roll'!$C27*(1+'Property Summary'!$L$22)^(Releasing!DY$2-1))</f>
        <v/>
      </c>
      <c r="DZ26" s="47" t="str">
        <f>IF('Res Rent Roll'!$B27="","",Rollover!DY27*'Res Rent Roll'!$S27*'Res Rent Roll'!$C27*(1+'Property Summary'!$L$22)^(Releasing!DZ$2-1))</f>
        <v/>
      </c>
      <c r="EA26" s="47" t="str">
        <f>IF('Res Rent Roll'!$B27="","",Rollover!DZ27*'Res Rent Roll'!$S27*'Res Rent Roll'!$C27*(1+'Property Summary'!$L$22)^(Releasing!EA$2-1))</f>
        <v/>
      </c>
      <c r="EB26" s="47" t="str">
        <f>IF('Res Rent Roll'!$B27="","",Rollover!EA27*'Res Rent Roll'!$S27*'Res Rent Roll'!$C27*(1+'Property Summary'!$L$22)^(Releasing!EB$2-1))</f>
        <v/>
      </c>
      <c r="EC26" s="47" t="str">
        <f>IF('Res Rent Roll'!$B27="","",Rollover!EB27*'Res Rent Roll'!$S27*'Res Rent Roll'!$C27*(1+'Property Summary'!$L$22)^(Releasing!EC$2-1))</f>
        <v/>
      </c>
      <c r="ED26" s="47" t="str">
        <f>IF('Res Rent Roll'!$B27="","",Rollover!EC27*'Res Rent Roll'!$S27*'Res Rent Roll'!$C27*(1+'Property Summary'!$L$22)^(Releasing!ED$2-1))</f>
        <v/>
      </c>
      <c r="EE26" s="47" t="str">
        <f>IF('Res Rent Roll'!$B27="","",Rollover!ED27*'Res Rent Roll'!$S27*'Res Rent Roll'!$C27*(1+'Property Summary'!$L$22)^(Releasing!EE$2-1))</f>
        <v/>
      </c>
      <c r="EF26" s="47" t="str">
        <f>IF('Res Rent Roll'!$B27="","",Rollover!EE27*'Res Rent Roll'!$S27*'Res Rent Roll'!$C27*(1+'Property Summary'!$L$22)^(Releasing!EF$2-1))</f>
        <v/>
      </c>
      <c r="EG26" s="47" t="str">
        <f>IF('Res Rent Roll'!$B27="","",Rollover!EF27*'Res Rent Roll'!$S27*'Res Rent Roll'!$C27*(1+'Property Summary'!$L$22)^(Releasing!EG$2-1))</f>
        <v/>
      </c>
      <c r="EH26" s="47" t="str">
        <f>IF('Res Rent Roll'!$B27="","",Rollover!EG27*'Res Rent Roll'!$S27*'Res Rent Roll'!$C27*(1+'Property Summary'!$L$22)^(Releasing!EH$2-1))</f>
        <v/>
      </c>
      <c r="EI26" s="47" t="str">
        <f>IF('Res Rent Roll'!$B27="","",Rollover!EH27*'Res Rent Roll'!$S27*'Res Rent Roll'!$C27*(1+'Property Summary'!$L$22)^(Releasing!EI$2-1))</f>
        <v/>
      </c>
      <c r="EJ26" s="47" t="str">
        <f>IF('Res Rent Roll'!$B27="","",Rollover!EI27*'Res Rent Roll'!$S27*'Res Rent Roll'!$C27*(1+'Property Summary'!$L$22)^(Releasing!EJ$2-1))</f>
        <v/>
      </c>
      <c r="EK26" s="47" t="str">
        <f>IF('Res Rent Roll'!$B27="","",Rollover!EJ27*'Res Rent Roll'!$S27*'Res Rent Roll'!$C27*(1+'Property Summary'!$L$22)^(Releasing!EK$2-1))</f>
        <v/>
      </c>
      <c r="EL26" s="47" t="str">
        <f>IF('Res Rent Roll'!$B27="","",Rollover!EK27*'Res Rent Roll'!$S27*'Res Rent Roll'!$C27*(1+'Property Summary'!$L$22)^(Releasing!EL$2-1))</f>
        <v/>
      </c>
      <c r="EM26" s="47" t="str">
        <f>IF('Res Rent Roll'!$B27="","",Rollover!EL27*'Res Rent Roll'!$S27*'Res Rent Roll'!$C27*(1+'Property Summary'!$L$22)^(Releasing!EM$2-1))</f>
        <v/>
      </c>
      <c r="EN26" s="47" t="str">
        <f>IF('Res Rent Roll'!$B27="","",Rollover!EM27*'Res Rent Roll'!$S27*'Res Rent Roll'!$C27*(1+'Property Summary'!$L$22)^(Releasing!EN$2-1))</f>
        <v/>
      </c>
      <c r="EO26" s="47" t="str">
        <f>IF('Res Rent Roll'!$B27="","",Rollover!EN27*'Res Rent Roll'!$S27*'Res Rent Roll'!$C27*(1+'Property Summary'!$L$22)^(Releasing!EO$2-1))</f>
        <v/>
      </c>
      <c r="EP26" s="47" t="str">
        <f>IF('Res Rent Roll'!$B27="","",Rollover!EO27*'Res Rent Roll'!$S27*'Res Rent Roll'!$C27*(1+'Property Summary'!$L$22)^(Releasing!EP$2-1))</f>
        <v/>
      </c>
      <c r="EQ26" s="47" t="str">
        <f>IF('Res Rent Roll'!$B27="","",Rollover!EP27*'Res Rent Roll'!$S27*'Res Rent Roll'!$C27*(1+'Property Summary'!$L$22)^(Releasing!EQ$2-1))</f>
        <v/>
      </c>
      <c r="ER26" s="47" t="str">
        <f>IF('Res Rent Roll'!$B27="","",Rollover!EQ27*'Res Rent Roll'!$S27*'Res Rent Roll'!$C27*(1+'Property Summary'!$L$22)^(Releasing!ER$2-1))</f>
        <v/>
      </c>
      <c r="ES26" s="47" t="str">
        <f>IF('Res Rent Roll'!$B27="","",Rollover!ER27*'Res Rent Roll'!$S27*'Res Rent Roll'!$C27*(1+'Property Summary'!$L$22)^(Releasing!ES$2-1))</f>
        <v/>
      </c>
      <c r="ET26" s="47" t="str">
        <f>IF('Res Rent Roll'!$B27="","",Rollover!ES27*'Res Rent Roll'!$S27*'Res Rent Roll'!$C27*(1+'Property Summary'!$L$22)^(Releasing!ET$2-1))</f>
        <v/>
      </c>
      <c r="EU26" s="47" t="str">
        <f>IF('Res Rent Roll'!$B27="","",Rollover!ET27*'Res Rent Roll'!$S27*'Res Rent Roll'!$C27*(1+'Property Summary'!$L$22)^(Releasing!EU$2-1))</f>
        <v/>
      </c>
      <c r="EV26" s="47" t="str">
        <f>IF('Res Rent Roll'!$B27="","",Rollover!EU27*'Res Rent Roll'!$S27*'Res Rent Roll'!$C27*(1+'Property Summary'!$L$22)^(Releasing!EV$2-1))</f>
        <v/>
      </c>
      <c r="EW26" s="47" t="str">
        <f>IF('Res Rent Roll'!$B27="","",Rollover!EV27*'Res Rent Roll'!$S27*'Res Rent Roll'!$C27*(1+'Property Summary'!$L$22)^(Releasing!EW$2-1))</f>
        <v/>
      </c>
      <c r="EX26" s="47" t="str">
        <f>IF('Res Rent Roll'!$B27="","",Rollover!EW27*'Res Rent Roll'!$S27*'Res Rent Roll'!$C27*(1+'Property Summary'!$L$22)^(Releasing!EX$2-1))</f>
        <v/>
      </c>
      <c r="EY26" s="47" t="str">
        <f>IF('Res Rent Roll'!$B27="","",Rollover!EX27*'Res Rent Roll'!$S27*'Res Rent Roll'!$C27*(1+'Property Summary'!$L$22)^(Releasing!EY$2-1))</f>
        <v/>
      </c>
      <c r="EZ26" s="47" t="str">
        <f>IF('Res Rent Roll'!$B27="","",Rollover!EY27*'Res Rent Roll'!$S27*'Res Rent Roll'!$C27*(1+'Property Summary'!$L$22)^(Releasing!EZ$2-1))</f>
        <v/>
      </c>
      <c r="FA26" s="47" t="str">
        <f>IF('Res Rent Roll'!$B27="","",Rollover!EZ27*'Res Rent Roll'!$S27*'Res Rent Roll'!$C27*(1+'Property Summary'!$L$22)^(Releasing!FA$2-1))</f>
        <v/>
      </c>
      <c r="FB26" s="47" t="str">
        <f>IF('Res Rent Roll'!$B27="","",Rollover!FA27*'Res Rent Roll'!$S27*'Res Rent Roll'!$C27*(1+'Property Summary'!$L$22)^(Releasing!FB$2-1))</f>
        <v/>
      </c>
      <c r="FC26" s="47" t="str">
        <f>IF('Res Rent Roll'!$B27="","",Rollover!FB27*'Res Rent Roll'!$S27*'Res Rent Roll'!$C27*(1+'Property Summary'!$L$22)^(Releasing!FC$2-1))</f>
        <v/>
      </c>
      <c r="FD26" s="47" t="str">
        <f>IF('Res Rent Roll'!$B27="","",Rollover!FC27*'Res Rent Roll'!$S27*'Res Rent Roll'!$C27*(1+'Property Summary'!$L$22)^(Releasing!FD$2-1))</f>
        <v/>
      </c>
      <c r="FE26" s="47" t="str">
        <f>IF('Res Rent Roll'!$B27="","",Rollover!FD27*'Res Rent Roll'!$S27*'Res Rent Roll'!$C27*(1+'Property Summary'!$L$22)^(Releasing!FE$2-1))</f>
        <v/>
      </c>
      <c r="FF26" s="47" t="str">
        <f>IF('Res Rent Roll'!$B27="","",Rollover!FE27*'Res Rent Roll'!$S27*'Res Rent Roll'!$C27*(1+'Property Summary'!$L$22)^(Releasing!FF$2-1))</f>
        <v/>
      </c>
      <c r="FG26" s="47" t="str">
        <f>IF('Res Rent Roll'!$B27="","",Rollover!FF27*'Res Rent Roll'!$S27*'Res Rent Roll'!$C27*(1+'Property Summary'!$L$22)^(Releasing!FG$2-1))</f>
        <v/>
      </c>
      <c r="FH26" s="47" t="str">
        <f>IF('Res Rent Roll'!$B27="","",Rollover!FG27*'Res Rent Roll'!$S27*'Res Rent Roll'!$C27*(1+'Property Summary'!$L$22)^(Releasing!FH$2-1))</f>
        <v/>
      </c>
      <c r="FI26" s="47" t="str">
        <f>IF('Res Rent Roll'!$B27="","",Rollover!FH27*'Res Rent Roll'!$S27*'Res Rent Roll'!$C27*(1+'Property Summary'!$L$22)^(Releasing!FI$2-1))</f>
        <v/>
      </c>
      <c r="FJ26" s="47" t="str">
        <f>IF('Res Rent Roll'!$B27="","",Rollover!FI27*'Res Rent Roll'!$S27*'Res Rent Roll'!$C27*(1+'Property Summary'!$L$22)^(Releasing!FJ$2-1))</f>
        <v/>
      </c>
      <c r="FK26" s="47" t="str">
        <f>IF('Res Rent Roll'!$B27="","",Rollover!FJ27*'Res Rent Roll'!$S27*'Res Rent Roll'!$C27*(1+'Property Summary'!$L$22)^(Releasing!FK$2-1))</f>
        <v/>
      </c>
      <c r="FL26" s="47" t="str">
        <f>IF('Res Rent Roll'!$B27="","",Rollover!FK27*'Res Rent Roll'!$S27*'Res Rent Roll'!$C27*(1+'Property Summary'!$L$22)^(Releasing!FL$2-1))</f>
        <v/>
      </c>
      <c r="FM26" s="47" t="str">
        <f>IF('Res Rent Roll'!$B27="","",Rollover!FL27*'Res Rent Roll'!$S27*'Res Rent Roll'!$C27*(1+'Property Summary'!$L$22)^(Releasing!FM$2-1))</f>
        <v/>
      </c>
      <c r="FN26" s="47" t="str">
        <f>IF('Res Rent Roll'!$B27="","",Rollover!FM27*'Res Rent Roll'!$S27*'Res Rent Roll'!$C27*(1+'Property Summary'!$L$22)^(Releasing!FN$2-1))</f>
        <v/>
      </c>
      <c r="FO26" s="47" t="str">
        <f>IF('Res Rent Roll'!$B27="","",Rollover!FN27*'Res Rent Roll'!$S27*'Res Rent Roll'!$C27*(1+'Property Summary'!$L$22)^(Releasing!FO$2-1))</f>
        <v/>
      </c>
      <c r="FP26" s="47" t="str">
        <f>IF('Res Rent Roll'!$B27="","",Rollover!FO27*'Res Rent Roll'!$S27*'Res Rent Roll'!$C27*(1+'Property Summary'!$L$22)^(Releasing!FP$2-1))</f>
        <v/>
      </c>
      <c r="FQ26" s="47" t="str">
        <f>IF('Res Rent Roll'!$B27="","",Rollover!FP27*'Res Rent Roll'!$S27*'Res Rent Roll'!$C27*(1+'Property Summary'!$L$22)^(Releasing!FQ$2-1))</f>
        <v/>
      </c>
      <c r="FR26" s="47" t="str">
        <f>IF('Res Rent Roll'!$B27="","",Rollover!FQ27*'Res Rent Roll'!$S27*'Res Rent Roll'!$C27*(1+'Property Summary'!$L$22)^(Releasing!FR$2-1))</f>
        <v/>
      </c>
      <c r="FS26" s="47" t="str">
        <f>IF('Res Rent Roll'!$B27="","",Rollover!FR27*'Res Rent Roll'!$S27*'Res Rent Roll'!$C27*(1+'Property Summary'!$L$22)^(Releasing!FS$2-1))</f>
        <v/>
      </c>
      <c r="FT26" s="47" t="str">
        <f>IF('Res Rent Roll'!$B27="","",Rollover!FS27*'Res Rent Roll'!$S27*'Res Rent Roll'!$C27*(1+'Property Summary'!$L$22)^(Releasing!FT$2-1))</f>
        <v/>
      </c>
      <c r="FU26" s="47" t="str">
        <f>IF('Res Rent Roll'!$B27="","",Rollover!FT27*'Res Rent Roll'!$S27*'Res Rent Roll'!$C27*(1+'Property Summary'!$L$22)^(Releasing!FU$2-1))</f>
        <v/>
      </c>
      <c r="FV26" s="47" t="str">
        <f>IF('Res Rent Roll'!$B27="","",Rollover!FU27*'Res Rent Roll'!$S27*'Res Rent Roll'!$C27*(1+'Property Summary'!$L$22)^(Releasing!FV$2-1))</f>
        <v/>
      </c>
      <c r="FW26" s="47" t="str">
        <f>IF('Res Rent Roll'!$B27="","",Rollover!FV27*'Res Rent Roll'!$S27*'Res Rent Roll'!$C27*(1+'Property Summary'!$L$22)^(Releasing!FW$2-1))</f>
        <v/>
      </c>
      <c r="FX26" s="47" t="str">
        <f>IF('Res Rent Roll'!$B27="","",Rollover!FW27*'Res Rent Roll'!$S27*'Res Rent Roll'!$C27*(1+'Property Summary'!$L$22)^(Releasing!FX$2-1))</f>
        <v/>
      </c>
      <c r="FY26" s="47" t="str">
        <f>IF('Res Rent Roll'!$B27="","",Rollover!FX27*'Res Rent Roll'!$S27*'Res Rent Roll'!$C27*(1+'Property Summary'!$L$22)^(Releasing!FY$2-1))</f>
        <v/>
      </c>
      <c r="FZ26" s="47" t="str">
        <f>IF('Res Rent Roll'!$B27="","",Rollover!FY27*'Res Rent Roll'!$S27*'Res Rent Roll'!$C27*(1+'Property Summary'!$L$22)^(Releasing!FZ$2-1))</f>
        <v/>
      </c>
      <c r="GA26" s="48" t="str">
        <f>IF('Res Rent Roll'!$B27="","",Rollover!FZ27*'Res Rent Roll'!$S27*'Res Rent Roll'!$C27*(1+'Property Summary'!$L$22)^(Releasing!GA$2-1))</f>
        <v/>
      </c>
    </row>
    <row r="27" spans="2:183" x14ac:dyDescent="0.3">
      <c r="B27" s="42" t="str">
        <f>IF('Res Rent Roll'!$B28="","",'Res Rent Roll'!$B28)</f>
        <v/>
      </c>
      <c r="C27" s="43"/>
      <c r="D27" s="47" t="str">
        <f>IF('Res Rent Roll'!$B28="","",Rollover!C28*'Res Rent Roll'!$S28*'Res Rent Roll'!$C28*(1+'Property Summary'!$L$22)^(Releasing!D$2-1))</f>
        <v/>
      </c>
      <c r="E27" s="47" t="str">
        <f>IF('Res Rent Roll'!$B28="","",Rollover!D28*'Res Rent Roll'!$S28*'Res Rent Roll'!$C28*(1+'Property Summary'!$L$22)^(Releasing!E$2-1))</f>
        <v/>
      </c>
      <c r="F27" s="47" t="str">
        <f>IF('Res Rent Roll'!$B28="","",Rollover!E28*'Res Rent Roll'!$S28*'Res Rent Roll'!$C28*(1+'Property Summary'!$L$22)^(Releasing!F$2-1))</f>
        <v/>
      </c>
      <c r="G27" s="47" t="str">
        <f>IF('Res Rent Roll'!$B28="","",Rollover!F28*'Res Rent Roll'!$S28*'Res Rent Roll'!$C28*(1+'Property Summary'!$L$22)^(Releasing!G$2-1))</f>
        <v/>
      </c>
      <c r="H27" s="47" t="str">
        <f>IF('Res Rent Roll'!$B28="","",Rollover!G28*'Res Rent Roll'!$S28*'Res Rent Roll'!$C28*(1+'Property Summary'!$L$22)^(Releasing!H$2-1))</f>
        <v/>
      </c>
      <c r="I27" s="47" t="str">
        <f>IF('Res Rent Roll'!$B28="","",Rollover!H28*'Res Rent Roll'!$S28*'Res Rent Roll'!$C28*(1+'Property Summary'!$L$22)^(Releasing!I$2-1))</f>
        <v/>
      </c>
      <c r="J27" s="47" t="str">
        <f>IF('Res Rent Roll'!$B28="","",Rollover!I28*'Res Rent Roll'!$S28*'Res Rent Roll'!$C28*(1+'Property Summary'!$L$22)^(Releasing!J$2-1))</f>
        <v/>
      </c>
      <c r="K27" s="47" t="str">
        <f>IF('Res Rent Roll'!$B28="","",Rollover!J28*'Res Rent Roll'!$S28*'Res Rent Roll'!$C28*(1+'Property Summary'!$L$22)^(Releasing!K$2-1))</f>
        <v/>
      </c>
      <c r="L27" s="47" t="str">
        <f>IF('Res Rent Roll'!$B28="","",Rollover!K28*'Res Rent Roll'!$S28*'Res Rent Roll'!$C28*(1+'Property Summary'!$L$22)^(Releasing!L$2-1))</f>
        <v/>
      </c>
      <c r="M27" s="47" t="str">
        <f>IF('Res Rent Roll'!$B28="","",Rollover!L28*'Res Rent Roll'!$S28*'Res Rent Roll'!$C28*(1+'Property Summary'!$L$22)^(Releasing!M$2-1))</f>
        <v/>
      </c>
      <c r="N27" s="47" t="str">
        <f>IF('Res Rent Roll'!$B28="","",Rollover!M28*'Res Rent Roll'!$S28*'Res Rent Roll'!$C28*(1+'Property Summary'!$L$22)^(Releasing!N$2-1))</f>
        <v/>
      </c>
      <c r="O27" s="47" t="str">
        <f>IF('Res Rent Roll'!$B28="","",Rollover!N28*'Res Rent Roll'!$S28*'Res Rent Roll'!$C28*(1+'Property Summary'!$L$22)^(Releasing!O$2-1))</f>
        <v/>
      </c>
      <c r="P27" s="47" t="str">
        <f>IF('Res Rent Roll'!$B28="","",Rollover!O28*'Res Rent Roll'!$S28*'Res Rent Roll'!$C28*(1+'Property Summary'!$L$22)^(Releasing!P$2-1))</f>
        <v/>
      </c>
      <c r="Q27" s="47" t="str">
        <f>IF('Res Rent Roll'!$B28="","",Rollover!P28*'Res Rent Roll'!$S28*'Res Rent Roll'!$C28*(1+'Property Summary'!$L$22)^(Releasing!Q$2-1))</f>
        <v/>
      </c>
      <c r="R27" s="47" t="str">
        <f>IF('Res Rent Roll'!$B28="","",Rollover!Q28*'Res Rent Roll'!$S28*'Res Rent Roll'!$C28*(1+'Property Summary'!$L$22)^(Releasing!R$2-1))</f>
        <v/>
      </c>
      <c r="S27" s="47" t="str">
        <f>IF('Res Rent Roll'!$B28="","",Rollover!R28*'Res Rent Roll'!$S28*'Res Rent Roll'!$C28*(1+'Property Summary'!$L$22)^(Releasing!S$2-1))</f>
        <v/>
      </c>
      <c r="T27" s="47" t="str">
        <f>IF('Res Rent Roll'!$B28="","",Rollover!S28*'Res Rent Roll'!$S28*'Res Rent Roll'!$C28*(1+'Property Summary'!$L$22)^(Releasing!T$2-1))</f>
        <v/>
      </c>
      <c r="U27" s="47" t="str">
        <f>IF('Res Rent Roll'!$B28="","",Rollover!T28*'Res Rent Roll'!$S28*'Res Rent Roll'!$C28*(1+'Property Summary'!$L$22)^(Releasing!U$2-1))</f>
        <v/>
      </c>
      <c r="V27" s="47" t="str">
        <f>IF('Res Rent Roll'!$B28="","",Rollover!U28*'Res Rent Roll'!$S28*'Res Rent Roll'!$C28*(1+'Property Summary'!$L$22)^(Releasing!V$2-1))</f>
        <v/>
      </c>
      <c r="W27" s="47" t="str">
        <f>IF('Res Rent Roll'!$B28="","",Rollover!V28*'Res Rent Roll'!$S28*'Res Rent Roll'!$C28*(1+'Property Summary'!$L$22)^(Releasing!W$2-1))</f>
        <v/>
      </c>
      <c r="X27" s="47" t="str">
        <f>IF('Res Rent Roll'!$B28="","",Rollover!W28*'Res Rent Roll'!$S28*'Res Rent Roll'!$C28*(1+'Property Summary'!$L$22)^(Releasing!X$2-1))</f>
        <v/>
      </c>
      <c r="Y27" s="47" t="str">
        <f>IF('Res Rent Roll'!$B28="","",Rollover!X28*'Res Rent Roll'!$S28*'Res Rent Roll'!$C28*(1+'Property Summary'!$L$22)^(Releasing!Y$2-1))</f>
        <v/>
      </c>
      <c r="Z27" s="47" t="str">
        <f>IF('Res Rent Roll'!$B28="","",Rollover!Y28*'Res Rent Roll'!$S28*'Res Rent Roll'!$C28*(1+'Property Summary'!$L$22)^(Releasing!Z$2-1))</f>
        <v/>
      </c>
      <c r="AA27" s="47" t="str">
        <f>IF('Res Rent Roll'!$B28="","",Rollover!Z28*'Res Rent Roll'!$S28*'Res Rent Roll'!$C28*(1+'Property Summary'!$L$22)^(Releasing!AA$2-1))</f>
        <v/>
      </c>
      <c r="AB27" s="47" t="str">
        <f>IF('Res Rent Roll'!$B28="","",Rollover!AA28*'Res Rent Roll'!$S28*'Res Rent Roll'!$C28*(1+'Property Summary'!$L$22)^(Releasing!AB$2-1))</f>
        <v/>
      </c>
      <c r="AC27" s="47" t="str">
        <f>IF('Res Rent Roll'!$B28="","",Rollover!AB28*'Res Rent Roll'!$S28*'Res Rent Roll'!$C28*(1+'Property Summary'!$L$22)^(Releasing!AC$2-1))</f>
        <v/>
      </c>
      <c r="AD27" s="47" t="str">
        <f>IF('Res Rent Roll'!$B28="","",Rollover!AC28*'Res Rent Roll'!$S28*'Res Rent Roll'!$C28*(1+'Property Summary'!$L$22)^(Releasing!AD$2-1))</f>
        <v/>
      </c>
      <c r="AE27" s="47" t="str">
        <f>IF('Res Rent Roll'!$B28="","",Rollover!AD28*'Res Rent Roll'!$S28*'Res Rent Roll'!$C28*(1+'Property Summary'!$L$22)^(Releasing!AE$2-1))</f>
        <v/>
      </c>
      <c r="AF27" s="47" t="str">
        <f>IF('Res Rent Roll'!$B28="","",Rollover!AE28*'Res Rent Roll'!$S28*'Res Rent Roll'!$C28*(1+'Property Summary'!$L$22)^(Releasing!AF$2-1))</f>
        <v/>
      </c>
      <c r="AG27" s="47" t="str">
        <f>IF('Res Rent Roll'!$B28="","",Rollover!AF28*'Res Rent Roll'!$S28*'Res Rent Roll'!$C28*(1+'Property Summary'!$L$22)^(Releasing!AG$2-1))</f>
        <v/>
      </c>
      <c r="AH27" s="47" t="str">
        <f>IF('Res Rent Roll'!$B28="","",Rollover!AG28*'Res Rent Roll'!$S28*'Res Rent Roll'!$C28*(1+'Property Summary'!$L$22)^(Releasing!AH$2-1))</f>
        <v/>
      </c>
      <c r="AI27" s="47" t="str">
        <f>IF('Res Rent Roll'!$B28="","",Rollover!AH28*'Res Rent Roll'!$S28*'Res Rent Roll'!$C28*(1+'Property Summary'!$L$22)^(Releasing!AI$2-1))</f>
        <v/>
      </c>
      <c r="AJ27" s="47" t="str">
        <f>IF('Res Rent Roll'!$B28="","",Rollover!AI28*'Res Rent Roll'!$S28*'Res Rent Roll'!$C28*(1+'Property Summary'!$L$22)^(Releasing!AJ$2-1))</f>
        <v/>
      </c>
      <c r="AK27" s="47" t="str">
        <f>IF('Res Rent Roll'!$B28="","",Rollover!AJ28*'Res Rent Roll'!$S28*'Res Rent Roll'!$C28*(1+'Property Summary'!$L$22)^(Releasing!AK$2-1))</f>
        <v/>
      </c>
      <c r="AL27" s="47" t="str">
        <f>IF('Res Rent Roll'!$B28="","",Rollover!AK28*'Res Rent Roll'!$S28*'Res Rent Roll'!$C28*(1+'Property Summary'!$L$22)^(Releasing!AL$2-1))</f>
        <v/>
      </c>
      <c r="AM27" s="47" t="str">
        <f>IF('Res Rent Roll'!$B28="","",Rollover!AL28*'Res Rent Roll'!$S28*'Res Rent Roll'!$C28*(1+'Property Summary'!$L$22)^(Releasing!AM$2-1))</f>
        <v/>
      </c>
      <c r="AN27" s="47" t="str">
        <f>IF('Res Rent Roll'!$B28="","",Rollover!AM28*'Res Rent Roll'!$S28*'Res Rent Roll'!$C28*(1+'Property Summary'!$L$22)^(Releasing!AN$2-1))</f>
        <v/>
      </c>
      <c r="AO27" s="47" t="str">
        <f>IF('Res Rent Roll'!$B28="","",Rollover!AN28*'Res Rent Roll'!$S28*'Res Rent Roll'!$C28*(1+'Property Summary'!$L$22)^(Releasing!AO$2-1))</f>
        <v/>
      </c>
      <c r="AP27" s="47" t="str">
        <f>IF('Res Rent Roll'!$B28="","",Rollover!AO28*'Res Rent Roll'!$S28*'Res Rent Roll'!$C28*(1+'Property Summary'!$L$22)^(Releasing!AP$2-1))</f>
        <v/>
      </c>
      <c r="AQ27" s="47" t="str">
        <f>IF('Res Rent Roll'!$B28="","",Rollover!AP28*'Res Rent Roll'!$S28*'Res Rent Roll'!$C28*(1+'Property Summary'!$L$22)^(Releasing!AQ$2-1))</f>
        <v/>
      </c>
      <c r="AR27" s="47" t="str">
        <f>IF('Res Rent Roll'!$B28="","",Rollover!AQ28*'Res Rent Roll'!$S28*'Res Rent Roll'!$C28*(1+'Property Summary'!$L$22)^(Releasing!AR$2-1))</f>
        <v/>
      </c>
      <c r="AS27" s="47" t="str">
        <f>IF('Res Rent Roll'!$B28="","",Rollover!AR28*'Res Rent Roll'!$S28*'Res Rent Roll'!$C28*(1+'Property Summary'!$L$22)^(Releasing!AS$2-1))</f>
        <v/>
      </c>
      <c r="AT27" s="47" t="str">
        <f>IF('Res Rent Roll'!$B28="","",Rollover!AS28*'Res Rent Roll'!$S28*'Res Rent Roll'!$C28*(1+'Property Summary'!$L$22)^(Releasing!AT$2-1))</f>
        <v/>
      </c>
      <c r="AU27" s="47" t="str">
        <f>IF('Res Rent Roll'!$B28="","",Rollover!AT28*'Res Rent Roll'!$S28*'Res Rent Roll'!$C28*(1+'Property Summary'!$L$22)^(Releasing!AU$2-1))</f>
        <v/>
      </c>
      <c r="AV27" s="47" t="str">
        <f>IF('Res Rent Roll'!$B28="","",Rollover!AU28*'Res Rent Roll'!$S28*'Res Rent Roll'!$C28*(1+'Property Summary'!$L$22)^(Releasing!AV$2-1))</f>
        <v/>
      </c>
      <c r="AW27" s="47" t="str">
        <f>IF('Res Rent Roll'!$B28="","",Rollover!AV28*'Res Rent Roll'!$S28*'Res Rent Roll'!$C28*(1+'Property Summary'!$L$22)^(Releasing!AW$2-1))</f>
        <v/>
      </c>
      <c r="AX27" s="47" t="str">
        <f>IF('Res Rent Roll'!$B28="","",Rollover!AW28*'Res Rent Roll'!$S28*'Res Rent Roll'!$C28*(1+'Property Summary'!$L$22)^(Releasing!AX$2-1))</f>
        <v/>
      </c>
      <c r="AY27" s="47" t="str">
        <f>IF('Res Rent Roll'!$B28="","",Rollover!AX28*'Res Rent Roll'!$S28*'Res Rent Roll'!$C28*(1+'Property Summary'!$L$22)^(Releasing!AY$2-1))</f>
        <v/>
      </c>
      <c r="AZ27" s="47" t="str">
        <f>IF('Res Rent Roll'!$B28="","",Rollover!AY28*'Res Rent Roll'!$S28*'Res Rent Roll'!$C28*(1+'Property Summary'!$L$22)^(Releasing!AZ$2-1))</f>
        <v/>
      </c>
      <c r="BA27" s="47" t="str">
        <f>IF('Res Rent Roll'!$B28="","",Rollover!AZ28*'Res Rent Roll'!$S28*'Res Rent Roll'!$C28*(1+'Property Summary'!$L$22)^(Releasing!BA$2-1))</f>
        <v/>
      </c>
      <c r="BB27" s="47" t="str">
        <f>IF('Res Rent Roll'!$B28="","",Rollover!BA28*'Res Rent Roll'!$S28*'Res Rent Roll'!$C28*(1+'Property Summary'!$L$22)^(Releasing!BB$2-1))</f>
        <v/>
      </c>
      <c r="BC27" s="47" t="str">
        <f>IF('Res Rent Roll'!$B28="","",Rollover!BB28*'Res Rent Roll'!$S28*'Res Rent Roll'!$C28*(1+'Property Summary'!$L$22)^(Releasing!BC$2-1))</f>
        <v/>
      </c>
      <c r="BD27" s="47" t="str">
        <f>IF('Res Rent Roll'!$B28="","",Rollover!BC28*'Res Rent Roll'!$S28*'Res Rent Roll'!$C28*(1+'Property Summary'!$L$22)^(Releasing!BD$2-1))</f>
        <v/>
      </c>
      <c r="BE27" s="47" t="str">
        <f>IF('Res Rent Roll'!$B28="","",Rollover!BD28*'Res Rent Roll'!$S28*'Res Rent Roll'!$C28*(1+'Property Summary'!$L$22)^(Releasing!BE$2-1))</f>
        <v/>
      </c>
      <c r="BF27" s="47" t="str">
        <f>IF('Res Rent Roll'!$B28="","",Rollover!BE28*'Res Rent Roll'!$S28*'Res Rent Roll'!$C28*(1+'Property Summary'!$L$22)^(Releasing!BF$2-1))</f>
        <v/>
      </c>
      <c r="BG27" s="47" t="str">
        <f>IF('Res Rent Roll'!$B28="","",Rollover!BF28*'Res Rent Roll'!$S28*'Res Rent Roll'!$C28*(1+'Property Summary'!$L$22)^(Releasing!BG$2-1))</f>
        <v/>
      </c>
      <c r="BH27" s="47" t="str">
        <f>IF('Res Rent Roll'!$B28="","",Rollover!BG28*'Res Rent Roll'!$S28*'Res Rent Roll'!$C28*(1+'Property Summary'!$L$22)^(Releasing!BH$2-1))</f>
        <v/>
      </c>
      <c r="BI27" s="47" t="str">
        <f>IF('Res Rent Roll'!$B28="","",Rollover!BH28*'Res Rent Roll'!$S28*'Res Rent Roll'!$C28*(1+'Property Summary'!$L$22)^(Releasing!BI$2-1))</f>
        <v/>
      </c>
      <c r="BJ27" s="47" t="str">
        <f>IF('Res Rent Roll'!$B28="","",Rollover!BI28*'Res Rent Roll'!$S28*'Res Rent Roll'!$C28*(1+'Property Summary'!$L$22)^(Releasing!BJ$2-1))</f>
        <v/>
      </c>
      <c r="BK27" s="47" t="str">
        <f>IF('Res Rent Roll'!$B28="","",Rollover!BJ28*'Res Rent Roll'!$S28*'Res Rent Roll'!$C28*(1+'Property Summary'!$L$22)^(Releasing!BK$2-1))</f>
        <v/>
      </c>
      <c r="BL27" s="47" t="str">
        <f>IF('Res Rent Roll'!$B28="","",Rollover!BK28*'Res Rent Roll'!$S28*'Res Rent Roll'!$C28*(1+'Property Summary'!$L$22)^(Releasing!BL$2-1))</f>
        <v/>
      </c>
      <c r="BM27" s="47" t="str">
        <f>IF('Res Rent Roll'!$B28="","",Rollover!BL28*'Res Rent Roll'!$S28*'Res Rent Roll'!$C28*(1+'Property Summary'!$L$22)^(Releasing!BM$2-1))</f>
        <v/>
      </c>
      <c r="BN27" s="47" t="str">
        <f>IF('Res Rent Roll'!$B28="","",Rollover!BM28*'Res Rent Roll'!$S28*'Res Rent Roll'!$C28*(1+'Property Summary'!$L$22)^(Releasing!BN$2-1))</f>
        <v/>
      </c>
      <c r="BO27" s="47" t="str">
        <f>IF('Res Rent Roll'!$B28="","",Rollover!BN28*'Res Rent Roll'!$S28*'Res Rent Roll'!$C28*(1+'Property Summary'!$L$22)^(Releasing!BO$2-1))</f>
        <v/>
      </c>
      <c r="BP27" s="47" t="str">
        <f>IF('Res Rent Roll'!$B28="","",Rollover!BO28*'Res Rent Roll'!$S28*'Res Rent Roll'!$C28*(1+'Property Summary'!$L$22)^(Releasing!BP$2-1))</f>
        <v/>
      </c>
      <c r="BQ27" s="47" t="str">
        <f>IF('Res Rent Roll'!$B28="","",Rollover!BP28*'Res Rent Roll'!$S28*'Res Rent Roll'!$C28*(1+'Property Summary'!$L$22)^(Releasing!BQ$2-1))</f>
        <v/>
      </c>
      <c r="BR27" s="47" t="str">
        <f>IF('Res Rent Roll'!$B28="","",Rollover!BQ28*'Res Rent Roll'!$S28*'Res Rent Roll'!$C28*(1+'Property Summary'!$L$22)^(Releasing!BR$2-1))</f>
        <v/>
      </c>
      <c r="BS27" s="47" t="str">
        <f>IF('Res Rent Roll'!$B28="","",Rollover!BR28*'Res Rent Roll'!$S28*'Res Rent Roll'!$C28*(1+'Property Summary'!$L$22)^(Releasing!BS$2-1))</f>
        <v/>
      </c>
      <c r="BT27" s="47" t="str">
        <f>IF('Res Rent Roll'!$B28="","",Rollover!BS28*'Res Rent Roll'!$S28*'Res Rent Roll'!$C28*(1+'Property Summary'!$L$22)^(Releasing!BT$2-1))</f>
        <v/>
      </c>
      <c r="BU27" s="47" t="str">
        <f>IF('Res Rent Roll'!$B28="","",Rollover!BT28*'Res Rent Roll'!$S28*'Res Rent Roll'!$C28*(1+'Property Summary'!$L$22)^(Releasing!BU$2-1))</f>
        <v/>
      </c>
      <c r="BV27" s="47" t="str">
        <f>IF('Res Rent Roll'!$B28="","",Rollover!BU28*'Res Rent Roll'!$S28*'Res Rent Roll'!$C28*(1+'Property Summary'!$L$22)^(Releasing!BV$2-1))</f>
        <v/>
      </c>
      <c r="BW27" s="47" t="str">
        <f>IF('Res Rent Roll'!$B28="","",Rollover!BV28*'Res Rent Roll'!$S28*'Res Rent Roll'!$C28*(1+'Property Summary'!$L$22)^(Releasing!BW$2-1))</f>
        <v/>
      </c>
      <c r="BX27" s="47" t="str">
        <f>IF('Res Rent Roll'!$B28="","",Rollover!BW28*'Res Rent Roll'!$S28*'Res Rent Roll'!$C28*(1+'Property Summary'!$L$22)^(Releasing!BX$2-1))</f>
        <v/>
      </c>
      <c r="BY27" s="47" t="str">
        <f>IF('Res Rent Roll'!$B28="","",Rollover!BX28*'Res Rent Roll'!$S28*'Res Rent Roll'!$C28*(1+'Property Summary'!$L$22)^(Releasing!BY$2-1))</f>
        <v/>
      </c>
      <c r="BZ27" s="47" t="str">
        <f>IF('Res Rent Roll'!$B28="","",Rollover!BY28*'Res Rent Roll'!$S28*'Res Rent Roll'!$C28*(1+'Property Summary'!$L$22)^(Releasing!BZ$2-1))</f>
        <v/>
      </c>
      <c r="CA27" s="47" t="str">
        <f>IF('Res Rent Roll'!$B28="","",Rollover!BZ28*'Res Rent Roll'!$S28*'Res Rent Roll'!$C28*(1+'Property Summary'!$L$22)^(Releasing!CA$2-1))</f>
        <v/>
      </c>
      <c r="CB27" s="47" t="str">
        <f>IF('Res Rent Roll'!$B28="","",Rollover!CA28*'Res Rent Roll'!$S28*'Res Rent Roll'!$C28*(1+'Property Summary'!$L$22)^(Releasing!CB$2-1))</f>
        <v/>
      </c>
      <c r="CC27" s="47" t="str">
        <f>IF('Res Rent Roll'!$B28="","",Rollover!CB28*'Res Rent Roll'!$S28*'Res Rent Roll'!$C28*(1+'Property Summary'!$L$22)^(Releasing!CC$2-1))</f>
        <v/>
      </c>
      <c r="CD27" s="47" t="str">
        <f>IF('Res Rent Roll'!$B28="","",Rollover!CC28*'Res Rent Roll'!$S28*'Res Rent Roll'!$C28*(1+'Property Summary'!$L$22)^(Releasing!CD$2-1))</f>
        <v/>
      </c>
      <c r="CE27" s="47" t="str">
        <f>IF('Res Rent Roll'!$B28="","",Rollover!CD28*'Res Rent Roll'!$S28*'Res Rent Roll'!$C28*(1+'Property Summary'!$L$22)^(Releasing!CE$2-1))</f>
        <v/>
      </c>
      <c r="CF27" s="47" t="str">
        <f>IF('Res Rent Roll'!$B28="","",Rollover!CE28*'Res Rent Roll'!$S28*'Res Rent Roll'!$C28*(1+'Property Summary'!$L$22)^(Releasing!CF$2-1))</f>
        <v/>
      </c>
      <c r="CG27" s="47" t="str">
        <f>IF('Res Rent Roll'!$B28="","",Rollover!CF28*'Res Rent Roll'!$S28*'Res Rent Roll'!$C28*(1+'Property Summary'!$L$22)^(Releasing!CG$2-1))</f>
        <v/>
      </c>
      <c r="CH27" s="47" t="str">
        <f>IF('Res Rent Roll'!$B28="","",Rollover!CG28*'Res Rent Roll'!$S28*'Res Rent Roll'!$C28*(1+'Property Summary'!$L$22)^(Releasing!CH$2-1))</f>
        <v/>
      </c>
      <c r="CI27" s="47" t="str">
        <f>IF('Res Rent Roll'!$B28="","",Rollover!CH28*'Res Rent Roll'!$S28*'Res Rent Roll'!$C28*(1+'Property Summary'!$L$22)^(Releasing!CI$2-1))</f>
        <v/>
      </c>
      <c r="CJ27" s="47" t="str">
        <f>IF('Res Rent Roll'!$B28="","",Rollover!CI28*'Res Rent Roll'!$S28*'Res Rent Roll'!$C28*(1+'Property Summary'!$L$22)^(Releasing!CJ$2-1))</f>
        <v/>
      </c>
      <c r="CK27" s="47" t="str">
        <f>IF('Res Rent Roll'!$B28="","",Rollover!CJ28*'Res Rent Roll'!$S28*'Res Rent Roll'!$C28*(1+'Property Summary'!$L$22)^(Releasing!CK$2-1))</f>
        <v/>
      </c>
      <c r="CL27" s="47" t="str">
        <f>IF('Res Rent Roll'!$B28="","",Rollover!CK28*'Res Rent Roll'!$S28*'Res Rent Roll'!$C28*(1+'Property Summary'!$L$22)^(Releasing!CL$2-1))</f>
        <v/>
      </c>
      <c r="CM27" s="47" t="str">
        <f>IF('Res Rent Roll'!$B28="","",Rollover!CL28*'Res Rent Roll'!$S28*'Res Rent Roll'!$C28*(1+'Property Summary'!$L$22)^(Releasing!CM$2-1))</f>
        <v/>
      </c>
      <c r="CN27" s="47" t="str">
        <f>IF('Res Rent Roll'!$B28="","",Rollover!CM28*'Res Rent Roll'!$S28*'Res Rent Roll'!$C28*(1+'Property Summary'!$L$22)^(Releasing!CN$2-1))</f>
        <v/>
      </c>
      <c r="CO27" s="47" t="str">
        <f>IF('Res Rent Roll'!$B28="","",Rollover!CN28*'Res Rent Roll'!$S28*'Res Rent Roll'!$C28*(1+'Property Summary'!$L$22)^(Releasing!CO$2-1))</f>
        <v/>
      </c>
      <c r="CP27" s="47" t="str">
        <f>IF('Res Rent Roll'!$B28="","",Rollover!CO28*'Res Rent Roll'!$S28*'Res Rent Roll'!$C28*(1+'Property Summary'!$L$22)^(Releasing!CP$2-1))</f>
        <v/>
      </c>
      <c r="CQ27" s="47" t="str">
        <f>IF('Res Rent Roll'!$B28="","",Rollover!CP28*'Res Rent Roll'!$S28*'Res Rent Roll'!$C28*(1+'Property Summary'!$L$22)^(Releasing!CQ$2-1))</f>
        <v/>
      </c>
      <c r="CR27" s="47" t="str">
        <f>IF('Res Rent Roll'!$B28="","",Rollover!CQ28*'Res Rent Roll'!$S28*'Res Rent Roll'!$C28*(1+'Property Summary'!$L$22)^(Releasing!CR$2-1))</f>
        <v/>
      </c>
      <c r="CS27" s="47" t="str">
        <f>IF('Res Rent Roll'!$B28="","",Rollover!CR28*'Res Rent Roll'!$S28*'Res Rent Roll'!$C28*(1+'Property Summary'!$L$22)^(Releasing!CS$2-1))</f>
        <v/>
      </c>
      <c r="CT27" s="47" t="str">
        <f>IF('Res Rent Roll'!$B28="","",Rollover!CS28*'Res Rent Roll'!$S28*'Res Rent Roll'!$C28*(1+'Property Summary'!$L$22)^(Releasing!CT$2-1))</f>
        <v/>
      </c>
      <c r="CU27" s="47" t="str">
        <f>IF('Res Rent Roll'!$B28="","",Rollover!CT28*'Res Rent Roll'!$S28*'Res Rent Roll'!$C28*(1+'Property Summary'!$L$22)^(Releasing!CU$2-1))</f>
        <v/>
      </c>
      <c r="CV27" s="47" t="str">
        <f>IF('Res Rent Roll'!$B28="","",Rollover!CU28*'Res Rent Roll'!$S28*'Res Rent Roll'!$C28*(1+'Property Summary'!$L$22)^(Releasing!CV$2-1))</f>
        <v/>
      </c>
      <c r="CW27" s="47" t="str">
        <f>IF('Res Rent Roll'!$B28="","",Rollover!CV28*'Res Rent Roll'!$S28*'Res Rent Roll'!$C28*(1+'Property Summary'!$L$22)^(Releasing!CW$2-1))</f>
        <v/>
      </c>
      <c r="CX27" s="47" t="str">
        <f>IF('Res Rent Roll'!$B28="","",Rollover!CW28*'Res Rent Roll'!$S28*'Res Rent Roll'!$C28*(1+'Property Summary'!$L$22)^(Releasing!CX$2-1))</f>
        <v/>
      </c>
      <c r="CY27" s="47" t="str">
        <f>IF('Res Rent Roll'!$B28="","",Rollover!CX28*'Res Rent Roll'!$S28*'Res Rent Roll'!$C28*(1+'Property Summary'!$L$22)^(Releasing!CY$2-1))</f>
        <v/>
      </c>
      <c r="CZ27" s="47" t="str">
        <f>IF('Res Rent Roll'!$B28="","",Rollover!CY28*'Res Rent Roll'!$S28*'Res Rent Roll'!$C28*(1+'Property Summary'!$L$22)^(Releasing!CZ$2-1))</f>
        <v/>
      </c>
      <c r="DA27" s="47" t="str">
        <f>IF('Res Rent Roll'!$B28="","",Rollover!CZ28*'Res Rent Roll'!$S28*'Res Rent Roll'!$C28*(1+'Property Summary'!$L$22)^(Releasing!DA$2-1))</f>
        <v/>
      </c>
      <c r="DB27" s="47" t="str">
        <f>IF('Res Rent Roll'!$B28="","",Rollover!DA28*'Res Rent Roll'!$S28*'Res Rent Roll'!$C28*(1+'Property Summary'!$L$22)^(Releasing!DB$2-1))</f>
        <v/>
      </c>
      <c r="DC27" s="47" t="str">
        <f>IF('Res Rent Roll'!$B28="","",Rollover!DB28*'Res Rent Roll'!$S28*'Res Rent Roll'!$C28*(1+'Property Summary'!$L$22)^(Releasing!DC$2-1))</f>
        <v/>
      </c>
      <c r="DD27" s="47" t="str">
        <f>IF('Res Rent Roll'!$B28="","",Rollover!DC28*'Res Rent Roll'!$S28*'Res Rent Roll'!$C28*(1+'Property Summary'!$L$22)^(Releasing!DD$2-1))</f>
        <v/>
      </c>
      <c r="DE27" s="47" t="str">
        <f>IF('Res Rent Roll'!$B28="","",Rollover!DD28*'Res Rent Roll'!$S28*'Res Rent Roll'!$C28*(1+'Property Summary'!$L$22)^(Releasing!DE$2-1))</f>
        <v/>
      </c>
      <c r="DF27" s="47" t="str">
        <f>IF('Res Rent Roll'!$B28="","",Rollover!DE28*'Res Rent Roll'!$S28*'Res Rent Roll'!$C28*(1+'Property Summary'!$L$22)^(Releasing!DF$2-1))</f>
        <v/>
      </c>
      <c r="DG27" s="47" t="str">
        <f>IF('Res Rent Roll'!$B28="","",Rollover!DF28*'Res Rent Roll'!$S28*'Res Rent Roll'!$C28*(1+'Property Summary'!$L$22)^(Releasing!DG$2-1))</f>
        <v/>
      </c>
      <c r="DH27" s="47" t="str">
        <f>IF('Res Rent Roll'!$B28="","",Rollover!DG28*'Res Rent Roll'!$S28*'Res Rent Roll'!$C28*(1+'Property Summary'!$L$22)^(Releasing!DH$2-1))</f>
        <v/>
      </c>
      <c r="DI27" s="47" t="str">
        <f>IF('Res Rent Roll'!$B28="","",Rollover!DH28*'Res Rent Roll'!$S28*'Res Rent Roll'!$C28*(1+'Property Summary'!$L$22)^(Releasing!DI$2-1))</f>
        <v/>
      </c>
      <c r="DJ27" s="47" t="str">
        <f>IF('Res Rent Roll'!$B28="","",Rollover!DI28*'Res Rent Roll'!$S28*'Res Rent Roll'!$C28*(1+'Property Summary'!$L$22)^(Releasing!DJ$2-1))</f>
        <v/>
      </c>
      <c r="DK27" s="47" t="str">
        <f>IF('Res Rent Roll'!$B28="","",Rollover!DJ28*'Res Rent Roll'!$S28*'Res Rent Roll'!$C28*(1+'Property Summary'!$L$22)^(Releasing!DK$2-1))</f>
        <v/>
      </c>
      <c r="DL27" s="47" t="str">
        <f>IF('Res Rent Roll'!$B28="","",Rollover!DK28*'Res Rent Roll'!$S28*'Res Rent Roll'!$C28*(1+'Property Summary'!$L$22)^(Releasing!DL$2-1))</f>
        <v/>
      </c>
      <c r="DM27" s="47" t="str">
        <f>IF('Res Rent Roll'!$B28="","",Rollover!DL28*'Res Rent Roll'!$S28*'Res Rent Roll'!$C28*(1+'Property Summary'!$L$22)^(Releasing!DM$2-1))</f>
        <v/>
      </c>
      <c r="DN27" s="47" t="str">
        <f>IF('Res Rent Roll'!$B28="","",Rollover!DM28*'Res Rent Roll'!$S28*'Res Rent Roll'!$C28*(1+'Property Summary'!$L$22)^(Releasing!DN$2-1))</f>
        <v/>
      </c>
      <c r="DO27" s="47" t="str">
        <f>IF('Res Rent Roll'!$B28="","",Rollover!DN28*'Res Rent Roll'!$S28*'Res Rent Roll'!$C28*(1+'Property Summary'!$L$22)^(Releasing!DO$2-1))</f>
        <v/>
      </c>
      <c r="DP27" s="47" t="str">
        <f>IF('Res Rent Roll'!$B28="","",Rollover!DO28*'Res Rent Roll'!$S28*'Res Rent Roll'!$C28*(1+'Property Summary'!$L$22)^(Releasing!DP$2-1))</f>
        <v/>
      </c>
      <c r="DQ27" s="47" t="str">
        <f>IF('Res Rent Roll'!$B28="","",Rollover!DP28*'Res Rent Roll'!$S28*'Res Rent Roll'!$C28*(1+'Property Summary'!$L$22)^(Releasing!DQ$2-1))</f>
        <v/>
      </c>
      <c r="DR27" s="47" t="str">
        <f>IF('Res Rent Roll'!$B28="","",Rollover!DQ28*'Res Rent Roll'!$S28*'Res Rent Roll'!$C28*(1+'Property Summary'!$L$22)^(Releasing!DR$2-1))</f>
        <v/>
      </c>
      <c r="DS27" s="47" t="str">
        <f>IF('Res Rent Roll'!$B28="","",Rollover!DR28*'Res Rent Roll'!$S28*'Res Rent Roll'!$C28*(1+'Property Summary'!$L$22)^(Releasing!DS$2-1))</f>
        <v/>
      </c>
      <c r="DT27" s="47" t="str">
        <f>IF('Res Rent Roll'!$B28="","",Rollover!DS28*'Res Rent Roll'!$S28*'Res Rent Roll'!$C28*(1+'Property Summary'!$L$22)^(Releasing!DT$2-1))</f>
        <v/>
      </c>
      <c r="DU27" s="47" t="str">
        <f>IF('Res Rent Roll'!$B28="","",Rollover!DT28*'Res Rent Roll'!$S28*'Res Rent Roll'!$C28*(1+'Property Summary'!$L$22)^(Releasing!DU$2-1))</f>
        <v/>
      </c>
      <c r="DV27" s="47" t="str">
        <f>IF('Res Rent Roll'!$B28="","",Rollover!DU28*'Res Rent Roll'!$S28*'Res Rent Roll'!$C28*(1+'Property Summary'!$L$22)^(Releasing!DV$2-1))</f>
        <v/>
      </c>
      <c r="DW27" s="47" t="str">
        <f>IF('Res Rent Roll'!$B28="","",Rollover!DV28*'Res Rent Roll'!$S28*'Res Rent Roll'!$C28*(1+'Property Summary'!$L$22)^(Releasing!DW$2-1))</f>
        <v/>
      </c>
      <c r="DX27" s="47" t="str">
        <f>IF('Res Rent Roll'!$B28="","",Rollover!DW28*'Res Rent Roll'!$S28*'Res Rent Roll'!$C28*(1+'Property Summary'!$L$22)^(Releasing!DX$2-1))</f>
        <v/>
      </c>
      <c r="DY27" s="47" t="str">
        <f>IF('Res Rent Roll'!$B28="","",Rollover!DX28*'Res Rent Roll'!$S28*'Res Rent Roll'!$C28*(1+'Property Summary'!$L$22)^(Releasing!DY$2-1))</f>
        <v/>
      </c>
      <c r="DZ27" s="47" t="str">
        <f>IF('Res Rent Roll'!$B28="","",Rollover!DY28*'Res Rent Roll'!$S28*'Res Rent Roll'!$C28*(1+'Property Summary'!$L$22)^(Releasing!DZ$2-1))</f>
        <v/>
      </c>
      <c r="EA27" s="47" t="str">
        <f>IF('Res Rent Roll'!$B28="","",Rollover!DZ28*'Res Rent Roll'!$S28*'Res Rent Roll'!$C28*(1+'Property Summary'!$L$22)^(Releasing!EA$2-1))</f>
        <v/>
      </c>
      <c r="EB27" s="47" t="str">
        <f>IF('Res Rent Roll'!$B28="","",Rollover!EA28*'Res Rent Roll'!$S28*'Res Rent Roll'!$C28*(1+'Property Summary'!$L$22)^(Releasing!EB$2-1))</f>
        <v/>
      </c>
      <c r="EC27" s="47" t="str">
        <f>IF('Res Rent Roll'!$B28="","",Rollover!EB28*'Res Rent Roll'!$S28*'Res Rent Roll'!$C28*(1+'Property Summary'!$L$22)^(Releasing!EC$2-1))</f>
        <v/>
      </c>
      <c r="ED27" s="47" t="str">
        <f>IF('Res Rent Roll'!$B28="","",Rollover!EC28*'Res Rent Roll'!$S28*'Res Rent Roll'!$C28*(1+'Property Summary'!$L$22)^(Releasing!ED$2-1))</f>
        <v/>
      </c>
      <c r="EE27" s="47" t="str">
        <f>IF('Res Rent Roll'!$B28="","",Rollover!ED28*'Res Rent Roll'!$S28*'Res Rent Roll'!$C28*(1+'Property Summary'!$L$22)^(Releasing!EE$2-1))</f>
        <v/>
      </c>
      <c r="EF27" s="47" t="str">
        <f>IF('Res Rent Roll'!$B28="","",Rollover!EE28*'Res Rent Roll'!$S28*'Res Rent Roll'!$C28*(1+'Property Summary'!$L$22)^(Releasing!EF$2-1))</f>
        <v/>
      </c>
      <c r="EG27" s="47" t="str">
        <f>IF('Res Rent Roll'!$B28="","",Rollover!EF28*'Res Rent Roll'!$S28*'Res Rent Roll'!$C28*(1+'Property Summary'!$L$22)^(Releasing!EG$2-1))</f>
        <v/>
      </c>
      <c r="EH27" s="47" t="str">
        <f>IF('Res Rent Roll'!$B28="","",Rollover!EG28*'Res Rent Roll'!$S28*'Res Rent Roll'!$C28*(1+'Property Summary'!$L$22)^(Releasing!EH$2-1))</f>
        <v/>
      </c>
      <c r="EI27" s="47" t="str">
        <f>IF('Res Rent Roll'!$B28="","",Rollover!EH28*'Res Rent Roll'!$S28*'Res Rent Roll'!$C28*(1+'Property Summary'!$L$22)^(Releasing!EI$2-1))</f>
        <v/>
      </c>
      <c r="EJ27" s="47" t="str">
        <f>IF('Res Rent Roll'!$B28="","",Rollover!EI28*'Res Rent Roll'!$S28*'Res Rent Roll'!$C28*(1+'Property Summary'!$L$22)^(Releasing!EJ$2-1))</f>
        <v/>
      </c>
      <c r="EK27" s="47" t="str">
        <f>IF('Res Rent Roll'!$B28="","",Rollover!EJ28*'Res Rent Roll'!$S28*'Res Rent Roll'!$C28*(1+'Property Summary'!$L$22)^(Releasing!EK$2-1))</f>
        <v/>
      </c>
      <c r="EL27" s="47" t="str">
        <f>IF('Res Rent Roll'!$B28="","",Rollover!EK28*'Res Rent Roll'!$S28*'Res Rent Roll'!$C28*(1+'Property Summary'!$L$22)^(Releasing!EL$2-1))</f>
        <v/>
      </c>
      <c r="EM27" s="47" t="str">
        <f>IF('Res Rent Roll'!$B28="","",Rollover!EL28*'Res Rent Roll'!$S28*'Res Rent Roll'!$C28*(1+'Property Summary'!$L$22)^(Releasing!EM$2-1))</f>
        <v/>
      </c>
      <c r="EN27" s="47" t="str">
        <f>IF('Res Rent Roll'!$B28="","",Rollover!EM28*'Res Rent Roll'!$S28*'Res Rent Roll'!$C28*(1+'Property Summary'!$L$22)^(Releasing!EN$2-1))</f>
        <v/>
      </c>
      <c r="EO27" s="47" t="str">
        <f>IF('Res Rent Roll'!$B28="","",Rollover!EN28*'Res Rent Roll'!$S28*'Res Rent Roll'!$C28*(1+'Property Summary'!$L$22)^(Releasing!EO$2-1))</f>
        <v/>
      </c>
      <c r="EP27" s="47" t="str">
        <f>IF('Res Rent Roll'!$B28="","",Rollover!EO28*'Res Rent Roll'!$S28*'Res Rent Roll'!$C28*(1+'Property Summary'!$L$22)^(Releasing!EP$2-1))</f>
        <v/>
      </c>
      <c r="EQ27" s="47" t="str">
        <f>IF('Res Rent Roll'!$B28="","",Rollover!EP28*'Res Rent Roll'!$S28*'Res Rent Roll'!$C28*(1+'Property Summary'!$L$22)^(Releasing!EQ$2-1))</f>
        <v/>
      </c>
      <c r="ER27" s="47" t="str">
        <f>IF('Res Rent Roll'!$B28="","",Rollover!EQ28*'Res Rent Roll'!$S28*'Res Rent Roll'!$C28*(1+'Property Summary'!$L$22)^(Releasing!ER$2-1))</f>
        <v/>
      </c>
      <c r="ES27" s="47" t="str">
        <f>IF('Res Rent Roll'!$B28="","",Rollover!ER28*'Res Rent Roll'!$S28*'Res Rent Roll'!$C28*(1+'Property Summary'!$L$22)^(Releasing!ES$2-1))</f>
        <v/>
      </c>
      <c r="ET27" s="47" t="str">
        <f>IF('Res Rent Roll'!$B28="","",Rollover!ES28*'Res Rent Roll'!$S28*'Res Rent Roll'!$C28*(1+'Property Summary'!$L$22)^(Releasing!ET$2-1))</f>
        <v/>
      </c>
      <c r="EU27" s="47" t="str">
        <f>IF('Res Rent Roll'!$B28="","",Rollover!ET28*'Res Rent Roll'!$S28*'Res Rent Roll'!$C28*(1+'Property Summary'!$L$22)^(Releasing!EU$2-1))</f>
        <v/>
      </c>
      <c r="EV27" s="47" t="str">
        <f>IF('Res Rent Roll'!$B28="","",Rollover!EU28*'Res Rent Roll'!$S28*'Res Rent Roll'!$C28*(1+'Property Summary'!$L$22)^(Releasing!EV$2-1))</f>
        <v/>
      </c>
      <c r="EW27" s="47" t="str">
        <f>IF('Res Rent Roll'!$B28="","",Rollover!EV28*'Res Rent Roll'!$S28*'Res Rent Roll'!$C28*(1+'Property Summary'!$L$22)^(Releasing!EW$2-1))</f>
        <v/>
      </c>
      <c r="EX27" s="47" t="str">
        <f>IF('Res Rent Roll'!$B28="","",Rollover!EW28*'Res Rent Roll'!$S28*'Res Rent Roll'!$C28*(1+'Property Summary'!$L$22)^(Releasing!EX$2-1))</f>
        <v/>
      </c>
      <c r="EY27" s="47" t="str">
        <f>IF('Res Rent Roll'!$B28="","",Rollover!EX28*'Res Rent Roll'!$S28*'Res Rent Roll'!$C28*(1+'Property Summary'!$L$22)^(Releasing!EY$2-1))</f>
        <v/>
      </c>
      <c r="EZ27" s="47" t="str">
        <f>IF('Res Rent Roll'!$B28="","",Rollover!EY28*'Res Rent Roll'!$S28*'Res Rent Roll'!$C28*(1+'Property Summary'!$L$22)^(Releasing!EZ$2-1))</f>
        <v/>
      </c>
      <c r="FA27" s="47" t="str">
        <f>IF('Res Rent Roll'!$B28="","",Rollover!EZ28*'Res Rent Roll'!$S28*'Res Rent Roll'!$C28*(1+'Property Summary'!$L$22)^(Releasing!FA$2-1))</f>
        <v/>
      </c>
      <c r="FB27" s="47" t="str">
        <f>IF('Res Rent Roll'!$B28="","",Rollover!FA28*'Res Rent Roll'!$S28*'Res Rent Roll'!$C28*(1+'Property Summary'!$L$22)^(Releasing!FB$2-1))</f>
        <v/>
      </c>
      <c r="FC27" s="47" t="str">
        <f>IF('Res Rent Roll'!$B28="","",Rollover!FB28*'Res Rent Roll'!$S28*'Res Rent Roll'!$C28*(1+'Property Summary'!$L$22)^(Releasing!FC$2-1))</f>
        <v/>
      </c>
      <c r="FD27" s="47" t="str">
        <f>IF('Res Rent Roll'!$B28="","",Rollover!FC28*'Res Rent Roll'!$S28*'Res Rent Roll'!$C28*(1+'Property Summary'!$L$22)^(Releasing!FD$2-1))</f>
        <v/>
      </c>
      <c r="FE27" s="47" t="str">
        <f>IF('Res Rent Roll'!$B28="","",Rollover!FD28*'Res Rent Roll'!$S28*'Res Rent Roll'!$C28*(1+'Property Summary'!$L$22)^(Releasing!FE$2-1))</f>
        <v/>
      </c>
      <c r="FF27" s="47" t="str">
        <f>IF('Res Rent Roll'!$B28="","",Rollover!FE28*'Res Rent Roll'!$S28*'Res Rent Roll'!$C28*(1+'Property Summary'!$L$22)^(Releasing!FF$2-1))</f>
        <v/>
      </c>
      <c r="FG27" s="47" t="str">
        <f>IF('Res Rent Roll'!$B28="","",Rollover!FF28*'Res Rent Roll'!$S28*'Res Rent Roll'!$C28*(1+'Property Summary'!$L$22)^(Releasing!FG$2-1))</f>
        <v/>
      </c>
      <c r="FH27" s="47" t="str">
        <f>IF('Res Rent Roll'!$B28="","",Rollover!FG28*'Res Rent Roll'!$S28*'Res Rent Roll'!$C28*(1+'Property Summary'!$L$22)^(Releasing!FH$2-1))</f>
        <v/>
      </c>
      <c r="FI27" s="47" t="str">
        <f>IF('Res Rent Roll'!$B28="","",Rollover!FH28*'Res Rent Roll'!$S28*'Res Rent Roll'!$C28*(1+'Property Summary'!$L$22)^(Releasing!FI$2-1))</f>
        <v/>
      </c>
      <c r="FJ27" s="47" t="str">
        <f>IF('Res Rent Roll'!$B28="","",Rollover!FI28*'Res Rent Roll'!$S28*'Res Rent Roll'!$C28*(1+'Property Summary'!$L$22)^(Releasing!FJ$2-1))</f>
        <v/>
      </c>
      <c r="FK27" s="47" t="str">
        <f>IF('Res Rent Roll'!$B28="","",Rollover!FJ28*'Res Rent Roll'!$S28*'Res Rent Roll'!$C28*(1+'Property Summary'!$L$22)^(Releasing!FK$2-1))</f>
        <v/>
      </c>
      <c r="FL27" s="47" t="str">
        <f>IF('Res Rent Roll'!$B28="","",Rollover!FK28*'Res Rent Roll'!$S28*'Res Rent Roll'!$C28*(1+'Property Summary'!$L$22)^(Releasing!FL$2-1))</f>
        <v/>
      </c>
      <c r="FM27" s="47" t="str">
        <f>IF('Res Rent Roll'!$B28="","",Rollover!FL28*'Res Rent Roll'!$S28*'Res Rent Roll'!$C28*(1+'Property Summary'!$L$22)^(Releasing!FM$2-1))</f>
        <v/>
      </c>
      <c r="FN27" s="47" t="str">
        <f>IF('Res Rent Roll'!$B28="","",Rollover!FM28*'Res Rent Roll'!$S28*'Res Rent Roll'!$C28*(1+'Property Summary'!$L$22)^(Releasing!FN$2-1))</f>
        <v/>
      </c>
      <c r="FO27" s="47" t="str">
        <f>IF('Res Rent Roll'!$B28="","",Rollover!FN28*'Res Rent Roll'!$S28*'Res Rent Roll'!$C28*(1+'Property Summary'!$L$22)^(Releasing!FO$2-1))</f>
        <v/>
      </c>
      <c r="FP27" s="47" t="str">
        <f>IF('Res Rent Roll'!$B28="","",Rollover!FO28*'Res Rent Roll'!$S28*'Res Rent Roll'!$C28*(1+'Property Summary'!$L$22)^(Releasing!FP$2-1))</f>
        <v/>
      </c>
      <c r="FQ27" s="47" t="str">
        <f>IF('Res Rent Roll'!$B28="","",Rollover!FP28*'Res Rent Roll'!$S28*'Res Rent Roll'!$C28*(1+'Property Summary'!$L$22)^(Releasing!FQ$2-1))</f>
        <v/>
      </c>
      <c r="FR27" s="47" t="str">
        <f>IF('Res Rent Roll'!$B28="","",Rollover!FQ28*'Res Rent Roll'!$S28*'Res Rent Roll'!$C28*(1+'Property Summary'!$L$22)^(Releasing!FR$2-1))</f>
        <v/>
      </c>
      <c r="FS27" s="47" t="str">
        <f>IF('Res Rent Roll'!$B28="","",Rollover!FR28*'Res Rent Roll'!$S28*'Res Rent Roll'!$C28*(1+'Property Summary'!$L$22)^(Releasing!FS$2-1))</f>
        <v/>
      </c>
      <c r="FT27" s="47" t="str">
        <f>IF('Res Rent Roll'!$B28="","",Rollover!FS28*'Res Rent Roll'!$S28*'Res Rent Roll'!$C28*(1+'Property Summary'!$L$22)^(Releasing!FT$2-1))</f>
        <v/>
      </c>
      <c r="FU27" s="47" t="str">
        <f>IF('Res Rent Roll'!$B28="","",Rollover!FT28*'Res Rent Roll'!$S28*'Res Rent Roll'!$C28*(1+'Property Summary'!$L$22)^(Releasing!FU$2-1))</f>
        <v/>
      </c>
      <c r="FV27" s="47" t="str">
        <f>IF('Res Rent Roll'!$B28="","",Rollover!FU28*'Res Rent Roll'!$S28*'Res Rent Roll'!$C28*(1+'Property Summary'!$L$22)^(Releasing!FV$2-1))</f>
        <v/>
      </c>
      <c r="FW27" s="47" t="str">
        <f>IF('Res Rent Roll'!$B28="","",Rollover!FV28*'Res Rent Roll'!$S28*'Res Rent Roll'!$C28*(1+'Property Summary'!$L$22)^(Releasing!FW$2-1))</f>
        <v/>
      </c>
      <c r="FX27" s="47" t="str">
        <f>IF('Res Rent Roll'!$B28="","",Rollover!FW28*'Res Rent Roll'!$S28*'Res Rent Roll'!$C28*(1+'Property Summary'!$L$22)^(Releasing!FX$2-1))</f>
        <v/>
      </c>
      <c r="FY27" s="47" t="str">
        <f>IF('Res Rent Roll'!$B28="","",Rollover!FX28*'Res Rent Roll'!$S28*'Res Rent Roll'!$C28*(1+'Property Summary'!$L$22)^(Releasing!FY$2-1))</f>
        <v/>
      </c>
      <c r="FZ27" s="47" t="str">
        <f>IF('Res Rent Roll'!$B28="","",Rollover!FY28*'Res Rent Roll'!$S28*'Res Rent Roll'!$C28*(1+'Property Summary'!$L$22)^(Releasing!FZ$2-1))</f>
        <v/>
      </c>
      <c r="GA27" s="48" t="str">
        <f>IF('Res Rent Roll'!$B28="","",Rollover!FZ28*'Res Rent Roll'!$S28*'Res Rent Roll'!$C28*(1+'Property Summary'!$L$22)^(Releasing!GA$2-1))</f>
        <v/>
      </c>
    </row>
    <row r="28" spans="2:183" x14ac:dyDescent="0.3">
      <c r="B28" s="42" t="str">
        <f>IF('Res Rent Roll'!$B29="","",'Res Rent Roll'!$B29)</f>
        <v/>
      </c>
      <c r="C28" s="43"/>
      <c r="D28" s="47" t="str">
        <f>IF('Res Rent Roll'!$B29="","",Rollover!C29*'Res Rent Roll'!$S29*'Res Rent Roll'!$C29*(1+'Property Summary'!$L$22)^(Releasing!D$2-1))</f>
        <v/>
      </c>
      <c r="E28" s="47" t="str">
        <f>IF('Res Rent Roll'!$B29="","",Rollover!D29*'Res Rent Roll'!$S29*'Res Rent Roll'!$C29*(1+'Property Summary'!$L$22)^(Releasing!E$2-1))</f>
        <v/>
      </c>
      <c r="F28" s="47" t="str">
        <f>IF('Res Rent Roll'!$B29="","",Rollover!E29*'Res Rent Roll'!$S29*'Res Rent Roll'!$C29*(1+'Property Summary'!$L$22)^(Releasing!F$2-1))</f>
        <v/>
      </c>
      <c r="G28" s="47" t="str">
        <f>IF('Res Rent Roll'!$B29="","",Rollover!F29*'Res Rent Roll'!$S29*'Res Rent Roll'!$C29*(1+'Property Summary'!$L$22)^(Releasing!G$2-1))</f>
        <v/>
      </c>
      <c r="H28" s="47" t="str">
        <f>IF('Res Rent Roll'!$B29="","",Rollover!G29*'Res Rent Roll'!$S29*'Res Rent Roll'!$C29*(1+'Property Summary'!$L$22)^(Releasing!H$2-1))</f>
        <v/>
      </c>
      <c r="I28" s="47" t="str">
        <f>IF('Res Rent Roll'!$B29="","",Rollover!H29*'Res Rent Roll'!$S29*'Res Rent Roll'!$C29*(1+'Property Summary'!$L$22)^(Releasing!I$2-1))</f>
        <v/>
      </c>
      <c r="J28" s="47" t="str">
        <f>IF('Res Rent Roll'!$B29="","",Rollover!I29*'Res Rent Roll'!$S29*'Res Rent Roll'!$C29*(1+'Property Summary'!$L$22)^(Releasing!J$2-1))</f>
        <v/>
      </c>
      <c r="K28" s="47" t="str">
        <f>IF('Res Rent Roll'!$B29="","",Rollover!J29*'Res Rent Roll'!$S29*'Res Rent Roll'!$C29*(1+'Property Summary'!$L$22)^(Releasing!K$2-1))</f>
        <v/>
      </c>
      <c r="L28" s="47" t="str">
        <f>IF('Res Rent Roll'!$B29="","",Rollover!K29*'Res Rent Roll'!$S29*'Res Rent Roll'!$C29*(1+'Property Summary'!$L$22)^(Releasing!L$2-1))</f>
        <v/>
      </c>
      <c r="M28" s="47" t="str">
        <f>IF('Res Rent Roll'!$B29="","",Rollover!L29*'Res Rent Roll'!$S29*'Res Rent Roll'!$C29*(1+'Property Summary'!$L$22)^(Releasing!M$2-1))</f>
        <v/>
      </c>
      <c r="N28" s="47" t="str">
        <f>IF('Res Rent Roll'!$B29="","",Rollover!M29*'Res Rent Roll'!$S29*'Res Rent Roll'!$C29*(1+'Property Summary'!$L$22)^(Releasing!N$2-1))</f>
        <v/>
      </c>
      <c r="O28" s="47" t="str">
        <f>IF('Res Rent Roll'!$B29="","",Rollover!N29*'Res Rent Roll'!$S29*'Res Rent Roll'!$C29*(1+'Property Summary'!$L$22)^(Releasing!O$2-1))</f>
        <v/>
      </c>
      <c r="P28" s="47" t="str">
        <f>IF('Res Rent Roll'!$B29="","",Rollover!O29*'Res Rent Roll'!$S29*'Res Rent Roll'!$C29*(1+'Property Summary'!$L$22)^(Releasing!P$2-1))</f>
        <v/>
      </c>
      <c r="Q28" s="47" t="str">
        <f>IF('Res Rent Roll'!$B29="","",Rollover!P29*'Res Rent Roll'!$S29*'Res Rent Roll'!$C29*(1+'Property Summary'!$L$22)^(Releasing!Q$2-1))</f>
        <v/>
      </c>
      <c r="R28" s="47" t="str">
        <f>IF('Res Rent Roll'!$B29="","",Rollover!Q29*'Res Rent Roll'!$S29*'Res Rent Roll'!$C29*(1+'Property Summary'!$L$22)^(Releasing!R$2-1))</f>
        <v/>
      </c>
      <c r="S28" s="47" t="str">
        <f>IF('Res Rent Roll'!$B29="","",Rollover!R29*'Res Rent Roll'!$S29*'Res Rent Roll'!$C29*(1+'Property Summary'!$L$22)^(Releasing!S$2-1))</f>
        <v/>
      </c>
      <c r="T28" s="47" t="str">
        <f>IF('Res Rent Roll'!$B29="","",Rollover!S29*'Res Rent Roll'!$S29*'Res Rent Roll'!$C29*(1+'Property Summary'!$L$22)^(Releasing!T$2-1))</f>
        <v/>
      </c>
      <c r="U28" s="47" t="str">
        <f>IF('Res Rent Roll'!$B29="","",Rollover!T29*'Res Rent Roll'!$S29*'Res Rent Roll'!$C29*(1+'Property Summary'!$L$22)^(Releasing!U$2-1))</f>
        <v/>
      </c>
      <c r="V28" s="47" t="str">
        <f>IF('Res Rent Roll'!$B29="","",Rollover!U29*'Res Rent Roll'!$S29*'Res Rent Roll'!$C29*(1+'Property Summary'!$L$22)^(Releasing!V$2-1))</f>
        <v/>
      </c>
      <c r="W28" s="47" t="str">
        <f>IF('Res Rent Roll'!$B29="","",Rollover!V29*'Res Rent Roll'!$S29*'Res Rent Roll'!$C29*(1+'Property Summary'!$L$22)^(Releasing!W$2-1))</f>
        <v/>
      </c>
      <c r="X28" s="47" t="str">
        <f>IF('Res Rent Roll'!$B29="","",Rollover!W29*'Res Rent Roll'!$S29*'Res Rent Roll'!$C29*(1+'Property Summary'!$L$22)^(Releasing!X$2-1))</f>
        <v/>
      </c>
      <c r="Y28" s="47" t="str">
        <f>IF('Res Rent Roll'!$B29="","",Rollover!X29*'Res Rent Roll'!$S29*'Res Rent Roll'!$C29*(1+'Property Summary'!$L$22)^(Releasing!Y$2-1))</f>
        <v/>
      </c>
      <c r="Z28" s="47" t="str">
        <f>IF('Res Rent Roll'!$B29="","",Rollover!Y29*'Res Rent Roll'!$S29*'Res Rent Roll'!$C29*(1+'Property Summary'!$L$22)^(Releasing!Z$2-1))</f>
        <v/>
      </c>
      <c r="AA28" s="47" t="str">
        <f>IF('Res Rent Roll'!$B29="","",Rollover!Z29*'Res Rent Roll'!$S29*'Res Rent Roll'!$C29*(1+'Property Summary'!$L$22)^(Releasing!AA$2-1))</f>
        <v/>
      </c>
      <c r="AB28" s="47" t="str">
        <f>IF('Res Rent Roll'!$B29="","",Rollover!AA29*'Res Rent Roll'!$S29*'Res Rent Roll'!$C29*(1+'Property Summary'!$L$22)^(Releasing!AB$2-1))</f>
        <v/>
      </c>
      <c r="AC28" s="47" t="str">
        <f>IF('Res Rent Roll'!$B29="","",Rollover!AB29*'Res Rent Roll'!$S29*'Res Rent Roll'!$C29*(1+'Property Summary'!$L$22)^(Releasing!AC$2-1))</f>
        <v/>
      </c>
      <c r="AD28" s="47" t="str">
        <f>IF('Res Rent Roll'!$B29="","",Rollover!AC29*'Res Rent Roll'!$S29*'Res Rent Roll'!$C29*(1+'Property Summary'!$L$22)^(Releasing!AD$2-1))</f>
        <v/>
      </c>
      <c r="AE28" s="47" t="str">
        <f>IF('Res Rent Roll'!$B29="","",Rollover!AD29*'Res Rent Roll'!$S29*'Res Rent Roll'!$C29*(1+'Property Summary'!$L$22)^(Releasing!AE$2-1))</f>
        <v/>
      </c>
      <c r="AF28" s="47" t="str">
        <f>IF('Res Rent Roll'!$B29="","",Rollover!AE29*'Res Rent Roll'!$S29*'Res Rent Roll'!$C29*(1+'Property Summary'!$L$22)^(Releasing!AF$2-1))</f>
        <v/>
      </c>
      <c r="AG28" s="47" t="str">
        <f>IF('Res Rent Roll'!$B29="","",Rollover!AF29*'Res Rent Roll'!$S29*'Res Rent Roll'!$C29*(1+'Property Summary'!$L$22)^(Releasing!AG$2-1))</f>
        <v/>
      </c>
      <c r="AH28" s="47" t="str">
        <f>IF('Res Rent Roll'!$B29="","",Rollover!AG29*'Res Rent Roll'!$S29*'Res Rent Roll'!$C29*(1+'Property Summary'!$L$22)^(Releasing!AH$2-1))</f>
        <v/>
      </c>
      <c r="AI28" s="47" t="str">
        <f>IF('Res Rent Roll'!$B29="","",Rollover!AH29*'Res Rent Roll'!$S29*'Res Rent Roll'!$C29*(1+'Property Summary'!$L$22)^(Releasing!AI$2-1))</f>
        <v/>
      </c>
      <c r="AJ28" s="47" t="str">
        <f>IF('Res Rent Roll'!$B29="","",Rollover!AI29*'Res Rent Roll'!$S29*'Res Rent Roll'!$C29*(1+'Property Summary'!$L$22)^(Releasing!AJ$2-1))</f>
        <v/>
      </c>
      <c r="AK28" s="47" t="str">
        <f>IF('Res Rent Roll'!$B29="","",Rollover!AJ29*'Res Rent Roll'!$S29*'Res Rent Roll'!$C29*(1+'Property Summary'!$L$22)^(Releasing!AK$2-1))</f>
        <v/>
      </c>
      <c r="AL28" s="47" t="str">
        <f>IF('Res Rent Roll'!$B29="","",Rollover!AK29*'Res Rent Roll'!$S29*'Res Rent Roll'!$C29*(1+'Property Summary'!$L$22)^(Releasing!AL$2-1))</f>
        <v/>
      </c>
      <c r="AM28" s="47" t="str">
        <f>IF('Res Rent Roll'!$B29="","",Rollover!AL29*'Res Rent Roll'!$S29*'Res Rent Roll'!$C29*(1+'Property Summary'!$L$22)^(Releasing!AM$2-1))</f>
        <v/>
      </c>
      <c r="AN28" s="47" t="str">
        <f>IF('Res Rent Roll'!$B29="","",Rollover!AM29*'Res Rent Roll'!$S29*'Res Rent Roll'!$C29*(1+'Property Summary'!$L$22)^(Releasing!AN$2-1))</f>
        <v/>
      </c>
      <c r="AO28" s="47" t="str">
        <f>IF('Res Rent Roll'!$B29="","",Rollover!AN29*'Res Rent Roll'!$S29*'Res Rent Roll'!$C29*(1+'Property Summary'!$L$22)^(Releasing!AO$2-1))</f>
        <v/>
      </c>
      <c r="AP28" s="47" t="str">
        <f>IF('Res Rent Roll'!$B29="","",Rollover!AO29*'Res Rent Roll'!$S29*'Res Rent Roll'!$C29*(1+'Property Summary'!$L$22)^(Releasing!AP$2-1))</f>
        <v/>
      </c>
      <c r="AQ28" s="47" t="str">
        <f>IF('Res Rent Roll'!$B29="","",Rollover!AP29*'Res Rent Roll'!$S29*'Res Rent Roll'!$C29*(1+'Property Summary'!$L$22)^(Releasing!AQ$2-1))</f>
        <v/>
      </c>
      <c r="AR28" s="47" t="str">
        <f>IF('Res Rent Roll'!$B29="","",Rollover!AQ29*'Res Rent Roll'!$S29*'Res Rent Roll'!$C29*(1+'Property Summary'!$L$22)^(Releasing!AR$2-1))</f>
        <v/>
      </c>
      <c r="AS28" s="47" t="str">
        <f>IF('Res Rent Roll'!$B29="","",Rollover!AR29*'Res Rent Roll'!$S29*'Res Rent Roll'!$C29*(1+'Property Summary'!$L$22)^(Releasing!AS$2-1))</f>
        <v/>
      </c>
      <c r="AT28" s="47" t="str">
        <f>IF('Res Rent Roll'!$B29="","",Rollover!AS29*'Res Rent Roll'!$S29*'Res Rent Roll'!$C29*(1+'Property Summary'!$L$22)^(Releasing!AT$2-1))</f>
        <v/>
      </c>
      <c r="AU28" s="47" t="str">
        <f>IF('Res Rent Roll'!$B29="","",Rollover!AT29*'Res Rent Roll'!$S29*'Res Rent Roll'!$C29*(1+'Property Summary'!$L$22)^(Releasing!AU$2-1))</f>
        <v/>
      </c>
      <c r="AV28" s="47" t="str">
        <f>IF('Res Rent Roll'!$B29="","",Rollover!AU29*'Res Rent Roll'!$S29*'Res Rent Roll'!$C29*(1+'Property Summary'!$L$22)^(Releasing!AV$2-1))</f>
        <v/>
      </c>
      <c r="AW28" s="47" t="str">
        <f>IF('Res Rent Roll'!$B29="","",Rollover!AV29*'Res Rent Roll'!$S29*'Res Rent Roll'!$C29*(1+'Property Summary'!$L$22)^(Releasing!AW$2-1))</f>
        <v/>
      </c>
      <c r="AX28" s="47" t="str">
        <f>IF('Res Rent Roll'!$B29="","",Rollover!AW29*'Res Rent Roll'!$S29*'Res Rent Roll'!$C29*(1+'Property Summary'!$L$22)^(Releasing!AX$2-1))</f>
        <v/>
      </c>
      <c r="AY28" s="47" t="str">
        <f>IF('Res Rent Roll'!$B29="","",Rollover!AX29*'Res Rent Roll'!$S29*'Res Rent Roll'!$C29*(1+'Property Summary'!$L$22)^(Releasing!AY$2-1))</f>
        <v/>
      </c>
      <c r="AZ28" s="47" t="str">
        <f>IF('Res Rent Roll'!$B29="","",Rollover!AY29*'Res Rent Roll'!$S29*'Res Rent Roll'!$C29*(1+'Property Summary'!$L$22)^(Releasing!AZ$2-1))</f>
        <v/>
      </c>
      <c r="BA28" s="47" t="str">
        <f>IF('Res Rent Roll'!$B29="","",Rollover!AZ29*'Res Rent Roll'!$S29*'Res Rent Roll'!$C29*(1+'Property Summary'!$L$22)^(Releasing!BA$2-1))</f>
        <v/>
      </c>
      <c r="BB28" s="47" t="str">
        <f>IF('Res Rent Roll'!$B29="","",Rollover!BA29*'Res Rent Roll'!$S29*'Res Rent Roll'!$C29*(1+'Property Summary'!$L$22)^(Releasing!BB$2-1))</f>
        <v/>
      </c>
      <c r="BC28" s="47" t="str">
        <f>IF('Res Rent Roll'!$B29="","",Rollover!BB29*'Res Rent Roll'!$S29*'Res Rent Roll'!$C29*(1+'Property Summary'!$L$22)^(Releasing!BC$2-1))</f>
        <v/>
      </c>
      <c r="BD28" s="47" t="str">
        <f>IF('Res Rent Roll'!$B29="","",Rollover!BC29*'Res Rent Roll'!$S29*'Res Rent Roll'!$C29*(1+'Property Summary'!$L$22)^(Releasing!BD$2-1))</f>
        <v/>
      </c>
      <c r="BE28" s="47" t="str">
        <f>IF('Res Rent Roll'!$B29="","",Rollover!BD29*'Res Rent Roll'!$S29*'Res Rent Roll'!$C29*(1+'Property Summary'!$L$22)^(Releasing!BE$2-1))</f>
        <v/>
      </c>
      <c r="BF28" s="47" t="str">
        <f>IF('Res Rent Roll'!$B29="","",Rollover!BE29*'Res Rent Roll'!$S29*'Res Rent Roll'!$C29*(1+'Property Summary'!$L$22)^(Releasing!BF$2-1))</f>
        <v/>
      </c>
      <c r="BG28" s="47" t="str">
        <f>IF('Res Rent Roll'!$B29="","",Rollover!BF29*'Res Rent Roll'!$S29*'Res Rent Roll'!$C29*(1+'Property Summary'!$L$22)^(Releasing!BG$2-1))</f>
        <v/>
      </c>
      <c r="BH28" s="47" t="str">
        <f>IF('Res Rent Roll'!$B29="","",Rollover!BG29*'Res Rent Roll'!$S29*'Res Rent Roll'!$C29*(1+'Property Summary'!$L$22)^(Releasing!BH$2-1))</f>
        <v/>
      </c>
      <c r="BI28" s="47" t="str">
        <f>IF('Res Rent Roll'!$B29="","",Rollover!BH29*'Res Rent Roll'!$S29*'Res Rent Roll'!$C29*(1+'Property Summary'!$L$22)^(Releasing!BI$2-1))</f>
        <v/>
      </c>
      <c r="BJ28" s="47" t="str">
        <f>IF('Res Rent Roll'!$B29="","",Rollover!BI29*'Res Rent Roll'!$S29*'Res Rent Roll'!$C29*(1+'Property Summary'!$L$22)^(Releasing!BJ$2-1))</f>
        <v/>
      </c>
      <c r="BK28" s="47" t="str">
        <f>IF('Res Rent Roll'!$B29="","",Rollover!BJ29*'Res Rent Roll'!$S29*'Res Rent Roll'!$C29*(1+'Property Summary'!$L$22)^(Releasing!BK$2-1))</f>
        <v/>
      </c>
      <c r="BL28" s="47" t="str">
        <f>IF('Res Rent Roll'!$B29="","",Rollover!BK29*'Res Rent Roll'!$S29*'Res Rent Roll'!$C29*(1+'Property Summary'!$L$22)^(Releasing!BL$2-1))</f>
        <v/>
      </c>
      <c r="BM28" s="47" t="str">
        <f>IF('Res Rent Roll'!$B29="","",Rollover!BL29*'Res Rent Roll'!$S29*'Res Rent Roll'!$C29*(1+'Property Summary'!$L$22)^(Releasing!BM$2-1))</f>
        <v/>
      </c>
      <c r="BN28" s="47" t="str">
        <f>IF('Res Rent Roll'!$B29="","",Rollover!BM29*'Res Rent Roll'!$S29*'Res Rent Roll'!$C29*(1+'Property Summary'!$L$22)^(Releasing!BN$2-1))</f>
        <v/>
      </c>
      <c r="BO28" s="47" t="str">
        <f>IF('Res Rent Roll'!$B29="","",Rollover!BN29*'Res Rent Roll'!$S29*'Res Rent Roll'!$C29*(1+'Property Summary'!$L$22)^(Releasing!BO$2-1))</f>
        <v/>
      </c>
      <c r="BP28" s="47" t="str">
        <f>IF('Res Rent Roll'!$B29="","",Rollover!BO29*'Res Rent Roll'!$S29*'Res Rent Roll'!$C29*(1+'Property Summary'!$L$22)^(Releasing!BP$2-1))</f>
        <v/>
      </c>
      <c r="BQ28" s="47" t="str">
        <f>IF('Res Rent Roll'!$B29="","",Rollover!BP29*'Res Rent Roll'!$S29*'Res Rent Roll'!$C29*(1+'Property Summary'!$L$22)^(Releasing!BQ$2-1))</f>
        <v/>
      </c>
      <c r="BR28" s="47" t="str">
        <f>IF('Res Rent Roll'!$B29="","",Rollover!BQ29*'Res Rent Roll'!$S29*'Res Rent Roll'!$C29*(1+'Property Summary'!$L$22)^(Releasing!BR$2-1))</f>
        <v/>
      </c>
      <c r="BS28" s="47" t="str">
        <f>IF('Res Rent Roll'!$B29="","",Rollover!BR29*'Res Rent Roll'!$S29*'Res Rent Roll'!$C29*(1+'Property Summary'!$L$22)^(Releasing!BS$2-1))</f>
        <v/>
      </c>
      <c r="BT28" s="47" t="str">
        <f>IF('Res Rent Roll'!$B29="","",Rollover!BS29*'Res Rent Roll'!$S29*'Res Rent Roll'!$C29*(1+'Property Summary'!$L$22)^(Releasing!BT$2-1))</f>
        <v/>
      </c>
      <c r="BU28" s="47" t="str">
        <f>IF('Res Rent Roll'!$B29="","",Rollover!BT29*'Res Rent Roll'!$S29*'Res Rent Roll'!$C29*(1+'Property Summary'!$L$22)^(Releasing!BU$2-1))</f>
        <v/>
      </c>
      <c r="BV28" s="47" t="str">
        <f>IF('Res Rent Roll'!$B29="","",Rollover!BU29*'Res Rent Roll'!$S29*'Res Rent Roll'!$C29*(1+'Property Summary'!$L$22)^(Releasing!BV$2-1))</f>
        <v/>
      </c>
      <c r="BW28" s="47" t="str">
        <f>IF('Res Rent Roll'!$B29="","",Rollover!BV29*'Res Rent Roll'!$S29*'Res Rent Roll'!$C29*(1+'Property Summary'!$L$22)^(Releasing!BW$2-1))</f>
        <v/>
      </c>
      <c r="BX28" s="47" t="str">
        <f>IF('Res Rent Roll'!$B29="","",Rollover!BW29*'Res Rent Roll'!$S29*'Res Rent Roll'!$C29*(1+'Property Summary'!$L$22)^(Releasing!BX$2-1))</f>
        <v/>
      </c>
      <c r="BY28" s="47" t="str">
        <f>IF('Res Rent Roll'!$B29="","",Rollover!BX29*'Res Rent Roll'!$S29*'Res Rent Roll'!$C29*(1+'Property Summary'!$L$22)^(Releasing!BY$2-1))</f>
        <v/>
      </c>
      <c r="BZ28" s="47" t="str">
        <f>IF('Res Rent Roll'!$B29="","",Rollover!BY29*'Res Rent Roll'!$S29*'Res Rent Roll'!$C29*(1+'Property Summary'!$L$22)^(Releasing!BZ$2-1))</f>
        <v/>
      </c>
      <c r="CA28" s="47" t="str">
        <f>IF('Res Rent Roll'!$B29="","",Rollover!BZ29*'Res Rent Roll'!$S29*'Res Rent Roll'!$C29*(1+'Property Summary'!$L$22)^(Releasing!CA$2-1))</f>
        <v/>
      </c>
      <c r="CB28" s="47" t="str">
        <f>IF('Res Rent Roll'!$B29="","",Rollover!CA29*'Res Rent Roll'!$S29*'Res Rent Roll'!$C29*(1+'Property Summary'!$L$22)^(Releasing!CB$2-1))</f>
        <v/>
      </c>
      <c r="CC28" s="47" t="str">
        <f>IF('Res Rent Roll'!$B29="","",Rollover!CB29*'Res Rent Roll'!$S29*'Res Rent Roll'!$C29*(1+'Property Summary'!$L$22)^(Releasing!CC$2-1))</f>
        <v/>
      </c>
      <c r="CD28" s="47" t="str">
        <f>IF('Res Rent Roll'!$B29="","",Rollover!CC29*'Res Rent Roll'!$S29*'Res Rent Roll'!$C29*(1+'Property Summary'!$L$22)^(Releasing!CD$2-1))</f>
        <v/>
      </c>
      <c r="CE28" s="47" t="str">
        <f>IF('Res Rent Roll'!$B29="","",Rollover!CD29*'Res Rent Roll'!$S29*'Res Rent Roll'!$C29*(1+'Property Summary'!$L$22)^(Releasing!CE$2-1))</f>
        <v/>
      </c>
      <c r="CF28" s="47" t="str">
        <f>IF('Res Rent Roll'!$B29="","",Rollover!CE29*'Res Rent Roll'!$S29*'Res Rent Roll'!$C29*(1+'Property Summary'!$L$22)^(Releasing!CF$2-1))</f>
        <v/>
      </c>
      <c r="CG28" s="47" t="str">
        <f>IF('Res Rent Roll'!$B29="","",Rollover!CF29*'Res Rent Roll'!$S29*'Res Rent Roll'!$C29*(1+'Property Summary'!$L$22)^(Releasing!CG$2-1))</f>
        <v/>
      </c>
      <c r="CH28" s="47" t="str">
        <f>IF('Res Rent Roll'!$B29="","",Rollover!CG29*'Res Rent Roll'!$S29*'Res Rent Roll'!$C29*(1+'Property Summary'!$L$22)^(Releasing!CH$2-1))</f>
        <v/>
      </c>
      <c r="CI28" s="47" t="str">
        <f>IF('Res Rent Roll'!$B29="","",Rollover!CH29*'Res Rent Roll'!$S29*'Res Rent Roll'!$C29*(1+'Property Summary'!$L$22)^(Releasing!CI$2-1))</f>
        <v/>
      </c>
      <c r="CJ28" s="47" t="str">
        <f>IF('Res Rent Roll'!$B29="","",Rollover!CI29*'Res Rent Roll'!$S29*'Res Rent Roll'!$C29*(1+'Property Summary'!$L$22)^(Releasing!CJ$2-1))</f>
        <v/>
      </c>
      <c r="CK28" s="47" t="str">
        <f>IF('Res Rent Roll'!$B29="","",Rollover!CJ29*'Res Rent Roll'!$S29*'Res Rent Roll'!$C29*(1+'Property Summary'!$L$22)^(Releasing!CK$2-1))</f>
        <v/>
      </c>
      <c r="CL28" s="47" t="str">
        <f>IF('Res Rent Roll'!$B29="","",Rollover!CK29*'Res Rent Roll'!$S29*'Res Rent Roll'!$C29*(1+'Property Summary'!$L$22)^(Releasing!CL$2-1))</f>
        <v/>
      </c>
      <c r="CM28" s="47" t="str">
        <f>IF('Res Rent Roll'!$B29="","",Rollover!CL29*'Res Rent Roll'!$S29*'Res Rent Roll'!$C29*(1+'Property Summary'!$L$22)^(Releasing!CM$2-1))</f>
        <v/>
      </c>
      <c r="CN28" s="47" t="str">
        <f>IF('Res Rent Roll'!$B29="","",Rollover!CM29*'Res Rent Roll'!$S29*'Res Rent Roll'!$C29*(1+'Property Summary'!$L$22)^(Releasing!CN$2-1))</f>
        <v/>
      </c>
      <c r="CO28" s="47" t="str">
        <f>IF('Res Rent Roll'!$B29="","",Rollover!CN29*'Res Rent Roll'!$S29*'Res Rent Roll'!$C29*(1+'Property Summary'!$L$22)^(Releasing!CO$2-1))</f>
        <v/>
      </c>
      <c r="CP28" s="47" t="str">
        <f>IF('Res Rent Roll'!$B29="","",Rollover!CO29*'Res Rent Roll'!$S29*'Res Rent Roll'!$C29*(1+'Property Summary'!$L$22)^(Releasing!CP$2-1))</f>
        <v/>
      </c>
      <c r="CQ28" s="47" t="str">
        <f>IF('Res Rent Roll'!$B29="","",Rollover!CP29*'Res Rent Roll'!$S29*'Res Rent Roll'!$C29*(1+'Property Summary'!$L$22)^(Releasing!CQ$2-1))</f>
        <v/>
      </c>
      <c r="CR28" s="47" t="str">
        <f>IF('Res Rent Roll'!$B29="","",Rollover!CQ29*'Res Rent Roll'!$S29*'Res Rent Roll'!$C29*(1+'Property Summary'!$L$22)^(Releasing!CR$2-1))</f>
        <v/>
      </c>
      <c r="CS28" s="47" t="str">
        <f>IF('Res Rent Roll'!$B29="","",Rollover!CR29*'Res Rent Roll'!$S29*'Res Rent Roll'!$C29*(1+'Property Summary'!$L$22)^(Releasing!CS$2-1))</f>
        <v/>
      </c>
      <c r="CT28" s="47" t="str">
        <f>IF('Res Rent Roll'!$B29="","",Rollover!CS29*'Res Rent Roll'!$S29*'Res Rent Roll'!$C29*(1+'Property Summary'!$L$22)^(Releasing!CT$2-1))</f>
        <v/>
      </c>
      <c r="CU28" s="47" t="str">
        <f>IF('Res Rent Roll'!$B29="","",Rollover!CT29*'Res Rent Roll'!$S29*'Res Rent Roll'!$C29*(1+'Property Summary'!$L$22)^(Releasing!CU$2-1))</f>
        <v/>
      </c>
      <c r="CV28" s="47" t="str">
        <f>IF('Res Rent Roll'!$B29="","",Rollover!CU29*'Res Rent Roll'!$S29*'Res Rent Roll'!$C29*(1+'Property Summary'!$L$22)^(Releasing!CV$2-1))</f>
        <v/>
      </c>
      <c r="CW28" s="47" t="str">
        <f>IF('Res Rent Roll'!$B29="","",Rollover!CV29*'Res Rent Roll'!$S29*'Res Rent Roll'!$C29*(1+'Property Summary'!$L$22)^(Releasing!CW$2-1))</f>
        <v/>
      </c>
      <c r="CX28" s="47" t="str">
        <f>IF('Res Rent Roll'!$B29="","",Rollover!CW29*'Res Rent Roll'!$S29*'Res Rent Roll'!$C29*(1+'Property Summary'!$L$22)^(Releasing!CX$2-1))</f>
        <v/>
      </c>
      <c r="CY28" s="47" t="str">
        <f>IF('Res Rent Roll'!$B29="","",Rollover!CX29*'Res Rent Roll'!$S29*'Res Rent Roll'!$C29*(1+'Property Summary'!$L$22)^(Releasing!CY$2-1))</f>
        <v/>
      </c>
      <c r="CZ28" s="47" t="str">
        <f>IF('Res Rent Roll'!$B29="","",Rollover!CY29*'Res Rent Roll'!$S29*'Res Rent Roll'!$C29*(1+'Property Summary'!$L$22)^(Releasing!CZ$2-1))</f>
        <v/>
      </c>
      <c r="DA28" s="47" t="str">
        <f>IF('Res Rent Roll'!$B29="","",Rollover!CZ29*'Res Rent Roll'!$S29*'Res Rent Roll'!$C29*(1+'Property Summary'!$L$22)^(Releasing!DA$2-1))</f>
        <v/>
      </c>
      <c r="DB28" s="47" t="str">
        <f>IF('Res Rent Roll'!$B29="","",Rollover!DA29*'Res Rent Roll'!$S29*'Res Rent Roll'!$C29*(1+'Property Summary'!$L$22)^(Releasing!DB$2-1))</f>
        <v/>
      </c>
      <c r="DC28" s="47" t="str">
        <f>IF('Res Rent Roll'!$B29="","",Rollover!DB29*'Res Rent Roll'!$S29*'Res Rent Roll'!$C29*(1+'Property Summary'!$L$22)^(Releasing!DC$2-1))</f>
        <v/>
      </c>
      <c r="DD28" s="47" t="str">
        <f>IF('Res Rent Roll'!$B29="","",Rollover!DC29*'Res Rent Roll'!$S29*'Res Rent Roll'!$C29*(1+'Property Summary'!$L$22)^(Releasing!DD$2-1))</f>
        <v/>
      </c>
      <c r="DE28" s="47" t="str">
        <f>IF('Res Rent Roll'!$B29="","",Rollover!DD29*'Res Rent Roll'!$S29*'Res Rent Roll'!$C29*(1+'Property Summary'!$L$22)^(Releasing!DE$2-1))</f>
        <v/>
      </c>
      <c r="DF28" s="47" t="str">
        <f>IF('Res Rent Roll'!$B29="","",Rollover!DE29*'Res Rent Roll'!$S29*'Res Rent Roll'!$C29*(1+'Property Summary'!$L$22)^(Releasing!DF$2-1))</f>
        <v/>
      </c>
      <c r="DG28" s="47" t="str">
        <f>IF('Res Rent Roll'!$B29="","",Rollover!DF29*'Res Rent Roll'!$S29*'Res Rent Roll'!$C29*(1+'Property Summary'!$L$22)^(Releasing!DG$2-1))</f>
        <v/>
      </c>
      <c r="DH28" s="47" t="str">
        <f>IF('Res Rent Roll'!$B29="","",Rollover!DG29*'Res Rent Roll'!$S29*'Res Rent Roll'!$C29*(1+'Property Summary'!$L$22)^(Releasing!DH$2-1))</f>
        <v/>
      </c>
      <c r="DI28" s="47" t="str">
        <f>IF('Res Rent Roll'!$B29="","",Rollover!DH29*'Res Rent Roll'!$S29*'Res Rent Roll'!$C29*(1+'Property Summary'!$L$22)^(Releasing!DI$2-1))</f>
        <v/>
      </c>
      <c r="DJ28" s="47" t="str">
        <f>IF('Res Rent Roll'!$B29="","",Rollover!DI29*'Res Rent Roll'!$S29*'Res Rent Roll'!$C29*(1+'Property Summary'!$L$22)^(Releasing!DJ$2-1))</f>
        <v/>
      </c>
      <c r="DK28" s="47" t="str">
        <f>IF('Res Rent Roll'!$B29="","",Rollover!DJ29*'Res Rent Roll'!$S29*'Res Rent Roll'!$C29*(1+'Property Summary'!$L$22)^(Releasing!DK$2-1))</f>
        <v/>
      </c>
      <c r="DL28" s="47" t="str">
        <f>IF('Res Rent Roll'!$B29="","",Rollover!DK29*'Res Rent Roll'!$S29*'Res Rent Roll'!$C29*(1+'Property Summary'!$L$22)^(Releasing!DL$2-1))</f>
        <v/>
      </c>
      <c r="DM28" s="47" t="str">
        <f>IF('Res Rent Roll'!$B29="","",Rollover!DL29*'Res Rent Roll'!$S29*'Res Rent Roll'!$C29*(1+'Property Summary'!$L$22)^(Releasing!DM$2-1))</f>
        <v/>
      </c>
      <c r="DN28" s="47" t="str">
        <f>IF('Res Rent Roll'!$B29="","",Rollover!DM29*'Res Rent Roll'!$S29*'Res Rent Roll'!$C29*(1+'Property Summary'!$L$22)^(Releasing!DN$2-1))</f>
        <v/>
      </c>
      <c r="DO28" s="47" t="str">
        <f>IF('Res Rent Roll'!$B29="","",Rollover!DN29*'Res Rent Roll'!$S29*'Res Rent Roll'!$C29*(1+'Property Summary'!$L$22)^(Releasing!DO$2-1))</f>
        <v/>
      </c>
      <c r="DP28" s="47" t="str">
        <f>IF('Res Rent Roll'!$B29="","",Rollover!DO29*'Res Rent Roll'!$S29*'Res Rent Roll'!$C29*(1+'Property Summary'!$L$22)^(Releasing!DP$2-1))</f>
        <v/>
      </c>
      <c r="DQ28" s="47" t="str">
        <f>IF('Res Rent Roll'!$B29="","",Rollover!DP29*'Res Rent Roll'!$S29*'Res Rent Roll'!$C29*(1+'Property Summary'!$L$22)^(Releasing!DQ$2-1))</f>
        <v/>
      </c>
      <c r="DR28" s="47" t="str">
        <f>IF('Res Rent Roll'!$B29="","",Rollover!DQ29*'Res Rent Roll'!$S29*'Res Rent Roll'!$C29*(1+'Property Summary'!$L$22)^(Releasing!DR$2-1))</f>
        <v/>
      </c>
      <c r="DS28" s="47" t="str">
        <f>IF('Res Rent Roll'!$B29="","",Rollover!DR29*'Res Rent Roll'!$S29*'Res Rent Roll'!$C29*(1+'Property Summary'!$L$22)^(Releasing!DS$2-1))</f>
        <v/>
      </c>
      <c r="DT28" s="47" t="str">
        <f>IF('Res Rent Roll'!$B29="","",Rollover!DS29*'Res Rent Roll'!$S29*'Res Rent Roll'!$C29*(1+'Property Summary'!$L$22)^(Releasing!DT$2-1))</f>
        <v/>
      </c>
      <c r="DU28" s="47" t="str">
        <f>IF('Res Rent Roll'!$B29="","",Rollover!DT29*'Res Rent Roll'!$S29*'Res Rent Roll'!$C29*(1+'Property Summary'!$L$22)^(Releasing!DU$2-1))</f>
        <v/>
      </c>
      <c r="DV28" s="47" t="str">
        <f>IF('Res Rent Roll'!$B29="","",Rollover!DU29*'Res Rent Roll'!$S29*'Res Rent Roll'!$C29*(1+'Property Summary'!$L$22)^(Releasing!DV$2-1))</f>
        <v/>
      </c>
      <c r="DW28" s="47" t="str">
        <f>IF('Res Rent Roll'!$B29="","",Rollover!DV29*'Res Rent Roll'!$S29*'Res Rent Roll'!$C29*(1+'Property Summary'!$L$22)^(Releasing!DW$2-1))</f>
        <v/>
      </c>
      <c r="DX28" s="47" t="str">
        <f>IF('Res Rent Roll'!$B29="","",Rollover!DW29*'Res Rent Roll'!$S29*'Res Rent Roll'!$C29*(1+'Property Summary'!$L$22)^(Releasing!DX$2-1))</f>
        <v/>
      </c>
      <c r="DY28" s="47" t="str">
        <f>IF('Res Rent Roll'!$B29="","",Rollover!DX29*'Res Rent Roll'!$S29*'Res Rent Roll'!$C29*(1+'Property Summary'!$L$22)^(Releasing!DY$2-1))</f>
        <v/>
      </c>
      <c r="DZ28" s="47" t="str">
        <f>IF('Res Rent Roll'!$B29="","",Rollover!DY29*'Res Rent Roll'!$S29*'Res Rent Roll'!$C29*(1+'Property Summary'!$L$22)^(Releasing!DZ$2-1))</f>
        <v/>
      </c>
      <c r="EA28" s="47" t="str">
        <f>IF('Res Rent Roll'!$B29="","",Rollover!DZ29*'Res Rent Roll'!$S29*'Res Rent Roll'!$C29*(1+'Property Summary'!$L$22)^(Releasing!EA$2-1))</f>
        <v/>
      </c>
      <c r="EB28" s="47" t="str">
        <f>IF('Res Rent Roll'!$B29="","",Rollover!EA29*'Res Rent Roll'!$S29*'Res Rent Roll'!$C29*(1+'Property Summary'!$L$22)^(Releasing!EB$2-1))</f>
        <v/>
      </c>
      <c r="EC28" s="47" t="str">
        <f>IF('Res Rent Roll'!$B29="","",Rollover!EB29*'Res Rent Roll'!$S29*'Res Rent Roll'!$C29*(1+'Property Summary'!$L$22)^(Releasing!EC$2-1))</f>
        <v/>
      </c>
      <c r="ED28" s="47" t="str">
        <f>IF('Res Rent Roll'!$B29="","",Rollover!EC29*'Res Rent Roll'!$S29*'Res Rent Roll'!$C29*(1+'Property Summary'!$L$22)^(Releasing!ED$2-1))</f>
        <v/>
      </c>
      <c r="EE28" s="47" t="str">
        <f>IF('Res Rent Roll'!$B29="","",Rollover!ED29*'Res Rent Roll'!$S29*'Res Rent Roll'!$C29*(1+'Property Summary'!$L$22)^(Releasing!EE$2-1))</f>
        <v/>
      </c>
      <c r="EF28" s="47" t="str">
        <f>IF('Res Rent Roll'!$B29="","",Rollover!EE29*'Res Rent Roll'!$S29*'Res Rent Roll'!$C29*(1+'Property Summary'!$L$22)^(Releasing!EF$2-1))</f>
        <v/>
      </c>
      <c r="EG28" s="47" t="str">
        <f>IF('Res Rent Roll'!$B29="","",Rollover!EF29*'Res Rent Roll'!$S29*'Res Rent Roll'!$C29*(1+'Property Summary'!$L$22)^(Releasing!EG$2-1))</f>
        <v/>
      </c>
      <c r="EH28" s="47" t="str">
        <f>IF('Res Rent Roll'!$B29="","",Rollover!EG29*'Res Rent Roll'!$S29*'Res Rent Roll'!$C29*(1+'Property Summary'!$L$22)^(Releasing!EH$2-1))</f>
        <v/>
      </c>
      <c r="EI28" s="47" t="str">
        <f>IF('Res Rent Roll'!$B29="","",Rollover!EH29*'Res Rent Roll'!$S29*'Res Rent Roll'!$C29*(1+'Property Summary'!$L$22)^(Releasing!EI$2-1))</f>
        <v/>
      </c>
      <c r="EJ28" s="47" t="str">
        <f>IF('Res Rent Roll'!$B29="","",Rollover!EI29*'Res Rent Roll'!$S29*'Res Rent Roll'!$C29*(1+'Property Summary'!$L$22)^(Releasing!EJ$2-1))</f>
        <v/>
      </c>
      <c r="EK28" s="47" t="str">
        <f>IF('Res Rent Roll'!$B29="","",Rollover!EJ29*'Res Rent Roll'!$S29*'Res Rent Roll'!$C29*(1+'Property Summary'!$L$22)^(Releasing!EK$2-1))</f>
        <v/>
      </c>
      <c r="EL28" s="47" t="str">
        <f>IF('Res Rent Roll'!$B29="","",Rollover!EK29*'Res Rent Roll'!$S29*'Res Rent Roll'!$C29*(1+'Property Summary'!$L$22)^(Releasing!EL$2-1))</f>
        <v/>
      </c>
      <c r="EM28" s="47" t="str">
        <f>IF('Res Rent Roll'!$B29="","",Rollover!EL29*'Res Rent Roll'!$S29*'Res Rent Roll'!$C29*(1+'Property Summary'!$L$22)^(Releasing!EM$2-1))</f>
        <v/>
      </c>
      <c r="EN28" s="47" t="str">
        <f>IF('Res Rent Roll'!$B29="","",Rollover!EM29*'Res Rent Roll'!$S29*'Res Rent Roll'!$C29*(1+'Property Summary'!$L$22)^(Releasing!EN$2-1))</f>
        <v/>
      </c>
      <c r="EO28" s="47" t="str">
        <f>IF('Res Rent Roll'!$B29="","",Rollover!EN29*'Res Rent Roll'!$S29*'Res Rent Roll'!$C29*(1+'Property Summary'!$L$22)^(Releasing!EO$2-1))</f>
        <v/>
      </c>
      <c r="EP28" s="47" t="str">
        <f>IF('Res Rent Roll'!$B29="","",Rollover!EO29*'Res Rent Roll'!$S29*'Res Rent Roll'!$C29*(1+'Property Summary'!$L$22)^(Releasing!EP$2-1))</f>
        <v/>
      </c>
      <c r="EQ28" s="47" t="str">
        <f>IF('Res Rent Roll'!$B29="","",Rollover!EP29*'Res Rent Roll'!$S29*'Res Rent Roll'!$C29*(1+'Property Summary'!$L$22)^(Releasing!EQ$2-1))</f>
        <v/>
      </c>
      <c r="ER28" s="47" t="str">
        <f>IF('Res Rent Roll'!$B29="","",Rollover!EQ29*'Res Rent Roll'!$S29*'Res Rent Roll'!$C29*(1+'Property Summary'!$L$22)^(Releasing!ER$2-1))</f>
        <v/>
      </c>
      <c r="ES28" s="47" t="str">
        <f>IF('Res Rent Roll'!$B29="","",Rollover!ER29*'Res Rent Roll'!$S29*'Res Rent Roll'!$C29*(1+'Property Summary'!$L$22)^(Releasing!ES$2-1))</f>
        <v/>
      </c>
      <c r="ET28" s="47" t="str">
        <f>IF('Res Rent Roll'!$B29="","",Rollover!ES29*'Res Rent Roll'!$S29*'Res Rent Roll'!$C29*(1+'Property Summary'!$L$22)^(Releasing!ET$2-1))</f>
        <v/>
      </c>
      <c r="EU28" s="47" t="str">
        <f>IF('Res Rent Roll'!$B29="","",Rollover!ET29*'Res Rent Roll'!$S29*'Res Rent Roll'!$C29*(1+'Property Summary'!$L$22)^(Releasing!EU$2-1))</f>
        <v/>
      </c>
      <c r="EV28" s="47" t="str">
        <f>IF('Res Rent Roll'!$B29="","",Rollover!EU29*'Res Rent Roll'!$S29*'Res Rent Roll'!$C29*(1+'Property Summary'!$L$22)^(Releasing!EV$2-1))</f>
        <v/>
      </c>
      <c r="EW28" s="47" t="str">
        <f>IF('Res Rent Roll'!$B29="","",Rollover!EV29*'Res Rent Roll'!$S29*'Res Rent Roll'!$C29*(1+'Property Summary'!$L$22)^(Releasing!EW$2-1))</f>
        <v/>
      </c>
      <c r="EX28" s="47" t="str">
        <f>IF('Res Rent Roll'!$B29="","",Rollover!EW29*'Res Rent Roll'!$S29*'Res Rent Roll'!$C29*(1+'Property Summary'!$L$22)^(Releasing!EX$2-1))</f>
        <v/>
      </c>
      <c r="EY28" s="47" t="str">
        <f>IF('Res Rent Roll'!$B29="","",Rollover!EX29*'Res Rent Roll'!$S29*'Res Rent Roll'!$C29*(1+'Property Summary'!$L$22)^(Releasing!EY$2-1))</f>
        <v/>
      </c>
      <c r="EZ28" s="47" t="str">
        <f>IF('Res Rent Roll'!$B29="","",Rollover!EY29*'Res Rent Roll'!$S29*'Res Rent Roll'!$C29*(1+'Property Summary'!$L$22)^(Releasing!EZ$2-1))</f>
        <v/>
      </c>
      <c r="FA28" s="47" t="str">
        <f>IF('Res Rent Roll'!$B29="","",Rollover!EZ29*'Res Rent Roll'!$S29*'Res Rent Roll'!$C29*(1+'Property Summary'!$L$22)^(Releasing!FA$2-1))</f>
        <v/>
      </c>
      <c r="FB28" s="47" t="str">
        <f>IF('Res Rent Roll'!$B29="","",Rollover!FA29*'Res Rent Roll'!$S29*'Res Rent Roll'!$C29*(1+'Property Summary'!$L$22)^(Releasing!FB$2-1))</f>
        <v/>
      </c>
      <c r="FC28" s="47" t="str">
        <f>IF('Res Rent Roll'!$B29="","",Rollover!FB29*'Res Rent Roll'!$S29*'Res Rent Roll'!$C29*(1+'Property Summary'!$L$22)^(Releasing!FC$2-1))</f>
        <v/>
      </c>
      <c r="FD28" s="47" t="str">
        <f>IF('Res Rent Roll'!$B29="","",Rollover!FC29*'Res Rent Roll'!$S29*'Res Rent Roll'!$C29*(1+'Property Summary'!$L$22)^(Releasing!FD$2-1))</f>
        <v/>
      </c>
      <c r="FE28" s="47" t="str">
        <f>IF('Res Rent Roll'!$B29="","",Rollover!FD29*'Res Rent Roll'!$S29*'Res Rent Roll'!$C29*(1+'Property Summary'!$L$22)^(Releasing!FE$2-1))</f>
        <v/>
      </c>
      <c r="FF28" s="47" t="str">
        <f>IF('Res Rent Roll'!$B29="","",Rollover!FE29*'Res Rent Roll'!$S29*'Res Rent Roll'!$C29*(1+'Property Summary'!$L$22)^(Releasing!FF$2-1))</f>
        <v/>
      </c>
      <c r="FG28" s="47" t="str">
        <f>IF('Res Rent Roll'!$B29="","",Rollover!FF29*'Res Rent Roll'!$S29*'Res Rent Roll'!$C29*(1+'Property Summary'!$L$22)^(Releasing!FG$2-1))</f>
        <v/>
      </c>
      <c r="FH28" s="47" t="str">
        <f>IF('Res Rent Roll'!$B29="","",Rollover!FG29*'Res Rent Roll'!$S29*'Res Rent Roll'!$C29*(1+'Property Summary'!$L$22)^(Releasing!FH$2-1))</f>
        <v/>
      </c>
      <c r="FI28" s="47" t="str">
        <f>IF('Res Rent Roll'!$B29="","",Rollover!FH29*'Res Rent Roll'!$S29*'Res Rent Roll'!$C29*(1+'Property Summary'!$L$22)^(Releasing!FI$2-1))</f>
        <v/>
      </c>
      <c r="FJ28" s="47" t="str">
        <f>IF('Res Rent Roll'!$B29="","",Rollover!FI29*'Res Rent Roll'!$S29*'Res Rent Roll'!$C29*(1+'Property Summary'!$L$22)^(Releasing!FJ$2-1))</f>
        <v/>
      </c>
      <c r="FK28" s="47" t="str">
        <f>IF('Res Rent Roll'!$B29="","",Rollover!FJ29*'Res Rent Roll'!$S29*'Res Rent Roll'!$C29*(1+'Property Summary'!$L$22)^(Releasing!FK$2-1))</f>
        <v/>
      </c>
      <c r="FL28" s="47" t="str">
        <f>IF('Res Rent Roll'!$B29="","",Rollover!FK29*'Res Rent Roll'!$S29*'Res Rent Roll'!$C29*(1+'Property Summary'!$L$22)^(Releasing!FL$2-1))</f>
        <v/>
      </c>
      <c r="FM28" s="47" t="str">
        <f>IF('Res Rent Roll'!$B29="","",Rollover!FL29*'Res Rent Roll'!$S29*'Res Rent Roll'!$C29*(1+'Property Summary'!$L$22)^(Releasing!FM$2-1))</f>
        <v/>
      </c>
      <c r="FN28" s="47" t="str">
        <f>IF('Res Rent Roll'!$B29="","",Rollover!FM29*'Res Rent Roll'!$S29*'Res Rent Roll'!$C29*(1+'Property Summary'!$L$22)^(Releasing!FN$2-1))</f>
        <v/>
      </c>
      <c r="FO28" s="47" t="str">
        <f>IF('Res Rent Roll'!$B29="","",Rollover!FN29*'Res Rent Roll'!$S29*'Res Rent Roll'!$C29*(1+'Property Summary'!$L$22)^(Releasing!FO$2-1))</f>
        <v/>
      </c>
      <c r="FP28" s="47" t="str">
        <f>IF('Res Rent Roll'!$B29="","",Rollover!FO29*'Res Rent Roll'!$S29*'Res Rent Roll'!$C29*(1+'Property Summary'!$L$22)^(Releasing!FP$2-1))</f>
        <v/>
      </c>
      <c r="FQ28" s="47" t="str">
        <f>IF('Res Rent Roll'!$B29="","",Rollover!FP29*'Res Rent Roll'!$S29*'Res Rent Roll'!$C29*(1+'Property Summary'!$L$22)^(Releasing!FQ$2-1))</f>
        <v/>
      </c>
      <c r="FR28" s="47" t="str">
        <f>IF('Res Rent Roll'!$B29="","",Rollover!FQ29*'Res Rent Roll'!$S29*'Res Rent Roll'!$C29*(1+'Property Summary'!$L$22)^(Releasing!FR$2-1))</f>
        <v/>
      </c>
      <c r="FS28" s="47" t="str">
        <f>IF('Res Rent Roll'!$B29="","",Rollover!FR29*'Res Rent Roll'!$S29*'Res Rent Roll'!$C29*(1+'Property Summary'!$L$22)^(Releasing!FS$2-1))</f>
        <v/>
      </c>
      <c r="FT28" s="47" t="str">
        <f>IF('Res Rent Roll'!$B29="","",Rollover!FS29*'Res Rent Roll'!$S29*'Res Rent Roll'!$C29*(1+'Property Summary'!$L$22)^(Releasing!FT$2-1))</f>
        <v/>
      </c>
      <c r="FU28" s="47" t="str">
        <f>IF('Res Rent Roll'!$B29="","",Rollover!FT29*'Res Rent Roll'!$S29*'Res Rent Roll'!$C29*(1+'Property Summary'!$L$22)^(Releasing!FU$2-1))</f>
        <v/>
      </c>
      <c r="FV28" s="47" t="str">
        <f>IF('Res Rent Roll'!$B29="","",Rollover!FU29*'Res Rent Roll'!$S29*'Res Rent Roll'!$C29*(1+'Property Summary'!$L$22)^(Releasing!FV$2-1))</f>
        <v/>
      </c>
      <c r="FW28" s="47" t="str">
        <f>IF('Res Rent Roll'!$B29="","",Rollover!FV29*'Res Rent Roll'!$S29*'Res Rent Roll'!$C29*(1+'Property Summary'!$L$22)^(Releasing!FW$2-1))</f>
        <v/>
      </c>
      <c r="FX28" s="47" t="str">
        <f>IF('Res Rent Roll'!$B29="","",Rollover!FW29*'Res Rent Roll'!$S29*'Res Rent Roll'!$C29*(1+'Property Summary'!$L$22)^(Releasing!FX$2-1))</f>
        <v/>
      </c>
      <c r="FY28" s="47" t="str">
        <f>IF('Res Rent Roll'!$B29="","",Rollover!FX29*'Res Rent Roll'!$S29*'Res Rent Roll'!$C29*(1+'Property Summary'!$L$22)^(Releasing!FY$2-1))</f>
        <v/>
      </c>
      <c r="FZ28" s="47" t="str">
        <f>IF('Res Rent Roll'!$B29="","",Rollover!FY29*'Res Rent Roll'!$S29*'Res Rent Roll'!$C29*(1+'Property Summary'!$L$22)^(Releasing!FZ$2-1))</f>
        <v/>
      </c>
      <c r="GA28" s="48" t="str">
        <f>IF('Res Rent Roll'!$B29="","",Rollover!FZ29*'Res Rent Roll'!$S29*'Res Rent Roll'!$C29*(1+'Property Summary'!$L$22)^(Releasing!GA$2-1))</f>
        <v/>
      </c>
    </row>
    <row r="29" spans="2:183" x14ac:dyDescent="0.3">
      <c r="B29" s="42" t="str">
        <f>IF('Res Rent Roll'!$B30="","",'Res Rent Roll'!$B30)</f>
        <v/>
      </c>
      <c r="C29" s="43"/>
      <c r="D29" s="47" t="str">
        <f>IF('Res Rent Roll'!$B30="","",Rollover!C30*'Res Rent Roll'!$S30*'Res Rent Roll'!$C30*(1+'Property Summary'!$L$22)^(Releasing!D$2-1))</f>
        <v/>
      </c>
      <c r="E29" s="47" t="str">
        <f>IF('Res Rent Roll'!$B30="","",Rollover!D30*'Res Rent Roll'!$S30*'Res Rent Roll'!$C30*(1+'Property Summary'!$L$22)^(Releasing!E$2-1))</f>
        <v/>
      </c>
      <c r="F29" s="47" t="str">
        <f>IF('Res Rent Roll'!$B30="","",Rollover!E30*'Res Rent Roll'!$S30*'Res Rent Roll'!$C30*(1+'Property Summary'!$L$22)^(Releasing!F$2-1))</f>
        <v/>
      </c>
      <c r="G29" s="47" t="str">
        <f>IF('Res Rent Roll'!$B30="","",Rollover!F30*'Res Rent Roll'!$S30*'Res Rent Roll'!$C30*(1+'Property Summary'!$L$22)^(Releasing!G$2-1))</f>
        <v/>
      </c>
      <c r="H29" s="47" t="str">
        <f>IF('Res Rent Roll'!$B30="","",Rollover!G30*'Res Rent Roll'!$S30*'Res Rent Roll'!$C30*(1+'Property Summary'!$L$22)^(Releasing!H$2-1))</f>
        <v/>
      </c>
      <c r="I29" s="47" t="str">
        <f>IF('Res Rent Roll'!$B30="","",Rollover!H30*'Res Rent Roll'!$S30*'Res Rent Roll'!$C30*(1+'Property Summary'!$L$22)^(Releasing!I$2-1))</f>
        <v/>
      </c>
      <c r="J29" s="47" t="str">
        <f>IF('Res Rent Roll'!$B30="","",Rollover!I30*'Res Rent Roll'!$S30*'Res Rent Roll'!$C30*(1+'Property Summary'!$L$22)^(Releasing!J$2-1))</f>
        <v/>
      </c>
      <c r="K29" s="47" t="str">
        <f>IF('Res Rent Roll'!$B30="","",Rollover!J30*'Res Rent Roll'!$S30*'Res Rent Roll'!$C30*(1+'Property Summary'!$L$22)^(Releasing!K$2-1))</f>
        <v/>
      </c>
      <c r="L29" s="47" t="str">
        <f>IF('Res Rent Roll'!$B30="","",Rollover!K30*'Res Rent Roll'!$S30*'Res Rent Roll'!$C30*(1+'Property Summary'!$L$22)^(Releasing!L$2-1))</f>
        <v/>
      </c>
      <c r="M29" s="47" t="str">
        <f>IF('Res Rent Roll'!$B30="","",Rollover!L30*'Res Rent Roll'!$S30*'Res Rent Roll'!$C30*(1+'Property Summary'!$L$22)^(Releasing!M$2-1))</f>
        <v/>
      </c>
      <c r="N29" s="47" t="str">
        <f>IF('Res Rent Roll'!$B30="","",Rollover!M30*'Res Rent Roll'!$S30*'Res Rent Roll'!$C30*(1+'Property Summary'!$L$22)^(Releasing!N$2-1))</f>
        <v/>
      </c>
      <c r="O29" s="47" t="str">
        <f>IF('Res Rent Roll'!$B30="","",Rollover!N30*'Res Rent Roll'!$S30*'Res Rent Roll'!$C30*(1+'Property Summary'!$L$22)^(Releasing!O$2-1))</f>
        <v/>
      </c>
      <c r="P29" s="47" t="str">
        <f>IF('Res Rent Roll'!$B30="","",Rollover!O30*'Res Rent Roll'!$S30*'Res Rent Roll'!$C30*(1+'Property Summary'!$L$22)^(Releasing!P$2-1))</f>
        <v/>
      </c>
      <c r="Q29" s="47" t="str">
        <f>IF('Res Rent Roll'!$B30="","",Rollover!P30*'Res Rent Roll'!$S30*'Res Rent Roll'!$C30*(1+'Property Summary'!$L$22)^(Releasing!Q$2-1))</f>
        <v/>
      </c>
      <c r="R29" s="47" t="str">
        <f>IF('Res Rent Roll'!$B30="","",Rollover!Q30*'Res Rent Roll'!$S30*'Res Rent Roll'!$C30*(1+'Property Summary'!$L$22)^(Releasing!R$2-1))</f>
        <v/>
      </c>
      <c r="S29" s="47" t="str">
        <f>IF('Res Rent Roll'!$B30="","",Rollover!R30*'Res Rent Roll'!$S30*'Res Rent Roll'!$C30*(1+'Property Summary'!$L$22)^(Releasing!S$2-1))</f>
        <v/>
      </c>
      <c r="T29" s="47" t="str">
        <f>IF('Res Rent Roll'!$B30="","",Rollover!S30*'Res Rent Roll'!$S30*'Res Rent Roll'!$C30*(1+'Property Summary'!$L$22)^(Releasing!T$2-1))</f>
        <v/>
      </c>
      <c r="U29" s="47" t="str">
        <f>IF('Res Rent Roll'!$B30="","",Rollover!T30*'Res Rent Roll'!$S30*'Res Rent Roll'!$C30*(1+'Property Summary'!$L$22)^(Releasing!U$2-1))</f>
        <v/>
      </c>
      <c r="V29" s="47" t="str">
        <f>IF('Res Rent Roll'!$B30="","",Rollover!U30*'Res Rent Roll'!$S30*'Res Rent Roll'!$C30*(1+'Property Summary'!$L$22)^(Releasing!V$2-1))</f>
        <v/>
      </c>
      <c r="W29" s="47" t="str">
        <f>IF('Res Rent Roll'!$B30="","",Rollover!V30*'Res Rent Roll'!$S30*'Res Rent Roll'!$C30*(1+'Property Summary'!$L$22)^(Releasing!W$2-1))</f>
        <v/>
      </c>
      <c r="X29" s="47" t="str">
        <f>IF('Res Rent Roll'!$B30="","",Rollover!W30*'Res Rent Roll'!$S30*'Res Rent Roll'!$C30*(1+'Property Summary'!$L$22)^(Releasing!X$2-1))</f>
        <v/>
      </c>
      <c r="Y29" s="47" t="str">
        <f>IF('Res Rent Roll'!$B30="","",Rollover!X30*'Res Rent Roll'!$S30*'Res Rent Roll'!$C30*(1+'Property Summary'!$L$22)^(Releasing!Y$2-1))</f>
        <v/>
      </c>
      <c r="Z29" s="47" t="str">
        <f>IF('Res Rent Roll'!$B30="","",Rollover!Y30*'Res Rent Roll'!$S30*'Res Rent Roll'!$C30*(1+'Property Summary'!$L$22)^(Releasing!Z$2-1))</f>
        <v/>
      </c>
      <c r="AA29" s="47" t="str">
        <f>IF('Res Rent Roll'!$B30="","",Rollover!Z30*'Res Rent Roll'!$S30*'Res Rent Roll'!$C30*(1+'Property Summary'!$L$22)^(Releasing!AA$2-1))</f>
        <v/>
      </c>
      <c r="AB29" s="47" t="str">
        <f>IF('Res Rent Roll'!$B30="","",Rollover!AA30*'Res Rent Roll'!$S30*'Res Rent Roll'!$C30*(1+'Property Summary'!$L$22)^(Releasing!AB$2-1))</f>
        <v/>
      </c>
      <c r="AC29" s="47" t="str">
        <f>IF('Res Rent Roll'!$B30="","",Rollover!AB30*'Res Rent Roll'!$S30*'Res Rent Roll'!$C30*(1+'Property Summary'!$L$22)^(Releasing!AC$2-1))</f>
        <v/>
      </c>
      <c r="AD29" s="47" t="str">
        <f>IF('Res Rent Roll'!$B30="","",Rollover!AC30*'Res Rent Roll'!$S30*'Res Rent Roll'!$C30*(1+'Property Summary'!$L$22)^(Releasing!AD$2-1))</f>
        <v/>
      </c>
      <c r="AE29" s="47" t="str">
        <f>IF('Res Rent Roll'!$B30="","",Rollover!AD30*'Res Rent Roll'!$S30*'Res Rent Roll'!$C30*(1+'Property Summary'!$L$22)^(Releasing!AE$2-1))</f>
        <v/>
      </c>
      <c r="AF29" s="47" t="str">
        <f>IF('Res Rent Roll'!$B30="","",Rollover!AE30*'Res Rent Roll'!$S30*'Res Rent Roll'!$C30*(1+'Property Summary'!$L$22)^(Releasing!AF$2-1))</f>
        <v/>
      </c>
      <c r="AG29" s="47" t="str">
        <f>IF('Res Rent Roll'!$B30="","",Rollover!AF30*'Res Rent Roll'!$S30*'Res Rent Roll'!$C30*(1+'Property Summary'!$L$22)^(Releasing!AG$2-1))</f>
        <v/>
      </c>
      <c r="AH29" s="47" t="str">
        <f>IF('Res Rent Roll'!$B30="","",Rollover!AG30*'Res Rent Roll'!$S30*'Res Rent Roll'!$C30*(1+'Property Summary'!$L$22)^(Releasing!AH$2-1))</f>
        <v/>
      </c>
      <c r="AI29" s="47" t="str">
        <f>IF('Res Rent Roll'!$B30="","",Rollover!AH30*'Res Rent Roll'!$S30*'Res Rent Roll'!$C30*(1+'Property Summary'!$L$22)^(Releasing!AI$2-1))</f>
        <v/>
      </c>
      <c r="AJ29" s="47" t="str">
        <f>IF('Res Rent Roll'!$B30="","",Rollover!AI30*'Res Rent Roll'!$S30*'Res Rent Roll'!$C30*(1+'Property Summary'!$L$22)^(Releasing!AJ$2-1))</f>
        <v/>
      </c>
      <c r="AK29" s="47" t="str">
        <f>IF('Res Rent Roll'!$B30="","",Rollover!AJ30*'Res Rent Roll'!$S30*'Res Rent Roll'!$C30*(1+'Property Summary'!$L$22)^(Releasing!AK$2-1))</f>
        <v/>
      </c>
      <c r="AL29" s="47" t="str">
        <f>IF('Res Rent Roll'!$B30="","",Rollover!AK30*'Res Rent Roll'!$S30*'Res Rent Roll'!$C30*(1+'Property Summary'!$L$22)^(Releasing!AL$2-1))</f>
        <v/>
      </c>
      <c r="AM29" s="47" t="str">
        <f>IF('Res Rent Roll'!$B30="","",Rollover!AL30*'Res Rent Roll'!$S30*'Res Rent Roll'!$C30*(1+'Property Summary'!$L$22)^(Releasing!AM$2-1))</f>
        <v/>
      </c>
      <c r="AN29" s="47" t="str">
        <f>IF('Res Rent Roll'!$B30="","",Rollover!AM30*'Res Rent Roll'!$S30*'Res Rent Roll'!$C30*(1+'Property Summary'!$L$22)^(Releasing!AN$2-1))</f>
        <v/>
      </c>
      <c r="AO29" s="47" t="str">
        <f>IF('Res Rent Roll'!$B30="","",Rollover!AN30*'Res Rent Roll'!$S30*'Res Rent Roll'!$C30*(1+'Property Summary'!$L$22)^(Releasing!AO$2-1))</f>
        <v/>
      </c>
      <c r="AP29" s="47" t="str">
        <f>IF('Res Rent Roll'!$B30="","",Rollover!AO30*'Res Rent Roll'!$S30*'Res Rent Roll'!$C30*(1+'Property Summary'!$L$22)^(Releasing!AP$2-1))</f>
        <v/>
      </c>
      <c r="AQ29" s="47" t="str">
        <f>IF('Res Rent Roll'!$B30="","",Rollover!AP30*'Res Rent Roll'!$S30*'Res Rent Roll'!$C30*(1+'Property Summary'!$L$22)^(Releasing!AQ$2-1))</f>
        <v/>
      </c>
      <c r="AR29" s="47" t="str">
        <f>IF('Res Rent Roll'!$B30="","",Rollover!AQ30*'Res Rent Roll'!$S30*'Res Rent Roll'!$C30*(1+'Property Summary'!$L$22)^(Releasing!AR$2-1))</f>
        <v/>
      </c>
      <c r="AS29" s="47" t="str">
        <f>IF('Res Rent Roll'!$B30="","",Rollover!AR30*'Res Rent Roll'!$S30*'Res Rent Roll'!$C30*(1+'Property Summary'!$L$22)^(Releasing!AS$2-1))</f>
        <v/>
      </c>
      <c r="AT29" s="47" t="str">
        <f>IF('Res Rent Roll'!$B30="","",Rollover!AS30*'Res Rent Roll'!$S30*'Res Rent Roll'!$C30*(1+'Property Summary'!$L$22)^(Releasing!AT$2-1))</f>
        <v/>
      </c>
      <c r="AU29" s="47" t="str">
        <f>IF('Res Rent Roll'!$B30="","",Rollover!AT30*'Res Rent Roll'!$S30*'Res Rent Roll'!$C30*(1+'Property Summary'!$L$22)^(Releasing!AU$2-1))</f>
        <v/>
      </c>
      <c r="AV29" s="47" t="str">
        <f>IF('Res Rent Roll'!$B30="","",Rollover!AU30*'Res Rent Roll'!$S30*'Res Rent Roll'!$C30*(1+'Property Summary'!$L$22)^(Releasing!AV$2-1))</f>
        <v/>
      </c>
      <c r="AW29" s="47" t="str">
        <f>IF('Res Rent Roll'!$B30="","",Rollover!AV30*'Res Rent Roll'!$S30*'Res Rent Roll'!$C30*(1+'Property Summary'!$L$22)^(Releasing!AW$2-1))</f>
        <v/>
      </c>
      <c r="AX29" s="47" t="str">
        <f>IF('Res Rent Roll'!$B30="","",Rollover!AW30*'Res Rent Roll'!$S30*'Res Rent Roll'!$C30*(1+'Property Summary'!$L$22)^(Releasing!AX$2-1))</f>
        <v/>
      </c>
      <c r="AY29" s="47" t="str">
        <f>IF('Res Rent Roll'!$B30="","",Rollover!AX30*'Res Rent Roll'!$S30*'Res Rent Roll'!$C30*(1+'Property Summary'!$L$22)^(Releasing!AY$2-1))</f>
        <v/>
      </c>
      <c r="AZ29" s="47" t="str">
        <f>IF('Res Rent Roll'!$B30="","",Rollover!AY30*'Res Rent Roll'!$S30*'Res Rent Roll'!$C30*(1+'Property Summary'!$L$22)^(Releasing!AZ$2-1))</f>
        <v/>
      </c>
      <c r="BA29" s="47" t="str">
        <f>IF('Res Rent Roll'!$B30="","",Rollover!AZ30*'Res Rent Roll'!$S30*'Res Rent Roll'!$C30*(1+'Property Summary'!$L$22)^(Releasing!BA$2-1))</f>
        <v/>
      </c>
      <c r="BB29" s="47" t="str">
        <f>IF('Res Rent Roll'!$B30="","",Rollover!BA30*'Res Rent Roll'!$S30*'Res Rent Roll'!$C30*(1+'Property Summary'!$L$22)^(Releasing!BB$2-1))</f>
        <v/>
      </c>
      <c r="BC29" s="47" t="str">
        <f>IF('Res Rent Roll'!$B30="","",Rollover!BB30*'Res Rent Roll'!$S30*'Res Rent Roll'!$C30*(1+'Property Summary'!$L$22)^(Releasing!BC$2-1))</f>
        <v/>
      </c>
      <c r="BD29" s="47" t="str">
        <f>IF('Res Rent Roll'!$B30="","",Rollover!BC30*'Res Rent Roll'!$S30*'Res Rent Roll'!$C30*(1+'Property Summary'!$L$22)^(Releasing!BD$2-1))</f>
        <v/>
      </c>
      <c r="BE29" s="47" t="str">
        <f>IF('Res Rent Roll'!$B30="","",Rollover!BD30*'Res Rent Roll'!$S30*'Res Rent Roll'!$C30*(1+'Property Summary'!$L$22)^(Releasing!BE$2-1))</f>
        <v/>
      </c>
      <c r="BF29" s="47" t="str">
        <f>IF('Res Rent Roll'!$B30="","",Rollover!BE30*'Res Rent Roll'!$S30*'Res Rent Roll'!$C30*(1+'Property Summary'!$L$22)^(Releasing!BF$2-1))</f>
        <v/>
      </c>
      <c r="BG29" s="47" t="str">
        <f>IF('Res Rent Roll'!$B30="","",Rollover!BF30*'Res Rent Roll'!$S30*'Res Rent Roll'!$C30*(1+'Property Summary'!$L$22)^(Releasing!BG$2-1))</f>
        <v/>
      </c>
      <c r="BH29" s="47" t="str">
        <f>IF('Res Rent Roll'!$B30="","",Rollover!BG30*'Res Rent Roll'!$S30*'Res Rent Roll'!$C30*(1+'Property Summary'!$L$22)^(Releasing!BH$2-1))</f>
        <v/>
      </c>
      <c r="BI29" s="47" t="str">
        <f>IF('Res Rent Roll'!$B30="","",Rollover!BH30*'Res Rent Roll'!$S30*'Res Rent Roll'!$C30*(1+'Property Summary'!$L$22)^(Releasing!BI$2-1))</f>
        <v/>
      </c>
      <c r="BJ29" s="47" t="str">
        <f>IF('Res Rent Roll'!$B30="","",Rollover!BI30*'Res Rent Roll'!$S30*'Res Rent Roll'!$C30*(1+'Property Summary'!$L$22)^(Releasing!BJ$2-1))</f>
        <v/>
      </c>
      <c r="BK29" s="47" t="str">
        <f>IF('Res Rent Roll'!$B30="","",Rollover!BJ30*'Res Rent Roll'!$S30*'Res Rent Roll'!$C30*(1+'Property Summary'!$L$22)^(Releasing!BK$2-1))</f>
        <v/>
      </c>
      <c r="BL29" s="47" t="str">
        <f>IF('Res Rent Roll'!$B30="","",Rollover!BK30*'Res Rent Roll'!$S30*'Res Rent Roll'!$C30*(1+'Property Summary'!$L$22)^(Releasing!BL$2-1))</f>
        <v/>
      </c>
      <c r="BM29" s="47" t="str">
        <f>IF('Res Rent Roll'!$B30="","",Rollover!BL30*'Res Rent Roll'!$S30*'Res Rent Roll'!$C30*(1+'Property Summary'!$L$22)^(Releasing!BM$2-1))</f>
        <v/>
      </c>
      <c r="BN29" s="47" t="str">
        <f>IF('Res Rent Roll'!$B30="","",Rollover!BM30*'Res Rent Roll'!$S30*'Res Rent Roll'!$C30*(1+'Property Summary'!$L$22)^(Releasing!BN$2-1))</f>
        <v/>
      </c>
      <c r="BO29" s="47" t="str">
        <f>IF('Res Rent Roll'!$B30="","",Rollover!BN30*'Res Rent Roll'!$S30*'Res Rent Roll'!$C30*(1+'Property Summary'!$L$22)^(Releasing!BO$2-1))</f>
        <v/>
      </c>
      <c r="BP29" s="47" t="str">
        <f>IF('Res Rent Roll'!$B30="","",Rollover!BO30*'Res Rent Roll'!$S30*'Res Rent Roll'!$C30*(1+'Property Summary'!$L$22)^(Releasing!BP$2-1))</f>
        <v/>
      </c>
      <c r="BQ29" s="47" t="str">
        <f>IF('Res Rent Roll'!$B30="","",Rollover!BP30*'Res Rent Roll'!$S30*'Res Rent Roll'!$C30*(1+'Property Summary'!$L$22)^(Releasing!BQ$2-1))</f>
        <v/>
      </c>
      <c r="BR29" s="47" t="str">
        <f>IF('Res Rent Roll'!$B30="","",Rollover!BQ30*'Res Rent Roll'!$S30*'Res Rent Roll'!$C30*(1+'Property Summary'!$L$22)^(Releasing!BR$2-1))</f>
        <v/>
      </c>
      <c r="BS29" s="47" t="str">
        <f>IF('Res Rent Roll'!$B30="","",Rollover!BR30*'Res Rent Roll'!$S30*'Res Rent Roll'!$C30*(1+'Property Summary'!$L$22)^(Releasing!BS$2-1))</f>
        <v/>
      </c>
      <c r="BT29" s="47" t="str">
        <f>IF('Res Rent Roll'!$B30="","",Rollover!BS30*'Res Rent Roll'!$S30*'Res Rent Roll'!$C30*(1+'Property Summary'!$L$22)^(Releasing!BT$2-1))</f>
        <v/>
      </c>
      <c r="BU29" s="47" t="str">
        <f>IF('Res Rent Roll'!$B30="","",Rollover!BT30*'Res Rent Roll'!$S30*'Res Rent Roll'!$C30*(1+'Property Summary'!$L$22)^(Releasing!BU$2-1))</f>
        <v/>
      </c>
      <c r="BV29" s="47" t="str">
        <f>IF('Res Rent Roll'!$B30="","",Rollover!BU30*'Res Rent Roll'!$S30*'Res Rent Roll'!$C30*(1+'Property Summary'!$L$22)^(Releasing!BV$2-1))</f>
        <v/>
      </c>
      <c r="BW29" s="47" t="str">
        <f>IF('Res Rent Roll'!$B30="","",Rollover!BV30*'Res Rent Roll'!$S30*'Res Rent Roll'!$C30*(1+'Property Summary'!$L$22)^(Releasing!BW$2-1))</f>
        <v/>
      </c>
      <c r="BX29" s="47" t="str">
        <f>IF('Res Rent Roll'!$B30="","",Rollover!BW30*'Res Rent Roll'!$S30*'Res Rent Roll'!$C30*(1+'Property Summary'!$L$22)^(Releasing!BX$2-1))</f>
        <v/>
      </c>
      <c r="BY29" s="47" t="str">
        <f>IF('Res Rent Roll'!$B30="","",Rollover!BX30*'Res Rent Roll'!$S30*'Res Rent Roll'!$C30*(1+'Property Summary'!$L$22)^(Releasing!BY$2-1))</f>
        <v/>
      </c>
      <c r="BZ29" s="47" t="str">
        <f>IF('Res Rent Roll'!$B30="","",Rollover!BY30*'Res Rent Roll'!$S30*'Res Rent Roll'!$C30*(1+'Property Summary'!$L$22)^(Releasing!BZ$2-1))</f>
        <v/>
      </c>
      <c r="CA29" s="47" t="str">
        <f>IF('Res Rent Roll'!$B30="","",Rollover!BZ30*'Res Rent Roll'!$S30*'Res Rent Roll'!$C30*(1+'Property Summary'!$L$22)^(Releasing!CA$2-1))</f>
        <v/>
      </c>
      <c r="CB29" s="47" t="str">
        <f>IF('Res Rent Roll'!$B30="","",Rollover!CA30*'Res Rent Roll'!$S30*'Res Rent Roll'!$C30*(1+'Property Summary'!$L$22)^(Releasing!CB$2-1))</f>
        <v/>
      </c>
      <c r="CC29" s="47" t="str">
        <f>IF('Res Rent Roll'!$B30="","",Rollover!CB30*'Res Rent Roll'!$S30*'Res Rent Roll'!$C30*(1+'Property Summary'!$L$22)^(Releasing!CC$2-1))</f>
        <v/>
      </c>
      <c r="CD29" s="47" t="str">
        <f>IF('Res Rent Roll'!$B30="","",Rollover!CC30*'Res Rent Roll'!$S30*'Res Rent Roll'!$C30*(1+'Property Summary'!$L$22)^(Releasing!CD$2-1))</f>
        <v/>
      </c>
      <c r="CE29" s="47" t="str">
        <f>IF('Res Rent Roll'!$B30="","",Rollover!CD30*'Res Rent Roll'!$S30*'Res Rent Roll'!$C30*(1+'Property Summary'!$L$22)^(Releasing!CE$2-1))</f>
        <v/>
      </c>
      <c r="CF29" s="47" t="str">
        <f>IF('Res Rent Roll'!$B30="","",Rollover!CE30*'Res Rent Roll'!$S30*'Res Rent Roll'!$C30*(1+'Property Summary'!$L$22)^(Releasing!CF$2-1))</f>
        <v/>
      </c>
      <c r="CG29" s="47" t="str">
        <f>IF('Res Rent Roll'!$B30="","",Rollover!CF30*'Res Rent Roll'!$S30*'Res Rent Roll'!$C30*(1+'Property Summary'!$L$22)^(Releasing!CG$2-1))</f>
        <v/>
      </c>
      <c r="CH29" s="47" t="str">
        <f>IF('Res Rent Roll'!$B30="","",Rollover!CG30*'Res Rent Roll'!$S30*'Res Rent Roll'!$C30*(1+'Property Summary'!$L$22)^(Releasing!CH$2-1))</f>
        <v/>
      </c>
      <c r="CI29" s="47" t="str">
        <f>IF('Res Rent Roll'!$B30="","",Rollover!CH30*'Res Rent Roll'!$S30*'Res Rent Roll'!$C30*(1+'Property Summary'!$L$22)^(Releasing!CI$2-1))</f>
        <v/>
      </c>
      <c r="CJ29" s="47" t="str">
        <f>IF('Res Rent Roll'!$B30="","",Rollover!CI30*'Res Rent Roll'!$S30*'Res Rent Roll'!$C30*(1+'Property Summary'!$L$22)^(Releasing!CJ$2-1))</f>
        <v/>
      </c>
      <c r="CK29" s="47" t="str">
        <f>IF('Res Rent Roll'!$B30="","",Rollover!CJ30*'Res Rent Roll'!$S30*'Res Rent Roll'!$C30*(1+'Property Summary'!$L$22)^(Releasing!CK$2-1))</f>
        <v/>
      </c>
      <c r="CL29" s="47" t="str">
        <f>IF('Res Rent Roll'!$B30="","",Rollover!CK30*'Res Rent Roll'!$S30*'Res Rent Roll'!$C30*(1+'Property Summary'!$L$22)^(Releasing!CL$2-1))</f>
        <v/>
      </c>
      <c r="CM29" s="47" t="str">
        <f>IF('Res Rent Roll'!$B30="","",Rollover!CL30*'Res Rent Roll'!$S30*'Res Rent Roll'!$C30*(1+'Property Summary'!$L$22)^(Releasing!CM$2-1))</f>
        <v/>
      </c>
      <c r="CN29" s="47" t="str">
        <f>IF('Res Rent Roll'!$B30="","",Rollover!CM30*'Res Rent Roll'!$S30*'Res Rent Roll'!$C30*(1+'Property Summary'!$L$22)^(Releasing!CN$2-1))</f>
        <v/>
      </c>
      <c r="CO29" s="47" t="str">
        <f>IF('Res Rent Roll'!$B30="","",Rollover!CN30*'Res Rent Roll'!$S30*'Res Rent Roll'!$C30*(1+'Property Summary'!$L$22)^(Releasing!CO$2-1))</f>
        <v/>
      </c>
      <c r="CP29" s="47" t="str">
        <f>IF('Res Rent Roll'!$B30="","",Rollover!CO30*'Res Rent Roll'!$S30*'Res Rent Roll'!$C30*(1+'Property Summary'!$L$22)^(Releasing!CP$2-1))</f>
        <v/>
      </c>
      <c r="CQ29" s="47" t="str">
        <f>IF('Res Rent Roll'!$B30="","",Rollover!CP30*'Res Rent Roll'!$S30*'Res Rent Roll'!$C30*(1+'Property Summary'!$L$22)^(Releasing!CQ$2-1))</f>
        <v/>
      </c>
      <c r="CR29" s="47" t="str">
        <f>IF('Res Rent Roll'!$B30="","",Rollover!CQ30*'Res Rent Roll'!$S30*'Res Rent Roll'!$C30*(1+'Property Summary'!$L$22)^(Releasing!CR$2-1))</f>
        <v/>
      </c>
      <c r="CS29" s="47" t="str">
        <f>IF('Res Rent Roll'!$B30="","",Rollover!CR30*'Res Rent Roll'!$S30*'Res Rent Roll'!$C30*(1+'Property Summary'!$L$22)^(Releasing!CS$2-1))</f>
        <v/>
      </c>
      <c r="CT29" s="47" t="str">
        <f>IF('Res Rent Roll'!$B30="","",Rollover!CS30*'Res Rent Roll'!$S30*'Res Rent Roll'!$C30*(1+'Property Summary'!$L$22)^(Releasing!CT$2-1))</f>
        <v/>
      </c>
      <c r="CU29" s="47" t="str">
        <f>IF('Res Rent Roll'!$B30="","",Rollover!CT30*'Res Rent Roll'!$S30*'Res Rent Roll'!$C30*(1+'Property Summary'!$L$22)^(Releasing!CU$2-1))</f>
        <v/>
      </c>
      <c r="CV29" s="47" t="str">
        <f>IF('Res Rent Roll'!$B30="","",Rollover!CU30*'Res Rent Roll'!$S30*'Res Rent Roll'!$C30*(1+'Property Summary'!$L$22)^(Releasing!CV$2-1))</f>
        <v/>
      </c>
      <c r="CW29" s="47" t="str">
        <f>IF('Res Rent Roll'!$B30="","",Rollover!CV30*'Res Rent Roll'!$S30*'Res Rent Roll'!$C30*(1+'Property Summary'!$L$22)^(Releasing!CW$2-1))</f>
        <v/>
      </c>
      <c r="CX29" s="47" t="str">
        <f>IF('Res Rent Roll'!$B30="","",Rollover!CW30*'Res Rent Roll'!$S30*'Res Rent Roll'!$C30*(1+'Property Summary'!$L$22)^(Releasing!CX$2-1))</f>
        <v/>
      </c>
      <c r="CY29" s="47" t="str">
        <f>IF('Res Rent Roll'!$B30="","",Rollover!CX30*'Res Rent Roll'!$S30*'Res Rent Roll'!$C30*(1+'Property Summary'!$L$22)^(Releasing!CY$2-1))</f>
        <v/>
      </c>
      <c r="CZ29" s="47" t="str">
        <f>IF('Res Rent Roll'!$B30="","",Rollover!CY30*'Res Rent Roll'!$S30*'Res Rent Roll'!$C30*(1+'Property Summary'!$L$22)^(Releasing!CZ$2-1))</f>
        <v/>
      </c>
      <c r="DA29" s="47" t="str">
        <f>IF('Res Rent Roll'!$B30="","",Rollover!CZ30*'Res Rent Roll'!$S30*'Res Rent Roll'!$C30*(1+'Property Summary'!$L$22)^(Releasing!DA$2-1))</f>
        <v/>
      </c>
      <c r="DB29" s="47" t="str">
        <f>IF('Res Rent Roll'!$B30="","",Rollover!DA30*'Res Rent Roll'!$S30*'Res Rent Roll'!$C30*(1+'Property Summary'!$L$22)^(Releasing!DB$2-1))</f>
        <v/>
      </c>
      <c r="DC29" s="47" t="str">
        <f>IF('Res Rent Roll'!$B30="","",Rollover!DB30*'Res Rent Roll'!$S30*'Res Rent Roll'!$C30*(1+'Property Summary'!$L$22)^(Releasing!DC$2-1))</f>
        <v/>
      </c>
      <c r="DD29" s="47" t="str">
        <f>IF('Res Rent Roll'!$B30="","",Rollover!DC30*'Res Rent Roll'!$S30*'Res Rent Roll'!$C30*(1+'Property Summary'!$L$22)^(Releasing!DD$2-1))</f>
        <v/>
      </c>
      <c r="DE29" s="47" t="str">
        <f>IF('Res Rent Roll'!$B30="","",Rollover!DD30*'Res Rent Roll'!$S30*'Res Rent Roll'!$C30*(1+'Property Summary'!$L$22)^(Releasing!DE$2-1))</f>
        <v/>
      </c>
      <c r="DF29" s="47" t="str">
        <f>IF('Res Rent Roll'!$B30="","",Rollover!DE30*'Res Rent Roll'!$S30*'Res Rent Roll'!$C30*(1+'Property Summary'!$L$22)^(Releasing!DF$2-1))</f>
        <v/>
      </c>
      <c r="DG29" s="47" t="str">
        <f>IF('Res Rent Roll'!$B30="","",Rollover!DF30*'Res Rent Roll'!$S30*'Res Rent Roll'!$C30*(1+'Property Summary'!$L$22)^(Releasing!DG$2-1))</f>
        <v/>
      </c>
      <c r="DH29" s="47" t="str">
        <f>IF('Res Rent Roll'!$B30="","",Rollover!DG30*'Res Rent Roll'!$S30*'Res Rent Roll'!$C30*(1+'Property Summary'!$L$22)^(Releasing!DH$2-1))</f>
        <v/>
      </c>
      <c r="DI29" s="47" t="str">
        <f>IF('Res Rent Roll'!$B30="","",Rollover!DH30*'Res Rent Roll'!$S30*'Res Rent Roll'!$C30*(1+'Property Summary'!$L$22)^(Releasing!DI$2-1))</f>
        <v/>
      </c>
      <c r="DJ29" s="47" t="str">
        <f>IF('Res Rent Roll'!$B30="","",Rollover!DI30*'Res Rent Roll'!$S30*'Res Rent Roll'!$C30*(1+'Property Summary'!$L$22)^(Releasing!DJ$2-1))</f>
        <v/>
      </c>
      <c r="DK29" s="47" t="str">
        <f>IF('Res Rent Roll'!$B30="","",Rollover!DJ30*'Res Rent Roll'!$S30*'Res Rent Roll'!$C30*(1+'Property Summary'!$L$22)^(Releasing!DK$2-1))</f>
        <v/>
      </c>
      <c r="DL29" s="47" t="str">
        <f>IF('Res Rent Roll'!$B30="","",Rollover!DK30*'Res Rent Roll'!$S30*'Res Rent Roll'!$C30*(1+'Property Summary'!$L$22)^(Releasing!DL$2-1))</f>
        <v/>
      </c>
      <c r="DM29" s="47" t="str">
        <f>IF('Res Rent Roll'!$B30="","",Rollover!DL30*'Res Rent Roll'!$S30*'Res Rent Roll'!$C30*(1+'Property Summary'!$L$22)^(Releasing!DM$2-1))</f>
        <v/>
      </c>
      <c r="DN29" s="47" t="str">
        <f>IF('Res Rent Roll'!$B30="","",Rollover!DM30*'Res Rent Roll'!$S30*'Res Rent Roll'!$C30*(1+'Property Summary'!$L$22)^(Releasing!DN$2-1))</f>
        <v/>
      </c>
      <c r="DO29" s="47" t="str">
        <f>IF('Res Rent Roll'!$B30="","",Rollover!DN30*'Res Rent Roll'!$S30*'Res Rent Roll'!$C30*(1+'Property Summary'!$L$22)^(Releasing!DO$2-1))</f>
        <v/>
      </c>
      <c r="DP29" s="47" t="str">
        <f>IF('Res Rent Roll'!$B30="","",Rollover!DO30*'Res Rent Roll'!$S30*'Res Rent Roll'!$C30*(1+'Property Summary'!$L$22)^(Releasing!DP$2-1))</f>
        <v/>
      </c>
      <c r="DQ29" s="47" t="str">
        <f>IF('Res Rent Roll'!$B30="","",Rollover!DP30*'Res Rent Roll'!$S30*'Res Rent Roll'!$C30*(1+'Property Summary'!$L$22)^(Releasing!DQ$2-1))</f>
        <v/>
      </c>
      <c r="DR29" s="47" t="str">
        <f>IF('Res Rent Roll'!$B30="","",Rollover!DQ30*'Res Rent Roll'!$S30*'Res Rent Roll'!$C30*(1+'Property Summary'!$L$22)^(Releasing!DR$2-1))</f>
        <v/>
      </c>
      <c r="DS29" s="47" t="str">
        <f>IF('Res Rent Roll'!$B30="","",Rollover!DR30*'Res Rent Roll'!$S30*'Res Rent Roll'!$C30*(1+'Property Summary'!$L$22)^(Releasing!DS$2-1))</f>
        <v/>
      </c>
      <c r="DT29" s="47" t="str">
        <f>IF('Res Rent Roll'!$B30="","",Rollover!DS30*'Res Rent Roll'!$S30*'Res Rent Roll'!$C30*(1+'Property Summary'!$L$22)^(Releasing!DT$2-1))</f>
        <v/>
      </c>
      <c r="DU29" s="47" t="str">
        <f>IF('Res Rent Roll'!$B30="","",Rollover!DT30*'Res Rent Roll'!$S30*'Res Rent Roll'!$C30*(1+'Property Summary'!$L$22)^(Releasing!DU$2-1))</f>
        <v/>
      </c>
      <c r="DV29" s="47" t="str">
        <f>IF('Res Rent Roll'!$B30="","",Rollover!DU30*'Res Rent Roll'!$S30*'Res Rent Roll'!$C30*(1+'Property Summary'!$L$22)^(Releasing!DV$2-1))</f>
        <v/>
      </c>
      <c r="DW29" s="47" t="str">
        <f>IF('Res Rent Roll'!$B30="","",Rollover!DV30*'Res Rent Roll'!$S30*'Res Rent Roll'!$C30*(1+'Property Summary'!$L$22)^(Releasing!DW$2-1))</f>
        <v/>
      </c>
      <c r="DX29" s="47" t="str">
        <f>IF('Res Rent Roll'!$B30="","",Rollover!DW30*'Res Rent Roll'!$S30*'Res Rent Roll'!$C30*(1+'Property Summary'!$L$22)^(Releasing!DX$2-1))</f>
        <v/>
      </c>
      <c r="DY29" s="47" t="str">
        <f>IF('Res Rent Roll'!$B30="","",Rollover!DX30*'Res Rent Roll'!$S30*'Res Rent Roll'!$C30*(1+'Property Summary'!$L$22)^(Releasing!DY$2-1))</f>
        <v/>
      </c>
      <c r="DZ29" s="47" t="str">
        <f>IF('Res Rent Roll'!$B30="","",Rollover!DY30*'Res Rent Roll'!$S30*'Res Rent Roll'!$C30*(1+'Property Summary'!$L$22)^(Releasing!DZ$2-1))</f>
        <v/>
      </c>
      <c r="EA29" s="47" t="str">
        <f>IF('Res Rent Roll'!$B30="","",Rollover!DZ30*'Res Rent Roll'!$S30*'Res Rent Roll'!$C30*(1+'Property Summary'!$L$22)^(Releasing!EA$2-1))</f>
        <v/>
      </c>
      <c r="EB29" s="47" t="str">
        <f>IF('Res Rent Roll'!$B30="","",Rollover!EA30*'Res Rent Roll'!$S30*'Res Rent Roll'!$C30*(1+'Property Summary'!$L$22)^(Releasing!EB$2-1))</f>
        <v/>
      </c>
      <c r="EC29" s="47" t="str">
        <f>IF('Res Rent Roll'!$B30="","",Rollover!EB30*'Res Rent Roll'!$S30*'Res Rent Roll'!$C30*(1+'Property Summary'!$L$22)^(Releasing!EC$2-1))</f>
        <v/>
      </c>
      <c r="ED29" s="47" t="str">
        <f>IF('Res Rent Roll'!$B30="","",Rollover!EC30*'Res Rent Roll'!$S30*'Res Rent Roll'!$C30*(1+'Property Summary'!$L$22)^(Releasing!ED$2-1))</f>
        <v/>
      </c>
      <c r="EE29" s="47" t="str">
        <f>IF('Res Rent Roll'!$B30="","",Rollover!ED30*'Res Rent Roll'!$S30*'Res Rent Roll'!$C30*(1+'Property Summary'!$L$22)^(Releasing!EE$2-1))</f>
        <v/>
      </c>
      <c r="EF29" s="47" t="str">
        <f>IF('Res Rent Roll'!$B30="","",Rollover!EE30*'Res Rent Roll'!$S30*'Res Rent Roll'!$C30*(1+'Property Summary'!$L$22)^(Releasing!EF$2-1))</f>
        <v/>
      </c>
      <c r="EG29" s="47" t="str">
        <f>IF('Res Rent Roll'!$B30="","",Rollover!EF30*'Res Rent Roll'!$S30*'Res Rent Roll'!$C30*(1+'Property Summary'!$L$22)^(Releasing!EG$2-1))</f>
        <v/>
      </c>
      <c r="EH29" s="47" t="str">
        <f>IF('Res Rent Roll'!$B30="","",Rollover!EG30*'Res Rent Roll'!$S30*'Res Rent Roll'!$C30*(1+'Property Summary'!$L$22)^(Releasing!EH$2-1))</f>
        <v/>
      </c>
      <c r="EI29" s="47" t="str">
        <f>IF('Res Rent Roll'!$B30="","",Rollover!EH30*'Res Rent Roll'!$S30*'Res Rent Roll'!$C30*(1+'Property Summary'!$L$22)^(Releasing!EI$2-1))</f>
        <v/>
      </c>
      <c r="EJ29" s="47" t="str">
        <f>IF('Res Rent Roll'!$B30="","",Rollover!EI30*'Res Rent Roll'!$S30*'Res Rent Roll'!$C30*(1+'Property Summary'!$L$22)^(Releasing!EJ$2-1))</f>
        <v/>
      </c>
      <c r="EK29" s="47" t="str">
        <f>IF('Res Rent Roll'!$B30="","",Rollover!EJ30*'Res Rent Roll'!$S30*'Res Rent Roll'!$C30*(1+'Property Summary'!$L$22)^(Releasing!EK$2-1))</f>
        <v/>
      </c>
      <c r="EL29" s="47" t="str">
        <f>IF('Res Rent Roll'!$B30="","",Rollover!EK30*'Res Rent Roll'!$S30*'Res Rent Roll'!$C30*(1+'Property Summary'!$L$22)^(Releasing!EL$2-1))</f>
        <v/>
      </c>
      <c r="EM29" s="47" t="str">
        <f>IF('Res Rent Roll'!$B30="","",Rollover!EL30*'Res Rent Roll'!$S30*'Res Rent Roll'!$C30*(1+'Property Summary'!$L$22)^(Releasing!EM$2-1))</f>
        <v/>
      </c>
      <c r="EN29" s="47" t="str">
        <f>IF('Res Rent Roll'!$B30="","",Rollover!EM30*'Res Rent Roll'!$S30*'Res Rent Roll'!$C30*(1+'Property Summary'!$L$22)^(Releasing!EN$2-1))</f>
        <v/>
      </c>
      <c r="EO29" s="47" t="str">
        <f>IF('Res Rent Roll'!$B30="","",Rollover!EN30*'Res Rent Roll'!$S30*'Res Rent Roll'!$C30*(1+'Property Summary'!$L$22)^(Releasing!EO$2-1))</f>
        <v/>
      </c>
      <c r="EP29" s="47" t="str">
        <f>IF('Res Rent Roll'!$B30="","",Rollover!EO30*'Res Rent Roll'!$S30*'Res Rent Roll'!$C30*(1+'Property Summary'!$L$22)^(Releasing!EP$2-1))</f>
        <v/>
      </c>
      <c r="EQ29" s="47" t="str">
        <f>IF('Res Rent Roll'!$B30="","",Rollover!EP30*'Res Rent Roll'!$S30*'Res Rent Roll'!$C30*(1+'Property Summary'!$L$22)^(Releasing!EQ$2-1))</f>
        <v/>
      </c>
      <c r="ER29" s="47" t="str">
        <f>IF('Res Rent Roll'!$B30="","",Rollover!EQ30*'Res Rent Roll'!$S30*'Res Rent Roll'!$C30*(1+'Property Summary'!$L$22)^(Releasing!ER$2-1))</f>
        <v/>
      </c>
      <c r="ES29" s="47" t="str">
        <f>IF('Res Rent Roll'!$B30="","",Rollover!ER30*'Res Rent Roll'!$S30*'Res Rent Roll'!$C30*(1+'Property Summary'!$L$22)^(Releasing!ES$2-1))</f>
        <v/>
      </c>
      <c r="ET29" s="47" t="str">
        <f>IF('Res Rent Roll'!$B30="","",Rollover!ES30*'Res Rent Roll'!$S30*'Res Rent Roll'!$C30*(1+'Property Summary'!$L$22)^(Releasing!ET$2-1))</f>
        <v/>
      </c>
      <c r="EU29" s="47" t="str">
        <f>IF('Res Rent Roll'!$B30="","",Rollover!ET30*'Res Rent Roll'!$S30*'Res Rent Roll'!$C30*(1+'Property Summary'!$L$22)^(Releasing!EU$2-1))</f>
        <v/>
      </c>
      <c r="EV29" s="47" t="str">
        <f>IF('Res Rent Roll'!$B30="","",Rollover!EU30*'Res Rent Roll'!$S30*'Res Rent Roll'!$C30*(1+'Property Summary'!$L$22)^(Releasing!EV$2-1))</f>
        <v/>
      </c>
      <c r="EW29" s="47" t="str">
        <f>IF('Res Rent Roll'!$B30="","",Rollover!EV30*'Res Rent Roll'!$S30*'Res Rent Roll'!$C30*(1+'Property Summary'!$L$22)^(Releasing!EW$2-1))</f>
        <v/>
      </c>
      <c r="EX29" s="47" t="str">
        <f>IF('Res Rent Roll'!$B30="","",Rollover!EW30*'Res Rent Roll'!$S30*'Res Rent Roll'!$C30*(1+'Property Summary'!$L$22)^(Releasing!EX$2-1))</f>
        <v/>
      </c>
      <c r="EY29" s="47" t="str">
        <f>IF('Res Rent Roll'!$B30="","",Rollover!EX30*'Res Rent Roll'!$S30*'Res Rent Roll'!$C30*(1+'Property Summary'!$L$22)^(Releasing!EY$2-1))</f>
        <v/>
      </c>
      <c r="EZ29" s="47" t="str">
        <f>IF('Res Rent Roll'!$B30="","",Rollover!EY30*'Res Rent Roll'!$S30*'Res Rent Roll'!$C30*(1+'Property Summary'!$L$22)^(Releasing!EZ$2-1))</f>
        <v/>
      </c>
      <c r="FA29" s="47" t="str">
        <f>IF('Res Rent Roll'!$B30="","",Rollover!EZ30*'Res Rent Roll'!$S30*'Res Rent Roll'!$C30*(1+'Property Summary'!$L$22)^(Releasing!FA$2-1))</f>
        <v/>
      </c>
      <c r="FB29" s="47" t="str">
        <f>IF('Res Rent Roll'!$B30="","",Rollover!FA30*'Res Rent Roll'!$S30*'Res Rent Roll'!$C30*(1+'Property Summary'!$L$22)^(Releasing!FB$2-1))</f>
        <v/>
      </c>
      <c r="FC29" s="47" t="str">
        <f>IF('Res Rent Roll'!$B30="","",Rollover!FB30*'Res Rent Roll'!$S30*'Res Rent Roll'!$C30*(1+'Property Summary'!$L$22)^(Releasing!FC$2-1))</f>
        <v/>
      </c>
      <c r="FD29" s="47" t="str">
        <f>IF('Res Rent Roll'!$B30="","",Rollover!FC30*'Res Rent Roll'!$S30*'Res Rent Roll'!$C30*(1+'Property Summary'!$L$22)^(Releasing!FD$2-1))</f>
        <v/>
      </c>
      <c r="FE29" s="47" t="str">
        <f>IF('Res Rent Roll'!$B30="","",Rollover!FD30*'Res Rent Roll'!$S30*'Res Rent Roll'!$C30*(1+'Property Summary'!$L$22)^(Releasing!FE$2-1))</f>
        <v/>
      </c>
      <c r="FF29" s="47" t="str">
        <f>IF('Res Rent Roll'!$B30="","",Rollover!FE30*'Res Rent Roll'!$S30*'Res Rent Roll'!$C30*(1+'Property Summary'!$L$22)^(Releasing!FF$2-1))</f>
        <v/>
      </c>
      <c r="FG29" s="47" t="str">
        <f>IF('Res Rent Roll'!$B30="","",Rollover!FF30*'Res Rent Roll'!$S30*'Res Rent Roll'!$C30*(1+'Property Summary'!$L$22)^(Releasing!FG$2-1))</f>
        <v/>
      </c>
      <c r="FH29" s="47" t="str">
        <f>IF('Res Rent Roll'!$B30="","",Rollover!FG30*'Res Rent Roll'!$S30*'Res Rent Roll'!$C30*(1+'Property Summary'!$L$22)^(Releasing!FH$2-1))</f>
        <v/>
      </c>
      <c r="FI29" s="47" t="str">
        <f>IF('Res Rent Roll'!$B30="","",Rollover!FH30*'Res Rent Roll'!$S30*'Res Rent Roll'!$C30*(1+'Property Summary'!$L$22)^(Releasing!FI$2-1))</f>
        <v/>
      </c>
      <c r="FJ29" s="47" t="str">
        <f>IF('Res Rent Roll'!$B30="","",Rollover!FI30*'Res Rent Roll'!$S30*'Res Rent Roll'!$C30*(1+'Property Summary'!$L$22)^(Releasing!FJ$2-1))</f>
        <v/>
      </c>
      <c r="FK29" s="47" t="str">
        <f>IF('Res Rent Roll'!$B30="","",Rollover!FJ30*'Res Rent Roll'!$S30*'Res Rent Roll'!$C30*(1+'Property Summary'!$L$22)^(Releasing!FK$2-1))</f>
        <v/>
      </c>
      <c r="FL29" s="47" t="str">
        <f>IF('Res Rent Roll'!$B30="","",Rollover!FK30*'Res Rent Roll'!$S30*'Res Rent Roll'!$C30*(1+'Property Summary'!$L$22)^(Releasing!FL$2-1))</f>
        <v/>
      </c>
      <c r="FM29" s="47" t="str">
        <f>IF('Res Rent Roll'!$B30="","",Rollover!FL30*'Res Rent Roll'!$S30*'Res Rent Roll'!$C30*(1+'Property Summary'!$L$22)^(Releasing!FM$2-1))</f>
        <v/>
      </c>
      <c r="FN29" s="47" t="str">
        <f>IF('Res Rent Roll'!$B30="","",Rollover!FM30*'Res Rent Roll'!$S30*'Res Rent Roll'!$C30*(1+'Property Summary'!$L$22)^(Releasing!FN$2-1))</f>
        <v/>
      </c>
      <c r="FO29" s="47" t="str">
        <f>IF('Res Rent Roll'!$B30="","",Rollover!FN30*'Res Rent Roll'!$S30*'Res Rent Roll'!$C30*(1+'Property Summary'!$L$22)^(Releasing!FO$2-1))</f>
        <v/>
      </c>
      <c r="FP29" s="47" t="str">
        <f>IF('Res Rent Roll'!$B30="","",Rollover!FO30*'Res Rent Roll'!$S30*'Res Rent Roll'!$C30*(1+'Property Summary'!$L$22)^(Releasing!FP$2-1))</f>
        <v/>
      </c>
      <c r="FQ29" s="47" t="str">
        <f>IF('Res Rent Roll'!$B30="","",Rollover!FP30*'Res Rent Roll'!$S30*'Res Rent Roll'!$C30*(1+'Property Summary'!$L$22)^(Releasing!FQ$2-1))</f>
        <v/>
      </c>
      <c r="FR29" s="47" t="str">
        <f>IF('Res Rent Roll'!$B30="","",Rollover!FQ30*'Res Rent Roll'!$S30*'Res Rent Roll'!$C30*(1+'Property Summary'!$L$22)^(Releasing!FR$2-1))</f>
        <v/>
      </c>
      <c r="FS29" s="47" t="str">
        <f>IF('Res Rent Roll'!$B30="","",Rollover!FR30*'Res Rent Roll'!$S30*'Res Rent Roll'!$C30*(1+'Property Summary'!$L$22)^(Releasing!FS$2-1))</f>
        <v/>
      </c>
      <c r="FT29" s="47" t="str">
        <f>IF('Res Rent Roll'!$B30="","",Rollover!FS30*'Res Rent Roll'!$S30*'Res Rent Roll'!$C30*(1+'Property Summary'!$L$22)^(Releasing!FT$2-1))</f>
        <v/>
      </c>
      <c r="FU29" s="47" t="str">
        <f>IF('Res Rent Roll'!$B30="","",Rollover!FT30*'Res Rent Roll'!$S30*'Res Rent Roll'!$C30*(1+'Property Summary'!$L$22)^(Releasing!FU$2-1))</f>
        <v/>
      </c>
      <c r="FV29" s="47" t="str">
        <f>IF('Res Rent Roll'!$B30="","",Rollover!FU30*'Res Rent Roll'!$S30*'Res Rent Roll'!$C30*(1+'Property Summary'!$L$22)^(Releasing!FV$2-1))</f>
        <v/>
      </c>
      <c r="FW29" s="47" t="str">
        <f>IF('Res Rent Roll'!$B30="","",Rollover!FV30*'Res Rent Roll'!$S30*'Res Rent Roll'!$C30*(1+'Property Summary'!$L$22)^(Releasing!FW$2-1))</f>
        <v/>
      </c>
      <c r="FX29" s="47" t="str">
        <f>IF('Res Rent Roll'!$B30="","",Rollover!FW30*'Res Rent Roll'!$S30*'Res Rent Roll'!$C30*(1+'Property Summary'!$L$22)^(Releasing!FX$2-1))</f>
        <v/>
      </c>
      <c r="FY29" s="47" t="str">
        <f>IF('Res Rent Roll'!$B30="","",Rollover!FX30*'Res Rent Roll'!$S30*'Res Rent Roll'!$C30*(1+'Property Summary'!$L$22)^(Releasing!FY$2-1))</f>
        <v/>
      </c>
      <c r="FZ29" s="47" t="str">
        <f>IF('Res Rent Roll'!$B30="","",Rollover!FY30*'Res Rent Roll'!$S30*'Res Rent Roll'!$C30*(1+'Property Summary'!$L$22)^(Releasing!FZ$2-1))</f>
        <v/>
      </c>
      <c r="GA29" s="48" t="str">
        <f>IF('Res Rent Roll'!$B30="","",Rollover!FZ30*'Res Rent Roll'!$S30*'Res Rent Roll'!$C30*(1+'Property Summary'!$L$22)^(Releasing!GA$2-1))</f>
        <v/>
      </c>
    </row>
    <row r="30" spans="2:183" x14ac:dyDescent="0.3">
      <c r="B30" s="42" t="str">
        <f>IF('Res Rent Roll'!$B31="","",'Res Rent Roll'!$B31)</f>
        <v/>
      </c>
      <c r="C30" s="43"/>
      <c r="D30" s="47" t="str">
        <f>IF('Res Rent Roll'!$B31="","",Rollover!C31*'Res Rent Roll'!$S31*'Res Rent Roll'!$C31*(1+'Property Summary'!$L$22)^(Releasing!D$2-1))</f>
        <v/>
      </c>
      <c r="E30" s="47" t="str">
        <f>IF('Res Rent Roll'!$B31="","",Rollover!D31*'Res Rent Roll'!$S31*'Res Rent Roll'!$C31*(1+'Property Summary'!$L$22)^(Releasing!E$2-1))</f>
        <v/>
      </c>
      <c r="F30" s="47" t="str">
        <f>IF('Res Rent Roll'!$B31="","",Rollover!E31*'Res Rent Roll'!$S31*'Res Rent Roll'!$C31*(1+'Property Summary'!$L$22)^(Releasing!F$2-1))</f>
        <v/>
      </c>
      <c r="G30" s="47" t="str">
        <f>IF('Res Rent Roll'!$B31="","",Rollover!F31*'Res Rent Roll'!$S31*'Res Rent Roll'!$C31*(1+'Property Summary'!$L$22)^(Releasing!G$2-1))</f>
        <v/>
      </c>
      <c r="H30" s="47" t="str">
        <f>IF('Res Rent Roll'!$B31="","",Rollover!G31*'Res Rent Roll'!$S31*'Res Rent Roll'!$C31*(1+'Property Summary'!$L$22)^(Releasing!H$2-1))</f>
        <v/>
      </c>
      <c r="I30" s="47" t="str">
        <f>IF('Res Rent Roll'!$B31="","",Rollover!H31*'Res Rent Roll'!$S31*'Res Rent Roll'!$C31*(1+'Property Summary'!$L$22)^(Releasing!I$2-1))</f>
        <v/>
      </c>
      <c r="J30" s="47" t="str">
        <f>IF('Res Rent Roll'!$B31="","",Rollover!I31*'Res Rent Roll'!$S31*'Res Rent Roll'!$C31*(1+'Property Summary'!$L$22)^(Releasing!J$2-1))</f>
        <v/>
      </c>
      <c r="K30" s="47" t="str">
        <f>IF('Res Rent Roll'!$B31="","",Rollover!J31*'Res Rent Roll'!$S31*'Res Rent Roll'!$C31*(1+'Property Summary'!$L$22)^(Releasing!K$2-1))</f>
        <v/>
      </c>
      <c r="L30" s="47" t="str">
        <f>IF('Res Rent Roll'!$B31="","",Rollover!K31*'Res Rent Roll'!$S31*'Res Rent Roll'!$C31*(1+'Property Summary'!$L$22)^(Releasing!L$2-1))</f>
        <v/>
      </c>
      <c r="M30" s="47" t="str">
        <f>IF('Res Rent Roll'!$B31="","",Rollover!L31*'Res Rent Roll'!$S31*'Res Rent Roll'!$C31*(1+'Property Summary'!$L$22)^(Releasing!M$2-1))</f>
        <v/>
      </c>
      <c r="N30" s="47" t="str">
        <f>IF('Res Rent Roll'!$B31="","",Rollover!M31*'Res Rent Roll'!$S31*'Res Rent Roll'!$C31*(1+'Property Summary'!$L$22)^(Releasing!N$2-1))</f>
        <v/>
      </c>
      <c r="O30" s="47" t="str">
        <f>IF('Res Rent Roll'!$B31="","",Rollover!N31*'Res Rent Roll'!$S31*'Res Rent Roll'!$C31*(1+'Property Summary'!$L$22)^(Releasing!O$2-1))</f>
        <v/>
      </c>
      <c r="P30" s="47" t="str">
        <f>IF('Res Rent Roll'!$B31="","",Rollover!O31*'Res Rent Roll'!$S31*'Res Rent Roll'!$C31*(1+'Property Summary'!$L$22)^(Releasing!P$2-1))</f>
        <v/>
      </c>
      <c r="Q30" s="47" t="str">
        <f>IF('Res Rent Roll'!$B31="","",Rollover!P31*'Res Rent Roll'!$S31*'Res Rent Roll'!$C31*(1+'Property Summary'!$L$22)^(Releasing!Q$2-1))</f>
        <v/>
      </c>
      <c r="R30" s="47" t="str">
        <f>IF('Res Rent Roll'!$B31="","",Rollover!Q31*'Res Rent Roll'!$S31*'Res Rent Roll'!$C31*(1+'Property Summary'!$L$22)^(Releasing!R$2-1))</f>
        <v/>
      </c>
      <c r="S30" s="47" t="str">
        <f>IF('Res Rent Roll'!$B31="","",Rollover!R31*'Res Rent Roll'!$S31*'Res Rent Roll'!$C31*(1+'Property Summary'!$L$22)^(Releasing!S$2-1))</f>
        <v/>
      </c>
      <c r="T30" s="47" t="str">
        <f>IF('Res Rent Roll'!$B31="","",Rollover!S31*'Res Rent Roll'!$S31*'Res Rent Roll'!$C31*(1+'Property Summary'!$L$22)^(Releasing!T$2-1))</f>
        <v/>
      </c>
      <c r="U30" s="47" t="str">
        <f>IF('Res Rent Roll'!$B31="","",Rollover!T31*'Res Rent Roll'!$S31*'Res Rent Roll'!$C31*(1+'Property Summary'!$L$22)^(Releasing!U$2-1))</f>
        <v/>
      </c>
      <c r="V30" s="47" t="str">
        <f>IF('Res Rent Roll'!$B31="","",Rollover!U31*'Res Rent Roll'!$S31*'Res Rent Roll'!$C31*(1+'Property Summary'!$L$22)^(Releasing!V$2-1))</f>
        <v/>
      </c>
      <c r="W30" s="47" t="str">
        <f>IF('Res Rent Roll'!$B31="","",Rollover!V31*'Res Rent Roll'!$S31*'Res Rent Roll'!$C31*(1+'Property Summary'!$L$22)^(Releasing!W$2-1))</f>
        <v/>
      </c>
      <c r="X30" s="47" t="str">
        <f>IF('Res Rent Roll'!$B31="","",Rollover!W31*'Res Rent Roll'!$S31*'Res Rent Roll'!$C31*(1+'Property Summary'!$L$22)^(Releasing!X$2-1))</f>
        <v/>
      </c>
      <c r="Y30" s="47" t="str">
        <f>IF('Res Rent Roll'!$B31="","",Rollover!X31*'Res Rent Roll'!$S31*'Res Rent Roll'!$C31*(1+'Property Summary'!$L$22)^(Releasing!Y$2-1))</f>
        <v/>
      </c>
      <c r="Z30" s="47" t="str">
        <f>IF('Res Rent Roll'!$B31="","",Rollover!Y31*'Res Rent Roll'!$S31*'Res Rent Roll'!$C31*(1+'Property Summary'!$L$22)^(Releasing!Z$2-1))</f>
        <v/>
      </c>
      <c r="AA30" s="47" t="str">
        <f>IF('Res Rent Roll'!$B31="","",Rollover!Z31*'Res Rent Roll'!$S31*'Res Rent Roll'!$C31*(1+'Property Summary'!$L$22)^(Releasing!AA$2-1))</f>
        <v/>
      </c>
      <c r="AB30" s="47" t="str">
        <f>IF('Res Rent Roll'!$B31="","",Rollover!AA31*'Res Rent Roll'!$S31*'Res Rent Roll'!$C31*(1+'Property Summary'!$L$22)^(Releasing!AB$2-1))</f>
        <v/>
      </c>
      <c r="AC30" s="47" t="str">
        <f>IF('Res Rent Roll'!$B31="","",Rollover!AB31*'Res Rent Roll'!$S31*'Res Rent Roll'!$C31*(1+'Property Summary'!$L$22)^(Releasing!AC$2-1))</f>
        <v/>
      </c>
      <c r="AD30" s="47" t="str">
        <f>IF('Res Rent Roll'!$B31="","",Rollover!AC31*'Res Rent Roll'!$S31*'Res Rent Roll'!$C31*(1+'Property Summary'!$L$22)^(Releasing!AD$2-1))</f>
        <v/>
      </c>
      <c r="AE30" s="47" t="str">
        <f>IF('Res Rent Roll'!$B31="","",Rollover!AD31*'Res Rent Roll'!$S31*'Res Rent Roll'!$C31*(1+'Property Summary'!$L$22)^(Releasing!AE$2-1))</f>
        <v/>
      </c>
      <c r="AF30" s="47" t="str">
        <f>IF('Res Rent Roll'!$B31="","",Rollover!AE31*'Res Rent Roll'!$S31*'Res Rent Roll'!$C31*(1+'Property Summary'!$L$22)^(Releasing!AF$2-1))</f>
        <v/>
      </c>
      <c r="AG30" s="47" t="str">
        <f>IF('Res Rent Roll'!$B31="","",Rollover!AF31*'Res Rent Roll'!$S31*'Res Rent Roll'!$C31*(1+'Property Summary'!$L$22)^(Releasing!AG$2-1))</f>
        <v/>
      </c>
      <c r="AH30" s="47" t="str">
        <f>IF('Res Rent Roll'!$B31="","",Rollover!AG31*'Res Rent Roll'!$S31*'Res Rent Roll'!$C31*(1+'Property Summary'!$L$22)^(Releasing!AH$2-1))</f>
        <v/>
      </c>
      <c r="AI30" s="47" t="str">
        <f>IF('Res Rent Roll'!$B31="","",Rollover!AH31*'Res Rent Roll'!$S31*'Res Rent Roll'!$C31*(1+'Property Summary'!$L$22)^(Releasing!AI$2-1))</f>
        <v/>
      </c>
      <c r="AJ30" s="47" t="str">
        <f>IF('Res Rent Roll'!$B31="","",Rollover!AI31*'Res Rent Roll'!$S31*'Res Rent Roll'!$C31*(1+'Property Summary'!$L$22)^(Releasing!AJ$2-1))</f>
        <v/>
      </c>
      <c r="AK30" s="47" t="str">
        <f>IF('Res Rent Roll'!$B31="","",Rollover!AJ31*'Res Rent Roll'!$S31*'Res Rent Roll'!$C31*(1+'Property Summary'!$L$22)^(Releasing!AK$2-1))</f>
        <v/>
      </c>
      <c r="AL30" s="47" t="str">
        <f>IF('Res Rent Roll'!$B31="","",Rollover!AK31*'Res Rent Roll'!$S31*'Res Rent Roll'!$C31*(1+'Property Summary'!$L$22)^(Releasing!AL$2-1))</f>
        <v/>
      </c>
      <c r="AM30" s="47" t="str">
        <f>IF('Res Rent Roll'!$B31="","",Rollover!AL31*'Res Rent Roll'!$S31*'Res Rent Roll'!$C31*(1+'Property Summary'!$L$22)^(Releasing!AM$2-1))</f>
        <v/>
      </c>
      <c r="AN30" s="47" t="str">
        <f>IF('Res Rent Roll'!$B31="","",Rollover!AM31*'Res Rent Roll'!$S31*'Res Rent Roll'!$C31*(1+'Property Summary'!$L$22)^(Releasing!AN$2-1))</f>
        <v/>
      </c>
      <c r="AO30" s="47" t="str">
        <f>IF('Res Rent Roll'!$B31="","",Rollover!AN31*'Res Rent Roll'!$S31*'Res Rent Roll'!$C31*(1+'Property Summary'!$L$22)^(Releasing!AO$2-1))</f>
        <v/>
      </c>
      <c r="AP30" s="47" t="str">
        <f>IF('Res Rent Roll'!$B31="","",Rollover!AO31*'Res Rent Roll'!$S31*'Res Rent Roll'!$C31*(1+'Property Summary'!$L$22)^(Releasing!AP$2-1))</f>
        <v/>
      </c>
      <c r="AQ30" s="47" t="str">
        <f>IF('Res Rent Roll'!$B31="","",Rollover!AP31*'Res Rent Roll'!$S31*'Res Rent Roll'!$C31*(1+'Property Summary'!$L$22)^(Releasing!AQ$2-1))</f>
        <v/>
      </c>
      <c r="AR30" s="47" t="str">
        <f>IF('Res Rent Roll'!$B31="","",Rollover!AQ31*'Res Rent Roll'!$S31*'Res Rent Roll'!$C31*(1+'Property Summary'!$L$22)^(Releasing!AR$2-1))</f>
        <v/>
      </c>
      <c r="AS30" s="47" t="str">
        <f>IF('Res Rent Roll'!$B31="","",Rollover!AR31*'Res Rent Roll'!$S31*'Res Rent Roll'!$C31*(1+'Property Summary'!$L$22)^(Releasing!AS$2-1))</f>
        <v/>
      </c>
      <c r="AT30" s="47" t="str">
        <f>IF('Res Rent Roll'!$B31="","",Rollover!AS31*'Res Rent Roll'!$S31*'Res Rent Roll'!$C31*(1+'Property Summary'!$L$22)^(Releasing!AT$2-1))</f>
        <v/>
      </c>
      <c r="AU30" s="47" t="str">
        <f>IF('Res Rent Roll'!$B31="","",Rollover!AT31*'Res Rent Roll'!$S31*'Res Rent Roll'!$C31*(1+'Property Summary'!$L$22)^(Releasing!AU$2-1))</f>
        <v/>
      </c>
      <c r="AV30" s="47" t="str">
        <f>IF('Res Rent Roll'!$B31="","",Rollover!AU31*'Res Rent Roll'!$S31*'Res Rent Roll'!$C31*(1+'Property Summary'!$L$22)^(Releasing!AV$2-1))</f>
        <v/>
      </c>
      <c r="AW30" s="47" t="str">
        <f>IF('Res Rent Roll'!$B31="","",Rollover!AV31*'Res Rent Roll'!$S31*'Res Rent Roll'!$C31*(1+'Property Summary'!$L$22)^(Releasing!AW$2-1))</f>
        <v/>
      </c>
      <c r="AX30" s="47" t="str">
        <f>IF('Res Rent Roll'!$B31="","",Rollover!AW31*'Res Rent Roll'!$S31*'Res Rent Roll'!$C31*(1+'Property Summary'!$L$22)^(Releasing!AX$2-1))</f>
        <v/>
      </c>
      <c r="AY30" s="47" t="str">
        <f>IF('Res Rent Roll'!$B31="","",Rollover!AX31*'Res Rent Roll'!$S31*'Res Rent Roll'!$C31*(1+'Property Summary'!$L$22)^(Releasing!AY$2-1))</f>
        <v/>
      </c>
      <c r="AZ30" s="47" t="str">
        <f>IF('Res Rent Roll'!$B31="","",Rollover!AY31*'Res Rent Roll'!$S31*'Res Rent Roll'!$C31*(1+'Property Summary'!$L$22)^(Releasing!AZ$2-1))</f>
        <v/>
      </c>
      <c r="BA30" s="47" t="str">
        <f>IF('Res Rent Roll'!$B31="","",Rollover!AZ31*'Res Rent Roll'!$S31*'Res Rent Roll'!$C31*(1+'Property Summary'!$L$22)^(Releasing!BA$2-1))</f>
        <v/>
      </c>
      <c r="BB30" s="47" t="str">
        <f>IF('Res Rent Roll'!$B31="","",Rollover!BA31*'Res Rent Roll'!$S31*'Res Rent Roll'!$C31*(1+'Property Summary'!$L$22)^(Releasing!BB$2-1))</f>
        <v/>
      </c>
      <c r="BC30" s="47" t="str">
        <f>IF('Res Rent Roll'!$B31="","",Rollover!BB31*'Res Rent Roll'!$S31*'Res Rent Roll'!$C31*(1+'Property Summary'!$L$22)^(Releasing!BC$2-1))</f>
        <v/>
      </c>
      <c r="BD30" s="47" t="str">
        <f>IF('Res Rent Roll'!$B31="","",Rollover!BC31*'Res Rent Roll'!$S31*'Res Rent Roll'!$C31*(1+'Property Summary'!$L$22)^(Releasing!BD$2-1))</f>
        <v/>
      </c>
      <c r="BE30" s="47" t="str">
        <f>IF('Res Rent Roll'!$B31="","",Rollover!BD31*'Res Rent Roll'!$S31*'Res Rent Roll'!$C31*(1+'Property Summary'!$L$22)^(Releasing!BE$2-1))</f>
        <v/>
      </c>
      <c r="BF30" s="47" t="str">
        <f>IF('Res Rent Roll'!$B31="","",Rollover!BE31*'Res Rent Roll'!$S31*'Res Rent Roll'!$C31*(1+'Property Summary'!$L$22)^(Releasing!BF$2-1))</f>
        <v/>
      </c>
      <c r="BG30" s="47" t="str">
        <f>IF('Res Rent Roll'!$B31="","",Rollover!BF31*'Res Rent Roll'!$S31*'Res Rent Roll'!$C31*(1+'Property Summary'!$L$22)^(Releasing!BG$2-1))</f>
        <v/>
      </c>
      <c r="BH30" s="47" t="str">
        <f>IF('Res Rent Roll'!$B31="","",Rollover!BG31*'Res Rent Roll'!$S31*'Res Rent Roll'!$C31*(1+'Property Summary'!$L$22)^(Releasing!BH$2-1))</f>
        <v/>
      </c>
      <c r="BI30" s="47" t="str">
        <f>IF('Res Rent Roll'!$B31="","",Rollover!BH31*'Res Rent Roll'!$S31*'Res Rent Roll'!$C31*(1+'Property Summary'!$L$22)^(Releasing!BI$2-1))</f>
        <v/>
      </c>
      <c r="BJ30" s="47" t="str">
        <f>IF('Res Rent Roll'!$B31="","",Rollover!BI31*'Res Rent Roll'!$S31*'Res Rent Roll'!$C31*(1+'Property Summary'!$L$22)^(Releasing!BJ$2-1))</f>
        <v/>
      </c>
      <c r="BK30" s="47" t="str">
        <f>IF('Res Rent Roll'!$B31="","",Rollover!BJ31*'Res Rent Roll'!$S31*'Res Rent Roll'!$C31*(1+'Property Summary'!$L$22)^(Releasing!BK$2-1))</f>
        <v/>
      </c>
      <c r="BL30" s="47" t="str">
        <f>IF('Res Rent Roll'!$B31="","",Rollover!BK31*'Res Rent Roll'!$S31*'Res Rent Roll'!$C31*(1+'Property Summary'!$L$22)^(Releasing!BL$2-1))</f>
        <v/>
      </c>
      <c r="BM30" s="47" t="str">
        <f>IF('Res Rent Roll'!$B31="","",Rollover!BL31*'Res Rent Roll'!$S31*'Res Rent Roll'!$C31*(1+'Property Summary'!$L$22)^(Releasing!BM$2-1))</f>
        <v/>
      </c>
      <c r="BN30" s="47" t="str">
        <f>IF('Res Rent Roll'!$B31="","",Rollover!BM31*'Res Rent Roll'!$S31*'Res Rent Roll'!$C31*(1+'Property Summary'!$L$22)^(Releasing!BN$2-1))</f>
        <v/>
      </c>
      <c r="BO30" s="47" t="str">
        <f>IF('Res Rent Roll'!$B31="","",Rollover!BN31*'Res Rent Roll'!$S31*'Res Rent Roll'!$C31*(1+'Property Summary'!$L$22)^(Releasing!BO$2-1))</f>
        <v/>
      </c>
      <c r="BP30" s="47" t="str">
        <f>IF('Res Rent Roll'!$B31="","",Rollover!BO31*'Res Rent Roll'!$S31*'Res Rent Roll'!$C31*(1+'Property Summary'!$L$22)^(Releasing!BP$2-1))</f>
        <v/>
      </c>
      <c r="BQ30" s="47" t="str">
        <f>IF('Res Rent Roll'!$B31="","",Rollover!BP31*'Res Rent Roll'!$S31*'Res Rent Roll'!$C31*(1+'Property Summary'!$L$22)^(Releasing!BQ$2-1))</f>
        <v/>
      </c>
      <c r="BR30" s="47" t="str">
        <f>IF('Res Rent Roll'!$B31="","",Rollover!BQ31*'Res Rent Roll'!$S31*'Res Rent Roll'!$C31*(1+'Property Summary'!$L$22)^(Releasing!BR$2-1))</f>
        <v/>
      </c>
      <c r="BS30" s="47" t="str">
        <f>IF('Res Rent Roll'!$B31="","",Rollover!BR31*'Res Rent Roll'!$S31*'Res Rent Roll'!$C31*(1+'Property Summary'!$L$22)^(Releasing!BS$2-1))</f>
        <v/>
      </c>
      <c r="BT30" s="47" t="str">
        <f>IF('Res Rent Roll'!$B31="","",Rollover!BS31*'Res Rent Roll'!$S31*'Res Rent Roll'!$C31*(1+'Property Summary'!$L$22)^(Releasing!BT$2-1))</f>
        <v/>
      </c>
      <c r="BU30" s="47" t="str">
        <f>IF('Res Rent Roll'!$B31="","",Rollover!BT31*'Res Rent Roll'!$S31*'Res Rent Roll'!$C31*(1+'Property Summary'!$L$22)^(Releasing!BU$2-1))</f>
        <v/>
      </c>
      <c r="BV30" s="47" t="str">
        <f>IF('Res Rent Roll'!$B31="","",Rollover!BU31*'Res Rent Roll'!$S31*'Res Rent Roll'!$C31*(1+'Property Summary'!$L$22)^(Releasing!BV$2-1))</f>
        <v/>
      </c>
      <c r="BW30" s="47" t="str">
        <f>IF('Res Rent Roll'!$B31="","",Rollover!BV31*'Res Rent Roll'!$S31*'Res Rent Roll'!$C31*(1+'Property Summary'!$L$22)^(Releasing!BW$2-1))</f>
        <v/>
      </c>
      <c r="BX30" s="47" t="str">
        <f>IF('Res Rent Roll'!$B31="","",Rollover!BW31*'Res Rent Roll'!$S31*'Res Rent Roll'!$C31*(1+'Property Summary'!$L$22)^(Releasing!BX$2-1))</f>
        <v/>
      </c>
      <c r="BY30" s="47" t="str">
        <f>IF('Res Rent Roll'!$B31="","",Rollover!BX31*'Res Rent Roll'!$S31*'Res Rent Roll'!$C31*(1+'Property Summary'!$L$22)^(Releasing!BY$2-1))</f>
        <v/>
      </c>
      <c r="BZ30" s="47" t="str">
        <f>IF('Res Rent Roll'!$B31="","",Rollover!BY31*'Res Rent Roll'!$S31*'Res Rent Roll'!$C31*(1+'Property Summary'!$L$22)^(Releasing!BZ$2-1))</f>
        <v/>
      </c>
      <c r="CA30" s="47" t="str">
        <f>IF('Res Rent Roll'!$B31="","",Rollover!BZ31*'Res Rent Roll'!$S31*'Res Rent Roll'!$C31*(1+'Property Summary'!$L$22)^(Releasing!CA$2-1))</f>
        <v/>
      </c>
      <c r="CB30" s="47" t="str">
        <f>IF('Res Rent Roll'!$B31="","",Rollover!CA31*'Res Rent Roll'!$S31*'Res Rent Roll'!$C31*(1+'Property Summary'!$L$22)^(Releasing!CB$2-1))</f>
        <v/>
      </c>
      <c r="CC30" s="47" t="str">
        <f>IF('Res Rent Roll'!$B31="","",Rollover!CB31*'Res Rent Roll'!$S31*'Res Rent Roll'!$C31*(1+'Property Summary'!$L$22)^(Releasing!CC$2-1))</f>
        <v/>
      </c>
      <c r="CD30" s="47" t="str">
        <f>IF('Res Rent Roll'!$B31="","",Rollover!CC31*'Res Rent Roll'!$S31*'Res Rent Roll'!$C31*(1+'Property Summary'!$L$22)^(Releasing!CD$2-1))</f>
        <v/>
      </c>
      <c r="CE30" s="47" t="str">
        <f>IF('Res Rent Roll'!$B31="","",Rollover!CD31*'Res Rent Roll'!$S31*'Res Rent Roll'!$C31*(1+'Property Summary'!$L$22)^(Releasing!CE$2-1))</f>
        <v/>
      </c>
      <c r="CF30" s="47" t="str">
        <f>IF('Res Rent Roll'!$B31="","",Rollover!CE31*'Res Rent Roll'!$S31*'Res Rent Roll'!$C31*(1+'Property Summary'!$L$22)^(Releasing!CF$2-1))</f>
        <v/>
      </c>
      <c r="CG30" s="47" t="str">
        <f>IF('Res Rent Roll'!$B31="","",Rollover!CF31*'Res Rent Roll'!$S31*'Res Rent Roll'!$C31*(1+'Property Summary'!$L$22)^(Releasing!CG$2-1))</f>
        <v/>
      </c>
      <c r="CH30" s="47" t="str">
        <f>IF('Res Rent Roll'!$B31="","",Rollover!CG31*'Res Rent Roll'!$S31*'Res Rent Roll'!$C31*(1+'Property Summary'!$L$22)^(Releasing!CH$2-1))</f>
        <v/>
      </c>
      <c r="CI30" s="47" t="str">
        <f>IF('Res Rent Roll'!$B31="","",Rollover!CH31*'Res Rent Roll'!$S31*'Res Rent Roll'!$C31*(1+'Property Summary'!$L$22)^(Releasing!CI$2-1))</f>
        <v/>
      </c>
      <c r="CJ30" s="47" t="str">
        <f>IF('Res Rent Roll'!$B31="","",Rollover!CI31*'Res Rent Roll'!$S31*'Res Rent Roll'!$C31*(1+'Property Summary'!$L$22)^(Releasing!CJ$2-1))</f>
        <v/>
      </c>
      <c r="CK30" s="47" t="str">
        <f>IF('Res Rent Roll'!$B31="","",Rollover!CJ31*'Res Rent Roll'!$S31*'Res Rent Roll'!$C31*(1+'Property Summary'!$L$22)^(Releasing!CK$2-1))</f>
        <v/>
      </c>
      <c r="CL30" s="47" t="str">
        <f>IF('Res Rent Roll'!$B31="","",Rollover!CK31*'Res Rent Roll'!$S31*'Res Rent Roll'!$C31*(1+'Property Summary'!$L$22)^(Releasing!CL$2-1))</f>
        <v/>
      </c>
      <c r="CM30" s="47" t="str">
        <f>IF('Res Rent Roll'!$B31="","",Rollover!CL31*'Res Rent Roll'!$S31*'Res Rent Roll'!$C31*(1+'Property Summary'!$L$22)^(Releasing!CM$2-1))</f>
        <v/>
      </c>
      <c r="CN30" s="47" t="str">
        <f>IF('Res Rent Roll'!$B31="","",Rollover!CM31*'Res Rent Roll'!$S31*'Res Rent Roll'!$C31*(1+'Property Summary'!$L$22)^(Releasing!CN$2-1))</f>
        <v/>
      </c>
      <c r="CO30" s="47" t="str">
        <f>IF('Res Rent Roll'!$B31="","",Rollover!CN31*'Res Rent Roll'!$S31*'Res Rent Roll'!$C31*(1+'Property Summary'!$L$22)^(Releasing!CO$2-1))</f>
        <v/>
      </c>
      <c r="CP30" s="47" t="str">
        <f>IF('Res Rent Roll'!$B31="","",Rollover!CO31*'Res Rent Roll'!$S31*'Res Rent Roll'!$C31*(1+'Property Summary'!$L$22)^(Releasing!CP$2-1))</f>
        <v/>
      </c>
      <c r="CQ30" s="47" t="str">
        <f>IF('Res Rent Roll'!$B31="","",Rollover!CP31*'Res Rent Roll'!$S31*'Res Rent Roll'!$C31*(1+'Property Summary'!$L$22)^(Releasing!CQ$2-1))</f>
        <v/>
      </c>
      <c r="CR30" s="47" t="str">
        <f>IF('Res Rent Roll'!$B31="","",Rollover!CQ31*'Res Rent Roll'!$S31*'Res Rent Roll'!$C31*(1+'Property Summary'!$L$22)^(Releasing!CR$2-1))</f>
        <v/>
      </c>
      <c r="CS30" s="47" t="str">
        <f>IF('Res Rent Roll'!$B31="","",Rollover!CR31*'Res Rent Roll'!$S31*'Res Rent Roll'!$C31*(1+'Property Summary'!$L$22)^(Releasing!CS$2-1))</f>
        <v/>
      </c>
      <c r="CT30" s="47" t="str">
        <f>IF('Res Rent Roll'!$B31="","",Rollover!CS31*'Res Rent Roll'!$S31*'Res Rent Roll'!$C31*(1+'Property Summary'!$L$22)^(Releasing!CT$2-1))</f>
        <v/>
      </c>
      <c r="CU30" s="47" t="str">
        <f>IF('Res Rent Roll'!$B31="","",Rollover!CT31*'Res Rent Roll'!$S31*'Res Rent Roll'!$C31*(1+'Property Summary'!$L$22)^(Releasing!CU$2-1))</f>
        <v/>
      </c>
      <c r="CV30" s="47" t="str">
        <f>IF('Res Rent Roll'!$B31="","",Rollover!CU31*'Res Rent Roll'!$S31*'Res Rent Roll'!$C31*(1+'Property Summary'!$L$22)^(Releasing!CV$2-1))</f>
        <v/>
      </c>
      <c r="CW30" s="47" t="str">
        <f>IF('Res Rent Roll'!$B31="","",Rollover!CV31*'Res Rent Roll'!$S31*'Res Rent Roll'!$C31*(1+'Property Summary'!$L$22)^(Releasing!CW$2-1))</f>
        <v/>
      </c>
      <c r="CX30" s="47" t="str">
        <f>IF('Res Rent Roll'!$B31="","",Rollover!CW31*'Res Rent Roll'!$S31*'Res Rent Roll'!$C31*(1+'Property Summary'!$L$22)^(Releasing!CX$2-1))</f>
        <v/>
      </c>
      <c r="CY30" s="47" t="str">
        <f>IF('Res Rent Roll'!$B31="","",Rollover!CX31*'Res Rent Roll'!$S31*'Res Rent Roll'!$C31*(1+'Property Summary'!$L$22)^(Releasing!CY$2-1))</f>
        <v/>
      </c>
      <c r="CZ30" s="47" t="str">
        <f>IF('Res Rent Roll'!$B31="","",Rollover!CY31*'Res Rent Roll'!$S31*'Res Rent Roll'!$C31*(1+'Property Summary'!$L$22)^(Releasing!CZ$2-1))</f>
        <v/>
      </c>
      <c r="DA30" s="47" t="str">
        <f>IF('Res Rent Roll'!$B31="","",Rollover!CZ31*'Res Rent Roll'!$S31*'Res Rent Roll'!$C31*(1+'Property Summary'!$L$22)^(Releasing!DA$2-1))</f>
        <v/>
      </c>
      <c r="DB30" s="47" t="str">
        <f>IF('Res Rent Roll'!$B31="","",Rollover!DA31*'Res Rent Roll'!$S31*'Res Rent Roll'!$C31*(1+'Property Summary'!$L$22)^(Releasing!DB$2-1))</f>
        <v/>
      </c>
      <c r="DC30" s="47" t="str">
        <f>IF('Res Rent Roll'!$B31="","",Rollover!DB31*'Res Rent Roll'!$S31*'Res Rent Roll'!$C31*(1+'Property Summary'!$L$22)^(Releasing!DC$2-1))</f>
        <v/>
      </c>
      <c r="DD30" s="47" t="str">
        <f>IF('Res Rent Roll'!$B31="","",Rollover!DC31*'Res Rent Roll'!$S31*'Res Rent Roll'!$C31*(1+'Property Summary'!$L$22)^(Releasing!DD$2-1))</f>
        <v/>
      </c>
      <c r="DE30" s="47" t="str">
        <f>IF('Res Rent Roll'!$B31="","",Rollover!DD31*'Res Rent Roll'!$S31*'Res Rent Roll'!$C31*(1+'Property Summary'!$L$22)^(Releasing!DE$2-1))</f>
        <v/>
      </c>
      <c r="DF30" s="47" t="str">
        <f>IF('Res Rent Roll'!$B31="","",Rollover!DE31*'Res Rent Roll'!$S31*'Res Rent Roll'!$C31*(1+'Property Summary'!$L$22)^(Releasing!DF$2-1))</f>
        <v/>
      </c>
      <c r="DG30" s="47" t="str">
        <f>IF('Res Rent Roll'!$B31="","",Rollover!DF31*'Res Rent Roll'!$S31*'Res Rent Roll'!$C31*(1+'Property Summary'!$L$22)^(Releasing!DG$2-1))</f>
        <v/>
      </c>
      <c r="DH30" s="47" t="str">
        <f>IF('Res Rent Roll'!$B31="","",Rollover!DG31*'Res Rent Roll'!$S31*'Res Rent Roll'!$C31*(1+'Property Summary'!$L$22)^(Releasing!DH$2-1))</f>
        <v/>
      </c>
      <c r="DI30" s="47" t="str">
        <f>IF('Res Rent Roll'!$B31="","",Rollover!DH31*'Res Rent Roll'!$S31*'Res Rent Roll'!$C31*(1+'Property Summary'!$L$22)^(Releasing!DI$2-1))</f>
        <v/>
      </c>
      <c r="DJ30" s="47" t="str">
        <f>IF('Res Rent Roll'!$B31="","",Rollover!DI31*'Res Rent Roll'!$S31*'Res Rent Roll'!$C31*(1+'Property Summary'!$L$22)^(Releasing!DJ$2-1))</f>
        <v/>
      </c>
      <c r="DK30" s="47" t="str">
        <f>IF('Res Rent Roll'!$B31="","",Rollover!DJ31*'Res Rent Roll'!$S31*'Res Rent Roll'!$C31*(1+'Property Summary'!$L$22)^(Releasing!DK$2-1))</f>
        <v/>
      </c>
      <c r="DL30" s="47" t="str">
        <f>IF('Res Rent Roll'!$B31="","",Rollover!DK31*'Res Rent Roll'!$S31*'Res Rent Roll'!$C31*(1+'Property Summary'!$L$22)^(Releasing!DL$2-1))</f>
        <v/>
      </c>
      <c r="DM30" s="47" t="str">
        <f>IF('Res Rent Roll'!$B31="","",Rollover!DL31*'Res Rent Roll'!$S31*'Res Rent Roll'!$C31*(1+'Property Summary'!$L$22)^(Releasing!DM$2-1))</f>
        <v/>
      </c>
      <c r="DN30" s="47" t="str">
        <f>IF('Res Rent Roll'!$B31="","",Rollover!DM31*'Res Rent Roll'!$S31*'Res Rent Roll'!$C31*(1+'Property Summary'!$L$22)^(Releasing!DN$2-1))</f>
        <v/>
      </c>
      <c r="DO30" s="47" t="str">
        <f>IF('Res Rent Roll'!$B31="","",Rollover!DN31*'Res Rent Roll'!$S31*'Res Rent Roll'!$C31*(1+'Property Summary'!$L$22)^(Releasing!DO$2-1))</f>
        <v/>
      </c>
      <c r="DP30" s="47" t="str">
        <f>IF('Res Rent Roll'!$B31="","",Rollover!DO31*'Res Rent Roll'!$S31*'Res Rent Roll'!$C31*(1+'Property Summary'!$L$22)^(Releasing!DP$2-1))</f>
        <v/>
      </c>
      <c r="DQ30" s="47" t="str">
        <f>IF('Res Rent Roll'!$B31="","",Rollover!DP31*'Res Rent Roll'!$S31*'Res Rent Roll'!$C31*(1+'Property Summary'!$L$22)^(Releasing!DQ$2-1))</f>
        <v/>
      </c>
      <c r="DR30" s="47" t="str">
        <f>IF('Res Rent Roll'!$B31="","",Rollover!DQ31*'Res Rent Roll'!$S31*'Res Rent Roll'!$C31*(1+'Property Summary'!$L$22)^(Releasing!DR$2-1))</f>
        <v/>
      </c>
      <c r="DS30" s="47" t="str">
        <f>IF('Res Rent Roll'!$B31="","",Rollover!DR31*'Res Rent Roll'!$S31*'Res Rent Roll'!$C31*(1+'Property Summary'!$L$22)^(Releasing!DS$2-1))</f>
        <v/>
      </c>
      <c r="DT30" s="47" t="str">
        <f>IF('Res Rent Roll'!$B31="","",Rollover!DS31*'Res Rent Roll'!$S31*'Res Rent Roll'!$C31*(1+'Property Summary'!$L$22)^(Releasing!DT$2-1))</f>
        <v/>
      </c>
      <c r="DU30" s="47" t="str">
        <f>IF('Res Rent Roll'!$B31="","",Rollover!DT31*'Res Rent Roll'!$S31*'Res Rent Roll'!$C31*(1+'Property Summary'!$L$22)^(Releasing!DU$2-1))</f>
        <v/>
      </c>
      <c r="DV30" s="47" t="str">
        <f>IF('Res Rent Roll'!$B31="","",Rollover!DU31*'Res Rent Roll'!$S31*'Res Rent Roll'!$C31*(1+'Property Summary'!$L$22)^(Releasing!DV$2-1))</f>
        <v/>
      </c>
      <c r="DW30" s="47" t="str">
        <f>IF('Res Rent Roll'!$B31="","",Rollover!DV31*'Res Rent Roll'!$S31*'Res Rent Roll'!$C31*(1+'Property Summary'!$L$22)^(Releasing!DW$2-1))</f>
        <v/>
      </c>
      <c r="DX30" s="47" t="str">
        <f>IF('Res Rent Roll'!$B31="","",Rollover!DW31*'Res Rent Roll'!$S31*'Res Rent Roll'!$C31*(1+'Property Summary'!$L$22)^(Releasing!DX$2-1))</f>
        <v/>
      </c>
      <c r="DY30" s="47" t="str">
        <f>IF('Res Rent Roll'!$B31="","",Rollover!DX31*'Res Rent Roll'!$S31*'Res Rent Roll'!$C31*(1+'Property Summary'!$L$22)^(Releasing!DY$2-1))</f>
        <v/>
      </c>
      <c r="DZ30" s="47" t="str">
        <f>IF('Res Rent Roll'!$B31="","",Rollover!DY31*'Res Rent Roll'!$S31*'Res Rent Roll'!$C31*(1+'Property Summary'!$L$22)^(Releasing!DZ$2-1))</f>
        <v/>
      </c>
      <c r="EA30" s="47" t="str">
        <f>IF('Res Rent Roll'!$B31="","",Rollover!DZ31*'Res Rent Roll'!$S31*'Res Rent Roll'!$C31*(1+'Property Summary'!$L$22)^(Releasing!EA$2-1))</f>
        <v/>
      </c>
      <c r="EB30" s="47" t="str">
        <f>IF('Res Rent Roll'!$B31="","",Rollover!EA31*'Res Rent Roll'!$S31*'Res Rent Roll'!$C31*(1+'Property Summary'!$L$22)^(Releasing!EB$2-1))</f>
        <v/>
      </c>
      <c r="EC30" s="47" t="str">
        <f>IF('Res Rent Roll'!$B31="","",Rollover!EB31*'Res Rent Roll'!$S31*'Res Rent Roll'!$C31*(1+'Property Summary'!$L$22)^(Releasing!EC$2-1))</f>
        <v/>
      </c>
      <c r="ED30" s="47" t="str">
        <f>IF('Res Rent Roll'!$B31="","",Rollover!EC31*'Res Rent Roll'!$S31*'Res Rent Roll'!$C31*(1+'Property Summary'!$L$22)^(Releasing!ED$2-1))</f>
        <v/>
      </c>
      <c r="EE30" s="47" t="str">
        <f>IF('Res Rent Roll'!$B31="","",Rollover!ED31*'Res Rent Roll'!$S31*'Res Rent Roll'!$C31*(1+'Property Summary'!$L$22)^(Releasing!EE$2-1))</f>
        <v/>
      </c>
      <c r="EF30" s="47" t="str">
        <f>IF('Res Rent Roll'!$B31="","",Rollover!EE31*'Res Rent Roll'!$S31*'Res Rent Roll'!$C31*(1+'Property Summary'!$L$22)^(Releasing!EF$2-1))</f>
        <v/>
      </c>
      <c r="EG30" s="47" t="str">
        <f>IF('Res Rent Roll'!$B31="","",Rollover!EF31*'Res Rent Roll'!$S31*'Res Rent Roll'!$C31*(1+'Property Summary'!$L$22)^(Releasing!EG$2-1))</f>
        <v/>
      </c>
      <c r="EH30" s="47" t="str">
        <f>IF('Res Rent Roll'!$B31="","",Rollover!EG31*'Res Rent Roll'!$S31*'Res Rent Roll'!$C31*(1+'Property Summary'!$L$22)^(Releasing!EH$2-1))</f>
        <v/>
      </c>
      <c r="EI30" s="47" t="str">
        <f>IF('Res Rent Roll'!$B31="","",Rollover!EH31*'Res Rent Roll'!$S31*'Res Rent Roll'!$C31*(1+'Property Summary'!$L$22)^(Releasing!EI$2-1))</f>
        <v/>
      </c>
      <c r="EJ30" s="47" t="str">
        <f>IF('Res Rent Roll'!$B31="","",Rollover!EI31*'Res Rent Roll'!$S31*'Res Rent Roll'!$C31*(1+'Property Summary'!$L$22)^(Releasing!EJ$2-1))</f>
        <v/>
      </c>
      <c r="EK30" s="47" t="str">
        <f>IF('Res Rent Roll'!$B31="","",Rollover!EJ31*'Res Rent Roll'!$S31*'Res Rent Roll'!$C31*(1+'Property Summary'!$L$22)^(Releasing!EK$2-1))</f>
        <v/>
      </c>
      <c r="EL30" s="47" t="str">
        <f>IF('Res Rent Roll'!$B31="","",Rollover!EK31*'Res Rent Roll'!$S31*'Res Rent Roll'!$C31*(1+'Property Summary'!$L$22)^(Releasing!EL$2-1))</f>
        <v/>
      </c>
      <c r="EM30" s="47" t="str">
        <f>IF('Res Rent Roll'!$B31="","",Rollover!EL31*'Res Rent Roll'!$S31*'Res Rent Roll'!$C31*(1+'Property Summary'!$L$22)^(Releasing!EM$2-1))</f>
        <v/>
      </c>
      <c r="EN30" s="47" t="str">
        <f>IF('Res Rent Roll'!$B31="","",Rollover!EM31*'Res Rent Roll'!$S31*'Res Rent Roll'!$C31*(1+'Property Summary'!$L$22)^(Releasing!EN$2-1))</f>
        <v/>
      </c>
      <c r="EO30" s="47" t="str">
        <f>IF('Res Rent Roll'!$B31="","",Rollover!EN31*'Res Rent Roll'!$S31*'Res Rent Roll'!$C31*(1+'Property Summary'!$L$22)^(Releasing!EO$2-1))</f>
        <v/>
      </c>
      <c r="EP30" s="47" t="str">
        <f>IF('Res Rent Roll'!$B31="","",Rollover!EO31*'Res Rent Roll'!$S31*'Res Rent Roll'!$C31*(1+'Property Summary'!$L$22)^(Releasing!EP$2-1))</f>
        <v/>
      </c>
      <c r="EQ30" s="47" t="str">
        <f>IF('Res Rent Roll'!$B31="","",Rollover!EP31*'Res Rent Roll'!$S31*'Res Rent Roll'!$C31*(1+'Property Summary'!$L$22)^(Releasing!EQ$2-1))</f>
        <v/>
      </c>
      <c r="ER30" s="47" t="str">
        <f>IF('Res Rent Roll'!$B31="","",Rollover!EQ31*'Res Rent Roll'!$S31*'Res Rent Roll'!$C31*(1+'Property Summary'!$L$22)^(Releasing!ER$2-1))</f>
        <v/>
      </c>
      <c r="ES30" s="47" t="str">
        <f>IF('Res Rent Roll'!$B31="","",Rollover!ER31*'Res Rent Roll'!$S31*'Res Rent Roll'!$C31*(1+'Property Summary'!$L$22)^(Releasing!ES$2-1))</f>
        <v/>
      </c>
      <c r="ET30" s="47" t="str">
        <f>IF('Res Rent Roll'!$B31="","",Rollover!ES31*'Res Rent Roll'!$S31*'Res Rent Roll'!$C31*(1+'Property Summary'!$L$22)^(Releasing!ET$2-1))</f>
        <v/>
      </c>
      <c r="EU30" s="47" t="str">
        <f>IF('Res Rent Roll'!$B31="","",Rollover!ET31*'Res Rent Roll'!$S31*'Res Rent Roll'!$C31*(1+'Property Summary'!$L$22)^(Releasing!EU$2-1))</f>
        <v/>
      </c>
      <c r="EV30" s="47" t="str">
        <f>IF('Res Rent Roll'!$B31="","",Rollover!EU31*'Res Rent Roll'!$S31*'Res Rent Roll'!$C31*(1+'Property Summary'!$L$22)^(Releasing!EV$2-1))</f>
        <v/>
      </c>
      <c r="EW30" s="47" t="str">
        <f>IF('Res Rent Roll'!$B31="","",Rollover!EV31*'Res Rent Roll'!$S31*'Res Rent Roll'!$C31*(1+'Property Summary'!$L$22)^(Releasing!EW$2-1))</f>
        <v/>
      </c>
      <c r="EX30" s="47" t="str">
        <f>IF('Res Rent Roll'!$B31="","",Rollover!EW31*'Res Rent Roll'!$S31*'Res Rent Roll'!$C31*(1+'Property Summary'!$L$22)^(Releasing!EX$2-1))</f>
        <v/>
      </c>
      <c r="EY30" s="47" t="str">
        <f>IF('Res Rent Roll'!$B31="","",Rollover!EX31*'Res Rent Roll'!$S31*'Res Rent Roll'!$C31*(1+'Property Summary'!$L$22)^(Releasing!EY$2-1))</f>
        <v/>
      </c>
      <c r="EZ30" s="47" t="str">
        <f>IF('Res Rent Roll'!$B31="","",Rollover!EY31*'Res Rent Roll'!$S31*'Res Rent Roll'!$C31*(1+'Property Summary'!$L$22)^(Releasing!EZ$2-1))</f>
        <v/>
      </c>
      <c r="FA30" s="47" t="str">
        <f>IF('Res Rent Roll'!$B31="","",Rollover!EZ31*'Res Rent Roll'!$S31*'Res Rent Roll'!$C31*(1+'Property Summary'!$L$22)^(Releasing!FA$2-1))</f>
        <v/>
      </c>
      <c r="FB30" s="47" t="str">
        <f>IF('Res Rent Roll'!$B31="","",Rollover!FA31*'Res Rent Roll'!$S31*'Res Rent Roll'!$C31*(1+'Property Summary'!$L$22)^(Releasing!FB$2-1))</f>
        <v/>
      </c>
      <c r="FC30" s="47" t="str">
        <f>IF('Res Rent Roll'!$B31="","",Rollover!FB31*'Res Rent Roll'!$S31*'Res Rent Roll'!$C31*(1+'Property Summary'!$L$22)^(Releasing!FC$2-1))</f>
        <v/>
      </c>
      <c r="FD30" s="47" t="str">
        <f>IF('Res Rent Roll'!$B31="","",Rollover!FC31*'Res Rent Roll'!$S31*'Res Rent Roll'!$C31*(1+'Property Summary'!$L$22)^(Releasing!FD$2-1))</f>
        <v/>
      </c>
      <c r="FE30" s="47" t="str">
        <f>IF('Res Rent Roll'!$B31="","",Rollover!FD31*'Res Rent Roll'!$S31*'Res Rent Roll'!$C31*(1+'Property Summary'!$L$22)^(Releasing!FE$2-1))</f>
        <v/>
      </c>
      <c r="FF30" s="47" t="str">
        <f>IF('Res Rent Roll'!$B31="","",Rollover!FE31*'Res Rent Roll'!$S31*'Res Rent Roll'!$C31*(1+'Property Summary'!$L$22)^(Releasing!FF$2-1))</f>
        <v/>
      </c>
      <c r="FG30" s="47" t="str">
        <f>IF('Res Rent Roll'!$B31="","",Rollover!FF31*'Res Rent Roll'!$S31*'Res Rent Roll'!$C31*(1+'Property Summary'!$L$22)^(Releasing!FG$2-1))</f>
        <v/>
      </c>
      <c r="FH30" s="47" t="str">
        <f>IF('Res Rent Roll'!$B31="","",Rollover!FG31*'Res Rent Roll'!$S31*'Res Rent Roll'!$C31*(1+'Property Summary'!$L$22)^(Releasing!FH$2-1))</f>
        <v/>
      </c>
      <c r="FI30" s="47" t="str">
        <f>IF('Res Rent Roll'!$B31="","",Rollover!FH31*'Res Rent Roll'!$S31*'Res Rent Roll'!$C31*(1+'Property Summary'!$L$22)^(Releasing!FI$2-1))</f>
        <v/>
      </c>
      <c r="FJ30" s="47" t="str">
        <f>IF('Res Rent Roll'!$B31="","",Rollover!FI31*'Res Rent Roll'!$S31*'Res Rent Roll'!$C31*(1+'Property Summary'!$L$22)^(Releasing!FJ$2-1))</f>
        <v/>
      </c>
      <c r="FK30" s="47" t="str">
        <f>IF('Res Rent Roll'!$B31="","",Rollover!FJ31*'Res Rent Roll'!$S31*'Res Rent Roll'!$C31*(1+'Property Summary'!$L$22)^(Releasing!FK$2-1))</f>
        <v/>
      </c>
      <c r="FL30" s="47" t="str">
        <f>IF('Res Rent Roll'!$B31="","",Rollover!FK31*'Res Rent Roll'!$S31*'Res Rent Roll'!$C31*(1+'Property Summary'!$L$22)^(Releasing!FL$2-1))</f>
        <v/>
      </c>
      <c r="FM30" s="47" t="str">
        <f>IF('Res Rent Roll'!$B31="","",Rollover!FL31*'Res Rent Roll'!$S31*'Res Rent Roll'!$C31*(1+'Property Summary'!$L$22)^(Releasing!FM$2-1))</f>
        <v/>
      </c>
      <c r="FN30" s="47" t="str">
        <f>IF('Res Rent Roll'!$B31="","",Rollover!FM31*'Res Rent Roll'!$S31*'Res Rent Roll'!$C31*(1+'Property Summary'!$L$22)^(Releasing!FN$2-1))</f>
        <v/>
      </c>
      <c r="FO30" s="47" t="str">
        <f>IF('Res Rent Roll'!$B31="","",Rollover!FN31*'Res Rent Roll'!$S31*'Res Rent Roll'!$C31*(1+'Property Summary'!$L$22)^(Releasing!FO$2-1))</f>
        <v/>
      </c>
      <c r="FP30" s="47" t="str">
        <f>IF('Res Rent Roll'!$B31="","",Rollover!FO31*'Res Rent Roll'!$S31*'Res Rent Roll'!$C31*(1+'Property Summary'!$L$22)^(Releasing!FP$2-1))</f>
        <v/>
      </c>
      <c r="FQ30" s="47" t="str">
        <f>IF('Res Rent Roll'!$B31="","",Rollover!FP31*'Res Rent Roll'!$S31*'Res Rent Roll'!$C31*(1+'Property Summary'!$L$22)^(Releasing!FQ$2-1))</f>
        <v/>
      </c>
      <c r="FR30" s="47" t="str">
        <f>IF('Res Rent Roll'!$B31="","",Rollover!FQ31*'Res Rent Roll'!$S31*'Res Rent Roll'!$C31*(1+'Property Summary'!$L$22)^(Releasing!FR$2-1))</f>
        <v/>
      </c>
      <c r="FS30" s="47" t="str">
        <f>IF('Res Rent Roll'!$B31="","",Rollover!FR31*'Res Rent Roll'!$S31*'Res Rent Roll'!$C31*(1+'Property Summary'!$L$22)^(Releasing!FS$2-1))</f>
        <v/>
      </c>
      <c r="FT30" s="47" t="str">
        <f>IF('Res Rent Roll'!$B31="","",Rollover!FS31*'Res Rent Roll'!$S31*'Res Rent Roll'!$C31*(1+'Property Summary'!$L$22)^(Releasing!FT$2-1))</f>
        <v/>
      </c>
      <c r="FU30" s="47" t="str">
        <f>IF('Res Rent Roll'!$B31="","",Rollover!FT31*'Res Rent Roll'!$S31*'Res Rent Roll'!$C31*(1+'Property Summary'!$L$22)^(Releasing!FU$2-1))</f>
        <v/>
      </c>
      <c r="FV30" s="47" t="str">
        <f>IF('Res Rent Roll'!$B31="","",Rollover!FU31*'Res Rent Roll'!$S31*'Res Rent Roll'!$C31*(1+'Property Summary'!$L$22)^(Releasing!FV$2-1))</f>
        <v/>
      </c>
      <c r="FW30" s="47" t="str">
        <f>IF('Res Rent Roll'!$B31="","",Rollover!FV31*'Res Rent Roll'!$S31*'Res Rent Roll'!$C31*(1+'Property Summary'!$L$22)^(Releasing!FW$2-1))</f>
        <v/>
      </c>
      <c r="FX30" s="47" t="str">
        <f>IF('Res Rent Roll'!$B31="","",Rollover!FW31*'Res Rent Roll'!$S31*'Res Rent Roll'!$C31*(1+'Property Summary'!$L$22)^(Releasing!FX$2-1))</f>
        <v/>
      </c>
      <c r="FY30" s="47" t="str">
        <f>IF('Res Rent Roll'!$B31="","",Rollover!FX31*'Res Rent Roll'!$S31*'Res Rent Roll'!$C31*(1+'Property Summary'!$L$22)^(Releasing!FY$2-1))</f>
        <v/>
      </c>
      <c r="FZ30" s="47" t="str">
        <f>IF('Res Rent Roll'!$B31="","",Rollover!FY31*'Res Rent Roll'!$S31*'Res Rent Roll'!$C31*(1+'Property Summary'!$L$22)^(Releasing!FZ$2-1))</f>
        <v/>
      </c>
      <c r="GA30" s="48" t="str">
        <f>IF('Res Rent Roll'!$B31="","",Rollover!FZ31*'Res Rent Roll'!$S31*'Res Rent Roll'!$C31*(1+'Property Summary'!$L$22)^(Releasing!GA$2-1))</f>
        <v/>
      </c>
    </row>
    <row r="31" spans="2:183" x14ac:dyDescent="0.3">
      <c r="B31" s="42" t="str">
        <f>IF('Res Rent Roll'!$B32="","",'Res Rent Roll'!$B32)</f>
        <v/>
      </c>
      <c r="C31" s="43"/>
      <c r="D31" s="47" t="str">
        <f>IF('Res Rent Roll'!$B32="","",Rollover!C32*'Res Rent Roll'!$S32*'Res Rent Roll'!$C32*(1+'Property Summary'!$L$22)^(Releasing!D$2-1))</f>
        <v/>
      </c>
      <c r="E31" s="47" t="str">
        <f>IF('Res Rent Roll'!$B32="","",Rollover!D32*'Res Rent Roll'!$S32*'Res Rent Roll'!$C32*(1+'Property Summary'!$L$22)^(Releasing!E$2-1))</f>
        <v/>
      </c>
      <c r="F31" s="47" t="str">
        <f>IF('Res Rent Roll'!$B32="","",Rollover!E32*'Res Rent Roll'!$S32*'Res Rent Roll'!$C32*(1+'Property Summary'!$L$22)^(Releasing!F$2-1))</f>
        <v/>
      </c>
      <c r="G31" s="47" t="str">
        <f>IF('Res Rent Roll'!$B32="","",Rollover!F32*'Res Rent Roll'!$S32*'Res Rent Roll'!$C32*(1+'Property Summary'!$L$22)^(Releasing!G$2-1))</f>
        <v/>
      </c>
      <c r="H31" s="47" t="str">
        <f>IF('Res Rent Roll'!$B32="","",Rollover!G32*'Res Rent Roll'!$S32*'Res Rent Roll'!$C32*(1+'Property Summary'!$L$22)^(Releasing!H$2-1))</f>
        <v/>
      </c>
      <c r="I31" s="47" t="str">
        <f>IF('Res Rent Roll'!$B32="","",Rollover!H32*'Res Rent Roll'!$S32*'Res Rent Roll'!$C32*(1+'Property Summary'!$L$22)^(Releasing!I$2-1))</f>
        <v/>
      </c>
      <c r="J31" s="47" t="str">
        <f>IF('Res Rent Roll'!$B32="","",Rollover!I32*'Res Rent Roll'!$S32*'Res Rent Roll'!$C32*(1+'Property Summary'!$L$22)^(Releasing!J$2-1))</f>
        <v/>
      </c>
      <c r="K31" s="47" t="str">
        <f>IF('Res Rent Roll'!$B32="","",Rollover!J32*'Res Rent Roll'!$S32*'Res Rent Roll'!$C32*(1+'Property Summary'!$L$22)^(Releasing!K$2-1))</f>
        <v/>
      </c>
      <c r="L31" s="47" t="str">
        <f>IF('Res Rent Roll'!$B32="","",Rollover!K32*'Res Rent Roll'!$S32*'Res Rent Roll'!$C32*(1+'Property Summary'!$L$22)^(Releasing!L$2-1))</f>
        <v/>
      </c>
      <c r="M31" s="47" t="str">
        <f>IF('Res Rent Roll'!$B32="","",Rollover!L32*'Res Rent Roll'!$S32*'Res Rent Roll'!$C32*(1+'Property Summary'!$L$22)^(Releasing!M$2-1))</f>
        <v/>
      </c>
      <c r="N31" s="47" t="str">
        <f>IF('Res Rent Roll'!$B32="","",Rollover!M32*'Res Rent Roll'!$S32*'Res Rent Roll'!$C32*(1+'Property Summary'!$L$22)^(Releasing!N$2-1))</f>
        <v/>
      </c>
      <c r="O31" s="47" t="str">
        <f>IF('Res Rent Roll'!$B32="","",Rollover!N32*'Res Rent Roll'!$S32*'Res Rent Roll'!$C32*(1+'Property Summary'!$L$22)^(Releasing!O$2-1))</f>
        <v/>
      </c>
      <c r="P31" s="47" t="str">
        <f>IF('Res Rent Roll'!$B32="","",Rollover!O32*'Res Rent Roll'!$S32*'Res Rent Roll'!$C32*(1+'Property Summary'!$L$22)^(Releasing!P$2-1))</f>
        <v/>
      </c>
      <c r="Q31" s="47" t="str">
        <f>IF('Res Rent Roll'!$B32="","",Rollover!P32*'Res Rent Roll'!$S32*'Res Rent Roll'!$C32*(1+'Property Summary'!$L$22)^(Releasing!Q$2-1))</f>
        <v/>
      </c>
      <c r="R31" s="47" t="str">
        <f>IF('Res Rent Roll'!$B32="","",Rollover!Q32*'Res Rent Roll'!$S32*'Res Rent Roll'!$C32*(1+'Property Summary'!$L$22)^(Releasing!R$2-1))</f>
        <v/>
      </c>
      <c r="S31" s="47" t="str">
        <f>IF('Res Rent Roll'!$B32="","",Rollover!R32*'Res Rent Roll'!$S32*'Res Rent Roll'!$C32*(1+'Property Summary'!$L$22)^(Releasing!S$2-1))</f>
        <v/>
      </c>
      <c r="T31" s="47" t="str">
        <f>IF('Res Rent Roll'!$B32="","",Rollover!S32*'Res Rent Roll'!$S32*'Res Rent Roll'!$C32*(1+'Property Summary'!$L$22)^(Releasing!T$2-1))</f>
        <v/>
      </c>
      <c r="U31" s="47" t="str">
        <f>IF('Res Rent Roll'!$B32="","",Rollover!T32*'Res Rent Roll'!$S32*'Res Rent Roll'!$C32*(1+'Property Summary'!$L$22)^(Releasing!U$2-1))</f>
        <v/>
      </c>
      <c r="V31" s="47" t="str">
        <f>IF('Res Rent Roll'!$B32="","",Rollover!U32*'Res Rent Roll'!$S32*'Res Rent Roll'!$C32*(1+'Property Summary'!$L$22)^(Releasing!V$2-1))</f>
        <v/>
      </c>
      <c r="W31" s="47" t="str">
        <f>IF('Res Rent Roll'!$B32="","",Rollover!V32*'Res Rent Roll'!$S32*'Res Rent Roll'!$C32*(1+'Property Summary'!$L$22)^(Releasing!W$2-1))</f>
        <v/>
      </c>
      <c r="X31" s="47" t="str">
        <f>IF('Res Rent Roll'!$B32="","",Rollover!W32*'Res Rent Roll'!$S32*'Res Rent Roll'!$C32*(1+'Property Summary'!$L$22)^(Releasing!X$2-1))</f>
        <v/>
      </c>
      <c r="Y31" s="47" t="str">
        <f>IF('Res Rent Roll'!$B32="","",Rollover!X32*'Res Rent Roll'!$S32*'Res Rent Roll'!$C32*(1+'Property Summary'!$L$22)^(Releasing!Y$2-1))</f>
        <v/>
      </c>
      <c r="Z31" s="47" t="str">
        <f>IF('Res Rent Roll'!$B32="","",Rollover!Y32*'Res Rent Roll'!$S32*'Res Rent Roll'!$C32*(1+'Property Summary'!$L$22)^(Releasing!Z$2-1))</f>
        <v/>
      </c>
      <c r="AA31" s="47" t="str">
        <f>IF('Res Rent Roll'!$B32="","",Rollover!Z32*'Res Rent Roll'!$S32*'Res Rent Roll'!$C32*(1+'Property Summary'!$L$22)^(Releasing!AA$2-1))</f>
        <v/>
      </c>
      <c r="AB31" s="47" t="str">
        <f>IF('Res Rent Roll'!$B32="","",Rollover!AA32*'Res Rent Roll'!$S32*'Res Rent Roll'!$C32*(1+'Property Summary'!$L$22)^(Releasing!AB$2-1))</f>
        <v/>
      </c>
      <c r="AC31" s="47" t="str">
        <f>IF('Res Rent Roll'!$B32="","",Rollover!AB32*'Res Rent Roll'!$S32*'Res Rent Roll'!$C32*(1+'Property Summary'!$L$22)^(Releasing!AC$2-1))</f>
        <v/>
      </c>
      <c r="AD31" s="47" t="str">
        <f>IF('Res Rent Roll'!$B32="","",Rollover!AC32*'Res Rent Roll'!$S32*'Res Rent Roll'!$C32*(1+'Property Summary'!$L$22)^(Releasing!AD$2-1))</f>
        <v/>
      </c>
      <c r="AE31" s="47" t="str">
        <f>IF('Res Rent Roll'!$B32="","",Rollover!AD32*'Res Rent Roll'!$S32*'Res Rent Roll'!$C32*(1+'Property Summary'!$L$22)^(Releasing!AE$2-1))</f>
        <v/>
      </c>
      <c r="AF31" s="47" t="str">
        <f>IF('Res Rent Roll'!$B32="","",Rollover!AE32*'Res Rent Roll'!$S32*'Res Rent Roll'!$C32*(1+'Property Summary'!$L$22)^(Releasing!AF$2-1))</f>
        <v/>
      </c>
      <c r="AG31" s="47" t="str">
        <f>IF('Res Rent Roll'!$B32="","",Rollover!AF32*'Res Rent Roll'!$S32*'Res Rent Roll'!$C32*(1+'Property Summary'!$L$22)^(Releasing!AG$2-1))</f>
        <v/>
      </c>
      <c r="AH31" s="47" t="str">
        <f>IF('Res Rent Roll'!$B32="","",Rollover!AG32*'Res Rent Roll'!$S32*'Res Rent Roll'!$C32*(1+'Property Summary'!$L$22)^(Releasing!AH$2-1))</f>
        <v/>
      </c>
      <c r="AI31" s="47" t="str">
        <f>IF('Res Rent Roll'!$B32="","",Rollover!AH32*'Res Rent Roll'!$S32*'Res Rent Roll'!$C32*(1+'Property Summary'!$L$22)^(Releasing!AI$2-1))</f>
        <v/>
      </c>
      <c r="AJ31" s="47" t="str">
        <f>IF('Res Rent Roll'!$B32="","",Rollover!AI32*'Res Rent Roll'!$S32*'Res Rent Roll'!$C32*(1+'Property Summary'!$L$22)^(Releasing!AJ$2-1))</f>
        <v/>
      </c>
      <c r="AK31" s="47" t="str">
        <f>IF('Res Rent Roll'!$B32="","",Rollover!AJ32*'Res Rent Roll'!$S32*'Res Rent Roll'!$C32*(1+'Property Summary'!$L$22)^(Releasing!AK$2-1))</f>
        <v/>
      </c>
      <c r="AL31" s="47" t="str">
        <f>IF('Res Rent Roll'!$B32="","",Rollover!AK32*'Res Rent Roll'!$S32*'Res Rent Roll'!$C32*(1+'Property Summary'!$L$22)^(Releasing!AL$2-1))</f>
        <v/>
      </c>
      <c r="AM31" s="47" t="str">
        <f>IF('Res Rent Roll'!$B32="","",Rollover!AL32*'Res Rent Roll'!$S32*'Res Rent Roll'!$C32*(1+'Property Summary'!$L$22)^(Releasing!AM$2-1))</f>
        <v/>
      </c>
      <c r="AN31" s="47" t="str">
        <f>IF('Res Rent Roll'!$B32="","",Rollover!AM32*'Res Rent Roll'!$S32*'Res Rent Roll'!$C32*(1+'Property Summary'!$L$22)^(Releasing!AN$2-1))</f>
        <v/>
      </c>
      <c r="AO31" s="47" t="str">
        <f>IF('Res Rent Roll'!$B32="","",Rollover!AN32*'Res Rent Roll'!$S32*'Res Rent Roll'!$C32*(1+'Property Summary'!$L$22)^(Releasing!AO$2-1))</f>
        <v/>
      </c>
      <c r="AP31" s="47" t="str">
        <f>IF('Res Rent Roll'!$B32="","",Rollover!AO32*'Res Rent Roll'!$S32*'Res Rent Roll'!$C32*(1+'Property Summary'!$L$22)^(Releasing!AP$2-1))</f>
        <v/>
      </c>
      <c r="AQ31" s="47" t="str">
        <f>IF('Res Rent Roll'!$B32="","",Rollover!AP32*'Res Rent Roll'!$S32*'Res Rent Roll'!$C32*(1+'Property Summary'!$L$22)^(Releasing!AQ$2-1))</f>
        <v/>
      </c>
      <c r="AR31" s="47" t="str">
        <f>IF('Res Rent Roll'!$B32="","",Rollover!AQ32*'Res Rent Roll'!$S32*'Res Rent Roll'!$C32*(1+'Property Summary'!$L$22)^(Releasing!AR$2-1))</f>
        <v/>
      </c>
      <c r="AS31" s="47" t="str">
        <f>IF('Res Rent Roll'!$B32="","",Rollover!AR32*'Res Rent Roll'!$S32*'Res Rent Roll'!$C32*(1+'Property Summary'!$L$22)^(Releasing!AS$2-1))</f>
        <v/>
      </c>
      <c r="AT31" s="47" t="str">
        <f>IF('Res Rent Roll'!$B32="","",Rollover!AS32*'Res Rent Roll'!$S32*'Res Rent Roll'!$C32*(1+'Property Summary'!$L$22)^(Releasing!AT$2-1))</f>
        <v/>
      </c>
      <c r="AU31" s="47" t="str">
        <f>IF('Res Rent Roll'!$B32="","",Rollover!AT32*'Res Rent Roll'!$S32*'Res Rent Roll'!$C32*(1+'Property Summary'!$L$22)^(Releasing!AU$2-1))</f>
        <v/>
      </c>
      <c r="AV31" s="47" t="str">
        <f>IF('Res Rent Roll'!$B32="","",Rollover!AU32*'Res Rent Roll'!$S32*'Res Rent Roll'!$C32*(1+'Property Summary'!$L$22)^(Releasing!AV$2-1))</f>
        <v/>
      </c>
      <c r="AW31" s="47" t="str">
        <f>IF('Res Rent Roll'!$B32="","",Rollover!AV32*'Res Rent Roll'!$S32*'Res Rent Roll'!$C32*(1+'Property Summary'!$L$22)^(Releasing!AW$2-1))</f>
        <v/>
      </c>
      <c r="AX31" s="47" t="str">
        <f>IF('Res Rent Roll'!$B32="","",Rollover!AW32*'Res Rent Roll'!$S32*'Res Rent Roll'!$C32*(1+'Property Summary'!$L$22)^(Releasing!AX$2-1))</f>
        <v/>
      </c>
      <c r="AY31" s="47" t="str">
        <f>IF('Res Rent Roll'!$B32="","",Rollover!AX32*'Res Rent Roll'!$S32*'Res Rent Roll'!$C32*(1+'Property Summary'!$L$22)^(Releasing!AY$2-1))</f>
        <v/>
      </c>
      <c r="AZ31" s="47" t="str">
        <f>IF('Res Rent Roll'!$B32="","",Rollover!AY32*'Res Rent Roll'!$S32*'Res Rent Roll'!$C32*(1+'Property Summary'!$L$22)^(Releasing!AZ$2-1))</f>
        <v/>
      </c>
      <c r="BA31" s="47" t="str">
        <f>IF('Res Rent Roll'!$B32="","",Rollover!AZ32*'Res Rent Roll'!$S32*'Res Rent Roll'!$C32*(1+'Property Summary'!$L$22)^(Releasing!BA$2-1))</f>
        <v/>
      </c>
      <c r="BB31" s="47" t="str">
        <f>IF('Res Rent Roll'!$B32="","",Rollover!BA32*'Res Rent Roll'!$S32*'Res Rent Roll'!$C32*(1+'Property Summary'!$L$22)^(Releasing!BB$2-1))</f>
        <v/>
      </c>
      <c r="BC31" s="47" t="str">
        <f>IF('Res Rent Roll'!$B32="","",Rollover!BB32*'Res Rent Roll'!$S32*'Res Rent Roll'!$C32*(1+'Property Summary'!$L$22)^(Releasing!BC$2-1))</f>
        <v/>
      </c>
      <c r="BD31" s="47" t="str">
        <f>IF('Res Rent Roll'!$B32="","",Rollover!BC32*'Res Rent Roll'!$S32*'Res Rent Roll'!$C32*(1+'Property Summary'!$L$22)^(Releasing!BD$2-1))</f>
        <v/>
      </c>
      <c r="BE31" s="47" t="str">
        <f>IF('Res Rent Roll'!$B32="","",Rollover!BD32*'Res Rent Roll'!$S32*'Res Rent Roll'!$C32*(1+'Property Summary'!$L$22)^(Releasing!BE$2-1))</f>
        <v/>
      </c>
      <c r="BF31" s="47" t="str">
        <f>IF('Res Rent Roll'!$B32="","",Rollover!BE32*'Res Rent Roll'!$S32*'Res Rent Roll'!$C32*(1+'Property Summary'!$L$22)^(Releasing!BF$2-1))</f>
        <v/>
      </c>
      <c r="BG31" s="47" t="str">
        <f>IF('Res Rent Roll'!$B32="","",Rollover!BF32*'Res Rent Roll'!$S32*'Res Rent Roll'!$C32*(1+'Property Summary'!$L$22)^(Releasing!BG$2-1))</f>
        <v/>
      </c>
      <c r="BH31" s="47" t="str">
        <f>IF('Res Rent Roll'!$B32="","",Rollover!BG32*'Res Rent Roll'!$S32*'Res Rent Roll'!$C32*(1+'Property Summary'!$L$22)^(Releasing!BH$2-1))</f>
        <v/>
      </c>
      <c r="BI31" s="47" t="str">
        <f>IF('Res Rent Roll'!$B32="","",Rollover!BH32*'Res Rent Roll'!$S32*'Res Rent Roll'!$C32*(1+'Property Summary'!$L$22)^(Releasing!BI$2-1))</f>
        <v/>
      </c>
      <c r="BJ31" s="47" t="str">
        <f>IF('Res Rent Roll'!$B32="","",Rollover!BI32*'Res Rent Roll'!$S32*'Res Rent Roll'!$C32*(1+'Property Summary'!$L$22)^(Releasing!BJ$2-1))</f>
        <v/>
      </c>
      <c r="BK31" s="47" t="str">
        <f>IF('Res Rent Roll'!$B32="","",Rollover!BJ32*'Res Rent Roll'!$S32*'Res Rent Roll'!$C32*(1+'Property Summary'!$L$22)^(Releasing!BK$2-1))</f>
        <v/>
      </c>
      <c r="BL31" s="47" t="str">
        <f>IF('Res Rent Roll'!$B32="","",Rollover!BK32*'Res Rent Roll'!$S32*'Res Rent Roll'!$C32*(1+'Property Summary'!$L$22)^(Releasing!BL$2-1))</f>
        <v/>
      </c>
      <c r="BM31" s="47" t="str">
        <f>IF('Res Rent Roll'!$B32="","",Rollover!BL32*'Res Rent Roll'!$S32*'Res Rent Roll'!$C32*(1+'Property Summary'!$L$22)^(Releasing!BM$2-1))</f>
        <v/>
      </c>
      <c r="BN31" s="47" t="str">
        <f>IF('Res Rent Roll'!$B32="","",Rollover!BM32*'Res Rent Roll'!$S32*'Res Rent Roll'!$C32*(1+'Property Summary'!$L$22)^(Releasing!BN$2-1))</f>
        <v/>
      </c>
      <c r="BO31" s="47" t="str">
        <f>IF('Res Rent Roll'!$B32="","",Rollover!BN32*'Res Rent Roll'!$S32*'Res Rent Roll'!$C32*(1+'Property Summary'!$L$22)^(Releasing!BO$2-1))</f>
        <v/>
      </c>
      <c r="BP31" s="47" t="str">
        <f>IF('Res Rent Roll'!$B32="","",Rollover!BO32*'Res Rent Roll'!$S32*'Res Rent Roll'!$C32*(1+'Property Summary'!$L$22)^(Releasing!BP$2-1))</f>
        <v/>
      </c>
      <c r="BQ31" s="47" t="str">
        <f>IF('Res Rent Roll'!$B32="","",Rollover!BP32*'Res Rent Roll'!$S32*'Res Rent Roll'!$C32*(1+'Property Summary'!$L$22)^(Releasing!BQ$2-1))</f>
        <v/>
      </c>
      <c r="BR31" s="47" t="str">
        <f>IF('Res Rent Roll'!$B32="","",Rollover!BQ32*'Res Rent Roll'!$S32*'Res Rent Roll'!$C32*(1+'Property Summary'!$L$22)^(Releasing!BR$2-1))</f>
        <v/>
      </c>
      <c r="BS31" s="47" t="str">
        <f>IF('Res Rent Roll'!$B32="","",Rollover!BR32*'Res Rent Roll'!$S32*'Res Rent Roll'!$C32*(1+'Property Summary'!$L$22)^(Releasing!BS$2-1))</f>
        <v/>
      </c>
      <c r="BT31" s="47" t="str">
        <f>IF('Res Rent Roll'!$B32="","",Rollover!BS32*'Res Rent Roll'!$S32*'Res Rent Roll'!$C32*(1+'Property Summary'!$L$22)^(Releasing!BT$2-1))</f>
        <v/>
      </c>
      <c r="BU31" s="47" t="str">
        <f>IF('Res Rent Roll'!$B32="","",Rollover!BT32*'Res Rent Roll'!$S32*'Res Rent Roll'!$C32*(1+'Property Summary'!$L$22)^(Releasing!BU$2-1))</f>
        <v/>
      </c>
      <c r="BV31" s="47" t="str">
        <f>IF('Res Rent Roll'!$B32="","",Rollover!BU32*'Res Rent Roll'!$S32*'Res Rent Roll'!$C32*(1+'Property Summary'!$L$22)^(Releasing!BV$2-1))</f>
        <v/>
      </c>
      <c r="BW31" s="47" t="str">
        <f>IF('Res Rent Roll'!$B32="","",Rollover!BV32*'Res Rent Roll'!$S32*'Res Rent Roll'!$C32*(1+'Property Summary'!$L$22)^(Releasing!BW$2-1))</f>
        <v/>
      </c>
      <c r="BX31" s="47" t="str">
        <f>IF('Res Rent Roll'!$B32="","",Rollover!BW32*'Res Rent Roll'!$S32*'Res Rent Roll'!$C32*(1+'Property Summary'!$L$22)^(Releasing!BX$2-1))</f>
        <v/>
      </c>
      <c r="BY31" s="47" t="str">
        <f>IF('Res Rent Roll'!$B32="","",Rollover!BX32*'Res Rent Roll'!$S32*'Res Rent Roll'!$C32*(1+'Property Summary'!$L$22)^(Releasing!BY$2-1))</f>
        <v/>
      </c>
      <c r="BZ31" s="47" t="str">
        <f>IF('Res Rent Roll'!$B32="","",Rollover!BY32*'Res Rent Roll'!$S32*'Res Rent Roll'!$C32*(1+'Property Summary'!$L$22)^(Releasing!BZ$2-1))</f>
        <v/>
      </c>
      <c r="CA31" s="47" t="str">
        <f>IF('Res Rent Roll'!$B32="","",Rollover!BZ32*'Res Rent Roll'!$S32*'Res Rent Roll'!$C32*(1+'Property Summary'!$L$22)^(Releasing!CA$2-1))</f>
        <v/>
      </c>
      <c r="CB31" s="47" t="str">
        <f>IF('Res Rent Roll'!$B32="","",Rollover!CA32*'Res Rent Roll'!$S32*'Res Rent Roll'!$C32*(1+'Property Summary'!$L$22)^(Releasing!CB$2-1))</f>
        <v/>
      </c>
      <c r="CC31" s="47" t="str">
        <f>IF('Res Rent Roll'!$B32="","",Rollover!CB32*'Res Rent Roll'!$S32*'Res Rent Roll'!$C32*(1+'Property Summary'!$L$22)^(Releasing!CC$2-1))</f>
        <v/>
      </c>
      <c r="CD31" s="47" t="str">
        <f>IF('Res Rent Roll'!$B32="","",Rollover!CC32*'Res Rent Roll'!$S32*'Res Rent Roll'!$C32*(1+'Property Summary'!$L$22)^(Releasing!CD$2-1))</f>
        <v/>
      </c>
      <c r="CE31" s="47" t="str">
        <f>IF('Res Rent Roll'!$B32="","",Rollover!CD32*'Res Rent Roll'!$S32*'Res Rent Roll'!$C32*(1+'Property Summary'!$L$22)^(Releasing!CE$2-1))</f>
        <v/>
      </c>
      <c r="CF31" s="47" t="str">
        <f>IF('Res Rent Roll'!$B32="","",Rollover!CE32*'Res Rent Roll'!$S32*'Res Rent Roll'!$C32*(1+'Property Summary'!$L$22)^(Releasing!CF$2-1))</f>
        <v/>
      </c>
      <c r="CG31" s="47" t="str">
        <f>IF('Res Rent Roll'!$B32="","",Rollover!CF32*'Res Rent Roll'!$S32*'Res Rent Roll'!$C32*(1+'Property Summary'!$L$22)^(Releasing!CG$2-1))</f>
        <v/>
      </c>
      <c r="CH31" s="47" t="str">
        <f>IF('Res Rent Roll'!$B32="","",Rollover!CG32*'Res Rent Roll'!$S32*'Res Rent Roll'!$C32*(1+'Property Summary'!$L$22)^(Releasing!CH$2-1))</f>
        <v/>
      </c>
      <c r="CI31" s="47" t="str">
        <f>IF('Res Rent Roll'!$B32="","",Rollover!CH32*'Res Rent Roll'!$S32*'Res Rent Roll'!$C32*(1+'Property Summary'!$L$22)^(Releasing!CI$2-1))</f>
        <v/>
      </c>
      <c r="CJ31" s="47" t="str">
        <f>IF('Res Rent Roll'!$B32="","",Rollover!CI32*'Res Rent Roll'!$S32*'Res Rent Roll'!$C32*(1+'Property Summary'!$L$22)^(Releasing!CJ$2-1))</f>
        <v/>
      </c>
      <c r="CK31" s="47" t="str">
        <f>IF('Res Rent Roll'!$B32="","",Rollover!CJ32*'Res Rent Roll'!$S32*'Res Rent Roll'!$C32*(1+'Property Summary'!$L$22)^(Releasing!CK$2-1))</f>
        <v/>
      </c>
      <c r="CL31" s="47" t="str">
        <f>IF('Res Rent Roll'!$B32="","",Rollover!CK32*'Res Rent Roll'!$S32*'Res Rent Roll'!$C32*(1+'Property Summary'!$L$22)^(Releasing!CL$2-1))</f>
        <v/>
      </c>
      <c r="CM31" s="47" t="str">
        <f>IF('Res Rent Roll'!$B32="","",Rollover!CL32*'Res Rent Roll'!$S32*'Res Rent Roll'!$C32*(1+'Property Summary'!$L$22)^(Releasing!CM$2-1))</f>
        <v/>
      </c>
      <c r="CN31" s="47" t="str">
        <f>IF('Res Rent Roll'!$B32="","",Rollover!CM32*'Res Rent Roll'!$S32*'Res Rent Roll'!$C32*(1+'Property Summary'!$L$22)^(Releasing!CN$2-1))</f>
        <v/>
      </c>
      <c r="CO31" s="47" t="str">
        <f>IF('Res Rent Roll'!$B32="","",Rollover!CN32*'Res Rent Roll'!$S32*'Res Rent Roll'!$C32*(1+'Property Summary'!$L$22)^(Releasing!CO$2-1))</f>
        <v/>
      </c>
      <c r="CP31" s="47" t="str">
        <f>IF('Res Rent Roll'!$B32="","",Rollover!CO32*'Res Rent Roll'!$S32*'Res Rent Roll'!$C32*(1+'Property Summary'!$L$22)^(Releasing!CP$2-1))</f>
        <v/>
      </c>
      <c r="CQ31" s="47" t="str">
        <f>IF('Res Rent Roll'!$B32="","",Rollover!CP32*'Res Rent Roll'!$S32*'Res Rent Roll'!$C32*(1+'Property Summary'!$L$22)^(Releasing!CQ$2-1))</f>
        <v/>
      </c>
      <c r="CR31" s="47" t="str">
        <f>IF('Res Rent Roll'!$B32="","",Rollover!CQ32*'Res Rent Roll'!$S32*'Res Rent Roll'!$C32*(1+'Property Summary'!$L$22)^(Releasing!CR$2-1))</f>
        <v/>
      </c>
      <c r="CS31" s="47" t="str">
        <f>IF('Res Rent Roll'!$B32="","",Rollover!CR32*'Res Rent Roll'!$S32*'Res Rent Roll'!$C32*(1+'Property Summary'!$L$22)^(Releasing!CS$2-1))</f>
        <v/>
      </c>
      <c r="CT31" s="47" t="str">
        <f>IF('Res Rent Roll'!$B32="","",Rollover!CS32*'Res Rent Roll'!$S32*'Res Rent Roll'!$C32*(1+'Property Summary'!$L$22)^(Releasing!CT$2-1))</f>
        <v/>
      </c>
      <c r="CU31" s="47" t="str">
        <f>IF('Res Rent Roll'!$B32="","",Rollover!CT32*'Res Rent Roll'!$S32*'Res Rent Roll'!$C32*(1+'Property Summary'!$L$22)^(Releasing!CU$2-1))</f>
        <v/>
      </c>
      <c r="CV31" s="47" t="str">
        <f>IF('Res Rent Roll'!$B32="","",Rollover!CU32*'Res Rent Roll'!$S32*'Res Rent Roll'!$C32*(1+'Property Summary'!$L$22)^(Releasing!CV$2-1))</f>
        <v/>
      </c>
      <c r="CW31" s="47" t="str">
        <f>IF('Res Rent Roll'!$B32="","",Rollover!CV32*'Res Rent Roll'!$S32*'Res Rent Roll'!$C32*(1+'Property Summary'!$L$22)^(Releasing!CW$2-1))</f>
        <v/>
      </c>
      <c r="CX31" s="47" t="str">
        <f>IF('Res Rent Roll'!$B32="","",Rollover!CW32*'Res Rent Roll'!$S32*'Res Rent Roll'!$C32*(1+'Property Summary'!$L$22)^(Releasing!CX$2-1))</f>
        <v/>
      </c>
      <c r="CY31" s="47" t="str">
        <f>IF('Res Rent Roll'!$B32="","",Rollover!CX32*'Res Rent Roll'!$S32*'Res Rent Roll'!$C32*(1+'Property Summary'!$L$22)^(Releasing!CY$2-1))</f>
        <v/>
      </c>
      <c r="CZ31" s="47" t="str">
        <f>IF('Res Rent Roll'!$B32="","",Rollover!CY32*'Res Rent Roll'!$S32*'Res Rent Roll'!$C32*(1+'Property Summary'!$L$22)^(Releasing!CZ$2-1))</f>
        <v/>
      </c>
      <c r="DA31" s="47" t="str">
        <f>IF('Res Rent Roll'!$B32="","",Rollover!CZ32*'Res Rent Roll'!$S32*'Res Rent Roll'!$C32*(1+'Property Summary'!$L$22)^(Releasing!DA$2-1))</f>
        <v/>
      </c>
      <c r="DB31" s="47" t="str">
        <f>IF('Res Rent Roll'!$B32="","",Rollover!DA32*'Res Rent Roll'!$S32*'Res Rent Roll'!$C32*(1+'Property Summary'!$L$22)^(Releasing!DB$2-1))</f>
        <v/>
      </c>
      <c r="DC31" s="47" t="str">
        <f>IF('Res Rent Roll'!$B32="","",Rollover!DB32*'Res Rent Roll'!$S32*'Res Rent Roll'!$C32*(1+'Property Summary'!$L$22)^(Releasing!DC$2-1))</f>
        <v/>
      </c>
      <c r="DD31" s="47" t="str">
        <f>IF('Res Rent Roll'!$B32="","",Rollover!DC32*'Res Rent Roll'!$S32*'Res Rent Roll'!$C32*(1+'Property Summary'!$L$22)^(Releasing!DD$2-1))</f>
        <v/>
      </c>
      <c r="DE31" s="47" t="str">
        <f>IF('Res Rent Roll'!$B32="","",Rollover!DD32*'Res Rent Roll'!$S32*'Res Rent Roll'!$C32*(1+'Property Summary'!$L$22)^(Releasing!DE$2-1))</f>
        <v/>
      </c>
      <c r="DF31" s="47" t="str">
        <f>IF('Res Rent Roll'!$B32="","",Rollover!DE32*'Res Rent Roll'!$S32*'Res Rent Roll'!$C32*(1+'Property Summary'!$L$22)^(Releasing!DF$2-1))</f>
        <v/>
      </c>
      <c r="DG31" s="47" t="str">
        <f>IF('Res Rent Roll'!$B32="","",Rollover!DF32*'Res Rent Roll'!$S32*'Res Rent Roll'!$C32*(1+'Property Summary'!$L$22)^(Releasing!DG$2-1))</f>
        <v/>
      </c>
      <c r="DH31" s="47" t="str">
        <f>IF('Res Rent Roll'!$B32="","",Rollover!DG32*'Res Rent Roll'!$S32*'Res Rent Roll'!$C32*(1+'Property Summary'!$L$22)^(Releasing!DH$2-1))</f>
        <v/>
      </c>
      <c r="DI31" s="47" t="str">
        <f>IF('Res Rent Roll'!$B32="","",Rollover!DH32*'Res Rent Roll'!$S32*'Res Rent Roll'!$C32*(1+'Property Summary'!$L$22)^(Releasing!DI$2-1))</f>
        <v/>
      </c>
      <c r="DJ31" s="47" t="str">
        <f>IF('Res Rent Roll'!$B32="","",Rollover!DI32*'Res Rent Roll'!$S32*'Res Rent Roll'!$C32*(1+'Property Summary'!$L$22)^(Releasing!DJ$2-1))</f>
        <v/>
      </c>
      <c r="DK31" s="47" t="str">
        <f>IF('Res Rent Roll'!$B32="","",Rollover!DJ32*'Res Rent Roll'!$S32*'Res Rent Roll'!$C32*(1+'Property Summary'!$L$22)^(Releasing!DK$2-1))</f>
        <v/>
      </c>
      <c r="DL31" s="47" t="str">
        <f>IF('Res Rent Roll'!$B32="","",Rollover!DK32*'Res Rent Roll'!$S32*'Res Rent Roll'!$C32*(1+'Property Summary'!$L$22)^(Releasing!DL$2-1))</f>
        <v/>
      </c>
      <c r="DM31" s="47" t="str">
        <f>IF('Res Rent Roll'!$B32="","",Rollover!DL32*'Res Rent Roll'!$S32*'Res Rent Roll'!$C32*(1+'Property Summary'!$L$22)^(Releasing!DM$2-1))</f>
        <v/>
      </c>
      <c r="DN31" s="47" t="str">
        <f>IF('Res Rent Roll'!$B32="","",Rollover!DM32*'Res Rent Roll'!$S32*'Res Rent Roll'!$C32*(1+'Property Summary'!$L$22)^(Releasing!DN$2-1))</f>
        <v/>
      </c>
      <c r="DO31" s="47" t="str">
        <f>IF('Res Rent Roll'!$B32="","",Rollover!DN32*'Res Rent Roll'!$S32*'Res Rent Roll'!$C32*(1+'Property Summary'!$L$22)^(Releasing!DO$2-1))</f>
        <v/>
      </c>
      <c r="DP31" s="47" t="str">
        <f>IF('Res Rent Roll'!$B32="","",Rollover!DO32*'Res Rent Roll'!$S32*'Res Rent Roll'!$C32*(1+'Property Summary'!$L$22)^(Releasing!DP$2-1))</f>
        <v/>
      </c>
      <c r="DQ31" s="47" t="str">
        <f>IF('Res Rent Roll'!$B32="","",Rollover!DP32*'Res Rent Roll'!$S32*'Res Rent Roll'!$C32*(1+'Property Summary'!$L$22)^(Releasing!DQ$2-1))</f>
        <v/>
      </c>
      <c r="DR31" s="47" t="str">
        <f>IF('Res Rent Roll'!$B32="","",Rollover!DQ32*'Res Rent Roll'!$S32*'Res Rent Roll'!$C32*(1+'Property Summary'!$L$22)^(Releasing!DR$2-1))</f>
        <v/>
      </c>
      <c r="DS31" s="47" t="str">
        <f>IF('Res Rent Roll'!$B32="","",Rollover!DR32*'Res Rent Roll'!$S32*'Res Rent Roll'!$C32*(1+'Property Summary'!$L$22)^(Releasing!DS$2-1))</f>
        <v/>
      </c>
      <c r="DT31" s="47" t="str">
        <f>IF('Res Rent Roll'!$B32="","",Rollover!DS32*'Res Rent Roll'!$S32*'Res Rent Roll'!$C32*(1+'Property Summary'!$L$22)^(Releasing!DT$2-1))</f>
        <v/>
      </c>
      <c r="DU31" s="47" t="str">
        <f>IF('Res Rent Roll'!$B32="","",Rollover!DT32*'Res Rent Roll'!$S32*'Res Rent Roll'!$C32*(1+'Property Summary'!$L$22)^(Releasing!DU$2-1))</f>
        <v/>
      </c>
      <c r="DV31" s="47" t="str">
        <f>IF('Res Rent Roll'!$B32="","",Rollover!DU32*'Res Rent Roll'!$S32*'Res Rent Roll'!$C32*(1+'Property Summary'!$L$22)^(Releasing!DV$2-1))</f>
        <v/>
      </c>
      <c r="DW31" s="47" t="str">
        <f>IF('Res Rent Roll'!$B32="","",Rollover!DV32*'Res Rent Roll'!$S32*'Res Rent Roll'!$C32*(1+'Property Summary'!$L$22)^(Releasing!DW$2-1))</f>
        <v/>
      </c>
      <c r="DX31" s="47" t="str">
        <f>IF('Res Rent Roll'!$B32="","",Rollover!DW32*'Res Rent Roll'!$S32*'Res Rent Roll'!$C32*(1+'Property Summary'!$L$22)^(Releasing!DX$2-1))</f>
        <v/>
      </c>
      <c r="DY31" s="47" t="str">
        <f>IF('Res Rent Roll'!$B32="","",Rollover!DX32*'Res Rent Roll'!$S32*'Res Rent Roll'!$C32*(1+'Property Summary'!$L$22)^(Releasing!DY$2-1))</f>
        <v/>
      </c>
      <c r="DZ31" s="47" t="str">
        <f>IF('Res Rent Roll'!$B32="","",Rollover!DY32*'Res Rent Roll'!$S32*'Res Rent Roll'!$C32*(1+'Property Summary'!$L$22)^(Releasing!DZ$2-1))</f>
        <v/>
      </c>
      <c r="EA31" s="47" t="str">
        <f>IF('Res Rent Roll'!$B32="","",Rollover!DZ32*'Res Rent Roll'!$S32*'Res Rent Roll'!$C32*(1+'Property Summary'!$L$22)^(Releasing!EA$2-1))</f>
        <v/>
      </c>
      <c r="EB31" s="47" t="str">
        <f>IF('Res Rent Roll'!$B32="","",Rollover!EA32*'Res Rent Roll'!$S32*'Res Rent Roll'!$C32*(1+'Property Summary'!$L$22)^(Releasing!EB$2-1))</f>
        <v/>
      </c>
      <c r="EC31" s="47" t="str">
        <f>IF('Res Rent Roll'!$B32="","",Rollover!EB32*'Res Rent Roll'!$S32*'Res Rent Roll'!$C32*(1+'Property Summary'!$L$22)^(Releasing!EC$2-1))</f>
        <v/>
      </c>
      <c r="ED31" s="47" t="str">
        <f>IF('Res Rent Roll'!$B32="","",Rollover!EC32*'Res Rent Roll'!$S32*'Res Rent Roll'!$C32*(1+'Property Summary'!$L$22)^(Releasing!ED$2-1))</f>
        <v/>
      </c>
      <c r="EE31" s="47" t="str">
        <f>IF('Res Rent Roll'!$B32="","",Rollover!ED32*'Res Rent Roll'!$S32*'Res Rent Roll'!$C32*(1+'Property Summary'!$L$22)^(Releasing!EE$2-1))</f>
        <v/>
      </c>
      <c r="EF31" s="47" t="str">
        <f>IF('Res Rent Roll'!$B32="","",Rollover!EE32*'Res Rent Roll'!$S32*'Res Rent Roll'!$C32*(1+'Property Summary'!$L$22)^(Releasing!EF$2-1))</f>
        <v/>
      </c>
      <c r="EG31" s="47" t="str">
        <f>IF('Res Rent Roll'!$B32="","",Rollover!EF32*'Res Rent Roll'!$S32*'Res Rent Roll'!$C32*(1+'Property Summary'!$L$22)^(Releasing!EG$2-1))</f>
        <v/>
      </c>
      <c r="EH31" s="47" t="str">
        <f>IF('Res Rent Roll'!$B32="","",Rollover!EG32*'Res Rent Roll'!$S32*'Res Rent Roll'!$C32*(1+'Property Summary'!$L$22)^(Releasing!EH$2-1))</f>
        <v/>
      </c>
      <c r="EI31" s="47" t="str">
        <f>IF('Res Rent Roll'!$B32="","",Rollover!EH32*'Res Rent Roll'!$S32*'Res Rent Roll'!$C32*(1+'Property Summary'!$L$22)^(Releasing!EI$2-1))</f>
        <v/>
      </c>
      <c r="EJ31" s="47" t="str">
        <f>IF('Res Rent Roll'!$B32="","",Rollover!EI32*'Res Rent Roll'!$S32*'Res Rent Roll'!$C32*(1+'Property Summary'!$L$22)^(Releasing!EJ$2-1))</f>
        <v/>
      </c>
      <c r="EK31" s="47" t="str">
        <f>IF('Res Rent Roll'!$B32="","",Rollover!EJ32*'Res Rent Roll'!$S32*'Res Rent Roll'!$C32*(1+'Property Summary'!$L$22)^(Releasing!EK$2-1))</f>
        <v/>
      </c>
      <c r="EL31" s="47" t="str">
        <f>IF('Res Rent Roll'!$B32="","",Rollover!EK32*'Res Rent Roll'!$S32*'Res Rent Roll'!$C32*(1+'Property Summary'!$L$22)^(Releasing!EL$2-1))</f>
        <v/>
      </c>
      <c r="EM31" s="47" t="str">
        <f>IF('Res Rent Roll'!$B32="","",Rollover!EL32*'Res Rent Roll'!$S32*'Res Rent Roll'!$C32*(1+'Property Summary'!$L$22)^(Releasing!EM$2-1))</f>
        <v/>
      </c>
      <c r="EN31" s="47" t="str">
        <f>IF('Res Rent Roll'!$B32="","",Rollover!EM32*'Res Rent Roll'!$S32*'Res Rent Roll'!$C32*(1+'Property Summary'!$L$22)^(Releasing!EN$2-1))</f>
        <v/>
      </c>
      <c r="EO31" s="47" t="str">
        <f>IF('Res Rent Roll'!$B32="","",Rollover!EN32*'Res Rent Roll'!$S32*'Res Rent Roll'!$C32*(1+'Property Summary'!$L$22)^(Releasing!EO$2-1))</f>
        <v/>
      </c>
      <c r="EP31" s="47" t="str">
        <f>IF('Res Rent Roll'!$B32="","",Rollover!EO32*'Res Rent Roll'!$S32*'Res Rent Roll'!$C32*(1+'Property Summary'!$L$22)^(Releasing!EP$2-1))</f>
        <v/>
      </c>
      <c r="EQ31" s="47" t="str">
        <f>IF('Res Rent Roll'!$B32="","",Rollover!EP32*'Res Rent Roll'!$S32*'Res Rent Roll'!$C32*(1+'Property Summary'!$L$22)^(Releasing!EQ$2-1))</f>
        <v/>
      </c>
      <c r="ER31" s="47" t="str">
        <f>IF('Res Rent Roll'!$B32="","",Rollover!EQ32*'Res Rent Roll'!$S32*'Res Rent Roll'!$C32*(1+'Property Summary'!$L$22)^(Releasing!ER$2-1))</f>
        <v/>
      </c>
      <c r="ES31" s="47" t="str">
        <f>IF('Res Rent Roll'!$B32="","",Rollover!ER32*'Res Rent Roll'!$S32*'Res Rent Roll'!$C32*(1+'Property Summary'!$L$22)^(Releasing!ES$2-1))</f>
        <v/>
      </c>
      <c r="ET31" s="47" t="str">
        <f>IF('Res Rent Roll'!$B32="","",Rollover!ES32*'Res Rent Roll'!$S32*'Res Rent Roll'!$C32*(1+'Property Summary'!$L$22)^(Releasing!ET$2-1))</f>
        <v/>
      </c>
      <c r="EU31" s="47" t="str">
        <f>IF('Res Rent Roll'!$B32="","",Rollover!ET32*'Res Rent Roll'!$S32*'Res Rent Roll'!$C32*(1+'Property Summary'!$L$22)^(Releasing!EU$2-1))</f>
        <v/>
      </c>
      <c r="EV31" s="47" t="str">
        <f>IF('Res Rent Roll'!$B32="","",Rollover!EU32*'Res Rent Roll'!$S32*'Res Rent Roll'!$C32*(1+'Property Summary'!$L$22)^(Releasing!EV$2-1))</f>
        <v/>
      </c>
      <c r="EW31" s="47" t="str">
        <f>IF('Res Rent Roll'!$B32="","",Rollover!EV32*'Res Rent Roll'!$S32*'Res Rent Roll'!$C32*(1+'Property Summary'!$L$22)^(Releasing!EW$2-1))</f>
        <v/>
      </c>
      <c r="EX31" s="47" t="str">
        <f>IF('Res Rent Roll'!$B32="","",Rollover!EW32*'Res Rent Roll'!$S32*'Res Rent Roll'!$C32*(1+'Property Summary'!$L$22)^(Releasing!EX$2-1))</f>
        <v/>
      </c>
      <c r="EY31" s="47" t="str">
        <f>IF('Res Rent Roll'!$B32="","",Rollover!EX32*'Res Rent Roll'!$S32*'Res Rent Roll'!$C32*(1+'Property Summary'!$L$22)^(Releasing!EY$2-1))</f>
        <v/>
      </c>
      <c r="EZ31" s="47" t="str">
        <f>IF('Res Rent Roll'!$B32="","",Rollover!EY32*'Res Rent Roll'!$S32*'Res Rent Roll'!$C32*(1+'Property Summary'!$L$22)^(Releasing!EZ$2-1))</f>
        <v/>
      </c>
      <c r="FA31" s="47" t="str">
        <f>IF('Res Rent Roll'!$B32="","",Rollover!EZ32*'Res Rent Roll'!$S32*'Res Rent Roll'!$C32*(1+'Property Summary'!$L$22)^(Releasing!FA$2-1))</f>
        <v/>
      </c>
      <c r="FB31" s="47" t="str">
        <f>IF('Res Rent Roll'!$B32="","",Rollover!FA32*'Res Rent Roll'!$S32*'Res Rent Roll'!$C32*(1+'Property Summary'!$L$22)^(Releasing!FB$2-1))</f>
        <v/>
      </c>
      <c r="FC31" s="47" t="str">
        <f>IF('Res Rent Roll'!$B32="","",Rollover!FB32*'Res Rent Roll'!$S32*'Res Rent Roll'!$C32*(1+'Property Summary'!$L$22)^(Releasing!FC$2-1))</f>
        <v/>
      </c>
      <c r="FD31" s="47" t="str">
        <f>IF('Res Rent Roll'!$B32="","",Rollover!FC32*'Res Rent Roll'!$S32*'Res Rent Roll'!$C32*(1+'Property Summary'!$L$22)^(Releasing!FD$2-1))</f>
        <v/>
      </c>
      <c r="FE31" s="47" t="str">
        <f>IF('Res Rent Roll'!$B32="","",Rollover!FD32*'Res Rent Roll'!$S32*'Res Rent Roll'!$C32*(1+'Property Summary'!$L$22)^(Releasing!FE$2-1))</f>
        <v/>
      </c>
      <c r="FF31" s="47" t="str">
        <f>IF('Res Rent Roll'!$B32="","",Rollover!FE32*'Res Rent Roll'!$S32*'Res Rent Roll'!$C32*(1+'Property Summary'!$L$22)^(Releasing!FF$2-1))</f>
        <v/>
      </c>
      <c r="FG31" s="47" t="str">
        <f>IF('Res Rent Roll'!$B32="","",Rollover!FF32*'Res Rent Roll'!$S32*'Res Rent Roll'!$C32*(1+'Property Summary'!$L$22)^(Releasing!FG$2-1))</f>
        <v/>
      </c>
      <c r="FH31" s="47" t="str">
        <f>IF('Res Rent Roll'!$B32="","",Rollover!FG32*'Res Rent Roll'!$S32*'Res Rent Roll'!$C32*(1+'Property Summary'!$L$22)^(Releasing!FH$2-1))</f>
        <v/>
      </c>
      <c r="FI31" s="47" t="str">
        <f>IF('Res Rent Roll'!$B32="","",Rollover!FH32*'Res Rent Roll'!$S32*'Res Rent Roll'!$C32*(1+'Property Summary'!$L$22)^(Releasing!FI$2-1))</f>
        <v/>
      </c>
      <c r="FJ31" s="47" t="str">
        <f>IF('Res Rent Roll'!$B32="","",Rollover!FI32*'Res Rent Roll'!$S32*'Res Rent Roll'!$C32*(1+'Property Summary'!$L$22)^(Releasing!FJ$2-1))</f>
        <v/>
      </c>
      <c r="FK31" s="47" t="str">
        <f>IF('Res Rent Roll'!$B32="","",Rollover!FJ32*'Res Rent Roll'!$S32*'Res Rent Roll'!$C32*(1+'Property Summary'!$L$22)^(Releasing!FK$2-1))</f>
        <v/>
      </c>
      <c r="FL31" s="47" t="str">
        <f>IF('Res Rent Roll'!$B32="","",Rollover!FK32*'Res Rent Roll'!$S32*'Res Rent Roll'!$C32*(1+'Property Summary'!$L$22)^(Releasing!FL$2-1))</f>
        <v/>
      </c>
      <c r="FM31" s="47" t="str">
        <f>IF('Res Rent Roll'!$B32="","",Rollover!FL32*'Res Rent Roll'!$S32*'Res Rent Roll'!$C32*(1+'Property Summary'!$L$22)^(Releasing!FM$2-1))</f>
        <v/>
      </c>
      <c r="FN31" s="47" t="str">
        <f>IF('Res Rent Roll'!$B32="","",Rollover!FM32*'Res Rent Roll'!$S32*'Res Rent Roll'!$C32*(1+'Property Summary'!$L$22)^(Releasing!FN$2-1))</f>
        <v/>
      </c>
      <c r="FO31" s="47" t="str">
        <f>IF('Res Rent Roll'!$B32="","",Rollover!FN32*'Res Rent Roll'!$S32*'Res Rent Roll'!$C32*(1+'Property Summary'!$L$22)^(Releasing!FO$2-1))</f>
        <v/>
      </c>
      <c r="FP31" s="47" t="str">
        <f>IF('Res Rent Roll'!$B32="","",Rollover!FO32*'Res Rent Roll'!$S32*'Res Rent Roll'!$C32*(1+'Property Summary'!$L$22)^(Releasing!FP$2-1))</f>
        <v/>
      </c>
      <c r="FQ31" s="47" t="str">
        <f>IF('Res Rent Roll'!$B32="","",Rollover!FP32*'Res Rent Roll'!$S32*'Res Rent Roll'!$C32*(1+'Property Summary'!$L$22)^(Releasing!FQ$2-1))</f>
        <v/>
      </c>
      <c r="FR31" s="47" t="str">
        <f>IF('Res Rent Roll'!$B32="","",Rollover!FQ32*'Res Rent Roll'!$S32*'Res Rent Roll'!$C32*(1+'Property Summary'!$L$22)^(Releasing!FR$2-1))</f>
        <v/>
      </c>
      <c r="FS31" s="47" t="str">
        <f>IF('Res Rent Roll'!$B32="","",Rollover!FR32*'Res Rent Roll'!$S32*'Res Rent Roll'!$C32*(1+'Property Summary'!$L$22)^(Releasing!FS$2-1))</f>
        <v/>
      </c>
      <c r="FT31" s="47" t="str">
        <f>IF('Res Rent Roll'!$B32="","",Rollover!FS32*'Res Rent Roll'!$S32*'Res Rent Roll'!$C32*(1+'Property Summary'!$L$22)^(Releasing!FT$2-1))</f>
        <v/>
      </c>
      <c r="FU31" s="47" t="str">
        <f>IF('Res Rent Roll'!$B32="","",Rollover!FT32*'Res Rent Roll'!$S32*'Res Rent Roll'!$C32*(1+'Property Summary'!$L$22)^(Releasing!FU$2-1))</f>
        <v/>
      </c>
      <c r="FV31" s="47" t="str">
        <f>IF('Res Rent Roll'!$B32="","",Rollover!FU32*'Res Rent Roll'!$S32*'Res Rent Roll'!$C32*(1+'Property Summary'!$L$22)^(Releasing!FV$2-1))</f>
        <v/>
      </c>
      <c r="FW31" s="47" t="str">
        <f>IF('Res Rent Roll'!$B32="","",Rollover!FV32*'Res Rent Roll'!$S32*'Res Rent Roll'!$C32*(1+'Property Summary'!$L$22)^(Releasing!FW$2-1))</f>
        <v/>
      </c>
      <c r="FX31" s="47" t="str">
        <f>IF('Res Rent Roll'!$B32="","",Rollover!FW32*'Res Rent Roll'!$S32*'Res Rent Roll'!$C32*(1+'Property Summary'!$L$22)^(Releasing!FX$2-1))</f>
        <v/>
      </c>
      <c r="FY31" s="47" t="str">
        <f>IF('Res Rent Roll'!$B32="","",Rollover!FX32*'Res Rent Roll'!$S32*'Res Rent Roll'!$C32*(1+'Property Summary'!$L$22)^(Releasing!FY$2-1))</f>
        <v/>
      </c>
      <c r="FZ31" s="47" t="str">
        <f>IF('Res Rent Roll'!$B32="","",Rollover!FY32*'Res Rent Roll'!$S32*'Res Rent Roll'!$C32*(1+'Property Summary'!$L$22)^(Releasing!FZ$2-1))</f>
        <v/>
      </c>
      <c r="GA31" s="48" t="str">
        <f>IF('Res Rent Roll'!$B32="","",Rollover!FZ32*'Res Rent Roll'!$S32*'Res Rent Roll'!$C32*(1+'Property Summary'!$L$22)^(Releasing!GA$2-1))</f>
        <v/>
      </c>
    </row>
    <row r="32" spans="2:183" x14ac:dyDescent="0.3">
      <c r="B32" s="42" t="str">
        <f>IF('Res Rent Roll'!$B33="","",'Res Rent Roll'!$B33)</f>
        <v/>
      </c>
      <c r="C32" s="43"/>
      <c r="D32" s="47" t="str">
        <f>IF('Res Rent Roll'!$B33="","",Rollover!C33*'Res Rent Roll'!$S33*'Res Rent Roll'!$C33*(1+'Property Summary'!$L$22)^(Releasing!D$2-1))</f>
        <v/>
      </c>
      <c r="E32" s="47" t="str">
        <f>IF('Res Rent Roll'!$B33="","",Rollover!D33*'Res Rent Roll'!$S33*'Res Rent Roll'!$C33*(1+'Property Summary'!$L$22)^(Releasing!E$2-1))</f>
        <v/>
      </c>
      <c r="F32" s="47" t="str">
        <f>IF('Res Rent Roll'!$B33="","",Rollover!E33*'Res Rent Roll'!$S33*'Res Rent Roll'!$C33*(1+'Property Summary'!$L$22)^(Releasing!F$2-1))</f>
        <v/>
      </c>
      <c r="G32" s="47" t="str">
        <f>IF('Res Rent Roll'!$B33="","",Rollover!F33*'Res Rent Roll'!$S33*'Res Rent Roll'!$C33*(1+'Property Summary'!$L$22)^(Releasing!G$2-1))</f>
        <v/>
      </c>
      <c r="H32" s="47" t="str">
        <f>IF('Res Rent Roll'!$B33="","",Rollover!G33*'Res Rent Roll'!$S33*'Res Rent Roll'!$C33*(1+'Property Summary'!$L$22)^(Releasing!H$2-1))</f>
        <v/>
      </c>
      <c r="I32" s="47" t="str">
        <f>IF('Res Rent Roll'!$B33="","",Rollover!H33*'Res Rent Roll'!$S33*'Res Rent Roll'!$C33*(1+'Property Summary'!$L$22)^(Releasing!I$2-1))</f>
        <v/>
      </c>
      <c r="J32" s="47" t="str">
        <f>IF('Res Rent Roll'!$B33="","",Rollover!I33*'Res Rent Roll'!$S33*'Res Rent Roll'!$C33*(1+'Property Summary'!$L$22)^(Releasing!J$2-1))</f>
        <v/>
      </c>
      <c r="K32" s="47" t="str">
        <f>IF('Res Rent Roll'!$B33="","",Rollover!J33*'Res Rent Roll'!$S33*'Res Rent Roll'!$C33*(1+'Property Summary'!$L$22)^(Releasing!K$2-1))</f>
        <v/>
      </c>
      <c r="L32" s="47" t="str">
        <f>IF('Res Rent Roll'!$B33="","",Rollover!K33*'Res Rent Roll'!$S33*'Res Rent Roll'!$C33*(1+'Property Summary'!$L$22)^(Releasing!L$2-1))</f>
        <v/>
      </c>
      <c r="M32" s="47" t="str">
        <f>IF('Res Rent Roll'!$B33="","",Rollover!L33*'Res Rent Roll'!$S33*'Res Rent Roll'!$C33*(1+'Property Summary'!$L$22)^(Releasing!M$2-1))</f>
        <v/>
      </c>
      <c r="N32" s="47" t="str">
        <f>IF('Res Rent Roll'!$B33="","",Rollover!M33*'Res Rent Roll'!$S33*'Res Rent Roll'!$C33*(1+'Property Summary'!$L$22)^(Releasing!N$2-1))</f>
        <v/>
      </c>
      <c r="O32" s="47" t="str">
        <f>IF('Res Rent Roll'!$B33="","",Rollover!N33*'Res Rent Roll'!$S33*'Res Rent Roll'!$C33*(1+'Property Summary'!$L$22)^(Releasing!O$2-1))</f>
        <v/>
      </c>
      <c r="P32" s="47" t="str">
        <f>IF('Res Rent Roll'!$B33="","",Rollover!O33*'Res Rent Roll'!$S33*'Res Rent Roll'!$C33*(1+'Property Summary'!$L$22)^(Releasing!P$2-1))</f>
        <v/>
      </c>
      <c r="Q32" s="47" t="str">
        <f>IF('Res Rent Roll'!$B33="","",Rollover!P33*'Res Rent Roll'!$S33*'Res Rent Roll'!$C33*(1+'Property Summary'!$L$22)^(Releasing!Q$2-1))</f>
        <v/>
      </c>
      <c r="R32" s="47" t="str">
        <f>IF('Res Rent Roll'!$B33="","",Rollover!Q33*'Res Rent Roll'!$S33*'Res Rent Roll'!$C33*(1+'Property Summary'!$L$22)^(Releasing!R$2-1))</f>
        <v/>
      </c>
      <c r="S32" s="47" t="str">
        <f>IF('Res Rent Roll'!$B33="","",Rollover!R33*'Res Rent Roll'!$S33*'Res Rent Roll'!$C33*(1+'Property Summary'!$L$22)^(Releasing!S$2-1))</f>
        <v/>
      </c>
      <c r="T32" s="47" t="str">
        <f>IF('Res Rent Roll'!$B33="","",Rollover!S33*'Res Rent Roll'!$S33*'Res Rent Roll'!$C33*(1+'Property Summary'!$L$22)^(Releasing!T$2-1))</f>
        <v/>
      </c>
      <c r="U32" s="47" t="str">
        <f>IF('Res Rent Roll'!$B33="","",Rollover!T33*'Res Rent Roll'!$S33*'Res Rent Roll'!$C33*(1+'Property Summary'!$L$22)^(Releasing!U$2-1))</f>
        <v/>
      </c>
      <c r="V32" s="47" t="str">
        <f>IF('Res Rent Roll'!$B33="","",Rollover!U33*'Res Rent Roll'!$S33*'Res Rent Roll'!$C33*(1+'Property Summary'!$L$22)^(Releasing!V$2-1))</f>
        <v/>
      </c>
      <c r="W32" s="47" t="str">
        <f>IF('Res Rent Roll'!$B33="","",Rollover!V33*'Res Rent Roll'!$S33*'Res Rent Roll'!$C33*(1+'Property Summary'!$L$22)^(Releasing!W$2-1))</f>
        <v/>
      </c>
      <c r="X32" s="47" t="str">
        <f>IF('Res Rent Roll'!$B33="","",Rollover!W33*'Res Rent Roll'!$S33*'Res Rent Roll'!$C33*(1+'Property Summary'!$L$22)^(Releasing!X$2-1))</f>
        <v/>
      </c>
      <c r="Y32" s="47" t="str">
        <f>IF('Res Rent Roll'!$B33="","",Rollover!X33*'Res Rent Roll'!$S33*'Res Rent Roll'!$C33*(1+'Property Summary'!$L$22)^(Releasing!Y$2-1))</f>
        <v/>
      </c>
      <c r="Z32" s="47" t="str">
        <f>IF('Res Rent Roll'!$B33="","",Rollover!Y33*'Res Rent Roll'!$S33*'Res Rent Roll'!$C33*(1+'Property Summary'!$L$22)^(Releasing!Z$2-1))</f>
        <v/>
      </c>
      <c r="AA32" s="47" t="str">
        <f>IF('Res Rent Roll'!$B33="","",Rollover!Z33*'Res Rent Roll'!$S33*'Res Rent Roll'!$C33*(1+'Property Summary'!$L$22)^(Releasing!AA$2-1))</f>
        <v/>
      </c>
      <c r="AB32" s="47" t="str">
        <f>IF('Res Rent Roll'!$B33="","",Rollover!AA33*'Res Rent Roll'!$S33*'Res Rent Roll'!$C33*(1+'Property Summary'!$L$22)^(Releasing!AB$2-1))</f>
        <v/>
      </c>
      <c r="AC32" s="47" t="str">
        <f>IF('Res Rent Roll'!$B33="","",Rollover!AB33*'Res Rent Roll'!$S33*'Res Rent Roll'!$C33*(1+'Property Summary'!$L$22)^(Releasing!AC$2-1))</f>
        <v/>
      </c>
      <c r="AD32" s="47" t="str">
        <f>IF('Res Rent Roll'!$B33="","",Rollover!AC33*'Res Rent Roll'!$S33*'Res Rent Roll'!$C33*(1+'Property Summary'!$L$22)^(Releasing!AD$2-1))</f>
        <v/>
      </c>
      <c r="AE32" s="47" t="str">
        <f>IF('Res Rent Roll'!$B33="","",Rollover!AD33*'Res Rent Roll'!$S33*'Res Rent Roll'!$C33*(1+'Property Summary'!$L$22)^(Releasing!AE$2-1))</f>
        <v/>
      </c>
      <c r="AF32" s="47" t="str">
        <f>IF('Res Rent Roll'!$B33="","",Rollover!AE33*'Res Rent Roll'!$S33*'Res Rent Roll'!$C33*(1+'Property Summary'!$L$22)^(Releasing!AF$2-1))</f>
        <v/>
      </c>
      <c r="AG32" s="47" t="str">
        <f>IF('Res Rent Roll'!$B33="","",Rollover!AF33*'Res Rent Roll'!$S33*'Res Rent Roll'!$C33*(1+'Property Summary'!$L$22)^(Releasing!AG$2-1))</f>
        <v/>
      </c>
      <c r="AH32" s="47" t="str">
        <f>IF('Res Rent Roll'!$B33="","",Rollover!AG33*'Res Rent Roll'!$S33*'Res Rent Roll'!$C33*(1+'Property Summary'!$L$22)^(Releasing!AH$2-1))</f>
        <v/>
      </c>
      <c r="AI32" s="47" t="str">
        <f>IF('Res Rent Roll'!$B33="","",Rollover!AH33*'Res Rent Roll'!$S33*'Res Rent Roll'!$C33*(1+'Property Summary'!$L$22)^(Releasing!AI$2-1))</f>
        <v/>
      </c>
      <c r="AJ32" s="47" t="str">
        <f>IF('Res Rent Roll'!$B33="","",Rollover!AI33*'Res Rent Roll'!$S33*'Res Rent Roll'!$C33*(1+'Property Summary'!$L$22)^(Releasing!AJ$2-1))</f>
        <v/>
      </c>
      <c r="AK32" s="47" t="str">
        <f>IF('Res Rent Roll'!$B33="","",Rollover!AJ33*'Res Rent Roll'!$S33*'Res Rent Roll'!$C33*(1+'Property Summary'!$L$22)^(Releasing!AK$2-1))</f>
        <v/>
      </c>
      <c r="AL32" s="47" t="str">
        <f>IF('Res Rent Roll'!$B33="","",Rollover!AK33*'Res Rent Roll'!$S33*'Res Rent Roll'!$C33*(1+'Property Summary'!$L$22)^(Releasing!AL$2-1))</f>
        <v/>
      </c>
      <c r="AM32" s="47" t="str">
        <f>IF('Res Rent Roll'!$B33="","",Rollover!AL33*'Res Rent Roll'!$S33*'Res Rent Roll'!$C33*(1+'Property Summary'!$L$22)^(Releasing!AM$2-1))</f>
        <v/>
      </c>
      <c r="AN32" s="47" t="str">
        <f>IF('Res Rent Roll'!$B33="","",Rollover!AM33*'Res Rent Roll'!$S33*'Res Rent Roll'!$C33*(1+'Property Summary'!$L$22)^(Releasing!AN$2-1))</f>
        <v/>
      </c>
      <c r="AO32" s="47" t="str">
        <f>IF('Res Rent Roll'!$B33="","",Rollover!AN33*'Res Rent Roll'!$S33*'Res Rent Roll'!$C33*(1+'Property Summary'!$L$22)^(Releasing!AO$2-1))</f>
        <v/>
      </c>
      <c r="AP32" s="47" t="str">
        <f>IF('Res Rent Roll'!$B33="","",Rollover!AO33*'Res Rent Roll'!$S33*'Res Rent Roll'!$C33*(1+'Property Summary'!$L$22)^(Releasing!AP$2-1))</f>
        <v/>
      </c>
      <c r="AQ32" s="47" t="str">
        <f>IF('Res Rent Roll'!$B33="","",Rollover!AP33*'Res Rent Roll'!$S33*'Res Rent Roll'!$C33*(1+'Property Summary'!$L$22)^(Releasing!AQ$2-1))</f>
        <v/>
      </c>
      <c r="AR32" s="47" t="str">
        <f>IF('Res Rent Roll'!$B33="","",Rollover!AQ33*'Res Rent Roll'!$S33*'Res Rent Roll'!$C33*(1+'Property Summary'!$L$22)^(Releasing!AR$2-1))</f>
        <v/>
      </c>
      <c r="AS32" s="47" t="str">
        <f>IF('Res Rent Roll'!$B33="","",Rollover!AR33*'Res Rent Roll'!$S33*'Res Rent Roll'!$C33*(1+'Property Summary'!$L$22)^(Releasing!AS$2-1))</f>
        <v/>
      </c>
      <c r="AT32" s="47" t="str">
        <f>IF('Res Rent Roll'!$B33="","",Rollover!AS33*'Res Rent Roll'!$S33*'Res Rent Roll'!$C33*(1+'Property Summary'!$L$22)^(Releasing!AT$2-1))</f>
        <v/>
      </c>
      <c r="AU32" s="47" t="str">
        <f>IF('Res Rent Roll'!$B33="","",Rollover!AT33*'Res Rent Roll'!$S33*'Res Rent Roll'!$C33*(1+'Property Summary'!$L$22)^(Releasing!AU$2-1))</f>
        <v/>
      </c>
      <c r="AV32" s="47" t="str">
        <f>IF('Res Rent Roll'!$B33="","",Rollover!AU33*'Res Rent Roll'!$S33*'Res Rent Roll'!$C33*(1+'Property Summary'!$L$22)^(Releasing!AV$2-1))</f>
        <v/>
      </c>
      <c r="AW32" s="47" t="str">
        <f>IF('Res Rent Roll'!$B33="","",Rollover!AV33*'Res Rent Roll'!$S33*'Res Rent Roll'!$C33*(1+'Property Summary'!$L$22)^(Releasing!AW$2-1))</f>
        <v/>
      </c>
      <c r="AX32" s="47" t="str">
        <f>IF('Res Rent Roll'!$B33="","",Rollover!AW33*'Res Rent Roll'!$S33*'Res Rent Roll'!$C33*(1+'Property Summary'!$L$22)^(Releasing!AX$2-1))</f>
        <v/>
      </c>
      <c r="AY32" s="47" t="str">
        <f>IF('Res Rent Roll'!$B33="","",Rollover!AX33*'Res Rent Roll'!$S33*'Res Rent Roll'!$C33*(1+'Property Summary'!$L$22)^(Releasing!AY$2-1))</f>
        <v/>
      </c>
      <c r="AZ32" s="47" t="str">
        <f>IF('Res Rent Roll'!$B33="","",Rollover!AY33*'Res Rent Roll'!$S33*'Res Rent Roll'!$C33*(1+'Property Summary'!$L$22)^(Releasing!AZ$2-1))</f>
        <v/>
      </c>
      <c r="BA32" s="47" t="str">
        <f>IF('Res Rent Roll'!$B33="","",Rollover!AZ33*'Res Rent Roll'!$S33*'Res Rent Roll'!$C33*(1+'Property Summary'!$L$22)^(Releasing!BA$2-1))</f>
        <v/>
      </c>
      <c r="BB32" s="47" t="str">
        <f>IF('Res Rent Roll'!$B33="","",Rollover!BA33*'Res Rent Roll'!$S33*'Res Rent Roll'!$C33*(1+'Property Summary'!$L$22)^(Releasing!BB$2-1))</f>
        <v/>
      </c>
      <c r="BC32" s="47" t="str">
        <f>IF('Res Rent Roll'!$B33="","",Rollover!BB33*'Res Rent Roll'!$S33*'Res Rent Roll'!$C33*(1+'Property Summary'!$L$22)^(Releasing!BC$2-1))</f>
        <v/>
      </c>
      <c r="BD32" s="47" t="str">
        <f>IF('Res Rent Roll'!$B33="","",Rollover!BC33*'Res Rent Roll'!$S33*'Res Rent Roll'!$C33*(1+'Property Summary'!$L$22)^(Releasing!BD$2-1))</f>
        <v/>
      </c>
      <c r="BE32" s="47" t="str">
        <f>IF('Res Rent Roll'!$B33="","",Rollover!BD33*'Res Rent Roll'!$S33*'Res Rent Roll'!$C33*(1+'Property Summary'!$L$22)^(Releasing!BE$2-1))</f>
        <v/>
      </c>
      <c r="BF32" s="47" t="str">
        <f>IF('Res Rent Roll'!$B33="","",Rollover!BE33*'Res Rent Roll'!$S33*'Res Rent Roll'!$C33*(1+'Property Summary'!$L$22)^(Releasing!BF$2-1))</f>
        <v/>
      </c>
      <c r="BG32" s="47" t="str">
        <f>IF('Res Rent Roll'!$B33="","",Rollover!BF33*'Res Rent Roll'!$S33*'Res Rent Roll'!$C33*(1+'Property Summary'!$L$22)^(Releasing!BG$2-1))</f>
        <v/>
      </c>
      <c r="BH32" s="47" t="str">
        <f>IF('Res Rent Roll'!$B33="","",Rollover!BG33*'Res Rent Roll'!$S33*'Res Rent Roll'!$C33*(1+'Property Summary'!$L$22)^(Releasing!BH$2-1))</f>
        <v/>
      </c>
      <c r="BI32" s="47" t="str">
        <f>IF('Res Rent Roll'!$B33="","",Rollover!BH33*'Res Rent Roll'!$S33*'Res Rent Roll'!$C33*(1+'Property Summary'!$L$22)^(Releasing!BI$2-1))</f>
        <v/>
      </c>
      <c r="BJ32" s="47" t="str">
        <f>IF('Res Rent Roll'!$B33="","",Rollover!BI33*'Res Rent Roll'!$S33*'Res Rent Roll'!$C33*(1+'Property Summary'!$L$22)^(Releasing!BJ$2-1))</f>
        <v/>
      </c>
      <c r="BK32" s="47" t="str">
        <f>IF('Res Rent Roll'!$B33="","",Rollover!BJ33*'Res Rent Roll'!$S33*'Res Rent Roll'!$C33*(1+'Property Summary'!$L$22)^(Releasing!BK$2-1))</f>
        <v/>
      </c>
      <c r="BL32" s="47" t="str">
        <f>IF('Res Rent Roll'!$B33="","",Rollover!BK33*'Res Rent Roll'!$S33*'Res Rent Roll'!$C33*(1+'Property Summary'!$L$22)^(Releasing!BL$2-1))</f>
        <v/>
      </c>
      <c r="BM32" s="47" t="str">
        <f>IF('Res Rent Roll'!$B33="","",Rollover!BL33*'Res Rent Roll'!$S33*'Res Rent Roll'!$C33*(1+'Property Summary'!$L$22)^(Releasing!BM$2-1))</f>
        <v/>
      </c>
      <c r="BN32" s="47" t="str">
        <f>IF('Res Rent Roll'!$B33="","",Rollover!BM33*'Res Rent Roll'!$S33*'Res Rent Roll'!$C33*(1+'Property Summary'!$L$22)^(Releasing!BN$2-1))</f>
        <v/>
      </c>
      <c r="BO32" s="47" t="str">
        <f>IF('Res Rent Roll'!$B33="","",Rollover!BN33*'Res Rent Roll'!$S33*'Res Rent Roll'!$C33*(1+'Property Summary'!$L$22)^(Releasing!BO$2-1))</f>
        <v/>
      </c>
      <c r="BP32" s="47" t="str">
        <f>IF('Res Rent Roll'!$B33="","",Rollover!BO33*'Res Rent Roll'!$S33*'Res Rent Roll'!$C33*(1+'Property Summary'!$L$22)^(Releasing!BP$2-1))</f>
        <v/>
      </c>
      <c r="BQ32" s="47" t="str">
        <f>IF('Res Rent Roll'!$B33="","",Rollover!BP33*'Res Rent Roll'!$S33*'Res Rent Roll'!$C33*(1+'Property Summary'!$L$22)^(Releasing!BQ$2-1))</f>
        <v/>
      </c>
      <c r="BR32" s="47" t="str">
        <f>IF('Res Rent Roll'!$B33="","",Rollover!BQ33*'Res Rent Roll'!$S33*'Res Rent Roll'!$C33*(1+'Property Summary'!$L$22)^(Releasing!BR$2-1))</f>
        <v/>
      </c>
      <c r="BS32" s="47" t="str">
        <f>IF('Res Rent Roll'!$B33="","",Rollover!BR33*'Res Rent Roll'!$S33*'Res Rent Roll'!$C33*(1+'Property Summary'!$L$22)^(Releasing!BS$2-1))</f>
        <v/>
      </c>
      <c r="BT32" s="47" t="str">
        <f>IF('Res Rent Roll'!$B33="","",Rollover!BS33*'Res Rent Roll'!$S33*'Res Rent Roll'!$C33*(1+'Property Summary'!$L$22)^(Releasing!BT$2-1))</f>
        <v/>
      </c>
      <c r="BU32" s="47" t="str">
        <f>IF('Res Rent Roll'!$B33="","",Rollover!BT33*'Res Rent Roll'!$S33*'Res Rent Roll'!$C33*(1+'Property Summary'!$L$22)^(Releasing!BU$2-1))</f>
        <v/>
      </c>
      <c r="BV32" s="47" t="str">
        <f>IF('Res Rent Roll'!$B33="","",Rollover!BU33*'Res Rent Roll'!$S33*'Res Rent Roll'!$C33*(1+'Property Summary'!$L$22)^(Releasing!BV$2-1))</f>
        <v/>
      </c>
      <c r="BW32" s="47" t="str">
        <f>IF('Res Rent Roll'!$B33="","",Rollover!BV33*'Res Rent Roll'!$S33*'Res Rent Roll'!$C33*(1+'Property Summary'!$L$22)^(Releasing!BW$2-1))</f>
        <v/>
      </c>
      <c r="BX32" s="47" t="str">
        <f>IF('Res Rent Roll'!$B33="","",Rollover!BW33*'Res Rent Roll'!$S33*'Res Rent Roll'!$C33*(1+'Property Summary'!$L$22)^(Releasing!BX$2-1))</f>
        <v/>
      </c>
      <c r="BY32" s="47" t="str">
        <f>IF('Res Rent Roll'!$B33="","",Rollover!BX33*'Res Rent Roll'!$S33*'Res Rent Roll'!$C33*(1+'Property Summary'!$L$22)^(Releasing!BY$2-1))</f>
        <v/>
      </c>
      <c r="BZ32" s="47" t="str">
        <f>IF('Res Rent Roll'!$B33="","",Rollover!BY33*'Res Rent Roll'!$S33*'Res Rent Roll'!$C33*(1+'Property Summary'!$L$22)^(Releasing!BZ$2-1))</f>
        <v/>
      </c>
      <c r="CA32" s="47" t="str">
        <f>IF('Res Rent Roll'!$B33="","",Rollover!BZ33*'Res Rent Roll'!$S33*'Res Rent Roll'!$C33*(1+'Property Summary'!$L$22)^(Releasing!CA$2-1))</f>
        <v/>
      </c>
      <c r="CB32" s="47" t="str">
        <f>IF('Res Rent Roll'!$B33="","",Rollover!CA33*'Res Rent Roll'!$S33*'Res Rent Roll'!$C33*(1+'Property Summary'!$L$22)^(Releasing!CB$2-1))</f>
        <v/>
      </c>
      <c r="CC32" s="47" t="str">
        <f>IF('Res Rent Roll'!$B33="","",Rollover!CB33*'Res Rent Roll'!$S33*'Res Rent Roll'!$C33*(1+'Property Summary'!$L$22)^(Releasing!CC$2-1))</f>
        <v/>
      </c>
      <c r="CD32" s="47" t="str">
        <f>IF('Res Rent Roll'!$B33="","",Rollover!CC33*'Res Rent Roll'!$S33*'Res Rent Roll'!$C33*(1+'Property Summary'!$L$22)^(Releasing!CD$2-1))</f>
        <v/>
      </c>
      <c r="CE32" s="47" t="str">
        <f>IF('Res Rent Roll'!$B33="","",Rollover!CD33*'Res Rent Roll'!$S33*'Res Rent Roll'!$C33*(1+'Property Summary'!$L$22)^(Releasing!CE$2-1))</f>
        <v/>
      </c>
      <c r="CF32" s="47" t="str">
        <f>IF('Res Rent Roll'!$B33="","",Rollover!CE33*'Res Rent Roll'!$S33*'Res Rent Roll'!$C33*(1+'Property Summary'!$L$22)^(Releasing!CF$2-1))</f>
        <v/>
      </c>
      <c r="CG32" s="47" t="str">
        <f>IF('Res Rent Roll'!$B33="","",Rollover!CF33*'Res Rent Roll'!$S33*'Res Rent Roll'!$C33*(1+'Property Summary'!$L$22)^(Releasing!CG$2-1))</f>
        <v/>
      </c>
      <c r="CH32" s="47" t="str">
        <f>IF('Res Rent Roll'!$B33="","",Rollover!CG33*'Res Rent Roll'!$S33*'Res Rent Roll'!$C33*(1+'Property Summary'!$L$22)^(Releasing!CH$2-1))</f>
        <v/>
      </c>
      <c r="CI32" s="47" t="str">
        <f>IF('Res Rent Roll'!$B33="","",Rollover!CH33*'Res Rent Roll'!$S33*'Res Rent Roll'!$C33*(1+'Property Summary'!$L$22)^(Releasing!CI$2-1))</f>
        <v/>
      </c>
      <c r="CJ32" s="47" t="str">
        <f>IF('Res Rent Roll'!$B33="","",Rollover!CI33*'Res Rent Roll'!$S33*'Res Rent Roll'!$C33*(1+'Property Summary'!$L$22)^(Releasing!CJ$2-1))</f>
        <v/>
      </c>
      <c r="CK32" s="47" t="str">
        <f>IF('Res Rent Roll'!$B33="","",Rollover!CJ33*'Res Rent Roll'!$S33*'Res Rent Roll'!$C33*(1+'Property Summary'!$L$22)^(Releasing!CK$2-1))</f>
        <v/>
      </c>
      <c r="CL32" s="47" t="str">
        <f>IF('Res Rent Roll'!$B33="","",Rollover!CK33*'Res Rent Roll'!$S33*'Res Rent Roll'!$C33*(1+'Property Summary'!$L$22)^(Releasing!CL$2-1))</f>
        <v/>
      </c>
      <c r="CM32" s="47" t="str">
        <f>IF('Res Rent Roll'!$B33="","",Rollover!CL33*'Res Rent Roll'!$S33*'Res Rent Roll'!$C33*(1+'Property Summary'!$L$22)^(Releasing!CM$2-1))</f>
        <v/>
      </c>
      <c r="CN32" s="47" t="str">
        <f>IF('Res Rent Roll'!$B33="","",Rollover!CM33*'Res Rent Roll'!$S33*'Res Rent Roll'!$C33*(1+'Property Summary'!$L$22)^(Releasing!CN$2-1))</f>
        <v/>
      </c>
      <c r="CO32" s="47" t="str">
        <f>IF('Res Rent Roll'!$B33="","",Rollover!CN33*'Res Rent Roll'!$S33*'Res Rent Roll'!$C33*(1+'Property Summary'!$L$22)^(Releasing!CO$2-1))</f>
        <v/>
      </c>
      <c r="CP32" s="47" t="str">
        <f>IF('Res Rent Roll'!$B33="","",Rollover!CO33*'Res Rent Roll'!$S33*'Res Rent Roll'!$C33*(1+'Property Summary'!$L$22)^(Releasing!CP$2-1))</f>
        <v/>
      </c>
      <c r="CQ32" s="47" t="str">
        <f>IF('Res Rent Roll'!$B33="","",Rollover!CP33*'Res Rent Roll'!$S33*'Res Rent Roll'!$C33*(1+'Property Summary'!$L$22)^(Releasing!CQ$2-1))</f>
        <v/>
      </c>
      <c r="CR32" s="47" t="str">
        <f>IF('Res Rent Roll'!$B33="","",Rollover!CQ33*'Res Rent Roll'!$S33*'Res Rent Roll'!$C33*(1+'Property Summary'!$L$22)^(Releasing!CR$2-1))</f>
        <v/>
      </c>
      <c r="CS32" s="47" t="str">
        <f>IF('Res Rent Roll'!$B33="","",Rollover!CR33*'Res Rent Roll'!$S33*'Res Rent Roll'!$C33*(1+'Property Summary'!$L$22)^(Releasing!CS$2-1))</f>
        <v/>
      </c>
      <c r="CT32" s="47" t="str">
        <f>IF('Res Rent Roll'!$B33="","",Rollover!CS33*'Res Rent Roll'!$S33*'Res Rent Roll'!$C33*(1+'Property Summary'!$L$22)^(Releasing!CT$2-1))</f>
        <v/>
      </c>
      <c r="CU32" s="47" t="str">
        <f>IF('Res Rent Roll'!$B33="","",Rollover!CT33*'Res Rent Roll'!$S33*'Res Rent Roll'!$C33*(1+'Property Summary'!$L$22)^(Releasing!CU$2-1))</f>
        <v/>
      </c>
      <c r="CV32" s="47" t="str">
        <f>IF('Res Rent Roll'!$B33="","",Rollover!CU33*'Res Rent Roll'!$S33*'Res Rent Roll'!$C33*(1+'Property Summary'!$L$22)^(Releasing!CV$2-1))</f>
        <v/>
      </c>
      <c r="CW32" s="47" t="str">
        <f>IF('Res Rent Roll'!$B33="","",Rollover!CV33*'Res Rent Roll'!$S33*'Res Rent Roll'!$C33*(1+'Property Summary'!$L$22)^(Releasing!CW$2-1))</f>
        <v/>
      </c>
      <c r="CX32" s="47" t="str">
        <f>IF('Res Rent Roll'!$B33="","",Rollover!CW33*'Res Rent Roll'!$S33*'Res Rent Roll'!$C33*(1+'Property Summary'!$L$22)^(Releasing!CX$2-1))</f>
        <v/>
      </c>
      <c r="CY32" s="47" t="str">
        <f>IF('Res Rent Roll'!$B33="","",Rollover!CX33*'Res Rent Roll'!$S33*'Res Rent Roll'!$C33*(1+'Property Summary'!$L$22)^(Releasing!CY$2-1))</f>
        <v/>
      </c>
      <c r="CZ32" s="47" t="str">
        <f>IF('Res Rent Roll'!$B33="","",Rollover!CY33*'Res Rent Roll'!$S33*'Res Rent Roll'!$C33*(1+'Property Summary'!$L$22)^(Releasing!CZ$2-1))</f>
        <v/>
      </c>
      <c r="DA32" s="47" t="str">
        <f>IF('Res Rent Roll'!$B33="","",Rollover!CZ33*'Res Rent Roll'!$S33*'Res Rent Roll'!$C33*(1+'Property Summary'!$L$22)^(Releasing!DA$2-1))</f>
        <v/>
      </c>
      <c r="DB32" s="47" t="str">
        <f>IF('Res Rent Roll'!$B33="","",Rollover!DA33*'Res Rent Roll'!$S33*'Res Rent Roll'!$C33*(1+'Property Summary'!$L$22)^(Releasing!DB$2-1))</f>
        <v/>
      </c>
      <c r="DC32" s="47" t="str">
        <f>IF('Res Rent Roll'!$B33="","",Rollover!DB33*'Res Rent Roll'!$S33*'Res Rent Roll'!$C33*(1+'Property Summary'!$L$22)^(Releasing!DC$2-1))</f>
        <v/>
      </c>
      <c r="DD32" s="47" t="str">
        <f>IF('Res Rent Roll'!$B33="","",Rollover!DC33*'Res Rent Roll'!$S33*'Res Rent Roll'!$C33*(1+'Property Summary'!$L$22)^(Releasing!DD$2-1))</f>
        <v/>
      </c>
      <c r="DE32" s="47" t="str">
        <f>IF('Res Rent Roll'!$B33="","",Rollover!DD33*'Res Rent Roll'!$S33*'Res Rent Roll'!$C33*(1+'Property Summary'!$L$22)^(Releasing!DE$2-1))</f>
        <v/>
      </c>
      <c r="DF32" s="47" t="str">
        <f>IF('Res Rent Roll'!$B33="","",Rollover!DE33*'Res Rent Roll'!$S33*'Res Rent Roll'!$C33*(1+'Property Summary'!$L$22)^(Releasing!DF$2-1))</f>
        <v/>
      </c>
      <c r="DG32" s="47" t="str">
        <f>IF('Res Rent Roll'!$B33="","",Rollover!DF33*'Res Rent Roll'!$S33*'Res Rent Roll'!$C33*(1+'Property Summary'!$L$22)^(Releasing!DG$2-1))</f>
        <v/>
      </c>
      <c r="DH32" s="47" t="str">
        <f>IF('Res Rent Roll'!$B33="","",Rollover!DG33*'Res Rent Roll'!$S33*'Res Rent Roll'!$C33*(1+'Property Summary'!$L$22)^(Releasing!DH$2-1))</f>
        <v/>
      </c>
      <c r="DI32" s="47" t="str">
        <f>IF('Res Rent Roll'!$B33="","",Rollover!DH33*'Res Rent Roll'!$S33*'Res Rent Roll'!$C33*(1+'Property Summary'!$L$22)^(Releasing!DI$2-1))</f>
        <v/>
      </c>
      <c r="DJ32" s="47" t="str">
        <f>IF('Res Rent Roll'!$B33="","",Rollover!DI33*'Res Rent Roll'!$S33*'Res Rent Roll'!$C33*(1+'Property Summary'!$L$22)^(Releasing!DJ$2-1))</f>
        <v/>
      </c>
      <c r="DK32" s="47" t="str">
        <f>IF('Res Rent Roll'!$B33="","",Rollover!DJ33*'Res Rent Roll'!$S33*'Res Rent Roll'!$C33*(1+'Property Summary'!$L$22)^(Releasing!DK$2-1))</f>
        <v/>
      </c>
      <c r="DL32" s="47" t="str">
        <f>IF('Res Rent Roll'!$B33="","",Rollover!DK33*'Res Rent Roll'!$S33*'Res Rent Roll'!$C33*(1+'Property Summary'!$L$22)^(Releasing!DL$2-1))</f>
        <v/>
      </c>
      <c r="DM32" s="47" t="str">
        <f>IF('Res Rent Roll'!$B33="","",Rollover!DL33*'Res Rent Roll'!$S33*'Res Rent Roll'!$C33*(1+'Property Summary'!$L$22)^(Releasing!DM$2-1))</f>
        <v/>
      </c>
      <c r="DN32" s="47" t="str">
        <f>IF('Res Rent Roll'!$B33="","",Rollover!DM33*'Res Rent Roll'!$S33*'Res Rent Roll'!$C33*(1+'Property Summary'!$L$22)^(Releasing!DN$2-1))</f>
        <v/>
      </c>
      <c r="DO32" s="47" t="str">
        <f>IF('Res Rent Roll'!$B33="","",Rollover!DN33*'Res Rent Roll'!$S33*'Res Rent Roll'!$C33*(1+'Property Summary'!$L$22)^(Releasing!DO$2-1))</f>
        <v/>
      </c>
      <c r="DP32" s="47" t="str">
        <f>IF('Res Rent Roll'!$B33="","",Rollover!DO33*'Res Rent Roll'!$S33*'Res Rent Roll'!$C33*(1+'Property Summary'!$L$22)^(Releasing!DP$2-1))</f>
        <v/>
      </c>
      <c r="DQ32" s="47" t="str">
        <f>IF('Res Rent Roll'!$B33="","",Rollover!DP33*'Res Rent Roll'!$S33*'Res Rent Roll'!$C33*(1+'Property Summary'!$L$22)^(Releasing!DQ$2-1))</f>
        <v/>
      </c>
      <c r="DR32" s="47" t="str">
        <f>IF('Res Rent Roll'!$B33="","",Rollover!DQ33*'Res Rent Roll'!$S33*'Res Rent Roll'!$C33*(1+'Property Summary'!$L$22)^(Releasing!DR$2-1))</f>
        <v/>
      </c>
      <c r="DS32" s="47" t="str">
        <f>IF('Res Rent Roll'!$B33="","",Rollover!DR33*'Res Rent Roll'!$S33*'Res Rent Roll'!$C33*(1+'Property Summary'!$L$22)^(Releasing!DS$2-1))</f>
        <v/>
      </c>
      <c r="DT32" s="47" t="str">
        <f>IF('Res Rent Roll'!$B33="","",Rollover!DS33*'Res Rent Roll'!$S33*'Res Rent Roll'!$C33*(1+'Property Summary'!$L$22)^(Releasing!DT$2-1))</f>
        <v/>
      </c>
      <c r="DU32" s="47" t="str">
        <f>IF('Res Rent Roll'!$B33="","",Rollover!DT33*'Res Rent Roll'!$S33*'Res Rent Roll'!$C33*(1+'Property Summary'!$L$22)^(Releasing!DU$2-1))</f>
        <v/>
      </c>
      <c r="DV32" s="47" t="str">
        <f>IF('Res Rent Roll'!$B33="","",Rollover!DU33*'Res Rent Roll'!$S33*'Res Rent Roll'!$C33*(1+'Property Summary'!$L$22)^(Releasing!DV$2-1))</f>
        <v/>
      </c>
      <c r="DW32" s="47" t="str">
        <f>IF('Res Rent Roll'!$B33="","",Rollover!DV33*'Res Rent Roll'!$S33*'Res Rent Roll'!$C33*(1+'Property Summary'!$L$22)^(Releasing!DW$2-1))</f>
        <v/>
      </c>
      <c r="DX32" s="47" t="str">
        <f>IF('Res Rent Roll'!$B33="","",Rollover!DW33*'Res Rent Roll'!$S33*'Res Rent Roll'!$C33*(1+'Property Summary'!$L$22)^(Releasing!DX$2-1))</f>
        <v/>
      </c>
      <c r="DY32" s="47" t="str">
        <f>IF('Res Rent Roll'!$B33="","",Rollover!DX33*'Res Rent Roll'!$S33*'Res Rent Roll'!$C33*(1+'Property Summary'!$L$22)^(Releasing!DY$2-1))</f>
        <v/>
      </c>
      <c r="DZ32" s="47" t="str">
        <f>IF('Res Rent Roll'!$B33="","",Rollover!DY33*'Res Rent Roll'!$S33*'Res Rent Roll'!$C33*(1+'Property Summary'!$L$22)^(Releasing!DZ$2-1))</f>
        <v/>
      </c>
      <c r="EA32" s="47" t="str">
        <f>IF('Res Rent Roll'!$B33="","",Rollover!DZ33*'Res Rent Roll'!$S33*'Res Rent Roll'!$C33*(1+'Property Summary'!$L$22)^(Releasing!EA$2-1))</f>
        <v/>
      </c>
      <c r="EB32" s="47" t="str">
        <f>IF('Res Rent Roll'!$B33="","",Rollover!EA33*'Res Rent Roll'!$S33*'Res Rent Roll'!$C33*(1+'Property Summary'!$L$22)^(Releasing!EB$2-1))</f>
        <v/>
      </c>
      <c r="EC32" s="47" t="str">
        <f>IF('Res Rent Roll'!$B33="","",Rollover!EB33*'Res Rent Roll'!$S33*'Res Rent Roll'!$C33*(1+'Property Summary'!$L$22)^(Releasing!EC$2-1))</f>
        <v/>
      </c>
      <c r="ED32" s="47" t="str">
        <f>IF('Res Rent Roll'!$B33="","",Rollover!EC33*'Res Rent Roll'!$S33*'Res Rent Roll'!$C33*(1+'Property Summary'!$L$22)^(Releasing!ED$2-1))</f>
        <v/>
      </c>
      <c r="EE32" s="47" t="str">
        <f>IF('Res Rent Roll'!$B33="","",Rollover!ED33*'Res Rent Roll'!$S33*'Res Rent Roll'!$C33*(1+'Property Summary'!$L$22)^(Releasing!EE$2-1))</f>
        <v/>
      </c>
      <c r="EF32" s="47" t="str">
        <f>IF('Res Rent Roll'!$B33="","",Rollover!EE33*'Res Rent Roll'!$S33*'Res Rent Roll'!$C33*(1+'Property Summary'!$L$22)^(Releasing!EF$2-1))</f>
        <v/>
      </c>
      <c r="EG32" s="47" t="str">
        <f>IF('Res Rent Roll'!$B33="","",Rollover!EF33*'Res Rent Roll'!$S33*'Res Rent Roll'!$C33*(1+'Property Summary'!$L$22)^(Releasing!EG$2-1))</f>
        <v/>
      </c>
      <c r="EH32" s="47" t="str">
        <f>IF('Res Rent Roll'!$B33="","",Rollover!EG33*'Res Rent Roll'!$S33*'Res Rent Roll'!$C33*(1+'Property Summary'!$L$22)^(Releasing!EH$2-1))</f>
        <v/>
      </c>
      <c r="EI32" s="47" t="str">
        <f>IF('Res Rent Roll'!$B33="","",Rollover!EH33*'Res Rent Roll'!$S33*'Res Rent Roll'!$C33*(1+'Property Summary'!$L$22)^(Releasing!EI$2-1))</f>
        <v/>
      </c>
      <c r="EJ32" s="47" t="str">
        <f>IF('Res Rent Roll'!$B33="","",Rollover!EI33*'Res Rent Roll'!$S33*'Res Rent Roll'!$C33*(1+'Property Summary'!$L$22)^(Releasing!EJ$2-1))</f>
        <v/>
      </c>
      <c r="EK32" s="47" t="str">
        <f>IF('Res Rent Roll'!$B33="","",Rollover!EJ33*'Res Rent Roll'!$S33*'Res Rent Roll'!$C33*(1+'Property Summary'!$L$22)^(Releasing!EK$2-1))</f>
        <v/>
      </c>
      <c r="EL32" s="47" t="str">
        <f>IF('Res Rent Roll'!$B33="","",Rollover!EK33*'Res Rent Roll'!$S33*'Res Rent Roll'!$C33*(1+'Property Summary'!$L$22)^(Releasing!EL$2-1))</f>
        <v/>
      </c>
      <c r="EM32" s="47" t="str">
        <f>IF('Res Rent Roll'!$B33="","",Rollover!EL33*'Res Rent Roll'!$S33*'Res Rent Roll'!$C33*(1+'Property Summary'!$L$22)^(Releasing!EM$2-1))</f>
        <v/>
      </c>
      <c r="EN32" s="47" t="str">
        <f>IF('Res Rent Roll'!$B33="","",Rollover!EM33*'Res Rent Roll'!$S33*'Res Rent Roll'!$C33*(1+'Property Summary'!$L$22)^(Releasing!EN$2-1))</f>
        <v/>
      </c>
      <c r="EO32" s="47" t="str">
        <f>IF('Res Rent Roll'!$B33="","",Rollover!EN33*'Res Rent Roll'!$S33*'Res Rent Roll'!$C33*(1+'Property Summary'!$L$22)^(Releasing!EO$2-1))</f>
        <v/>
      </c>
      <c r="EP32" s="47" t="str">
        <f>IF('Res Rent Roll'!$B33="","",Rollover!EO33*'Res Rent Roll'!$S33*'Res Rent Roll'!$C33*(1+'Property Summary'!$L$22)^(Releasing!EP$2-1))</f>
        <v/>
      </c>
      <c r="EQ32" s="47" t="str">
        <f>IF('Res Rent Roll'!$B33="","",Rollover!EP33*'Res Rent Roll'!$S33*'Res Rent Roll'!$C33*(1+'Property Summary'!$L$22)^(Releasing!EQ$2-1))</f>
        <v/>
      </c>
      <c r="ER32" s="47" t="str">
        <f>IF('Res Rent Roll'!$B33="","",Rollover!EQ33*'Res Rent Roll'!$S33*'Res Rent Roll'!$C33*(1+'Property Summary'!$L$22)^(Releasing!ER$2-1))</f>
        <v/>
      </c>
      <c r="ES32" s="47" t="str">
        <f>IF('Res Rent Roll'!$B33="","",Rollover!ER33*'Res Rent Roll'!$S33*'Res Rent Roll'!$C33*(1+'Property Summary'!$L$22)^(Releasing!ES$2-1))</f>
        <v/>
      </c>
      <c r="ET32" s="47" t="str">
        <f>IF('Res Rent Roll'!$B33="","",Rollover!ES33*'Res Rent Roll'!$S33*'Res Rent Roll'!$C33*(1+'Property Summary'!$L$22)^(Releasing!ET$2-1))</f>
        <v/>
      </c>
      <c r="EU32" s="47" t="str">
        <f>IF('Res Rent Roll'!$B33="","",Rollover!ET33*'Res Rent Roll'!$S33*'Res Rent Roll'!$C33*(1+'Property Summary'!$L$22)^(Releasing!EU$2-1))</f>
        <v/>
      </c>
      <c r="EV32" s="47" t="str">
        <f>IF('Res Rent Roll'!$B33="","",Rollover!EU33*'Res Rent Roll'!$S33*'Res Rent Roll'!$C33*(1+'Property Summary'!$L$22)^(Releasing!EV$2-1))</f>
        <v/>
      </c>
      <c r="EW32" s="47" t="str">
        <f>IF('Res Rent Roll'!$B33="","",Rollover!EV33*'Res Rent Roll'!$S33*'Res Rent Roll'!$C33*(1+'Property Summary'!$L$22)^(Releasing!EW$2-1))</f>
        <v/>
      </c>
      <c r="EX32" s="47" t="str">
        <f>IF('Res Rent Roll'!$B33="","",Rollover!EW33*'Res Rent Roll'!$S33*'Res Rent Roll'!$C33*(1+'Property Summary'!$L$22)^(Releasing!EX$2-1))</f>
        <v/>
      </c>
      <c r="EY32" s="47" t="str">
        <f>IF('Res Rent Roll'!$B33="","",Rollover!EX33*'Res Rent Roll'!$S33*'Res Rent Roll'!$C33*(1+'Property Summary'!$L$22)^(Releasing!EY$2-1))</f>
        <v/>
      </c>
      <c r="EZ32" s="47" t="str">
        <f>IF('Res Rent Roll'!$B33="","",Rollover!EY33*'Res Rent Roll'!$S33*'Res Rent Roll'!$C33*(1+'Property Summary'!$L$22)^(Releasing!EZ$2-1))</f>
        <v/>
      </c>
      <c r="FA32" s="47" t="str">
        <f>IF('Res Rent Roll'!$B33="","",Rollover!EZ33*'Res Rent Roll'!$S33*'Res Rent Roll'!$C33*(1+'Property Summary'!$L$22)^(Releasing!FA$2-1))</f>
        <v/>
      </c>
      <c r="FB32" s="47" t="str">
        <f>IF('Res Rent Roll'!$B33="","",Rollover!FA33*'Res Rent Roll'!$S33*'Res Rent Roll'!$C33*(1+'Property Summary'!$L$22)^(Releasing!FB$2-1))</f>
        <v/>
      </c>
      <c r="FC32" s="47" t="str">
        <f>IF('Res Rent Roll'!$B33="","",Rollover!FB33*'Res Rent Roll'!$S33*'Res Rent Roll'!$C33*(1+'Property Summary'!$L$22)^(Releasing!FC$2-1))</f>
        <v/>
      </c>
      <c r="FD32" s="47" t="str">
        <f>IF('Res Rent Roll'!$B33="","",Rollover!FC33*'Res Rent Roll'!$S33*'Res Rent Roll'!$C33*(1+'Property Summary'!$L$22)^(Releasing!FD$2-1))</f>
        <v/>
      </c>
      <c r="FE32" s="47" t="str">
        <f>IF('Res Rent Roll'!$B33="","",Rollover!FD33*'Res Rent Roll'!$S33*'Res Rent Roll'!$C33*(1+'Property Summary'!$L$22)^(Releasing!FE$2-1))</f>
        <v/>
      </c>
      <c r="FF32" s="47" t="str">
        <f>IF('Res Rent Roll'!$B33="","",Rollover!FE33*'Res Rent Roll'!$S33*'Res Rent Roll'!$C33*(1+'Property Summary'!$L$22)^(Releasing!FF$2-1))</f>
        <v/>
      </c>
      <c r="FG32" s="47" t="str">
        <f>IF('Res Rent Roll'!$B33="","",Rollover!FF33*'Res Rent Roll'!$S33*'Res Rent Roll'!$C33*(1+'Property Summary'!$L$22)^(Releasing!FG$2-1))</f>
        <v/>
      </c>
      <c r="FH32" s="47" t="str">
        <f>IF('Res Rent Roll'!$B33="","",Rollover!FG33*'Res Rent Roll'!$S33*'Res Rent Roll'!$C33*(1+'Property Summary'!$L$22)^(Releasing!FH$2-1))</f>
        <v/>
      </c>
      <c r="FI32" s="47" t="str">
        <f>IF('Res Rent Roll'!$B33="","",Rollover!FH33*'Res Rent Roll'!$S33*'Res Rent Roll'!$C33*(1+'Property Summary'!$L$22)^(Releasing!FI$2-1))</f>
        <v/>
      </c>
      <c r="FJ32" s="47" t="str">
        <f>IF('Res Rent Roll'!$B33="","",Rollover!FI33*'Res Rent Roll'!$S33*'Res Rent Roll'!$C33*(1+'Property Summary'!$L$22)^(Releasing!FJ$2-1))</f>
        <v/>
      </c>
      <c r="FK32" s="47" t="str">
        <f>IF('Res Rent Roll'!$B33="","",Rollover!FJ33*'Res Rent Roll'!$S33*'Res Rent Roll'!$C33*(1+'Property Summary'!$L$22)^(Releasing!FK$2-1))</f>
        <v/>
      </c>
      <c r="FL32" s="47" t="str">
        <f>IF('Res Rent Roll'!$B33="","",Rollover!FK33*'Res Rent Roll'!$S33*'Res Rent Roll'!$C33*(1+'Property Summary'!$L$22)^(Releasing!FL$2-1))</f>
        <v/>
      </c>
      <c r="FM32" s="47" t="str">
        <f>IF('Res Rent Roll'!$B33="","",Rollover!FL33*'Res Rent Roll'!$S33*'Res Rent Roll'!$C33*(1+'Property Summary'!$L$22)^(Releasing!FM$2-1))</f>
        <v/>
      </c>
      <c r="FN32" s="47" t="str">
        <f>IF('Res Rent Roll'!$B33="","",Rollover!FM33*'Res Rent Roll'!$S33*'Res Rent Roll'!$C33*(1+'Property Summary'!$L$22)^(Releasing!FN$2-1))</f>
        <v/>
      </c>
      <c r="FO32" s="47" t="str">
        <f>IF('Res Rent Roll'!$B33="","",Rollover!FN33*'Res Rent Roll'!$S33*'Res Rent Roll'!$C33*(1+'Property Summary'!$L$22)^(Releasing!FO$2-1))</f>
        <v/>
      </c>
      <c r="FP32" s="47" t="str">
        <f>IF('Res Rent Roll'!$B33="","",Rollover!FO33*'Res Rent Roll'!$S33*'Res Rent Roll'!$C33*(1+'Property Summary'!$L$22)^(Releasing!FP$2-1))</f>
        <v/>
      </c>
      <c r="FQ32" s="47" t="str">
        <f>IF('Res Rent Roll'!$B33="","",Rollover!FP33*'Res Rent Roll'!$S33*'Res Rent Roll'!$C33*(1+'Property Summary'!$L$22)^(Releasing!FQ$2-1))</f>
        <v/>
      </c>
      <c r="FR32" s="47" t="str">
        <f>IF('Res Rent Roll'!$B33="","",Rollover!FQ33*'Res Rent Roll'!$S33*'Res Rent Roll'!$C33*(1+'Property Summary'!$L$22)^(Releasing!FR$2-1))</f>
        <v/>
      </c>
      <c r="FS32" s="47" t="str">
        <f>IF('Res Rent Roll'!$B33="","",Rollover!FR33*'Res Rent Roll'!$S33*'Res Rent Roll'!$C33*(1+'Property Summary'!$L$22)^(Releasing!FS$2-1))</f>
        <v/>
      </c>
      <c r="FT32" s="47" t="str">
        <f>IF('Res Rent Roll'!$B33="","",Rollover!FS33*'Res Rent Roll'!$S33*'Res Rent Roll'!$C33*(1+'Property Summary'!$L$22)^(Releasing!FT$2-1))</f>
        <v/>
      </c>
      <c r="FU32" s="47" t="str">
        <f>IF('Res Rent Roll'!$B33="","",Rollover!FT33*'Res Rent Roll'!$S33*'Res Rent Roll'!$C33*(1+'Property Summary'!$L$22)^(Releasing!FU$2-1))</f>
        <v/>
      </c>
      <c r="FV32" s="47" t="str">
        <f>IF('Res Rent Roll'!$B33="","",Rollover!FU33*'Res Rent Roll'!$S33*'Res Rent Roll'!$C33*(1+'Property Summary'!$L$22)^(Releasing!FV$2-1))</f>
        <v/>
      </c>
      <c r="FW32" s="47" t="str">
        <f>IF('Res Rent Roll'!$B33="","",Rollover!FV33*'Res Rent Roll'!$S33*'Res Rent Roll'!$C33*(1+'Property Summary'!$L$22)^(Releasing!FW$2-1))</f>
        <v/>
      </c>
      <c r="FX32" s="47" t="str">
        <f>IF('Res Rent Roll'!$B33="","",Rollover!FW33*'Res Rent Roll'!$S33*'Res Rent Roll'!$C33*(1+'Property Summary'!$L$22)^(Releasing!FX$2-1))</f>
        <v/>
      </c>
      <c r="FY32" s="47" t="str">
        <f>IF('Res Rent Roll'!$B33="","",Rollover!FX33*'Res Rent Roll'!$S33*'Res Rent Roll'!$C33*(1+'Property Summary'!$L$22)^(Releasing!FY$2-1))</f>
        <v/>
      </c>
      <c r="FZ32" s="47" t="str">
        <f>IF('Res Rent Roll'!$B33="","",Rollover!FY33*'Res Rent Roll'!$S33*'Res Rent Roll'!$C33*(1+'Property Summary'!$L$22)^(Releasing!FZ$2-1))</f>
        <v/>
      </c>
      <c r="GA32" s="48" t="str">
        <f>IF('Res Rent Roll'!$B33="","",Rollover!FZ33*'Res Rent Roll'!$S33*'Res Rent Roll'!$C33*(1+'Property Summary'!$L$22)^(Releasing!GA$2-1))</f>
        <v/>
      </c>
    </row>
    <row r="33" spans="2:183" x14ac:dyDescent="0.3">
      <c r="B33" s="42" t="str">
        <f>IF('Res Rent Roll'!$B34="","",'Res Rent Roll'!$B34)</f>
        <v/>
      </c>
      <c r="C33" s="43"/>
      <c r="D33" s="47" t="str">
        <f>IF('Res Rent Roll'!$B34="","",Rollover!C34*'Res Rent Roll'!$S34*'Res Rent Roll'!$C34*(1+'Property Summary'!$L$22)^(Releasing!D$2-1))</f>
        <v/>
      </c>
      <c r="E33" s="47" t="str">
        <f>IF('Res Rent Roll'!$B34="","",Rollover!D34*'Res Rent Roll'!$S34*'Res Rent Roll'!$C34*(1+'Property Summary'!$L$22)^(Releasing!E$2-1))</f>
        <v/>
      </c>
      <c r="F33" s="47" t="str">
        <f>IF('Res Rent Roll'!$B34="","",Rollover!E34*'Res Rent Roll'!$S34*'Res Rent Roll'!$C34*(1+'Property Summary'!$L$22)^(Releasing!F$2-1))</f>
        <v/>
      </c>
      <c r="G33" s="47" t="str">
        <f>IF('Res Rent Roll'!$B34="","",Rollover!F34*'Res Rent Roll'!$S34*'Res Rent Roll'!$C34*(1+'Property Summary'!$L$22)^(Releasing!G$2-1))</f>
        <v/>
      </c>
      <c r="H33" s="47" t="str">
        <f>IF('Res Rent Roll'!$B34="","",Rollover!G34*'Res Rent Roll'!$S34*'Res Rent Roll'!$C34*(1+'Property Summary'!$L$22)^(Releasing!H$2-1))</f>
        <v/>
      </c>
      <c r="I33" s="47" t="str">
        <f>IF('Res Rent Roll'!$B34="","",Rollover!H34*'Res Rent Roll'!$S34*'Res Rent Roll'!$C34*(1+'Property Summary'!$L$22)^(Releasing!I$2-1))</f>
        <v/>
      </c>
      <c r="J33" s="47" t="str">
        <f>IF('Res Rent Roll'!$B34="","",Rollover!I34*'Res Rent Roll'!$S34*'Res Rent Roll'!$C34*(1+'Property Summary'!$L$22)^(Releasing!J$2-1))</f>
        <v/>
      </c>
      <c r="K33" s="47" t="str">
        <f>IF('Res Rent Roll'!$B34="","",Rollover!J34*'Res Rent Roll'!$S34*'Res Rent Roll'!$C34*(1+'Property Summary'!$L$22)^(Releasing!K$2-1))</f>
        <v/>
      </c>
      <c r="L33" s="47" t="str">
        <f>IF('Res Rent Roll'!$B34="","",Rollover!K34*'Res Rent Roll'!$S34*'Res Rent Roll'!$C34*(1+'Property Summary'!$L$22)^(Releasing!L$2-1))</f>
        <v/>
      </c>
      <c r="M33" s="47" t="str">
        <f>IF('Res Rent Roll'!$B34="","",Rollover!L34*'Res Rent Roll'!$S34*'Res Rent Roll'!$C34*(1+'Property Summary'!$L$22)^(Releasing!M$2-1))</f>
        <v/>
      </c>
      <c r="N33" s="47" t="str">
        <f>IF('Res Rent Roll'!$B34="","",Rollover!M34*'Res Rent Roll'!$S34*'Res Rent Roll'!$C34*(1+'Property Summary'!$L$22)^(Releasing!N$2-1))</f>
        <v/>
      </c>
      <c r="O33" s="47" t="str">
        <f>IF('Res Rent Roll'!$B34="","",Rollover!N34*'Res Rent Roll'!$S34*'Res Rent Roll'!$C34*(1+'Property Summary'!$L$22)^(Releasing!O$2-1))</f>
        <v/>
      </c>
      <c r="P33" s="47" t="str">
        <f>IF('Res Rent Roll'!$B34="","",Rollover!O34*'Res Rent Roll'!$S34*'Res Rent Roll'!$C34*(1+'Property Summary'!$L$22)^(Releasing!P$2-1))</f>
        <v/>
      </c>
      <c r="Q33" s="47" t="str">
        <f>IF('Res Rent Roll'!$B34="","",Rollover!P34*'Res Rent Roll'!$S34*'Res Rent Roll'!$C34*(1+'Property Summary'!$L$22)^(Releasing!Q$2-1))</f>
        <v/>
      </c>
      <c r="R33" s="47" t="str">
        <f>IF('Res Rent Roll'!$B34="","",Rollover!Q34*'Res Rent Roll'!$S34*'Res Rent Roll'!$C34*(1+'Property Summary'!$L$22)^(Releasing!R$2-1))</f>
        <v/>
      </c>
      <c r="S33" s="47" t="str">
        <f>IF('Res Rent Roll'!$B34="","",Rollover!R34*'Res Rent Roll'!$S34*'Res Rent Roll'!$C34*(1+'Property Summary'!$L$22)^(Releasing!S$2-1))</f>
        <v/>
      </c>
      <c r="T33" s="47" t="str">
        <f>IF('Res Rent Roll'!$B34="","",Rollover!S34*'Res Rent Roll'!$S34*'Res Rent Roll'!$C34*(1+'Property Summary'!$L$22)^(Releasing!T$2-1))</f>
        <v/>
      </c>
      <c r="U33" s="47" t="str">
        <f>IF('Res Rent Roll'!$B34="","",Rollover!T34*'Res Rent Roll'!$S34*'Res Rent Roll'!$C34*(1+'Property Summary'!$L$22)^(Releasing!U$2-1))</f>
        <v/>
      </c>
      <c r="V33" s="47" t="str">
        <f>IF('Res Rent Roll'!$B34="","",Rollover!U34*'Res Rent Roll'!$S34*'Res Rent Roll'!$C34*(1+'Property Summary'!$L$22)^(Releasing!V$2-1))</f>
        <v/>
      </c>
      <c r="W33" s="47" t="str">
        <f>IF('Res Rent Roll'!$B34="","",Rollover!V34*'Res Rent Roll'!$S34*'Res Rent Roll'!$C34*(1+'Property Summary'!$L$22)^(Releasing!W$2-1))</f>
        <v/>
      </c>
      <c r="X33" s="47" t="str">
        <f>IF('Res Rent Roll'!$B34="","",Rollover!W34*'Res Rent Roll'!$S34*'Res Rent Roll'!$C34*(1+'Property Summary'!$L$22)^(Releasing!X$2-1))</f>
        <v/>
      </c>
      <c r="Y33" s="47" t="str">
        <f>IF('Res Rent Roll'!$B34="","",Rollover!X34*'Res Rent Roll'!$S34*'Res Rent Roll'!$C34*(1+'Property Summary'!$L$22)^(Releasing!Y$2-1))</f>
        <v/>
      </c>
      <c r="Z33" s="47" t="str">
        <f>IF('Res Rent Roll'!$B34="","",Rollover!Y34*'Res Rent Roll'!$S34*'Res Rent Roll'!$C34*(1+'Property Summary'!$L$22)^(Releasing!Z$2-1))</f>
        <v/>
      </c>
      <c r="AA33" s="47" t="str">
        <f>IF('Res Rent Roll'!$B34="","",Rollover!Z34*'Res Rent Roll'!$S34*'Res Rent Roll'!$C34*(1+'Property Summary'!$L$22)^(Releasing!AA$2-1))</f>
        <v/>
      </c>
      <c r="AB33" s="47" t="str">
        <f>IF('Res Rent Roll'!$B34="","",Rollover!AA34*'Res Rent Roll'!$S34*'Res Rent Roll'!$C34*(1+'Property Summary'!$L$22)^(Releasing!AB$2-1))</f>
        <v/>
      </c>
      <c r="AC33" s="47" t="str">
        <f>IF('Res Rent Roll'!$B34="","",Rollover!AB34*'Res Rent Roll'!$S34*'Res Rent Roll'!$C34*(1+'Property Summary'!$L$22)^(Releasing!AC$2-1))</f>
        <v/>
      </c>
      <c r="AD33" s="47" t="str">
        <f>IF('Res Rent Roll'!$B34="","",Rollover!AC34*'Res Rent Roll'!$S34*'Res Rent Roll'!$C34*(1+'Property Summary'!$L$22)^(Releasing!AD$2-1))</f>
        <v/>
      </c>
      <c r="AE33" s="47" t="str">
        <f>IF('Res Rent Roll'!$B34="","",Rollover!AD34*'Res Rent Roll'!$S34*'Res Rent Roll'!$C34*(1+'Property Summary'!$L$22)^(Releasing!AE$2-1))</f>
        <v/>
      </c>
      <c r="AF33" s="47" t="str">
        <f>IF('Res Rent Roll'!$B34="","",Rollover!AE34*'Res Rent Roll'!$S34*'Res Rent Roll'!$C34*(1+'Property Summary'!$L$22)^(Releasing!AF$2-1))</f>
        <v/>
      </c>
      <c r="AG33" s="47" t="str">
        <f>IF('Res Rent Roll'!$B34="","",Rollover!AF34*'Res Rent Roll'!$S34*'Res Rent Roll'!$C34*(1+'Property Summary'!$L$22)^(Releasing!AG$2-1))</f>
        <v/>
      </c>
      <c r="AH33" s="47" t="str">
        <f>IF('Res Rent Roll'!$B34="","",Rollover!AG34*'Res Rent Roll'!$S34*'Res Rent Roll'!$C34*(1+'Property Summary'!$L$22)^(Releasing!AH$2-1))</f>
        <v/>
      </c>
      <c r="AI33" s="47" t="str">
        <f>IF('Res Rent Roll'!$B34="","",Rollover!AH34*'Res Rent Roll'!$S34*'Res Rent Roll'!$C34*(1+'Property Summary'!$L$22)^(Releasing!AI$2-1))</f>
        <v/>
      </c>
      <c r="AJ33" s="47" t="str">
        <f>IF('Res Rent Roll'!$B34="","",Rollover!AI34*'Res Rent Roll'!$S34*'Res Rent Roll'!$C34*(1+'Property Summary'!$L$22)^(Releasing!AJ$2-1))</f>
        <v/>
      </c>
      <c r="AK33" s="47" t="str">
        <f>IF('Res Rent Roll'!$B34="","",Rollover!AJ34*'Res Rent Roll'!$S34*'Res Rent Roll'!$C34*(1+'Property Summary'!$L$22)^(Releasing!AK$2-1))</f>
        <v/>
      </c>
      <c r="AL33" s="47" t="str">
        <f>IF('Res Rent Roll'!$B34="","",Rollover!AK34*'Res Rent Roll'!$S34*'Res Rent Roll'!$C34*(1+'Property Summary'!$L$22)^(Releasing!AL$2-1))</f>
        <v/>
      </c>
      <c r="AM33" s="47" t="str">
        <f>IF('Res Rent Roll'!$B34="","",Rollover!AL34*'Res Rent Roll'!$S34*'Res Rent Roll'!$C34*(1+'Property Summary'!$L$22)^(Releasing!AM$2-1))</f>
        <v/>
      </c>
      <c r="AN33" s="47" t="str">
        <f>IF('Res Rent Roll'!$B34="","",Rollover!AM34*'Res Rent Roll'!$S34*'Res Rent Roll'!$C34*(1+'Property Summary'!$L$22)^(Releasing!AN$2-1))</f>
        <v/>
      </c>
      <c r="AO33" s="47" t="str">
        <f>IF('Res Rent Roll'!$B34="","",Rollover!AN34*'Res Rent Roll'!$S34*'Res Rent Roll'!$C34*(1+'Property Summary'!$L$22)^(Releasing!AO$2-1))</f>
        <v/>
      </c>
      <c r="AP33" s="47" t="str">
        <f>IF('Res Rent Roll'!$B34="","",Rollover!AO34*'Res Rent Roll'!$S34*'Res Rent Roll'!$C34*(1+'Property Summary'!$L$22)^(Releasing!AP$2-1))</f>
        <v/>
      </c>
      <c r="AQ33" s="47" t="str">
        <f>IF('Res Rent Roll'!$B34="","",Rollover!AP34*'Res Rent Roll'!$S34*'Res Rent Roll'!$C34*(1+'Property Summary'!$L$22)^(Releasing!AQ$2-1))</f>
        <v/>
      </c>
      <c r="AR33" s="47" t="str">
        <f>IF('Res Rent Roll'!$B34="","",Rollover!AQ34*'Res Rent Roll'!$S34*'Res Rent Roll'!$C34*(1+'Property Summary'!$L$22)^(Releasing!AR$2-1))</f>
        <v/>
      </c>
      <c r="AS33" s="47" t="str">
        <f>IF('Res Rent Roll'!$B34="","",Rollover!AR34*'Res Rent Roll'!$S34*'Res Rent Roll'!$C34*(1+'Property Summary'!$L$22)^(Releasing!AS$2-1))</f>
        <v/>
      </c>
      <c r="AT33" s="47" t="str">
        <f>IF('Res Rent Roll'!$B34="","",Rollover!AS34*'Res Rent Roll'!$S34*'Res Rent Roll'!$C34*(1+'Property Summary'!$L$22)^(Releasing!AT$2-1))</f>
        <v/>
      </c>
      <c r="AU33" s="47" t="str">
        <f>IF('Res Rent Roll'!$B34="","",Rollover!AT34*'Res Rent Roll'!$S34*'Res Rent Roll'!$C34*(1+'Property Summary'!$L$22)^(Releasing!AU$2-1))</f>
        <v/>
      </c>
      <c r="AV33" s="47" t="str">
        <f>IF('Res Rent Roll'!$B34="","",Rollover!AU34*'Res Rent Roll'!$S34*'Res Rent Roll'!$C34*(1+'Property Summary'!$L$22)^(Releasing!AV$2-1))</f>
        <v/>
      </c>
      <c r="AW33" s="47" t="str">
        <f>IF('Res Rent Roll'!$B34="","",Rollover!AV34*'Res Rent Roll'!$S34*'Res Rent Roll'!$C34*(1+'Property Summary'!$L$22)^(Releasing!AW$2-1))</f>
        <v/>
      </c>
      <c r="AX33" s="47" t="str">
        <f>IF('Res Rent Roll'!$B34="","",Rollover!AW34*'Res Rent Roll'!$S34*'Res Rent Roll'!$C34*(1+'Property Summary'!$L$22)^(Releasing!AX$2-1))</f>
        <v/>
      </c>
      <c r="AY33" s="47" t="str">
        <f>IF('Res Rent Roll'!$B34="","",Rollover!AX34*'Res Rent Roll'!$S34*'Res Rent Roll'!$C34*(1+'Property Summary'!$L$22)^(Releasing!AY$2-1))</f>
        <v/>
      </c>
      <c r="AZ33" s="47" t="str">
        <f>IF('Res Rent Roll'!$B34="","",Rollover!AY34*'Res Rent Roll'!$S34*'Res Rent Roll'!$C34*(1+'Property Summary'!$L$22)^(Releasing!AZ$2-1))</f>
        <v/>
      </c>
      <c r="BA33" s="47" t="str">
        <f>IF('Res Rent Roll'!$B34="","",Rollover!AZ34*'Res Rent Roll'!$S34*'Res Rent Roll'!$C34*(1+'Property Summary'!$L$22)^(Releasing!BA$2-1))</f>
        <v/>
      </c>
      <c r="BB33" s="47" t="str">
        <f>IF('Res Rent Roll'!$B34="","",Rollover!BA34*'Res Rent Roll'!$S34*'Res Rent Roll'!$C34*(1+'Property Summary'!$L$22)^(Releasing!BB$2-1))</f>
        <v/>
      </c>
      <c r="BC33" s="47" t="str">
        <f>IF('Res Rent Roll'!$B34="","",Rollover!BB34*'Res Rent Roll'!$S34*'Res Rent Roll'!$C34*(1+'Property Summary'!$L$22)^(Releasing!BC$2-1))</f>
        <v/>
      </c>
      <c r="BD33" s="47" t="str">
        <f>IF('Res Rent Roll'!$B34="","",Rollover!BC34*'Res Rent Roll'!$S34*'Res Rent Roll'!$C34*(1+'Property Summary'!$L$22)^(Releasing!BD$2-1))</f>
        <v/>
      </c>
      <c r="BE33" s="47" t="str">
        <f>IF('Res Rent Roll'!$B34="","",Rollover!BD34*'Res Rent Roll'!$S34*'Res Rent Roll'!$C34*(1+'Property Summary'!$L$22)^(Releasing!BE$2-1))</f>
        <v/>
      </c>
      <c r="BF33" s="47" t="str">
        <f>IF('Res Rent Roll'!$B34="","",Rollover!BE34*'Res Rent Roll'!$S34*'Res Rent Roll'!$C34*(1+'Property Summary'!$L$22)^(Releasing!BF$2-1))</f>
        <v/>
      </c>
      <c r="BG33" s="47" t="str">
        <f>IF('Res Rent Roll'!$B34="","",Rollover!BF34*'Res Rent Roll'!$S34*'Res Rent Roll'!$C34*(1+'Property Summary'!$L$22)^(Releasing!BG$2-1))</f>
        <v/>
      </c>
      <c r="BH33" s="47" t="str">
        <f>IF('Res Rent Roll'!$B34="","",Rollover!BG34*'Res Rent Roll'!$S34*'Res Rent Roll'!$C34*(1+'Property Summary'!$L$22)^(Releasing!BH$2-1))</f>
        <v/>
      </c>
      <c r="BI33" s="47" t="str">
        <f>IF('Res Rent Roll'!$B34="","",Rollover!BH34*'Res Rent Roll'!$S34*'Res Rent Roll'!$C34*(1+'Property Summary'!$L$22)^(Releasing!BI$2-1))</f>
        <v/>
      </c>
      <c r="BJ33" s="47" t="str">
        <f>IF('Res Rent Roll'!$B34="","",Rollover!BI34*'Res Rent Roll'!$S34*'Res Rent Roll'!$C34*(1+'Property Summary'!$L$22)^(Releasing!BJ$2-1))</f>
        <v/>
      </c>
      <c r="BK33" s="47" t="str">
        <f>IF('Res Rent Roll'!$B34="","",Rollover!BJ34*'Res Rent Roll'!$S34*'Res Rent Roll'!$C34*(1+'Property Summary'!$L$22)^(Releasing!BK$2-1))</f>
        <v/>
      </c>
      <c r="BL33" s="47" t="str">
        <f>IF('Res Rent Roll'!$B34="","",Rollover!BK34*'Res Rent Roll'!$S34*'Res Rent Roll'!$C34*(1+'Property Summary'!$L$22)^(Releasing!BL$2-1))</f>
        <v/>
      </c>
      <c r="BM33" s="47" t="str">
        <f>IF('Res Rent Roll'!$B34="","",Rollover!BL34*'Res Rent Roll'!$S34*'Res Rent Roll'!$C34*(1+'Property Summary'!$L$22)^(Releasing!BM$2-1))</f>
        <v/>
      </c>
      <c r="BN33" s="47" t="str">
        <f>IF('Res Rent Roll'!$B34="","",Rollover!BM34*'Res Rent Roll'!$S34*'Res Rent Roll'!$C34*(1+'Property Summary'!$L$22)^(Releasing!BN$2-1))</f>
        <v/>
      </c>
      <c r="BO33" s="47" t="str">
        <f>IF('Res Rent Roll'!$B34="","",Rollover!BN34*'Res Rent Roll'!$S34*'Res Rent Roll'!$C34*(1+'Property Summary'!$L$22)^(Releasing!BO$2-1))</f>
        <v/>
      </c>
      <c r="BP33" s="47" t="str">
        <f>IF('Res Rent Roll'!$B34="","",Rollover!BO34*'Res Rent Roll'!$S34*'Res Rent Roll'!$C34*(1+'Property Summary'!$L$22)^(Releasing!BP$2-1))</f>
        <v/>
      </c>
      <c r="BQ33" s="47" t="str">
        <f>IF('Res Rent Roll'!$B34="","",Rollover!BP34*'Res Rent Roll'!$S34*'Res Rent Roll'!$C34*(1+'Property Summary'!$L$22)^(Releasing!BQ$2-1))</f>
        <v/>
      </c>
      <c r="BR33" s="47" t="str">
        <f>IF('Res Rent Roll'!$B34="","",Rollover!BQ34*'Res Rent Roll'!$S34*'Res Rent Roll'!$C34*(1+'Property Summary'!$L$22)^(Releasing!BR$2-1))</f>
        <v/>
      </c>
      <c r="BS33" s="47" t="str">
        <f>IF('Res Rent Roll'!$B34="","",Rollover!BR34*'Res Rent Roll'!$S34*'Res Rent Roll'!$C34*(1+'Property Summary'!$L$22)^(Releasing!BS$2-1))</f>
        <v/>
      </c>
      <c r="BT33" s="47" t="str">
        <f>IF('Res Rent Roll'!$B34="","",Rollover!BS34*'Res Rent Roll'!$S34*'Res Rent Roll'!$C34*(1+'Property Summary'!$L$22)^(Releasing!BT$2-1))</f>
        <v/>
      </c>
      <c r="BU33" s="47" t="str">
        <f>IF('Res Rent Roll'!$B34="","",Rollover!BT34*'Res Rent Roll'!$S34*'Res Rent Roll'!$C34*(1+'Property Summary'!$L$22)^(Releasing!BU$2-1))</f>
        <v/>
      </c>
      <c r="BV33" s="47" t="str">
        <f>IF('Res Rent Roll'!$B34="","",Rollover!BU34*'Res Rent Roll'!$S34*'Res Rent Roll'!$C34*(1+'Property Summary'!$L$22)^(Releasing!BV$2-1))</f>
        <v/>
      </c>
      <c r="BW33" s="47" t="str">
        <f>IF('Res Rent Roll'!$B34="","",Rollover!BV34*'Res Rent Roll'!$S34*'Res Rent Roll'!$C34*(1+'Property Summary'!$L$22)^(Releasing!BW$2-1))</f>
        <v/>
      </c>
      <c r="BX33" s="47" t="str">
        <f>IF('Res Rent Roll'!$B34="","",Rollover!BW34*'Res Rent Roll'!$S34*'Res Rent Roll'!$C34*(1+'Property Summary'!$L$22)^(Releasing!BX$2-1))</f>
        <v/>
      </c>
      <c r="BY33" s="47" t="str">
        <f>IF('Res Rent Roll'!$B34="","",Rollover!BX34*'Res Rent Roll'!$S34*'Res Rent Roll'!$C34*(1+'Property Summary'!$L$22)^(Releasing!BY$2-1))</f>
        <v/>
      </c>
      <c r="BZ33" s="47" t="str">
        <f>IF('Res Rent Roll'!$B34="","",Rollover!BY34*'Res Rent Roll'!$S34*'Res Rent Roll'!$C34*(1+'Property Summary'!$L$22)^(Releasing!BZ$2-1))</f>
        <v/>
      </c>
      <c r="CA33" s="47" t="str">
        <f>IF('Res Rent Roll'!$B34="","",Rollover!BZ34*'Res Rent Roll'!$S34*'Res Rent Roll'!$C34*(1+'Property Summary'!$L$22)^(Releasing!CA$2-1))</f>
        <v/>
      </c>
      <c r="CB33" s="47" t="str">
        <f>IF('Res Rent Roll'!$B34="","",Rollover!CA34*'Res Rent Roll'!$S34*'Res Rent Roll'!$C34*(1+'Property Summary'!$L$22)^(Releasing!CB$2-1))</f>
        <v/>
      </c>
      <c r="CC33" s="47" t="str">
        <f>IF('Res Rent Roll'!$B34="","",Rollover!CB34*'Res Rent Roll'!$S34*'Res Rent Roll'!$C34*(1+'Property Summary'!$L$22)^(Releasing!CC$2-1))</f>
        <v/>
      </c>
      <c r="CD33" s="47" t="str">
        <f>IF('Res Rent Roll'!$B34="","",Rollover!CC34*'Res Rent Roll'!$S34*'Res Rent Roll'!$C34*(1+'Property Summary'!$L$22)^(Releasing!CD$2-1))</f>
        <v/>
      </c>
      <c r="CE33" s="47" t="str">
        <f>IF('Res Rent Roll'!$B34="","",Rollover!CD34*'Res Rent Roll'!$S34*'Res Rent Roll'!$C34*(1+'Property Summary'!$L$22)^(Releasing!CE$2-1))</f>
        <v/>
      </c>
      <c r="CF33" s="47" t="str">
        <f>IF('Res Rent Roll'!$B34="","",Rollover!CE34*'Res Rent Roll'!$S34*'Res Rent Roll'!$C34*(1+'Property Summary'!$L$22)^(Releasing!CF$2-1))</f>
        <v/>
      </c>
      <c r="CG33" s="47" t="str">
        <f>IF('Res Rent Roll'!$B34="","",Rollover!CF34*'Res Rent Roll'!$S34*'Res Rent Roll'!$C34*(1+'Property Summary'!$L$22)^(Releasing!CG$2-1))</f>
        <v/>
      </c>
      <c r="CH33" s="47" t="str">
        <f>IF('Res Rent Roll'!$B34="","",Rollover!CG34*'Res Rent Roll'!$S34*'Res Rent Roll'!$C34*(1+'Property Summary'!$L$22)^(Releasing!CH$2-1))</f>
        <v/>
      </c>
      <c r="CI33" s="47" t="str">
        <f>IF('Res Rent Roll'!$B34="","",Rollover!CH34*'Res Rent Roll'!$S34*'Res Rent Roll'!$C34*(1+'Property Summary'!$L$22)^(Releasing!CI$2-1))</f>
        <v/>
      </c>
      <c r="CJ33" s="47" t="str">
        <f>IF('Res Rent Roll'!$B34="","",Rollover!CI34*'Res Rent Roll'!$S34*'Res Rent Roll'!$C34*(1+'Property Summary'!$L$22)^(Releasing!CJ$2-1))</f>
        <v/>
      </c>
      <c r="CK33" s="47" t="str">
        <f>IF('Res Rent Roll'!$B34="","",Rollover!CJ34*'Res Rent Roll'!$S34*'Res Rent Roll'!$C34*(1+'Property Summary'!$L$22)^(Releasing!CK$2-1))</f>
        <v/>
      </c>
      <c r="CL33" s="47" t="str">
        <f>IF('Res Rent Roll'!$B34="","",Rollover!CK34*'Res Rent Roll'!$S34*'Res Rent Roll'!$C34*(1+'Property Summary'!$L$22)^(Releasing!CL$2-1))</f>
        <v/>
      </c>
      <c r="CM33" s="47" t="str">
        <f>IF('Res Rent Roll'!$B34="","",Rollover!CL34*'Res Rent Roll'!$S34*'Res Rent Roll'!$C34*(1+'Property Summary'!$L$22)^(Releasing!CM$2-1))</f>
        <v/>
      </c>
      <c r="CN33" s="47" t="str">
        <f>IF('Res Rent Roll'!$B34="","",Rollover!CM34*'Res Rent Roll'!$S34*'Res Rent Roll'!$C34*(1+'Property Summary'!$L$22)^(Releasing!CN$2-1))</f>
        <v/>
      </c>
      <c r="CO33" s="47" t="str">
        <f>IF('Res Rent Roll'!$B34="","",Rollover!CN34*'Res Rent Roll'!$S34*'Res Rent Roll'!$C34*(1+'Property Summary'!$L$22)^(Releasing!CO$2-1))</f>
        <v/>
      </c>
      <c r="CP33" s="47" t="str">
        <f>IF('Res Rent Roll'!$B34="","",Rollover!CO34*'Res Rent Roll'!$S34*'Res Rent Roll'!$C34*(1+'Property Summary'!$L$22)^(Releasing!CP$2-1))</f>
        <v/>
      </c>
      <c r="CQ33" s="47" t="str">
        <f>IF('Res Rent Roll'!$B34="","",Rollover!CP34*'Res Rent Roll'!$S34*'Res Rent Roll'!$C34*(1+'Property Summary'!$L$22)^(Releasing!CQ$2-1))</f>
        <v/>
      </c>
      <c r="CR33" s="47" t="str">
        <f>IF('Res Rent Roll'!$B34="","",Rollover!CQ34*'Res Rent Roll'!$S34*'Res Rent Roll'!$C34*(1+'Property Summary'!$L$22)^(Releasing!CR$2-1))</f>
        <v/>
      </c>
      <c r="CS33" s="47" t="str">
        <f>IF('Res Rent Roll'!$B34="","",Rollover!CR34*'Res Rent Roll'!$S34*'Res Rent Roll'!$C34*(1+'Property Summary'!$L$22)^(Releasing!CS$2-1))</f>
        <v/>
      </c>
      <c r="CT33" s="47" t="str">
        <f>IF('Res Rent Roll'!$B34="","",Rollover!CS34*'Res Rent Roll'!$S34*'Res Rent Roll'!$C34*(1+'Property Summary'!$L$22)^(Releasing!CT$2-1))</f>
        <v/>
      </c>
      <c r="CU33" s="47" t="str">
        <f>IF('Res Rent Roll'!$B34="","",Rollover!CT34*'Res Rent Roll'!$S34*'Res Rent Roll'!$C34*(1+'Property Summary'!$L$22)^(Releasing!CU$2-1))</f>
        <v/>
      </c>
      <c r="CV33" s="47" t="str">
        <f>IF('Res Rent Roll'!$B34="","",Rollover!CU34*'Res Rent Roll'!$S34*'Res Rent Roll'!$C34*(1+'Property Summary'!$L$22)^(Releasing!CV$2-1))</f>
        <v/>
      </c>
      <c r="CW33" s="47" t="str">
        <f>IF('Res Rent Roll'!$B34="","",Rollover!CV34*'Res Rent Roll'!$S34*'Res Rent Roll'!$C34*(1+'Property Summary'!$L$22)^(Releasing!CW$2-1))</f>
        <v/>
      </c>
      <c r="CX33" s="47" t="str">
        <f>IF('Res Rent Roll'!$B34="","",Rollover!CW34*'Res Rent Roll'!$S34*'Res Rent Roll'!$C34*(1+'Property Summary'!$L$22)^(Releasing!CX$2-1))</f>
        <v/>
      </c>
      <c r="CY33" s="47" t="str">
        <f>IF('Res Rent Roll'!$B34="","",Rollover!CX34*'Res Rent Roll'!$S34*'Res Rent Roll'!$C34*(1+'Property Summary'!$L$22)^(Releasing!CY$2-1))</f>
        <v/>
      </c>
      <c r="CZ33" s="47" t="str">
        <f>IF('Res Rent Roll'!$B34="","",Rollover!CY34*'Res Rent Roll'!$S34*'Res Rent Roll'!$C34*(1+'Property Summary'!$L$22)^(Releasing!CZ$2-1))</f>
        <v/>
      </c>
      <c r="DA33" s="47" t="str">
        <f>IF('Res Rent Roll'!$B34="","",Rollover!CZ34*'Res Rent Roll'!$S34*'Res Rent Roll'!$C34*(1+'Property Summary'!$L$22)^(Releasing!DA$2-1))</f>
        <v/>
      </c>
      <c r="DB33" s="47" t="str">
        <f>IF('Res Rent Roll'!$B34="","",Rollover!DA34*'Res Rent Roll'!$S34*'Res Rent Roll'!$C34*(1+'Property Summary'!$L$22)^(Releasing!DB$2-1))</f>
        <v/>
      </c>
      <c r="DC33" s="47" t="str">
        <f>IF('Res Rent Roll'!$B34="","",Rollover!DB34*'Res Rent Roll'!$S34*'Res Rent Roll'!$C34*(1+'Property Summary'!$L$22)^(Releasing!DC$2-1))</f>
        <v/>
      </c>
      <c r="DD33" s="47" t="str">
        <f>IF('Res Rent Roll'!$B34="","",Rollover!DC34*'Res Rent Roll'!$S34*'Res Rent Roll'!$C34*(1+'Property Summary'!$L$22)^(Releasing!DD$2-1))</f>
        <v/>
      </c>
      <c r="DE33" s="47" t="str">
        <f>IF('Res Rent Roll'!$B34="","",Rollover!DD34*'Res Rent Roll'!$S34*'Res Rent Roll'!$C34*(1+'Property Summary'!$L$22)^(Releasing!DE$2-1))</f>
        <v/>
      </c>
      <c r="DF33" s="47" t="str">
        <f>IF('Res Rent Roll'!$B34="","",Rollover!DE34*'Res Rent Roll'!$S34*'Res Rent Roll'!$C34*(1+'Property Summary'!$L$22)^(Releasing!DF$2-1))</f>
        <v/>
      </c>
      <c r="DG33" s="47" t="str">
        <f>IF('Res Rent Roll'!$B34="","",Rollover!DF34*'Res Rent Roll'!$S34*'Res Rent Roll'!$C34*(1+'Property Summary'!$L$22)^(Releasing!DG$2-1))</f>
        <v/>
      </c>
      <c r="DH33" s="47" t="str">
        <f>IF('Res Rent Roll'!$B34="","",Rollover!DG34*'Res Rent Roll'!$S34*'Res Rent Roll'!$C34*(1+'Property Summary'!$L$22)^(Releasing!DH$2-1))</f>
        <v/>
      </c>
      <c r="DI33" s="47" t="str">
        <f>IF('Res Rent Roll'!$B34="","",Rollover!DH34*'Res Rent Roll'!$S34*'Res Rent Roll'!$C34*(1+'Property Summary'!$L$22)^(Releasing!DI$2-1))</f>
        <v/>
      </c>
      <c r="DJ33" s="47" t="str">
        <f>IF('Res Rent Roll'!$B34="","",Rollover!DI34*'Res Rent Roll'!$S34*'Res Rent Roll'!$C34*(1+'Property Summary'!$L$22)^(Releasing!DJ$2-1))</f>
        <v/>
      </c>
      <c r="DK33" s="47" t="str">
        <f>IF('Res Rent Roll'!$B34="","",Rollover!DJ34*'Res Rent Roll'!$S34*'Res Rent Roll'!$C34*(1+'Property Summary'!$L$22)^(Releasing!DK$2-1))</f>
        <v/>
      </c>
      <c r="DL33" s="47" t="str">
        <f>IF('Res Rent Roll'!$B34="","",Rollover!DK34*'Res Rent Roll'!$S34*'Res Rent Roll'!$C34*(1+'Property Summary'!$L$22)^(Releasing!DL$2-1))</f>
        <v/>
      </c>
      <c r="DM33" s="47" t="str">
        <f>IF('Res Rent Roll'!$B34="","",Rollover!DL34*'Res Rent Roll'!$S34*'Res Rent Roll'!$C34*(1+'Property Summary'!$L$22)^(Releasing!DM$2-1))</f>
        <v/>
      </c>
      <c r="DN33" s="47" t="str">
        <f>IF('Res Rent Roll'!$B34="","",Rollover!DM34*'Res Rent Roll'!$S34*'Res Rent Roll'!$C34*(1+'Property Summary'!$L$22)^(Releasing!DN$2-1))</f>
        <v/>
      </c>
      <c r="DO33" s="47" t="str">
        <f>IF('Res Rent Roll'!$B34="","",Rollover!DN34*'Res Rent Roll'!$S34*'Res Rent Roll'!$C34*(1+'Property Summary'!$L$22)^(Releasing!DO$2-1))</f>
        <v/>
      </c>
      <c r="DP33" s="47" t="str">
        <f>IF('Res Rent Roll'!$B34="","",Rollover!DO34*'Res Rent Roll'!$S34*'Res Rent Roll'!$C34*(1+'Property Summary'!$L$22)^(Releasing!DP$2-1))</f>
        <v/>
      </c>
      <c r="DQ33" s="47" t="str">
        <f>IF('Res Rent Roll'!$B34="","",Rollover!DP34*'Res Rent Roll'!$S34*'Res Rent Roll'!$C34*(1+'Property Summary'!$L$22)^(Releasing!DQ$2-1))</f>
        <v/>
      </c>
      <c r="DR33" s="47" t="str">
        <f>IF('Res Rent Roll'!$B34="","",Rollover!DQ34*'Res Rent Roll'!$S34*'Res Rent Roll'!$C34*(1+'Property Summary'!$L$22)^(Releasing!DR$2-1))</f>
        <v/>
      </c>
      <c r="DS33" s="47" t="str">
        <f>IF('Res Rent Roll'!$B34="","",Rollover!DR34*'Res Rent Roll'!$S34*'Res Rent Roll'!$C34*(1+'Property Summary'!$L$22)^(Releasing!DS$2-1))</f>
        <v/>
      </c>
      <c r="DT33" s="47" t="str">
        <f>IF('Res Rent Roll'!$B34="","",Rollover!DS34*'Res Rent Roll'!$S34*'Res Rent Roll'!$C34*(1+'Property Summary'!$L$22)^(Releasing!DT$2-1))</f>
        <v/>
      </c>
      <c r="DU33" s="47" t="str">
        <f>IF('Res Rent Roll'!$B34="","",Rollover!DT34*'Res Rent Roll'!$S34*'Res Rent Roll'!$C34*(1+'Property Summary'!$L$22)^(Releasing!DU$2-1))</f>
        <v/>
      </c>
      <c r="DV33" s="47" t="str">
        <f>IF('Res Rent Roll'!$B34="","",Rollover!DU34*'Res Rent Roll'!$S34*'Res Rent Roll'!$C34*(1+'Property Summary'!$L$22)^(Releasing!DV$2-1))</f>
        <v/>
      </c>
      <c r="DW33" s="47" t="str">
        <f>IF('Res Rent Roll'!$B34="","",Rollover!DV34*'Res Rent Roll'!$S34*'Res Rent Roll'!$C34*(1+'Property Summary'!$L$22)^(Releasing!DW$2-1))</f>
        <v/>
      </c>
      <c r="DX33" s="47" t="str">
        <f>IF('Res Rent Roll'!$B34="","",Rollover!DW34*'Res Rent Roll'!$S34*'Res Rent Roll'!$C34*(1+'Property Summary'!$L$22)^(Releasing!DX$2-1))</f>
        <v/>
      </c>
      <c r="DY33" s="47" t="str">
        <f>IF('Res Rent Roll'!$B34="","",Rollover!DX34*'Res Rent Roll'!$S34*'Res Rent Roll'!$C34*(1+'Property Summary'!$L$22)^(Releasing!DY$2-1))</f>
        <v/>
      </c>
      <c r="DZ33" s="47" t="str">
        <f>IF('Res Rent Roll'!$B34="","",Rollover!DY34*'Res Rent Roll'!$S34*'Res Rent Roll'!$C34*(1+'Property Summary'!$L$22)^(Releasing!DZ$2-1))</f>
        <v/>
      </c>
      <c r="EA33" s="47" t="str">
        <f>IF('Res Rent Roll'!$B34="","",Rollover!DZ34*'Res Rent Roll'!$S34*'Res Rent Roll'!$C34*(1+'Property Summary'!$L$22)^(Releasing!EA$2-1))</f>
        <v/>
      </c>
      <c r="EB33" s="47" t="str">
        <f>IF('Res Rent Roll'!$B34="","",Rollover!EA34*'Res Rent Roll'!$S34*'Res Rent Roll'!$C34*(1+'Property Summary'!$L$22)^(Releasing!EB$2-1))</f>
        <v/>
      </c>
      <c r="EC33" s="47" t="str">
        <f>IF('Res Rent Roll'!$B34="","",Rollover!EB34*'Res Rent Roll'!$S34*'Res Rent Roll'!$C34*(1+'Property Summary'!$L$22)^(Releasing!EC$2-1))</f>
        <v/>
      </c>
      <c r="ED33" s="47" t="str">
        <f>IF('Res Rent Roll'!$B34="","",Rollover!EC34*'Res Rent Roll'!$S34*'Res Rent Roll'!$C34*(1+'Property Summary'!$L$22)^(Releasing!ED$2-1))</f>
        <v/>
      </c>
      <c r="EE33" s="47" t="str">
        <f>IF('Res Rent Roll'!$B34="","",Rollover!ED34*'Res Rent Roll'!$S34*'Res Rent Roll'!$C34*(1+'Property Summary'!$L$22)^(Releasing!EE$2-1))</f>
        <v/>
      </c>
      <c r="EF33" s="47" t="str">
        <f>IF('Res Rent Roll'!$B34="","",Rollover!EE34*'Res Rent Roll'!$S34*'Res Rent Roll'!$C34*(1+'Property Summary'!$L$22)^(Releasing!EF$2-1))</f>
        <v/>
      </c>
      <c r="EG33" s="47" t="str">
        <f>IF('Res Rent Roll'!$B34="","",Rollover!EF34*'Res Rent Roll'!$S34*'Res Rent Roll'!$C34*(1+'Property Summary'!$L$22)^(Releasing!EG$2-1))</f>
        <v/>
      </c>
      <c r="EH33" s="47" t="str">
        <f>IF('Res Rent Roll'!$B34="","",Rollover!EG34*'Res Rent Roll'!$S34*'Res Rent Roll'!$C34*(1+'Property Summary'!$L$22)^(Releasing!EH$2-1))</f>
        <v/>
      </c>
      <c r="EI33" s="47" t="str">
        <f>IF('Res Rent Roll'!$B34="","",Rollover!EH34*'Res Rent Roll'!$S34*'Res Rent Roll'!$C34*(1+'Property Summary'!$L$22)^(Releasing!EI$2-1))</f>
        <v/>
      </c>
      <c r="EJ33" s="47" t="str">
        <f>IF('Res Rent Roll'!$B34="","",Rollover!EI34*'Res Rent Roll'!$S34*'Res Rent Roll'!$C34*(1+'Property Summary'!$L$22)^(Releasing!EJ$2-1))</f>
        <v/>
      </c>
      <c r="EK33" s="47" t="str">
        <f>IF('Res Rent Roll'!$B34="","",Rollover!EJ34*'Res Rent Roll'!$S34*'Res Rent Roll'!$C34*(1+'Property Summary'!$L$22)^(Releasing!EK$2-1))</f>
        <v/>
      </c>
      <c r="EL33" s="47" t="str">
        <f>IF('Res Rent Roll'!$B34="","",Rollover!EK34*'Res Rent Roll'!$S34*'Res Rent Roll'!$C34*(1+'Property Summary'!$L$22)^(Releasing!EL$2-1))</f>
        <v/>
      </c>
      <c r="EM33" s="47" t="str">
        <f>IF('Res Rent Roll'!$B34="","",Rollover!EL34*'Res Rent Roll'!$S34*'Res Rent Roll'!$C34*(1+'Property Summary'!$L$22)^(Releasing!EM$2-1))</f>
        <v/>
      </c>
      <c r="EN33" s="47" t="str">
        <f>IF('Res Rent Roll'!$B34="","",Rollover!EM34*'Res Rent Roll'!$S34*'Res Rent Roll'!$C34*(1+'Property Summary'!$L$22)^(Releasing!EN$2-1))</f>
        <v/>
      </c>
      <c r="EO33" s="47" t="str">
        <f>IF('Res Rent Roll'!$B34="","",Rollover!EN34*'Res Rent Roll'!$S34*'Res Rent Roll'!$C34*(1+'Property Summary'!$L$22)^(Releasing!EO$2-1))</f>
        <v/>
      </c>
      <c r="EP33" s="47" t="str">
        <f>IF('Res Rent Roll'!$B34="","",Rollover!EO34*'Res Rent Roll'!$S34*'Res Rent Roll'!$C34*(1+'Property Summary'!$L$22)^(Releasing!EP$2-1))</f>
        <v/>
      </c>
      <c r="EQ33" s="47" t="str">
        <f>IF('Res Rent Roll'!$B34="","",Rollover!EP34*'Res Rent Roll'!$S34*'Res Rent Roll'!$C34*(1+'Property Summary'!$L$22)^(Releasing!EQ$2-1))</f>
        <v/>
      </c>
      <c r="ER33" s="47" t="str">
        <f>IF('Res Rent Roll'!$B34="","",Rollover!EQ34*'Res Rent Roll'!$S34*'Res Rent Roll'!$C34*(1+'Property Summary'!$L$22)^(Releasing!ER$2-1))</f>
        <v/>
      </c>
      <c r="ES33" s="47" t="str">
        <f>IF('Res Rent Roll'!$B34="","",Rollover!ER34*'Res Rent Roll'!$S34*'Res Rent Roll'!$C34*(1+'Property Summary'!$L$22)^(Releasing!ES$2-1))</f>
        <v/>
      </c>
      <c r="ET33" s="47" t="str">
        <f>IF('Res Rent Roll'!$B34="","",Rollover!ES34*'Res Rent Roll'!$S34*'Res Rent Roll'!$C34*(1+'Property Summary'!$L$22)^(Releasing!ET$2-1))</f>
        <v/>
      </c>
      <c r="EU33" s="47" t="str">
        <f>IF('Res Rent Roll'!$B34="","",Rollover!ET34*'Res Rent Roll'!$S34*'Res Rent Roll'!$C34*(1+'Property Summary'!$L$22)^(Releasing!EU$2-1))</f>
        <v/>
      </c>
      <c r="EV33" s="47" t="str">
        <f>IF('Res Rent Roll'!$B34="","",Rollover!EU34*'Res Rent Roll'!$S34*'Res Rent Roll'!$C34*(1+'Property Summary'!$L$22)^(Releasing!EV$2-1))</f>
        <v/>
      </c>
      <c r="EW33" s="47" t="str">
        <f>IF('Res Rent Roll'!$B34="","",Rollover!EV34*'Res Rent Roll'!$S34*'Res Rent Roll'!$C34*(1+'Property Summary'!$L$22)^(Releasing!EW$2-1))</f>
        <v/>
      </c>
      <c r="EX33" s="47" t="str">
        <f>IF('Res Rent Roll'!$B34="","",Rollover!EW34*'Res Rent Roll'!$S34*'Res Rent Roll'!$C34*(1+'Property Summary'!$L$22)^(Releasing!EX$2-1))</f>
        <v/>
      </c>
      <c r="EY33" s="47" t="str">
        <f>IF('Res Rent Roll'!$B34="","",Rollover!EX34*'Res Rent Roll'!$S34*'Res Rent Roll'!$C34*(1+'Property Summary'!$L$22)^(Releasing!EY$2-1))</f>
        <v/>
      </c>
      <c r="EZ33" s="47" t="str">
        <f>IF('Res Rent Roll'!$B34="","",Rollover!EY34*'Res Rent Roll'!$S34*'Res Rent Roll'!$C34*(1+'Property Summary'!$L$22)^(Releasing!EZ$2-1))</f>
        <v/>
      </c>
      <c r="FA33" s="47" t="str">
        <f>IF('Res Rent Roll'!$B34="","",Rollover!EZ34*'Res Rent Roll'!$S34*'Res Rent Roll'!$C34*(1+'Property Summary'!$L$22)^(Releasing!FA$2-1))</f>
        <v/>
      </c>
      <c r="FB33" s="47" t="str">
        <f>IF('Res Rent Roll'!$B34="","",Rollover!FA34*'Res Rent Roll'!$S34*'Res Rent Roll'!$C34*(1+'Property Summary'!$L$22)^(Releasing!FB$2-1))</f>
        <v/>
      </c>
      <c r="FC33" s="47" t="str">
        <f>IF('Res Rent Roll'!$B34="","",Rollover!FB34*'Res Rent Roll'!$S34*'Res Rent Roll'!$C34*(1+'Property Summary'!$L$22)^(Releasing!FC$2-1))</f>
        <v/>
      </c>
      <c r="FD33" s="47" t="str">
        <f>IF('Res Rent Roll'!$B34="","",Rollover!FC34*'Res Rent Roll'!$S34*'Res Rent Roll'!$C34*(1+'Property Summary'!$L$22)^(Releasing!FD$2-1))</f>
        <v/>
      </c>
      <c r="FE33" s="47" t="str">
        <f>IF('Res Rent Roll'!$B34="","",Rollover!FD34*'Res Rent Roll'!$S34*'Res Rent Roll'!$C34*(1+'Property Summary'!$L$22)^(Releasing!FE$2-1))</f>
        <v/>
      </c>
      <c r="FF33" s="47" t="str">
        <f>IF('Res Rent Roll'!$B34="","",Rollover!FE34*'Res Rent Roll'!$S34*'Res Rent Roll'!$C34*(1+'Property Summary'!$L$22)^(Releasing!FF$2-1))</f>
        <v/>
      </c>
      <c r="FG33" s="47" t="str">
        <f>IF('Res Rent Roll'!$B34="","",Rollover!FF34*'Res Rent Roll'!$S34*'Res Rent Roll'!$C34*(1+'Property Summary'!$L$22)^(Releasing!FG$2-1))</f>
        <v/>
      </c>
      <c r="FH33" s="47" t="str">
        <f>IF('Res Rent Roll'!$B34="","",Rollover!FG34*'Res Rent Roll'!$S34*'Res Rent Roll'!$C34*(1+'Property Summary'!$L$22)^(Releasing!FH$2-1))</f>
        <v/>
      </c>
      <c r="FI33" s="47" t="str">
        <f>IF('Res Rent Roll'!$B34="","",Rollover!FH34*'Res Rent Roll'!$S34*'Res Rent Roll'!$C34*(1+'Property Summary'!$L$22)^(Releasing!FI$2-1))</f>
        <v/>
      </c>
      <c r="FJ33" s="47" t="str">
        <f>IF('Res Rent Roll'!$B34="","",Rollover!FI34*'Res Rent Roll'!$S34*'Res Rent Roll'!$C34*(1+'Property Summary'!$L$22)^(Releasing!FJ$2-1))</f>
        <v/>
      </c>
      <c r="FK33" s="47" t="str">
        <f>IF('Res Rent Roll'!$B34="","",Rollover!FJ34*'Res Rent Roll'!$S34*'Res Rent Roll'!$C34*(1+'Property Summary'!$L$22)^(Releasing!FK$2-1))</f>
        <v/>
      </c>
      <c r="FL33" s="47" t="str">
        <f>IF('Res Rent Roll'!$B34="","",Rollover!FK34*'Res Rent Roll'!$S34*'Res Rent Roll'!$C34*(1+'Property Summary'!$L$22)^(Releasing!FL$2-1))</f>
        <v/>
      </c>
      <c r="FM33" s="47" t="str">
        <f>IF('Res Rent Roll'!$B34="","",Rollover!FL34*'Res Rent Roll'!$S34*'Res Rent Roll'!$C34*(1+'Property Summary'!$L$22)^(Releasing!FM$2-1))</f>
        <v/>
      </c>
      <c r="FN33" s="47" t="str">
        <f>IF('Res Rent Roll'!$B34="","",Rollover!FM34*'Res Rent Roll'!$S34*'Res Rent Roll'!$C34*(1+'Property Summary'!$L$22)^(Releasing!FN$2-1))</f>
        <v/>
      </c>
      <c r="FO33" s="47" t="str">
        <f>IF('Res Rent Roll'!$B34="","",Rollover!FN34*'Res Rent Roll'!$S34*'Res Rent Roll'!$C34*(1+'Property Summary'!$L$22)^(Releasing!FO$2-1))</f>
        <v/>
      </c>
      <c r="FP33" s="47" t="str">
        <f>IF('Res Rent Roll'!$B34="","",Rollover!FO34*'Res Rent Roll'!$S34*'Res Rent Roll'!$C34*(1+'Property Summary'!$L$22)^(Releasing!FP$2-1))</f>
        <v/>
      </c>
      <c r="FQ33" s="47" t="str">
        <f>IF('Res Rent Roll'!$B34="","",Rollover!FP34*'Res Rent Roll'!$S34*'Res Rent Roll'!$C34*(1+'Property Summary'!$L$22)^(Releasing!FQ$2-1))</f>
        <v/>
      </c>
      <c r="FR33" s="47" t="str">
        <f>IF('Res Rent Roll'!$B34="","",Rollover!FQ34*'Res Rent Roll'!$S34*'Res Rent Roll'!$C34*(1+'Property Summary'!$L$22)^(Releasing!FR$2-1))</f>
        <v/>
      </c>
      <c r="FS33" s="47" t="str">
        <f>IF('Res Rent Roll'!$B34="","",Rollover!FR34*'Res Rent Roll'!$S34*'Res Rent Roll'!$C34*(1+'Property Summary'!$L$22)^(Releasing!FS$2-1))</f>
        <v/>
      </c>
      <c r="FT33" s="47" t="str">
        <f>IF('Res Rent Roll'!$B34="","",Rollover!FS34*'Res Rent Roll'!$S34*'Res Rent Roll'!$C34*(1+'Property Summary'!$L$22)^(Releasing!FT$2-1))</f>
        <v/>
      </c>
      <c r="FU33" s="47" t="str">
        <f>IF('Res Rent Roll'!$B34="","",Rollover!FT34*'Res Rent Roll'!$S34*'Res Rent Roll'!$C34*(1+'Property Summary'!$L$22)^(Releasing!FU$2-1))</f>
        <v/>
      </c>
      <c r="FV33" s="47" t="str">
        <f>IF('Res Rent Roll'!$B34="","",Rollover!FU34*'Res Rent Roll'!$S34*'Res Rent Roll'!$C34*(1+'Property Summary'!$L$22)^(Releasing!FV$2-1))</f>
        <v/>
      </c>
      <c r="FW33" s="47" t="str">
        <f>IF('Res Rent Roll'!$B34="","",Rollover!FV34*'Res Rent Roll'!$S34*'Res Rent Roll'!$C34*(1+'Property Summary'!$L$22)^(Releasing!FW$2-1))</f>
        <v/>
      </c>
      <c r="FX33" s="47" t="str">
        <f>IF('Res Rent Roll'!$B34="","",Rollover!FW34*'Res Rent Roll'!$S34*'Res Rent Roll'!$C34*(1+'Property Summary'!$L$22)^(Releasing!FX$2-1))</f>
        <v/>
      </c>
      <c r="FY33" s="47" t="str">
        <f>IF('Res Rent Roll'!$B34="","",Rollover!FX34*'Res Rent Roll'!$S34*'Res Rent Roll'!$C34*(1+'Property Summary'!$L$22)^(Releasing!FY$2-1))</f>
        <v/>
      </c>
      <c r="FZ33" s="47" t="str">
        <f>IF('Res Rent Roll'!$B34="","",Rollover!FY34*'Res Rent Roll'!$S34*'Res Rent Roll'!$C34*(1+'Property Summary'!$L$22)^(Releasing!FZ$2-1))</f>
        <v/>
      </c>
      <c r="GA33" s="48" t="str">
        <f>IF('Res Rent Roll'!$B34="","",Rollover!FZ34*'Res Rent Roll'!$S34*'Res Rent Roll'!$C34*(1+'Property Summary'!$L$22)^(Releasing!GA$2-1))</f>
        <v/>
      </c>
    </row>
    <row r="34" spans="2:183" x14ac:dyDescent="0.3">
      <c r="B34" s="42" t="str">
        <f>IF('Res Rent Roll'!$B35="","",'Res Rent Roll'!$B35)</f>
        <v/>
      </c>
      <c r="C34" s="43"/>
      <c r="D34" s="47" t="str">
        <f>IF('Res Rent Roll'!$B35="","",Rollover!C35*'Res Rent Roll'!$S35*'Res Rent Roll'!$C35*(1+'Property Summary'!$L$22)^(Releasing!D$2-1))</f>
        <v/>
      </c>
      <c r="E34" s="47" t="str">
        <f>IF('Res Rent Roll'!$B35="","",Rollover!D35*'Res Rent Roll'!$S35*'Res Rent Roll'!$C35*(1+'Property Summary'!$L$22)^(Releasing!E$2-1))</f>
        <v/>
      </c>
      <c r="F34" s="47" t="str">
        <f>IF('Res Rent Roll'!$B35="","",Rollover!E35*'Res Rent Roll'!$S35*'Res Rent Roll'!$C35*(1+'Property Summary'!$L$22)^(Releasing!F$2-1))</f>
        <v/>
      </c>
      <c r="G34" s="47" t="str">
        <f>IF('Res Rent Roll'!$B35="","",Rollover!F35*'Res Rent Roll'!$S35*'Res Rent Roll'!$C35*(1+'Property Summary'!$L$22)^(Releasing!G$2-1))</f>
        <v/>
      </c>
      <c r="H34" s="47" t="str">
        <f>IF('Res Rent Roll'!$B35="","",Rollover!G35*'Res Rent Roll'!$S35*'Res Rent Roll'!$C35*(1+'Property Summary'!$L$22)^(Releasing!H$2-1))</f>
        <v/>
      </c>
      <c r="I34" s="47" t="str">
        <f>IF('Res Rent Roll'!$B35="","",Rollover!H35*'Res Rent Roll'!$S35*'Res Rent Roll'!$C35*(1+'Property Summary'!$L$22)^(Releasing!I$2-1))</f>
        <v/>
      </c>
      <c r="J34" s="47" t="str">
        <f>IF('Res Rent Roll'!$B35="","",Rollover!I35*'Res Rent Roll'!$S35*'Res Rent Roll'!$C35*(1+'Property Summary'!$L$22)^(Releasing!J$2-1))</f>
        <v/>
      </c>
      <c r="K34" s="47" t="str">
        <f>IF('Res Rent Roll'!$B35="","",Rollover!J35*'Res Rent Roll'!$S35*'Res Rent Roll'!$C35*(1+'Property Summary'!$L$22)^(Releasing!K$2-1))</f>
        <v/>
      </c>
      <c r="L34" s="47" t="str">
        <f>IF('Res Rent Roll'!$B35="","",Rollover!K35*'Res Rent Roll'!$S35*'Res Rent Roll'!$C35*(1+'Property Summary'!$L$22)^(Releasing!L$2-1))</f>
        <v/>
      </c>
      <c r="M34" s="47" t="str">
        <f>IF('Res Rent Roll'!$B35="","",Rollover!L35*'Res Rent Roll'!$S35*'Res Rent Roll'!$C35*(1+'Property Summary'!$L$22)^(Releasing!M$2-1))</f>
        <v/>
      </c>
      <c r="N34" s="47" t="str">
        <f>IF('Res Rent Roll'!$B35="","",Rollover!M35*'Res Rent Roll'!$S35*'Res Rent Roll'!$C35*(1+'Property Summary'!$L$22)^(Releasing!N$2-1))</f>
        <v/>
      </c>
      <c r="O34" s="47" t="str">
        <f>IF('Res Rent Roll'!$B35="","",Rollover!N35*'Res Rent Roll'!$S35*'Res Rent Roll'!$C35*(1+'Property Summary'!$L$22)^(Releasing!O$2-1))</f>
        <v/>
      </c>
      <c r="P34" s="47" t="str">
        <f>IF('Res Rent Roll'!$B35="","",Rollover!O35*'Res Rent Roll'!$S35*'Res Rent Roll'!$C35*(1+'Property Summary'!$L$22)^(Releasing!P$2-1))</f>
        <v/>
      </c>
      <c r="Q34" s="47" t="str">
        <f>IF('Res Rent Roll'!$B35="","",Rollover!P35*'Res Rent Roll'!$S35*'Res Rent Roll'!$C35*(1+'Property Summary'!$L$22)^(Releasing!Q$2-1))</f>
        <v/>
      </c>
      <c r="R34" s="47" t="str">
        <f>IF('Res Rent Roll'!$B35="","",Rollover!Q35*'Res Rent Roll'!$S35*'Res Rent Roll'!$C35*(1+'Property Summary'!$L$22)^(Releasing!R$2-1))</f>
        <v/>
      </c>
      <c r="S34" s="47" t="str">
        <f>IF('Res Rent Roll'!$B35="","",Rollover!R35*'Res Rent Roll'!$S35*'Res Rent Roll'!$C35*(1+'Property Summary'!$L$22)^(Releasing!S$2-1))</f>
        <v/>
      </c>
      <c r="T34" s="47" t="str">
        <f>IF('Res Rent Roll'!$B35="","",Rollover!S35*'Res Rent Roll'!$S35*'Res Rent Roll'!$C35*(1+'Property Summary'!$L$22)^(Releasing!T$2-1))</f>
        <v/>
      </c>
      <c r="U34" s="47" t="str">
        <f>IF('Res Rent Roll'!$B35="","",Rollover!T35*'Res Rent Roll'!$S35*'Res Rent Roll'!$C35*(1+'Property Summary'!$L$22)^(Releasing!U$2-1))</f>
        <v/>
      </c>
      <c r="V34" s="47" t="str">
        <f>IF('Res Rent Roll'!$B35="","",Rollover!U35*'Res Rent Roll'!$S35*'Res Rent Roll'!$C35*(1+'Property Summary'!$L$22)^(Releasing!V$2-1))</f>
        <v/>
      </c>
      <c r="W34" s="47" t="str">
        <f>IF('Res Rent Roll'!$B35="","",Rollover!V35*'Res Rent Roll'!$S35*'Res Rent Roll'!$C35*(1+'Property Summary'!$L$22)^(Releasing!W$2-1))</f>
        <v/>
      </c>
      <c r="X34" s="47" t="str">
        <f>IF('Res Rent Roll'!$B35="","",Rollover!W35*'Res Rent Roll'!$S35*'Res Rent Roll'!$C35*(1+'Property Summary'!$L$22)^(Releasing!X$2-1))</f>
        <v/>
      </c>
      <c r="Y34" s="47" t="str">
        <f>IF('Res Rent Roll'!$B35="","",Rollover!X35*'Res Rent Roll'!$S35*'Res Rent Roll'!$C35*(1+'Property Summary'!$L$22)^(Releasing!Y$2-1))</f>
        <v/>
      </c>
      <c r="Z34" s="47" t="str">
        <f>IF('Res Rent Roll'!$B35="","",Rollover!Y35*'Res Rent Roll'!$S35*'Res Rent Roll'!$C35*(1+'Property Summary'!$L$22)^(Releasing!Z$2-1))</f>
        <v/>
      </c>
      <c r="AA34" s="47" t="str">
        <f>IF('Res Rent Roll'!$B35="","",Rollover!Z35*'Res Rent Roll'!$S35*'Res Rent Roll'!$C35*(1+'Property Summary'!$L$22)^(Releasing!AA$2-1))</f>
        <v/>
      </c>
      <c r="AB34" s="47" t="str">
        <f>IF('Res Rent Roll'!$B35="","",Rollover!AA35*'Res Rent Roll'!$S35*'Res Rent Roll'!$C35*(1+'Property Summary'!$L$22)^(Releasing!AB$2-1))</f>
        <v/>
      </c>
      <c r="AC34" s="47" t="str">
        <f>IF('Res Rent Roll'!$B35="","",Rollover!AB35*'Res Rent Roll'!$S35*'Res Rent Roll'!$C35*(1+'Property Summary'!$L$22)^(Releasing!AC$2-1))</f>
        <v/>
      </c>
      <c r="AD34" s="47" t="str">
        <f>IF('Res Rent Roll'!$B35="","",Rollover!AC35*'Res Rent Roll'!$S35*'Res Rent Roll'!$C35*(1+'Property Summary'!$L$22)^(Releasing!AD$2-1))</f>
        <v/>
      </c>
      <c r="AE34" s="47" t="str">
        <f>IF('Res Rent Roll'!$B35="","",Rollover!AD35*'Res Rent Roll'!$S35*'Res Rent Roll'!$C35*(1+'Property Summary'!$L$22)^(Releasing!AE$2-1))</f>
        <v/>
      </c>
      <c r="AF34" s="47" t="str">
        <f>IF('Res Rent Roll'!$B35="","",Rollover!AE35*'Res Rent Roll'!$S35*'Res Rent Roll'!$C35*(1+'Property Summary'!$L$22)^(Releasing!AF$2-1))</f>
        <v/>
      </c>
      <c r="AG34" s="47" t="str">
        <f>IF('Res Rent Roll'!$B35="","",Rollover!AF35*'Res Rent Roll'!$S35*'Res Rent Roll'!$C35*(1+'Property Summary'!$L$22)^(Releasing!AG$2-1))</f>
        <v/>
      </c>
      <c r="AH34" s="47" t="str">
        <f>IF('Res Rent Roll'!$B35="","",Rollover!AG35*'Res Rent Roll'!$S35*'Res Rent Roll'!$C35*(1+'Property Summary'!$L$22)^(Releasing!AH$2-1))</f>
        <v/>
      </c>
      <c r="AI34" s="47" t="str">
        <f>IF('Res Rent Roll'!$B35="","",Rollover!AH35*'Res Rent Roll'!$S35*'Res Rent Roll'!$C35*(1+'Property Summary'!$L$22)^(Releasing!AI$2-1))</f>
        <v/>
      </c>
      <c r="AJ34" s="47" t="str">
        <f>IF('Res Rent Roll'!$B35="","",Rollover!AI35*'Res Rent Roll'!$S35*'Res Rent Roll'!$C35*(1+'Property Summary'!$L$22)^(Releasing!AJ$2-1))</f>
        <v/>
      </c>
      <c r="AK34" s="47" t="str">
        <f>IF('Res Rent Roll'!$B35="","",Rollover!AJ35*'Res Rent Roll'!$S35*'Res Rent Roll'!$C35*(1+'Property Summary'!$L$22)^(Releasing!AK$2-1))</f>
        <v/>
      </c>
      <c r="AL34" s="47" t="str">
        <f>IF('Res Rent Roll'!$B35="","",Rollover!AK35*'Res Rent Roll'!$S35*'Res Rent Roll'!$C35*(1+'Property Summary'!$L$22)^(Releasing!AL$2-1))</f>
        <v/>
      </c>
      <c r="AM34" s="47" t="str">
        <f>IF('Res Rent Roll'!$B35="","",Rollover!AL35*'Res Rent Roll'!$S35*'Res Rent Roll'!$C35*(1+'Property Summary'!$L$22)^(Releasing!AM$2-1))</f>
        <v/>
      </c>
      <c r="AN34" s="47" t="str">
        <f>IF('Res Rent Roll'!$B35="","",Rollover!AM35*'Res Rent Roll'!$S35*'Res Rent Roll'!$C35*(1+'Property Summary'!$L$22)^(Releasing!AN$2-1))</f>
        <v/>
      </c>
      <c r="AO34" s="47" t="str">
        <f>IF('Res Rent Roll'!$B35="","",Rollover!AN35*'Res Rent Roll'!$S35*'Res Rent Roll'!$C35*(1+'Property Summary'!$L$22)^(Releasing!AO$2-1))</f>
        <v/>
      </c>
      <c r="AP34" s="47" t="str">
        <f>IF('Res Rent Roll'!$B35="","",Rollover!AO35*'Res Rent Roll'!$S35*'Res Rent Roll'!$C35*(1+'Property Summary'!$L$22)^(Releasing!AP$2-1))</f>
        <v/>
      </c>
      <c r="AQ34" s="47" t="str">
        <f>IF('Res Rent Roll'!$B35="","",Rollover!AP35*'Res Rent Roll'!$S35*'Res Rent Roll'!$C35*(1+'Property Summary'!$L$22)^(Releasing!AQ$2-1))</f>
        <v/>
      </c>
      <c r="AR34" s="47" t="str">
        <f>IF('Res Rent Roll'!$B35="","",Rollover!AQ35*'Res Rent Roll'!$S35*'Res Rent Roll'!$C35*(1+'Property Summary'!$L$22)^(Releasing!AR$2-1))</f>
        <v/>
      </c>
      <c r="AS34" s="47" t="str">
        <f>IF('Res Rent Roll'!$B35="","",Rollover!AR35*'Res Rent Roll'!$S35*'Res Rent Roll'!$C35*(1+'Property Summary'!$L$22)^(Releasing!AS$2-1))</f>
        <v/>
      </c>
      <c r="AT34" s="47" t="str">
        <f>IF('Res Rent Roll'!$B35="","",Rollover!AS35*'Res Rent Roll'!$S35*'Res Rent Roll'!$C35*(1+'Property Summary'!$L$22)^(Releasing!AT$2-1))</f>
        <v/>
      </c>
      <c r="AU34" s="47" t="str">
        <f>IF('Res Rent Roll'!$B35="","",Rollover!AT35*'Res Rent Roll'!$S35*'Res Rent Roll'!$C35*(1+'Property Summary'!$L$22)^(Releasing!AU$2-1))</f>
        <v/>
      </c>
      <c r="AV34" s="47" t="str">
        <f>IF('Res Rent Roll'!$B35="","",Rollover!AU35*'Res Rent Roll'!$S35*'Res Rent Roll'!$C35*(1+'Property Summary'!$L$22)^(Releasing!AV$2-1))</f>
        <v/>
      </c>
      <c r="AW34" s="47" t="str">
        <f>IF('Res Rent Roll'!$B35="","",Rollover!AV35*'Res Rent Roll'!$S35*'Res Rent Roll'!$C35*(1+'Property Summary'!$L$22)^(Releasing!AW$2-1))</f>
        <v/>
      </c>
      <c r="AX34" s="47" t="str">
        <f>IF('Res Rent Roll'!$B35="","",Rollover!AW35*'Res Rent Roll'!$S35*'Res Rent Roll'!$C35*(1+'Property Summary'!$L$22)^(Releasing!AX$2-1))</f>
        <v/>
      </c>
      <c r="AY34" s="47" t="str">
        <f>IF('Res Rent Roll'!$B35="","",Rollover!AX35*'Res Rent Roll'!$S35*'Res Rent Roll'!$C35*(1+'Property Summary'!$L$22)^(Releasing!AY$2-1))</f>
        <v/>
      </c>
      <c r="AZ34" s="47" t="str">
        <f>IF('Res Rent Roll'!$B35="","",Rollover!AY35*'Res Rent Roll'!$S35*'Res Rent Roll'!$C35*(1+'Property Summary'!$L$22)^(Releasing!AZ$2-1))</f>
        <v/>
      </c>
      <c r="BA34" s="47" t="str">
        <f>IF('Res Rent Roll'!$B35="","",Rollover!AZ35*'Res Rent Roll'!$S35*'Res Rent Roll'!$C35*(1+'Property Summary'!$L$22)^(Releasing!BA$2-1))</f>
        <v/>
      </c>
      <c r="BB34" s="47" t="str">
        <f>IF('Res Rent Roll'!$B35="","",Rollover!BA35*'Res Rent Roll'!$S35*'Res Rent Roll'!$C35*(1+'Property Summary'!$L$22)^(Releasing!BB$2-1))</f>
        <v/>
      </c>
      <c r="BC34" s="47" t="str">
        <f>IF('Res Rent Roll'!$B35="","",Rollover!BB35*'Res Rent Roll'!$S35*'Res Rent Roll'!$C35*(1+'Property Summary'!$L$22)^(Releasing!BC$2-1))</f>
        <v/>
      </c>
      <c r="BD34" s="47" t="str">
        <f>IF('Res Rent Roll'!$B35="","",Rollover!BC35*'Res Rent Roll'!$S35*'Res Rent Roll'!$C35*(1+'Property Summary'!$L$22)^(Releasing!BD$2-1))</f>
        <v/>
      </c>
      <c r="BE34" s="47" t="str">
        <f>IF('Res Rent Roll'!$B35="","",Rollover!BD35*'Res Rent Roll'!$S35*'Res Rent Roll'!$C35*(1+'Property Summary'!$L$22)^(Releasing!BE$2-1))</f>
        <v/>
      </c>
      <c r="BF34" s="47" t="str">
        <f>IF('Res Rent Roll'!$B35="","",Rollover!BE35*'Res Rent Roll'!$S35*'Res Rent Roll'!$C35*(1+'Property Summary'!$L$22)^(Releasing!BF$2-1))</f>
        <v/>
      </c>
      <c r="BG34" s="47" t="str">
        <f>IF('Res Rent Roll'!$B35="","",Rollover!BF35*'Res Rent Roll'!$S35*'Res Rent Roll'!$C35*(1+'Property Summary'!$L$22)^(Releasing!BG$2-1))</f>
        <v/>
      </c>
      <c r="BH34" s="47" t="str">
        <f>IF('Res Rent Roll'!$B35="","",Rollover!BG35*'Res Rent Roll'!$S35*'Res Rent Roll'!$C35*(1+'Property Summary'!$L$22)^(Releasing!BH$2-1))</f>
        <v/>
      </c>
      <c r="BI34" s="47" t="str">
        <f>IF('Res Rent Roll'!$B35="","",Rollover!BH35*'Res Rent Roll'!$S35*'Res Rent Roll'!$C35*(1+'Property Summary'!$L$22)^(Releasing!BI$2-1))</f>
        <v/>
      </c>
      <c r="BJ34" s="47" t="str">
        <f>IF('Res Rent Roll'!$B35="","",Rollover!BI35*'Res Rent Roll'!$S35*'Res Rent Roll'!$C35*(1+'Property Summary'!$L$22)^(Releasing!BJ$2-1))</f>
        <v/>
      </c>
      <c r="BK34" s="47" t="str">
        <f>IF('Res Rent Roll'!$B35="","",Rollover!BJ35*'Res Rent Roll'!$S35*'Res Rent Roll'!$C35*(1+'Property Summary'!$L$22)^(Releasing!BK$2-1))</f>
        <v/>
      </c>
      <c r="BL34" s="47" t="str">
        <f>IF('Res Rent Roll'!$B35="","",Rollover!BK35*'Res Rent Roll'!$S35*'Res Rent Roll'!$C35*(1+'Property Summary'!$L$22)^(Releasing!BL$2-1))</f>
        <v/>
      </c>
      <c r="BM34" s="47" t="str">
        <f>IF('Res Rent Roll'!$B35="","",Rollover!BL35*'Res Rent Roll'!$S35*'Res Rent Roll'!$C35*(1+'Property Summary'!$L$22)^(Releasing!BM$2-1))</f>
        <v/>
      </c>
      <c r="BN34" s="47" t="str">
        <f>IF('Res Rent Roll'!$B35="","",Rollover!BM35*'Res Rent Roll'!$S35*'Res Rent Roll'!$C35*(1+'Property Summary'!$L$22)^(Releasing!BN$2-1))</f>
        <v/>
      </c>
      <c r="BO34" s="47" t="str">
        <f>IF('Res Rent Roll'!$B35="","",Rollover!BN35*'Res Rent Roll'!$S35*'Res Rent Roll'!$C35*(1+'Property Summary'!$L$22)^(Releasing!BO$2-1))</f>
        <v/>
      </c>
      <c r="BP34" s="47" t="str">
        <f>IF('Res Rent Roll'!$B35="","",Rollover!BO35*'Res Rent Roll'!$S35*'Res Rent Roll'!$C35*(1+'Property Summary'!$L$22)^(Releasing!BP$2-1))</f>
        <v/>
      </c>
      <c r="BQ34" s="47" t="str">
        <f>IF('Res Rent Roll'!$B35="","",Rollover!BP35*'Res Rent Roll'!$S35*'Res Rent Roll'!$C35*(1+'Property Summary'!$L$22)^(Releasing!BQ$2-1))</f>
        <v/>
      </c>
      <c r="BR34" s="47" t="str">
        <f>IF('Res Rent Roll'!$B35="","",Rollover!BQ35*'Res Rent Roll'!$S35*'Res Rent Roll'!$C35*(1+'Property Summary'!$L$22)^(Releasing!BR$2-1))</f>
        <v/>
      </c>
      <c r="BS34" s="47" t="str">
        <f>IF('Res Rent Roll'!$B35="","",Rollover!BR35*'Res Rent Roll'!$S35*'Res Rent Roll'!$C35*(1+'Property Summary'!$L$22)^(Releasing!BS$2-1))</f>
        <v/>
      </c>
      <c r="BT34" s="47" t="str">
        <f>IF('Res Rent Roll'!$B35="","",Rollover!BS35*'Res Rent Roll'!$S35*'Res Rent Roll'!$C35*(1+'Property Summary'!$L$22)^(Releasing!BT$2-1))</f>
        <v/>
      </c>
      <c r="BU34" s="47" t="str">
        <f>IF('Res Rent Roll'!$B35="","",Rollover!BT35*'Res Rent Roll'!$S35*'Res Rent Roll'!$C35*(1+'Property Summary'!$L$22)^(Releasing!BU$2-1))</f>
        <v/>
      </c>
      <c r="BV34" s="47" t="str">
        <f>IF('Res Rent Roll'!$B35="","",Rollover!BU35*'Res Rent Roll'!$S35*'Res Rent Roll'!$C35*(1+'Property Summary'!$L$22)^(Releasing!BV$2-1))</f>
        <v/>
      </c>
      <c r="BW34" s="47" t="str">
        <f>IF('Res Rent Roll'!$B35="","",Rollover!BV35*'Res Rent Roll'!$S35*'Res Rent Roll'!$C35*(1+'Property Summary'!$L$22)^(Releasing!BW$2-1))</f>
        <v/>
      </c>
      <c r="BX34" s="47" t="str">
        <f>IF('Res Rent Roll'!$B35="","",Rollover!BW35*'Res Rent Roll'!$S35*'Res Rent Roll'!$C35*(1+'Property Summary'!$L$22)^(Releasing!BX$2-1))</f>
        <v/>
      </c>
      <c r="BY34" s="47" t="str">
        <f>IF('Res Rent Roll'!$B35="","",Rollover!BX35*'Res Rent Roll'!$S35*'Res Rent Roll'!$C35*(1+'Property Summary'!$L$22)^(Releasing!BY$2-1))</f>
        <v/>
      </c>
      <c r="BZ34" s="47" t="str">
        <f>IF('Res Rent Roll'!$B35="","",Rollover!BY35*'Res Rent Roll'!$S35*'Res Rent Roll'!$C35*(1+'Property Summary'!$L$22)^(Releasing!BZ$2-1))</f>
        <v/>
      </c>
      <c r="CA34" s="47" t="str">
        <f>IF('Res Rent Roll'!$B35="","",Rollover!BZ35*'Res Rent Roll'!$S35*'Res Rent Roll'!$C35*(1+'Property Summary'!$L$22)^(Releasing!CA$2-1))</f>
        <v/>
      </c>
      <c r="CB34" s="47" t="str">
        <f>IF('Res Rent Roll'!$B35="","",Rollover!CA35*'Res Rent Roll'!$S35*'Res Rent Roll'!$C35*(1+'Property Summary'!$L$22)^(Releasing!CB$2-1))</f>
        <v/>
      </c>
      <c r="CC34" s="47" t="str">
        <f>IF('Res Rent Roll'!$B35="","",Rollover!CB35*'Res Rent Roll'!$S35*'Res Rent Roll'!$C35*(1+'Property Summary'!$L$22)^(Releasing!CC$2-1))</f>
        <v/>
      </c>
      <c r="CD34" s="47" t="str">
        <f>IF('Res Rent Roll'!$B35="","",Rollover!CC35*'Res Rent Roll'!$S35*'Res Rent Roll'!$C35*(1+'Property Summary'!$L$22)^(Releasing!CD$2-1))</f>
        <v/>
      </c>
      <c r="CE34" s="47" t="str">
        <f>IF('Res Rent Roll'!$B35="","",Rollover!CD35*'Res Rent Roll'!$S35*'Res Rent Roll'!$C35*(1+'Property Summary'!$L$22)^(Releasing!CE$2-1))</f>
        <v/>
      </c>
      <c r="CF34" s="47" t="str">
        <f>IF('Res Rent Roll'!$B35="","",Rollover!CE35*'Res Rent Roll'!$S35*'Res Rent Roll'!$C35*(1+'Property Summary'!$L$22)^(Releasing!CF$2-1))</f>
        <v/>
      </c>
      <c r="CG34" s="47" t="str">
        <f>IF('Res Rent Roll'!$B35="","",Rollover!CF35*'Res Rent Roll'!$S35*'Res Rent Roll'!$C35*(1+'Property Summary'!$L$22)^(Releasing!CG$2-1))</f>
        <v/>
      </c>
      <c r="CH34" s="47" t="str">
        <f>IF('Res Rent Roll'!$B35="","",Rollover!CG35*'Res Rent Roll'!$S35*'Res Rent Roll'!$C35*(1+'Property Summary'!$L$22)^(Releasing!CH$2-1))</f>
        <v/>
      </c>
      <c r="CI34" s="47" t="str">
        <f>IF('Res Rent Roll'!$B35="","",Rollover!CH35*'Res Rent Roll'!$S35*'Res Rent Roll'!$C35*(1+'Property Summary'!$L$22)^(Releasing!CI$2-1))</f>
        <v/>
      </c>
      <c r="CJ34" s="47" t="str">
        <f>IF('Res Rent Roll'!$B35="","",Rollover!CI35*'Res Rent Roll'!$S35*'Res Rent Roll'!$C35*(1+'Property Summary'!$L$22)^(Releasing!CJ$2-1))</f>
        <v/>
      </c>
      <c r="CK34" s="47" t="str">
        <f>IF('Res Rent Roll'!$B35="","",Rollover!CJ35*'Res Rent Roll'!$S35*'Res Rent Roll'!$C35*(1+'Property Summary'!$L$22)^(Releasing!CK$2-1))</f>
        <v/>
      </c>
      <c r="CL34" s="47" t="str">
        <f>IF('Res Rent Roll'!$B35="","",Rollover!CK35*'Res Rent Roll'!$S35*'Res Rent Roll'!$C35*(1+'Property Summary'!$L$22)^(Releasing!CL$2-1))</f>
        <v/>
      </c>
      <c r="CM34" s="47" t="str">
        <f>IF('Res Rent Roll'!$B35="","",Rollover!CL35*'Res Rent Roll'!$S35*'Res Rent Roll'!$C35*(1+'Property Summary'!$L$22)^(Releasing!CM$2-1))</f>
        <v/>
      </c>
      <c r="CN34" s="47" t="str">
        <f>IF('Res Rent Roll'!$B35="","",Rollover!CM35*'Res Rent Roll'!$S35*'Res Rent Roll'!$C35*(1+'Property Summary'!$L$22)^(Releasing!CN$2-1))</f>
        <v/>
      </c>
      <c r="CO34" s="47" t="str">
        <f>IF('Res Rent Roll'!$B35="","",Rollover!CN35*'Res Rent Roll'!$S35*'Res Rent Roll'!$C35*(1+'Property Summary'!$L$22)^(Releasing!CO$2-1))</f>
        <v/>
      </c>
      <c r="CP34" s="47" t="str">
        <f>IF('Res Rent Roll'!$B35="","",Rollover!CO35*'Res Rent Roll'!$S35*'Res Rent Roll'!$C35*(1+'Property Summary'!$L$22)^(Releasing!CP$2-1))</f>
        <v/>
      </c>
      <c r="CQ34" s="47" t="str">
        <f>IF('Res Rent Roll'!$B35="","",Rollover!CP35*'Res Rent Roll'!$S35*'Res Rent Roll'!$C35*(1+'Property Summary'!$L$22)^(Releasing!CQ$2-1))</f>
        <v/>
      </c>
      <c r="CR34" s="47" t="str">
        <f>IF('Res Rent Roll'!$B35="","",Rollover!CQ35*'Res Rent Roll'!$S35*'Res Rent Roll'!$C35*(1+'Property Summary'!$L$22)^(Releasing!CR$2-1))</f>
        <v/>
      </c>
      <c r="CS34" s="47" t="str">
        <f>IF('Res Rent Roll'!$B35="","",Rollover!CR35*'Res Rent Roll'!$S35*'Res Rent Roll'!$C35*(1+'Property Summary'!$L$22)^(Releasing!CS$2-1))</f>
        <v/>
      </c>
      <c r="CT34" s="47" t="str">
        <f>IF('Res Rent Roll'!$B35="","",Rollover!CS35*'Res Rent Roll'!$S35*'Res Rent Roll'!$C35*(1+'Property Summary'!$L$22)^(Releasing!CT$2-1))</f>
        <v/>
      </c>
      <c r="CU34" s="47" t="str">
        <f>IF('Res Rent Roll'!$B35="","",Rollover!CT35*'Res Rent Roll'!$S35*'Res Rent Roll'!$C35*(1+'Property Summary'!$L$22)^(Releasing!CU$2-1))</f>
        <v/>
      </c>
      <c r="CV34" s="47" t="str">
        <f>IF('Res Rent Roll'!$B35="","",Rollover!CU35*'Res Rent Roll'!$S35*'Res Rent Roll'!$C35*(1+'Property Summary'!$L$22)^(Releasing!CV$2-1))</f>
        <v/>
      </c>
      <c r="CW34" s="47" t="str">
        <f>IF('Res Rent Roll'!$B35="","",Rollover!CV35*'Res Rent Roll'!$S35*'Res Rent Roll'!$C35*(1+'Property Summary'!$L$22)^(Releasing!CW$2-1))</f>
        <v/>
      </c>
      <c r="CX34" s="47" t="str">
        <f>IF('Res Rent Roll'!$B35="","",Rollover!CW35*'Res Rent Roll'!$S35*'Res Rent Roll'!$C35*(1+'Property Summary'!$L$22)^(Releasing!CX$2-1))</f>
        <v/>
      </c>
      <c r="CY34" s="47" t="str">
        <f>IF('Res Rent Roll'!$B35="","",Rollover!CX35*'Res Rent Roll'!$S35*'Res Rent Roll'!$C35*(1+'Property Summary'!$L$22)^(Releasing!CY$2-1))</f>
        <v/>
      </c>
      <c r="CZ34" s="47" t="str">
        <f>IF('Res Rent Roll'!$B35="","",Rollover!CY35*'Res Rent Roll'!$S35*'Res Rent Roll'!$C35*(1+'Property Summary'!$L$22)^(Releasing!CZ$2-1))</f>
        <v/>
      </c>
      <c r="DA34" s="47" t="str">
        <f>IF('Res Rent Roll'!$B35="","",Rollover!CZ35*'Res Rent Roll'!$S35*'Res Rent Roll'!$C35*(1+'Property Summary'!$L$22)^(Releasing!DA$2-1))</f>
        <v/>
      </c>
      <c r="DB34" s="47" t="str">
        <f>IF('Res Rent Roll'!$B35="","",Rollover!DA35*'Res Rent Roll'!$S35*'Res Rent Roll'!$C35*(1+'Property Summary'!$L$22)^(Releasing!DB$2-1))</f>
        <v/>
      </c>
      <c r="DC34" s="47" t="str">
        <f>IF('Res Rent Roll'!$B35="","",Rollover!DB35*'Res Rent Roll'!$S35*'Res Rent Roll'!$C35*(1+'Property Summary'!$L$22)^(Releasing!DC$2-1))</f>
        <v/>
      </c>
      <c r="DD34" s="47" t="str">
        <f>IF('Res Rent Roll'!$B35="","",Rollover!DC35*'Res Rent Roll'!$S35*'Res Rent Roll'!$C35*(1+'Property Summary'!$L$22)^(Releasing!DD$2-1))</f>
        <v/>
      </c>
      <c r="DE34" s="47" t="str">
        <f>IF('Res Rent Roll'!$B35="","",Rollover!DD35*'Res Rent Roll'!$S35*'Res Rent Roll'!$C35*(1+'Property Summary'!$L$22)^(Releasing!DE$2-1))</f>
        <v/>
      </c>
      <c r="DF34" s="47" t="str">
        <f>IF('Res Rent Roll'!$B35="","",Rollover!DE35*'Res Rent Roll'!$S35*'Res Rent Roll'!$C35*(1+'Property Summary'!$L$22)^(Releasing!DF$2-1))</f>
        <v/>
      </c>
      <c r="DG34" s="47" t="str">
        <f>IF('Res Rent Roll'!$B35="","",Rollover!DF35*'Res Rent Roll'!$S35*'Res Rent Roll'!$C35*(1+'Property Summary'!$L$22)^(Releasing!DG$2-1))</f>
        <v/>
      </c>
      <c r="DH34" s="47" t="str">
        <f>IF('Res Rent Roll'!$B35="","",Rollover!DG35*'Res Rent Roll'!$S35*'Res Rent Roll'!$C35*(1+'Property Summary'!$L$22)^(Releasing!DH$2-1))</f>
        <v/>
      </c>
      <c r="DI34" s="47" t="str">
        <f>IF('Res Rent Roll'!$B35="","",Rollover!DH35*'Res Rent Roll'!$S35*'Res Rent Roll'!$C35*(1+'Property Summary'!$L$22)^(Releasing!DI$2-1))</f>
        <v/>
      </c>
      <c r="DJ34" s="47" t="str">
        <f>IF('Res Rent Roll'!$B35="","",Rollover!DI35*'Res Rent Roll'!$S35*'Res Rent Roll'!$C35*(1+'Property Summary'!$L$22)^(Releasing!DJ$2-1))</f>
        <v/>
      </c>
      <c r="DK34" s="47" t="str">
        <f>IF('Res Rent Roll'!$B35="","",Rollover!DJ35*'Res Rent Roll'!$S35*'Res Rent Roll'!$C35*(1+'Property Summary'!$L$22)^(Releasing!DK$2-1))</f>
        <v/>
      </c>
      <c r="DL34" s="47" t="str">
        <f>IF('Res Rent Roll'!$B35="","",Rollover!DK35*'Res Rent Roll'!$S35*'Res Rent Roll'!$C35*(1+'Property Summary'!$L$22)^(Releasing!DL$2-1))</f>
        <v/>
      </c>
      <c r="DM34" s="47" t="str">
        <f>IF('Res Rent Roll'!$B35="","",Rollover!DL35*'Res Rent Roll'!$S35*'Res Rent Roll'!$C35*(1+'Property Summary'!$L$22)^(Releasing!DM$2-1))</f>
        <v/>
      </c>
      <c r="DN34" s="47" t="str">
        <f>IF('Res Rent Roll'!$B35="","",Rollover!DM35*'Res Rent Roll'!$S35*'Res Rent Roll'!$C35*(1+'Property Summary'!$L$22)^(Releasing!DN$2-1))</f>
        <v/>
      </c>
      <c r="DO34" s="47" t="str">
        <f>IF('Res Rent Roll'!$B35="","",Rollover!DN35*'Res Rent Roll'!$S35*'Res Rent Roll'!$C35*(1+'Property Summary'!$L$22)^(Releasing!DO$2-1))</f>
        <v/>
      </c>
      <c r="DP34" s="47" t="str">
        <f>IF('Res Rent Roll'!$B35="","",Rollover!DO35*'Res Rent Roll'!$S35*'Res Rent Roll'!$C35*(1+'Property Summary'!$L$22)^(Releasing!DP$2-1))</f>
        <v/>
      </c>
      <c r="DQ34" s="47" t="str">
        <f>IF('Res Rent Roll'!$B35="","",Rollover!DP35*'Res Rent Roll'!$S35*'Res Rent Roll'!$C35*(1+'Property Summary'!$L$22)^(Releasing!DQ$2-1))</f>
        <v/>
      </c>
      <c r="DR34" s="47" t="str">
        <f>IF('Res Rent Roll'!$B35="","",Rollover!DQ35*'Res Rent Roll'!$S35*'Res Rent Roll'!$C35*(1+'Property Summary'!$L$22)^(Releasing!DR$2-1))</f>
        <v/>
      </c>
      <c r="DS34" s="47" t="str">
        <f>IF('Res Rent Roll'!$B35="","",Rollover!DR35*'Res Rent Roll'!$S35*'Res Rent Roll'!$C35*(1+'Property Summary'!$L$22)^(Releasing!DS$2-1))</f>
        <v/>
      </c>
      <c r="DT34" s="47" t="str">
        <f>IF('Res Rent Roll'!$B35="","",Rollover!DS35*'Res Rent Roll'!$S35*'Res Rent Roll'!$C35*(1+'Property Summary'!$L$22)^(Releasing!DT$2-1))</f>
        <v/>
      </c>
      <c r="DU34" s="47" t="str">
        <f>IF('Res Rent Roll'!$B35="","",Rollover!DT35*'Res Rent Roll'!$S35*'Res Rent Roll'!$C35*(1+'Property Summary'!$L$22)^(Releasing!DU$2-1))</f>
        <v/>
      </c>
      <c r="DV34" s="47" t="str">
        <f>IF('Res Rent Roll'!$B35="","",Rollover!DU35*'Res Rent Roll'!$S35*'Res Rent Roll'!$C35*(1+'Property Summary'!$L$22)^(Releasing!DV$2-1))</f>
        <v/>
      </c>
      <c r="DW34" s="47" t="str">
        <f>IF('Res Rent Roll'!$B35="","",Rollover!DV35*'Res Rent Roll'!$S35*'Res Rent Roll'!$C35*(1+'Property Summary'!$L$22)^(Releasing!DW$2-1))</f>
        <v/>
      </c>
      <c r="DX34" s="47" t="str">
        <f>IF('Res Rent Roll'!$B35="","",Rollover!DW35*'Res Rent Roll'!$S35*'Res Rent Roll'!$C35*(1+'Property Summary'!$L$22)^(Releasing!DX$2-1))</f>
        <v/>
      </c>
      <c r="DY34" s="47" t="str">
        <f>IF('Res Rent Roll'!$B35="","",Rollover!DX35*'Res Rent Roll'!$S35*'Res Rent Roll'!$C35*(1+'Property Summary'!$L$22)^(Releasing!DY$2-1))</f>
        <v/>
      </c>
      <c r="DZ34" s="47" t="str">
        <f>IF('Res Rent Roll'!$B35="","",Rollover!DY35*'Res Rent Roll'!$S35*'Res Rent Roll'!$C35*(1+'Property Summary'!$L$22)^(Releasing!DZ$2-1))</f>
        <v/>
      </c>
      <c r="EA34" s="47" t="str">
        <f>IF('Res Rent Roll'!$B35="","",Rollover!DZ35*'Res Rent Roll'!$S35*'Res Rent Roll'!$C35*(1+'Property Summary'!$L$22)^(Releasing!EA$2-1))</f>
        <v/>
      </c>
      <c r="EB34" s="47" t="str">
        <f>IF('Res Rent Roll'!$B35="","",Rollover!EA35*'Res Rent Roll'!$S35*'Res Rent Roll'!$C35*(1+'Property Summary'!$L$22)^(Releasing!EB$2-1))</f>
        <v/>
      </c>
      <c r="EC34" s="47" t="str">
        <f>IF('Res Rent Roll'!$B35="","",Rollover!EB35*'Res Rent Roll'!$S35*'Res Rent Roll'!$C35*(1+'Property Summary'!$L$22)^(Releasing!EC$2-1))</f>
        <v/>
      </c>
      <c r="ED34" s="47" t="str">
        <f>IF('Res Rent Roll'!$B35="","",Rollover!EC35*'Res Rent Roll'!$S35*'Res Rent Roll'!$C35*(1+'Property Summary'!$L$22)^(Releasing!ED$2-1))</f>
        <v/>
      </c>
      <c r="EE34" s="47" t="str">
        <f>IF('Res Rent Roll'!$B35="","",Rollover!ED35*'Res Rent Roll'!$S35*'Res Rent Roll'!$C35*(1+'Property Summary'!$L$22)^(Releasing!EE$2-1))</f>
        <v/>
      </c>
      <c r="EF34" s="47" t="str">
        <f>IF('Res Rent Roll'!$B35="","",Rollover!EE35*'Res Rent Roll'!$S35*'Res Rent Roll'!$C35*(1+'Property Summary'!$L$22)^(Releasing!EF$2-1))</f>
        <v/>
      </c>
      <c r="EG34" s="47" t="str">
        <f>IF('Res Rent Roll'!$B35="","",Rollover!EF35*'Res Rent Roll'!$S35*'Res Rent Roll'!$C35*(1+'Property Summary'!$L$22)^(Releasing!EG$2-1))</f>
        <v/>
      </c>
      <c r="EH34" s="47" t="str">
        <f>IF('Res Rent Roll'!$B35="","",Rollover!EG35*'Res Rent Roll'!$S35*'Res Rent Roll'!$C35*(1+'Property Summary'!$L$22)^(Releasing!EH$2-1))</f>
        <v/>
      </c>
      <c r="EI34" s="47" t="str">
        <f>IF('Res Rent Roll'!$B35="","",Rollover!EH35*'Res Rent Roll'!$S35*'Res Rent Roll'!$C35*(1+'Property Summary'!$L$22)^(Releasing!EI$2-1))</f>
        <v/>
      </c>
      <c r="EJ34" s="47" t="str">
        <f>IF('Res Rent Roll'!$B35="","",Rollover!EI35*'Res Rent Roll'!$S35*'Res Rent Roll'!$C35*(1+'Property Summary'!$L$22)^(Releasing!EJ$2-1))</f>
        <v/>
      </c>
      <c r="EK34" s="47" t="str">
        <f>IF('Res Rent Roll'!$B35="","",Rollover!EJ35*'Res Rent Roll'!$S35*'Res Rent Roll'!$C35*(1+'Property Summary'!$L$22)^(Releasing!EK$2-1))</f>
        <v/>
      </c>
      <c r="EL34" s="47" t="str">
        <f>IF('Res Rent Roll'!$B35="","",Rollover!EK35*'Res Rent Roll'!$S35*'Res Rent Roll'!$C35*(1+'Property Summary'!$L$22)^(Releasing!EL$2-1))</f>
        <v/>
      </c>
      <c r="EM34" s="47" t="str">
        <f>IF('Res Rent Roll'!$B35="","",Rollover!EL35*'Res Rent Roll'!$S35*'Res Rent Roll'!$C35*(1+'Property Summary'!$L$22)^(Releasing!EM$2-1))</f>
        <v/>
      </c>
      <c r="EN34" s="47" t="str">
        <f>IF('Res Rent Roll'!$B35="","",Rollover!EM35*'Res Rent Roll'!$S35*'Res Rent Roll'!$C35*(1+'Property Summary'!$L$22)^(Releasing!EN$2-1))</f>
        <v/>
      </c>
      <c r="EO34" s="47" t="str">
        <f>IF('Res Rent Roll'!$B35="","",Rollover!EN35*'Res Rent Roll'!$S35*'Res Rent Roll'!$C35*(1+'Property Summary'!$L$22)^(Releasing!EO$2-1))</f>
        <v/>
      </c>
      <c r="EP34" s="47" t="str">
        <f>IF('Res Rent Roll'!$B35="","",Rollover!EO35*'Res Rent Roll'!$S35*'Res Rent Roll'!$C35*(1+'Property Summary'!$L$22)^(Releasing!EP$2-1))</f>
        <v/>
      </c>
      <c r="EQ34" s="47" t="str">
        <f>IF('Res Rent Roll'!$B35="","",Rollover!EP35*'Res Rent Roll'!$S35*'Res Rent Roll'!$C35*(1+'Property Summary'!$L$22)^(Releasing!EQ$2-1))</f>
        <v/>
      </c>
      <c r="ER34" s="47" t="str">
        <f>IF('Res Rent Roll'!$B35="","",Rollover!EQ35*'Res Rent Roll'!$S35*'Res Rent Roll'!$C35*(1+'Property Summary'!$L$22)^(Releasing!ER$2-1))</f>
        <v/>
      </c>
      <c r="ES34" s="47" t="str">
        <f>IF('Res Rent Roll'!$B35="","",Rollover!ER35*'Res Rent Roll'!$S35*'Res Rent Roll'!$C35*(1+'Property Summary'!$L$22)^(Releasing!ES$2-1))</f>
        <v/>
      </c>
      <c r="ET34" s="47" t="str">
        <f>IF('Res Rent Roll'!$B35="","",Rollover!ES35*'Res Rent Roll'!$S35*'Res Rent Roll'!$C35*(1+'Property Summary'!$L$22)^(Releasing!ET$2-1))</f>
        <v/>
      </c>
      <c r="EU34" s="47" t="str">
        <f>IF('Res Rent Roll'!$B35="","",Rollover!ET35*'Res Rent Roll'!$S35*'Res Rent Roll'!$C35*(1+'Property Summary'!$L$22)^(Releasing!EU$2-1))</f>
        <v/>
      </c>
      <c r="EV34" s="47" t="str">
        <f>IF('Res Rent Roll'!$B35="","",Rollover!EU35*'Res Rent Roll'!$S35*'Res Rent Roll'!$C35*(1+'Property Summary'!$L$22)^(Releasing!EV$2-1))</f>
        <v/>
      </c>
      <c r="EW34" s="47" t="str">
        <f>IF('Res Rent Roll'!$B35="","",Rollover!EV35*'Res Rent Roll'!$S35*'Res Rent Roll'!$C35*(1+'Property Summary'!$L$22)^(Releasing!EW$2-1))</f>
        <v/>
      </c>
      <c r="EX34" s="47" t="str">
        <f>IF('Res Rent Roll'!$B35="","",Rollover!EW35*'Res Rent Roll'!$S35*'Res Rent Roll'!$C35*(1+'Property Summary'!$L$22)^(Releasing!EX$2-1))</f>
        <v/>
      </c>
      <c r="EY34" s="47" t="str">
        <f>IF('Res Rent Roll'!$B35="","",Rollover!EX35*'Res Rent Roll'!$S35*'Res Rent Roll'!$C35*(1+'Property Summary'!$L$22)^(Releasing!EY$2-1))</f>
        <v/>
      </c>
      <c r="EZ34" s="47" t="str">
        <f>IF('Res Rent Roll'!$B35="","",Rollover!EY35*'Res Rent Roll'!$S35*'Res Rent Roll'!$C35*(1+'Property Summary'!$L$22)^(Releasing!EZ$2-1))</f>
        <v/>
      </c>
      <c r="FA34" s="47" t="str">
        <f>IF('Res Rent Roll'!$B35="","",Rollover!EZ35*'Res Rent Roll'!$S35*'Res Rent Roll'!$C35*(1+'Property Summary'!$L$22)^(Releasing!FA$2-1))</f>
        <v/>
      </c>
      <c r="FB34" s="47" t="str">
        <f>IF('Res Rent Roll'!$B35="","",Rollover!FA35*'Res Rent Roll'!$S35*'Res Rent Roll'!$C35*(1+'Property Summary'!$L$22)^(Releasing!FB$2-1))</f>
        <v/>
      </c>
      <c r="FC34" s="47" t="str">
        <f>IF('Res Rent Roll'!$B35="","",Rollover!FB35*'Res Rent Roll'!$S35*'Res Rent Roll'!$C35*(1+'Property Summary'!$L$22)^(Releasing!FC$2-1))</f>
        <v/>
      </c>
      <c r="FD34" s="47" t="str">
        <f>IF('Res Rent Roll'!$B35="","",Rollover!FC35*'Res Rent Roll'!$S35*'Res Rent Roll'!$C35*(1+'Property Summary'!$L$22)^(Releasing!FD$2-1))</f>
        <v/>
      </c>
      <c r="FE34" s="47" t="str">
        <f>IF('Res Rent Roll'!$B35="","",Rollover!FD35*'Res Rent Roll'!$S35*'Res Rent Roll'!$C35*(1+'Property Summary'!$L$22)^(Releasing!FE$2-1))</f>
        <v/>
      </c>
      <c r="FF34" s="47" t="str">
        <f>IF('Res Rent Roll'!$B35="","",Rollover!FE35*'Res Rent Roll'!$S35*'Res Rent Roll'!$C35*(1+'Property Summary'!$L$22)^(Releasing!FF$2-1))</f>
        <v/>
      </c>
      <c r="FG34" s="47" t="str">
        <f>IF('Res Rent Roll'!$B35="","",Rollover!FF35*'Res Rent Roll'!$S35*'Res Rent Roll'!$C35*(1+'Property Summary'!$L$22)^(Releasing!FG$2-1))</f>
        <v/>
      </c>
      <c r="FH34" s="47" t="str">
        <f>IF('Res Rent Roll'!$B35="","",Rollover!FG35*'Res Rent Roll'!$S35*'Res Rent Roll'!$C35*(1+'Property Summary'!$L$22)^(Releasing!FH$2-1))</f>
        <v/>
      </c>
      <c r="FI34" s="47" t="str">
        <f>IF('Res Rent Roll'!$B35="","",Rollover!FH35*'Res Rent Roll'!$S35*'Res Rent Roll'!$C35*(1+'Property Summary'!$L$22)^(Releasing!FI$2-1))</f>
        <v/>
      </c>
      <c r="FJ34" s="47" t="str">
        <f>IF('Res Rent Roll'!$B35="","",Rollover!FI35*'Res Rent Roll'!$S35*'Res Rent Roll'!$C35*(1+'Property Summary'!$L$22)^(Releasing!FJ$2-1))</f>
        <v/>
      </c>
      <c r="FK34" s="47" t="str">
        <f>IF('Res Rent Roll'!$B35="","",Rollover!FJ35*'Res Rent Roll'!$S35*'Res Rent Roll'!$C35*(1+'Property Summary'!$L$22)^(Releasing!FK$2-1))</f>
        <v/>
      </c>
      <c r="FL34" s="47" t="str">
        <f>IF('Res Rent Roll'!$B35="","",Rollover!FK35*'Res Rent Roll'!$S35*'Res Rent Roll'!$C35*(1+'Property Summary'!$L$22)^(Releasing!FL$2-1))</f>
        <v/>
      </c>
      <c r="FM34" s="47" t="str">
        <f>IF('Res Rent Roll'!$B35="","",Rollover!FL35*'Res Rent Roll'!$S35*'Res Rent Roll'!$C35*(1+'Property Summary'!$L$22)^(Releasing!FM$2-1))</f>
        <v/>
      </c>
      <c r="FN34" s="47" t="str">
        <f>IF('Res Rent Roll'!$B35="","",Rollover!FM35*'Res Rent Roll'!$S35*'Res Rent Roll'!$C35*(1+'Property Summary'!$L$22)^(Releasing!FN$2-1))</f>
        <v/>
      </c>
      <c r="FO34" s="47" t="str">
        <f>IF('Res Rent Roll'!$B35="","",Rollover!FN35*'Res Rent Roll'!$S35*'Res Rent Roll'!$C35*(1+'Property Summary'!$L$22)^(Releasing!FO$2-1))</f>
        <v/>
      </c>
      <c r="FP34" s="47" t="str">
        <f>IF('Res Rent Roll'!$B35="","",Rollover!FO35*'Res Rent Roll'!$S35*'Res Rent Roll'!$C35*(1+'Property Summary'!$L$22)^(Releasing!FP$2-1))</f>
        <v/>
      </c>
      <c r="FQ34" s="47" t="str">
        <f>IF('Res Rent Roll'!$B35="","",Rollover!FP35*'Res Rent Roll'!$S35*'Res Rent Roll'!$C35*(1+'Property Summary'!$L$22)^(Releasing!FQ$2-1))</f>
        <v/>
      </c>
      <c r="FR34" s="47" t="str">
        <f>IF('Res Rent Roll'!$B35="","",Rollover!FQ35*'Res Rent Roll'!$S35*'Res Rent Roll'!$C35*(1+'Property Summary'!$L$22)^(Releasing!FR$2-1))</f>
        <v/>
      </c>
      <c r="FS34" s="47" t="str">
        <f>IF('Res Rent Roll'!$B35="","",Rollover!FR35*'Res Rent Roll'!$S35*'Res Rent Roll'!$C35*(1+'Property Summary'!$L$22)^(Releasing!FS$2-1))</f>
        <v/>
      </c>
      <c r="FT34" s="47" t="str">
        <f>IF('Res Rent Roll'!$B35="","",Rollover!FS35*'Res Rent Roll'!$S35*'Res Rent Roll'!$C35*(1+'Property Summary'!$L$22)^(Releasing!FT$2-1))</f>
        <v/>
      </c>
      <c r="FU34" s="47" t="str">
        <f>IF('Res Rent Roll'!$B35="","",Rollover!FT35*'Res Rent Roll'!$S35*'Res Rent Roll'!$C35*(1+'Property Summary'!$L$22)^(Releasing!FU$2-1))</f>
        <v/>
      </c>
      <c r="FV34" s="47" t="str">
        <f>IF('Res Rent Roll'!$B35="","",Rollover!FU35*'Res Rent Roll'!$S35*'Res Rent Roll'!$C35*(1+'Property Summary'!$L$22)^(Releasing!FV$2-1))</f>
        <v/>
      </c>
      <c r="FW34" s="47" t="str">
        <f>IF('Res Rent Roll'!$B35="","",Rollover!FV35*'Res Rent Roll'!$S35*'Res Rent Roll'!$C35*(1+'Property Summary'!$L$22)^(Releasing!FW$2-1))</f>
        <v/>
      </c>
      <c r="FX34" s="47" t="str">
        <f>IF('Res Rent Roll'!$B35="","",Rollover!FW35*'Res Rent Roll'!$S35*'Res Rent Roll'!$C35*(1+'Property Summary'!$L$22)^(Releasing!FX$2-1))</f>
        <v/>
      </c>
      <c r="FY34" s="47" t="str">
        <f>IF('Res Rent Roll'!$B35="","",Rollover!FX35*'Res Rent Roll'!$S35*'Res Rent Roll'!$C35*(1+'Property Summary'!$L$22)^(Releasing!FY$2-1))</f>
        <v/>
      </c>
      <c r="FZ34" s="47" t="str">
        <f>IF('Res Rent Roll'!$B35="","",Rollover!FY35*'Res Rent Roll'!$S35*'Res Rent Roll'!$C35*(1+'Property Summary'!$L$22)^(Releasing!FZ$2-1))</f>
        <v/>
      </c>
      <c r="GA34" s="48" t="str">
        <f>IF('Res Rent Roll'!$B35="","",Rollover!FZ35*'Res Rent Roll'!$S35*'Res Rent Roll'!$C35*(1+'Property Summary'!$L$22)^(Releasing!GA$2-1))</f>
        <v/>
      </c>
    </row>
    <row r="35" spans="2:183" x14ac:dyDescent="0.3">
      <c r="B35" s="42" t="str">
        <f>IF('Res Rent Roll'!$B36="","",'Res Rent Roll'!$B36)</f>
        <v/>
      </c>
      <c r="C35" s="43"/>
      <c r="D35" s="47" t="str">
        <f>IF('Res Rent Roll'!$B36="","",Rollover!C36*'Res Rent Roll'!$S36*'Res Rent Roll'!$C36*(1+'Property Summary'!$L$22)^(Releasing!D$2-1))</f>
        <v/>
      </c>
      <c r="E35" s="47" t="str">
        <f>IF('Res Rent Roll'!$B36="","",Rollover!D36*'Res Rent Roll'!$S36*'Res Rent Roll'!$C36*(1+'Property Summary'!$L$22)^(Releasing!E$2-1))</f>
        <v/>
      </c>
      <c r="F35" s="47" t="str">
        <f>IF('Res Rent Roll'!$B36="","",Rollover!E36*'Res Rent Roll'!$S36*'Res Rent Roll'!$C36*(1+'Property Summary'!$L$22)^(Releasing!F$2-1))</f>
        <v/>
      </c>
      <c r="G35" s="47" t="str">
        <f>IF('Res Rent Roll'!$B36="","",Rollover!F36*'Res Rent Roll'!$S36*'Res Rent Roll'!$C36*(1+'Property Summary'!$L$22)^(Releasing!G$2-1))</f>
        <v/>
      </c>
      <c r="H35" s="47" t="str">
        <f>IF('Res Rent Roll'!$B36="","",Rollover!G36*'Res Rent Roll'!$S36*'Res Rent Roll'!$C36*(1+'Property Summary'!$L$22)^(Releasing!H$2-1))</f>
        <v/>
      </c>
      <c r="I35" s="47" t="str">
        <f>IF('Res Rent Roll'!$B36="","",Rollover!H36*'Res Rent Roll'!$S36*'Res Rent Roll'!$C36*(1+'Property Summary'!$L$22)^(Releasing!I$2-1))</f>
        <v/>
      </c>
      <c r="J35" s="47" t="str">
        <f>IF('Res Rent Roll'!$B36="","",Rollover!I36*'Res Rent Roll'!$S36*'Res Rent Roll'!$C36*(1+'Property Summary'!$L$22)^(Releasing!J$2-1))</f>
        <v/>
      </c>
      <c r="K35" s="47" t="str">
        <f>IF('Res Rent Roll'!$B36="","",Rollover!J36*'Res Rent Roll'!$S36*'Res Rent Roll'!$C36*(1+'Property Summary'!$L$22)^(Releasing!K$2-1))</f>
        <v/>
      </c>
      <c r="L35" s="47" t="str">
        <f>IF('Res Rent Roll'!$B36="","",Rollover!K36*'Res Rent Roll'!$S36*'Res Rent Roll'!$C36*(1+'Property Summary'!$L$22)^(Releasing!L$2-1))</f>
        <v/>
      </c>
      <c r="M35" s="47" t="str">
        <f>IF('Res Rent Roll'!$B36="","",Rollover!L36*'Res Rent Roll'!$S36*'Res Rent Roll'!$C36*(1+'Property Summary'!$L$22)^(Releasing!M$2-1))</f>
        <v/>
      </c>
      <c r="N35" s="47" t="str">
        <f>IF('Res Rent Roll'!$B36="","",Rollover!M36*'Res Rent Roll'!$S36*'Res Rent Roll'!$C36*(1+'Property Summary'!$L$22)^(Releasing!N$2-1))</f>
        <v/>
      </c>
      <c r="O35" s="47" t="str">
        <f>IF('Res Rent Roll'!$B36="","",Rollover!N36*'Res Rent Roll'!$S36*'Res Rent Roll'!$C36*(1+'Property Summary'!$L$22)^(Releasing!O$2-1))</f>
        <v/>
      </c>
      <c r="P35" s="47" t="str">
        <f>IF('Res Rent Roll'!$B36="","",Rollover!O36*'Res Rent Roll'!$S36*'Res Rent Roll'!$C36*(1+'Property Summary'!$L$22)^(Releasing!P$2-1))</f>
        <v/>
      </c>
      <c r="Q35" s="47" t="str">
        <f>IF('Res Rent Roll'!$B36="","",Rollover!P36*'Res Rent Roll'!$S36*'Res Rent Roll'!$C36*(1+'Property Summary'!$L$22)^(Releasing!Q$2-1))</f>
        <v/>
      </c>
      <c r="R35" s="47" t="str">
        <f>IF('Res Rent Roll'!$B36="","",Rollover!Q36*'Res Rent Roll'!$S36*'Res Rent Roll'!$C36*(1+'Property Summary'!$L$22)^(Releasing!R$2-1))</f>
        <v/>
      </c>
      <c r="S35" s="47" t="str">
        <f>IF('Res Rent Roll'!$B36="","",Rollover!R36*'Res Rent Roll'!$S36*'Res Rent Roll'!$C36*(1+'Property Summary'!$L$22)^(Releasing!S$2-1))</f>
        <v/>
      </c>
      <c r="T35" s="47" t="str">
        <f>IF('Res Rent Roll'!$B36="","",Rollover!S36*'Res Rent Roll'!$S36*'Res Rent Roll'!$C36*(1+'Property Summary'!$L$22)^(Releasing!T$2-1))</f>
        <v/>
      </c>
      <c r="U35" s="47" t="str">
        <f>IF('Res Rent Roll'!$B36="","",Rollover!T36*'Res Rent Roll'!$S36*'Res Rent Roll'!$C36*(1+'Property Summary'!$L$22)^(Releasing!U$2-1))</f>
        <v/>
      </c>
      <c r="V35" s="47" t="str">
        <f>IF('Res Rent Roll'!$B36="","",Rollover!U36*'Res Rent Roll'!$S36*'Res Rent Roll'!$C36*(1+'Property Summary'!$L$22)^(Releasing!V$2-1))</f>
        <v/>
      </c>
      <c r="W35" s="47" t="str">
        <f>IF('Res Rent Roll'!$B36="","",Rollover!V36*'Res Rent Roll'!$S36*'Res Rent Roll'!$C36*(1+'Property Summary'!$L$22)^(Releasing!W$2-1))</f>
        <v/>
      </c>
      <c r="X35" s="47" t="str">
        <f>IF('Res Rent Roll'!$B36="","",Rollover!W36*'Res Rent Roll'!$S36*'Res Rent Roll'!$C36*(1+'Property Summary'!$L$22)^(Releasing!X$2-1))</f>
        <v/>
      </c>
      <c r="Y35" s="47" t="str">
        <f>IF('Res Rent Roll'!$B36="","",Rollover!X36*'Res Rent Roll'!$S36*'Res Rent Roll'!$C36*(1+'Property Summary'!$L$22)^(Releasing!Y$2-1))</f>
        <v/>
      </c>
      <c r="Z35" s="47" t="str">
        <f>IF('Res Rent Roll'!$B36="","",Rollover!Y36*'Res Rent Roll'!$S36*'Res Rent Roll'!$C36*(1+'Property Summary'!$L$22)^(Releasing!Z$2-1))</f>
        <v/>
      </c>
      <c r="AA35" s="47" t="str">
        <f>IF('Res Rent Roll'!$B36="","",Rollover!Z36*'Res Rent Roll'!$S36*'Res Rent Roll'!$C36*(1+'Property Summary'!$L$22)^(Releasing!AA$2-1))</f>
        <v/>
      </c>
      <c r="AB35" s="47" t="str">
        <f>IF('Res Rent Roll'!$B36="","",Rollover!AA36*'Res Rent Roll'!$S36*'Res Rent Roll'!$C36*(1+'Property Summary'!$L$22)^(Releasing!AB$2-1))</f>
        <v/>
      </c>
      <c r="AC35" s="47" t="str">
        <f>IF('Res Rent Roll'!$B36="","",Rollover!AB36*'Res Rent Roll'!$S36*'Res Rent Roll'!$C36*(1+'Property Summary'!$L$22)^(Releasing!AC$2-1))</f>
        <v/>
      </c>
      <c r="AD35" s="47" t="str">
        <f>IF('Res Rent Roll'!$B36="","",Rollover!AC36*'Res Rent Roll'!$S36*'Res Rent Roll'!$C36*(1+'Property Summary'!$L$22)^(Releasing!AD$2-1))</f>
        <v/>
      </c>
      <c r="AE35" s="47" t="str">
        <f>IF('Res Rent Roll'!$B36="","",Rollover!AD36*'Res Rent Roll'!$S36*'Res Rent Roll'!$C36*(1+'Property Summary'!$L$22)^(Releasing!AE$2-1))</f>
        <v/>
      </c>
      <c r="AF35" s="47" t="str">
        <f>IF('Res Rent Roll'!$B36="","",Rollover!AE36*'Res Rent Roll'!$S36*'Res Rent Roll'!$C36*(1+'Property Summary'!$L$22)^(Releasing!AF$2-1))</f>
        <v/>
      </c>
      <c r="AG35" s="47" t="str">
        <f>IF('Res Rent Roll'!$B36="","",Rollover!AF36*'Res Rent Roll'!$S36*'Res Rent Roll'!$C36*(1+'Property Summary'!$L$22)^(Releasing!AG$2-1))</f>
        <v/>
      </c>
      <c r="AH35" s="47" t="str">
        <f>IF('Res Rent Roll'!$B36="","",Rollover!AG36*'Res Rent Roll'!$S36*'Res Rent Roll'!$C36*(1+'Property Summary'!$L$22)^(Releasing!AH$2-1))</f>
        <v/>
      </c>
      <c r="AI35" s="47" t="str">
        <f>IF('Res Rent Roll'!$B36="","",Rollover!AH36*'Res Rent Roll'!$S36*'Res Rent Roll'!$C36*(1+'Property Summary'!$L$22)^(Releasing!AI$2-1))</f>
        <v/>
      </c>
      <c r="AJ35" s="47" t="str">
        <f>IF('Res Rent Roll'!$B36="","",Rollover!AI36*'Res Rent Roll'!$S36*'Res Rent Roll'!$C36*(1+'Property Summary'!$L$22)^(Releasing!AJ$2-1))</f>
        <v/>
      </c>
      <c r="AK35" s="47" t="str">
        <f>IF('Res Rent Roll'!$B36="","",Rollover!AJ36*'Res Rent Roll'!$S36*'Res Rent Roll'!$C36*(1+'Property Summary'!$L$22)^(Releasing!AK$2-1))</f>
        <v/>
      </c>
      <c r="AL35" s="47" t="str">
        <f>IF('Res Rent Roll'!$B36="","",Rollover!AK36*'Res Rent Roll'!$S36*'Res Rent Roll'!$C36*(1+'Property Summary'!$L$22)^(Releasing!AL$2-1))</f>
        <v/>
      </c>
      <c r="AM35" s="47" t="str">
        <f>IF('Res Rent Roll'!$B36="","",Rollover!AL36*'Res Rent Roll'!$S36*'Res Rent Roll'!$C36*(1+'Property Summary'!$L$22)^(Releasing!AM$2-1))</f>
        <v/>
      </c>
      <c r="AN35" s="47" t="str">
        <f>IF('Res Rent Roll'!$B36="","",Rollover!AM36*'Res Rent Roll'!$S36*'Res Rent Roll'!$C36*(1+'Property Summary'!$L$22)^(Releasing!AN$2-1))</f>
        <v/>
      </c>
      <c r="AO35" s="47" t="str">
        <f>IF('Res Rent Roll'!$B36="","",Rollover!AN36*'Res Rent Roll'!$S36*'Res Rent Roll'!$C36*(1+'Property Summary'!$L$22)^(Releasing!AO$2-1))</f>
        <v/>
      </c>
      <c r="AP35" s="47" t="str">
        <f>IF('Res Rent Roll'!$B36="","",Rollover!AO36*'Res Rent Roll'!$S36*'Res Rent Roll'!$C36*(1+'Property Summary'!$L$22)^(Releasing!AP$2-1))</f>
        <v/>
      </c>
      <c r="AQ35" s="47" t="str">
        <f>IF('Res Rent Roll'!$B36="","",Rollover!AP36*'Res Rent Roll'!$S36*'Res Rent Roll'!$C36*(1+'Property Summary'!$L$22)^(Releasing!AQ$2-1))</f>
        <v/>
      </c>
      <c r="AR35" s="47" t="str">
        <f>IF('Res Rent Roll'!$B36="","",Rollover!AQ36*'Res Rent Roll'!$S36*'Res Rent Roll'!$C36*(1+'Property Summary'!$L$22)^(Releasing!AR$2-1))</f>
        <v/>
      </c>
      <c r="AS35" s="47" t="str">
        <f>IF('Res Rent Roll'!$B36="","",Rollover!AR36*'Res Rent Roll'!$S36*'Res Rent Roll'!$C36*(1+'Property Summary'!$L$22)^(Releasing!AS$2-1))</f>
        <v/>
      </c>
      <c r="AT35" s="47" t="str">
        <f>IF('Res Rent Roll'!$B36="","",Rollover!AS36*'Res Rent Roll'!$S36*'Res Rent Roll'!$C36*(1+'Property Summary'!$L$22)^(Releasing!AT$2-1))</f>
        <v/>
      </c>
      <c r="AU35" s="47" t="str">
        <f>IF('Res Rent Roll'!$B36="","",Rollover!AT36*'Res Rent Roll'!$S36*'Res Rent Roll'!$C36*(1+'Property Summary'!$L$22)^(Releasing!AU$2-1))</f>
        <v/>
      </c>
      <c r="AV35" s="47" t="str">
        <f>IF('Res Rent Roll'!$B36="","",Rollover!AU36*'Res Rent Roll'!$S36*'Res Rent Roll'!$C36*(1+'Property Summary'!$L$22)^(Releasing!AV$2-1))</f>
        <v/>
      </c>
      <c r="AW35" s="47" t="str">
        <f>IF('Res Rent Roll'!$B36="","",Rollover!AV36*'Res Rent Roll'!$S36*'Res Rent Roll'!$C36*(1+'Property Summary'!$L$22)^(Releasing!AW$2-1))</f>
        <v/>
      </c>
      <c r="AX35" s="47" t="str">
        <f>IF('Res Rent Roll'!$B36="","",Rollover!AW36*'Res Rent Roll'!$S36*'Res Rent Roll'!$C36*(1+'Property Summary'!$L$22)^(Releasing!AX$2-1))</f>
        <v/>
      </c>
      <c r="AY35" s="47" t="str">
        <f>IF('Res Rent Roll'!$B36="","",Rollover!AX36*'Res Rent Roll'!$S36*'Res Rent Roll'!$C36*(1+'Property Summary'!$L$22)^(Releasing!AY$2-1))</f>
        <v/>
      </c>
      <c r="AZ35" s="47" t="str">
        <f>IF('Res Rent Roll'!$B36="","",Rollover!AY36*'Res Rent Roll'!$S36*'Res Rent Roll'!$C36*(1+'Property Summary'!$L$22)^(Releasing!AZ$2-1))</f>
        <v/>
      </c>
      <c r="BA35" s="47" t="str">
        <f>IF('Res Rent Roll'!$B36="","",Rollover!AZ36*'Res Rent Roll'!$S36*'Res Rent Roll'!$C36*(1+'Property Summary'!$L$22)^(Releasing!BA$2-1))</f>
        <v/>
      </c>
      <c r="BB35" s="47" t="str">
        <f>IF('Res Rent Roll'!$B36="","",Rollover!BA36*'Res Rent Roll'!$S36*'Res Rent Roll'!$C36*(1+'Property Summary'!$L$22)^(Releasing!BB$2-1))</f>
        <v/>
      </c>
      <c r="BC35" s="47" t="str">
        <f>IF('Res Rent Roll'!$B36="","",Rollover!BB36*'Res Rent Roll'!$S36*'Res Rent Roll'!$C36*(1+'Property Summary'!$L$22)^(Releasing!BC$2-1))</f>
        <v/>
      </c>
      <c r="BD35" s="47" t="str">
        <f>IF('Res Rent Roll'!$B36="","",Rollover!BC36*'Res Rent Roll'!$S36*'Res Rent Roll'!$C36*(1+'Property Summary'!$L$22)^(Releasing!BD$2-1))</f>
        <v/>
      </c>
      <c r="BE35" s="47" t="str">
        <f>IF('Res Rent Roll'!$B36="","",Rollover!BD36*'Res Rent Roll'!$S36*'Res Rent Roll'!$C36*(1+'Property Summary'!$L$22)^(Releasing!BE$2-1))</f>
        <v/>
      </c>
      <c r="BF35" s="47" t="str">
        <f>IF('Res Rent Roll'!$B36="","",Rollover!BE36*'Res Rent Roll'!$S36*'Res Rent Roll'!$C36*(1+'Property Summary'!$L$22)^(Releasing!BF$2-1))</f>
        <v/>
      </c>
      <c r="BG35" s="47" t="str">
        <f>IF('Res Rent Roll'!$B36="","",Rollover!BF36*'Res Rent Roll'!$S36*'Res Rent Roll'!$C36*(1+'Property Summary'!$L$22)^(Releasing!BG$2-1))</f>
        <v/>
      </c>
      <c r="BH35" s="47" t="str">
        <f>IF('Res Rent Roll'!$B36="","",Rollover!BG36*'Res Rent Roll'!$S36*'Res Rent Roll'!$C36*(1+'Property Summary'!$L$22)^(Releasing!BH$2-1))</f>
        <v/>
      </c>
      <c r="BI35" s="47" t="str">
        <f>IF('Res Rent Roll'!$B36="","",Rollover!BH36*'Res Rent Roll'!$S36*'Res Rent Roll'!$C36*(1+'Property Summary'!$L$22)^(Releasing!BI$2-1))</f>
        <v/>
      </c>
      <c r="BJ35" s="47" t="str">
        <f>IF('Res Rent Roll'!$B36="","",Rollover!BI36*'Res Rent Roll'!$S36*'Res Rent Roll'!$C36*(1+'Property Summary'!$L$22)^(Releasing!BJ$2-1))</f>
        <v/>
      </c>
      <c r="BK35" s="47" t="str">
        <f>IF('Res Rent Roll'!$B36="","",Rollover!BJ36*'Res Rent Roll'!$S36*'Res Rent Roll'!$C36*(1+'Property Summary'!$L$22)^(Releasing!BK$2-1))</f>
        <v/>
      </c>
      <c r="BL35" s="47" t="str">
        <f>IF('Res Rent Roll'!$B36="","",Rollover!BK36*'Res Rent Roll'!$S36*'Res Rent Roll'!$C36*(1+'Property Summary'!$L$22)^(Releasing!BL$2-1))</f>
        <v/>
      </c>
      <c r="BM35" s="47" t="str">
        <f>IF('Res Rent Roll'!$B36="","",Rollover!BL36*'Res Rent Roll'!$S36*'Res Rent Roll'!$C36*(1+'Property Summary'!$L$22)^(Releasing!BM$2-1))</f>
        <v/>
      </c>
      <c r="BN35" s="47" t="str">
        <f>IF('Res Rent Roll'!$B36="","",Rollover!BM36*'Res Rent Roll'!$S36*'Res Rent Roll'!$C36*(1+'Property Summary'!$L$22)^(Releasing!BN$2-1))</f>
        <v/>
      </c>
      <c r="BO35" s="47" t="str">
        <f>IF('Res Rent Roll'!$B36="","",Rollover!BN36*'Res Rent Roll'!$S36*'Res Rent Roll'!$C36*(1+'Property Summary'!$L$22)^(Releasing!BO$2-1))</f>
        <v/>
      </c>
      <c r="BP35" s="47" t="str">
        <f>IF('Res Rent Roll'!$B36="","",Rollover!BO36*'Res Rent Roll'!$S36*'Res Rent Roll'!$C36*(1+'Property Summary'!$L$22)^(Releasing!BP$2-1))</f>
        <v/>
      </c>
      <c r="BQ35" s="47" t="str">
        <f>IF('Res Rent Roll'!$B36="","",Rollover!BP36*'Res Rent Roll'!$S36*'Res Rent Roll'!$C36*(1+'Property Summary'!$L$22)^(Releasing!BQ$2-1))</f>
        <v/>
      </c>
      <c r="BR35" s="47" t="str">
        <f>IF('Res Rent Roll'!$B36="","",Rollover!BQ36*'Res Rent Roll'!$S36*'Res Rent Roll'!$C36*(1+'Property Summary'!$L$22)^(Releasing!BR$2-1))</f>
        <v/>
      </c>
      <c r="BS35" s="47" t="str">
        <f>IF('Res Rent Roll'!$B36="","",Rollover!BR36*'Res Rent Roll'!$S36*'Res Rent Roll'!$C36*(1+'Property Summary'!$L$22)^(Releasing!BS$2-1))</f>
        <v/>
      </c>
      <c r="BT35" s="47" t="str">
        <f>IF('Res Rent Roll'!$B36="","",Rollover!BS36*'Res Rent Roll'!$S36*'Res Rent Roll'!$C36*(1+'Property Summary'!$L$22)^(Releasing!BT$2-1))</f>
        <v/>
      </c>
      <c r="BU35" s="47" t="str">
        <f>IF('Res Rent Roll'!$B36="","",Rollover!BT36*'Res Rent Roll'!$S36*'Res Rent Roll'!$C36*(1+'Property Summary'!$L$22)^(Releasing!BU$2-1))</f>
        <v/>
      </c>
      <c r="BV35" s="47" t="str">
        <f>IF('Res Rent Roll'!$B36="","",Rollover!BU36*'Res Rent Roll'!$S36*'Res Rent Roll'!$C36*(1+'Property Summary'!$L$22)^(Releasing!BV$2-1))</f>
        <v/>
      </c>
      <c r="BW35" s="47" t="str">
        <f>IF('Res Rent Roll'!$B36="","",Rollover!BV36*'Res Rent Roll'!$S36*'Res Rent Roll'!$C36*(1+'Property Summary'!$L$22)^(Releasing!BW$2-1))</f>
        <v/>
      </c>
      <c r="BX35" s="47" t="str">
        <f>IF('Res Rent Roll'!$B36="","",Rollover!BW36*'Res Rent Roll'!$S36*'Res Rent Roll'!$C36*(1+'Property Summary'!$L$22)^(Releasing!BX$2-1))</f>
        <v/>
      </c>
      <c r="BY35" s="47" t="str">
        <f>IF('Res Rent Roll'!$B36="","",Rollover!BX36*'Res Rent Roll'!$S36*'Res Rent Roll'!$C36*(1+'Property Summary'!$L$22)^(Releasing!BY$2-1))</f>
        <v/>
      </c>
      <c r="BZ35" s="47" t="str">
        <f>IF('Res Rent Roll'!$B36="","",Rollover!BY36*'Res Rent Roll'!$S36*'Res Rent Roll'!$C36*(1+'Property Summary'!$L$22)^(Releasing!BZ$2-1))</f>
        <v/>
      </c>
      <c r="CA35" s="47" t="str">
        <f>IF('Res Rent Roll'!$B36="","",Rollover!BZ36*'Res Rent Roll'!$S36*'Res Rent Roll'!$C36*(1+'Property Summary'!$L$22)^(Releasing!CA$2-1))</f>
        <v/>
      </c>
      <c r="CB35" s="47" t="str">
        <f>IF('Res Rent Roll'!$B36="","",Rollover!CA36*'Res Rent Roll'!$S36*'Res Rent Roll'!$C36*(1+'Property Summary'!$L$22)^(Releasing!CB$2-1))</f>
        <v/>
      </c>
      <c r="CC35" s="47" t="str">
        <f>IF('Res Rent Roll'!$B36="","",Rollover!CB36*'Res Rent Roll'!$S36*'Res Rent Roll'!$C36*(1+'Property Summary'!$L$22)^(Releasing!CC$2-1))</f>
        <v/>
      </c>
      <c r="CD35" s="47" t="str">
        <f>IF('Res Rent Roll'!$B36="","",Rollover!CC36*'Res Rent Roll'!$S36*'Res Rent Roll'!$C36*(1+'Property Summary'!$L$22)^(Releasing!CD$2-1))</f>
        <v/>
      </c>
      <c r="CE35" s="47" t="str">
        <f>IF('Res Rent Roll'!$B36="","",Rollover!CD36*'Res Rent Roll'!$S36*'Res Rent Roll'!$C36*(1+'Property Summary'!$L$22)^(Releasing!CE$2-1))</f>
        <v/>
      </c>
      <c r="CF35" s="47" t="str">
        <f>IF('Res Rent Roll'!$B36="","",Rollover!CE36*'Res Rent Roll'!$S36*'Res Rent Roll'!$C36*(1+'Property Summary'!$L$22)^(Releasing!CF$2-1))</f>
        <v/>
      </c>
      <c r="CG35" s="47" t="str">
        <f>IF('Res Rent Roll'!$B36="","",Rollover!CF36*'Res Rent Roll'!$S36*'Res Rent Roll'!$C36*(1+'Property Summary'!$L$22)^(Releasing!CG$2-1))</f>
        <v/>
      </c>
      <c r="CH35" s="47" t="str">
        <f>IF('Res Rent Roll'!$B36="","",Rollover!CG36*'Res Rent Roll'!$S36*'Res Rent Roll'!$C36*(1+'Property Summary'!$L$22)^(Releasing!CH$2-1))</f>
        <v/>
      </c>
      <c r="CI35" s="47" t="str">
        <f>IF('Res Rent Roll'!$B36="","",Rollover!CH36*'Res Rent Roll'!$S36*'Res Rent Roll'!$C36*(1+'Property Summary'!$L$22)^(Releasing!CI$2-1))</f>
        <v/>
      </c>
      <c r="CJ35" s="47" t="str">
        <f>IF('Res Rent Roll'!$B36="","",Rollover!CI36*'Res Rent Roll'!$S36*'Res Rent Roll'!$C36*(1+'Property Summary'!$L$22)^(Releasing!CJ$2-1))</f>
        <v/>
      </c>
      <c r="CK35" s="47" t="str">
        <f>IF('Res Rent Roll'!$B36="","",Rollover!CJ36*'Res Rent Roll'!$S36*'Res Rent Roll'!$C36*(1+'Property Summary'!$L$22)^(Releasing!CK$2-1))</f>
        <v/>
      </c>
      <c r="CL35" s="47" t="str">
        <f>IF('Res Rent Roll'!$B36="","",Rollover!CK36*'Res Rent Roll'!$S36*'Res Rent Roll'!$C36*(1+'Property Summary'!$L$22)^(Releasing!CL$2-1))</f>
        <v/>
      </c>
      <c r="CM35" s="47" t="str">
        <f>IF('Res Rent Roll'!$B36="","",Rollover!CL36*'Res Rent Roll'!$S36*'Res Rent Roll'!$C36*(1+'Property Summary'!$L$22)^(Releasing!CM$2-1))</f>
        <v/>
      </c>
      <c r="CN35" s="47" t="str">
        <f>IF('Res Rent Roll'!$B36="","",Rollover!CM36*'Res Rent Roll'!$S36*'Res Rent Roll'!$C36*(1+'Property Summary'!$L$22)^(Releasing!CN$2-1))</f>
        <v/>
      </c>
      <c r="CO35" s="47" t="str">
        <f>IF('Res Rent Roll'!$B36="","",Rollover!CN36*'Res Rent Roll'!$S36*'Res Rent Roll'!$C36*(1+'Property Summary'!$L$22)^(Releasing!CO$2-1))</f>
        <v/>
      </c>
      <c r="CP35" s="47" t="str">
        <f>IF('Res Rent Roll'!$B36="","",Rollover!CO36*'Res Rent Roll'!$S36*'Res Rent Roll'!$C36*(1+'Property Summary'!$L$22)^(Releasing!CP$2-1))</f>
        <v/>
      </c>
      <c r="CQ35" s="47" t="str">
        <f>IF('Res Rent Roll'!$B36="","",Rollover!CP36*'Res Rent Roll'!$S36*'Res Rent Roll'!$C36*(1+'Property Summary'!$L$22)^(Releasing!CQ$2-1))</f>
        <v/>
      </c>
      <c r="CR35" s="47" t="str">
        <f>IF('Res Rent Roll'!$B36="","",Rollover!CQ36*'Res Rent Roll'!$S36*'Res Rent Roll'!$C36*(1+'Property Summary'!$L$22)^(Releasing!CR$2-1))</f>
        <v/>
      </c>
      <c r="CS35" s="47" t="str">
        <f>IF('Res Rent Roll'!$B36="","",Rollover!CR36*'Res Rent Roll'!$S36*'Res Rent Roll'!$C36*(1+'Property Summary'!$L$22)^(Releasing!CS$2-1))</f>
        <v/>
      </c>
      <c r="CT35" s="47" t="str">
        <f>IF('Res Rent Roll'!$B36="","",Rollover!CS36*'Res Rent Roll'!$S36*'Res Rent Roll'!$C36*(1+'Property Summary'!$L$22)^(Releasing!CT$2-1))</f>
        <v/>
      </c>
      <c r="CU35" s="47" t="str">
        <f>IF('Res Rent Roll'!$B36="","",Rollover!CT36*'Res Rent Roll'!$S36*'Res Rent Roll'!$C36*(1+'Property Summary'!$L$22)^(Releasing!CU$2-1))</f>
        <v/>
      </c>
      <c r="CV35" s="47" t="str">
        <f>IF('Res Rent Roll'!$B36="","",Rollover!CU36*'Res Rent Roll'!$S36*'Res Rent Roll'!$C36*(1+'Property Summary'!$L$22)^(Releasing!CV$2-1))</f>
        <v/>
      </c>
      <c r="CW35" s="47" t="str">
        <f>IF('Res Rent Roll'!$B36="","",Rollover!CV36*'Res Rent Roll'!$S36*'Res Rent Roll'!$C36*(1+'Property Summary'!$L$22)^(Releasing!CW$2-1))</f>
        <v/>
      </c>
      <c r="CX35" s="47" t="str">
        <f>IF('Res Rent Roll'!$B36="","",Rollover!CW36*'Res Rent Roll'!$S36*'Res Rent Roll'!$C36*(1+'Property Summary'!$L$22)^(Releasing!CX$2-1))</f>
        <v/>
      </c>
      <c r="CY35" s="47" t="str">
        <f>IF('Res Rent Roll'!$B36="","",Rollover!CX36*'Res Rent Roll'!$S36*'Res Rent Roll'!$C36*(1+'Property Summary'!$L$22)^(Releasing!CY$2-1))</f>
        <v/>
      </c>
      <c r="CZ35" s="47" t="str">
        <f>IF('Res Rent Roll'!$B36="","",Rollover!CY36*'Res Rent Roll'!$S36*'Res Rent Roll'!$C36*(1+'Property Summary'!$L$22)^(Releasing!CZ$2-1))</f>
        <v/>
      </c>
      <c r="DA35" s="47" t="str">
        <f>IF('Res Rent Roll'!$B36="","",Rollover!CZ36*'Res Rent Roll'!$S36*'Res Rent Roll'!$C36*(1+'Property Summary'!$L$22)^(Releasing!DA$2-1))</f>
        <v/>
      </c>
      <c r="DB35" s="47" t="str">
        <f>IF('Res Rent Roll'!$B36="","",Rollover!DA36*'Res Rent Roll'!$S36*'Res Rent Roll'!$C36*(1+'Property Summary'!$L$22)^(Releasing!DB$2-1))</f>
        <v/>
      </c>
      <c r="DC35" s="47" t="str">
        <f>IF('Res Rent Roll'!$B36="","",Rollover!DB36*'Res Rent Roll'!$S36*'Res Rent Roll'!$C36*(1+'Property Summary'!$L$22)^(Releasing!DC$2-1))</f>
        <v/>
      </c>
      <c r="DD35" s="47" t="str">
        <f>IF('Res Rent Roll'!$B36="","",Rollover!DC36*'Res Rent Roll'!$S36*'Res Rent Roll'!$C36*(1+'Property Summary'!$L$22)^(Releasing!DD$2-1))</f>
        <v/>
      </c>
      <c r="DE35" s="47" t="str">
        <f>IF('Res Rent Roll'!$B36="","",Rollover!DD36*'Res Rent Roll'!$S36*'Res Rent Roll'!$C36*(1+'Property Summary'!$L$22)^(Releasing!DE$2-1))</f>
        <v/>
      </c>
      <c r="DF35" s="47" t="str">
        <f>IF('Res Rent Roll'!$B36="","",Rollover!DE36*'Res Rent Roll'!$S36*'Res Rent Roll'!$C36*(1+'Property Summary'!$L$22)^(Releasing!DF$2-1))</f>
        <v/>
      </c>
      <c r="DG35" s="47" t="str">
        <f>IF('Res Rent Roll'!$B36="","",Rollover!DF36*'Res Rent Roll'!$S36*'Res Rent Roll'!$C36*(1+'Property Summary'!$L$22)^(Releasing!DG$2-1))</f>
        <v/>
      </c>
      <c r="DH35" s="47" t="str">
        <f>IF('Res Rent Roll'!$B36="","",Rollover!DG36*'Res Rent Roll'!$S36*'Res Rent Roll'!$C36*(1+'Property Summary'!$L$22)^(Releasing!DH$2-1))</f>
        <v/>
      </c>
      <c r="DI35" s="47" t="str">
        <f>IF('Res Rent Roll'!$B36="","",Rollover!DH36*'Res Rent Roll'!$S36*'Res Rent Roll'!$C36*(1+'Property Summary'!$L$22)^(Releasing!DI$2-1))</f>
        <v/>
      </c>
      <c r="DJ35" s="47" t="str">
        <f>IF('Res Rent Roll'!$B36="","",Rollover!DI36*'Res Rent Roll'!$S36*'Res Rent Roll'!$C36*(1+'Property Summary'!$L$22)^(Releasing!DJ$2-1))</f>
        <v/>
      </c>
      <c r="DK35" s="47" t="str">
        <f>IF('Res Rent Roll'!$B36="","",Rollover!DJ36*'Res Rent Roll'!$S36*'Res Rent Roll'!$C36*(1+'Property Summary'!$L$22)^(Releasing!DK$2-1))</f>
        <v/>
      </c>
      <c r="DL35" s="47" t="str">
        <f>IF('Res Rent Roll'!$B36="","",Rollover!DK36*'Res Rent Roll'!$S36*'Res Rent Roll'!$C36*(1+'Property Summary'!$L$22)^(Releasing!DL$2-1))</f>
        <v/>
      </c>
      <c r="DM35" s="47" t="str">
        <f>IF('Res Rent Roll'!$B36="","",Rollover!DL36*'Res Rent Roll'!$S36*'Res Rent Roll'!$C36*(1+'Property Summary'!$L$22)^(Releasing!DM$2-1))</f>
        <v/>
      </c>
      <c r="DN35" s="47" t="str">
        <f>IF('Res Rent Roll'!$B36="","",Rollover!DM36*'Res Rent Roll'!$S36*'Res Rent Roll'!$C36*(1+'Property Summary'!$L$22)^(Releasing!DN$2-1))</f>
        <v/>
      </c>
      <c r="DO35" s="47" t="str">
        <f>IF('Res Rent Roll'!$B36="","",Rollover!DN36*'Res Rent Roll'!$S36*'Res Rent Roll'!$C36*(1+'Property Summary'!$L$22)^(Releasing!DO$2-1))</f>
        <v/>
      </c>
      <c r="DP35" s="47" t="str">
        <f>IF('Res Rent Roll'!$B36="","",Rollover!DO36*'Res Rent Roll'!$S36*'Res Rent Roll'!$C36*(1+'Property Summary'!$L$22)^(Releasing!DP$2-1))</f>
        <v/>
      </c>
      <c r="DQ35" s="47" t="str">
        <f>IF('Res Rent Roll'!$B36="","",Rollover!DP36*'Res Rent Roll'!$S36*'Res Rent Roll'!$C36*(1+'Property Summary'!$L$22)^(Releasing!DQ$2-1))</f>
        <v/>
      </c>
      <c r="DR35" s="47" t="str">
        <f>IF('Res Rent Roll'!$B36="","",Rollover!DQ36*'Res Rent Roll'!$S36*'Res Rent Roll'!$C36*(1+'Property Summary'!$L$22)^(Releasing!DR$2-1))</f>
        <v/>
      </c>
      <c r="DS35" s="47" t="str">
        <f>IF('Res Rent Roll'!$B36="","",Rollover!DR36*'Res Rent Roll'!$S36*'Res Rent Roll'!$C36*(1+'Property Summary'!$L$22)^(Releasing!DS$2-1))</f>
        <v/>
      </c>
      <c r="DT35" s="47" t="str">
        <f>IF('Res Rent Roll'!$B36="","",Rollover!DS36*'Res Rent Roll'!$S36*'Res Rent Roll'!$C36*(1+'Property Summary'!$L$22)^(Releasing!DT$2-1))</f>
        <v/>
      </c>
      <c r="DU35" s="47" t="str">
        <f>IF('Res Rent Roll'!$B36="","",Rollover!DT36*'Res Rent Roll'!$S36*'Res Rent Roll'!$C36*(1+'Property Summary'!$L$22)^(Releasing!DU$2-1))</f>
        <v/>
      </c>
      <c r="DV35" s="47" t="str">
        <f>IF('Res Rent Roll'!$B36="","",Rollover!DU36*'Res Rent Roll'!$S36*'Res Rent Roll'!$C36*(1+'Property Summary'!$L$22)^(Releasing!DV$2-1))</f>
        <v/>
      </c>
      <c r="DW35" s="47" t="str">
        <f>IF('Res Rent Roll'!$B36="","",Rollover!DV36*'Res Rent Roll'!$S36*'Res Rent Roll'!$C36*(1+'Property Summary'!$L$22)^(Releasing!DW$2-1))</f>
        <v/>
      </c>
      <c r="DX35" s="47" t="str">
        <f>IF('Res Rent Roll'!$B36="","",Rollover!DW36*'Res Rent Roll'!$S36*'Res Rent Roll'!$C36*(1+'Property Summary'!$L$22)^(Releasing!DX$2-1))</f>
        <v/>
      </c>
      <c r="DY35" s="47" t="str">
        <f>IF('Res Rent Roll'!$B36="","",Rollover!DX36*'Res Rent Roll'!$S36*'Res Rent Roll'!$C36*(1+'Property Summary'!$L$22)^(Releasing!DY$2-1))</f>
        <v/>
      </c>
      <c r="DZ35" s="47" t="str">
        <f>IF('Res Rent Roll'!$B36="","",Rollover!DY36*'Res Rent Roll'!$S36*'Res Rent Roll'!$C36*(1+'Property Summary'!$L$22)^(Releasing!DZ$2-1))</f>
        <v/>
      </c>
      <c r="EA35" s="47" t="str">
        <f>IF('Res Rent Roll'!$B36="","",Rollover!DZ36*'Res Rent Roll'!$S36*'Res Rent Roll'!$C36*(1+'Property Summary'!$L$22)^(Releasing!EA$2-1))</f>
        <v/>
      </c>
      <c r="EB35" s="47" t="str">
        <f>IF('Res Rent Roll'!$B36="","",Rollover!EA36*'Res Rent Roll'!$S36*'Res Rent Roll'!$C36*(1+'Property Summary'!$L$22)^(Releasing!EB$2-1))</f>
        <v/>
      </c>
      <c r="EC35" s="47" t="str">
        <f>IF('Res Rent Roll'!$B36="","",Rollover!EB36*'Res Rent Roll'!$S36*'Res Rent Roll'!$C36*(1+'Property Summary'!$L$22)^(Releasing!EC$2-1))</f>
        <v/>
      </c>
      <c r="ED35" s="47" t="str">
        <f>IF('Res Rent Roll'!$B36="","",Rollover!EC36*'Res Rent Roll'!$S36*'Res Rent Roll'!$C36*(1+'Property Summary'!$L$22)^(Releasing!ED$2-1))</f>
        <v/>
      </c>
      <c r="EE35" s="47" t="str">
        <f>IF('Res Rent Roll'!$B36="","",Rollover!ED36*'Res Rent Roll'!$S36*'Res Rent Roll'!$C36*(1+'Property Summary'!$L$22)^(Releasing!EE$2-1))</f>
        <v/>
      </c>
      <c r="EF35" s="47" t="str">
        <f>IF('Res Rent Roll'!$B36="","",Rollover!EE36*'Res Rent Roll'!$S36*'Res Rent Roll'!$C36*(1+'Property Summary'!$L$22)^(Releasing!EF$2-1))</f>
        <v/>
      </c>
      <c r="EG35" s="47" t="str">
        <f>IF('Res Rent Roll'!$B36="","",Rollover!EF36*'Res Rent Roll'!$S36*'Res Rent Roll'!$C36*(1+'Property Summary'!$L$22)^(Releasing!EG$2-1))</f>
        <v/>
      </c>
      <c r="EH35" s="47" t="str">
        <f>IF('Res Rent Roll'!$B36="","",Rollover!EG36*'Res Rent Roll'!$S36*'Res Rent Roll'!$C36*(1+'Property Summary'!$L$22)^(Releasing!EH$2-1))</f>
        <v/>
      </c>
      <c r="EI35" s="47" t="str">
        <f>IF('Res Rent Roll'!$B36="","",Rollover!EH36*'Res Rent Roll'!$S36*'Res Rent Roll'!$C36*(1+'Property Summary'!$L$22)^(Releasing!EI$2-1))</f>
        <v/>
      </c>
      <c r="EJ35" s="47" t="str">
        <f>IF('Res Rent Roll'!$B36="","",Rollover!EI36*'Res Rent Roll'!$S36*'Res Rent Roll'!$C36*(1+'Property Summary'!$L$22)^(Releasing!EJ$2-1))</f>
        <v/>
      </c>
      <c r="EK35" s="47" t="str">
        <f>IF('Res Rent Roll'!$B36="","",Rollover!EJ36*'Res Rent Roll'!$S36*'Res Rent Roll'!$C36*(1+'Property Summary'!$L$22)^(Releasing!EK$2-1))</f>
        <v/>
      </c>
      <c r="EL35" s="47" t="str">
        <f>IF('Res Rent Roll'!$B36="","",Rollover!EK36*'Res Rent Roll'!$S36*'Res Rent Roll'!$C36*(1+'Property Summary'!$L$22)^(Releasing!EL$2-1))</f>
        <v/>
      </c>
      <c r="EM35" s="47" t="str">
        <f>IF('Res Rent Roll'!$B36="","",Rollover!EL36*'Res Rent Roll'!$S36*'Res Rent Roll'!$C36*(1+'Property Summary'!$L$22)^(Releasing!EM$2-1))</f>
        <v/>
      </c>
      <c r="EN35" s="47" t="str">
        <f>IF('Res Rent Roll'!$B36="","",Rollover!EM36*'Res Rent Roll'!$S36*'Res Rent Roll'!$C36*(1+'Property Summary'!$L$22)^(Releasing!EN$2-1))</f>
        <v/>
      </c>
      <c r="EO35" s="47" t="str">
        <f>IF('Res Rent Roll'!$B36="","",Rollover!EN36*'Res Rent Roll'!$S36*'Res Rent Roll'!$C36*(1+'Property Summary'!$L$22)^(Releasing!EO$2-1))</f>
        <v/>
      </c>
      <c r="EP35" s="47" t="str">
        <f>IF('Res Rent Roll'!$B36="","",Rollover!EO36*'Res Rent Roll'!$S36*'Res Rent Roll'!$C36*(1+'Property Summary'!$L$22)^(Releasing!EP$2-1))</f>
        <v/>
      </c>
      <c r="EQ35" s="47" t="str">
        <f>IF('Res Rent Roll'!$B36="","",Rollover!EP36*'Res Rent Roll'!$S36*'Res Rent Roll'!$C36*(1+'Property Summary'!$L$22)^(Releasing!EQ$2-1))</f>
        <v/>
      </c>
      <c r="ER35" s="47" t="str">
        <f>IF('Res Rent Roll'!$B36="","",Rollover!EQ36*'Res Rent Roll'!$S36*'Res Rent Roll'!$C36*(1+'Property Summary'!$L$22)^(Releasing!ER$2-1))</f>
        <v/>
      </c>
      <c r="ES35" s="47" t="str">
        <f>IF('Res Rent Roll'!$B36="","",Rollover!ER36*'Res Rent Roll'!$S36*'Res Rent Roll'!$C36*(1+'Property Summary'!$L$22)^(Releasing!ES$2-1))</f>
        <v/>
      </c>
      <c r="ET35" s="47" t="str">
        <f>IF('Res Rent Roll'!$B36="","",Rollover!ES36*'Res Rent Roll'!$S36*'Res Rent Roll'!$C36*(1+'Property Summary'!$L$22)^(Releasing!ET$2-1))</f>
        <v/>
      </c>
      <c r="EU35" s="47" t="str">
        <f>IF('Res Rent Roll'!$B36="","",Rollover!ET36*'Res Rent Roll'!$S36*'Res Rent Roll'!$C36*(1+'Property Summary'!$L$22)^(Releasing!EU$2-1))</f>
        <v/>
      </c>
      <c r="EV35" s="47" t="str">
        <f>IF('Res Rent Roll'!$B36="","",Rollover!EU36*'Res Rent Roll'!$S36*'Res Rent Roll'!$C36*(1+'Property Summary'!$L$22)^(Releasing!EV$2-1))</f>
        <v/>
      </c>
      <c r="EW35" s="47" t="str">
        <f>IF('Res Rent Roll'!$B36="","",Rollover!EV36*'Res Rent Roll'!$S36*'Res Rent Roll'!$C36*(1+'Property Summary'!$L$22)^(Releasing!EW$2-1))</f>
        <v/>
      </c>
      <c r="EX35" s="47" t="str">
        <f>IF('Res Rent Roll'!$B36="","",Rollover!EW36*'Res Rent Roll'!$S36*'Res Rent Roll'!$C36*(1+'Property Summary'!$L$22)^(Releasing!EX$2-1))</f>
        <v/>
      </c>
      <c r="EY35" s="47" t="str">
        <f>IF('Res Rent Roll'!$B36="","",Rollover!EX36*'Res Rent Roll'!$S36*'Res Rent Roll'!$C36*(1+'Property Summary'!$L$22)^(Releasing!EY$2-1))</f>
        <v/>
      </c>
      <c r="EZ35" s="47" t="str">
        <f>IF('Res Rent Roll'!$B36="","",Rollover!EY36*'Res Rent Roll'!$S36*'Res Rent Roll'!$C36*(1+'Property Summary'!$L$22)^(Releasing!EZ$2-1))</f>
        <v/>
      </c>
      <c r="FA35" s="47" t="str">
        <f>IF('Res Rent Roll'!$B36="","",Rollover!EZ36*'Res Rent Roll'!$S36*'Res Rent Roll'!$C36*(1+'Property Summary'!$L$22)^(Releasing!FA$2-1))</f>
        <v/>
      </c>
      <c r="FB35" s="47" t="str">
        <f>IF('Res Rent Roll'!$B36="","",Rollover!FA36*'Res Rent Roll'!$S36*'Res Rent Roll'!$C36*(1+'Property Summary'!$L$22)^(Releasing!FB$2-1))</f>
        <v/>
      </c>
      <c r="FC35" s="47" t="str">
        <f>IF('Res Rent Roll'!$B36="","",Rollover!FB36*'Res Rent Roll'!$S36*'Res Rent Roll'!$C36*(1+'Property Summary'!$L$22)^(Releasing!FC$2-1))</f>
        <v/>
      </c>
      <c r="FD35" s="47" t="str">
        <f>IF('Res Rent Roll'!$B36="","",Rollover!FC36*'Res Rent Roll'!$S36*'Res Rent Roll'!$C36*(1+'Property Summary'!$L$22)^(Releasing!FD$2-1))</f>
        <v/>
      </c>
      <c r="FE35" s="47" t="str">
        <f>IF('Res Rent Roll'!$B36="","",Rollover!FD36*'Res Rent Roll'!$S36*'Res Rent Roll'!$C36*(1+'Property Summary'!$L$22)^(Releasing!FE$2-1))</f>
        <v/>
      </c>
      <c r="FF35" s="47" t="str">
        <f>IF('Res Rent Roll'!$B36="","",Rollover!FE36*'Res Rent Roll'!$S36*'Res Rent Roll'!$C36*(1+'Property Summary'!$L$22)^(Releasing!FF$2-1))</f>
        <v/>
      </c>
      <c r="FG35" s="47" t="str">
        <f>IF('Res Rent Roll'!$B36="","",Rollover!FF36*'Res Rent Roll'!$S36*'Res Rent Roll'!$C36*(1+'Property Summary'!$L$22)^(Releasing!FG$2-1))</f>
        <v/>
      </c>
      <c r="FH35" s="47" t="str">
        <f>IF('Res Rent Roll'!$B36="","",Rollover!FG36*'Res Rent Roll'!$S36*'Res Rent Roll'!$C36*(1+'Property Summary'!$L$22)^(Releasing!FH$2-1))</f>
        <v/>
      </c>
      <c r="FI35" s="47" t="str">
        <f>IF('Res Rent Roll'!$B36="","",Rollover!FH36*'Res Rent Roll'!$S36*'Res Rent Roll'!$C36*(1+'Property Summary'!$L$22)^(Releasing!FI$2-1))</f>
        <v/>
      </c>
      <c r="FJ35" s="47" t="str">
        <f>IF('Res Rent Roll'!$B36="","",Rollover!FI36*'Res Rent Roll'!$S36*'Res Rent Roll'!$C36*(1+'Property Summary'!$L$22)^(Releasing!FJ$2-1))</f>
        <v/>
      </c>
      <c r="FK35" s="47" t="str">
        <f>IF('Res Rent Roll'!$B36="","",Rollover!FJ36*'Res Rent Roll'!$S36*'Res Rent Roll'!$C36*(1+'Property Summary'!$L$22)^(Releasing!FK$2-1))</f>
        <v/>
      </c>
      <c r="FL35" s="47" t="str">
        <f>IF('Res Rent Roll'!$B36="","",Rollover!FK36*'Res Rent Roll'!$S36*'Res Rent Roll'!$C36*(1+'Property Summary'!$L$22)^(Releasing!FL$2-1))</f>
        <v/>
      </c>
      <c r="FM35" s="47" t="str">
        <f>IF('Res Rent Roll'!$B36="","",Rollover!FL36*'Res Rent Roll'!$S36*'Res Rent Roll'!$C36*(1+'Property Summary'!$L$22)^(Releasing!FM$2-1))</f>
        <v/>
      </c>
      <c r="FN35" s="47" t="str">
        <f>IF('Res Rent Roll'!$B36="","",Rollover!FM36*'Res Rent Roll'!$S36*'Res Rent Roll'!$C36*(1+'Property Summary'!$L$22)^(Releasing!FN$2-1))</f>
        <v/>
      </c>
      <c r="FO35" s="47" t="str">
        <f>IF('Res Rent Roll'!$B36="","",Rollover!FN36*'Res Rent Roll'!$S36*'Res Rent Roll'!$C36*(1+'Property Summary'!$L$22)^(Releasing!FO$2-1))</f>
        <v/>
      </c>
      <c r="FP35" s="47" t="str">
        <f>IF('Res Rent Roll'!$B36="","",Rollover!FO36*'Res Rent Roll'!$S36*'Res Rent Roll'!$C36*(1+'Property Summary'!$L$22)^(Releasing!FP$2-1))</f>
        <v/>
      </c>
      <c r="FQ35" s="47" t="str">
        <f>IF('Res Rent Roll'!$B36="","",Rollover!FP36*'Res Rent Roll'!$S36*'Res Rent Roll'!$C36*(1+'Property Summary'!$L$22)^(Releasing!FQ$2-1))</f>
        <v/>
      </c>
      <c r="FR35" s="47" t="str">
        <f>IF('Res Rent Roll'!$B36="","",Rollover!FQ36*'Res Rent Roll'!$S36*'Res Rent Roll'!$C36*(1+'Property Summary'!$L$22)^(Releasing!FR$2-1))</f>
        <v/>
      </c>
      <c r="FS35" s="47" t="str">
        <f>IF('Res Rent Roll'!$B36="","",Rollover!FR36*'Res Rent Roll'!$S36*'Res Rent Roll'!$C36*(1+'Property Summary'!$L$22)^(Releasing!FS$2-1))</f>
        <v/>
      </c>
      <c r="FT35" s="47" t="str">
        <f>IF('Res Rent Roll'!$B36="","",Rollover!FS36*'Res Rent Roll'!$S36*'Res Rent Roll'!$C36*(1+'Property Summary'!$L$22)^(Releasing!FT$2-1))</f>
        <v/>
      </c>
      <c r="FU35" s="47" t="str">
        <f>IF('Res Rent Roll'!$B36="","",Rollover!FT36*'Res Rent Roll'!$S36*'Res Rent Roll'!$C36*(1+'Property Summary'!$L$22)^(Releasing!FU$2-1))</f>
        <v/>
      </c>
      <c r="FV35" s="47" t="str">
        <f>IF('Res Rent Roll'!$B36="","",Rollover!FU36*'Res Rent Roll'!$S36*'Res Rent Roll'!$C36*(1+'Property Summary'!$L$22)^(Releasing!FV$2-1))</f>
        <v/>
      </c>
      <c r="FW35" s="47" t="str">
        <f>IF('Res Rent Roll'!$B36="","",Rollover!FV36*'Res Rent Roll'!$S36*'Res Rent Roll'!$C36*(1+'Property Summary'!$L$22)^(Releasing!FW$2-1))</f>
        <v/>
      </c>
      <c r="FX35" s="47" t="str">
        <f>IF('Res Rent Roll'!$B36="","",Rollover!FW36*'Res Rent Roll'!$S36*'Res Rent Roll'!$C36*(1+'Property Summary'!$L$22)^(Releasing!FX$2-1))</f>
        <v/>
      </c>
      <c r="FY35" s="47" t="str">
        <f>IF('Res Rent Roll'!$B36="","",Rollover!FX36*'Res Rent Roll'!$S36*'Res Rent Roll'!$C36*(1+'Property Summary'!$L$22)^(Releasing!FY$2-1))</f>
        <v/>
      </c>
      <c r="FZ35" s="47" t="str">
        <f>IF('Res Rent Roll'!$B36="","",Rollover!FY36*'Res Rent Roll'!$S36*'Res Rent Roll'!$C36*(1+'Property Summary'!$L$22)^(Releasing!FZ$2-1))</f>
        <v/>
      </c>
      <c r="GA35" s="48" t="str">
        <f>IF('Res Rent Roll'!$B36="","",Rollover!FZ36*'Res Rent Roll'!$S36*'Res Rent Roll'!$C36*(1+'Property Summary'!$L$22)^(Releasing!GA$2-1))</f>
        <v/>
      </c>
    </row>
    <row r="36" spans="2:183" x14ac:dyDescent="0.3">
      <c r="B36" s="42" t="str">
        <f>IF('Res Rent Roll'!$B37="","",'Res Rent Roll'!$B37)</f>
        <v/>
      </c>
      <c r="C36" s="43"/>
      <c r="D36" s="47" t="str">
        <f>IF('Res Rent Roll'!$B37="","",Rollover!C37*'Res Rent Roll'!$S37*'Res Rent Roll'!$C37*(1+'Property Summary'!$L$22)^(Releasing!D$2-1))</f>
        <v/>
      </c>
      <c r="E36" s="47" t="str">
        <f>IF('Res Rent Roll'!$B37="","",Rollover!D37*'Res Rent Roll'!$S37*'Res Rent Roll'!$C37*(1+'Property Summary'!$L$22)^(Releasing!E$2-1))</f>
        <v/>
      </c>
      <c r="F36" s="47" t="str">
        <f>IF('Res Rent Roll'!$B37="","",Rollover!E37*'Res Rent Roll'!$S37*'Res Rent Roll'!$C37*(1+'Property Summary'!$L$22)^(Releasing!F$2-1))</f>
        <v/>
      </c>
      <c r="G36" s="47" t="str">
        <f>IF('Res Rent Roll'!$B37="","",Rollover!F37*'Res Rent Roll'!$S37*'Res Rent Roll'!$C37*(1+'Property Summary'!$L$22)^(Releasing!G$2-1))</f>
        <v/>
      </c>
      <c r="H36" s="47" t="str">
        <f>IF('Res Rent Roll'!$B37="","",Rollover!G37*'Res Rent Roll'!$S37*'Res Rent Roll'!$C37*(1+'Property Summary'!$L$22)^(Releasing!H$2-1))</f>
        <v/>
      </c>
      <c r="I36" s="47" t="str">
        <f>IF('Res Rent Roll'!$B37="","",Rollover!H37*'Res Rent Roll'!$S37*'Res Rent Roll'!$C37*(1+'Property Summary'!$L$22)^(Releasing!I$2-1))</f>
        <v/>
      </c>
      <c r="J36" s="47" t="str">
        <f>IF('Res Rent Roll'!$B37="","",Rollover!I37*'Res Rent Roll'!$S37*'Res Rent Roll'!$C37*(1+'Property Summary'!$L$22)^(Releasing!J$2-1))</f>
        <v/>
      </c>
      <c r="K36" s="47" t="str">
        <f>IF('Res Rent Roll'!$B37="","",Rollover!J37*'Res Rent Roll'!$S37*'Res Rent Roll'!$C37*(1+'Property Summary'!$L$22)^(Releasing!K$2-1))</f>
        <v/>
      </c>
      <c r="L36" s="47" t="str">
        <f>IF('Res Rent Roll'!$B37="","",Rollover!K37*'Res Rent Roll'!$S37*'Res Rent Roll'!$C37*(1+'Property Summary'!$L$22)^(Releasing!L$2-1))</f>
        <v/>
      </c>
      <c r="M36" s="47" t="str">
        <f>IF('Res Rent Roll'!$B37="","",Rollover!L37*'Res Rent Roll'!$S37*'Res Rent Roll'!$C37*(1+'Property Summary'!$L$22)^(Releasing!M$2-1))</f>
        <v/>
      </c>
      <c r="N36" s="47" t="str">
        <f>IF('Res Rent Roll'!$B37="","",Rollover!M37*'Res Rent Roll'!$S37*'Res Rent Roll'!$C37*(1+'Property Summary'!$L$22)^(Releasing!N$2-1))</f>
        <v/>
      </c>
      <c r="O36" s="47" t="str">
        <f>IF('Res Rent Roll'!$B37="","",Rollover!N37*'Res Rent Roll'!$S37*'Res Rent Roll'!$C37*(1+'Property Summary'!$L$22)^(Releasing!O$2-1))</f>
        <v/>
      </c>
      <c r="P36" s="47" t="str">
        <f>IF('Res Rent Roll'!$B37="","",Rollover!O37*'Res Rent Roll'!$S37*'Res Rent Roll'!$C37*(1+'Property Summary'!$L$22)^(Releasing!P$2-1))</f>
        <v/>
      </c>
      <c r="Q36" s="47" t="str">
        <f>IF('Res Rent Roll'!$B37="","",Rollover!P37*'Res Rent Roll'!$S37*'Res Rent Roll'!$C37*(1+'Property Summary'!$L$22)^(Releasing!Q$2-1))</f>
        <v/>
      </c>
      <c r="R36" s="47" t="str">
        <f>IF('Res Rent Roll'!$B37="","",Rollover!Q37*'Res Rent Roll'!$S37*'Res Rent Roll'!$C37*(1+'Property Summary'!$L$22)^(Releasing!R$2-1))</f>
        <v/>
      </c>
      <c r="S36" s="47" t="str">
        <f>IF('Res Rent Roll'!$B37="","",Rollover!R37*'Res Rent Roll'!$S37*'Res Rent Roll'!$C37*(1+'Property Summary'!$L$22)^(Releasing!S$2-1))</f>
        <v/>
      </c>
      <c r="T36" s="47" t="str">
        <f>IF('Res Rent Roll'!$B37="","",Rollover!S37*'Res Rent Roll'!$S37*'Res Rent Roll'!$C37*(1+'Property Summary'!$L$22)^(Releasing!T$2-1))</f>
        <v/>
      </c>
      <c r="U36" s="47" t="str">
        <f>IF('Res Rent Roll'!$B37="","",Rollover!T37*'Res Rent Roll'!$S37*'Res Rent Roll'!$C37*(1+'Property Summary'!$L$22)^(Releasing!U$2-1))</f>
        <v/>
      </c>
      <c r="V36" s="47" t="str">
        <f>IF('Res Rent Roll'!$B37="","",Rollover!U37*'Res Rent Roll'!$S37*'Res Rent Roll'!$C37*(1+'Property Summary'!$L$22)^(Releasing!V$2-1))</f>
        <v/>
      </c>
      <c r="W36" s="47" t="str">
        <f>IF('Res Rent Roll'!$B37="","",Rollover!V37*'Res Rent Roll'!$S37*'Res Rent Roll'!$C37*(1+'Property Summary'!$L$22)^(Releasing!W$2-1))</f>
        <v/>
      </c>
      <c r="X36" s="47" t="str">
        <f>IF('Res Rent Roll'!$B37="","",Rollover!W37*'Res Rent Roll'!$S37*'Res Rent Roll'!$C37*(1+'Property Summary'!$L$22)^(Releasing!X$2-1))</f>
        <v/>
      </c>
      <c r="Y36" s="47" t="str">
        <f>IF('Res Rent Roll'!$B37="","",Rollover!X37*'Res Rent Roll'!$S37*'Res Rent Roll'!$C37*(1+'Property Summary'!$L$22)^(Releasing!Y$2-1))</f>
        <v/>
      </c>
      <c r="Z36" s="47" t="str">
        <f>IF('Res Rent Roll'!$B37="","",Rollover!Y37*'Res Rent Roll'!$S37*'Res Rent Roll'!$C37*(1+'Property Summary'!$L$22)^(Releasing!Z$2-1))</f>
        <v/>
      </c>
      <c r="AA36" s="47" t="str">
        <f>IF('Res Rent Roll'!$B37="","",Rollover!Z37*'Res Rent Roll'!$S37*'Res Rent Roll'!$C37*(1+'Property Summary'!$L$22)^(Releasing!AA$2-1))</f>
        <v/>
      </c>
      <c r="AB36" s="47" t="str">
        <f>IF('Res Rent Roll'!$B37="","",Rollover!AA37*'Res Rent Roll'!$S37*'Res Rent Roll'!$C37*(1+'Property Summary'!$L$22)^(Releasing!AB$2-1))</f>
        <v/>
      </c>
      <c r="AC36" s="47" t="str">
        <f>IF('Res Rent Roll'!$B37="","",Rollover!AB37*'Res Rent Roll'!$S37*'Res Rent Roll'!$C37*(1+'Property Summary'!$L$22)^(Releasing!AC$2-1))</f>
        <v/>
      </c>
      <c r="AD36" s="47" t="str">
        <f>IF('Res Rent Roll'!$B37="","",Rollover!AC37*'Res Rent Roll'!$S37*'Res Rent Roll'!$C37*(1+'Property Summary'!$L$22)^(Releasing!AD$2-1))</f>
        <v/>
      </c>
      <c r="AE36" s="47" t="str">
        <f>IF('Res Rent Roll'!$B37="","",Rollover!AD37*'Res Rent Roll'!$S37*'Res Rent Roll'!$C37*(1+'Property Summary'!$L$22)^(Releasing!AE$2-1))</f>
        <v/>
      </c>
      <c r="AF36" s="47" t="str">
        <f>IF('Res Rent Roll'!$B37="","",Rollover!AE37*'Res Rent Roll'!$S37*'Res Rent Roll'!$C37*(1+'Property Summary'!$L$22)^(Releasing!AF$2-1))</f>
        <v/>
      </c>
      <c r="AG36" s="47" t="str">
        <f>IF('Res Rent Roll'!$B37="","",Rollover!AF37*'Res Rent Roll'!$S37*'Res Rent Roll'!$C37*(1+'Property Summary'!$L$22)^(Releasing!AG$2-1))</f>
        <v/>
      </c>
      <c r="AH36" s="47" t="str">
        <f>IF('Res Rent Roll'!$B37="","",Rollover!AG37*'Res Rent Roll'!$S37*'Res Rent Roll'!$C37*(1+'Property Summary'!$L$22)^(Releasing!AH$2-1))</f>
        <v/>
      </c>
      <c r="AI36" s="47" t="str">
        <f>IF('Res Rent Roll'!$B37="","",Rollover!AH37*'Res Rent Roll'!$S37*'Res Rent Roll'!$C37*(1+'Property Summary'!$L$22)^(Releasing!AI$2-1))</f>
        <v/>
      </c>
      <c r="AJ36" s="47" t="str">
        <f>IF('Res Rent Roll'!$B37="","",Rollover!AI37*'Res Rent Roll'!$S37*'Res Rent Roll'!$C37*(1+'Property Summary'!$L$22)^(Releasing!AJ$2-1))</f>
        <v/>
      </c>
      <c r="AK36" s="47" t="str">
        <f>IF('Res Rent Roll'!$B37="","",Rollover!AJ37*'Res Rent Roll'!$S37*'Res Rent Roll'!$C37*(1+'Property Summary'!$L$22)^(Releasing!AK$2-1))</f>
        <v/>
      </c>
      <c r="AL36" s="47" t="str">
        <f>IF('Res Rent Roll'!$B37="","",Rollover!AK37*'Res Rent Roll'!$S37*'Res Rent Roll'!$C37*(1+'Property Summary'!$L$22)^(Releasing!AL$2-1))</f>
        <v/>
      </c>
      <c r="AM36" s="47" t="str">
        <f>IF('Res Rent Roll'!$B37="","",Rollover!AL37*'Res Rent Roll'!$S37*'Res Rent Roll'!$C37*(1+'Property Summary'!$L$22)^(Releasing!AM$2-1))</f>
        <v/>
      </c>
      <c r="AN36" s="47" t="str">
        <f>IF('Res Rent Roll'!$B37="","",Rollover!AM37*'Res Rent Roll'!$S37*'Res Rent Roll'!$C37*(1+'Property Summary'!$L$22)^(Releasing!AN$2-1))</f>
        <v/>
      </c>
      <c r="AO36" s="47" t="str">
        <f>IF('Res Rent Roll'!$B37="","",Rollover!AN37*'Res Rent Roll'!$S37*'Res Rent Roll'!$C37*(1+'Property Summary'!$L$22)^(Releasing!AO$2-1))</f>
        <v/>
      </c>
      <c r="AP36" s="47" t="str">
        <f>IF('Res Rent Roll'!$B37="","",Rollover!AO37*'Res Rent Roll'!$S37*'Res Rent Roll'!$C37*(1+'Property Summary'!$L$22)^(Releasing!AP$2-1))</f>
        <v/>
      </c>
      <c r="AQ36" s="47" t="str">
        <f>IF('Res Rent Roll'!$B37="","",Rollover!AP37*'Res Rent Roll'!$S37*'Res Rent Roll'!$C37*(1+'Property Summary'!$L$22)^(Releasing!AQ$2-1))</f>
        <v/>
      </c>
      <c r="AR36" s="47" t="str">
        <f>IF('Res Rent Roll'!$B37="","",Rollover!AQ37*'Res Rent Roll'!$S37*'Res Rent Roll'!$C37*(1+'Property Summary'!$L$22)^(Releasing!AR$2-1))</f>
        <v/>
      </c>
      <c r="AS36" s="47" t="str">
        <f>IF('Res Rent Roll'!$B37="","",Rollover!AR37*'Res Rent Roll'!$S37*'Res Rent Roll'!$C37*(1+'Property Summary'!$L$22)^(Releasing!AS$2-1))</f>
        <v/>
      </c>
      <c r="AT36" s="47" t="str">
        <f>IF('Res Rent Roll'!$B37="","",Rollover!AS37*'Res Rent Roll'!$S37*'Res Rent Roll'!$C37*(1+'Property Summary'!$L$22)^(Releasing!AT$2-1))</f>
        <v/>
      </c>
      <c r="AU36" s="47" t="str">
        <f>IF('Res Rent Roll'!$B37="","",Rollover!AT37*'Res Rent Roll'!$S37*'Res Rent Roll'!$C37*(1+'Property Summary'!$L$22)^(Releasing!AU$2-1))</f>
        <v/>
      </c>
      <c r="AV36" s="47" t="str">
        <f>IF('Res Rent Roll'!$B37="","",Rollover!AU37*'Res Rent Roll'!$S37*'Res Rent Roll'!$C37*(1+'Property Summary'!$L$22)^(Releasing!AV$2-1))</f>
        <v/>
      </c>
      <c r="AW36" s="47" t="str">
        <f>IF('Res Rent Roll'!$B37="","",Rollover!AV37*'Res Rent Roll'!$S37*'Res Rent Roll'!$C37*(1+'Property Summary'!$L$22)^(Releasing!AW$2-1))</f>
        <v/>
      </c>
      <c r="AX36" s="47" t="str">
        <f>IF('Res Rent Roll'!$B37="","",Rollover!AW37*'Res Rent Roll'!$S37*'Res Rent Roll'!$C37*(1+'Property Summary'!$L$22)^(Releasing!AX$2-1))</f>
        <v/>
      </c>
      <c r="AY36" s="47" t="str">
        <f>IF('Res Rent Roll'!$B37="","",Rollover!AX37*'Res Rent Roll'!$S37*'Res Rent Roll'!$C37*(1+'Property Summary'!$L$22)^(Releasing!AY$2-1))</f>
        <v/>
      </c>
      <c r="AZ36" s="47" t="str">
        <f>IF('Res Rent Roll'!$B37="","",Rollover!AY37*'Res Rent Roll'!$S37*'Res Rent Roll'!$C37*(1+'Property Summary'!$L$22)^(Releasing!AZ$2-1))</f>
        <v/>
      </c>
      <c r="BA36" s="47" t="str">
        <f>IF('Res Rent Roll'!$B37="","",Rollover!AZ37*'Res Rent Roll'!$S37*'Res Rent Roll'!$C37*(1+'Property Summary'!$L$22)^(Releasing!BA$2-1))</f>
        <v/>
      </c>
      <c r="BB36" s="47" t="str">
        <f>IF('Res Rent Roll'!$B37="","",Rollover!BA37*'Res Rent Roll'!$S37*'Res Rent Roll'!$C37*(1+'Property Summary'!$L$22)^(Releasing!BB$2-1))</f>
        <v/>
      </c>
      <c r="BC36" s="47" t="str">
        <f>IF('Res Rent Roll'!$B37="","",Rollover!BB37*'Res Rent Roll'!$S37*'Res Rent Roll'!$C37*(1+'Property Summary'!$L$22)^(Releasing!BC$2-1))</f>
        <v/>
      </c>
      <c r="BD36" s="47" t="str">
        <f>IF('Res Rent Roll'!$B37="","",Rollover!BC37*'Res Rent Roll'!$S37*'Res Rent Roll'!$C37*(1+'Property Summary'!$L$22)^(Releasing!BD$2-1))</f>
        <v/>
      </c>
      <c r="BE36" s="47" t="str">
        <f>IF('Res Rent Roll'!$B37="","",Rollover!BD37*'Res Rent Roll'!$S37*'Res Rent Roll'!$C37*(1+'Property Summary'!$L$22)^(Releasing!BE$2-1))</f>
        <v/>
      </c>
      <c r="BF36" s="47" t="str">
        <f>IF('Res Rent Roll'!$B37="","",Rollover!BE37*'Res Rent Roll'!$S37*'Res Rent Roll'!$C37*(1+'Property Summary'!$L$22)^(Releasing!BF$2-1))</f>
        <v/>
      </c>
      <c r="BG36" s="47" t="str">
        <f>IF('Res Rent Roll'!$B37="","",Rollover!BF37*'Res Rent Roll'!$S37*'Res Rent Roll'!$C37*(1+'Property Summary'!$L$22)^(Releasing!BG$2-1))</f>
        <v/>
      </c>
      <c r="BH36" s="47" t="str">
        <f>IF('Res Rent Roll'!$B37="","",Rollover!BG37*'Res Rent Roll'!$S37*'Res Rent Roll'!$C37*(1+'Property Summary'!$L$22)^(Releasing!BH$2-1))</f>
        <v/>
      </c>
      <c r="BI36" s="47" t="str">
        <f>IF('Res Rent Roll'!$B37="","",Rollover!BH37*'Res Rent Roll'!$S37*'Res Rent Roll'!$C37*(1+'Property Summary'!$L$22)^(Releasing!BI$2-1))</f>
        <v/>
      </c>
      <c r="BJ36" s="47" t="str">
        <f>IF('Res Rent Roll'!$B37="","",Rollover!BI37*'Res Rent Roll'!$S37*'Res Rent Roll'!$C37*(1+'Property Summary'!$L$22)^(Releasing!BJ$2-1))</f>
        <v/>
      </c>
      <c r="BK36" s="47" t="str">
        <f>IF('Res Rent Roll'!$B37="","",Rollover!BJ37*'Res Rent Roll'!$S37*'Res Rent Roll'!$C37*(1+'Property Summary'!$L$22)^(Releasing!BK$2-1))</f>
        <v/>
      </c>
      <c r="BL36" s="47" t="str">
        <f>IF('Res Rent Roll'!$B37="","",Rollover!BK37*'Res Rent Roll'!$S37*'Res Rent Roll'!$C37*(1+'Property Summary'!$L$22)^(Releasing!BL$2-1))</f>
        <v/>
      </c>
      <c r="BM36" s="47" t="str">
        <f>IF('Res Rent Roll'!$B37="","",Rollover!BL37*'Res Rent Roll'!$S37*'Res Rent Roll'!$C37*(1+'Property Summary'!$L$22)^(Releasing!BM$2-1))</f>
        <v/>
      </c>
      <c r="BN36" s="47" t="str">
        <f>IF('Res Rent Roll'!$B37="","",Rollover!BM37*'Res Rent Roll'!$S37*'Res Rent Roll'!$C37*(1+'Property Summary'!$L$22)^(Releasing!BN$2-1))</f>
        <v/>
      </c>
      <c r="BO36" s="47" t="str">
        <f>IF('Res Rent Roll'!$B37="","",Rollover!BN37*'Res Rent Roll'!$S37*'Res Rent Roll'!$C37*(1+'Property Summary'!$L$22)^(Releasing!BO$2-1))</f>
        <v/>
      </c>
      <c r="BP36" s="47" t="str">
        <f>IF('Res Rent Roll'!$B37="","",Rollover!BO37*'Res Rent Roll'!$S37*'Res Rent Roll'!$C37*(1+'Property Summary'!$L$22)^(Releasing!BP$2-1))</f>
        <v/>
      </c>
      <c r="BQ36" s="47" t="str">
        <f>IF('Res Rent Roll'!$B37="","",Rollover!BP37*'Res Rent Roll'!$S37*'Res Rent Roll'!$C37*(1+'Property Summary'!$L$22)^(Releasing!BQ$2-1))</f>
        <v/>
      </c>
      <c r="BR36" s="47" t="str">
        <f>IF('Res Rent Roll'!$B37="","",Rollover!BQ37*'Res Rent Roll'!$S37*'Res Rent Roll'!$C37*(1+'Property Summary'!$L$22)^(Releasing!BR$2-1))</f>
        <v/>
      </c>
      <c r="BS36" s="47" t="str">
        <f>IF('Res Rent Roll'!$B37="","",Rollover!BR37*'Res Rent Roll'!$S37*'Res Rent Roll'!$C37*(1+'Property Summary'!$L$22)^(Releasing!BS$2-1))</f>
        <v/>
      </c>
      <c r="BT36" s="47" t="str">
        <f>IF('Res Rent Roll'!$B37="","",Rollover!BS37*'Res Rent Roll'!$S37*'Res Rent Roll'!$C37*(1+'Property Summary'!$L$22)^(Releasing!BT$2-1))</f>
        <v/>
      </c>
      <c r="BU36" s="47" t="str">
        <f>IF('Res Rent Roll'!$B37="","",Rollover!BT37*'Res Rent Roll'!$S37*'Res Rent Roll'!$C37*(1+'Property Summary'!$L$22)^(Releasing!BU$2-1))</f>
        <v/>
      </c>
      <c r="BV36" s="47" t="str">
        <f>IF('Res Rent Roll'!$B37="","",Rollover!BU37*'Res Rent Roll'!$S37*'Res Rent Roll'!$C37*(1+'Property Summary'!$L$22)^(Releasing!BV$2-1))</f>
        <v/>
      </c>
      <c r="BW36" s="47" t="str">
        <f>IF('Res Rent Roll'!$B37="","",Rollover!BV37*'Res Rent Roll'!$S37*'Res Rent Roll'!$C37*(1+'Property Summary'!$L$22)^(Releasing!BW$2-1))</f>
        <v/>
      </c>
      <c r="BX36" s="47" t="str">
        <f>IF('Res Rent Roll'!$B37="","",Rollover!BW37*'Res Rent Roll'!$S37*'Res Rent Roll'!$C37*(1+'Property Summary'!$L$22)^(Releasing!BX$2-1))</f>
        <v/>
      </c>
      <c r="BY36" s="47" t="str">
        <f>IF('Res Rent Roll'!$B37="","",Rollover!BX37*'Res Rent Roll'!$S37*'Res Rent Roll'!$C37*(1+'Property Summary'!$L$22)^(Releasing!BY$2-1))</f>
        <v/>
      </c>
      <c r="BZ36" s="47" t="str">
        <f>IF('Res Rent Roll'!$B37="","",Rollover!BY37*'Res Rent Roll'!$S37*'Res Rent Roll'!$C37*(1+'Property Summary'!$L$22)^(Releasing!BZ$2-1))</f>
        <v/>
      </c>
      <c r="CA36" s="47" t="str">
        <f>IF('Res Rent Roll'!$B37="","",Rollover!BZ37*'Res Rent Roll'!$S37*'Res Rent Roll'!$C37*(1+'Property Summary'!$L$22)^(Releasing!CA$2-1))</f>
        <v/>
      </c>
      <c r="CB36" s="47" t="str">
        <f>IF('Res Rent Roll'!$B37="","",Rollover!CA37*'Res Rent Roll'!$S37*'Res Rent Roll'!$C37*(1+'Property Summary'!$L$22)^(Releasing!CB$2-1))</f>
        <v/>
      </c>
      <c r="CC36" s="47" t="str">
        <f>IF('Res Rent Roll'!$B37="","",Rollover!CB37*'Res Rent Roll'!$S37*'Res Rent Roll'!$C37*(1+'Property Summary'!$L$22)^(Releasing!CC$2-1))</f>
        <v/>
      </c>
      <c r="CD36" s="47" t="str">
        <f>IF('Res Rent Roll'!$B37="","",Rollover!CC37*'Res Rent Roll'!$S37*'Res Rent Roll'!$C37*(1+'Property Summary'!$L$22)^(Releasing!CD$2-1))</f>
        <v/>
      </c>
      <c r="CE36" s="47" t="str">
        <f>IF('Res Rent Roll'!$B37="","",Rollover!CD37*'Res Rent Roll'!$S37*'Res Rent Roll'!$C37*(1+'Property Summary'!$L$22)^(Releasing!CE$2-1))</f>
        <v/>
      </c>
      <c r="CF36" s="47" t="str">
        <f>IF('Res Rent Roll'!$B37="","",Rollover!CE37*'Res Rent Roll'!$S37*'Res Rent Roll'!$C37*(1+'Property Summary'!$L$22)^(Releasing!CF$2-1))</f>
        <v/>
      </c>
      <c r="CG36" s="47" t="str">
        <f>IF('Res Rent Roll'!$B37="","",Rollover!CF37*'Res Rent Roll'!$S37*'Res Rent Roll'!$C37*(1+'Property Summary'!$L$22)^(Releasing!CG$2-1))</f>
        <v/>
      </c>
      <c r="CH36" s="47" t="str">
        <f>IF('Res Rent Roll'!$B37="","",Rollover!CG37*'Res Rent Roll'!$S37*'Res Rent Roll'!$C37*(1+'Property Summary'!$L$22)^(Releasing!CH$2-1))</f>
        <v/>
      </c>
      <c r="CI36" s="47" t="str">
        <f>IF('Res Rent Roll'!$B37="","",Rollover!CH37*'Res Rent Roll'!$S37*'Res Rent Roll'!$C37*(1+'Property Summary'!$L$22)^(Releasing!CI$2-1))</f>
        <v/>
      </c>
      <c r="CJ36" s="47" t="str">
        <f>IF('Res Rent Roll'!$B37="","",Rollover!CI37*'Res Rent Roll'!$S37*'Res Rent Roll'!$C37*(1+'Property Summary'!$L$22)^(Releasing!CJ$2-1))</f>
        <v/>
      </c>
      <c r="CK36" s="47" t="str">
        <f>IF('Res Rent Roll'!$B37="","",Rollover!CJ37*'Res Rent Roll'!$S37*'Res Rent Roll'!$C37*(1+'Property Summary'!$L$22)^(Releasing!CK$2-1))</f>
        <v/>
      </c>
      <c r="CL36" s="47" t="str">
        <f>IF('Res Rent Roll'!$B37="","",Rollover!CK37*'Res Rent Roll'!$S37*'Res Rent Roll'!$C37*(1+'Property Summary'!$L$22)^(Releasing!CL$2-1))</f>
        <v/>
      </c>
      <c r="CM36" s="47" t="str">
        <f>IF('Res Rent Roll'!$B37="","",Rollover!CL37*'Res Rent Roll'!$S37*'Res Rent Roll'!$C37*(1+'Property Summary'!$L$22)^(Releasing!CM$2-1))</f>
        <v/>
      </c>
      <c r="CN36" s="47" t="str">
        <f>IF('Res Rent Roll'!$B37="","",Rollover!CM37*'Res Rent Roll'!$S37*'Res Rent Roll'!$C37*(1+'Property Summary'!$L$22)^(Releasing!CN$2-1))</f>
        <v/>
      </c>
      <c r="CO36" s="47" t="str">
        <f>IF('Res Rent Roll'!$B37="","",Rollover!CN37*'Res Rent Roll'!$S37*'Res Rent Roll'!$C37*(1+'Property Summary'!$L$22)^(Releasing!CO$2-1))</f>
        <v/>
      </c>
      <c r="CP36" s="47" t="str">
        <f>IF('Res Rent Roll'!$B37="","",Rollover!CO37*'Res Rent Roll'!$S37*'Res Rent Roll'!$C37*(1+'Property Summary'!$L$22)^(Releasing!CP$2-1))</f>
        <v/>
      </c>
      <c r="CQ36" s="47" t="str">
        <f>IF('Res Rent Roll'!$B37="","",Rollover!CP37*'Res Rent Roll'!$S37*'Res Rent Roll'!$C37*(1+'Property Summary'!$L$22)^(Releasing!CQ$2-1))</f>
        <v/>
      </c>
      <c r="CR36" s="47" t="str">
        <f>IF('Res Rent Roll'!$B37="","",Rollover!CQ37*'Res Rent Roll'!$S37*'Res Rent Roll'!$C37*(1+'Property Summary'!$L$22)^(Releasing!CR$2-1))</f>
        <v/>
      </c>
      <c r="CS36" s="47" t="str">
        <f>IF('Res Rent Roll'!$B37="","",Rollover!CR37*'Res Rent Roll'!$S37*'Res Rent Roll'!$C37*(1+'Property Summary'!$L$22)^(Releasing!CS$2-1))</f>
        <v/>
      </c>
      <c r="CT36" s="47" t="str">
        <f>IF('Res Rent Roll'!$B37="","",Rollover!CS37*'Res Rent Roll'!$S37*'Res Rent Roll'!$C37*(1+'Property Summary'!$L$22)^(Releasing!CT$2-1))</f>
        <v/>
      </c>
      <c r="CU36" s="47" t="str">
        <f>IF('Res Rent Roll'!$B37="","",Rollover!CT37*'Res Rent Roll'!$S37*'Res Rent Roll'!$C37*(1+'Property Summary'!$L$22)^(Releasing!CU$2-1))</f>
        <v/>
      </c>
      <c r="CV36" s="47" t="str">
        <f>IF('Res Rent Roll'!$B37="","",Rollover!CU37*'Res Rent Roll'!$S37*'Res Rent Roll'!$C37*(1+'Property Summary'!$L$22)^(Releasing!CV$2-1))</f>
        <v/>
      </c>
      <c r="CW36" s="47" t="str">
        <f>IF('Res Rent Roll'!$B37="","",Rollover!CV37*'Res Rent Roll'!$S37*'Res Rent Roll'!$C37*(1+'Property Summary'!$L$22)^(Releasing!CW$2-1))</f>
        <v/>
      </c>
      <c r="CX36" s="47" t="str">
        <f>IF('Res Rent Roll'!$B37="","",Rollover!CW37*'Res Rent Roll'!$S37*'Res Rent Roll'!$C37*(1+'Property Summary'!$L$22)^(Releasing!CX$2-1))</f>
        <v/>
      </c>
      <c r="CY36" s="47" t="str">
        <f>IF('Res Rent Roll'!$B37="","",Rollover!CX37*'Res Rent Roll'!$S37*'Res Rent Roll'!$C37*(1+'Property Summary'!$L$22)^(Releasing!CY$2-1))</f>
        <v/>
      </c>
      <c r="CZ36" s="47" t="str">
        <f>IF('Res Rent Roll'!$B37="","",Rollover!CY37*'Res Rent Roll'!$S37*'Res Rent Roll'!$C37*(1+'Property Summary'!$L$22)^(Releasing!CZ$2-1))</f>
        <v/>
      </c>
      <c r="DA36" s="47" t="str">
        <f>IF('Res Rent Roll'!$B37="","",Rollover!CZ37*'Res Rent Roll'!$S37*'Res Rent Roll'!$C37*(1+'Property Summary'!$L$22)^(Releasing!DA$2-1))</f>
        <v/>
      </c>
      <c r="DB36" s="47" t="str">
        <f>IF('Res Rent Roll'!$B37="","",Rollover!DA37*'Res Rent Roll'!$S37*'Res Rent Roll'!$C37*(1+'Property Summary'!$L$22)^(Releasing!DB$2-1))</f>
        <v/>
      </c>
      <c r="DC36" s="47" t="str">
        <f>IF('Res Rent Roll'!$B37="","",Rollover!DB37*'Res Rent Roll'!$S37*'Res Rent Roll'!$C37*(1+'Property Summary'!$L$22)^(Releasing!DC$2-1))</f>
        <v/>
      </c>
      <c r="DD36" s="47" t="str">
        <f>IF('Res Rent Roll'!$B37="","",Rollover!DC37*'Res Rent Roll'!$S37*'Res Rent Roll'!$C37*(1+'Property Summary'!$L$22)^(Releasing!DD$2-1))</f>
        <v/>
      </c>
      <c r="DE36" s="47" t="str">
        <f>IF('Res Rent Roll'!$B37="","",Rollover!DD37*'Res Rent Roll'!$S37*'Res Rent Roll'!$C37*(1+'Property Summary'!$L$22)^(Releasing!DE$2-1))</f>
        <v/>
      </c>
      <c r="DF36" s="47" t="str">
        <f>IF('Res Rent Roll'!$B37="","",Rollover!DE37*'Res Rent Roll'!$S37*'Res Rent Roll'!$C37*(1+'Property Summary'!$L$22)^(Releasing!DF$2-1))</f>
        <v/>
      </c>
      <c r="DG36" s="47" t="str">
        <f>IF('Res Rent Roll'!$B37="","",Rollover!DF37*'Res Rent Roll'!$S37*'Res Rent Roll'!$C37*(1+'Property Summary'!$L$22)^(Releasing!DG$2-1))</f>
        <v/>
      </c>
      <c r="DH36" s="47" t="str">
        <f>IF('Res Rent Roll'!$B37="","",Rollover!DG37*'Res Rent Roll'!$S37*'Res Rent Roll'!$C37*(1+'Property Summary'!$L$22)^(Releasing!DH$2-1))</f>
        <v/>
      </c>
      <c r="DI36" s="47" t="str">
        <f>IF('Res Rent Roll'!$B37="","",Rollover!DH37*'Res Rent Roll'!$S37*'Res Rent Roll'!$C37*(1+'Property Summary'!$L$22)^(Releasing!DI$2-1))</f>
        <v/>
      </c>
      <c r="DJ36" s="47" t="str">
        <f>IF('Res Rent Roll'!$B37="","",Rollover!DI37*'Res Rent Roll'!$S37*'Res Rent Roll'!$C37*(1+'Property Summary'!$L$22)^(Releasing!DJ$2-1))</f>
        <v/>
      </c>
      <c r="DK36" s="47" t="str">
        <f>IF('Res Rent Roll'!$B37="","",Rollover!DJ37*'Res Rent Roll'!$S37*'Res Rent Roll'!$C37*(1+'Property Summary'!$L$22)^(Releasing!DK$2-1))</f>
        <v/>
      </c>
      <c r="DL36" s="47" t="str">
        <f>IF('Res Rent Roll'!$B37="","",Rollover!DK37*'Res Rent Roll'!$S37*'Res Rent Roll'!$C37*(1+'Property Summary'!$L$22)^(Releasing!DL$2-1))</f>
        <v/>
      </c>
      <c r="DM36" s="47" t="str">
        <f>IF('Res Rent Roll'!$B37="","",Rollover!DL37*'Res Rent Roll'!$S37*'Res Rent Roll'!$C37*(1+'Property Summary'!$L$22)^(Releasing!DM$2-1))</f>
        <v/>
      </c>
      <c r="DN36" s="47" t="str">
        <f>IF('Res Rent Roll'!$B37="","",Rollover!DM37*'Res Rent Roll'!$S37*'Res Rent Roll'!$C37*(1+'Property Summary'!$L$22)^(Releasing!DN$2-1))</f>
        <v/>
      </c>
      <c r="DO36" s="47" t="str">
        <f>IF('Res Rent Roll'!$B37="","",Rollover!DN37*'Res Rent Roll'!$S37*'Res Rent Roll'!$C37*(1+'Property Summary'!$L$22)^(Releasing!DO$2-1))</f>
        <v/>
      </c>
      <c r="DP36" s="47" t="str">
        <f>IF('Res Rent Roll'!$B37="","",Rollover!DO37*'Res Rent Roll'!$S37*'Res Rent Roll'!$C37*(1+'Property Summary'!$L$22)^(Releasing!DP$2-1))</f>
        <v/>
      </c>
      <c r="DQ36" s="47" t="str">
        <f>IF('Res Rent Roll'!$B37="","",Rollover!DP37*'Res Rent Roll'!$S37*'Res Rent Roll'!$C37*(1+'Property Summary'!$L$22)^(Releasing!DQ$2-1))</f>
        <v/>
      </c>
      <c r="DR36" s="47" t="str">
        <f>IF('Res Rent Roll'!$B37="","",Rollover!DQ37*'Res Rent Roll'!$S37*'Res Rent Roll'!$C37*(1+'Property Summary'!$L$22)^(Releasing!DR$2-1))</f>
        <v/>
      </c>
      <c r="DS36" s="47" t="str">
        <f>IF('Res Rent Roll'!$B37="","",Rollover!DR37*'Res Rent Roll'!$S37*'Res Rent Roll'!$C37*(1+'Property Summary'!$L$22)^(Releasing!DS$2-1))</f>
        <v/>
      </c>
      <c r="DT36" s="47" t="str">
        <f>IF('Res Rent Roll'!$B37="","",Rollover!DS37*'Res Rent Roll'!$S37*'Res Rent Roll'!$C37*(1+'Property Summary'!$L$22)^(Releasing!DT$2-1))</f>
        <v/>
      </c>
      <c r="DU36" s="47" t="str">
        <f>IF('Res Rent Roll'!$B37="","",Rollover!DT37*'Res Rent Roll'!$S37*'Res Rent Roll'!$C37*(1+'Property Summary'!$L$22)^(Releasing!DU$2-1))</f>
        <v/>
      </c>
      <c r="DV36" s="47" t="str">
        <f>IF('Res Rent Roll'!$B37="","",Rollover!DU37*'Res Rent Roll'!$S37*'Res Rent Roll'!$C37*(1+'Property Summary'!$L$22)^(Releasing!DV$2-1))</f>
        <v/>
      </c>
      <c r="DW36" s="47" t="str">
        <f>IF('Res Rent Roll'!$B37="","",Rollover!DV37*'Res Rent Roll'!$S37*'Res Rent Roll'!$C37*(1+'Property Summary'!$L$22)^(Releasing!DW$2-1))</f>
        <v/>
      </c>
      <c r="DX36" s="47" t="str">
        <f>IF('Res Rent Roll'!$B37="","",Rollover!DW37*'Res Rent Roll'!$S37*'Res Rent Roll'!$C37*(1+'Property Summary'!$L$22)^(Releasing!DX$2-1))</f>
        <v/>
      </c>
      <c r="DY36" s="47" t="str">
        <f>IF('Res Rent Roll'!$B37="","",Rollover!DX37*'Res Rent Roll'!$S37*'Res Rent Roll'!$C37*(1+'Property Summary'!$L$22)^(Releasing!DY$2-1))</f>
        <v/>
      </c>
      <c r="DZ36" s="47" t="str">
        <f>IF('Res Rent Roll'!$B37="","",Rollover!DY37*'Res Rent Roll'!$S37*'Res Rent Roll'!$C37*(1+'Property Summary'!$L$22)^(Releasing!DZ$2-1))</f>
        <v/>
      </c>
      <c r="EA36" s="47" t="str">
        <f>IF('Res Rent Roll'!$B37="","",Rollover!DZ37*'Res Rent Roll'!$S37*'Res Rent Roll'!$C37*(1+'Property Summary'!$L$22)^(Releasing!EA$2-1))</f>
        <v/>
      </c>
      <c r="EB36" s="47" t="str">
        <f>IF('Res Rent Roll'!$B37="","",Rollover!EA37*'Res Rent Roll'!$S37*'Res Rent Roll'!$C37*(1+'Property Summary'!$L$22)^(Releasing!EB$2-1))</f>
        <v/>
      </c>
      <c r="EC36" s="47" t="str">
        <f>IF('Res Rent Roll'!$B37="","",Rollover!EB37*'Res Rent Roll'!$S37*'Res Rent Roll'!$C37*(1+'Property Summary'!$L$22)^(Releasing!EC$2-1))</f>
        <v/>
      </c>
      <c r="ED36" s="47" t="str">
        <f>IF('Res Rent Roll'!$B37="","",Rollover!EC37*'Res Rent Roll'!$S37*'Res Rent Roll'!$C37*(1+'Property Summary'!$L$22)^(Releasing!ED$2-1))</f>
        <v/>
      </c>
      <c r="EE36" s="47" t="str">
        <f>IF('Res Rent Roll'!$B37="","",Rollover!ED37*'Res Rent Roll'!$S37*'Res Rent Roll'!$C37*(1+'Property Summary'!$L$22)^(Releasing!EE$2-1))</f>
        <v/>
      </c>
      <c r="EF36" s="47" t="str">
        <f>IF('Res Rent Roll'!$B37="","",Rollover!EE37*'Res Rent Roll'!$S37*'Res Rent Roll'!$C37*(1+'Property Summary'!$L$22)^(Releasing!EF$2-1))</f>
        <v/>
      </c>
      <c r="EG36" s="47" t="str">
        <f>IF('Res Rent Roll'!$B37="","",Rollover!EF37*'Res Rent Roll'!$S37*'Res Rent Roll'!$C37*(1+'Property Summary'!$L$22)^(Releasing!EG$2-1))</f>
        <v/>
      </c>
      <c r="EH36" s="47" t="str">
        <f>IF('Res Rent Roll'!$B37="","",Rollover!EG37*'Res Rent Roll'!$S37*'Res Rent Roll'!$C37*(1+'Property Summary'!$L$22)^(Releasing!EH$2-1))</f>
        <v/>
      </c>
      <c r="EI36" s="47" t="str">
        <f>IF('Res Rent Roll'!$B37="","",Rollover!EH37*'Res Rent Roll'!$S37*'Res Rent Roll'!$C37*(1+'Property Summary'!$L$22)^(Releasing!EI$2-1))</f>
        <v/>
      </c>
      <c r="EJ36" s="47" t="str">
        <f>IF('Res Rent Roll'!$B37="","",Rollover!EI37*'Res Rent Roll'!$S37*'Res Rent Roll'!$C37*(1+'Property Summary'!$L$22)^(Releasing!EJ$2-1))</f>
        <v/>
      </c>
      <c r="EK36" s="47" t="str">
        <f>IF('Res Rent Roll'!$B37="","",Rollover!EJ37*'Res Rent Roll'!$S37*'Res Rent Roll'!$C37*(1+'Property Summary'!$L$22)^(Releasing!EK$2-1))</f>
        <v/>
      </c>
      <c r="EL36" s="47" t="str">
        <f>IF('Res Rent Roll'!$B37="","",Rollover!EK37*'Res Rent Roll'!$S37*'Res Rent Roll'!$C37*(1+'Property Summary'!$L$22)^(Releasing!EL$2-1))</f>
        <v/>
      </c>
      <c r="EM36" s="47" t="str">
        <f>IF('Res Rent Roll'!$B37="","",Rollover!EL37*'Res Rent Roll'!$S37*'Res Rent Roll'!$C37*(1+'Property Summary'!$L$22)^(Releasing!EM$2-1))</f>
        <v/>
      </c>
      <c r="EN36" s="47" t="str">
        <f>IF('Res Rent Roll'!$B37="","",Rollover!EM37*'Res Rent Roll'!$S37*'Res Rent Roll'!$C37*(1+'Property Summary'!$L$22)^(Releasing!EN$2-1))</f>
        <v/>
      </c>
      <c r="EO36" s="47" t="str">
        <f>IF('Res Rent Roll'!$B37="","",Rollover!EN37*'Res Rent Roll'!$S37*'Res Rent Roll'!$C37*(1+'Property Summary'!$L$22)^(Releasing!EO$2-1))</f>
        <v/>
      </c>
      <c r="EP36" s="47" t="str">
        <f>IF('Res Rent Roll'!$B37="","",Rollover!EO37*'Res Rent Roll'!$S37*'Res Rent Roll'!$C37*(1+'Property Summary'!$L$22)^(Releasing!EP$2-1))</f>
        <v/>
      </c>
      <c r="EQ36" s="47" t="str">
        <f>IF('Res Rent Roll'!$B37="","",Rollover!EP37*'Res Rent Roll'!$S37*'Res Rent Roll'!$C37*(1+'Property Summary'!$L$22)^(Releasing!EQ$2-1))</f>
        <v/>
      </c>
      <c r="ER36" s="47" t="str">
        <f>IF('Res Rent Roll'!$B37="","",Rollover!EQ37*'Res Rent Roll'!$S37*'Res Rent Roll'!$C37*(1+'Property Summary'!$L$22)^(Releasing!ER$2-1))</f>
        <v/>
      </c>
      <c r="ES36" s="47" t="str">
        <f>IF('Res Rent Roll'!$B37="","",Rollover!ER37*'Res Rent Roll'!$S37*'Res Rent Roll'!$C37*(1+'Property Summary'!$L$22)^(Releasing!ES$2-1))</f>
        <v/>
      </c>
      <c r="ET36" s="47" t="str">
        <f>IF('Res Rent Roll'!$B37="","",Rollover!ES37*'Res Rent Roll'!$S37*'Res Rent Roll'!$C37*(1+'Property Summary'!$L$22)^(Releasing!ET$2-1))</f>
        <v/>
      </c>
      <c r="EU36" s="47" t="str">
        <f>IF('Res Rent Roll'!$B37="","",Rollover!ET37*'Res Rent Roll'!$S37*'Res Rent Roll'!$C37*(1+'Property Summary'!$L$22)^(Releasing!EU$2-1))</f>
        <v/>
      </c>
      <c r="EV36" s="47" t="str">
        <f>IF('Res Rent Roll'!$B37="","",Rollover!EU37*'Res Rent Roll'!$S37*'Res Rent Roll'!$C37*(1+'Property Summary'!$L$22)^(Releasing!EV$2-1))</f>
        <v/>
      </c>
      <c r="EW36" s="47" t="str">
        <f>IF('Res Rent Roll'!$B37="","",Rollover!EV37*'Res Rent Roll'!$S37*'Res Rent Roll'!$C37*(1+'Property Summary'!$L$22)^(Releasing!EW$2-1))</f>
        <v/>
      </c>
      <c r="EX36" s="47" t="str">
        <f>IF('Res Rent Roll'!$B37="","",Rollover!EW37*'Res Rent Roll'!$S37*'Res Rent Roll'!$C37*(1+'Property Summary'!$L$22)^(Releasing!EX$2-1))</f>
        <v/>
      </c>
      <c r="EY36" s="47" t="str">
        <f>IF('Res Rent Roll'!$B37="","",Rollover!EX37*'Res Rent Roll'!$S37*'Res Rent Roll'!$C37*(1+'Property Summary'!$L$22)^(Releasing!EY$2-1))</f>
        <v/>
      </c>
      <c r="EZ36" s="47" t="str">
        <f>IF('Res Rent Roll'!$B37="","",Rollover!EY37*'Res Rent Roll'!$S37*'Res Rent Roll'!$C37*(1+'Property Summary'!$L$22)^(Releasing!EZ$2-1))</f>
        <v/>
      </c>
      <c r="FA36" s="47" t="str">
        <f>IF('Res Rent Roll'!$B37="","",Rollover!EZ37*'Res Rent Roll'!$S37*'Res Rent Roll'!$C37*(1+'Property Summary'!$L$22)^(Releasing!FA$2-1))</f>
        <v/>
      </c>
      <c r="FB36" s="47" t="str">
        <f>IF('Res Rent Roll'!$B37="","",Rollover!FA37*'Res Rent Roll'!$S37*'Res Rent Roll'!$C37*(1+'Property Summary'!$L$22)^(Releasing!FB$2-1))</f>
        <v/>
      </c>
      <c r="FC36" s="47" t="str">
        <f>IF('Res Rent Roll'!$B37="","",Rollover!FB37*'Res Rent Roll'!$S37*'Res Rent Roll'!$C37*(1+'Property Summary'!$L$22)^(Releasing!FC$2-1))</f>
        <v/>
      </c>
      <c r="FD36" s="47" t="str">
        <f>IF('Res Rent Roll'!$B37="","",Rollover!FC37*'Res Rent Roll'!$S37*'Res Rent Roll'!$C37*(1+'Property Summary'!$L$22)^(Releasing!FD$2-1))</f>
        <v/>
      </c>
      <c r="FE36" s="47" t="str">
        <f>IF('Res Rent Roll'!$B37="","",Rollover!FD37*'Res Rent Roll'!$S37*'Res Rent Roll'!$C37*(1+'Property Summary'!$L$22)^(Releasing!FE$2-1))</f>
        <v/>
      </c>
      <c r="FF36" s="47" t="str">
        <f>IF('Res Rent Roll'!$B37="","",Rollover!FE37*'Res Rent Roll'!$S37*'Res Rent Roll'!$C37*(1+'Property Summary'!$L$22)^(Releasing!FF$2-1))</f>
        <v/>
      </c>
      <c r="FG36" s="47" t="str">
        <f>IF('Res Rent Roll'!$B37="","",Rollover!FF37*'Res Rent Roll'!$S37*'Res Rent Roll'!$C37*(1+'Property Summary'!$L$22)^(Releasing!FG$2-1))</f>
        <v/>
      </c>
      <c r="FH36" s="47" t="str">
        <f>IF('Res Rent Roll'!$B37="","",Rollover!FG37*'Res Rent Roll'!$S37*'Res Rent Roll'!$C37*(1+'Property Summary'!$L$22)^(Releasing!FH$2-1))</f>
        <v/>
      </c>
      <c r="FI36" s="47" t="str">
        <f>IF('Res Rent Roll'!$B37="","",Rollover!FH37*'Res Rent Roll'!$S37*'Res Rent Roll'!$C37*(1+'Property Summary'!$L$22)^(Releasing!FI$2-1))</f>
        <v/>
      </c>
      <c r="FJ36" s="47" t="str">
        <f>IF('Res Rent Roll'!$B37="","",Rollover!FI37*'Res Rent Roll'!$S37*'Res Rent Roll'!$C37*(1+'Property Summary'!$L$22)^(Releasing!FJ$2-1))</f>
        <v/>
      </c>
      <c r="FK36" s="47" t="str">
        <f>IF('Res Rent Roll'!$B37="","",Rollover!FJ37*'Res Rent Roll'!$S37*'Res Rent Roll'!$C37*(1+'Property Summary'!$L$22)^(Releasing!FK$2-1))</f>
        <v/>
      </c>
      <c r="FL36" s="47" t="str">
        <f>IF('Res Rent Roll'!$B37="","",Rollover!FK37*'Res Rent Roll'!$S37*'Res Rent Roll'!$C37*(1+'Property Summary'!$L$22)^(Releasing!FL$2-1))</f>
        <v/>
      </c>
      <c r="FM36" s="47" t="str">
        <f>IF('Res Rent Roll'!$B37="","",Rollover!FL37*'Res Rent Roll'!$S37*'Res Rent Roll'!$C37*(1+'Property Summary'!$L$22)^(Releasing!FM$2-1))</f>
        <v/>
      </c>
      <c r="FN36" s="47" t="str">
        <f>IF('Res Rent Roll'!$B37="","",Rollover!FM37*'Res Rent Roll'!$S37*'Res Rent Roll'!$C37*(1+'Property Summary'!$L$22)^(Releasing!FN$2-1))</f>
        <v/>
      </c>
      <c r="FO36" s="47" t="str">
        <f>IF('Res Rent Roll'!$B37="","",Rollover!FN37*'Res Rent Roll'!$S37*'Res Rent Roll'!$C37*(1+'Property Summary'!$L$22)^(Releasing!FO$2-1))</f>
        <v/>
      </c>
      <c r="FP36" s="47" t="str">
        <f>IF('Res Rent Roll'!$B37="","",Rollover!FO37*'Res Rent Roll'!$S37*'Res Rent Roll'!$C37*(1+'Property Summary'!$L$22)^(Releasing!FP$2-1))</f>
        <v/>
      </c>
      <c r="FQ36" s="47" t="str">
        <f>IF('Res Rent Roll'!$B37="","",Rollover!FP37*'Res Rent Roll'!$S37*'Res Rent Roll'!$C37*(1+'Property Summary'!$L$22)^(Releasing!FQ$2-1))</f>
        <v/>
      </c>
      <c r="FR36" s="47" t="str">
        <f>IF('Res Rent Roll'!$B37="","",Rollover!FQ37*'Res Rent Roll'!$S37*'Res Rent Roll'!$C37*(1+'Property Summary'!$L$22)^(Releasing!FR$2-1))</f>
        <v/>
      </c>
      <c r="FS36" s="47" t="str">
        <f>IF('Res Rent Roll'!$B37="","",Rollover!FR37*'Res Rent Roll'!$S37*'Res Rent Roll'!$C37*(1+'Property Summary'!$L$22)^(Releasing!FS$2-1))</f>
        <v/>
      </c>
      <c r="FT36" s="47" t="str">
        <f>IF('Res Rent Roll'!$B37="","",Rollover!FS37*'Res Rent Roll'!$S37*'Res Rent Roll'!$C37*(1+'Property Summary'!$L$22)^(Releasing!FT$2-1))</f>
        <v/>
      </c>
      <c r="FU36" s="47" t="str">
        <f>IF('Res Rent Roll'!$B37="","",Rollover!FT37*'Res Rent Roll'!$S37*'Res Rent Roll'!$C37*(1+'Property Summary'!$L$22)^(Releasing!FU$2-1))</f>
        <v/>
      </c>
      <c r="FV36" s="47" t="str">
        <f>IF('Res Rent Roll'!$B37="","",Rollover!FU37*'Res Rent Roll'!$S37*'Res Rent Roll'!$C37*(1+'Property Summary'!$L$22)^(Releasing!FV$2-1))</f>
        <v/>
      </c>
      <c r="FW36" s="47" t="str">
        <f>IF('Res Rent Roll'!$B37="","",Rollover!FV37*'Res Rent Roll'!$S37*'Res Rent Roll'!$C37*(1+'Property Summary'!$L$22)^(Releasing!FW$2-1))</f>
        <v/>
      </c>
      <c r="FX36" s="47" t="str">
        <f>IF('Res Rent Roll'!$B37="","",Rollover!FW37*'Res Rent Roll'!$S37*'Res Rent Roll'!$C37*(1+'Property Summary'!$L$22)^(Releasing!FX$2-1))</f>
        <v/>
      </c>
      <c r="FY36" s="47" t="str">
        <f>IF('Res Rent Roll'!$B37="","",Rollover!FX37*'Res Rent Roll'!$S37*'Res Rent Roll'!$C37*(1+'Property Summary'!$L$22)^(Releasing!FY$2-1))</f>
        <v/>
      </c>
      <c r="FZ36" s="47" t="str">
        <f>IF('Res Rent Roll'!$B37="","",Rollover!FY37*'Res Rent Roll'!$S37*'Res Rent Roll'!$C37*(1+'Property Summary'!$L$22)^(Releasing!FZ$2-1))</f>
        <v/>
      </c>
      <c r="GA36" s="48" t="str">
        <f>IF('Res Rent Roll'!$B37="","",Rollover!FZ37*'Res Rent Roll'!$S37*'Res Rent Roll'!$C37*(1+'Property Summary'!$L$22)^(Releasing!GA$2-1))</f>
        <v/>
      </c>
    </row>
    <row r="37" spans="2:183" x14ac:dyDescent="0.3">
      <c r="B37" s="42" t="str">
        <f>IF('Res Rent Roll'!$B38="","",'Res Rent Roll'!$B38)</f>
        <v/>
      </c>
      <c r="C37" s="43"/>
      <c r="D37" s="47" t="str">
        <f>IF('Res Rent Roll'!$B38="","",Rollover!C38*'Res Rent Roll'!$S38*'Res Rent Roll'!$C38*(1+'Property Summary'!$L$22)^(Releasing!D$2-1))</f>
        <v/>
      </c>
      <c r="E37" s="47" t="str">
        <f>IF('Res Rent Roll'!$B38="","",Rollover!D38*'Res Rent Roll'!$S38*'Res Rent Roll'!$C38*(1+'Property Summary'!$L$22)^(Releasing!E$2-1))</f>
        <v/>
      </c>
      <c r="F37" s="47" t="str">
        <f>IF('Res Rent Roll'!$B38="","",Rollover!E38*'Res Rent Roll'!$S38*'Res Rent Roll'!$C38*(1+'Property Summary'!$L$22)^(Releasing!F$2-1))</f>
        <v/>
      </c>
      <c r="G37" s="47" t="str">
        <f>IF('Res Rent Roll'!$B38="","",Rollover!F38*'Res Rent Roll'!$S38*'Res Rent Roll'!$C38*(1+'Property Summary'!$L$22)^(Releasing!G$2-1))</f>
        <v/>
      </c>
      <c r="H37" s="47" t="str">
        <f>IF('Res Rent Roll'!$B38="","",Rollover!G38*'Res Rent Roll'!$S38*'Res Rent Roll'!$C38*(1+'Property Summary'!$L$22)^(Releasing!H$2-1))</f>
        <v/>
      </c>
      <c r="I37" s="47" t="str">
        <f>IF('Res Rent Roll'!$B38="","",Rollover!H38*'Res Rent Roll'!$S38*'Res Rent Roll'!$C38*(1+'Property Summary'!$L$22)^(Releasing!I$2-1))</f>
        <v/>
      </c>
      <c r="J37" s="47" t="str">
        <f>IF('Res Rent Roll'!$B38="","",Rollover!I38*'Res Rent Roll'!$S38*'Res Rent Roll'!$C38*(1+'Property Summary'!$L$22)^(Releasing!J$2-1))</f>
        <v/>
      </c>
      <c r="K37" s="47" t="str">
        <f>IF('Res Rent Roll'!$B38="","",Rollover!J38*'Res Rent Roll'!$S38*'Res Rent Roll'!$C38*(1+'Property Summary'!$L$22)^(Releasing!K$2-1))</f>
        <v/>
      </c>
      <c r="L37" s="47" t="str">
        <f>IF('Res Rent Roll'!$B38="","",Rollover!K38*'Res Rent Roll'!$S38*'Res Rent Roll'!$C38*(1+'Property Summary'!$L$22)^(Releasing!L$2-1))</f>
        <v/>
      </c>
      <c r="M37" s="47" t="str">
        <f>IF('Res Rent Roll'!$B38="","",Rollover!L38*'Res Rent Roll'!$S38*'Res Rent Roll'!$C38*(1+'Property Summary'!$L$22)^(Releasing!M$2-1))</f>
        <v/>
      </c>
      <c r="N37" s="47" t="str">
        <f>IF('Res Rent Roll'!$B38="","",Rollover!M38*'Res Rent Roll'!$S38*'Res Rent Roll'!$C38*(1+'Property Summary'!$L$22)^(Releasing!N$2-1))</f>
        <v/>
      </c>
      <c r="O37" s="47" t="str">
        <f>IF('Res Rent Roll'!$B38="","",Rollover!N38*'Res Rent Roll'!$S38*'Res Rent Roll'!$C38*(1+'Property Summary'!$L$22)^(Releasing!O$2-1))</f>
        <v/>
      </c>
      <c r="P37" s="47" t="str">
        <f>IF('Res Rent Roll'!$B38="","",Rollover!O38*'Res Rent Roll'!$S38*'Res Rent Roll'!$C38*(1+'Property Summary'!$L$22)^(Releasing!P$2-1))</f>
        <v/>
      </c>
      <c r="Q37" s="47" t="str">
        <f>IF('Res Rent Roll'!$B38="","",Rollover!P38*'Res Rent Roll'!$S38*'Res Rent Roll'!$C38*(1+'Property Summary'!$L$22)^(Releasing!Q$2-1))</f>
        <v/>
      </c>
      <c r="R37" s="47" t="str">
        <f>IF('Res Rent Roll'!$B38="","",Rollover!Q38*'Res Rent Roll'!$S38*'Res Rent Roll'!$C38*(1+'Property Summary'!$L$22)^(Releasing!R$2-1))</f>
        <v/>
      </c>
      <c r="S37" s="47" t="str">
        <f>IF('Res Rent Roll'!$B38="","",Rollover!R38*'Res Rent Roll'!$S38*'Res Rent Roll'!$C38*(1+'Property Summary'!$L$22)^(Releasing!S$2-1))</f>
        <v/>
      </c>
      <c r="T37" s="47" t="str">
        <f>IF('Res Rent Roll'!$B38="","",Rollover!S38*'Res Rent Roll'!$S38*'Res Rent Roll'!$C38*(1+'Property Summary'!$L$22)^(Releasing!T$2-1))</f>
        <v/>
      </c>
      <c r="U37" s="47" t="str">
        <f>IF('Res Rent Roll'!$B38="","",Rollover!T38*'Res Rent Roll'!$S38*'Res Rent Roll'!$C38*(1+'Property Summary'!$L$22)^(Releasing!U$2-1))</f>
        <v/>
      </c>
      <c r="V37" s="47" t="str">
        <f>IF('Res Rent Roll'!$B38="","",Rollover!U38*'Res Rent Roll'!$S38*'Res Rent Roll'!$C38*(1+'Property Summary'!$L$22)^(Releasing!V$2-1))</f>
        <v/>
      </c>
      <c r="W37" s="47" t="str">
        <f>IF('Res Rent Roll'!$B38="","",Rollover!V38*'Res Rent Roll'!$S38*'Res Rent Roll'!$C38*(1+'Property Summary'!$L$22)^(Releasing!W$2-1))</f>
        <v/>
      </c>
      <c r="X37" s="47" t="str">
        <f>IF('Res Rent Roll'!$B38="","",Rollover!W38*'Res Rent Roll'!$S38*'Res Rent Roll'!$C38*(1+'Property Summary'!$L$22)^(Releasing!X$2-1))</f>
        <v/>
      </c>
      <c r="Y37" s="47" t="str">
        <f>IF('Res Rent Roll'!$B38="","",Rollover!X38*'Res Rent Roll'!$S38*'Res Rent Roll'!$C38*(1+'Property Summary'!$L$22)^(Releasing!Y$2-1))</f>
        <v/>
      </c>
      <c r="Z37" s="47" t="str">
        <f>IF('Res Rent Roll'!$B38="","",Rollover!Y38*'Res Rent Roll'!$S38*'Res Rent Roll'!$C38*(1+'Property Summary'!$L$22)^(Releasing!Z$2-1))</f>
        <v/>
      </c>
      <c r="AA37" s="47" t="str">
        <f>IF('Res Rent Roll'!$B38="","",Rollover!Z38*'Res Rent Roll'!$S38*'Res Rent Roll'!$C38*(1+'Property Summary'!$L$22)^(Releasing!AA$2-1))</f>
        <v/>
      </c>
      <c r="AB37" s="47" t="str">
        <f>IF('Res Rent Roll'!$B38="","",Rollover!AA38*'Res Rent Roll'!$S38*'Res Rent Roll'!$C38*(1+'Property Summary'!$L$22)^(Releasing!AB$2-1))</f>
        <v/>
      </c>
      <c r="AC37" s="47" t="str">
        <f>IF('Res Rent Roll'!$B38="","",Rollover!AB38*'Res Rent Roll'!$S38*'Res Rent Roll'!$C38*(1+'Property Summary'!$L$22)^(Releasing!AC$2-1))</f>
        <v/>
      </c>
      <c r="AD37" s="47" t="str">
        <f>IF('Res Rent Roll'!$B38="","",Rollover!AC38*'Res Rent Roll'!$S38*'Res Rent Roll'!$C38*(1+'Property Summary'!$L$22)^(Releasing!AD$2-1))</f>
        <v/>
      </c>
      <c r="AE37" s="47" t="str">
        <f>IF('Res Rent Roll'!$B38="","",Rollover!AD38*'Res Rent Roll'!$S38*'Res Rent Roll'!$C38*(1+'Property Summary'!$L$22)^(Releasing!AE$2-1))</f>
        <v/>
      </c>
      <c r="AF37" s="47" t="str">
        <f>IF('Res Rent Roll'!$B38="","",Rollover!AE38*'Res Rent Roll'!$S38*'Res Rent Roll'!$C38*(1+'Property Summary'!$L$22)^(Releasing!AF$2-1))</f>
        <v/>
      </c>
      <c r="AG37" s="47" t="str">
        <f>IF('Res Rent Roll'!$B38="","",Rollover!AF38*'Res Rent Roll'!$S38*'Res Rent Roll'!$C38*(1+'Property Summary'!$L$22)^(Releasing!AG$2-1))</f>
        <v/>
      </c>
      <c r="AH37" s="47" t="str">
        <f>IF('Res Rent Roll'!$B38="","",Rollover!AG38*'Res Rent Roll'!$S38*'Res Rent Roll'!$C38*(1+'Property Summary'!$L$22)^(Releasing!AH$2-1))</f>
        <v/>
      </c>
      <c r="AI37" s="47" t="str">
        <f>IF('Res Rent Roll'!$B38="","",Rollover!AH38*'Res Rent Roll'!$S38*'Res Rent Roll'!$C38*(1+'Property Summary'!$L$22)^(Releasing!AI$2-1))</f>
        <v/>
      </c>
      <c r="AJ37" s="47" t="str">
        <f>IF('Res Rent Roll'!$B38="","",Rollover!AI38*'Res Rent Roll'!$S38*'Res Rent Roll'!$C38*(1+'Property Summary'!$L$22)^(Releasing!AJ$2-1))</f>
        <v/>
      </c>
      <c r="AK37" s="47" t="str">
        <f>IF('Res Rent Roll'!$B38="","",Rollover!AJ38*'Res Rent Roll'!$S38*'Res Rent Roll'!$C38*(1+'Property Summary'!$L$22)^(Releasing!AK$2-1))</f>
        <v/>
      </c>
      <c r="AL37" s="47" t="str">
        <f>IF('Res Rent Roll'!$B38="","",Rollover!AK38*'Res Rent Roll'!$S38*'Res Rent Roll'!$C38*(1+'Property Summary'!$L$22)^(Releasing!AL$2-1))</f>
        <v/>
      </c>
      <c r="AM37" s="47" t="str">
        <f>IF('Res Rent Roll'!$B38="","",Rollover!AL38*'Res Rent Roll'!$S38*'Res Rent Roll'!$C38*(1+'Property Summary'!$L$22)^(Releasing!AM$2-1))</f>
        <v/>
      </c>
      <c r="AN37" s="47" t="str">
        <f>IF('Res Rent Roll'!$B38="","",Rollover!AM38*'Res Rent Roll'!$S38*'Res Rent Roll'!$C38*(1+'Property Summary'!$L$22)^(Releasing!AN$2-1))</f>
        <v/>
      </c>
      <c r="AO37" s="47" t="str">
        <f>IF('Res Rent Roll'!$B38="","",Rollover!AN38*'Res Rent Roll'!$S38*'Res Rent Roll'!$C38*(1+'Property Summary'!$L$22)^(Releasing!AO$2-1))</f>
        <v/>
      </c>
      <c r="AP37" s="47" t="str">
        <f>IF('Res Rent Roll'!$B38="","",Rollover!AO38*'Res Rent Roll'!$S38*'Res Rent Roll'!$C38*(1+'Property Summary'!$L$22)^(Releasing!AP$2-1))</f>
        <v/>
      </c>
      <c r="AQ37" s="47" t="str">
        <f>IF('Res Rent Roll'!$B38="","",Rollover!AP38*'Res Rent Roll'!$S38*'Res Rent Roll'!$C38*(1+'Property Summary'!$L$22)^(Releasing!AQ$2-1))</f>
        <v/>
      </c>
      <c r="AR37" s="47" t="str">
        <f>IF('Res Rent Roll'!$B38="","",Rollover!AQ38*'Res Rent Roll'!$S38*'Res Rent Roll'!$C38*(1+'Property Summary'!$L$22)^(Releasing!AR$2-1))</f>
        <v/>
      </c>
      <c r="AS37" s="47" t="str">
        <f>IF('Res Rent Roll'!$B38="","",Rollover!AR38*'Res Rent Roll'!$S38*'Res Rent Roll'!$C38*(1+'Property Summary'!$L$22)^(Releasing!AS$2-1))</f>
        <v/>
      </c>
      <c r="AT37" s="47" t="str">
        <f>IF('Res Rent Roll'!$B38="","",Rollover!AS38*'Res Rent Roll'!$S38*'Res Rent Roll'!$C38*(1+'Property Summary'!$L$22)^(Releasing!AT$2-1))</f>
        <v/>
      </c>
      <c r="AU37" s="47" t="str">
        <f>IF('Res Rent Roll'!$B38="","",Rollover!AT38*'Res Rent Roll'!$S38*'Res Rent Roll'!$C38*(1+'Property Summary'!$L$22)^(Releasing!AU$2-1))</f>
        <v/>
      </c>
      <c r="AV37" s="47" t="str">
        <f>IF('Res Rent Roll'!$B38="","",Rollover!AU38*'Res Rent Roll'!$S38*'Res Rent Roll'!$C38*(1+'Property Summary'!$L$22)^(Releasing!AV$2-1))</f>
        <v/>
      </c>
      <c r="AW37" s="47" t="str">
        <f>IF('Res Rent Roll'!$B38="","",Rollover!AV38*'Res Rent Roll'!$S38*'Res Rent Roll'!$C38*(1+'Property Summary'!$L$22)^(Releasing!AW$2-1))</f>
        <v/>
      </c>
      <c r="AX37" s="47" t="str">
        <f>IF('Res Rent Roll'!$B38="","",Rollover!AW38*'Res Rent Roll'!$S38*'Res Rent Roll'!$C38*(1+'Property Summary'!$L$22)^(Releasing!AX$2-1))</f>
        <v/>
      </c>
      <c r="AY37" s="47" t="str">
        <f>IF('Res Rent Roll'!$B38="","",Rollover!AX38*'Res Rent Roll'!$S38*'Res Rent Roll'!$C38*(1+'Property Summary'!$L$22)^(Releasing!AY$2-1))</f>
        <v/>
      </c>
      <c r="AZ37" s="47" t="str">
        <f>IF('Res Rent Roll'!$B38="","",Rollover!AY38*'Res Rent Roll'!$S38*'Res Rent Roll'!$C38*(1+'Property Summary'!$L$22)^(Releasing!AZ$2-1))</f>
        <v/>
      </c>
      <c r="BA37" s="47" t="str">
        <f>IF('Res Rent Roll'!$B38="","",Rollover!AZ38*'Res Rent Roll'!$S38*'Res Rent Roll'!$C38*(1+'Property Summary'!$L$22)^(Releasing!BA$2-1))</f>
        <v/>
      </c>
      <c r="BB37" s="47" t="str">
        <f>IF('Res Rent Roll'!$B38="","",Rollover!BA38*'Res Rent Roll'!$S38*'Res Rent Roll'!$C38*(1+'Property Summary'!$L$22)^(Releasing!BB$2-1))</f>
        <v/>
      </c>
      <c r="BC37" s="47" t="str">
        <f>IF('Res Rent Roll'!$B38="","",Rollover!BB38*'Res Rent Roll'!$S38*'Res Rent Roll'!$C38*(1+'Property Summary'!$L$22)^(Releasing!BC$2-1))</f>
        <v/>
      </c>
      <c r="BD37" s="47" t="str">
        <f>IF('Res Rent Roll'!$B38="","",Rollover!BC38*'Res Rent Roll'!$S38*'Res Rent Roll'!$C38*(1+'Property Summary'!$L$22)^(Releasing!BD$2-1))</f>
        <v/>
      </c>
      <c r="BE37" s="47" t="str">
        <f>IF('Res Rent Roll'!$B38="","",Rollover!BD38*'Res Rent Roll'!$S38*'Res Rent Roll'!$C38*(1+'Property Summary'!$L$22)^(Releasing!BE$2-1))</f>
        <v/>
      </c>
      <c r="BF37" s="47" t="str">
        <f>IF('Res Rent Roll'!$B38="","",Rollover!BE38*'Res Rent Roll'!$S38*'Res Rent Roll'!$C38*(1+'Property Summary'!$L$22)^(Releasing!BF$2-1))</f>
        <v/>
      </c>
      <c r="BG37" s="47" t="str">
        <f>IF('Res Rent Roll'!$B38="","",Rollover!BF38*'Res Rent Roll'!$S38*'Res Rent Roll'!$C38*(1+'Property Summary'!$L$22)^(Releasing!BG$2-1))</f>
        <v/>
      </c>
      <c r="BH37" s="47" t="str">
        <f>IF('Res Rent Roll'!$B38="","",Rollover!BG38*'Res Rent Roll'!$S38*'Res Rent Roll'!$C38*(1+'Property Summary'!$L$22)^(Releasing!BH$2-1))</f>
        <v/>
      </c>
      <c r="BI37" s="47" t="str">
        <f>IF('Res Rent Roll'!$B38="","",Rollover!BH38*'Res Rent Roll'!$S38*'Res Rent Roll'!$C38*(1+'Property Summary'!$L$22)^(Releasing!BI$2-1))</f>
        <v/>
      </c>
      <c r="BJ37" s="47" t="str">
        <f>IF('Res Rent Roll'!$B38="","",Rollover!BI38*'Res Rent Roll'!$S38*'Res Rent Roll'!$C38*(1+'Property Summary'!$L$22)^(Releasing!BJ$2-1))</f>
        <v/>
      </c>
      <c r="BK37" s="47" t="str">
        <f>IF('Res Rent Roll'!$B38="","",Rollover!BJ38*'Res Rent Roll'!$S38*'Res Rent Roll'!$C38*(1+'Property Summary'!$L$22)^(Releasing!BK$2-1))</f>
        <v/>
      </c>
      <c r="BL37" s="47" t="str">
        <f>IF('Res Rent Roll'!$B38="","",Rollover!BK38*'Res Rent Roll'!$S38*'Res Rent Roll'!$C38*(1+'Property Summary'!$L$22)^(Releasing!BL$2-1))</f>
        <v/>
      </c>
      <c r="BM37" s="47" t="str">
        <f>IF('Res Rent Roll'!$B38="","",Rollover!BL38*'Res Rent Roll'!$S38*'Res Rent Roll'!$C38*(1+'Property Summary'!$L$22)^(Releasing!BM$2-1))</f>
        <v/>
      </c>
      <c r="BN37" s="47" t="str">
        <f>IF('Res Rent Roll'!$B38="","",Rollover!BM38*'Res Rent Roll'!$S38*'Res Rent Roll'!$C38*(1+'Property Summary'!$L$22)^(Releasing!BN$2-1))</f>
        <v/>
      </c>
      <c r="BO37" s="47" t="str">
        <f>IF('Res Rent Roll'!$B38="","",Rollover!BN38*'Res Rent Roll'!$S38*'Res Rent Roll'!$C38*(1+'Property Summary'!$L$22)^(Releasing!BO$2-1))</f>
        <v/>
      </c>
      <c r="BP37" s="47" t="str">
        <f>IF('Res Rent Roll'!$B38="","",Rollover!BO38*'Res Rent Roll'!$S38*'Res Rent Roll'!$C38*(1+'Property Summary'!$L$22)^(Releasing!BP$2-1))</f>
        <v/>
      </c>
      <c r="BQ37" s="47" t="str">
        <f>IF('Res Rent Roll'!$B38="","",Rollover!BP38*'Res Rent Roll'!$S38*'Res Rent Roll'!$C38*(1+'Property Summary'!$L$22)^(Releasing!BQ$2-1))</f>
        <v/>
      </c>
      <c r="BR37" s="47" t="str">
        <f>IF('Res Rent Roll'!$B38="","",Rollover!BQ38*'Res Rent Roll'!$S38*'Res Rent Roll'!$C38*(1+'Property Summary'!$L$22)^(Releasing!BR$2-1))</f>
        <v/>
      </c>
      <c r="BS37" s="47" t="str">
        <f>IF('Res Rent Roll'!$B38="","",Rollover!BR38*'Res Rent Roll'!$S38*'Res Rent Roll'!$C38*(1+'Property Summary'!$L$22)^(Releasing!BS$2-1))</f>
        <v/>
      </c>
      <c r="BT37" s="47" t="str">
        <f>IF('Res Rent Roll'!$B38="","",Rollover!BS38*'Res Rent Roll'!$S38*'Res Rent Roll'!$C38*(1+'Property Summary'!$L$22)^(Releasing!BT$2-1))</f>
        <v/>
      </c>
      <c r="BU37" s="47" t="str">
        <f>IF('Res Rent Roll'!$B38="","",Rollover!BT38*'Res Rent Roll'!$S38*'Res Rent Roll'!$C38*(1+'Property Summary'!$L$22)^(Releasing!BU$2-1))</f>
        <v/>
      </c>
      <c r="BV37" s="47" t="str">
        <f>IF('Res Rent Roll'!$B38="","",Rollover!BU38*'Res Rent Roll'!$S38*'Res Rent Roll'!$C38*(1+'Property Summary'!$L$22)^(Releasing!BV$2-1))</f>
        <v/>
      </c>
      <c r="BW37" s="47" t="str">
        <f>IF('Res Rent Roll'!$B38="","",Rollover!BV38*'Res Rent Roll'!$S38*'Res Rent Roll'!$C38*(1+'Property Summary'!$L$22)^(Releasing!BW$2-1))</f>
        <v/>
      </c>
      <c r="BX37" s="47" t="str">
        <f>IF('Res Rent Roll'!$B38="","",Rollover!BW38*'Res Rent Roll'!$S38*'Res Rent Roll'!$C38*(1+'Property Summary'!$L$22)^(Releasing!BX$2-1))</f>
        <v/>
      </c>
      <c r="BY37" s="47" t="str">
        <f>IF('Res Rent Roll'!$B38="","",Rollover!BX38*'Res Rent Roll'!$S38*'Res Rent Roll'!$C38*(1+'Property Summary'!$L$22)^(Releasing!BY$2-1))</f>
        <v/>
      </c>
      <c r="BZ37" s="47" t="str">
        <f>IF('Res Rent Roll'!$B38="","",Rollover!BY38*'Res Rent Roll'!$S38*'Res Rent Roll'!$C38*(1+'Property Summary'!$L$22)^(Releasing!BZ$2-1))</f>
        <v/>
      </c>
      <c r="CA37" s="47" t="str">
        <f>IF('Res Rent Roll'!$B38="","",Rollover!BZ38*'Res Rent Roll'!$S38*'Res Rent Roll'!$C38*(1+'Property Summary'!$L$22)^(Releasing!CA$2-1))</f>
        <v/>
      </c>
      <c r="CB37" s="47" t="str">
        <f>IF('Res Rent Roll'!$B38="","",Rollover!CA38*'Res Rent Roll'!$S38*'Res Rent Roll'!$C38*(1+'Property Summary'!$L$22)^(Releasing!CB$2-1))</f>
        <v/>
      </c>
      <c r="CC37" s="47" t="str">
        <f>IF('Res Rent Roll'!$B38="","",Rollover!CB38*'Res Rent Roll'!$S38*'Res Rent Roll'!$C38*(1+'Property Summary'!$L$22)^(Releasing!CC$2-1))</f>
        <v/>
      </c>
      <c r="CD37" s="47" t="str">
        <f>IF('Res Rent Roll'!$B38="","",Rollover!CC38*'Res Rent Roll'!$S38*'Res Rent Roll'!$C38*(1+'Property Summary'!$L$22)^(Releasing!CD$2-1))</f>
        <v/>
      </c>
      <c r="CE37" s="47" t="str">
        <f>IF('Res Rent Roll'!$B38="","",Rollover!CD38*'Res Rent Roll'!$S38*'Res Rent Roll'!$C38*(1+'Property Summary'!$L$22)^(Releasing!CE$2-1))</f>
        <v/>
      </c>
      <c r="CF37" s="47" t="str">
        <f>IF('Res Rent Roll'!$B38="","",Rollover!CE38*'Res Rent Roll'!$S38*'Res Rent Roll'!$C38*(1+'Property Summary'!$L$22)^(Releasing!CF$2-1))</f>
        <v/>
      </c>
      <c r="CG37" s="47" t="str">
        <f>IF('Res Rent Roll'!$B38="","",Rollover!CF38*'Res Rent Roll'!$S38*'Res Rent Roll'!$C38*(1+'Property Summary'!$L$22)^(Releasing!CG$2-1))</f>
        <v/>
      </c>
      <c r="CH37" s="47" t="str">
        <f>IF('Res Rent Roll'!$B38="","",Rollover!CG38*'Res Rent Roll'!$S38*'Res Rent Roll'!$C38*(1+'Property Summary'!$L$22)^(Releasing!CH$2-1))</f>
        <v/>
      </c>
      <c r="CI37" s="47" t="str">
        <f>IF('Res Rent Roll'!$B38="","",Rollover!CH38*'Res Rent Roll'!$S38*'Res Rent Roll'!$C38*(1+'Property Summary'!$L$22)^(Releasing!CI$2-1))</f>
        <v/>
      </c>
      <c r="CJ37" s="47" t="str">
        <f>IF('Res Rent Roll'!$B38="","",Rollover!CI38*'Res Rent Roll'!$S38*'Res Rent Roll'!$C38*(1+'Property Summary'!$L$22)^(Releasing!CJ$2-1))</f>
        <v/>
      </c>
      <c r="CK37" s="47" t="str">
        <f>IF('Res Rent Roll'!$B38="","",Rollover!CJ38*'Res Rent Roll'!$S38*'Res Rent Roll'!$C38*(1+'Property Summary'!$L$22)^(Releasing!CK$2-1))</f>
        <v/>
      </c>
      <c r="CL37" s="47" t="str">
        <f>IF('Res Rent Roll'!$B38="","",Rollover!CK38*'Res Rent Roll'!$S38*'Res Rent Roll'!$C38*(1+'Property Summary'!$L$22)^(Releasing!CL$2-1))</f>
        <v/>
      </c>
      <c r="CM37" s="47" t="str">
        <f>IF('Res Rent Roll'!$B38="","",Rollover!CL38*'Res Rent Roll'!$S38*'Res Rent Roll'!$C38*(1+'Property Summary'!$L$22)^(Releasing!CM$2-1))</f>
        <v/>
      </c>
      <c r="CN37" s="47" t="str">
        <f>IF('Res Rent Roll'!$B38="","",Rollover!CM38*'Res Rent Roll'!$S38*'Res Rent Roll'!$C38*(1+'Property Summary'!$L$22)^(Releasing!CN$2-1))</f>
        <v/>
      </c>
      <c r="CO37" s="47" t="str">
        <f>IF('Res Rent Roll'!$B38="","",Rollover!CN38*'Res Rent Roll'!$S38*'Res Rent Roll'!$C38*(1+'Property Summary'!$L$22)^(Releasing!CO$2-1))</f>
        <v/>
      </c>
      <c r="CP37" s="47" t="str">
        <f>IF('Res Rent Roll'!$B38="","",Rollover!CO38*'Res Rent Roll'!$S38*'Res Rent Roll'!$C38*(1+'Property Summary'!$L$22)^(Releasing!CP$2-1))</f>
        <v/>
      </c>
      <c r="CQ37" s="47" t="str">
        <f>IF('Res Rent Roll'!$B38="","",Rollover!CP38*'Res Rent Roll'!$S38*'Res Rent Roll'!$C38*(1+'Property Summary'!$L$22)^(Releasing!CQ$2-1))</f>
        <v/>
      </c>
      <c r="CR37" s="47" t="str">
        <f>IF('Res Rent Roll'!$B38="","",Rollover!CQ38*'Res Rent Roll'!$S38*'Res Rent Roll'!$C38*(1+'Property Summary'!$L$22)^(Releasing!CR$2-1))</f>
        <v/>
      </c>
      <c r="CS37" s="47" t="str">
        <f>IF('Res Rent Roll'!$B38="","",Rollover!CR38*'Res Rent Roll'!$S38*'Res Rent Roll'!$C38*(1+'Property Summary'!$L$22)^(Releasing!CS$2-1))</f>
        <v/>
      </c>
      <c r="CT37" s="47" t="str">
        <f>IF('Res Rent Roll'!$B38="","",Rollover!CS38*'Res Rent Roll'!$S38*'Res Rent Roll'!$C38*(1+'Property Summary'!$L$22)^(Releasing!CT$2-1))</f>
        <v/>
      </c>
      <c r="CU37" s="47" t="str">
        <f>IF('Res Rent Roll'!$B38="","",Rollover!CT38*'Res Rent Roll'!$S38*'Res Rent Roll'!$C38*(1+'Property Summary'!$L$22)^(Releasing!CU$2-1))</f>
        <v/>
      </c>
      <c r="CV37" s="47" t="str">
        <f>IF('Res Rent Roll'!$B38="","",Rollover!CU38*'Res Rent Roll'!$S38*'Res Rent Roll'!$C38*(1+'Property Summary'!$L$22)^(Releasing!CV$2-1))</f>
        <v/>
      </c>
      <c r="CW37" s="47" t="str">
        <f>IF('Res Rent Roll'!$B38="","",Rollover!CV38*'Res Rent Roll'!$S38*'Res Rent Roll'!$C38*(1+'Property Summary'!$L$22)^(Releasing!CW$2-1))</f>
        <v/>
      </c>
      <c r="CX37" s="47" t="str">
        <f>IF('Res Rent Roll'!$B38="","",Rollover!CW38*'Res Rent Roll'!$S38*'Res Rent Roll'!$C38*(1+'Property Summary'!$L$22)^(Releasing!CX$2-1))</f>
        <v/>
      </c>
      <c r="CY37" s="47" t="str">
        <f>IF('Res Rent Roll'!$B38="","",Rollover!CX38*'Res Rent Roll'!$S38*'Res Rent Roll'!$C38*(1+'Property Summary'!$L$22)^(Releasing!CY$2-1))</f>
        <v/>
      </c>
      <c r="CZ37" s="47" t="str">
        <f>IF('Res Rent Roll'!$B38="","",Rollover!CY38*'Res Rent Roll'!$S38*'Res Rent Roll'!$C38*(1+'Property Summary'!$L$22)^(Releasing!CZ$2-1))</f>
        <v/>
      </c>
      <c r="DA37" s="47" t="str">
        <f>IF('Res Rent Roll'!$B38="","",Rollover!CZ38*'Res Rent Roll'!$S38*'Res Rent Roll'!$C38*(1+'Property Summary'!$L$22)^(Releasing!DA$2-1))</f>
        <v/>
      </c>
      <c r="DB37" s="47" t="str">
        <f>IF('Res Rent Roll'!$B38="","",Rollover!DA38*'Res Rent Roll'!$S38*'Res Rent Roll'!$C38*(1+'Property Summary'!$L$22)^(Releasing!DB$2-1))</f>
        <v/>
      </c>
      <c r="DC37" s="47" t="str">
        <f>IF('Res Rent Roll'!$B38="","",Rollover!DB38*'Res Rent Roll'!$S38*'Res Rent Roll'!$C38*(1+'Property Summary'!$L$22)^(Releasing!DC$2-1))</f>
        <v/>
      </c>
      <c r="DD37" s="47" t="str">
        <f>IF('Res Rent Roll'!$B38="","",Rollover!DC38*'Res Rent Roll'!$S38*'Res Rent Roll'!$C38*(1+'Property Summary'!$L$22)^(Releasing!DD$2-1))</f>
        <v/>
      </c>
      <c r="DE37" s="47" t="str">
        <f>IF('Res Rent Roll'!$B38="","",Rollover!DD38*'Res Rent Roll'!$S38*'Res Rent Roll'!$C38*(1+'Property Summary'!$L$22)^(Releasing!DE$2-1))</f>
        <v/>
      </c>
      <c r="DF37" s="47" t="str">
        <f>IF('Res Rent Roll'!$B38="","",Rollover!DE38*'Res Rent Roll'!$S38*'Res Rent Roll'!$C38*(1+'Property Summary'!$L$22)^(Releasing!DF$2-1))</f>
        <v/>
      </c>
      <c r="DG37" s="47" t="str">
        <f>IF('Res Rent Roll'!$B38="","",Rollover!DF38*'Res Rent Roll'!$S38*'Res Rent Roll'!$C38*(1+'Property Summary'!$L$22)^(Releasing!DG$2-1))</f>
        <v/>
      </c>
      <c r="DH37" s="47" t="str">
        <f>IF('Res Rent Roll'!$B38="","",Rollover!DG38*'Res Rent Roll'!$S38*'Res Rent Roll'!$C38*(1+'Property Summary'!$L$22)^(Releasing!DH$2-1))</f>
        <v/>
      </c>
      <c r="DI37" s="47" t="str">
        <f>IF('Res Rent Roll'!$B38="","",Rollover!DH38*'Res Rent Roll'!$S38*'Res Rent Roll'!$C38*(1+'Property Summary'!$L$22)^(Releasing!DI$2-1))</f>
        <v/>
      </c>
      <c r="DJ37" s="47" t="str">
        <f>IF('Res Rent Roll'!$B38="","",Rollover!DI38*'Res Rent Roll'!$S38*'Res Rent Roll'!$C38*(1+'Property Summary'!$L$22)^(Releasing!DJ$2-1))</f>
        <v/>
      </c>
      <c r="DK37" s="47" t="str">
        <f>IF('Res Rent Roll'!$B38="","",Rollover!DJ38*'Res Rent Roll'!$S38*'Res Rent Roll'!$C38*(1+'Property Summary'!$L$22)^(Releasing!DK$2-1))</f>
        <v/>
      </c>
      <c r="DL37" s="47" t="str">
        <f>IF('Res Rent Roll'!$B38="","",Rollover!DK38*'Res Rent Roll'!$S38*'Res Rent Roll'!$C38*(1+'Property Summary'!$L$22)^(Releasing!DL$2-1))</f>
        <v/>
      </c>
      <c r="DM37" s="47" t="str">
        <f>IF('Res Rent Roll'!$B38="","",Rollover!DL38*'Res Rent Roll'!$S38*'Res Rent Roll'!$C38*(1+'Property Summary'!$L$22)^(Releasing!DM$2-1))</f>
        <v/>
      </c>
      <c r="DN37" s="47" t="str">
        <f>IF('Res Rent Roll'!$B38="","",Rollover!DM38*'Res Rent Roll'!$S38*'Res Rent Roll'!$C38*(1+'Property Summary'!$L$22)^(Releasing!DN$2-1))</f>
        <v/>
      </c>
      <c r="DO37" s="47" t="str">
        <f>IF('Res Rent Roll'!$B38="","",Rollover!DN38*'Res Rent Roll'!$S38*'Res Rent Roll'!$C38*(1+'Property Summary'!$L$22)^(Releasing!DO$2-1))</f>
        <v/>
      </c>
      <c r="DP37" s="47" t="str">
        <f>IF('Res Rent Roll'!$B38="","",Rollover!DO38*'Res Rent Roll'!$S38*'Res Rent Roll'!$C38*(1+'Property Summary'!$L$22)^(Releasing!DP$2-1))</f>
        <v/>
      </c>
      <c r="DQ37" s="47" t="str">
        <f>IF('Res Rent Roll'!$B38="","",Rollover!DP38*'Res Rent Roll'!$S38*'Res Rent Roll'!$C38*(1+'Property Summary'!$L$22)^(Releasing!DQ$2-1))</f>
        <v/>
      </c>
      <c r="DR37" s="47" t="str">
        <f>IF('Res Rent Roll'!$B38="","",Rollover!DQ38*'Res Rent Roll'!$S38*'Res Rent Roll'!$C38*(1+'Property Summary'!$L$22)^(Releasing!DR$2-1))</f>
        <v/>
      </c>
      <c r="DS37" s="47" t="str">
        <f>IF('Res Rent Roll'!$B38="","",Rollover!DR38*'Res Rent Roll'!$S38*'Res Rent Roll'!$C38*(1+'Property Summary'!$L$22)^(Releasing!DS$2-1))</f>
        <v/>
      </c>
      <c r="DT37" s="47" t="str">
        <f>IF('Res Rent Roll'!$B38="","",Rollover!DS38*'Res Rent Roll'!$S38*'Res Rent Roll'!$C38*(1+'Property Summary'!$L$22)^(Releasing!DT$2-1))</f>
        <v/>
      </c>
      <c r="DU37" s="47" t="str">
        <f>IF('Res Rent Roll'!$B38="","",Rollover!DT38*'Res Rent Roll'!$S38*'Res Rent Roll'!$C38*(1+'Property Summary'!$L$22)^(Releasing!DU$2-1))</f>
        <v/>
      </c>
      <c r="DV37" s="47" t="str">
        <f>IF('Res Rent Roll'!$B38="","",Rollover!DU38*'Res Rent Roll'!$S38*'Res Rent Roll'!$C38*(1+'Property Summary'!$L$22)^(Releasing!DV$2-1))</f>
        <v/>
      </c>
      <c r="DW37" s="47" t="str">
        <f>IF('Res Rent Roll'!$B38="","",Rollover!DV38*'Res Rent Roll'!$S38*'Res Rent Roll'!$C38*(1+'Property Summary'!$L$22)^(Releasing!DW$2-1))</f>
        <v/>
      </c>
      <c r="DX37" s="47" t="str">
        <f>IF('Res Rent Roll'!$B38="","",Rollover!DW38*'Res Rent Roll'!$S38*'Res Rent Roll'!$C38*(1+'Property Summary'!$L$22)^(Releasing!DX$2-1))</f>
        <v/>
      </c>
      <c r="DY37" s="47" t="str">
        <f>IF('Res Rent Roll'!$B38="","",Rollover!DX38*'Res Rent Roll'!$S38*'Res Rent Roll'!$C38*(1+'Property Summary'!$L$22)^(Releasing!DY$2-1))</f>
        <v/>
      </c>
      <c r="DZ37" s="47" t="str">
        <f>IF('Res Rent Roll'!$B38="","",Rollover!DY38*'Res Rent Roll'!$S38*'Res Rent Roll'!$C38*(1+'Property Summary'!$L$22)^(Releasing!DZ$2-1))</f>
        <v/>
      </c>
      <c r="EA37" s="47" t="str">
        <f>IF('Res Rent Roll'!$B38="","",Rollover!DZ38*'Res Rent Roll'!$S38*'Res Rent Roll'!$C38*(1+'Property Summary'!$L$22)^(Releasing!EA$2-1))</f>
        <v/>
      </c>
      <c r="EB37" s="47" t="str">
        <f>IF('Res Rent Roll'!$B38="","",Rollover!EA38*'Res Rent Roll'!$S38*'Res Rent Roll'!$C38*(1+'Property Summary'!$L$22)^(Releasing!EB$2-1))</f>
        <v/>
      </c>
      <c r="EC37" s="47" t="str">
        <f>IF('Res Rent Roll'!$B38="","",Rollover!EB38*'Res Rent Roll'!$S38*'Res Rent Roll'!$C38*(1+'Property Summary'!$L$22)^(Releasing!EC$2-1))</f>
        <v/>
      </c>
      <c r="ED37" s="47" t="str">
        <f>IF('Res Rent Roll'!$B38="","",Rollover!EC38*'Res Rent Roll'!$S38*'Res Rent Roll'!$C38*(1+'Property Summary'!$L$22)^(Releasing!ED$2-1))</f>
        <v/>
      </c>
      <c r="EE37" s="47" t="str">
        <f>IF('Res Rent Roll'!$B38="","",Rollover!ED38*'Res Rent Roll'!$S38*'Res Rent Roll'!$C38*(1+'Property Summary'!$L$22)^(Releasing!EE$2-1))</f>
        <v/>
      </c>
      <c r="EF37" s="47" t="str">
        <f>IF('Res Rent Roll'!$B38="","",Rollover!EE38*'Res Rent Roll'!$S38*'Res Rent Roll'!$C38*(1+'Property Summary'!$L$22)^(Releasing!EF$2-1))</f>
        <v/>
      </c>
      <c r="EG37" s="47" t="str">
        <f>IF('Res Rent Roll'!$B38="","",Rollover!EF38*'Res Rent Roll'!$S38*'Res Rent Roll'!$C38*(1+'Property Summary'!$L$22)^(Releasing!EG$2-1))</f>
        <v/>
      </c>
      <c r="EH37" s="47" t="str">
        <f>IF('Res Rent Roll'!$B38="","",Rollover!EG38*'Res Rent Roll'!$S38*'Res Rent Roll'!$C38*(1+'Property Summary'!$L$22)^(Releasing!EH$2-1))</f>
        <v/>
      </c>
      <c r="EI37" s="47" t="str">
        <f>IF('Res Rent Roll'!$B38="","",Rollover!EH38*'Res Rent Roll'!$S38*'Res Rent Roll'!$C38*(1+'Property Summary'!$L$22)^(Releasing!EI$2-1))</f>
        <v/>
      </c>
      <c r="EJ37" s="47" t="str">
        <f>IF('Res Rent Roll'!$B38="","",Rollover!EI38*'Res Rent Roll'!$S38*'Res Rent Roll'!$C38*(1+'Property Summary'!$L$22)^(Releasing!EJ$2-1))</f>
        <v/>
      </c>
      <c r="EK37" s="47" t="str">
        <f>IF('Res Rent Roll'!$B38="","",Rollover!EJ38*'Res Rent Roll'!$S38*'Res Rent Roll'!$C38*(1+'Property Summary'!$L$22)^(Releasing!EK$2-1))</f>
        <v/>
      </c>
      <c r="EL37" s="47" t="str">
        <f>IF('Res Rent Roll'!$B38="","",Rollover!EK38*'Res Rent Roll'!$S38*'Res Rent Roll'!$C38*(1+'Property Summary'!$L$22)^(Releasing!EL$2-1))</f>
        <v/>
      </c>
      <c r="EM37" s="47" t="str">
        <f>IF('Res Rent Roll'!$B38="","",Rollover!EL38*'Res Rent Roll'!$S38*'Res Rent Roll'!$C38*(1+'Property Summary'!$L$22)^(Releasing!EM$2-1))</f>
        <v/>
      </c>
      <c r="EN37" s="47" t="str">
        <f>IF('Res Rent Roll'!$B38="","",Rollover!EM38*'Res Rent Roll'!$S38*'Res Rent Roll'!$C38*(1+'Property Summary'!$L$22)^(Releasing!EN$2-1))</f>
        <v/>
      </c>
      <c r="EO37" s="47" t="str">
        <f>IF('Res Rent Roll'!$B38="","",Rollover!EN38*'Res Rent Roll'!$S38*'Res Rent Roll'!$C38*(1+'Property Summary'!$L$22)^(Releasing!EO$2-1))</f>
        <v/>
      </c>
      <c r="EP37" s="47" t="str">
        <f>IF('Res Rent Roll'!$B38="","",Rollover!EO38*'Res Rent Roll'!$S38*'Res Rent Roll'!$C38*(1+'Property Summary'!$L$22)^(Releasing!EP$2-1))</f>
        <v/>
      </c>
      <c r="EQ37" s="47" t="str">
        <f>IF('Res Rent Roll'!$B38="","",Rollover!EP38*'Res Rent Roll'!$S38*'Res Rent Roll'!$C38*(1+'Property Summary'!$L$22)^(Releasing!EQ$2-1))</f>
        <v/>
      </c>
      <c r="ER37" s="47" t="str">
        <f>IF('Res Rent Roll'!$B38="","",Rollover!EQ38*'Res Rent Roll'!$S38*'Res Rent Roll'!$C38*(1+'Property Summary'!$L$22)^(Releasing!ER$2-1))</f>
        <v/>
      </c>
      <c r="ES37" s="47" t="str">
        <f>IF('Res Rent Roll'!$B38="","",Rollover!ER38*'Res Rent Roll'!$S38*'Res Rent Roll'!$C38*(1+'Property Summary'!$L$22)^(Releasing!ES$2-1))</f>
        <v/>
      </c>
      <c r="ET37" s="47" t="str">
        <f>IF('Res Rent Roll'!$B38="","",Rollover!ES38*'Res Rent Roll'!$S38*'Res Rent Roll'!$C38*(1+'Property Summary'!$L$22)^(Releasing!ET$2-1))</f>
        <v/>
      </c>
      <c r="EU37" s="47" t="str">
        <f>IF('Res Rent Roll'!$B38="","",Rollover!ET38*'Res Rent Roll'!$S38*'Res Rent Roll'!$C38*(1+'Property Summary'!$L$22)^(Releasing!EU$2-1))</f>
        <v/>
      </c>
      <c r="EV37" s="47" t="str">
        <f>IF('Res Rent Roll'!$B38="","",Rollover!EU38*'Res Rent Roll'!$S38*'Res Rent Roll'!$C38*(1+'Property Summary'!$L$22)^(Releasing!EV$2-1))</f>
        <v/>
      </c>
      <c r="EW37" s="47" t="str">
        <f>IF('Res Rent Roll'!$B38="","",Rollover!EV38*'Res Rent Roll'!$S38*'Res Rent Roll'!$C38*(1+'Property Summary'!$L$22)^(Releasing!EW$2-1))</f>
        <v/>
      </c>
      <c r="EX37" s="47" t="str">
        <f>IF('Res Rent Roll'!$B38="","",Rollover!EW38*'Res Rent Roll'!$S38*'Res Rent Roll'!$C38*(1+'Property Summary'!$L$22)^(Releasing!EX$2-1))</f>
        <v/>
      </c>
      <c r="EY37" s="47" t="str">
        <f>IF('Res Rent Roll'!$B38="","",Rollover!EX38*'Res Rent Roll'!$S38*'Res Rent Roll'!$C38*(1+'Property Summary'!$L$22)^(Releasing!EY$2-1))</f>
        <v/>
      </c>
      <c r="EZ37" s="47" t="str">
        <f>IF('Res Rent Roll'!$B38="","",Rollover!EY38*'Res Rent Roll'!$S38*'Res Rent Roll'!$C38*(1+'Property Summary'!$L$22)^(Releasing!EZ$2-1))</f>
        <v/>
      </c>
      <c r="FA37" s="47" t="str">
        <f>IF('Res Rent Roll'!$B38="","",Rollover!EZ38*'Res Rent Roll'!$S38*'Res Rent Roll'!$C38*(1+'Property Summary'!$L$22)^(Releasing!FA$2-1))</f>
        <v/>
      </c>
      <c r="FB37" s="47" t="str">
        <f>IF('Res Rent Roll'!$B38="","",Rollover!FA38*'Res Rent Roll'!$S38*'Res Rent Roll'!$C38*(1+'Property Summary'!$L$22)^(Releasing!FB$2-1))</f>
        <v/>
      </c>
      <c r="FC37" s="47" t="str">
        <f>IF('Res Rent Roll'!$B38="","",Rollover!FB38*'Res Rent Roll'!$S38*'Res Rent Roll'!$C38*(1+'Property Summary'!$L$22)^(Releasing!FC$2-1))</f>
        <v/>
      </c>
      <c r="FD37" s="47" t="str">
        <f>IF('Res Rent Roll'!$B38="","",Rollover!FC38*'Res Rent Roll'!$S38*'Res Rent Roll'!$C38*(1+'Property Summary'!$L$22)^(Releasing!FD$2-1))</f>
        <v/>
      </c>
      <c r="FE37" s="47" t="str">
        <f>IF('Res Rent Roll'!$B38="","",Rollover!FD38*'Res Rent Roll'!$S38*'Res Rent Roll'!$C38*(1+'Property Summary'!$L$22)^(Releasing!FE$2-1))</f>
        <v/>
      </c>
      <c r="FF37" s="47" t="str">
        <f>IF('Res Rent Roll'!$B38="","",Rollover!FE38*'Res Rent Roll'!$S38*'Res Rent Roll'!$C38*(1+'Property Summary'!$L$22)^(Releasing!FF$2-1))</f>
        <v/>
      </c>
      <c r="FG37" s="47" t="str">
        <f>IF('Res Rent Roll'!$B38="","",Rollover!FF38*'Res Rent Roll'!$S38*'Res Rent Roll'!$C38*(1+'Property Summary'!$L$22)^(Releasing!FG$2-1))</f>
        <v/>
      </c>
      <c r="FH37" s="47" t="str">
        <f>IF('Res Rent Roll'!$B38="","",Rollover!FG38*'Res Rent Roll'!$S38*'Res Rent Roll'!$C38*(1+'Property Summary'!$L$22)^(Releasing!FH$2-1))</f>
        <v/>
      </c>
      <c r="FI37" s="47" t="str">
        <f>IF('Res Rent Roll'!$B38="","",Rollover!FH38*'Res Rent Roll'!$S38*'Res Rent Roll'!$C38*(1+'Property Summary'!$L$22)^(Releasing!FI$2-1))</f>
        <v/>
      </c>
      <c r="FJ37" s="47" t="str">
        <f>IF('Res Rent Roll'!$B38="","",Rollover!FI38*'Res Rent Roll'!$S38*'Res Rent Roll'!$C38*(1+'Property Summary'!$L$22)^(Releasing!FJ$2-1))</f>
        <v/>
      </c>
      <c r="FK37" s="47" t="str">
        <f>IF('Res Rent Roll'!$B38="","",Rollover!FJ38*'Res Rent Roll'!$S38*'Res Rent Roll'!$C38*(1+'Property Summary'!$L$22)^(Releasing!FK$2-1))</f>
        <v/>
      </c>
      <c r="FL37" s="47" t="str">
        <f>IF('Res Rent Roll'!$B38="","",Rollover!FK38*'Res Rent Roll'!$S38*'Res Rent Roll'!$C38*(1+'Property Summary'!$L$22)^(Releasing!FL$2-1))</f>
        <v/>
      </c>
      <c r="FM37" s="47" t="str">
        <f>IF('Res Rent Roll'!$B38="","",Rollover!FL38*'Res Rent Roll'!$S38*'Res Rent Roll'!$C38*(1+'Property Summary'!$L$22)^(Releasing!FM$2-1))</f>
        <v/>
      </c>
      <c r="FN37" s="47" t="str">
        <f>IF('Res Rent Roll'!$B38="","",Rollover!FM38*'Res Rent Roll'!$S38*'Res Rent Roll'!$C38*(1+'Property Summary'!$L$22)^(Releasing!FN$2-1))</f>
        <v/>
      </c>
      <c r="FO37" s="47" t="str">
        <f>IF('Res Rent Roll'!$B38="","",Rollover!FN38*'Res Rent Roll'!$S38*'Res Rent Roll'!$C38*(1+'Property Summary'!$L$22)^(Releasing!FO$2-1))</f>
        <v/>
      </c>
      <c r="FP37" s="47" t="str">
        <f>IF('Res Rent Roll'!$B38="","",Rollover!FO38*'Res Rent Roll'!$S38*'Res Rent Roll'!$C38*(1+'Property Summary'!$L$22)^(Releasing!FP$2-1))</f>
        <v/>
      </c>
      <c r="FQ37" s="47" t="str">
        <f>IF('Res Rent Roll'!$B38="","",Rollover!FP38*'Res Rent Roll'!$S38*'Res Rent Roll'!$C38*(1+'Property Summary'!$L$22)^(Releasing!FQ$2-1))</f>
        <v/>
      </c>
      <c r="FR37" s="47" t="str">
        <f>IF('Res Rent Roll'!$B38="","",Rollover!FQ38*'Res Rent Roll'!$S38*'Res Rent Roll'!$C38*(1+'Property Summary'!$L$22)^(Releasing!FR$2-1))</f>
        <v/>
      </c>
      <c r="FS37" s="47" t="str">
        <f>IF('Res Rent Roll'!$B38="","",Rollover!FR38*'Res Rent Roll'!$S38*'Res Rent Roll'!$C38*(1+'Property Summary'!$L$22)^(Releasing!FS$2-1))</f>
        <v/>
      </c>
      <c r="FT37" s="47" t="str">
        <f>IF('Res Rent Roll'!$B38="","",Rollover!FS38*'Res Rent Roll'!$S38*'Res Rent Roll'!$C38*(1+'Property Summary'!$L$22)^(Releasing!FT$2-1))</f>
        <v/>
      </c>
      <c r="FU37" s="47" t="str">
        <f>IF('Res Rent Roll'!$B38="","",Rollover!FT38*'Res Rent Roll'!$S38*'Res Rent Roll'!$C38*(1+'Property Summary'!$L$22)^(Releasing!FU$2-1))</f>
        <v/>
      </c>
      <c r="FV37" s="47" t="str">
        <f>IF('Res Rent Roll'!$B38="","",Rollover!FU38*'Res Rent Roll'!$S38*'Res Rent Roll'!$C38*(1+'Property Summary'!$L$22)^(Releasing!FV$2-1))</f>
        <v/>
      </c>
      <c r="FW37" s="47" t="str">
        <f>IF('Res Rent Roll'!$B38="","",Rollover!FV38*'Res Rent Roll'!$S38*'Res Rent Roll'!$C38*(1+'Property Summary'!$L$22)^(Releasing!FW$2-1))</f>
        <v/>
      </c>
      <c r="FX37" s="47" t="str">
        <f>IF('Res Rent Roll'!$B38="","",Rollover!FW38*'Res Rent Roll'!$S38*'Res Rent Roll'!$C38*(1+'Property Summary'!$L$22)^(Releasing!FX$2-1))</f>
        <v/>
      </c>
      <c r="FY37" s="47" t="str">
        <f>IF('Res Rent Roll'!$B38="","",Rollover!FX38*'Res Rent Roll'!$S38*'Res Rent Roll'!$C38*(1+'Property Summary'!$L$22)^(Releasing!FY$2-1))</f>
        <v/>
      </c>
      <c r="FZ37" s="47" t="str">
        <f>IF('Res Rent Roll'!$B38="","",Rollover!FY38*'Res Rent Roll'!$S38*'Res Rent Roll'!$C38*(1+'Property Summary'!$L$22)^(Releasing!FZ$2-1))</f>
        <v/>
      </c>
      <c r="GA37" s="48" t="str">
        <f>IF('Res Rent Roll'!$B38="","",Rollover!FZ38*'Res Rent Roll'!$S38*'Res Rent Roll'!$C38*(1+'Property Summary'!$L$22)^(Releasing!GA$2-1))</f>
        <v/>
      </c>
    </row>
    <row r="38" spans="2:183" x14ac:dyDescent="0.3">
      <c r="B38" s="42" t="str">
        <f>IF('Res Rent Roll'!$B39="","",'Res Rent Roll'!$B39)</f>
        <v/>
      </c>
      <c r="C38" s="43"/>
      <c r="D38" s="47" t="str">
        <f>IF('Res Rent Roll'!$B39="","",Rollover!C39*'Res Rent Roll'!$S39*'Res Rent Roll'!$C39*(1+'Property Summary'!$L$22)^(Releasing!D$2-1))</f>
        <v/>
      </c>
      <c r="E38" s="47" t="str">
        <f>IF('Res Rent Roll'!$B39="","",Rollover!D39*'Res Rent Roll'!$S39*'Res Rent Roll'!$C39*(1+'Property Summary'!$L$22)^(Releasing!E$2-1))</f>
        <v/>
      </c>
      <c r="F38" s="47" t="str">
        <f>IF('Res Rent Roll'!$B39="","",Rollover!E39*'Res Rent Roll'!$S39*'Res Rent Roll'!$C39*(1+'Property Summary'!$L$22)^(Releasing!F$2-1))</f>
        <v/>
      </c>
      <c r="G38" s="47" t="str">
        <f>IF('Res Rent Roll'!$B39="","",Rollover!F39*'Res Rent Roll'!$S39*'Res Rent Roll'!$C39*(1+'Property Summary'!$L$22)^(Releasing!G$2-1))</f>
        <v/>
      </c>
      <c r="H38" s="47" t="str">
        <f>IF('Res Rent Roll'!$B39="","",Rollover!G39*'Res Rent Roll'!$S39*'Res Rent Roll'!$C39*(1+'Property Summary'!$L$22)^(Releasing!H$2-1))</f>
        <v/>
      </c>
      <c r="I38" s="47" t="str">
        <f>IF('Res Rent Roll'!$B39="","",Rollover!H39*'Res Rent Roll'!$S39*'Res Rent Roll'!$C39*(1+'Property Summary'!$L$22)^(Releasing!I$2-1))</f>
        <v/>
      </c>
      <c r="J38" s="47" t="str">
        <f>IF('Res Rent Roll'!$B39="","",Rollover!I39*'Res Rent Roll'!$S39*'Res Rent Roll'!$C39*(1+'Property Summary'!$L$22)^(Releasing!J$2-1))</f>
        <v/>
      </c>
      <c r="K38" s="47" t="str">
        <f>IF('Res Rent Roll'!$B39="","",Rollover!J39*'Res Rent Roll'!$S39*'Res Rent Roll'!$C39*(1+'Property Summary'!$L$22)^(Releasing!K$2-1))</f>
        <v/>
      </c>
      <c r="L38" s="47" t="str">
        <f>IF('Res Rent Roll'!$B39="","",Rollover!K39*'Res Rent Roll'!$S39*'Res Rent Roll'!$C39*(1+'Property Summary'!$L$22)^(Releasing!L$2-1))</f>
        <v/>
      </c>
      <c r="M38" s="47" t="str">
        <f>IF('Res Rent Roll'!$B39="","",Rollover!L39*'Res Rent Roll'!$S39*'Res Rent Roll'!$C39*(1+'Property Summary'!$L$22)^(Releasing!M$2-1))</f>
        <v/>
      </c>
      <c r="N38" s="47" t="str">
        <f>IF('Res Rent Roll'!$B39="","",Rollover!M39*'Res Rent Roll'!$S39*'Res Rent Roll'!$C39*(1+'Property Summary'!$L$22)^(Releasing!N$2-1))</f>
        <v/>
      </c>
      <c r="O38" s="47" t="str">
        <f>IF('Res Rent Roll'!$B39="","",Rollover!N39*'Res Rent Roll'!$S39*'Res Rent Roll'!$C39*(1+'Property Summary'!$L$22)^(Releasing!O$2-1))</f>
        <v/>
      </c>
      <c r="P38" s="47" t="str">
        <f>IF('Res Rent Roll'!$B39="","",Rollover!O39*'Res Rent Roll'!$S39*'Res Rent Roll'!$C39*(1+'Property Summary'!$L$22)^(Releasing!P$2-1))</f>
        <v/>
      </c>
      <c r="Q38" s="47" t="str">
        <f>IF('Res Rent Roll'!$B39="","",Rollover!P39*'Res Rent Roll'!$S39*'Res Rent Roll'!$C39*(1+'Property Summary'!$L$22)^(Releasing!Q$2-1))</f>
        <v/>
      </c>
      <c r="R38" s="47" t="str">
        <f>IF('Res Rent Roll'!$B39="","",Rollover!Q39*'Res Rent Roll'!$S39*'Res Rent Roll'!$C39*(1+'Property Summary'!$L$22)^(Releasing!R$2-1))</f>
        <v/>
      </c>
      <c r="S38" s="47" t="str">
        <f>IF('Res Rent Roll'!$B39="","",Rollover!R39*'Res Rent Roll'!$S39*'Res Rent Roll'!$C39*(1+'Property Summary'!$L$22)^(Releasing!S$2-1))</f>
        <v/>
      </c>
      <c r="T38" s="47" t="str">
        <f>IF('Res Rent Roll'!$B39="","",Rollover!S39*'Res Rent Roll'!$S39*'Res Rent Roll'!$C39*(1+'Property Summary'!$L$22)^(Releasing!T$2-1))</f>
        <v/>
      </c>
      <c r="U38" s="47" t="str">
        <f>IF('Res Rent Roll'!$B39="","",Rollover!T39*'Res Rent Roll'!$S39*'Res Rent Roll'!$C39*(1+'Property Summary'!$L$22)^(Releasing!U$2-1))</f>
        <v/>
      </c>
      <c r="V38" s="47" t="str">
        <f>IF('Res Rent Roll'!$B39="","",Rollover!U39*'Res Rent Roll'!$S39*'Res Rent Roll'!$C39*(1+'Property Summary'!$L$22)^(Releasing!V$2-1))</f>
        <v/>
      </c>
      <c r="W38" s="47" t="str">
        <f>IF('Res Rent Roll'!$B39="","",Rollover!V39*'Res Rent Roll'!$S39*'Res Rent Roll'!$C39*(1+'Property Summary'!$L$22)^(Releasing!W$2-1))</f>
        <v/>
      </c>
      <c r="X38" s="47" t="str">
        <f>IF('Res Rent Roll'!$B39="","",Rollover!W39*'Res Rent Roll'!$S39*'Res Rent Roll'!$C39*(1+'Property Summary'!$L$22)^(Releasing!X$2-1))</f>
        <v/>
      </c>
      <c r="Y38" s="47" t="str">
        <f>IF('Res Rent Roll'!$B39="","",Rollover!X39*'Res Rent Roll'!$S39*'Res Rent Roll'!$C39*(1+'Property Summary'!$L$22)^(Releasing!Y$2-1))</f>
        <v/>
      </c>
      <c r="Z38" s="47" t="str">
        <f>IF('Res Rent Roll'!$B39="","",Rollover!Y39*'Res Rent Roll'!$S39*'Res Rent Roll'!$C39*(1+'Property Summary'!$L$22)^(Releasing!Z$2-1))</f>
        <v/>
      </c>
      <c r="AA38" s="47" t="str">
        <f>IF('Res Rent Roll'!$B39="","",Rollover!Z39*'Res Rent Roll'!$S39*'Res Rent Roll'!$C39*(1+'Property Summary'!$L$22)^(Releasing!AA$2-1))</f>
        <v/>
      </c>
      <c r="AB38" s="47" t="str">
        <f>IF('Res Rent Roll'!$B39="","",Rollover!AA39*'Res Rent Roll'!$S39*'Res Rent Roll'!$C39*(1+'Property Summary'!$L$22)^(Releasing!AB$2-1))</f>
        <v/>
      </c>
      <c r="AC38" s="47" t="str">
        <f>IF('Res Rent Roll'!$B39="","",Rollover!AB39*'Res Rent Roll'!$S39*'Res Rent Roll'!$C39*(1+'Property Summary'!$L$22)^(Releasing!AC$2-1))</f>
        <v/>
      </c>
      <c r="AD38" s="47" t="str">
        <f>IF('Res Rent Roll'!$B39="","",Rollover!AC39*'Res Rent Roll'!$S39*'Res Rent Roll'!$C39*(1+'Property Summary'!$L$22)^(Releasing!AD$2-1))</f>
        <v/>
      </c>
      <c r="AE38" s="47" t="str">
        <f>IF('Res Rent Roll'!$B39="","",Rollover!AD39*'Res Rent Roll'!$S39*'Res Rent Roll'!$C39*(1+'Property Summary'!$L$22)^(Releasing!AE$2-1))</f>
        <v/>
      </c>
      <c r="AF38" s="47" t="str">
        <f>IF('Res Rent Roll'!$B39="","",Rollover!AE39*'Res Rent Roll'!$S39*'Res Rent Roll'!$C39*(1+'Property Summary'!$L$22)^(Releasing!AF$2-1))</f>
        <v/>
      </c>
      <c r="AG38" s="47" t="str">
        <f>IF('Res Rent Roll'!$B39="","",Rollover!AF39*'Res Rent Roll'!$S39*'Res Rent Roll'!$C39*(1+'Property Summary'!$L$22)^(Releasing!AG$2-1))</f>
        <v/>
      </c>
      <c r="AH38" s="47" t="str">
        <f>IF('Res Rent Roll'!$B39="","",Rollover!AG39*'Res Rent Roll'!$S39*'Res Rent Roll'!$C39*(1+'Property Summary'!$L$22)^(Releasing!AH$2-1))</f>
        <v/>
      </c>
      <c r="AI38" s="47" t="str">
        <f>IF('Res Rent Roll'!$B39="","",Rollover!AH39*'Res Rent Roll'!$S39*'Res Rent Roll'!$C39*(1+'Property Summary'!$L$22)^(Releasing!AI$2-1))</f>
        <v/>
      </c>
      <c r="AJ38" s="47" t="str">
        <f>IF('Res Rent Roll'!$B39="","",Rollover!AI39*'Res Rent Roll'!$S39*'Res Rent Roll'!$C39*(1+'Property Summary'!$L$22)^(Releasing!AJ$2-1))</f>
        <v/>
      </c>
      <c r="AK38" s="47" t="str">
        <f>IF('Res Rent Roll'!$B39="","",Rollover!AJ39*'Res Rent Roll'!$S39*'Res Rent Roll'!$C39*(1+'Property Summary'!$L$22)^(Releasing!AK$2-1))</f>
        <v/>
      </c>
      <c r="AL38" s="47" t="str">
        <f>IF('Res Rent Roll'!$B39="","",Rollover!AK39*'Res Rent Roll'!$S39*'Res Rent Roll'!$C39*(1+'Property Summary'!$L$22)^(Releasing!AL$2-1))</f>
        <v/>
      </c>
      <c r="AM38" s="47" t="str">
        <f>IF('Res Rent Roll'!$B39="","",Rollover!AL39*'Res Rent Roll'!$S39*'Res Rent Roll'!$C39*(1+'Property Summary'!$L$22)^(Releasing!AM$2-1))</f>
        <v/>
      </c>
      <c r="AN38" s="47" t="str">
        <f>IF('Res Rent Roll'!$B39="","",Rollover!AM39*'Res Rent Roll'!$S39*'Res Rent Roll'!$C39*(1+'Property Summary'!$L$22)^(Releasing!AN$2-1))</f>
        <v/>
      </c>
      <c r="AO38" s="47" t="str">
        <f>IF('Res Rent Roll'!$B39="","",Rollover!AN39*'Res Rent Roll'!$S39*'Res Rent Roll'!$C39*(1+'Property Summary'!$L$22)^(Releasing!AO$2-1))</f>
        <v/>
      </c>
      <c r="AP38" s="47" t="str">
        <f>IF('Res Rent Roll'!$B39="","",Rollover!AO39*'Res Rent Roll'!$S39*'Res Rent Roll'!$C39*(1+'Property Summary'!$L$22)^(Releasing!AP$2-1))</f>
        <v/>
      </c>
      <c r="AQ38" s="47" t="str">
        <f>IF('Res Rent Roll'!$B39="","",Rollover!AP39*'Res Rent Roll'!$S39*'Res Rent Roll'!$C39*(1+'Property Summary'!$L$22)^(Releasing!AQ$2-1))</f>
        <v/>
      </c>
      <c r="AR38" s="47" t="str">
        <f>IF('Res Rent Roll'!$B39="","",Rollover!AQ39*'Res Rent Roll'!$S39*'Res Rent Roll'!$C39*(1+'Property Summary'!$L$22)^(Releasing!AR$2-1))</f>
        <v/>
      </c>
      <c r="AS38" s="47" t="str">
        <f>IF('Res Rent Roll'!$B39="","",Rollover!AR39*'Res Rent Roll'!$S39*'Res Rent Roll'!$C39*(1+'Property Summary'!$L$22)^(Releasing!AS$2-1))</f>
        <v/>
      </c>
      <c r="AT38" s="47" t="str">
        <f>IF('Res Rent Roll'!$B39="","",Rollover!AS39*'Res Rent Roll'!$S39*'Res Rent Roll'!$C39*(1+'Property Summary'!$L$22)^(Releasing!AT$2-1))</f>
        <v/>
      </c>
      <c r="AU38" s="47" t="str">
        <f>IF('Res Rent Roll'!$B39="","",Rollover!AT39*'Res Rent Roll'!$S39*'Res Rent Roll'!$C39*(1+'Property Summary'!$L$22)^(Releasing!AU$2-1))</f>
        <v/>
      </c>
      <c r="AV38" s="47" t="str">
        <f>IF('Res Rent Roll'!$B39="","",Rollover!AU39*'Res Rent Roll'!$S39*'Res Rent Roll'!$C39*(1+'Property Summary'!$L$22)^(Releasing!AV$2-1))</f>
        <v/>
      </c>
      <c r="AW38" s="47" t="str">
        <f>IF('Res Rent Roll'!$B39="","",Rollover!AV39*'Res Rent Roll'!$S39*'Res Rent Roll'!$C39*(1+'Property Summary'!$L$22)^(Releasing!AW$2-1))</f>
        <v/>
      </c>
      <c r="AX38" s="47" t="str">
        <f>IF('Res Rent Roll'!$B39="","",Rollover!AW39*'Res Rent Roll'!$S39*'Res Rent Roll'!$C39*(1+'Property Summary'!$L$22)^(Releasing!AX$2-1))</f>
        <v/>
      </c>
      <c r="AY38" s="47" t="str">
        <f>IF('Res Rent Roll'!$B39="","",Rollover!AX39*'Res Rent Roll'!$S39*'Res Rent Roll'!$C39*(1+'Property Summary'!$L$22)^(Releasing!AY$2-1))</f>
        <v/>
      </c>
      <c r="AZ38" s="47" t="str">
        <f>IF('Res Rent Roll'!$B39="","",Rollover!AY39*'Res Rent Roll'!$S39*'Res Rent Roll'!$C39*(1+'Property Summary'!$L$22)^(Releasing!AZ$2-1))</f>
        <v/>
      </c>
      <c r="BA38" s="47" t="str">
        <f>IF('Res Rent Roll'!$B39="","",Rollover!AZ39*'Res Rent Roll'!$S39*'Res Rent Roll'!$C39*(1+'Property Summary'!$L$22)^(Releasing!BA$2-1))</f>
        <v/>
      </c>
      <c r="BB38" s="47" t="str">
        <f>IF('Res Rent Roll'!$B39="","",Rollover!BA39*'Res Rent Roll'!$S39*'Res Rent Roll'!$C39*(1+'Property Summary'!$L$22)^(Releasing!BB$2-1))</f>
        <v/>
      </c>
      <c r="BC38" s="47" t="str">
        <f>IF('Res Rent Roll'!$B39="","",Rollover!BB39*'Res Rent Roll'!$S39*'Res Rent Roll'!$C39*(1+'Property Summary'!$L$22)^(Releasing!BC$2-1))</f>
        <v/>
      </c>
      <c r="BD38" s="47" t="str">
        <f>IF('Res Rent Roll'!$B39="","",Rollover!BC39*'Res Rent Roll'!$S39*'Res Rent Roll'!$C39*(1+'Property Summary'!$L$22)^(Releasing!BD$2-1))</f>
        <v/>
      </c>
      <c r="BE38" s="47" t="str">
        <f>IF('Res Rent Roll'!$B39="","",Rollover!BD39*'Res Rent Roll'!$S39*'Res Rent Roll'!$C39*(1+'Property Summary'!$L$22)^(Releasing!BE$2-1))</f>
        <v/>
      </c>
      <c r="BF38" s="47" t="str">
        <f>IF('Res Rent Roll'!$B39="","",Rollover!BE39*'Res Rent Roll'!$S39*'Res Rent Roll'!$C39*(1+'Property Summary'!$L$22)^(Releasing!BF$2-1))</f>
        <v/>
      </c>
      <c r="BG38" s="47" t="str">
        <f>IF('Res Rent Roll'!$B39="","",Rollover!BF39*'Res Rent Roll'!$S39*'Res Rent Roll'!$C39*(1+'Property Summary'!$L$22)^(Releasing!BG$2-1))</f>
        <v/>
      </c>
      <c r="BH38" s="47" t="str">
        <f>IF('Res Rent Roll'!$B39="","",Rollover!BG39*'Res Rent Roll'!$S39*'Res Rent Roll'!$C39*(1+'Property Summary'!$L$22)^(Releasing!BH$2-1))</f>
        <v/>
      </c>
      <c r="BI38" s="47" t="str">
        <f>IF('Res Rent Roll'!$B39="","",Rollover!BH39*'Res Rent Roll'!$S39*'Res Rent Roll'!$C39*(1+'Property Summary'!$L$22)^(Releasing!BI$2-1))</f>
        <v/>
      </c>
      <c r="BJ38" s="47" t="str">
        <f>IF('Res Rent Roll'!$B39="","",Rollover!BI39*'Res Rent Roll'!$S39*'Res Rent Roll'!$C39*(1+'Property Summary'!$L$22)^(Releasing!BJ$2-1))</f>
        <v/>
      </c>
      <c r="BK38" s="47" t="str">
        <f>IF('Res Rent Roll'!$B39="","",Rollover!BJ39*'Res Rent Roll'!$S39*'Res Rent Roll'!$C39*(1+'Property Summary'!$L$22)^(Releasing!BK$2-1))</f>
        <v/>
      </c>
      <c r="BL38" s="47" t="str">
        <f>IF('Res Rent Roll'!$B39="","",Rollover!BK39*'Res Rent Roll'!$S39*'Res Rent Roll'!$C39*(1+'Property Summary'!$L$22)^(Releasing!BL$2-1))</f>
        <v/>
      </c>
      <c r="BM38" s="47" t="str">
        <f>IF('Res Rent Roll'!$B39="","",Rollover!BL39*'Res Rent Roll'!$S39*'Res Rent Roll'!$C39*(1+'Property Summary'!$L$22)^(Releasing!BM$2-1))</f>
        <v/>
      </c>
      <c r="BN38" s="47" t="str">
        <f>IF('Res Rent Roll'!$B39="","",Rollover!BM39*'Res Rent Roll'!$S39*'Res Rent Roll'!$C39*(1+'Property Summary'!$L$22)^(Releasing!BN$2-1))</f>
        <v/>
      </c>
      <c r="BO38" s="47" t="str">
        <f>IF('Res Rent Roll'!$B39="","",Rollover!BN39*'Res Rent Roll'!$S39*'Res Rent Roll'!$C39*(1+'Property Summary'!$L$22)^(Releasing!BO$2-1))</f>
        <v/>
      </c>
      <c r="BP38" s="47" t="str">
        <f>IF('Res Rent Roll'!$B39="","",Rollover!BO39*'Res Rent Roll'!$S39*'Res Rent Roll'!$C39*(1+'Property Summary'!$L$22)^(Releasing!BP$2-1))</f>
        <v/>
      </c>
      <c r="BQ38" s="47" t="str">
        <f>IF('Res Rent Roll'!$B39="","",Rollover!BP39*'Res Rent Roll'!$S39*'Res Rent Roll'!$C39*(1+'Property Summary'!$L$22)^(Releasing!BQ$2-1))</f>
        <v/>
      </c>
      <c r="BR38" s="47" t="str">
        <f>IF('Res Rent Roll'!$B39="","",Rollover!BQ39*'Res Rent Roll'!$S39*'Res Rent Roll'!$C39*(1+'Property Summary'!$L$22)^(Releasing!BR$2-1))</f>
        <v/>
      </c>
      <c r="BS38" s="47" t="str">
        <f>IF('Res Rent Roll'!$B39="","",Rollover!BR39*'Res Rent Roll'!$S39*'Res Rent Roll'!$C39*(1+'Property Summary'!$L$22)^(Releasing!BS$2-1))</f>
        <v/>
      </c>
      <c r="BT38" s="47" t="str">
        <f>IF('Res Rent Roll'!$B39="","",Rollover!BS39*'Res Rent Roll'!$S39*'Res Rent Roll'!$C39*(1+'Property Summary'!$L$22)^(Releasing!BT$2-1))</f>
        <v/>
      </c>
      <c r="BU38" s="47" t="str">
        <f>IF('Res Rent Roll'!$B39="","",Rollover!BT39*'Res Rent Roll'!$S39*'Res Rent Roll'!$C39*(1+'Property Summary'!$L$22)^(Releasing!BU$2-1))</f>
        <v/>
      </c>
      <c r="BV38" s="47" t="str">
        <f>IF('Res Rent Roll'!$B39="","",Rollover!BU39*'Res Rent Roll'!$S39*'Res Rent Roll'!$C39*(1+'Property Summary'!$L$22)^(Releasing!BV$2-1))</f>
        <v/>
      </c>
      <c r="BW38" s="47" t="str">
        <f>IF('Res Rent Roll'!$B39="","",Rollover!BV39*'Res Rent Roll'!$S39*'Res Rent Roll'!$C39*(1+'Property Summary'!$L$22)^(Releasing!BW$2-1))</f>
        <v/>
      </c>
      <c r="BX38" s="47" t="str">
        <f>IF('Res Rent Roll'!$B39="","",Rollover!BW39*'Res Rent Roll'!$S39*'Res Rent Roll'!$C39*(1+'Property Summary'!$L$22)^(Releasing!BX$2-1))</f>
        <v/>
      </c>
      <c r="BY38" s="47" t="str">
        <f>IF('Res Rent Roll'!$B39="","",Rollover!BX39*'Res Rent Roll'!$S39*'Res Rent Roll'!$C39*(1+'Property Summary'!$L$22)^(Releasing!BY$2-1))</f>
        <v/>
      </c>
      <c r="BZ38" s="47" t="str">
        <f>IF('Res Rent Roll'!$B39="","",Rollover!BY39*'Res Rent Roll'!$S39*'Res Rent Roll'!$C39*(1+'Property Summary'!$L$22)^(Releasing!BZ$2-1))</f>
        <v/>
      </c>
      <c r="CA38" s="47" t="str">
        <f>IF('Res Rent Roll'!$B39="","",Rollover!BZ39*'Res Rent Roll'!$S39*'Res Rent Roll'!$C39*(1+'Property Summary'!$L$22)^(Releasing!CA$2-1))</f>
        <v/>
      </c>
      <c r="CB38" s="47" t="str">
        <f>IF('Res Rent Roll'!$B39="","",Rollover!CA39*'Res Rent Roll'!$S39*'Res Rent Roll'!$C39*(1+'Property Summary'!$L$22)^(Releasing!CB$2-1))</f>
        <v/>
      </c>
      <c r="CC38" s="47" t="str">
        <f>IF('Res Rent Roll'!$B39="","",Rollover!CB39*'Res Rent Roll'!$S39*'Res Rent Roll'!$C39*(1+'Property Summary'!$L$22)^(Releasing!CC$2-1))</f>
        <v/>
      </c>
      <c r="CD38" s="47" t="str">
        <f>IF('Res Rent Roll'!$B39="","",Rollover!CC39*'Res Rent Roll'!$S39*'Res Rent Roll'!$C39*(1+'Property Summary'!$L$22)^(Releasing!CD$2-1))</f>
        <v/>
      </c>
      <c r="CE38" s="47" t="str">
        <f>IF('Res Rent Roll'!$B39="","",Rollover!CD39*'Res Rent Roll'!$S39*'Res Rent Roll'!$C39*(1+'Property Summary'!$L$22)^(Releasing!CE$2-1))</f>
        <v/>
      </c>
      <c r="CF38" s="47" t="str">
        <f>IF('Res Rent Roll'!$B39="","",Rollover!CE39*'Res Rent Roll'!$S39*'Res Rent Roll'!$C39*(1+'Property Summary'!$L$22)^(Releasing!CF$2-1))</f>
        <v/>
      </c>
      <c r="CG38" s="47" t="str">
        <f>IF('Res Rent Roll'!$B39="","",Rollover!CF39*'Res Rent Roll'!$S39*'Res Rent Roll'!$C39*(1+'Property Summary'!$L$22)^(Releasing!CG$2-1))</f>
        <v/>
      </c>
      <c r="CH38" s="47" t="str">
        <f>IF('Res Rent Roll'!$B39="","",Rollover!CG39*'Res Rent Roll'!$S39*'Res Rent Roll'!$C39*(1+'Property Summary'!$L$22)^(Releasing!CH$2-1))</f>
        <v/>
      </c>
      <c r="CI38" s="47" t="str">
        <f>IF('Res Rent Roll'!$B39="","",Rollover!CH39*'Res Rent Roll'!$S39*'Res Rent Roll'!$C39*(1+'Property Summary'!$L$22)^(Releasing!CI$2-1))</f>
        <v/>
      </c>
      <c r="CJ38" s="47" t="str">
        <f>IF('Res Rent Roll'!$B39="","",Rollover!CI39*'Res Rent Roll'!$S39*'Res Rent Roll'!$C39*(1+'Property Summary'!$L$22)^(Releasing!CJ$2-1))</f>
        <v/>
      </c>
      <c r="CK38" s="47" t="str">
        <f>IF('Res Rent Roll'!$B39="","",Rollover!CJ39*'Res Rent Roll'!$S39*'Res Rent Roll'!$C39*(1+'Property Summary'!$L$22)^(Releasing!CK$2-1))</f>
        <v/>
      </c>
      <c r="CL38" s="47" t="str">
        <f>IF('Res Rent Roll'!$B39="","",Rollover!CK39*'Res Rent Roll'!$S39*'Res Rent Roll'!$C39*(1+'Property Summary'!$L$22)^(Releasing!CL$2-1))</f>
        <v/>
      </c>
      <c r="CM38" s="47" t="str">
        <f>IF('Res Rent Roll'!$B39="","",Rollover!CL39*'Res Rent Roll'!$S39*'Res Rent Roll'!$C39*(1+'Property Summary'!$L$22)^(Releasing!CM$2-1))</f>
        <v/>
      </c>
      <c r="CN38" s="47" t="str">
        <f>IF('Res Rent Roll'!$B39="","",Rollover!CM39*'Res Rent Roll'!$S39*'Res Rent Roll'!$C39*(1+'Property Summary'!$L$22)^(Releasing!CN$2-1))</f>
        <v/>
      </c>
      <c r="CO38" s="47" t="str">
        <f>IF('Res Rent Roll'!$B39="","",Rollover!CN39*'Res Rent Roll'!$S39*'Res Rent Roll'!$C39*(1+'Property Summary'!$L$22)^(Releasing!CO$2-1))</f>
        <v/>
      </c>
      <c r="CP38" s="47" t="str">
        <f>IF('Res Rent Roll'!$B39="","",Rollover!CO39*'Res Rent Roll'!$S39*'Res Rent Roll'!$C39*(1+'Property Summary'!$L$22)^(Releasing!CP$2-1))</f>
        <v/>
      </c>
      <c r="CQ38" s="47" t="str">
        <f>IF('Res Rent Roll'!$B39="","",Rollover!CP39*'Res Rent Roll'!$S39*'Res Rent Roll'!$C39*(1+'Property Summary'!$L$22)^(Releasing!CQ$2-1))</f>
        <v/>
      </c>
      <c r="CR38" s="47" t="str">
        <f>IF('Res Rent Roll'!$B39="","",Rollover!CQ39*'Res Rent Roll'!$S39*'Res Rent Roll'!$C39*(1+'Property Summary'!$L$22)^(Releasing!CR$2-1))</f>
        <v/>
      </c>
      <c r="CS38" s="47" t="str">
        <f>IF('Res Rent Roll'!$B39="","",Rollover!CR39*'Res Rent Roll'!$S39*'Res Rent Roll'!$C39*(1+'Property Summary'!$L$22)^(Releasing!CS$2-1))</f>
        <v/>
      </c>
      <c r="CT38" s="47" t="str">
        <f>IF('Res Rent Roll'!$B39="","",Rollover!CS39*'Res Rent Roll'!$S39*'Res Rent Roll'!$C39*(1+'Property Summary'!$L$22)^(Releasing!CT$2-1))</f>
        <v/>
      </c>
      <c r="CU38" s="47" t="str">
        <f>IF('Res Rent Roll'!$B39="","",Rollover!CT39*'Res Rent Roll'!$S39*'Res Rent Roll'!$C39*(1+'Property Summary'!$L$22)^(Releasing!CU$2-1))</f>
        <v/>
      </c>
      <c r="CV38" s="47" t="str">
        <f>IF('Res Rent Roll'!$B39="","",Rollover!CU39*'Res Rent Roll'!$S39*'Res Rent Roll'!$C39*(1+'Property Summary'!$L$22)^(Releasing!CV$2-1))</f>
        <v/>
      </c>
      <c r="CW38" s="47" t="str">
        <f>IF('Res Rent Roll'!$B39="","",Rollover!CV39*'Res Rent Roll'!$S39*'Res Rent Roll'!$C39*(1+'Property Summary'!$L$22)^(Releasing!CW$2-1))</f>
        <v/>
      </c>
      <c r="CX38" s="47" t="str">
        <f>IF('Res Rent Roll'!$B39="","",Rollover!CW39*'Res Rent Roll'!$S39*'Res Rent Roll'!$C39*(1+'Property Summary'!$L$22)^(Releasing!CX$2-1))</f>
        <v/>
      </c>
      <c r="CY38" s="47" t="str">
        <f>IF('Res Rent Roll'!$B39="","",Rollover!CX39*'Res Rent Roll'!$S39*'Res Rent Roll'!$C39*(1+'Property Summary'!$L$22)^(Releasing!CY$2-1))</f>
        <v/>
      </c>
      <c r="CZ38" s="47" t="str">
        <f>IF('Res Rent Roll'!$B39="","",Rollover!CY39*'Res Rent Roll'!$S39*'Res Rent Roll'!$C39*(1+'Property Summary'!$L$22)^(Releasing!CZ$2-1))</f>
        <v/>
      </c>
      <c r="DA38" s="47" t="str">
        <f>IF('Res Rent Roll'!$B39="","",Rollover!CZ39*'Res Rent Roll'!$S39*'Res Rent Roll'!$C39*(1+'Property Summary'!$L$22)^(Releasing!DA$2-1))</f>
        <v/>
      </c>
      <c r="DB38" s="47" t="str">
        <f>IF('Res Rent Roll'!$B39="","",Rollover!DA39*'Res Rent Roll'!$S39*'Res Rent Roll'!$C39*(1+'Property Summary'!$L$22)^(Releasing!DB$2-1))</f>
        <v/>
      </c>
      <c r="DC38" s="47" t="str">
        <f>IF('Res Rent Roll'!$B39="","",Rollover!DB39*'Res Rent Roll'!$S39*'Res Rent Roll'!$C39*(1+'Property Summary'!$L$22)^(Releasing!DC$2-1))</f>
        <v/>
      </c>
      <c r="DD38" s="47" t="str">
        <f>IF('Res Rent Roll'!$B39="","",Rollover!DC39*'Res Rent Roll'!$S39*'Res Rent Roll'!$C39*(1+'Property Summary'!$L$22)^(Releasing!DD$2-1))</f>
        <v/>
      </c>
      <c r="DE38" s="47" t="str">
        <f>IF('Res Rent Roll'!$B39="","",Rollover!DD39*'Res Rent Roll'!$S39*'Res Rent Roll'!$C39*(1+'Property Summary'!$L$22)^(Releasing!DE$2-1))</f>
        <v/>
      </c>
      <c r="DF38" s="47" t="str">
        <f>IF('Res Rent Roll'!$B39="","",Rollover!DE39*'Res Rent Roll'!$S39*'Res Rent Roll'!$C39*(1+'Property Summary'!$L$22)^(Releasing!DF$2-1))</f>
        <v/>
      </c>
      <c r="DG38" s="47" t="str">
        <f>IF('Res Rent Roll'!$B39="","",Rollover!DF39*'Res Rent Roll'!$S39*'Res Rent Roll'!$C39*(1+'Property Summary'!$L$22)^(Releasing!DG$2-1))</f>
        <v/>
      </c>
      <c r="DH38" s="47" t="str">
        <f>IF('Res Rent Roll'!$B39="","",Rollover!DG39*'Res Rent Roll'!$S39*'Res Rent Roll'!$C39*(1+'Property Summary'!$L$22)^(Releasing!DH$2-1))</f>
        <v/>
      </c>
      <c r="DI38" s="47" t="str">
        <f>IF('Res Rent Roll'!$B39="","",Rollover!DH39*'Res Rent Roll'!$S39*'Res Rent Roll'!$C39*(1+'Property Summary'!$L$22)^(Releasing!DI$2-1))</f>
        <v/>
      </c>
      <c r="DJ38" s="47" t="str">
        <f>IF('Res Rent Roll'!$B39="","",Rollover!DI39*'Res Rent Roll'!$S39*'Res Rent Roll'!$C39*(1+'Property Summary'!$L$22)^(Releasing!DJ$2-1))</f>
        <v/>
      </c>
      <c r="DK38" s="47" t="str">
        <f>IF('Res Rent Roll'!$B39="","",Rollover!DJ39*'Res Rent Roll'!$S39*'Res Rent Roll'!$C39*(1+'Property Summary'!$L$22)^(Releasing!DK$2-1))</f>
        <v/>
      </c>
      <c r="DL38" s="47" t="str">
        <f>IF('Res Rent Roll'!$B39="","",Rollover!DK39*'Res Rent Roll'!$S39*'Res Rent Roll'!$C39*(1+'Property Summary'!$L$22)^(Releasing!DL$2-1))</f>
        <v/>
      </c>
      <c r="DM38" s="47" t="str">
        <f>IF('Res Rent Roll'!$B39="","",Rollover!DL39*'Res Rent Roll'!$S39*'Res Rent Roll'!$C39*(1+'Property Summary'!$L$22)^(Releasing!DM$2-1))</f>
        <v/>
      </c>
      <c r="DN38" s="47" t="str">
        <f>IF('Res Rent Roll'!$B39="","",Rollover!DM39*'Res Rent Roll'!$S39*'Res Rent Roll'!$C39*(1+'Property Summary'!$L$22)^(Releasing!DN$2-1))</f>
        <v/>
      </c>
      <c r="DO38" s="47" t="str">
        <f>IF('Res Rent Roll'!$B39="","",Rollover!DN39*'Res Rent Roll'!$S39*'Res Rent Roll'!$C39*(1+'Property Summary'!$L$22)^(Releasing!DO$2-1))</f>
        <v/>
      </c>
      <c r="DP38" s="47" t="str">
        <f>IF('Res Rent Roll'!$B39="","",Rollover!DO39*'Res Rent Roll'!$S39*'Res Rent Roll'!$C39*(1+'Property Summary'!$L$22)^(Releasing!DP$2-1))</f>
        <v/>
      </c>
      <c r="DQ38" s="47" t="str">
        <f>IF('Res Rent Roll'!$B39="","",Rollover!DP39*'Res Rent Roll'!$S39*'Res Rent Roll'!$C39*(1+'Property Summary'!$L$22)^(Releasing!DQ$2-1))</f>
        <v/>
      </c>
      <c r="DR38" s="47" t="str">
        <f>IF('Res Rent Roll'!$B39="","",Rollover!DQ39*'Res Rent Roll'!$S39*'Res Rent Roll'!$C39*(1+'Property Summary'!$L$22)^(Releasing!DR$2-1))</f>
        <v/>
      </c>
      <c r="DS38" s="47" t="str">
        <f>IF('Res Rent Roll'!$B39="","",Rollover!DR39*'Res Rent Roll'!$S39*'Res Rent Roll'!$C39*(1+'Property Summary'!$L$22)^(Releasing!DS$2-1))</f>
        <v/>
      </c>
      <c r="DT38" s="47" t="str">
        <f>IF('Res Rent Roll'!$B39="","",Rollover!DS39*'Res Rent Roll'!$S39*'Res Rent Roll'!$C39*(1+'Property Summary'!$L$22)^(Releasing!DT$2-1))</f>
        <v/>
      </c>
      <c r="DU38" s="47" t="str">
        <f>IF('Res Rent Roll'!$B39="","",Rollover!DT39*'Res Rent Roll'!$S39*'Res Rent Roll'!$C39*(1+'Property Summary'!$L$22)^(Releasing!DU$2-1))</f>
        <v/>
      </c>
      <c r="DV38" s="47" t="str">
        <f>IF('Res Rent Roll'!$B39="","",Rollover!DU39*'Res Rent Roll'!$S39*'Res Rent Roll'!$C39*(1+'Property Summary'!$L$22)^(Releasing!DV$2-1))</f>
        <v/>
      </c>
      <c r="DW38" s="47" t="str">
        <f>IF('Res Rent Roll'!$B39="","",Rollover!DV39*'Res Rent Roll'!$S39*'Res Rent Roll'!$C39*(1+'Property Summary'!$L$22)^(Releasing!DW$2-1))</f>
        <v/>
      </c>
      <c r="DX38" s="47" t="str">
        <f>IF('Res Rent Roll'!$B39="","",Rollover!DW39*'Res Rent Roll'!$S39*'Res Rent Roll'!$C39*(1+'Property Summary'!$L$22)^(Releasing!DX$2-1))</f>
        <v/>
      </c>
      <c r="DY38" s="47" t="str">
        <f>IF('Res Rent Roll'!$B39="","",Rollover!DX39*'Res Rent Roll'!$S39*'Res Rent Roll'!$C39*(1+'Property Summary'!$L$22)^(Releasing!DY$2-1))</f>
        <v/>
      </c>
      <c r="DZ38" s="47" t="str">
        <f>IF('Res Rent Roll'!$B39="","",Rollover!DY39*'Res Rent Roll'!$S39*'Res Rent Roll'!$C39*(1+'Property Summary'!$L$22)^(Releasing!DZ$2-1))</f>
        <v/>
      </c>
      <c r="EA38" s="47" t="str">
        <f>IF('Res Rent Roll'!$B39="","",Rollover!DZ39*'Res Rent Roll'!$S39*'Res Rent Roll'!$C39*(1+'Property Summary'!$L$22)^(Releasing!EA$2-1))</f>
        <v/>
      </c>
      <c r="EB38" s="47" t="str">
        <f>IF('Res Rent Roll'!$B39="","",Rollover!EA39*'Res Rent Roll'!$S39*'Res Rent Roll'!$C39*(1+'Property Summary'!$L$22)^(Releasing!EB$2-1))</f>
        <v/>
      </c>
      <c r="EC38" s="47" t="str">
        <f>IF('Res Rent Roll'!$B39="","",Rollover!EB39*'Res Rent Roll'!$S39*'Res Rent Roll'!$C39*(1+'Property Summary'!$L$22)^(Releasing!EC$2-1))</f>
        <v/>
      </c>
      <c r="ED38" s="47" t="str">
        <f>IF('Res Rent Roll'!$B39="","",Rollover!EC39*'Res Rent Roll'!$S39*'Res Rent Roll'!$C39*(1+'Property Summary'!$L$22)^(Releasing!ED$2-1))</f>
        <v/>
      </c>
      <c r="EE38" s="47" t="str">
        <f>IF('Res Rent Roll'!$B39="","",Rollover!ED39*'Res Rent Roll'!$S39*'Res Rent Roll'!$C39*(1+'Property Summary'!$L$22)^(Releasing!EE$2-1))</f>
        <v/>
      </c>
      <c r="EF38" s="47" t="str">
        <f>IF('Res Rent Roll'!$B39="","",Rollover!EE39*'Res Rent Roll'!$S39*'Res Rent Roll'!$C39*(1+'Property Summary'!$L$22)^(Releasing!EF$2-1))</f>
        <v/>
      </c>
      <c r="EG38" s="47" t="str">
        <f>IF('Res Rent Roll'!$B39="","",Rollover!EF39*'Res Rent Roll'!$S39*'Res Rent Roll'!$C39*(1+'Property Summary'!$L$22)^(Releasing!EG$2-1))</f>
        <v/>
      </c>
      <c r="EH38" s="47" t="str">
        <f>IF('Res Rent Roll'!$B39="","",Rollover!EG39*'Res Rent Roll'!$S39*'Res Rent Roll'!$C39*(1+'Property Summary'!$L$22)^(Releasing!EH$2-1))</f>
        <v/>
      </c>
      <c r="EI38" s="47" t="str">
        <f>IF('Res Rent Roll'!$B39="","",Rollover!EH39*'Res Rent Roll'!$S39*'Res Rent Roll'!$C39*(1+'Property Summary'!$L$22)^(Releasing!EI$2-1))</f>
        <v/>
      </c>
      <c r="EJ38" s="47" t="str">
        <f>IF('Res Rent Roll'!$B39="","",Rollover!EI39*'Res Rent Roll'!$S39*'Res Rent Roll'!$C39*(1+'Property Summary'!$L$22)^(Releasing!EJ$2-1))</f>
        <v/>
      </c>
      <c r="EK38" s="47" t="str">
        <f>IF('Res Rent Roll'!$B39="","",Rollover!EJ39*'Res Rent Roll'!$S39*'Res Rent Roll'!$C39*(1+'Property Summary'!$L$22)^(Releasing!EK$2-1))</f>
        <v/>
      </c>
      <c r="EL38" s="47" t="str">
        <f>IF('Res Rent Roll'!$B39="","",Rollover!EK39*'Res Rent Roll'!$S39*'Res Rent Roll'!$C39*(1+'Property Summary'!$L$22)^(Releasing!EL$2-1))</f>
        <v/>
      </c>
      <c r="EM38" s="47" t="str">
        <f>IF('Res Rent Roll'!$B39="","",Rollover!EL39*'Res Rent Roll'!$S39*'Res Rent Roll'!$C39*(1+'Property Summary'!$L$22)^(Releasing!EM$2-1))</f>
        <v/>
      </c>
      <c r="EN38" s="47" t="str">
        <f>IF('Res Rent Roll'!$B39="","",Rollover!EM39*'Res Rent Roll'!$S39*'Res Rent Roll'!$C39*(1+'Property Summary'!$L$22)^(Releasing!EN$2-1))</f>
        <v/>
      </c>
      <c r="EO38" s="47" t="str">
        <f>IF('Res Rent Roll'!$B39="","",Rollover!EN39*'Res Rent Roll'!$S39*'Res Rent Roll'!$C39*(1+'Property Summary'!$L$22)^(Releasing!EO$2-1))</f>
        <v/>
      </c>
      <c r="EP38" s="47" t="str">
        <f>IF('Res Rent Roll'!$B39="","",Rollover!EO39*'Res Rent Roll'!$S39*'Res Rent Roll'!$C39*(1+'Property Summary'!$L$22)^(Releasing!EP$2-1))</f>
        <v/>
      </c>
      <c r="EQ38" s="47" t="str">
        <f>IF('Res Rent Roll'!$B39="","",Rollover!EP39*'Res Rent Roll'!$S39*'Res Rent Roll'!$C39*(1+'Property Summary'!$L$22)^(Releasing!EQ$2-1))</f>
        <v/>
      </c>
      <c r="ER38" s="47" t="str">
        <f>IF('Res Rent Roll'!$B39="","",Rollover!EQ39*'Res Rent Roll'!$S39*'Res Rent Roll'!$C39*(1+'Property Summary'!$L$22)^(Releasing!ER$2-1))</f>
        <v/>
      </c>
      <c r="ES38" s="47" t="str">
        <f>IF('Res Rent Roll'!$B39="","",Rollover!ER39*'Res Rent Roll'!$S39*'Res Rent Roll'!$C39*(1+'Property Summary'!$L$22)^(Releasing!ES$2-1))</f>
        <v/>
      </c>
      <c r="ET38" s="47" t="str">
        <f>IF('Res Rent Roll'!$B39="","",Rollover!ES39*'Res Rent Roll'!$S39*'Res Rent Roll'!$C39*(1+'Property Summary'!$L$22)^(Releasing!ET$2-1))</f>
        <v/>
      </c>
      <c r="EU38" s="47" t="str">
        <f>IF('Res Rent Roll'!$B39="","",Rollover!ET39*'Res Rent Roll'!$S39*'Res Rent Roll'!$C39*(1+'Property Summary'!$L$22)^(Releasing!EU$2-1))</f>
        <v/>
      </c>
      <c r="EV38" s="47" t="str">
        <f>IF('Res Rent Roll'!$B39="","",Rollover!EU39*'Res Rent Roll'!$S39*'Res Rent Roll'!$C39*(1+'Property Summary'!$L$22)^(Releasing!EV$2-1))</f>
        <v/>
      </c>
      <c r="EW38" s="47" t="str">
        <f>IF('Res Rent Roll'!$B39="","",Rollover!EV39*'Res Rent Roll'!$S39*'Res Rent Roll'!$C39*(1+'Property Summary'!$L$22)^(Releasing!EW$2-1))</f>
        <v/>
      </c>
      <c r="EX38" s="47" t="str">
        <f>IF('Res Rent Roll'!$B39="","",Rollover!EW39*'Res Rent Roll'!$S39*'Res Rent Roll'!$C39*(1+'Property Summary'!$L$22)^(Releasing!EX$2-1))</f>
        <v/>
      </c>
      <c r="EY38" s="47" t="str">
        <f>IF('Res Rent Roll'!$B39="","",Rollover!EX39*'Res Rent Roll'!$S39*'Res Rent Roll'!$C39*(1+'Property Summary'!$L$22)^(Releasing!EY$2-1))</f>
        <v/>
      </c>
      <c r="EZ38" s="47" t="str">
        <f>IF('Res Rent Roll'!$B39="","",Rollover!EY39*'Res Rent Roll'!$S39*'Res Rent Roll'!$C39*(1+'Property Summary'!$L$22)^(Releasing!EZ$2-1))</f>
        <v/>
      </c>
      <c r="FA38" s="47" t="str">
        <f>IF('Res Rent Roll'!$B39="","",Rollover!EZ39*'Res Rent Roll'!$S39*'Res Rent Roll'!$C39*(1+'Property Summary'!$L$22)^(Releasing!FA$2-1))</f>
        <v/>
      </c>
      <c r="FB38" s="47" t="str">
        <f>IF('Res Rent Roll'!$B39="","",Rollover!FA39*'Res Rent Roll'!$S39*'Res Rent Roll'!$C39*(1+'Property Summary'!$L$22)^(Releasing!FB$2-1))</f>
        <v/>
      </c>
      <c r="FC38" s="47" t="str">
        <f>IF('Res Rent Roll'!$B39="","",Rollover!FB39*'Res Rent Roll'!$S39*'Res Rent Roll'!$C39*(1+'Property Summary'!$L$22)^(Releasing!FC$2-1))</f>
        <v/>
      </c>
      <c r="FD38" s="47" t="str">
        <f>IF('Res Rent Roll'!$B39="","",Rollover!FC39*'Res Rent Roll'!$S39*'Res Rent Roll'!$C39*(1+'Property Summary'!$L$22)^(Releasing!FD$2-1))</f>
        <v/>
      </c>
      <c r="FE38" s="47" t="str">
        <f>IF('Res Rent Roll'!$B39="","",Rollover!FD39*'Res Rent Roll'!$S39*'Res Rent Roll'!$C39*(1+'Property Summary'!$L$22)^(Releasing!FE$2-1))</f>
        <v/>
      </c>
      <c r="FF38" s="47" t="str">
        <f>IF('Res Rent Roll'!$B39="","",Rollover!FE39*'Res Rent Roll'!$S39*'Res Rent Roll'!$C39*(1+'Property Summary'!$L$22)^(Releasing!FF$2-1))</f>
        <v/>
      </c>
      <c r="FG38" s="47" t="str">
        <f>IF('Res Rent Roll'!$B39="","",Rollover!FF39*'Res Rent Roll'!$S39*'Res Rent Roll'!$C39*(1+'Property Summary'!$L$22)^(Releasing!FG$2-1))</f>
        <v/>
      </c>
      <c r="FH38" s="47" t="str">
        <f>IF('Res Rent Roll'!$B39="","",Rollover!FG39*'Res Rent Roll'!$S39*'Res Rent Roll'!$C39*(1+'Property Summary'!$L$22)^(Releasing!FH$2-1))</f>
        <v/>
      </c>
      <c r="FI38" s="47" t="str">
        <f>IF('Res Rent Roll'!$B39="","",Rollover!FH39*'Res Rent Roll'!$S39*'Res Rent Roll'!$C39*(1+'Property Summary'!$L$22)^(Releasing!FI$2-1))</f>
        <v/>
      </c>
      <c r="FJ38" s="47" t="str">
        <f>IF('Res Rent Roll'!$B39="","",Rollover!FI39*'Res Rent Roll'!$S39*'Res Rent Roll'!$C39*(1+'Property Summary'!$L$22)^(Releasing!FJ$2-1))</f>
        <v/>
      </c>
      <c r="FK38" s="47" t="str">
        <f>IF('Res Rent Roll'!$B39="","",Rollover!FJ39*'Res Rent Roll'!$S39*'Res Rent Roll'!$C39*(1+'Property Summary'!$L$22)^(Releasing!FK$2-1))</f>
        <v/>
      </c>
      <c r="FL38" s="47" t="str">
        <f>IF('Res Rent Roll'!$B39="","",Rollover!FK39*'Res Rent Roll'!$S39*'Res Rent Roll'!$C39*(1+'Property Summary'!$L$22)^(Releasing!FL$2-1))</f>
        <v/>
      </c>
      <c r="FM38" s="47" t="str">
        <f>IF('Res Rent Roll'!$B39="","",Rollover!FL39*'Res Rent Roll'!$S39*'Res Rent Roll'!$C39*(1+'Property Summary'!$L$22)^(Releasing!FM$2-1))</f>
        <v/>
      </c>
      <c r="FN38" s="47" t="str">
        <f>IF('Res Rent Roll'!$B39="","",Rollover!FM39*'Res Rent Roll'!$S39*'Res Rent Roll'!$C39*(1+'Property Summary'!$L$22)^(Releasing!FN$2-1))</f>
        <v/>
      </c>
      <c r="FO38" s="47" t="str">
        <f>IF('Res Rent Roll'!$B39="","",Rollover!FN39*'Res Rent Roll'!$S39*'Res Rent Roll'!$C39*(1+'Property Summary'!$L$22)^(Releasing!FO$2-1))</f>
        <v/>
      </c>
      <c r="FP38" s="47" t="str">
        <f>IF('Res Rent Roll'!$B39="","",Rollover!FO39*'Res Rent Roll'!$S39*'Res Rent Roll'!$C39*(1+'Property Summary'!$L$22)^(Releasing!FP$2-1))</f>
        <v/>
      </c>
      <c r="FQ38" s="47" t="str">
        <f>IF('Res Rent Roll'!$B39="","",Rollover!FP39*'Res Rent Roll'!$S39*'Res Rent Roll'!$C39*(1+'Property Summary'!$L$22)^(Releasing!FQ$2-1))</f>
        <v/>
      </c>
      <c r="FR38" s="47" t="str">
        <f>IF('Res Rent Roll'!$B39="","",Rollover!FQ39*'Res Rent Roll'!$S39*'Res Rent Roll'!$C39*(1+'Property Summary'!$L$22)^(Releasing!FR$2-1))</f>
        <v/>
      </c>
      <c r="FS38" s="47" t="str">
        <f>IF('Res Rent Roll'!$B39="","",Rollover!FR39*'Res Rent Roll'!$S39*'Res Rent Roll'!$C39*(1+'Property Summary'!$L$22)^(Releasing!FS$2-1))</f>
        <v/>
      </c>
      <c r="FT38" s="47" t="str">
        <f>IF('Res Rent Roll'!$B39="","",Rollover!FS39*'Res Rent Roll'!$S39*'Res Rent Roll'!$C39*(1+'Property Summary'!$L$22)^(Releasing!FT$2-1))</f>
        <v/>
      </c>
      <c r="FU38" s="47" t="str">
        <f>IF('Res Rent Roll'!$B39="","",Rollover!FT39*'Res Rent Roll'!$S39*'Res Rent Roll'!$C39*(1+'Property Summary'!$L$22)^(Releasing!FU$2-1))</f>
        <v/>
      </c>
      <c r="FV38" s="47" t="str">
        <f>IF('Res Rent Roll'!$B39="","",Rollover!FU39*'Res Rent Roll'!$S39*'Res Rent Roll'!$C39*(1+'Property Summary'!$L$22)^(Releasing!FV$2-1))</f>
        <v/>
      </c>
      <c r="FW38" s="47" t="str">
        <f>IF('Res Rent Roll'!$B39="","",Rollover!FV39*'Res Rent Roll'!$S39*'Res Rent Roll'!$C39*(1+'Property Summary'!$L$22)^(Releasing!FW$2-1))</f>
        <v/>
      </c>
      <c r="FX38" s="47" t="str">
        <f>IF('Res Rent Roll'!$B39="","",Rollover!FW39*'Res Rent Roll'!$S39*'Res Rent Roll'!$C39*(1+'Property Summary'!$L$22)^(Releasing!FX$2-1))</f>
        <v/>
      </c>
      <c r="FY38" s="47" t="str">
        <f>IF('Res Rent Roll'!$B39="","",Rollover!FX39*'Res Rent Roll'!$S39*'Res Rent Roll'!$C39*(1+'Property Summary'!$L$22)^(Releasing!FY$2-1))</f>
        <v/>
      </c>
      <c r="FZ38" s="47" t="str">
        <f>IF('Res Rent Roll'!$B39="","",Rollover!FY39*'Res Rent Roll'!$S39*'Res Rent Roll'!$C39*(1+'Property Summary'!$L$22)^(Releasing!FZ$2-1))</f>
        <v/>
      </c>
      <c r="GA38" s="48" t="str">
        <f>IF('Res Rent Roll'!$B39="","",Rollover!FZ39*'Res Rent Roll'!$S39*'Res Rent Roll'!$C39*(1+'Property Summary'!$L$22)^(Releasing!GA$2-1))</f>
        <v/>
      </c>
    </row>
    <row r="39" spans="2:183" s="66" customFormat="1" ht="15" thickBot="1" x14ac:dyDescent="0.35">
      <c r="B39" s="62"/>
      <c r="C39" s="63" t="s">
        <v>81</v>
      </c>
      <c r="D39" s="64">
        <f>SUM(D5:D38)</f>
        <v>0</v>
      </c>
      <c r="E39" s="64">
        <f t="shared" ref="E39:BP39" si="9">SUM(E5:E38)</f>
        <v>0</v>
      </c>
      <c r="F39" s="64">
        <f t="shared" si="9"/>
        <v>0</v>
      </c>
      <c r="G39" s="64">
        <f t="shared" si="9"/>
        <v>0</v>
      </c>
      <c r="H39" s="64">
        <f t="shared" si="9"/>
        <v>0</v>
      </c>
      <c r="I39" s="64">
        <f t="shared" si="9"/>
        <v>0</v>
      </c>
      <c r="J39" s="64">
        <f t="shared" si="9"/>
        <v>0</v>
      </c>
      <c r="K39" s="64">
        <f t="shared" si="9"/>
        <v>0</v>
      </c>
      <c r="L39" s="64">
        <f t="shared" si="9"/>
        <v>0</v>
      </c>
      <c r="M39" s="64">
        <f t="shared" si="9"/>
        <v>0</v>
      </c>
      <c r="N39" s="64">
        <f t="shared" si="9"/>
        <v>0</v>
      </c>
      <c r="O39" s="64">
        <f t="shared" si="9"/>
        <v>0</v>
      </c>
      <c r="P39" s="64">
        <f t="shared" si="9"/>
        <v>1517.76</v>
      </c>
      <c r="Q39" s="64">
        <f t="shared" si="9"/>
        <v>0</v>
      </c>
      <c r="R39" s="64">
        <f t="shared" si="9"/>
        <v>0</v>
      </c>
      <c r="S39" s="64">
        <f t="shared" si="9"/>
        <v>0</v>
      </c>
      <c r="T39" s="64">
        <f t="shared" si="9"/>
        <v>0</v>
      </c>
      <c r="U39" s="64">
        <f t="shared" si="9"/>
        <v>0</v>
      </c>
      <c r="V39" s="64">
        <f t="shared" si="9"/>
        <v>0</v>
      </c>
      <c r="W39" s="64">
        <f t="shared" si="9"/>
        <v>0</v>
      </c>
      <c r="X39" s="64">
        <f t="shared" si="9"/>
        <v>0</v>
      </c>
      <c r="Y39" s="64">
        <f t="shared" si="9"/>
        <v>0</v>
      </c>
      <c r="Z39" s="64">
        <f t="shared" si="9"/>
        <v>0</v>
      </c>
      <c r="AA39" s="64">
        <f t="shared" si="9"/>
        <v>0</v>
      </c>
      <c r="AB39" s="64">
        <f t="shared" si="9"/>
        <v>1548.1151999999997</v>
      </c>
      <c r="AC39" s="64">
        <f t="shared" si="9"/>
        <v>0</v>
      </c>
      <c r="AD39" s="64">
        <f t="shared" si="9"/>
        <v>0</v>
      </c>
      <c r="AE39" s="64">
        <f t="shared" si="9"/>
        <v>0</v>
      </c>
      <c r="AF39" s="64">
        <f t="shared" si="9"/>
        <v>0</v>
      </c>
      <c r="AG39" s="64">
        <f t="shared" si="9"/>
        <v>0</v>
      </c>
      <c r="AH39" s="64">
        <f t="shared" si="9"/>
        <v>0</v>
      </c>
      <c r="AI39" s="64">
        <f t="shared" si="9"/>
        <v>0</v>
      </c>
      <c r="AJ39" s="64">
        <f t="shared" si="9"/>
        <v>0</v>
      </c>
      <c r="AK39" s="64">
        <f t="shared" si="9"/>
        <v>0</v>
      </c>
      <c r="AL39" s="64">
        <f t="shared" si="9"/>
        <v>0</v>
      </c>
      <c r="AM39" s="64">
        <f t="shared" si="9"/>
        <v>0</v>
      </c>
      <c r="AN39" s="64">
        <f t="shared" si="9"/>
        <v>1579.0775039999999</v>
      </c>
      <c r="AO39" s="64">
        <f t="shared" si="9"/>
        <v>0</v>
      </c>
      <c r="AP39" s="64">
        <f t="shared" si="9"/>
        <v>0</v>
      </c>
      <c r="AQ39" s="64">
        <f t="shared" si="9"/>
        <v>0</v>
      </c>
      <c r="AR39" s="64">
        <f t="shared" si="9"/>
        <v>0</v>
      </c>
      <c r="AS39" s="64">
        <f t="shared" si="9"/>
        <v>0</v>
      </c>
      <c r="AT39" s="64">
        <f t="shared" si="9"/>
        <v>0</v>
      </c>
      <c r="AU39" s="64">
        <f t="shared" si="9"/>
        <v>0</v>
      </c>
      <c r="AV39" s="64">
        <f t="shared" si="9"/>
        <v>0</v>
      </c>
      <c r="AW39" s="64">
        <f t="shared" si="9"/>
        <v>0</v>
      </c>
      <c r="AX39" s="64">
        <f t="shared" si="9"/>
        <v>0</v>
      </c>
      <c r="AY39" s="64">
        <f t="shared" si="9"/>
        <v>0</v>
      </c>
      <c r="AZ39" s="64">
        <f t="shared" si="9"/>
        <v>1610.6590540799998</v>
      </c>
      <c r="BA39" s="64">
        <f t="shared" si="9"/>
        <v>0</v>
      </c>
      <c r="BB39" s="64">
        <f t="shared" si="9"/>
        <v>0</v>
      </c>
      <c r="BC39" s="64">
        <f t="shared" si="9"/>
        <v>0</v>
      </c>
      <c r="BD39" s="64">
        <f t="shared" si="9"/>
        <v>0</v>
      </c>
      <c r="BE39" s="64">
        <f t="shared" si="9"/>
        <v>0</v>
      </c>
      <c r="BF39" s="64">
        <f t="shared" si="9"/>
        <v>0</v>
      </c>
      <c r="BG39" s="64">
        <f t="shared" si="9"/>
        <v>0</v>
      </c>
      <c r="BH39" s="64">
        <f t="shared" si="9"/>
        <v>0</v>
      </c>
      <c r="BI39" s="64">
        <f t="shared" si="9"/>
        <v>0</v>
      </c>
      <c r="BJ39" s="64">
        <f t="shared" si="9"/>
        <v>0</v>
      </c>
      <c r="BK39" s="64">
        <f t="shared" si="9"/>
        <v>0</v>
      </c>
      <c r="BL39" s="64">
        <f t="shared" si="9"/>
        <v>1642.8722351616002</v>
      </c>
      <c r="BM39" s="64">
        <f t="shared" si="9"/>
        <v>0</v>
      </c>
      <c r="BN39" s="64">
        <f t="shared" si="9"/>
        <v>0</v>
      </c>
      <c r="BO39" s="64">
        <f t="shared" si="9"/>
        <v>0</v>
      </c>
      <c r="BP39" s="64">
        <f t="shared" si="9"/>
        <v>0</v>
      </c>
      <c r="BQ39" s="64">
        <f t="shared" ref="BQ39:EB39" si="10">SUM(BQ5:BQ38)</f>
        <v>0</v>
      </c>
      <c r="BR39" s="64">
        <f t="shared" si="10"/>
        <v>0</v>
      </c>
      <c r="BS39" s="64">
        <f t="shared" si="10"/>
        <v>0</v>
      </c>
      <c r="BT39" s="64">
        <f t="shared" si="10"/>
        <v>0</v>
      </c>
      <c r="BU39" s="64">
        <f t="shared" si="10"/>
        <v>0</v>
      </c>
      <c r="BV39" s="64">
        <f t="shared" si="10"/>
        <v>0</v>
      </c>
      <c r="BW39" s="64">
        <f t="shared" si="10"/>
        <v>0</v>
      </c>
      <c r="BX39" s="64">
        <f t="shared" si="10"/>
        <v>1675.7296798648322</v>
      </c>
      <c r="BY39" s="64">
        <f t="shared" si="10"/>
        <v>0</v>
      </c>
      <c r="BZ39" s="64">
        <f t="shared" si="10"/>
        <v>0</v>
      </c>
      <c r="CA39" s="64">
        <f t="shared" si="10"/>
        <v>0</v>
      </c>
      <c r="CB39" s="64">
        <f t="shared" si="10"/>
        <v>0</v>
      </c>
      <c r="CC39" s="64">
        <f t="shared" si="10"/>
        <v>0</v>
      </c>
      <c r="CD39" s="64">
        <f t="shared" si="10"/>
        <v>0</v>
      </c>
      <c r="CE39" s="64">
        <f t="shared" si="10"/>
        <v>0</v>
      </c>
      <c r="CF39" s="64">
        <f t="shared" si="10"/>
        <v>0</v>
      </c>
      <c r="CG39" s="64">
        <f t="shared" si="10"/>
        <v>0</v>
      </c>
      <c r="CH39" s="64">
        <f t="shared" si="10"/>
        <v>0</v>
      </c>
      <c r="CI39" s="64">
        <f t="shared" si="10"/>
        <v>0</v>
      </c>
      <c r="CJ39" s="64">
        <f t="shared" si="10"/>
        <v>1709.2442734621284</v>
      </c>
      <c r="CK39" s="64">
        <f t="shared" si="10"/>
        <v>0</v>
      </c>
      <c r="CL39" s="64">
        <f t="shared" si="10"/>
        <v>0</v>
      </c>
      <c r="CM39" s="64">
        <f t="shared" si="10"/>
        <v>0</v>
      </c>
      <c r="CN39" s="64">
        <f t="shared" si="10"/>
        <v>0</v>
      </c>
      <c r="CO39" s="64">
        <f t="shared" si="10"/>
        <v>0</v>
      </c>
      <c r="CP39" s="64">
        <f t="shared" si="10"/>
        <v>0</v>
      </c>
      <c r="CQ39" s="64">
        <f t="shared" si="10"/>
        <v>0</v>
      </c>
      <c r="CR39" s="64">
        <f t="shared" si="10"/>
        <v>0</v>
      </c>
      <c r="CS39" s="64">
        <f t="shared" si="10"/>
        <v>0</v>
      </c>
      <c r="CT39" s="64">
        <f t="shared" si="10"/>
        <v>0</v>
      </c>
      <c r="CU39" s="64">
        <f t="shared" si="10"/>
        <v>0</v>
      </c>
      <c r="CV39" s="64">
        <f t="shared" si="10"/>
        <v>1743.4291589313711</v>
      </c>
      <c r="CW39" s="64">
        <f t="shared" si="10"/>
        <v>0</v>
      </c>
      <c r="CX39" s="64">
        <f t="shared" si="10"/>
        <v>0</v>
      </c>
      <c r="CY39" s="64">
        <f t="shared" si="10"/>
        <v>0</v>
      </c>
      <c r="CZ39" s="64">
        <f t="shared" si="10"/>
        <v>0</v>
      </c>
      <c r="DA39" s="64">
        <f t="shared" si="10"/>
        <v>0</v>
      </c>
      <c r="DB39" s="64">
        <f t="shared" si="10"/>
        <v>0</v>
      </c>
      <c r="DC39" s="64">
        <f t="shared" si="10"/>
        <v>0</v>
      </c>
      <c r="DD39" s="64">
        <f t="shared" si="10"/>
        <v>0</v>
      </c>
      <c r="DE39" s="64">
        <f t="shared" si="10"/>
        <v>0</v>
      </c>
      <c r="DF39" s="64">
        <f t="shared" si="10"/>
        <v>0</v>
      </c>
      <c r="DG39" s="64">
        <f t="shared" si="10"/>
        <v>0</v>
      </c>
      <c r="DH39" s="64">
        <f t="shared" si="10"/>
        <v>1778.2977421099988</v>
      </c>
      <c r="DI39" s="64">
        <f t="shared" si="10"/>
        <v>0</v>
      </c>
      <c r="DJ39" s="64">
        <f t="shared" si="10"/>
        <v>0</v>
      </c>
      <c r="DK39" s="64">
        <f t="shared" si="10"/>
        <v>0</v>
      </c>
      <c r="DL39" s="64">
        <f t="shared" si="10"/>
        <v>0</v>
      </c>
      <c r="DM39" s="64">
        <f t="shared" si="10"/>
        <v>0</v>
      </c>
      <c r="DN39" s="64">
        <f t="shared" si="10"/>
        <v>0</v>
      </c>
      <c r="DO39" s="64">
        <f t="shared" si="10"/>
        <v>0</v>
      </c>
      <c r="DP39" s="64">
        <f t="shared" si="10"/>
        <v>0</v>
      </c>
      <c r="DQ39" s="64">
        <f t="shared" si="10"/>
        <v>0</v>
      </c>
      <c r="DR39" s="64">
        <f t="shared" si="10"/>
        <v>0</v>
      </c>
      <c r="DS39" s="64">
        <f t="shared" si="10"/>
        <v>0</v>
      </c>
      <c r="DT39" s="64">
        <f t="shared" si="10"/>
        <v>1813.8636969521986</v>
      </c>
      <c r="DU39" s="64">
        <f t="shared" si="10"/>
        <v>0</v>
      </c>
      <c r="DV39" s="64">
        <f t="shared" si="10"/>
        <v>0</v>
      </c>
      <c r="DW39" s="64">
        <f t="shared" si="10"/>
        <v>0</v>
      </c>
      <c r="DX39" s="64">
        <f t="shared" si="10"/>
        <v>0</v>
      </c>
      <c r="DY39" s="64">
        <f t="shared" si="10"/>
        <v>0</v>
      </c>
      <c r="DZ39" s="64">
        <f t="shared" si="10"/>
        <v>0</v>
      </c>
      <c r="EA39" s="64">
        <f t="shared" si="10"/>
        <v>0</v>
      </c>
      <c r="EB39" s="64">
        <f t="shared" si="10"/>
        <v>0</v>
      </c>
      <c r="EC39" s="64">
        <f t="shared" ref="EC39:GA39" si="11">SUM(EC5:EC38)</f>
        <v>0</v>
      </c>
      <c r="ED39" s="64">
        <f t="shared" si="11"/>
        <v>0</v>
      </c>
      <c r="EE39" s="64">
        <f t="shared" si="11"/>
        <v>0</v>
      </c>
      <c r="EF39" s="64">
        <f t="shared" si="11"/>
        <v>1850.1409708912424</v>
      </c>
      <c r="EG39" s="64">
        <f t="shared" si="11"/>
        <v>0</v>
      </c>
      <c r="EH39" s="64">
        <f t="shared" si="11"/>
        <v>0</v>
      </c>
      <c r="EI39" s="64">
        <f t="shared" si="11"/>
        <v>0</v>
      </c>
      <c r="EJ39" s="64">
        <f t="shared" si="11"/>
        <v>0</v>
      </c>
      <c r="EK39" s="64">
        <f t="shared" si="11"/>
        <v>0</v>
      </c>
      <c r="EL39" s="64">
        <f t="shared" si="11"/>
        <v>0</v>
      </c>
      <c r="EM39" s="64">
        <f t="shared" si="11"/>
        <v>0</v>
      </c>
      <c r="EN39" s="64">
        <f t="shared" si="11"/>
        <v>0</v>
      </c>
      <c r="EO39" s="64">
        <f t="shared" si="11"/>
        <v>0</v>
      </c>
      <c r="EP39" s="64">
        <f t="shared" si="11"/>
        <v>0</v>
      </c>
      <c r="EQ39" s="64">
        <f t="shared" si="11"/>
        <v>0</v>
      </c>
      <c r="ER39" s="64">
        <f t="shared" si="11"/>
        <v>1887.1437903090671</v>
      </c>
      <c r="ES39" s="64">
        <f t="shared" si="11"/>
        <v>0</v>
      </c>
      <c r="ET39" s="64">
        <f t="shared" si="11"/>
        <v>0</v>
      </c>
      <c r="EU39" s="64">
        <f t="shared" si="11"/>
        <v>0</v>
      </c>
      <c r="EV39" s="64">
        <f t="shared" si="11"/>
        <v>0</v>
      </c>
      <c r="EW39" s="64">
        <f t="shared" si="11"/>
        <v>0</v>
      </c>
      <c r="EX39" s="64">
        <f t="shared" si="11"/>
        <v>0</v>
      </c>
      <c r="EY39" s="64">
        <f t="shared" si="11"/>
        <v>0</v>
      </c>
      <c r="EZ39" s="64">
        <f t="shared" si="11"/>
        <v>0</v>
      </c>
      <c r="FA39" s="64">
        <f t="shared" si="11"/>
        <v>0</v>
      </c>
      <c r="FB39" s="64">
        <f t="shared" si="11"/>
        <v>0</v>
      </c>
      <c r="FC39" s="64">
        <f t="shared" si="11"/>
        <v>0</v>
      </c>
      <c r="FD39" s="64">
        <f t="shared" si="11"/>
        <v>1924.8866661152485</v>
      </c>
      <c r="FE39" s="64">
        <f t="shared" si="11"/>
        <v>0</v>
      </c>
      <c r="FF39" s="64">
        <f t="shared" si="11"/>
        <v>0</v>
      </c>
      <c r="FG39" s="64">
        <f t="shared" si="11"/>
        <v>0</v>
      </c>
      <c r="FH39" s="64">
        <f t="shared" si="11"/>
        <v>0</v>
      </c>
      <c r="FI39" s="64">
        <f t="shared" si="11"/>
        <v>0</v>
      </c>
      <c r="FJ39" s="64">
        <f t="shared" si="11"/>
        <v>0</v>
      </c>
      <c r="FK39" s="64">
        <f t="shared" si="11"/>
        <v>0</v>
      </c>
      <c r="FL39" s="64">
        <f t="shared" si="11"/>
        <v>0</v>
      </c>
      <c r="FM39" s="64">
        <f t="shared" si="11"/>
        <v>0</v>
      </c>
      <c r="FN39" s="64">
        <f t="shared" si="11"/>
        <v>0</v>
      </c>
      <c r="FO39" s="64">
        <f t="shared" si="11"/>
        <v>0</v>
      </c>
      <c r="FP39" s="64">
        <f t="shared" si="11"/>
        <v>1963.3843994375538</v>
      </c>
      <c r="FQ39" s="64">
        <f t="shared" si="11"/>
        <v>0</v>
      </c>
      <c r="FR39" s="64">
        <f t="shared" si="11"/>
        <v>0</v>
      </c>
      <c r="FS39" s="64">
        <f t="shared" si="11"/>
        <v>0</v>
      </c>
      <c r="FT39" s="64">
        <f t="shared" si="11"/>
        <v>0</v>
      </c>
      <c r="FU39" s="64">
        <f t="shared" si="11"/>
        <v>0</v>
      </c>
      <c r="FV39" s="64">
        <f t="shared" si="11"/>
        <v>0</v>
      </c>
      <c r="FW39" s="64">
        <f t="shared" si="11"/>
        <v>0</v>
      </c>
      <c r="FX39" s="64">
        <f t="shared" si="11"/>
        <v>0</v>
      </c>
      <c r="FY39" s="64">
        <f t="shared" si="11"/>
        <v>0</v>
      </c>
      <c r="FZ39" s="64">
        <f t="shared" si="11"/>
        <v>0</v>
      </c>
      <c r="GA39" s="65">
        <f t="shared" si="11"/>
        <v>0</v>
      </c>
    </row>
  </sheetData>
  <conditionalFormatting sqref="D5:GA38">
    <cfRule type="containsText" dxfId="0" priority="1" operator="containsText" text="TRUE">
      <formula>NOT(ISERROR(SEARCH("TRUE",D5)))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4D03-B3FC-4BF3-B1CC-BD15D8CBF2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00AC5-D329-4985-B618-E1F9219B051B}">
  <dimension ref="B1:Y31"/>
  <sheetViews>
    <sheetView zoomScale="85" zoomScaleNormal="85" workbookViewId="0">
      <selection activeCell="H3" sqref="H3"/>
    </sheetView>
  </sheetViews>
  <sheetFormatPr defaultRowHeight="14.4" x14ac:dyDescent="0.3"/>
  <cols>
    <col min="1" max="1" width="3.88671875" customWidth="1"/>
    <col min="2" max="2" width="26.6640625" customWidth="1"/>
    <col min="3" max="3" width="2.44140625" style="1" customWidth="1"/>
    <col min="4" max="4" width="20.44140625" style="6" bestFit="1" customWidth="1"/>
    <col min="5" max="5" width="2.88671875" customWidth="1"/>
    <col min="6" max="6" width="22.77734375" customWidth="1"/>
    <col min="7" max="7" width="2.44140625" style="1" customWidth="1"/>
    <col min="8" max="8" width="14" customWidth="1"/>
    <col min="9" max="9" width="2.6640625" customWidth="1"/>
    <col min="10" max="10" width="14.21875" customWidth="1"/>
    <col min="12" max="12" width="13.21875" customWidth="1"/>
  </cols>
  <sheetData>
    <row r="1" spans="2:25" ht="15" thickBot="1" x14ac:dyDescent="0.35"/>
    <row r="2" spans="2:25" ht="15" thickBot="1" x14ac:dyDescent="0.35">
      <c r="B2" s="414" t="s">
        <v>0</v>
      </c>
      <c r="C2" s="415"/>
      <c r="D2" s="415"/>
      <c r="E2" s="415"/>
      <c r="F2" s="415"/>
      <c r="G2" s="415"/>
      <c r="H2" s="416"/>
      <c r="N2" s="278"/>
      <c r="Y2" t="s">
        <v>12</v>
      </c>
    </row>
    <row r="3" spans="2:25" x14ac:dyDescent="0.3">
      <c r="B3" s="13" t="s">
        <v>1</v>
      </c>
      <c r="C3" s="14"/>
      <c r="D3" s="115" t="s">
        <v>1</v>
      </c>
      <c r="E3" s="14"/>
      <c r="F3" s="14" t="s">
        <v>13</v>
      </c>
      <c r="G3" s="14"/>
      <c r="H3" s="116">
        <v>128</v>
      </c>
      <c r="J3" s="158" t="s">
        <v>134</v>
      </c>
      <c r="K3" s="159" t="s">
        <v>135</v>
      </c>
      <c r="L3" s="160" t="s">
        <v>136</v>
      </c>
      <c r="Y3" t="s">
        <v>131</v>
      </c>
    </row>
    <row r="4" spans="2:25" x14ac:dyDescent="0.3">
      <c r="B4" s="13" t="s">
        <v>214</v>
      </c>
      <c r="C4" s="14"/>
      <c r="D4" s="115" t="s">
        <v>294</v>
      </c>
      <c r="E4" s="14"/>
      <c r="F4" s="14" t="s">
        <v>14</v>
      </c>
      <c r="G4" s="14"/>
      <c r="H4" s="117">
        <v>0</v>
      </c>
      <c r="J4" s="13" t="s">
        <v>137</v>
      </c>
      <c r="K4" s="161">
        <v>0.11</v>
      </c>
      <c r="L4" s="26">
        <f ca="1">K4*Total_Equity</f>
        <v>586487.09624999983</v>
      </c>
      <c r="Y4" t="s">
        <v>133</v>
      </c>
    </row>
    <row r="5" spans="2:25" ht="15" thickBot="1" x14ac:dyDescent="0.35">
      <c r="B5" s="13" t="s">
        <v>2</v>
      </c>
      <c r="C5" s="14"/>
      <c r="D5" s="115" t="s">
        <v>2</v>
      </c>
      <c r="E5" s="14"/>
      <c r="F5" s="14" t="s">
        <v>15</v>
      </c>
      <c r="G5" s="14"/>
      <c r="H5" s="120">
        <v>0.02</v>
      </c>
      <c r="J5" s="16" t="s">
        <v>138</v>
      </c>
      <c r="K5" s="162">
        <f>1-K4</f>
        <v>0.89</v>
      </c>
      <c r="L5" s="90">
        <f ca="1">K5*Total_Equity</f>
        <v>4745213.7787499987</v>
      </c>
      <c r="Y5" t="s">
        <v>132</v>
      </c>
    </row>
    <row r="6" spans="2:25" x14ac:dyDescent="0.3">
      <c r="B6" s="118" t="s">
        <v>3</v>
      </c>
      <c r="C6" s="119"/>
      <c r="D6" s="283" t="s">
        <v>295</v>
      </c>
      <c r="E6" s="14"/>
      <c r="F6" s="122" t="s">
        <v>16</v>
      </c>
      <c r="G6" s="122"/>
      <c r="H6" s="123">
        <f>(1+H5+H27+H31)*D18</f>
        <v>15831749.999999998</v>
      </c>
      <c r="K6" s="8"/>
    </row>
    <row r="7" spans="2:25" x14ac:dyDescent="0.3">
      <c r="B7" s="121" t="s">
        <v>4</v>
      </c>
      <c r="C7" s="122"/>
      <c r="D7" s="115" t="s">
        <v>12</v>
      </c>
      <c r="E7" s="14"/>
      <c r="F7" s="122" t="s">
        <v>17</v>
      </c>
      <c r="G7" s="122"/>
      <c r="H7" s="152">
        <f>H9/D18</f>
        <v>4.6181716171617163E-2</v>
      </c>
    </row>
    <row r="8" spans="2:25" x14ac:dyDescent="0.3">
      <c r="B8" s="118" t="s">
        <v>5</v>
      </c>
      <c r="C8" s="119"/>
      <c r="D8" s="124">
        <v>43831</v>
      </c>
      <c r="E8" s="14"/>
      <c r="F8" s="122" t="s">
        <v>18</v>
      </c>
      <c r="G8" s="122"/>
      <c r="H8" s="153">
        <f>D18/Units</f>
        <v>118359.375</v>
      </c>
    </row>
    <row r="9" spans="2:25" x14ac:dyDescent="0.3">
      <c r="B9" s="118" t="s">
        <v>6</v>
      </c>
      <c r="C9" s="119"/>
      <c r="D9" s="125">
        <v>5</v>
      </c>
      <c r="E9" s="14"/>
      <c r="F9" s="122" t="s">
        <v>264</v>
      </c>
      <c r="G9" s="122"/>
      <c r="H9" s="338">
        <f>'Annual Cash Flow'!E39</f>
        <v>699653</v>
      </c>
    </row>
    <row r="10" spans="2:25" x14ac:dyDescent="0.3">
      <c r="B10" s="118" t="s">
        <v>7</v>
      </c>
      <c r="C10" s="119"/>
      <c r="D10" s="126">
        <f>D9+1</f>
        <v>6</v>
      </c>
      <c r="E10" s="14"/>
      <c r="F10" s="122" t="s">
        <v>263</v>
      </c>
      <c r="G10" s="122"/>
      <c r="H10" s="26">
        <f ca="1">'Property Returns'!H7</f>
        <v>1125294.9776045531</v>
      </c>
    </row>
    <row r="11" spans="2:25" x14ac:dyDescent="0.3">
      <c r="B11" s="118" t="s">
        <v>8</v>
      </c>
      <c r="C11" s="119"/>
      <c r="D11" s="127">
        <v>5.7000000000000002E-2</v>
      </c>
      <c r="E11" s="14"/>
      <c r="F11" s="122" t="s">
        <v>19</v>
      </c>
      <c r="G11" s="122"/>
      <c r="H11" s="26">
        <f ca="1">HLOOKUP(Analysis_Period,'Property Returns'!D3:R12,10)</f>
        <v>19688010.37698359</v>
      </c>
    </row>
    <row r="12" spans="2:25" x14ac:dyDescent="0.3">
      <c r="B12" s="118" t="s">
        <v>9</v>
      </c>
      <c r="C12" s="119"/>
      <c r="D12" s="127">
        <v>0.13</v>
      </c>
      <c r="E12" s="14"/>
      <c r="F12" s="122" t="s">
        <v>107</v>
      </c>
      <c r="G12" s="14"/>
      <c r="H12" s="388">
        <v>5</v>
      </c>
    </row>
    <row r="13" spans="2:25" x14ac:dyDescent="0.3">
      <c r="B13" s="118" t="s">
        <v>10</v>
      </c>
      <c r="C13" s="119"/>
      <c r="D13" s="128">
        <v>100000</v>
      </c>
      <c r="E13" s="14"/>
      <c r="F13" s="122" t="s">
        <v>20</v>
      </c>
      <c r="G13" s="122"/>
      <c r="H13" s="282">
        <v>84798</v>
      </c>
    </row>
    <row r="14" spans="2:25" ht="15" thickBot="1" x14ac:dyDescent="0.35">
      <c r="B14" s="129" t="s">
        <v>11</v>
      </c>
      <c r="C14" s="130"/>
      <c r="D14" s="131">
        <v>15150000</v>
      </c>
      <c r="E14" s="17"/>
      <c r="F14" s="132" t="s">
        <v>21</v>
      </c>
      <c r="G14" s="132"/>
      <c r="H14" s="133">
        <v>7.0000000000000007E-2</v>
      </c>
    </row>
    <row r="15" spans="2:25" x14ac:dyDescent="0.3">
      <c r="B15" s="2"/>
      <c r="C15" s="2"/>
      <c r="D15" s="7"/>
      <c r="F15" s="30"/>
      <c r="G15" s="3"/>
      <c r="H15" s="5"/>
    </row>
    <row r="16" spans="2:25" ht="15" thickBot="1" x14ac:dyDescent="0.35"/>
    <row r="17" spans="2:12" s="61" customFormat="1" x14ac:dyDescent="0.3">
      <c r="B17" s="147" t="s">
        <v>22</v>
      </c>
      <c r="C17" s="148"/>
      <c r="D17" s="149"/>
      <c r="E17" s="150"/>
      <c r="F17" s="151" t="s">
        <v>23</v>
      </c>
      <c r="G17" s="151"/>
      <c r="H17" s="150"/>
      <c r="I17" s="150"/>
      <c r="J17" s="411" t="s">
        <v>66</v>
      </c>
      <c r="K17" s="412"/>
      <c r="L17" s="413"/>
    </row>
    <row r="18" spans="2:12" x14ac:dyDescent="0.3">
      <c r="B18" s="134" t="s">
        <v>24</v>
      </c>
      <c r="C18" s="135"/>
      <c r="D18" s="136">
        <f>IF(D7=Y2,D14,IF(D7=Y3,D19,IF(D7=Y4,H9/Exit_Cap_Yr_1,IF(D7=Y5,D20,"Check Method"))))</f>
        <v>15150000</v>
      </c>
      <c r="E18" s="14"/>
      <c r="F18" s="122" t="s">
        <v>25</v>
      </c>
      <c r="G18" s="122"/>
      <c r="H18" s="277">
        <f>H28*(1+H27+H31)*D18</f>
        <v>11787874.125</v>
      </c>
      <c r="I18" s="14"/>
      <c r="J18" s="13" t="s">
        <v>67</v>
      </c>
      <c r="K18" s="14"/>
      <c r="L18" s="120">
        <v>0.03</v>
      </c>
    </row>
    <row r="19" spans="2:12" x14ac:dyDescent="0.3">
      <c r="B19" s="121" t="str">
        <f>"Present Value @ "&amp;TEXT(Discount_Rate,"0.00%")</f>
        <v>Present Value @ 13.00%</v>
      </c>
      <c r="C19" s="122"/>
      <c r="D19" s="154">
        <f ca="1">NPV(Discount_Rate,'Property Returns'!D19:M19)</f>
        <v>14119227.510299327</v>
      </c>
      <c r="E19" s="14"/>
      <c r="F19" s="138" t="s">
        <v>26</v>
      </c>
      <c r="G19" s="138"/>
      <c r="H19" s="25">
        <f>Debt*H27</f>
        <v>117878.74125000001</v>
      </c>
      <c r="I19" s="14"/>
      <c r="J19" s="13" t="s">
        <v>68</v>
      </c>
      <c r="K19" s="14"/>
      <c r="L19" s="120">
        <v>0.03</v>
      </c>
    </row>
    <row r="20" spans="2:12" x14ac:dyDescent="0.3">
      <c r="B20" s="121" t="str">
        <f>"Replacement Cost @ "&amp;D13/1000&amp;"k/unit"</f>
        <v>Replacement Cost @ 100k/unit</v>
      </c>
      <c r="C20" s="122"/>
      <c r="D20" s="139">
        <f>D13*Units</f>
        <v>12800000</v>
      </c>
      <c r="E20" s="14"/>
      <c r="F20" s="122" t="s">
        <v>27</v>
      </c>
      <c r="G20" s="122"/>
      <c r="H20" s="25">
        <f>Basis-Debt</f>
        <v>4043875.8749999981</v>
      </c>
      <c r="I20" s="14"/>
      <c r="J20" s="13" t="s">
        <v>69</v>
      </c>
      <c r="K20" s="14"/>
      <c r="L20" s="120">
        <v>0.02</v>
      </c>
    </row>
    <row r="21" spans="2:12" ht="15.6" x14ac:dyDescent="0.3">
      <c r="B21" s="140"/>
      <c r="C21" s="141"/>
      <c r="D21" s="137"/>
      <c r="E21" s="14"/>
      <c r="F21" s="122" t="s">
        <v>28</v>
      </c>
      <c r="G21" s="122"/>
      <c r="H21" s="25">
        <f ca="1">Initial_Equity+ABS(SUMIF('Property Returns'!D35:R35,"&lt;0"))+SUM(Expenses!F19:U19)</f>
        <v>5331700.8749999981</v>
      </c>
      <c r="I21" s="14"/>
      <c r="J21" s="13" t="s">
        <v>70</v>
      </c>
      <c r="K21" s="14"/>
      <c r="L21" s="120">
        <v>0.02</v>
      </c>
    </row>
    <row r="22" spans="2:12" ht="16.2" thickBot="1" x14ac:dyDescent="0.35">
      <c r="B22" s="121" t="s">
        <v>29</v>
      </c>
      <c r="C22" s="122"/>
      <c r="D22" s="155">
        <f ca="1">HLOOKUP(Analysis_Period,'Property Returns'!$D$3:$R$42,19)</f>
        <v>8.2710677457260129E-2</v>
      </c>
      <c r="E22" s="14"/>
      <c r="F22" s="141"/>
      <c r="G22" s="141"/>
      <c r="H22" s="14"/>
      <c r="I22" s="14"/>
      <c r="J22" s="16" t="s">
        <v>71</v>
      </c>
      <c r="K22" s="17"/>
      <c r="L22" s="133">
        <v>0.02</v>
      </c>
    </row>
    <row r="23" spans="2:12" x14ac:dyDescent="0.3">
      <c r="B23" s="121" t="s">
        <v>30</v>
      </c>
      <c r="C23" s="122"/>
      <c r="D23" s="156">
        <f ca="1">HLOOKUP(Analysis_Period,'Property Returns'!$D$3:$R$42,20)</f>
        <v>1.4387673249478508</v>
      </c>
      <c r="E23" s="14"/>
      <c r="F23" s="122" t="s">
        <v>31</v>
      </c>
      <c r="G23" s="122"/>
      <c r="H23" s="142">
        <v>4.24E-2</v>
      </c>
      <c r="I23" s="14"/>
      <c r="J23" s="14"/>
      <c r="K23" s="14"/>
      <c r="L23" s="15"/>
    </row>
    <row r="24" spans="2:12" x14ac:dyDescent="0.3">
      <c r="B24" s="121" t="s">
        <v>32</v>
      </c>
      <c r="C24" s="122"/>
      <c r="D24" s="155">
        <f ca="1">HLOOKUP(Analysis_Period,'Property Returns'!$D$3:$R$42,16)</f>
        <v>6.2445083455846796E-2</v>
      </c>
      <c r="E24" s="14"/>
      <c r="F24" s="122" t="s">
        <v>33</v>
      </c>
      <c r="G24" s="122"/>
      <c r="H24" s="143">
        <v>3</v>
      </c>
      <c r="I24" s="14"/>
      <c r="J24" s="14" t="s">
        <v>219</v>
      </c>
      <c r="K24" s="14"/>
      <c r="L24" s="281">
        <f>H23*Debt</f>
        <v>499805.86290000001</v>
      </c>
    </row>
    <row r="25" spans="2:12" x14ac:dyDescent="0.3">
      <c r="B25" s="121"/>
      <c r="C25" s="122"/>
      <c r="D25" s="137"/>
      <c r="E25" s="14"/>
      <c r="F25" s="122" t="s">
        <v>34</v>
      </c>
      <c r="G25" s="122"/>
      <c r="H25" s="143">
        <v>30</v>
      </c>
      <c r="I25" s="14"/>
      <c r="J25" s="14"/>
      <c r="K25" s="14"/>
      <c r="L25" s="15"/>
    </row>
    <row r="26" spans="2:12" x14ac:dyDescent="0.3">
      <c r="B26" s="121" t="s">
        <v>35</v>
      </c>
      <c r="C26" s="122"/>
      <c r="D26" s="155">
        <f ca="1">HLOOKUP(Analysis_Period,'Property Returns'!$D$3:$R$42,37)</f>
        <v>0.14647183794777274</v>
      </c>
      <c r="E26" s="14"/>
      <c r="F26" s="122" t="s">
        <v>36</v>
      </c>
      <c r="G26" s="122"/>
      <c r="H26" s="144">
        <f>Analysis_Period</f>
        <v>5</v>
      </c>
      <c r="I26" s="14"/>
      <c r="J26" s="14"/>
      <c r="K26" s="14"/>
      <c r="L26" s="15"/>
    </row>
    <row r="27" spans="2:12" x14ac:dyDescent="0.3">
      <c r="B27" s="121" t="s">
        <v>37</v>
      </c>
      <c r="C27" s="122"/>
      <c r="D27" s="156">
        <f ca="1">HLOOKUP(Analysis_Period,'Property Returns'!$D$3:$R$42,38)</f>
        <v>1.8481202205986742</v>
      </c>
      <c r="E27" s="14"/>
      <c r="F27" s="122" t="s">
        <v>38</v>
      </c>
      <c r="G27" s="122"/>
      <c r="H27" s="142">
        <v>0.01</v>
      </c>
      <c r="I27" s="14"/>
      <c r="J27" s="14"/>
      <c r="K27" s="14"/>
      <c r="L27" s="15"/>
    </row>
    <row r="28" spans="2:12" x14ac:dyDescent="0.3">
      <c r="B28" s="121" t="s">
        <v>39</v>
      </c>
      <c r="C28" s="122"/>
      <c r="D28" s="155">
        <f ca="1">HLOOKUP(Analysis_Period,'Property Returns'!$D$3:$R$42,35)</f>
        <v>7.7032482298590915E-2</v>
      </c>
      <c r="E28" s="14"/>
      <c r="F28" s="122" t="s">
        <v>40</v>
      </c>
      <c r="G28" s="122"/>
      <c r="H28" s="142">
        <v>0.7591</v>
      </c>
      <c r="I28" s="14"/>
      <c r="J28" s="14"/>
      <c r="K28" s="14"/>
      <c r="L28" s="15"/>
    </row>
    <row r="29" spans="2:12" x14ac:dyDescent="0.3">
      <c r="B29" s="121"/>
      <c r="C29" s="122"/>
      <c r="D29" s="137"/>
      <c r="E29" s="14"/>
      <c r="F29" s="122" t="s">
        <v>41</v>
      </c>
      <c r="G29" s="122"/>
      <c r="H29" s="145">
        <f>Debt/Basis</f>
        <v>0.74457177033492827</v>
      </c>
      <c r="I29" s="14"/>
      <c r="J29" s="14"/>
      <c r="K29" s="14"/>
      <c r="L29" s="15"/>
    </row>
    <row r="30" spans="2:12" x14ac:dyDescent="0.3">
      <c r="B30" s="121" t="s">
        <v>42</v>
      </c>
      <c r="C30" s="122"/>
      <c r="D30" s="156">
        <f ca="1">MIN('Property Returns'!D28:R28)</f>
        <v>1.5684376785368102</v>
      </c>
      <c r="E30" s="14"/>
      <c r="F30" s="122" t="s">
        <v>121</v>
      </c>
      <c r="G30" s="14"/>
      <c r="H30" s="25">
        <f>ABS(PMT(H23/12,H25*12,Debt)*12)</f>
        <v>695043.19746820815</v>
      </c>
      <c r="I30" s="14"/>
      <c r="J30" s="14"/>
      <c r="K30" s="14"/>
      <c r="L30" s="15"/>
    </row>
    <row r="31" spans="2:12" ht="15" thickBot="1" x14ac:dyDescent="0.35">
      <c r="B31" s="146" t="s">
        <v>43</v>
      </c>
      <c r="C31" s="132"/>
      <c r="D31" s="157">
        <f ca="1">MIN('Property Returns'!D29:R29)</f>
        <v>7.7414101365796531E-2</v>
      </c>
      <c r="E31" s="17"/>
      <c r="F31" s="17" t="s">
        <v>218</v>
      </c>
      <c r="G31" s="17"/>
      <c r="H31" s="280">
        <v>1.4999999999999999E-2</v>
      </c>
      <c r="I31" s="17"/>
      <c r="J31" s="17"/>
      <c r="K31" s="17"/>
      <c r="L31" s="18"/>
    </row>
  </sheetData>
  <mergeCells count="2">
    <mergeCell ref="J17:L17"/>
    <mergeCell ref="B2:H2"/>
  </mergeCells>
  <conditionalFormatting sqref="B14:D14">
    <cfRule type="expression" dxfId="10" priority="1">
      <formula>$D$7&lt;&gt;"Manual Input"</formula>
    </cfRule>
  </conditionalFormatting>
  <dataValidations count="2">
    <dataValidation type="whole" allowBlank="1" showInputMessage="1" showErrorMessage="1" errorTitle="Error!" error="Input a value that is greater than or equal to the analysis period but not more than 15." sqref="D10" xr:uid="{AAFAD27E-66FE-4C13-86C7-3187673FB29D}">
      <formula1>D9</formula1>
      <formula2>15</formula2>
    </dataValidation>
    <dataValidation type="list" allowBlank="1" showInputMessage="1" showErrorMessage="1" sqref="D7" xr:uid="{F4C30F35-2FF3-40B2-B336-E838DC6A57F2}">
      <formula1>$Y$2:$Y$5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67F-EA7D-44D6-9D4C-2377BF278F57}">
  <sheetPr>
    <tabColor theme="4" tint="0.59999389629810485"/>
  </sheetPr>
  <dimension ref="B1:U41"/>
  <sheetViews>
    <sheetView zoomScale="85" zoomScaleNormal="85" workbookViewId="0">
      <selection activeCell="I12" sqref="I12"/>
    </sheetView>
  </sheetViews>
  <sheetFormatPr defaultRowHeight="14.4" x14ac:dyDescent="0.3"/>
  <cols>
    <col min="1" max="1" width="1.5546875" customWidth="1"/>
    <col min="2" max="2" width="27.109375" bestFit="1" customWidth="1"/>
    <col min="3" max="9" width="11" customWidth="1"/>
    <col min="10" max="10" width="12.77734375" customWidth="1"/>
    <col min="11" max="16" width="11" customWidth="1"/>
    <col min="17" max="17" width="14.44140625" customWidth="1"/>
    <col min="18" max="19" width="11" customWidth="1"/>
  </cols>
  <sheetData>
    <row r="1" spans="2:21" ht="8.4" customHeight="1" thickBot="1" x14ac:dyDescent="0.35"/>
    <row r="2" spans="2:21" ht="20.399999999999999" thickBot="1" x14ac:dyDescent="0.45">
      <c r="B2" s="33" t="s">
        <v>44</v>
      </c>
      <c r="C2" s="34"/>
      <c r="D2" s="34"/>
      <c r="E2" s="34"/>
      <c r="F2" s="34"/>
      <c r="G2" s="34"/>
      <c r="H2" s="34" t="s">
        <v>45</v>
      </c>
      <c r="I2" s="34"/>
      <c r="J2" s="36">
        <f>Units</f>
        <v>128</v>
      </c>
      <c r="K2" s="37">
        <f>J2-SUM(C5:C40)</f>
        <v>0</v>
      </c>
      <c r="L2" s="34" t="s">
        <v>97</v>
      </c>
      <c r="M2" s="34"/>
      <c r="N2" s="34"/>
      <c r="O2" s="34"/>
      <c r="P2" s="34"/>
      <c r="Q2" s="34"/>
      <c r="R2" s="34"/>
      <c r="S2" s="35"/>
    </row>
    <row r="3" spans="2:21" x14ac:dyDescent="0.3">
      <c r="B3" s="165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3"/>
    </row>
    <row r="4" spans="2:21" s="8" customFormat="1" ht="42.6" customHeight="1" x14ac:dyDescent="0.3">
      <c r="B4" s="184" t="s">
        <v>46</v>
      </c>
      <c r="C4" s="185" t="s">
        <v>47</v>
      </c>
      <c r="D4" s="185" t="s">
        <v>216</v>
      </c>
      <c r="E4" s="185" t="s">
        <v>48</v>
      </c>
      <c r="F4" s="185" t="s">
        <v>49</v>
      </c>
      <c r="G4" s="185" t="s">
        <v>50</v>
      </c>
      <c r="H4" s="185" t="s">
        <v>51</v>
      </c>
      <c r="I4" s="185" t="s">
        <v>52</v>
      </c>
      <c r="J4" s="185" t="s">
        <v>53</v>
      </c>
      <c r="K4" s="185" t="s">
        <v>54</v>
      </c>
      <c r="L4" s="185" t="s">
        <v>55</v>
      </c>
      <c r="M4" s="185" t="s">
        <v>56</v>
      </c>
      <c r="N4" s="185" t="s">
        <v>57</v>
      </c>
      <c r="O4" s="185" t="s">
        <v>58</v>
      </c>
      <c r="P4" s="185" t="s">
        <v>59</v>
      </c>
      <c r="Q4" s="185" t="s">
        <v>60</v>
      </c>
      <c r="R4" s="185" t="s">
        <v>61</v>
      </c>
      <c r="S4" s="186" t="s">
        <v>62</v>
      </c>
    </row>
    <row r="5" spans="2:21" s="8" customFormat="1" x14ac:dyDescent="0.3">
      <c r="B5" s="187" t="s">
        <v>274</v>
      </c>
      <c r="C5" s="188">
        <v>7</v>
      </c>
      <c r="D5" s="188" t="s">
        <v>217</v>
      </c>
      <c r="E5" s="189">
        <v>1</v>
      </c>
      <c r="F5" s="190">
        <v>1</v>
      </c>
      <c r="G5" s="191">
        <v>650</v>
      </c>
      <c r="H5" s="189">
        <v>752</v>
      </c>
      <c r="I5" s="189">
        <f>ROUNDDOWN(1.4*G5,0)</f>
        <v>910</v>
      </c>
      <c r="J5" s="192">
        <v>6</v>
      </c>
      <c r="K5" s="193">
        <v>12</v>
      </c>
      <c r="L5" s="194">
        <v>30</v>
      </c>
      <c r="M5" s="195">
        <v>1</v>
      </c>
      <c r="N5" s="196">
        <v>12</v>
      </c>
      <c r="O5" s="194">
        <v>30</v>
      </c>
      <c r="P5" s="197">
        <v>0.6</v>
      </c>
      <c r="Q5" s="198">
        <f>IF(B5="","",(1-P5)*M5)</f>
        <v>0.4</v>
      </c>
      <c r="R5" s="199">
        <f>IF(B5="","",(1-P5)*N5)</f>
        <v>4.8000000000000007</v>
      </c>
      <c r="S5" s="200">
        <f>IF(B5="","",(1-P5)*O5)</f>
        <v>12</v>
      </c>
    </row>
    <row r="6" spans="2:21" s="8" customFormat="1" x14ac:dyDescent="0.3">
      <c r="B6" s="187" t="s">
        <v>275</v>
      </c>
      <c r="C6" s="188">
        <v>4</v>
      </c>
      <c r="D6" s="188" t="s">
        <v>217</v>
      </c>
      <c r="E6" s="189">
        <v>1</v>
      </c>
      <c r="F6" s="190">
        <v>1</v>
      </c>
      <c r="G6" s="191">
        <v>720</v>
      </c>
      <c r="H6" s="189">
        <v>783</v>
      </c>
      <c r="I6" s="189">
        <f>ROUNDDOWN(1.4*G6,0)</f>
        <v>1008</v>
      </c>
      <c r="J6" s="192">
        <v>6</v>
      </c>
      <c r="K6" s="193">
        <v>12</v>
      </c>
      <c r="L6" s="194">
        <v>30</v>
      </c>
      <c r="M6" s="195">
        <v>1</v>
      </c>
      <c r="N6" s="196">
        <v>12</v>
      </c>
      <c r="O6" s="194">
        <v>30</v>
      </c>
      <c r="P6" s="197">
        <v>0.6</v>
      </c>
      <c r="Q6" s="198">
        <f>IF(B6="","",(1-P6)*M6)</f>
        <v>0.4</v>
      </c>
      <c r="R6" s="199">
        <f>IF(B6="","",(1-P6)*N6)</f>
        <v>4.8000000000000007</v>
      </c>
      <c r="S6" s="200">
        <f>IF(B6="","",(1-P6)*O6)</f>
        <v>12</v>
      </c>
    </row>
    <row r="7" spans="2:21" s="8" customFormat="1" x14ac:dyDescent="0.3">
      <c r="B7" s="187" t="s">
        <v>276</v>
      </c>
      <c r="C7" s="188">
        <v>12</v>
      </c>
      <c r="D7" s="188" t="s">
        <v>217</v>
      </c>
      <c r="E7" s="189">
        <v>2</v>
      </c>
      <c r="F7" s="190">
        <v>1</v>
      </c>
      <c r="G7" s="191">
        <v>800</v>
      </c>
      <c r="H7" s="189">
        <v>911</v>
      </c>
      <c r="I7" s="189">
        <f>ROUNDDOWN(1.34*G7,0)</f>
        <v>1072</v>
      </c>
      <c r="J7" s="192">
        <v>6</v>
      </c>
      <c r="K7" s="193">
        <v>12</v>
      </c>
      <c r="L7" s="194">
        <v>30</v>
      </c>
      <c r="M7" s="195">
        <v>1</v>
      </c>
      <c r="N7" s="196">
        <v>12</v>
      </c>
      <c r="O7" s="194">
        <v>30</v>
      </c>
      <c r="P7" s="197">
        <v>0.6</v>
      </c>
      <c r="Q7" s="198">
        <f t="shared" ref="Q7:Q40" si="0">IF(B7="","",(1-P7)*M7)</f>
        <v>0.4</v>
      </c>
      <c r="R7" s="199">
        <f t="shared" ref="R7:R40" si="1">IF(B7="","",(1-P7)*N7)</f>
        <v>4.8000000000000007</v>
      </c>
      <c r="S7" s="200">
        <f t="shared" ref="S7:S40" si="2">IF(B7="","",(1-P7)*O7)</f>
        <v>12</v>
      </c>
    </row>
    <row r="8" spans="2:21" s="8" customFormat="1" x14ac:dyDescent="0.3">
      <c r="B8" s="187" t="s">
        <v>277</v>
      </c>
      <c r="C8" s="188">
        <v>12</v>
      </c>
      <c r="D8" s="188" t="s">
        <v>217</v>
      </c>
      <c r="E8" s="189">
        <v>2</v>
      </c>
      <c r="F8" s="190">
        <v>1</v>
      </c>
      <c r="G8" s="191">
        <v>850</v>
      </c>
      <c r="H8" s="189">
        <v>942</v>
      </c>
      <c r="I8" s="189">
        <f>ROUNDDOWN(1.34*G8,0)</f>
        <v>1139</v>
      </c>
      <c r="J8" s="192">
        <v>6</v>
      </c>
      <c r="K8" s="193">
        <v>12</v>
      </c>
      <c r="L8" s="194">
        <v>30</v>
      </c>
      <c r="M8" s="195">
        <v>1</v>
      </c>
      <c r="N8" s="196">
        <v>12</v>
      </c>
      <c r="O8" s="194">
        <v>30</v>
      </c>
      <c r="P8" s="197">
        <v>0.6</v>
      </c>
      <c r="Q8" s="198">
        <f t="shared" si="0"/>
        <v>0.4</v>
      </c>
      <c r="R8" s="199">
        <f t="shared" si="1"/>
        <v>4.8000000000000007</v>
      </c>
      <c r="S8" s="200">
        <f t="shared" si="2"/>
        <v>12</v>
      </c>
    </row>
    <row r="9" spans="2:21" s="8" customFormat="1" x14ac:dyDescent="0.3">
      <c r="B9" s="187" t="s">
        <v>278</v>
      </c>
      <c r="C9" s="188">
        <v>7</v>
      </c>
      <c r="D9" s="188" t="s">
        <v>217</v>
      </c>
      <c r="E9" s="189">
        <v>1</v>
      </c>
      <c r="F9" s="190">
        <v>1</v>
      </c>
      <c r="G9" s="191">
        <v>650</v>
      </c>
      <c r="H9" s="189">
        <v>752</v>
      </c>
      <c r="I9" s="189">
        <f>ROUNDDOWN(1.4*G9,0)</f>
        <v>910</v>
      </c>
      <c r="J9" s="192">
        <v>18</v>
      </c>
      <c r="K9" s="193">
        <v>12</v>
      </c>
      <c r="L9" s="194">
        <v>30</v>
      </c>
      <c r="M9" s="195">
        <v>1</v>
      </c>
      <c r="N9" s="196">
        <v>12</v>
      </c>
      <c r="O9" s="194">
        <v>30</v>
      </c>
      <c r="P9" s="197">
        <v>0.6</v>
      </c>
      <c r="Q9" s="198">
        <f>IF(B9="","",(1-P9)*M9)</f>
        <v>0.4</v>
      </c>
      <c r="R9" s="199">
        <f>IF(B9="","",(1-P9)*N9)</f>
        <v>4.8000000000000007</v>
      </c>
      <c r="S9" s="200">
        <f>IF(B9="","",(1-P9)*O9)</f>
        <v>12</v>
      </c>
    </row>
    <row r="10" spans="2:21" s="8" customFormat="1" x14ac:dyDescent="0.3">
      <c r="B10" s="187" t="s">
        <v>279</v>
      </c>
      <c r="C10" s="188">
        <v>4</v>
      </c>
      <c r="D10" s="188" t="s">
        <v>217</v>
      </c>
      <c r="E10" s="189">
        <v>1</v>
      </c>
      <c r="F10" s="190">
        <v>1</v>
      </c>
      <c r="G10" s="191">
        <v>720</v>
      </c>
      <c r="H10" s="189">
        <v>783</v>
      </c>
      <c r="I10" s="189">
        <f>ROUNDDOWN(1.4*G10,0)</f>
        <v>1008</v>
      </c>
      <c r="J10" s="192">
        <v>18</v>
      </c>
      <c r="K10" s="193">
        <v>12</v>
      </c>
      <c r="L10" s="194">
        <v>30</v>
      </c>
      <c r="M10" s="195">
        <v>1</v>
      </c>
      <c r="N10" s="196">
        <v>12</v>
      </c>
      <c r="O10" s="194">
        <v>30</v>
      </c>
      <c r="P10" s="197">
        <v>0.6</v>
      </c>
      <c r="Q10" s="198">
        <f t="shared" si="0"/>
        <v>0.4</v>
      </c>
      <c r="R10" s="199">
        <f t="shared" si="1"/>
        <v>4.8000000000000007</v>
      </c>
      <c r="S10" s="200">
        <f t="shared" si="2"/>
        <v>12</v>
      </c>
    </row>
    <row r="11" spans="2:21" x14ac:dyDescent="0.3">
      <c r="B11" s="187" t="s">
        <v>280</v>
      </c>
      <c r="C11" s="188">
        <v>13</v>
      </c>
      <c r="D11" s="188" t="s">
        <v>217</v>
      </c>
      <c r="E11" s="189">
        <v>2</v>
      </c>
      <c r="F11" s="190">
        <v>1</v>
      </c>
      <c r="G11" s="191">
        <v>800</v>
      </c>
      <c r="H11" s="189">
        <v>911</v>
      </c>
      <c r="I11" s="189">
        <f>ROUNDDOWN(1.34*G11,0)</f>
        <v>1072</v>
      </c>
      <c r="J11" s="192">
        <v>18</v>
      </c>
      <c r="K11" s="193">
        <v>12</v>
      </c>
      <c r="L11" s="194">
        <v>30</v>
      </c>
      <c r="M11" s="195">
        <v>1</v>
      </c>
      <c r="N11" s="196">
        <v>12</v>
      </c>
      <c r="O11" s="194">
        <v>30</v>
      </c>
      <c r="P11" s="197">
        <v>0.6</v>
      </c>
      <c r="Q11" s="198">
        <f t="shared" si="0"/>
        <v>0.4</v>
      </c>
      <c r="R11" s="199">
        <f t="shared" si="1"/>
        <v>4.8000000000000007</v>
      </c>
      <c r="S11" s="200">
        <f t="shared" si="2"/>
        <v>12</v>
      </c>
      <c r="U11" s="8"/>
    </row>
    <row r="12" spans="2:21" x14ac:dyDescent="0.3">
      <c r="B12" s="187" t="s">
        <v>281</v>
      </c>
      <c r="C12" s="188">
        <v>12</v>
      </c>
      <c r="D12" s="188" t="s">
        <v>217</v>
      </c>
      <c r="E12" s="189">
        <v>2</v>
      </c>
      <c r="F12" s="190">
        <v>1</v>
      </c>
      <c r="G12" s="191">
        <v>850</v>
      </c>
      <c r="H12" s="189">
        <v>942</v>
      </c>
      <c r="I12" s="189">
        <f>ROUNDDOWN(1.34*G12,0)</f>
        <v>1139</v>
      </c>
      <c r="J12" s="192">
        <v>18</v>
      </c>
      <c r="K12" s="193">
        <v>12</v>
      </c>
      <c r="L12" s="194">
        <v>30</v>
      </c>
      <c r="M12" s="195">
        <v>1</v>
      </c>
      <c r="N12" s="196">
        <v>12</v>
      </c>
      <c r="O12" s="194">
        <v>30</v>
      </c>
      <c r="P12" s="197">
        <v>0.6</v>
      </c>
      <c r="Q12" s="198">
        <f t="shared" si="0"/>
        <v>0.4</v>
      </c>
      <c r="R12" s="199">
        <f t="shared" si="1"/>
        <v>4.8000000000000007</v>
      </c>
      <c r="S12" s="200">
        <f t="shared" si="2"/>
        <v>12</v>
      </c>
      <c r="U12" s="8"/>
    </row>
    <row r="13" spans="2:21" x14ac:dyDescent="0.3">
      <c r="B13" s="187" t="s">
        <v>270</v>
      </c>
      <c r="C13" s="188">
        <v>10</v>
      </c>
      <c r="D13" s="188" t="s">
        <v>217</v>
      </c>
      <c r="E13" s="189">
        <v>1</v>
      </c>
      <c r="F13" s="190">
        <v>1</v>
      </c>
      <c r="G13" s="191">
        <v>650</v>
      </c>
      <c r="H13" s="189">
        <v>752</v>
      </c>
      <c r="I13" s="189">
        <v>752</v>
      </c>
      <c r="J13" s="192">
        <v>1</v>
      </c>
      <c r="K13" s="193">
        <v>12</v>
      </c>
      <c r="L13" s="194">
        <v>30</v>
      </c>
      <c r="M13" s="195">
        <v>1</v>
      </c>
      <c r="N13" s="196">
        <v>12</v>
      </c>
      <c r="O13" s="194">
        <v>30</v>
      </c>
      <c r="P13" s="197">
        <v>0.6</v>
      </c>
      <c r="Q13" s="198">
        <f t="shared" ref="Q13:Q21" si="3">IF(B13="","",(1-P13)*M13)</f>
        <v>0.4</v>
      </c>
      <c r="R13" s="199">
        <f t="shared" ref="R13:R21" si="4">IF(B13="","",(1-P13)*N13)</f>
        <v>4.8000000000000007</v>
      </c>
      <c r="S13" s="200">
        <f t="shared" ref="S13:S21" si="5">IF(B13="","",(1-P13)*O13)</f>
        <v>12</v>
      </c>
    </row>
    <row r="14" spans="2:21" x14ac:dyDescent="0.3">
      <c r="B14" s="187" t="s">
        <v>271</v>
      </c>
      <c r="C14" s="188">
        <v>4</v>
      </c>
      <c r="D14" s="188" t="s">
        <v>217</v>
      </c>
      <c r="E14" s="189">
        <v>1</v>
      </c>
      <c r="F14" s="190">
        <v>1</v>
      </c>
      <c r="G14" s="191">
        <v>720</v>
      </c>
      <c r="H14" s="189">
        <v>783</v>
      </c>
      <c r="I14" s="189">
        <v>783</v>
      </c>
      <c r="J14" s="192">
        <v>1</v>
      </c>
      <c r="K14" s="193">
        <v>12</v>
      </c>
      <c r="L14" s="194">
        <v>30</v>
      </c>
      <c r="M14" s="195">
        <v>1</v>
      </c>
      <c r="N14" s="196">
        <v>12</v>
      </c>
      <c r="O14" s="194">
        <v>30</v>
      </c>
      <c r="P14" s="197">
        <v>0.6</v>
      </c>
      <c r="Q14" s="198">
        <f t="shared" si="3"/>
        <v>0.4</v>
      </c>
      <c r="R14" s="199">
        <f t="shared" si="4"/>
        <v>4.8000000000000007</v>
      </c>
      <c r="S14" s="200">
        <f t="shared" si="5"/>
        <v>12</v>
      </c>
    </row>
    <row r="15" spans="2:21" x14ac:dyDescent="0.3">
      <c r="B15" s="187" t="s">
        <v>272</v>
      </c>
      <c r="C15" s="188">
        <v>23</v>
      </c>
      <c r="D15" s="188" t="s">
        <v>217</v>
      </c>
      <c r="E15" s="189">
        <v>2</v>
      </c>
      <c r="F15" s="190">
        <v>1</v>
      </c>
      <c r="G15" s="191">
        <v>800</v>
      </c>
      <c r="H15" s="189">
        <v>911</v>
      </c>
      <c r="I15" s="189">
        <v>911</v>
      </c>
      <c r="J15" s="192">
        <v>1</v>
      </c>
      <c r="K15" s="193">
        <v>12</v>
      </c>
      <c r="L15" s="194">
        <v>30</v>
      </c>
      <c r="M15" s="195">
        <v>1</v>
      </c>
      <c r="N15" s="196">
        <v>12</v>
      </c>
      <c r="O15" s="194">
        <v>30</v>
      </c>
      <c r="P15" s="197">
        <v>0.6</v>
      </c>
      <c r="Q15" s="198">
        <f t="shared" si="3"/>
        <v>0.4</v>
      </c>
      <c r="R15" s="199">
        <f t="shared" si="4"/>
        <v>4.8000000000000007</v>
      </c>
      <c r="S15" s="200">
        <f t="shared" si="5"/>
        <v>12</v>
      </c>
    </row>
    <row r="16" spans="2:21" x14ac:dyDescent="0.3">
      <c r="B16" s="187" t="s">
        <v>273</v>
      </c>
      <c r="C16" s="188">
        <v>20</v>
      </c>
      <c r="D16" s="188" t="s">
        <v>217</v>
      </c>
      <c r="E16" s="189">
        <v>2</v>
      </c>
      <c r="F16" s="190">
        <v>1</v>
      </c>
      <c r="G16" s="191">
        <v>850</v>
      </c>
      <c r="H16" s="189">
        <v>942</v>
      </c>
      <c r="I16" s="189">
        <v>942</v>
      </c>
      <c r="J16" s="192">
        <v>1</v>
      </c>
      <c r="K16" s="193">
        <v>12</v>
      </c>
      <c r="L16" s="194">
        <v>30</v>
      </c>
      <c r="M16" s="195">
        <v>1</v>
      </c>
      <c r="N16" s="196">
        <v>12</v>
      </c>
      <c r="O16" s="194">
        <v>30</v>
      </c>
      <c r="P16" s="197">
        <v>0.6</v>
      </c>
      <c r="Q16" s="198">
        <f t="shared" si="3"/>
        <v>0.4</v>
      </c>
      <c r="R16" s="199">
        <f t="shared" si="4"/>
        <v>4.8000000000000007</v>
      </c>
      <c r="S16" s="200">
        <f t="shared" si="5"/>
        <v>12</v>
      </c>
    </row>
    <row r="17" spans="2:19" x14ac:dyDescent="0.3">
      <c r="B17" s="187"/>
      <c r="C17" s="188"/>
      <c r="D17" s="188"/>
      <c r="E17" s="189"/>
      <c r="F17" s="190"/>
      <c r="G17" s="191"/>
      <c r="H17" s="189"/>
      <c r="I17" s="189"/>
      <c r="J17" s="192"/>
      <c r="K17" s="193"/>
      <c r="L17" s="194"/>
      <c r="M17" s="195"/>
      <c r="N17" s="196"/>
      <c r="O17" s="194"/>
      <c r="P17" s="197"/>
      <c r="Q17" s="198" t="str">
        <f t="shared" si="3"/>
        <v/>
      </c>
      <c r="R17" s="199" t="str">
        <f t="shared" si="4"/>
        <v/>
      </c>
      <c r="S17" s="200" t="str">
        <f t="shared" si="5"/>
        <v/>
      </c>
    </row>
    <row r="18" spans="2:19" x14ac:dyDescent="0.3">
      <c r="B18" s="187"/>
      <c r="C18" s="188"/>
      <c r="D18" s="188"/>
      <c r="E18" s="189"/>
      <c r="F18" s="190"/>
      <c r="G18" s="191"/>
      <c r="H18" s="189"/>
      <c r="I18" s="189"/>
      <c r="J18" s="192"/>
      <c r="K18" s="193"/>
      <c r="L18" s="194"/>
      <c r="M18" s="195"/>
      <c r="N18" s="196"/>
      <c r="O18" s="194"/>
      <c r="P18" s="197"/>
      <c r="Q18" s="198" t="str">
        <f t="shared" si="3"/>
        <v/>
      </c>
      <c r="R18" s="199" t="str">
        <f t="shared" si="4"/>
        <v/>
      </c>
      <c r="S18" s="200" t="str">
        <f t="shared" si="5"/>
        <v/>
      </c>
    </row>
    <row r="19" spans="2:19" x14ac:dyDescent="0.3">
      <c r="B19" s="187"/>
      <c r="C19" s="188"/>
      <c r="D19" s="188"/>
      <c r="E19" s="189"/>
      <c r="F19" s="190"/>
      <c r="G19" s="191"/>
      <c r="H19" s="189"/>
      <c r="I19" s="189"/>
      <c r="J19" s="192"/>
      <c r="K19" s="193"/>
      <c r="L19" s="194"/>
      <c r="M19" s="195"/>
      <c r="N19" s="196"/>
      <c r="O19" s="194"/>
      <c r="P19" s="197"/>
      <c r="Q19" s="198" t="str">
        <f t="shared" si="3"/>
        <v/>
      </c>
      <c r="R19" s="199" t="str">
        <f t="shared" si="4"/>
        <v/>
      </c>
      <c r="S19" s="200" t="str">
        <f t="shared" si="5"/>
        <v/>
      </c>
    </row>
    <row r="20" spans="2:19" x14ac:dyDescent="0.3">
      <c r="B20" s="187"/>
      <c r="C20" s="188"/>
      <c r="D20" s="188"/>
      <c r="E20" s="189"/>
      <c r="F20" s="384"/>
      <c r="G20" s="191"/>
      <c r="H20" s="189"/>
      <c r="I20" s="189"/>
      <c r="J20" s="192"/>
      <c r="K20" s="193"/>
      <c r="L20" s="194"/>
      <c r="M20" s="195"/>
      <c r="N20" s="196"/>
      <c r="O20" s="194"/>
      <c r="P20" s="197"/>
      <c r="Q20" s="198" t="str">
        <f t="shared" si="3"/>
        <v/>
      </c>
      <c r="R20" s="199" t="str">
        <f t="shared" si="4"/>
        <v/>
      </c>
      <c r="S20" s="200" t="str">
        <f t="shared" si="5"/>
        <v/>
      </c>
    </row>
    <row r="21" spans="2:19" x14ac:dyDescent="0.3">
      <c r="B21" s="187"/>
      <c r="C21" s="188"/>
      <c r="D21" s="188"/>
      <c r="E21" s="189"/>
      <c r="F21" s="190"/>
      <c r="G21" s="191"/>
      <c r="H21" s="189"/>
      <c r="I21" s="189"/>
      <c r="J21" s="192"/>
      <c r="K21" s="193"/>
      <c r="L21" s="194"/>
      <c r="M21" s="195"/>
      <c r="N21" s="196"/>
      <c r="O21" s="194"/>
      <c r="P21" s="197"/>
      <c r="Q21" s="198" t="str">
        <f t="shared" si="3"/>
        <v/>
      </c>
      <c r="R21" s="199" t="str">
        <f t="shared" si="4"/>
        <v/>
      </c>
      <c r="S21" s="200" t="str">
        <f t="shared" si="5"/>
        <v/>
      </c>
    </row>
    <row r="22" spans="2:19" x14ac:dyDescent="0.3">
      <c r="B22" s="187"/>
      <c r="C22" s="188"/>
      <c r="D22" s="188"/>
      <c r="E22" s="189"/>
      <c r="F22" s="190"/>
      <c r="G22" s="191"/>
      <c r="H22" s="189"/>
      <c r="I22" s="189"/>
      <c r="J22" s="192"/>
      <c r="K22" s="193"/>
      <c r="L22" s="194"/>
      <c r="M22" s="195"/>
      <c r="N22" s="196"/>
      <c r="O22" s="194"/>
      <c r="P22" s="197"/>
      <c r="Q22" s="198" t="str">
        <f t="shared" si="0"/>
        <v/>
      </c>
      <c r="R22" s="199" t="str">
        <f t="shared" si="1"/>
        <v/>
      </c>
      <c r="S22" s="200" t="str">
        <f t="shared" si="2"/>
        <v/>
      </c>
    </row>
    <row r="23" spans="2:19" x14ac:dyDescent="0.3">
      <c r="B23" s="187"/>
      <c r="C23" s="188"/>
      <c r="D23" s="188"/>
      <c r="E23" s="189"/>
      <c r="F23" s="190"/>
      <c r="G23" s="191"/>
      <c r="H23" s="189"/>
      <c r="I23" s="189"/>
      <c r="J23" s="192"/>
      <c r="K23" s="189"/>
      <c r="L23" s="189"/>
      <c r="M23" s="189"/>
      <c r="N23" s="196"/>
      <c r="O23" s="194"/>
      <c r="P23" s="197"/>
      <c r="Q23" s="198" t="str">
        <f t="shared" si="0"/>
        <v/>
      </c>
      <c r="R23" s="199" t="str">
        <f t="shared" si="1"/>
        <v/>
      </c>
      <c r="S23" s="200" t="str">
        <f t="shared" si="2"/>
        <v/>
      </c>
    </row>
    <row r="24" spans="2:19" x14ac:dyDescent="0.3">
      <c r="B24" s="187"/>
      <c r="C24" s="188"/>
      <c r="D24" s="188"/>
      <c r="E24" s="189"/>
      <c r="F24" s="190"/>
      <c r="G24" s="191"/>
      <c r="H24" s="189"/>
      <c r="I24" s="189"/>
      <c r="J24" s="192"/>
      <c r="K24" s="189"/>
      <c r="L24" s="189"/>
      <c r="M24" s="189"/>
      <c r="N24" s="196"/>
      <c r="O24" s="194"/>
      <c r="P24" s="197"/>
      <c r="Q24" s="198" t="str">
        <f t="shared" si="0"/>
        <v/>
      </c>
      <c r="R24" s="199" t="str">
        <f t="shared" si="1"/>
        <v/>
      </c>
      <c r="S24" s="200" t="str">
        <f t="shared" si="2"/>
        <v/>
      </c>
    </row>
    <row r="25" spans="2:19" x14ac:dyDescent="0.3">
      <c r="B25" s="187"/>
      <c r="C25" s="188"/>
      <c r="D25" s="188"/>
      <c r="E25" s="189"/>
      <c r="F25" s="190"/>
      <c r="G25" s="191"/>
      <c r="H25" s="189"/>
      <c r="I25" s="189"/>
      <c r="J25" s="192"/>
      <c r="K25" s="189"/>
      <c r="L25" s="189"/>
      <c r="M25" s="189"/>
      <c r="N25" s="196"/>
      <c r="O25" s="194"/>
      <c r="P25" s="197"/>
      <c r="Q25" s="198" t="str">
        <f t="shared" si="0"/>
        <v/>
      </c>
      <c r="R25" s="199" t="str">
        <f t="shared" si="1"/>
        <v/>
      </c>
      <c r="S25" s="200" t="str">
        <f t="shared" si="2"/>
        <v/>
      </c>
    </row>
    <row r="26" spans="2:19" x14ac:dyDescent="0.3">
      <c r="B26" s="187"/>
      <c r="C26" s="188"/>
      <c r="D26" s="188"/>
      <c r="E26" s="189"/>
      <c r="F26" s="190"/>
      <c r="G26" s="191"/>
      <c r="H26" s="189"/>
      <c r="I26" s="189"/>
      <c r="J26" s="192"/>
      <c r="K26" s="189"/>
      <c r="L26" s="189"/>
      <c r="M26" s="189"/>
      <c r="N26" s="196"/>
      <c r="O26" s="194"/>
      <c r="P26" s="197"/>
      <c r="Q26" s="198" t="str">
        <f t="shared" si="0"/>
        <v/>
      </c>
      <c r="R26" s="199" t="str">
        <f t="shared" si="1"/>
        <v/>
      </c>
      <c r="S26" s="200" t="str">
        <f t="shared" si="2"/>
        <v/>
      </c>
    </row>
    <row r="27" spans="2:19" x14ac:dyDescent="0.3">
      <c r="B27" s="187"/>
      <c r="C27" s="188"/>
      <c r="D27" s="188"/>
      <c r="E27" s="189"/>
      <c r="F27" s="190"/>
      <c r="G27" s="191"/>
      <c r="H27" s="189"/>
      <c r="I27" s="189"/>
      <c r="J27" s="192"/>
      <c r="K27" s="189"/>
      <c r="L27" s="189"/>
      <c r="M27" s="189"/>
      <c r="N27" s="196"/>
      <c r="O27" s="194"/>
      <c r="P27" s="197"/>
      <c r="Q27" s="198" t="str">
        <f t="shared" si="0"/>
        <v/>
      </c>
      <c r="R27" s="199" t="str">
        <f t="shared" si="1"/>
        <v/>
      </c>
      <c r="S27" s="200" t="str">
        <f t="shared" si="2"/>
        <v/>
      </c>
    </row>
    <row r="28" spans="2:19" x14ac:dyDescent="0.3">
      <c r="B28" s="187"/>
      <c r="C28" s="188"/>
      <c r="D28" s="188"/>
      <c r="E28" s="189"/>
      <c r="F28" s="190"/>
      <c r="G28" s="191"/>
      <c r="H28" s="189"/>
      <c r="I28" s="189"/>
      <c r="J28" s="192"/>
      <c r="K28" s="189"/>
      <c r="L28" s="189"/>
      <c r="M28" s="189"/>
      <c r="N28" s="196"/>
      <c r="O28" s="194"/>
      <c r="P28" s="197"/>
      <c r="Q28" s="198" t="str">
        <f t="shared" si="0"/>
        <v/>
      </c>
      <c r="R28" s="199" t="str">
        <f t="shared" si="1"/>
        <v/>
      </c>
      <c r="S28" s="200" t="str">
        <f t="shared" si="2"/>
        <v/>
      </c>
    </row>
    <row r="29" spans="2:19" x14ac:dyDescent="0.3">
      <c r="B29" s="187"/>
      <c r="C29" s="188"/>
      <c r="D29" s="188"/>
      <c r="E29" s="189"/>
      <c r="F29" s="190"/>
      <c r="G29" s="191"/>
      <c r="H29" s="189"/>
      <c r="I29" s="189"/>
      <c r="J29" s="192"/>
      <c r="K29" s="189"/>
      <c r="L29" s="189"/>
      <c r="M29" s="189"/>
      <c r="N29" s="196"/>
      <c r="O29" s="194"/>
      <c r="P29" s="197"/>
      <c r="Q29" s="198" t="str">
        <f t="shared" si="0"/>
        <v/>
      </c>
      <c r="R29" s="199" t="str">
        <f t="shared" si="1"/>
        <v/>
      </c>
      <c r="S29" s="200" t="str">
        <f t="shared" si="2"/>
        <v/>
      </c>
    </row>
    <row r="30" spans="2:19" x14ac:dyDescent="0.3">
      <c r="B30" s="187"/>
      <c r="C30" s="188"/>
      <c r="D30" s="188"/>
      <c r="E30" s="189"/>
      <c r="F30" s="190"/>
      <c r="G30" s="191"/>
      <c r="H30" s="189"/>
      <c r="I30" s="189"/>
      <c r="J30" s="192"/>
      <c r="K30" s="189"/>
      <c r="L30" s="189"/>
      <c r="M30" s="189"/>
      <c r="N30" s="196"/>
      <c r="O30" s="194"/>
      <c r="P30" s="197"/>
      <c r="Q30" s="198" t="str">
        <f t="shared" si="0"/>
        <v/>
      </c>
      <c r="R30" s="199" t="str">
        <f t="shared" si="1"/>
        <v/>
      </c>
      <c r="S30" s="200" t="str">
        <f t="shared" si="2"/>
        <v/>
      </c>
    </row>
    <row r="31" spans="2:19" x14ac:dyDescent="0.3">
      <c r="B31" s="187"/>
      <c r="C31" s="188"/>
      <c r="D31" s="188"/>
      <c r="E31" s="189"/>
      <c r="F31" s="190"/>
      <c r="G31" s="191"/>
      <c r="H31" s="189"/>
      <c r="I31" s="189"/>
      <c r="J31" s="192"/>
      <c r="K31" s="189"/>
      <c r="L31" s="189"/>
      <c r="M31" s="189"/>
      <c r="N31" s="196"/>
      <c r="O31" s="194"/>
      <c r="P31" s="197"/>
      <c r="Q31" s="198" t="str">
        <f t="shared" si="0"/>
        <v/>
      </c>
      <c r="R31" s="199" t="str">
        <f t="shared" si="1"/>
        <v/>
      </c>
      <c r="S31" s="200" t="str">
        <f t="shared" si="2"/>
        <v/>
      </c>
    </row>
    <row r="32" spans="2:19" x14ac:dyDescent="0.3">
      <c r="B32" s="187"/>
      <c r="C32" s="188"/>
      <c r="D32" s="188"/>
      <c r="E32" s="189"/>
      <c r="F32" s="190"/>
      <c r="G32" s="191"/>
      <c r="H32" s="189"/>
      <c r="I32" s="189"/>
      <c r="J32" s="192"/>
      <c r="K32" s="189"/>
      <c r="L32" s="189"/>
      <c r="M32" s="189"/>
      <c r="N32" s="196"/>
      <c r="O32" s="194"/>
      <c r="P32" s="197"/>
      <c r="Q32" s="198" t="str">
        <f t="shared" si="0"/>
        <v/>
      </c>
      <c r="R32" s="199" t="str">
        <f t="shared" si="1"/>
        <v/>
      </c>
      <c r="S32" s="200" t="str">
        <f t="shared" si="2"/>
        <v/>
      </c>
    </row>
    <row r="33" spans="2:19" x14ac:dyDescent="0.3">
      <c r="B33" s="187"/>
      <c r="C33" s="188"/>
      <c r="D33" s="188"/>
      <c r="E33" s="189"/>
      <c r="F33" s="190"/>
      <c r="G33" s="191"/>
      <c r="H33" s="189"/>
      <c r="I33" s="189"/>
      <c r="J33" s="192"/>
      <c r="K33" s="189"/>
      <c r="L33" s="189"/>
      <c r="M33" s="189"/>
      <c r="N33" s="196"/>
      <c r="O33" s="194"/>
      <c r="P33" s="197"/>
      <c r="Q33" s="198" t="str">
        <f t="shared" si="0"/>
        <v/>
      </c>
      <c r="R33" s="199" t="str">
        <f t="shared" si="1"/>
        <v/>
      </c>
      <c r="S33" s="200" t="str">
        <f t="shared" si="2"/>
        <v/>
      </c>
    </row>
    <row r="34" spans="2:19" x14ac:dyDescent="0.3">
      <c r="B34" s="187"/>
      <c r="C34" s="188"/>
      <c r="D34" s="188"/>
      <c r="E34" s="189"/>
      <c r="F34" s="190"/>
      <c r="G34" s="191"/>
      <c r="H34" s="189"/>
      <c r="I34" s="189"/>
      <c r="J34" s="192"/>
      <c r="K34" s="189"/>
      <c r="L34" s="189"/>
      <c r="M34" s="189"/>
      <c r="N34" s="196"/>
      <c r="O34" s="194"/>
      <c r="P34" s="197"/>
      <c r="Q34" s="198" t="str">
        <f t="shared" si="0"/>
        <v/>
      </c>
      <c r="R34" s="199" t="str">
        <f t="shared" si="1"/>
        <v/>
      </c>
      <c r="S34" s="200" t="str">
        <f t="shared" si="2"/>
        <v/>
      </c>
    </row>
    <row r="35" spans="2:19" x14ac:dyDescent="0.3">
      <c r="B35" s="187"/>
      <c r="C35" s="188"/>
      <c r="D35" s="188"/>
      <c r="E35" s="189"/>
      <c r="F35" s="190"/>
      <c r="G35" s="191"/>
      <c r="H35" s="189"/>
      <c r="I35" s="189"/>
      <c r="J35" s="192"/>
      <c r="K35" s="189"/>
      <c r="L35" s="189"/>
      <c r="M35" s="189"/>
      <c r="N35" s="196"/>
      <c r="O35" s="194"/>
      <c r="P35" s="197"/>
      <c r="Q35" s="198" t="str">
        <f t="shared" si="0"/>
        <v/>
      </c>
      <c r="R35" s="199" t="str">
        <f t="shared" si="1"/>
        <v/>
      </c>
      <c r="S35" s="200" t="str">
        <f t="shared" si="2"/>
        <v/>
      </c>
    </row>
    <row r="36" spans="2:19" x14ac:dyDescent="0.3">
      <c r="B36" s="187"/>
      <c r="C36" s="188"/>
      <c r="D36" s="188"/>
      <c r="E36" s="189"/>
      <c r="F36" s="190"/>
      <c r="G36" s="191"/>
      <c r="H36" s="189"/>
      <c r="I36" s="189"/>
      <c r="J36" s="192"/>
      <c r="K36" s="189"/>
      <c r="L36" s="189"/>
      <c r="M36" s="189"/>
      <c r="N36" s="196"/>
      <c r="O36" s="194"/>
      <c r="P36" s="197"/>
      <c r="Q36" s="198" t="str">
        <f t="shared" si="0"/>
        <v/>
      </c>
      <c r="R36" s="199" t="str">
        <f t="shared" si="1"/>
        <v/>
      </c>
      <c r="S36" s="200" t="str">
        <f t="shared" si="2"/>
        <v/>
      </c>
    </row>
    <row r="37" spans="2:19" x14ac:dyDescent="0.3">
      <c r="B37" s="187"/>
      <c r="C37" s="188"/>
      <c r="D37" s="188"/>
      <c r="E37" s="189"/>
      <c r="F37" s="190"/>
      <c r="G37" s="191"/>
      <c r="H37" s="189"/>
      <c r="I37" s="189"/>
      <c r="J37" s="192"/>
      <c r="K37" s="189"/>
      <c r="L37" s="189"/>
      <c r="M37" s="189"/>
      <c r="N37" s="196"/>
      <c r="O37" s="194"/>
      <c r="P37" s="197"/>
      <c r="Q37" s="198" t="str">
        <f t="shared" si="0"/>
        <v/>
      </c>
      <c r="R37" s="199" t="str">
        <f t="shared" si="1"/>
        <v/>
      </c>
      <c r="S37" s="200" t="str">
        <f t="shared" si="2"/>
        <v/>
      </c>
    </row>
    <row r="38" spans="2:19" x14ac:dyDescent="0.3">
      <c r="B38" s="187"/>
      <c r="C38" s="188"/>
      <c r="D38" s="188"/>
      <c r="E38" s="189"/>
      <c r="F38" s="190"/>
      <c r="G38" s="191"/>
      <c r="H38" s="189"/>
      <c r="I38" s="189"/>
      <c r="J38" s="192"/>
      <c r="K38" s="189"/>
      <c r="L38" s="189"/>
      <c r="M38" s="189"/>
      <c r="N38" s="196"/>
      <c r="O38" s="194"/>
      <c r="P38" s="197"/>
      <c r="Q38" s="198" t="str">
        <f t="shared" si="0"/>
        <v/>
      </c>
      <c r="R38" s="199" t="str">
        <f t="shared" si="1"/>
        <v/>
      </c>
      <c r="S38" s="200" t="str">
        <f t="shared" si="2"/>
        <v/>
      </c>
    </row>
    <row r="39" spans="2:19" x14ac:dyDescent="0.3">
      <c r="B39" s="187"/>
      <c r="C39" s="188"/>
      <c r="D39" s="188"/>
      <c r="E39" s="189"/>
      <c r="F39" s="190"/>
      <c r="G39" s="191"/>
      <c r="H39" s="189"/>
      <c r="I39" s="189"/>
      <c r="J39" s="192"/>
      <c r="K39" s="189"/>
      <c r="L39" s="189"/>
      <c r="M39" s="189"/>
      <c r="N39" s="196"/>
      <c r="O39" s="194"/>
      <c r="P39" s="197"/>
      <c r="Q39" s="198" t="str">
        <f t="shared" si="0"/>
        <v/>
      </c>
      <c r="R39" s="199" t="str">
        <f t="shared" si="1"/>
        <v/>
      </c>
      <c r="S39" s="200" t="str">
        <f t="shared" si="2"/>
        <v/>
      </c>
    </row>
    <row r="40" spans="2:19" ht="15" thickBot="1" x14ac:dyDescent="0.35">
      <c r="B40" s="201"/>
      <c r="C40" s="202"/>
      <c r="D40" s="202"/>
      <c r="E40" s="203"/>
      <c r="F40" s="204"/>
      <c r="G40" s="205"/>
      <c r="H40" s="203"/>
      <c r="I40" s="203"/>
      <c r="J40" s="274"/>
      <c r="K40" s="203"/>
      <c r="L40" s="203"/>
      <c r="M40" s="203"/>
      <c r="N40" s="206"/>
      <c r="O40" s="383"/>
      <c r="P40" s="207"/>
      <c r="Q40" s="208" t="str">
        <f t="shared" si="0"/>
        <v/>
      </c>
      <c r="R40" s="209" t="str">
        <f t="shared" si="1"/>
        <v/>
      </c>
      <c r="S40" s="210" t="str">
        <f t="shared" si="2"/>
        <v/>
      </c>
    </row>
    <row r="41" spans="2:19" x14ac:dyDescent="0.3">
      <c r="J41" s="31"/>
      <c r="K41" s="31"/>
      <c r="L41" s="31"/>
      <c r="M41" s="31"/>
    </row>
  </sheetData>
  <conditionalFormatting sqref="J5:K5 M5">
    <cfRule type="expression" dxfId="9" priority="29">
      <formula>$B4=""</formula>
    </cfRule>
  </conditionalFormatting>
  <conditionalFormatting sqref="J5:K5 M5">
    <cfRule type="expression" dxfId="8" priority="23">
      <formula>$B4=""</formula>
    </cfRule>
  </conditionalFormatting>
  <dataValidations count="1">
    <dataValidation type="whole" allowBlank="1" showInputMessage="1" showErrorMessage="1" sqref="J5:J16" xr:uid="{A91007A6-62D7-4F3E-9B76-329EE20A95D1}">
      <formula1>1</formula1>
      <formula2>180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BF5F-CD0E-4E16-8D41-E9814D8489E4}">
  <sheetPr>
    <tabColor theme="4" tint="0.59999389629810485"/>
  </sheetPr>
  <dimension ref="B1:W51"/>
  <sheetViews>
    <sheetView tabSelected="1" topLeftCell="A19" zoomScale="85" zoomScaleNormal="85" workbookViewId="0">
      <selection activeCell="L15" sqref="L15"/>
    </sheetView>
  </sheetViews>
  <sheetFormatPr defaultRowHeight="14.4" x14ac:dyDescent="0.3"/>
  <cols>
    <col min="1" max="1" width="1.88671875" customWidth="1"/>
    <col min="2" max="2" width="25" customWidth="1"/>
    <col min="3" max="3" width="20" customWidth="1"/>
    <col min="4" max="4" width="12.44140625" bestFit="1" customWidth="1"/>
    <col min="5" max="5" width="11.77734375" bestFit="1" customWidth="1"/>
    <col min="6" max="7" width="13.33203125" customWidth="1"/>
    <col min="8" max="8" width="15.77734375" customWidth="1"/>
    <col min="9" max="9" width="14.33203125" customWidth="1"/>
    <col min="10" max="21" width="13.33203125" customWidth="1"/>
  </cols>
  <sheetData>
    <row r="1" spans="2:23" ht="9.6" customHeight="1" thickBot="1" x14ac:dyDescent="0.35"/>
    <row r="2" spans="2:23" ht="15.6" x14ac:dyDescent="0.3">
      <c r="B2" s="10" t="s">
        <v>63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2:23" x14ac:dyDescent="0.3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2:23" x14ac:dyDescent="0.3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2:23" ht="28.8" x14ac:dyDescent="0.3">
      <c r="B5" s="91" t="s">
        <v>64</v>
      </c>
      <c r="C5" s="76"/>
      <c r="D5" s="76"/>
      <c r="E5" s="77" t="s">
        <v>65</v>
      </c>
      <c r="F5" s="78">
        <f>'Property Returns'!D3</f>
        <v>1</v>
      </c>
      <c r="G5" s="78">
        <f>'Property Returns'!E3</f>
        <v>2</v>
      </c>
      <c r="H5" s="78">
        <f>'Property Returns'!F3</f>
        <v>3</v>
      </c>
      <c r="I5" s="78">
        <f>'Property Returns'!G3</f>
        <v>4</v>
      </c>
      <c r="J5" s="78">
        <f>'Property Returns'!H3</f>
        <v>5</v>
      </c>
      <c r="K5" s="78">
        <f>'Property Returns'!I3</f>
        <v>6</v>
      </c>
      <c r="L5" s="78" t="str">
        <f>'Property Returns'!J3</f>
        <v/>
      </c>
      <c r="M5" s="78" t="str">
        <f>'Property Returns'!K3</f>
        <v/>
      </c>
      <c r="N5" s="78" t="str">
        <f>'Property Returns'!L3</f>
        <v/>
      </c>
      <c r="O5" s="78" t="str">
        <f>'Property Returns'!M3</f>
        <v/>
      </c>
      <c r="P5" s="78" t="str">
        <f>'Property Returns'!N3</f>
        <v/>
      </c>
      <c r="Q5" s="78" t="str">
        <f>'Property Returns'!O3</f>
        <v/>
      </c>
      <c r="R5" s="78" t="str">
        <f>'Property Returns'!P3</f>
        <v/>
      </c>
      <c r="S5" s="78" t="str">
        <f>'Property Returns'!Q3</f>
        <v/>
      </c>
      <c r="T5" s="78" t="str">
        <f>'Property Returns'!R3</f>
        <v/>
      </c>
      <c r="U5" s="79" t="str">
        <f>'Property Returns'!S3</f>
        <v/>
      </c>
      <c r="V5" s="234"/>
      <c r="W5" s="234"/>
    </row>
    <row r="6" spans="2:23" x14ac:dyDescent="0.3">
      <c r="B6" s="80">
        <f>'Property Summary'!$L$20</f>
        <v>0.02</v>
      </c>
      <c r="C6" s="81" t="s">
        <v>72</v>
      </c>
      <c r="D6" s="14"/>
      <c r="E6" s="25">
        <f t="shared" ref="E6:E14" si="0">F6/Units</f>
        <v>150</v>
      </c>
      <c r="F6" s="380">
        <f>150*Units</f>
        <v>19200</v>
      </c>
      <c r="G6" s="25">
        <f>IF(G$5="","",F6*(1+$B$6))</f>
        <v>19584</v>
      </c>
      <c r="H6" s="25">
        <f t="shared" ref="H6:J6" si="1">IF(H$5="","",G6*(1+$B$6))</f>
        <v>19975.68</v>
      </c>
      <c r="I6" s="25">
        <f t="shared" si="1"/>
        <v>20375.193600000002</v>
      </c>
      <c r="J6" s="25">
        <f t="shared" si="1"/>
        <v>20782.697472000003</v>
      </c>
      <c r="K6" s="25">
        <f t="shared" ref="K6:U6" si="2">IF(K$5="","",J6*(1+$B$6))</f>
        <v>21198.351421440006</v>
      </c>
      <c r="L6" s="25" t="str">
        <f t="shared" si="2"/>
        <v/>
      </c>
      <c r="M6" s="25" t="str">
        <f t="shared" si="2"/>
        <v/>
      </c>
      <c r="N6" s="25" t="str">
        <f t="shared" si="2"/>
        <v/>
      </c>
      <c r="O6" s="25" t="str">
        <f t="shared" si="2"/>
        <v/>
      </c>
      <c r="P6" s="25" t="str">
        <f t="shared" si="2"/>
        <v/>
      </c>
      <c r="Q6" s="25" t="str">
        <f t="shared" si="2"/>
        <v/>
      </c>
      <c r="R6" s="25" t="str">
        <f t="shared" si="2"/>
        <v/>
      </c>
      <c r="S6" s="25" t="str">
        <f t="shared" si="2"/>
        <v/>
      </c>
      <c r="T6" s="25" t="str">
        <f t="shared" si="2"/>
        <v/>
      </c>
      <c r="U6" s="26" t="str">
        <f t="shared" si="2"/>
        <v/>
      </c>
    </row>
    <row r="7" spans="2:23" x14ac:dyDescent="0.3">
      <c r="B7" s="80">
        <f>'Property Summary'!$L$20</f>
        <v>0.02</v>
      </c>
      <c r="C7" s="81" t="s">
        <v>73</v>
      </c>
      <c r="D7" s="14"/>
      <c r="E7" s="25">
        <f t="shared" si="0"/>
        <v>200</v>
      </c>
      <c r="F7" s="380">
        <f>200*Units</f>
        <v>25600</v>
      </c>
      <c r="G7" s="25">
        <f t="shared" ref="G7:J13" si="3">IF(G$5="","",F7*(1+$B$6))</f>
        <v>26112</v>
      </c>
      <c r="H7" s="25">
        <f t="shared" si="3"/>
        <v>26634.240000000002</v>
      </c>
      <c r="I7" s="25">
        <f t="shared" si="3"/>
        <v>27166.924800000001</v>
      </c>
      <c r="J7" s="25">
        <f t="shared" si="3"/>
        <v>27710.263296000001</v>
      </c>
      <c r="K7" s="25">
        <f t="shared" ref="K7:U7" si="4">IF(K$5="","",J7*(1+$B$6))</f>
        <v>28264.468561920003</v>
      </c>
      <c r="L7" s="25" t="str">
        <f t="shared" si="4"/>
        <v/>
      </c>
      <c r="M7" s="25" t="str">
        <f t="shared" si="4"/>
        <v/>
      </c>
      <c r="N7" s="25" t="str">
        <f t="shared" si="4"/>
        <v/>
      </c>
      <c r="O7" s="25" t="str">
        <f t="shared" si="4"/>
        <v/>
      </c>
      <c r="P7" s="25" t="str">
        <f t="shared" si="4"/>
        <v/>
      </c>
      <c r="Q7" s="25" t="str">
        <f t="shared" si="4"/>
        <v/>
      </c>
      <c r="R7" s="25" t="str">
        <f t="shared" si="4"/>
        <v/>
      </c>
      <c r="S7" s="25" t="str">
        <f t="shared" si="4"/>
        <v/>
      </c>
      <c r="T7" s="25" t="str">
        <f t="shared" si="4"/>
        <v/>
      </c>
      <c r="U7" s="26" t="str">
        <f t="shared" si="4"/>
        <v/>
      </c>
    </row>
    <row r="8" spans="2:23" x14ac:dyDescent="0.3">
      <c r="B8" s="80">
        <f>'Property Summary'!$L$20</f>
        <v>0.02</v>
      </c>
      <c r="C8" s="81" t="s">
        <v>74</v>
      </c>
      <c r="D8" s="14"/>
      <c r="E8" s="25">
        <f t="shared" si="0"/>
        <v>480</v>
      </c>
      <c r="F8" s="380">
        <f>480*Units</f>
        <v>61440</v>
      </c>
      <c r="G8" s="25">
        <f t="shared" si="3"/>
        <v>62668.800000000003</v>
      </c>
      <c r="H8" s="25">
        <f t="shared" si="3"/>
        <v>63922.176000000007</v>
      </c>
      <c r="I8" s="25">
        <f t="shared" si="3"/>
        <v>65200.619520000007</v>
      </c>
      <c r="J8" s="25">
        <f t="shared" si="3"/>
        <v>66504.631910400014</v>
      </c>
      <c r="K8" s="25">
        <f t="shared" ref="K8:U8" si="5">IF(K$5="","",J8*(1+$B$6))</f>
        <v>67834.724548608021</v>
      </c>
      <c r="L8" s="25" t="str">
        <f t="shared" si="5"/>
        <v/>
      </c>
      <c r="M8" s="25" t="str">
        <f t="shared" si="5"/>
        <v/>
      </c>
      <c r="N8" s="25" t="str">
        <f t="shared" si="5"/>
        <v/>
      </c>
      <c r="O8" s="25" t="str">
        <f t="shared" si="5"/>
        <v/>
      </c>
      <c r="P8" s="25" t="str">
        <f t="shared" si="5"/>
        <v/>
      </c>
      <c r="Q8" s="25" t="str">
        <f t="shared" si="5"/>
        <v/>
      </c>
      <c r="R8" s="25" t="str">
        <f t="shared" si="5"/>
        <v/>
      </c>
      <c r="S8" s="25" t="str">
        <f t="shared" si="5"/>
        <v/>
      </c>
      <c r="T8" s="25" t="str">
        <f t="shared" si="5"/>
        <v/>
      </c>
      <c r="U8" s="26" t="str">
        <f t="shared" si="5"/>
        <v/>
      </c>
    </row>
    <row r="9" spans="2:23" x14ac:dyDescent="0.3">
      <c r="B9" s="80">
        <f>'Property Summary'!$L$20</f>
        <v>0.02</v>
      </c>
      <c r="C9" s="92" t="s">
        <v>75</v>
      </c>
      <c r="D9" s="14"/>
      <c r="E9" s="25">
        <f t="shared" si="0"/>
        <v>750</v>
      </c>
      <c r="F9" s="380">
        <f>750*Units</f>
        <v>96000</v>
      </c>
      <c r="G9" s="25">
        <f t="shared" si="3"/>
        <v>97920</v>
      </c>
      <c r="H9" s="25">
        <f t="shared" si="3"/>
        <v>99878.400000000009</v>
      </c>
      <c r="I9" s="25">
        <f t="shared" si="3"/>
        <v>101875.96800000001</v>
      </c>
      <c r="J9" s="25">
        <f t="shared" si="3"/>
        <v>103913.48736000001</v>
      </c>
      <c r="K9" s="25">
        <f t="shared" ref="K9:U9" si="6">IF(K$5="","",J9*(1+$B$6))</f>
        <v>105991.75710720001</v>
      </c>
      <c r="L9" s="25" t="str">
        <f t="shared" si="6"/>
        <v/>
      </c>
      <c r="M9" s="25" t="str">
        <f t="shared" si="6"/>
        <v/>
      </c>
      <c r="N9" s="25" t="str">
        <f t="shared" si="6"/>
        <v/>
      </c>
      <c r="O9" s="25" t="str">
        <f t="shared" si="6"/>
        <v/>
      </c>
      <c r="P9" s="25" t="str">
        <f t="shared" si="6"/>
        <v/>
      </c>
      <c r="Q9" s="25" t="str">
        <f t="shared" si="6"/>
        <v/>
      </c>
      <c r="R9" s="25" t="str">
        <f t="shared" si="6"/>
        <v/>
      </c>
      <c r="S9" s="25" t="str">
        <f t="shared" si="6"/>
        <v/>
      </c>
      <c r="T9" s="25" t="str">
        <f t="shared" si="6"/>
        <v/>
      </c>
      <c r="U9" s="26" t="str">
        <f t="shared" si="6"/>
        <v/>
      </c>
    </row>
    <row r="10" spans="2:23" x14ac:dyDescent="0.3">
      <c r="B10" s="80">
        <f>'Property Summary'!$L$20</f>
        <v>0.02</v>
      </c>
      <c r="C10" s="92" t="s">
        <v>76</v>
      </c>
      <c r="D10" s="14"/>
      <c r="E10" s="25">
        <f t="shared" si="0"/>
        <v>650</v>
      </c>
      <c r="F10" s="380">
        <f>650*Units</f>
        <v>83200</v>
      </c>
      <c r="G10" s="25">
        <f t="shared" si="3"/>
        <v>84864</v>
      </c>
      <c r="H10" s="25">
        <f t="shared" si="3"/>
        <v>86561.279999999999</v>
      </c>
      <c r="I10" s="25">
        <f t="shared" si="3"/>
        <v>88292.505600000004</v>
      </c>
      <c r="J10" s="25">
        <f t="shared" si="3"/>
        <v>90058.355712000004</v>
      </c>
      <c r="K10" s="25">
        <f t="shared" ref="K10:U10" si="7">IF(K$5="","",J10*(1+$B$6))</f>
        <v>91859.522826240005</v>
      </c>
      <c r="L10" s="25" t="str">
        <f t="shared" si="7"/>
        <v/>
      </c>
      <c r="M10" s="25" t="str">
        <f t="shared" si="7"/>
        <v/>
      </c>
      <c r="N10" s="25" t="str">
        <f t="shared" si="7"/>
        <v/>
      </c>
      <c r="O10" s="25" t="str">
        <f t="shared" si="7"/>
        <v/>
      </c>
      <c r="P10" s="25" t="str">
        <f t="shared" si="7"/>
        <v/>
      </c>
      <c r="Q10" s="25" t="str">
        <f t="shared" si="7"/>
        <v/>
      </c>
      <c r="R10" s="25" t="str">
        <f t="shared" si="7"/>
        <v/>
      </c>
      <c r="S10" s="25" t="str">
        <f t="shared" si="7"/>
        <v/>
      </c>
      <c r="T10" s="25" t="str">
        <f t="shared" si="7"/>
        <v/>
      </c>
      <c r="U10" s="26" t="str">
        <f t="shared" si="7"/>
        <v/>
      </c>
    </row>
    <row r="11" spans="2:23" x14ac:dyDescent="0.3">
      <c r="B11" s="80">
        <f>'Property Summary'!$L$20</f>
        <v>0.02</v>
      </c>
      <c r="C11" s="92" t="s">
        <v>77</v>
      </c>
      <c r="D11" s="83">
        <v>0.08</v>
      </c>
      <c r="E11" s="25">
        <f t="shared" si="0"/>
        <v>875.05888749999997</v>
      </c>
      <c r="F11" s="25">
        <f>IF(F5="","",$D$11*'Annual Cash Flow'!F18)</f>
        <v>112007.5376</v>
      </c>
      <c r="G11" s="25">
        <f>IF(G5="","",$D$11*'Annual Cash Flow'!G18)</f>
        <v>120056.08368800003</v>
      </c>
      <c r="H11" s="25">
        <f>IF(H5="","",$D$11*'Annual Cash Flow'!H18)</f>
        <v>125806.93118040002</v>
      </c>
      <c r="I11" s="25">
        <f>IF(I5="","",$D$11*'Annual Cash Flow'!I18)</f>
        <v>129448.42871581203</v>
      </c>
      <c r="J11" s="25">
        <f>IF(J5="","",$D$11*'Annual Cash Flow'!J18)</f>
        <v>133199.17117728636</v>
      </c>
      <c r="K11" s="25">
        <f>IF(K5="","",$D$11*'Annual Cash Flow'!K18)</f>
        <v>137062.43591260494</v>
      </c>
      <c r="L11" s="25" t="str">
        <f>IF(L5="","",$D$11*'Annual Cash Flow'!L18)</f>
        <v/>
      </c>
      <c r="M11" s="25" t="str">
        <f>IF(M5="","",$D$11*'Annual Cash Flow'!M18)</f>
        <v/>
      </c>
      <c r="N11" s="25" t="str">
        <f>IF(N5="","",$D$11*'Annual Cash Flow'!N18)</f>
        <v/>
      </c>
      <c r="O11" s="25" t="str">
        <f>IF(O5="","",$D$11*'Annual Cash Flow'!O18)</f>
        <v/>
      </c>
      <c r="P11" s="25" t="str">
        <f>IF(P5="","",$D$11*'Annual Cash Flow'!P18)</f>
        <v/>
      </c>
      <c r="Q11" s="25" t="str">
        <f>IF(Q5="","",$D$11*'Annual Cash Flow'!Q18)</f>
        <v/>
      </c>
      <c r="R11" s="25" t="str">
        <f>IF(R5="","",$D$11*'Annual Cash Flow'!R18)</f>
        <v/>
      </c>
      <c r="S11" s="25" t="str">
        <f>IF(S5="","",$D$11*'Annual Cash Flow'!S18)</f>
        <v/>
      </c>
      <c r="T11" s="25" t="str">
        <f>IF(T5="","",$D$11*'Annual Cash Flow'!T18)</f>
        <v/>
      </c>
      <c r="U11" s="26" t="str">
        <f>IF(U5="","",$D$11*'Annual Cash Flow'!U18)</f>
        <v/>
      </c>
    </row>
    <row r="12" spans="2:23" x14ac:dyDescent="0.3">
      <c r="B12" s="80">
        <f>'Property Summary'!$L$20</f>
        <v>0.02</v>
      </c>
      <c r="C12" s="92" t="s">
        <v>78</v>
      </c>
      <c r="D12" s="14"/>
      <c r="E12" s="25">
        <f t="shared" si="0"/>
        <v>225</v>
      </c>
      <c r="F12" s="380">
        <f>225*Units</f>
        <v>28800</v>
      </c>
      <c r="G12" s="25">
        <f t="shared" si="3"/>
        <v>29376</v>
      </c>
      <c r="H12" s="25">
        <f t="shared" si="3"/>
        <v>29963.52</v>
      </c>
      <c r="I12" s="25">
        <f t="shared" si="3"/>
        <v>30562.790400000002</v>
      </c>
      <c r="J12" s="25">
        <f t="shared" si="3"/>
        <v>31174.046208000003</v>
      </c>
      <c r="K12" s="25">
        <f t="shared" ref="K12:U12" si="8">IF(K$5="","",J12*(1+$B$6))</f>
        <v>31797.527132160005</v>
      </c>
      <c r="L12" s="25" t="str">
        <f t="shared" si="8"/>
        <v/>
      </c>
      <c r="M12" s="25" t="str">
        <f t="shared" si="8"/>
        <v/>
      </c>
      <c r="N12" s="25" t="str">
        <f t="shared" si="8"/>
        <v/>
      </c>
      <c r="O12" s="25" t="str">
        <f t="shared" si="8"/>
        <v/>
      </c>
      <c r="P12" s="25" t="str">
        <f t="shared" si="8"/>
        <v/>
      </c>
      <c r="Q12" s="25" t="str">
        <f t="shared" si="8"/>
        <v/>
      </c>
      <c r="R12" s="25" t="str">
        <f t="shared" si="8"/>
        <v/>
      </c>
      <c r="S12" s="25" t="str">
        <f t="shared" si="8"/>
        <v/>
      </c>
      <c r="T12" s="25" t="str">
        <f t="shared" si="8"/>
        <v/>
      </c>
      <c r="U12" s="26" t="str">
        <f t="shared" si="8"/>
        <v/>
      </c>
    </row>
    <row r="13" spans="2:23" x14ac:dyDescent="0.3">
      <c r="B13" s="80">
        <f>'Property Summary'!$L$20</f>
        <v>0.02</v>
      </c>
      <c r="C13" s="92" t="s">
        <v>79</v>
      </c>
      <c r="D13" s="14"/>
      <c r="E13" s="25">
        <f t="shared" si="0"/>
        <v>478.8984375</v>
      </c>
      <c r="F13" s="82">
        <v>61299</v>
      </c>
      <c r="G13" s="25">
        <f t="shared" si="3"/>
        <v>62524.98</v>
      </c>
      <c r="H13" s="25">
        <f t="shared" si="3"/>
        <v>63775.479600000006</v>
      </c>
      <c r="I13" s="25">
        <f t="shared" si="3"/>
        <v>65050.989192000008</v>
      </c>
      <c r="J13" s="25">
        <f t="shared" si="3"/>
        <v>66352.008975840014</v>
      </c>
      <c r="K13" s="25">
        <f t="shared" ref="K13:U13" si="9">IF(K$5="","",J13*(1+$B$6))</f>
        <v>67679.049155356814</v>
      </c>
      <c r="L13" s="25" t="str">
        <f t="shared" si="9"/>
        <v/>
      </c>
      <c r="M13" s="25" t="str">
        <f t="shared" si="9"/>
        <v/>
      </c>
      <c r="N13" s="25" t="str">
        <f t="shared" si="9"/>
        <v/>
      </c>
      <c r="O13" s="25" t="str">
        <f t="shared" si="9"/>
        <v/>
      </c>
      <c r="P13" s="25" t="str">
        <f t="shared" si="9"/>
        <v/>
      </c>
      <c r="Q13" s="25" t="str">
        <f t="shared" si="9"/>
        <v/>
      </c>
      <c r="R13" s="25" t="str">
        <f t="shared" si="9"/>
        <v/>
      </c>
      <c r="S13" s="25" t="str">
        <f t="shared" si="9"/>
        <v/>
      </c>
      <c r="T13" s="25" t="str">
        <f t="shared" si="9"/>
        <v/>
      </c>
      <c r="U13" s="26" t="str">
        <f t="shared" si="9"/>
        <v/>
      </c>
    </row>
    <row r="14" spans="2:23" s="61" customFormat="1" x14ac:dyDescent="0.3">
      <c r="B14" s="270">
        <f>'Property Summary'!$L$20</f>
        <v>0.02</v>
      </c>
      <c r="C14" s="271" t="s">
        <v>215</v>
      </c>
      <c r="D14" s="70"/>
      <c r="E14" s="71">
        <f t="shared" si="0"/>
        <v>3808.9573249999999</v>
      </c>
      <c r="F14" s="71">
        <f>IF(F$5="","",SUM(F6:F13))</f>
        <v>487546.53759999998</v>
      </c>
      <c r="G14" s="71">
        <f>IF(G$5="","",SUM(G6:G13))</f>
        <v>503105.86368800001</v>
      </c>
      <c r="H14" s="71">
        <f t="shared" ref="H14:J14" si="10">IF(H$5="","",SUM(H6:H13))</f>
        <v>516517.70678040007</v>
      </c>
      <c r="I14" s="71">
        <f t="shared" si="10"/>
        <v>527973.41982781212</v>
      </c>
      <c r="J14" s="71">
        <f t="shared" si="10"/>
        <v>539694.66211152636</v>
      </c>
      <c r="K14" s="71">
        <f t="shared" ref="K14" si="11">IF(K$5="","",SUM(K6:K13))</f>
        <v>551687.83666552987</v>
      </c>
      <c r="L14" s="71" t="str">
        <f t="shared" ref="L14" si="12">IF(L$5="","",SUM(L6:L13))</f>
        <v/>
      </c>
      <c r="M14" s="71" t="str">
        <f t="shared" ref="M14" si="13">IF(M$5="","",SUM(M6:M13))</f>
        <v/>
      </c>
      <c r="N14" s="71" t="str">
        <f t="shared" ref="N14" si="14">IF(N$5="","",SUM(N6:N13))</f>
        <v/>
      </c>
      <c r="O14" s="71" t="str">
        <f t="shared" ref="O14" si="15">IF(O$5="","",SUM(O6:O13))</f>
        <v/>
      </c>
      <c r="P14" s="71" t="str">
        <f t="shared" ref="P14" si="16">IF(P$5="","",SUM(P6:P13))</f>
        <v/>
      </c>
      <c r="Q14" s="71" t="str">
        <f t="shared" ref="Q14" si="17">IF(Q$5="","",SUM(Q6:Q13))</f>
        <v/>
      </c>
      <c r="R14" s="71" t="str">
        <f t="shared" ref="R14" si="18">IF(R$5="","",SUM(R6:R13))</f>
        <v/>
      </c>
      <c r="S14" s="71" t="str">
        <f t="shared" ref="S14" si="19">IF(S$5="","",SUM(S6:S13))</f>
        <v/>
      </c>
      <c r="T14" s="71" t="str">
        <f t="shared" ref="T14" si="20">IF(T$5="","",SUM(T6:T13))</f>
        <v/>
      </c>
      <c r="U14" s="72" t="str">
        <f t="shared" ref="U14" si="21">IF(U$5="","",SUM(U6:U13))</f>
        <v/>
      </c>
    </row>
    <row r="15" spans="2:23" x14ac:dyDescent="0.3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2:23" x14ac:dyDescent="0.3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2:21" x14ac:dyDescent="0.3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2:21" x14ac:dyDescent="0.3">
      <c r="B18" s="13"/>
      <c r="C18" s="14"/>
      <c r="D18" s="14"/>
      <c r="E18" s="14"/>
      <c r="F18" s="84">
        <f t="shared" ref="F18:U18" si="22">F5</f>
        <v>1</v>
      </c>
      <c r="G18" s="84">
        <f t="shared" si="22"/>
        <v>2</v>
      </c>
      <c r="H18" s="84">
        <f t="shared" si="22"/>
        <v>3</v>
      </c>
      <c r="I18" s="84">
        <f t="shared" si="22"/>
        <v>4</v>
      </c>
      <c r="J18" s="84">
        <f t="shared" si="22"/>
        <v>5</v>
      </c>
      <c r="K18" s="84">
        <f t="shared" si="22"/>
        <v>6</v>
      </c>
      <c r="L18" s="84" t="str">
        <f t="shared" si="22"/>
        <v/>
      </c>
      <c r="M18" s="84" t="str">
        <f t="shared" si="22"/>
        <v/>
      </c>
      <c r="N18" s="84" t="str">
        <f t="shared" si="22"/>
        <v/>
      </c>
      <c r="O18" s="84" t="str">
        <f t="shared" si="22"/>
        <v/>
      </c>
      <c r="P18" s="84" t="str">
        <f t="shared" si="22"/>
        <v/>
      </c>
      <c r="Q18" s="84" t="str">
        <f t="shared" si="22"/>
        <v/>
      </c>
      <c r="R18" s="84" t="str">
        <f t="shared" si="22"/>
        <v/>
      </c>
      <c r="S18" s="84" t="str">
        <f t="shared" si="22"/>
        <v/>
      </c>
      <c r="T18" s="84" t="str">
        <f t="shared" si="22"/>
        <v/>
      </c>
      <c r="U18" s="85" t="str">
        <f t="shared" si="22"/>
        <v/>
      </c>
    </row>
    <row r="19" spans="2:21" x14ac:dyDescent="0.3">
      <c r="B19" s="86" t="s">
        <v>80</v>
      </c>
      <c r="C19" s="14"/>
      <c r="D19" s="14"/>
      <c r="E19" s="14"/>
      <c r="F19" s="258">
        <f>IF($D$28="NO",E24*F24+SUM(F49:F51),F28*F24/Units)</f>
        <v>873825</v>
      </c>
      <c r="G19" s="258">
        <f>IF($D$28="NO",G24*$E$24,$F$28*G24/Units)</f>
        <v>414000</v>
      </c>
      <c r="H19" s="258">
        <f>IF($D$28="NO",H24*$E$24,$F$28*H24/Units)</f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14"/>
      <c r="R19" s="14"/>
      <c r="S19" s="14"/>
      <c r="T19" s="14"/>
      <c r="U19" s="15"/>
    </row>
    <row r="20" spans="2:21" ht="15" thickBot="1" x14ac:dyDescent="0.35">
      <c r="B20" s="88" t="s">
        <v>81</v>
      </c>
      <c r="C20" s="17"/>
      <c r="D20" s="17"/>
      <c r="E20" s="17"/>
      <c r="F20" s="89">
        <f>IF(F18="","",-ABS(F19))</f>
        <v>-873825</v>
      </c>
      <c r="G20" s="89">
        <f>IF(G18="","",-ABS(G19))</f>
        <v>-414000</v>
      </c>
      <c r="H20" s="89">
        <f t="shared" ref="H20:U20" si="23">IF(H18="","",-ABS(H19))</f>
        <v>0</v>
      </c>
      <c r="I20" s="89">
        <f t="shared" si="23"/>
        <v>0</v>
      </c>
      <c r="J20" s="89">
        <f t="shared" si="23"/>
        <v>0</v>
      </c>
      <c r="K20" s="89">
        <f t="shared" si="23"/>
        <v>0</v>
      </c>
      <c r="L20" s="89" t="str">
        <f t="shared" si="23"/>
        <v/>
      </c>
      <c r="M20" s="89" t="str">
        <f t="shared" si="23"/>
        <v/>
      </c>
      <c r="N20" s="89" t="str">
        <f t="shared" si="23"/>
        <v/>
      </c>
      <c r="O20" s="89" t="str">
        <f t="shared" si="23"/>
        <v/>
      </c>
      <c r="P20" s="89" t="str">
        <f t="shared" si="23"/>
        <v/>
      </c>
      <c r="Q20" s="89" t="str">
        <f t="shared" si="23"/>
        <v/>
      </c>
      <c r="R20" s="89" t="str">
        <f t="shared" si="23"/>
        <v/>
      </c>
      <c r="S20" s="89" t="str">
        <f t="shared" si="23"/>
        <v/>
      </c>
      <c r="T20" s="89" t="str">
        <f t="shared" si="23"/>
        <v/>
      </c>
      <c r="U20" s="90" t="str">
        <f t="shared" si="23"/>
        <v/>
      </c>
    </row>
    <row r="21" spans="2:21" ht="15" thickBot="1" x14ac:dyDescent="0.35"/>
    <row r="22" spans="2:21" ht="15" thickBot="1" x14ac:dyDescent="0.35">
      <c r="B22" s="284" t="s">
        <v>222</v>
      </c>
      <c r="C22" s="285"/>
      <c r="D22" s="285"/>
      <c r="E22" s="285"/>
      <c r="F22" s="285"/>
      <c r="G22" s="285"/>
      <c r="H22" s="285"/>
      <c r="I22" s="285"/>
      <c r="J22" s="286"/>
      <c r="K22" s="287"/>
    </row>
    <row r="23" spans="2:21" x14ac:dyDescent="0.3">
      <c r="B23" s="288"/>
      <c r="C23" s="289"/>
      <c r="D23" s="289"/>
      <c r="E23" s="289"/>
      <c r="F23" s="290">
        <v>1</v>
      </c>
      <c r="G23" s="290">
        <v>2</v>
      </c>
      <c r="H23" s="290">
        <v>3</v>
      </c>
      <c r="I23" s="290">
        <v>4</v>
      </c>
      <c r="J23" s="291">
        <v>5</v>
      </c>
      <c r="K23" s="287"/>
    </row>
    <row r="24" spans="2:21" ht="15" thickBot="1" x14ac:dyDescent="0.35">
      <c r="B24" s="381" t="s">
        <v>223</v>
      </c>
      <c r="C24" s="386">
        <f>E24*SUM(F24:J24)</f>
        <v>816500</v>
      </c>
      <c r="D24" s="385" t="s">
        <v>262</v>
      </c>
      <c r="E24" s="387">
        <v>11500</v>
      </c>
      <c r="F24" s="382">
        <v>35</v>
      </c>
      <c r="G24" s="382">
        <v>36</v>
      </c>
      <c r="H24" s="382"/>
      <c r="I24" s="295"/>
      <c r="J24" s="296"/>
      <c r="K24" s="8"/>
    </row>
    <row r="25" spans="2:21" ht="15" thickBot="1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21" ht="15" thickBot="1" x14ac:dyDescent="0.35">
      <c r="B26" s="284" t="s">
        <v>261</v>
      </c>
      <c r="C26" s="34"/>
      <c r="D26" s="34"/>
      <c r="E26" s="34"/>
      <c r="F26" s="334"/>
      <c r="G26" s="297"/>
      <c r="H26" s="8"/>
      <c r="I26" s="298" t="s">
        <v>225</v>
      </c>
      <c r="J26" s="286"/>
      <c r="K26" s="8"/>
      <c r="L26" s="8"/>
    </row>
    <row r="27" spans="2:21" x14ac:dyDescent="0.3">
      <c r="B27" s="299" t="s">
        <v>226</v>
      </c>
      <c r="C27" s="300" t="s">
        <v>227</v>
      </c>
      <c r="D27" s="300" t="s">
        <v>260</v>
      </c>
      <c r="E27" s="300" t="s">
        <v>228</v>
      </c>
      <c r="F27" s="300" t="s">
        <v>229</v>
      </c>
      <c r="G27" s="301" t="s">
        <v>230</v>
      </c>
      <c r="H27" s="8"/>
      <c r="I27" s="288" t="s">
        <v>226</v>
      </c>
      <c r="J27" s="302" t="s">
        <v>228</v>
      </c>
      <c r="K27" s="8"/>
      <c r="L27" s="8"/>
    </row>
    <row r="28" spans="2:21" x14ac:dyDescent="0.3">
      <c r="B28" s="303" t="s">
        <v>223</v>
      </c>
      <c r="C28" s="304" t="s">
        <v>231</v>
      </c>
      <c r="D28" s="335" t="s">
        <v>217</v>
      </c>
      <c r="E28" s="305">
        <f>Units</f>
        <v>128</v>
      </c>
      <c r="F28" s="306">
        <f>IF(D28="NO",E24*Units,SUM(F29:F48))</f>
        <v>1472000</v>
      </c>
      <c r="G28" s="307">
        <f>F28/$E$28</f>
        <v>11500</v>
      </c>
      <c r="H28" s="8"/>
      <c r="I28" s="308" t="s">
        <v>232</v>
      </c>
      <c r="J28" s="309">
        <v>28845</v>
      </c>
      <c r="K28" s="8"/>
      <c r="L28" s="8"/>
    </row>
    <row r="29" spans="2:21" x14ac:dyDescent="0.3">
      <c r="B29" s="292" t="s">
        <v>233</v>
      </c>
      <c r="C29" s="310">
        <v>1.35</v>
      </c>
      <c r="D29" s="333" t="s">
        <v>217</v>
      </c>
      <c r="E29" s="311">
        <f>J28</f>
        <v>28845</v>
      </c>
      <c r="F29" s="312">
        <f>IF(D29="NO",0,C29*E29)</f>
        <v>0</v>
      </c>
      <c r="G29" s="313">
        <f>F29/$E$28</f>
        <v>0</v>
      </c>
      <c r="H29" s="8"/>
      <c r="I29" s="292" t="s">
        <v>234</v>
      </c>
      <c r="J29" s="314">
        <f>$E$28*12</f>
        <v>1536</v>
      </c>
      <c r="K29" s="8"/>
      <c r="L29" s="8"/>
    </row>
    <row r="30" spans="2:21" x14ac:dyDescent="0.3">
      <c r="B30" s="292" t="s">
        <v>235</v>
      </c>
      <c r="C30" s="315">
        <v>160</v>
      </c>
      <c r="D30" s="333" t="s">
        <v>217</v>
      </c>
      <c r="E30" s="316">
        <f>J29</f>
        <v>1536</v>
      </c>
      <c r="F30" s="312">
        <f t="shared" ref="F30:F47" si="24">IF(D30="NO",0,C30*E30)</f>
        <v>0</v>
      </c>
      <c r="G30" s="313">
        <f>F30/$E$28</f>
        <v>0</v>
      </c>
      <c r="H30" s="8"/>
      <c r="I30" s="292" t="s">
        <v>236</v>
      </c>
      <c r="J30" s="317">
        <v>54</v>
      </c>
      <c r="K30" s="8"/>
      <c r="L30" s="8"/>
    </row>
    <row r="31" spans="2:21" x14ac:dyDescent="0.3">
      <c r="B31" s="292" t="s">
        <v>237</v>
      </c>
      <c r="C31" s="318">
        <v>260</v>
      </c>
      <c r="D31" s="333" t="s">
        <v>217</v>
      </c>
      <c r="E31" s="293">
        <f>J30</f>
        <v>54</v>
      </c>
      <c r="F31" s="312">
        <f t="shared" si="24"/>
        <v>0</v>
      </c>
      <c r="G31" s="313">
        <f>F31/$E$28</f>
        <v>0</v>
      </c>
      <c r="H31" s="8"/>
      <c r="I31" s="292" t="s">
        <v>238</v>
      </c>
      <c r="J31" s="319">
        <f>J29*2+J30*8</f>
        <v>3504</v>
      </c>
      <c r="K31" s="8"/>
      <c r="L31" s="8"/>
    </row>
    <row r="32" spans="2:21" x14ac:dyDescent="0.3">
      <c r="B32" s="292" t="s">
        <v>239</v>
      </c>
      <c r="C32" s="310">
        <v>26</v>
      </c>
      <c r="D32" s="333" t="s">
        <v>217</v>
      </c>
      <c r="E32" s="311">
        <f>J31</f>
        <v>3504</v>
      </c>
      <c r="F32" s="312">
        <f t="shared" si="24"/>
        <v>0</v>
      </c>
      <c r="G32" s="313">
        <f>F32/$E$28</f>
        <v>0</v>
      </c>
      <c r="I32" s="292" t="s">
        <v>240</v>
      </c>
      <c r="J32" s="320">
        <f>0.6*J28</f>
        <v>17307</v>
      </c>
    </row>
    <row r="33" spans="2:10" x14ac:dyDescent="0.3">
      <c r="B33" s="308" t="s">
        <v>241</v>
      </c>
      <c r="C33" s="310">
        <v>2</v>
      </c>
      <c r="D33" s="333" t="s">
        <v>217</v>
      </c>
      <c r="E33" s="311">
        <f>J32</f>
        <v>17307</v>
      </c>
      <c r="F33" s="312">
        <f t="shared" si="24"/>
        <v>0</v>
      </c>
      <c r="G33" s="313">
        <f t="shared" ref="G33:G48" si="25">F33/$E$28</f>
        <v>0</v>
      </c>
      <c r="I33" s="292" t="s">
        <v>242</v>
      </c>
      <c r="J33" s="320">
        <f>J28*0.3</f>
        <v>8653.5</v>
      </c>
    </row>
    <row r="34" spans="2:10" ht="15" thickBot="1" x14ac:dyDescent="0.35">
      <c r="B34" s="308" t="s">
        <v>243</v>
      </c>
      <c r="C34" s="310">
        <v>6.5</v>
      </c>
      <c r="D34" s="333" t="s">
        <v>217</v>
      </c>
      <c r="E34" s="311">
        <f>J34</f>
        <v>2884.5</v>
      </c>
      <c r="F34" s="312">
        <f t="shared" si="24"/>
        <v>0</v>
      </c>
      <c r="G34" s="313">
        <f t="shared" si="25"/>
        <v>0</v>
      </c>
      <c r="I34" s="294" t="s">
        <v>244</v>
      </c>
      <c r="J34" s="321">
        <f>0.1*J28</f>
        <v>2884.5</v>
      </c>
    </row>
    <row r="35" spans="2:10" x14ac:dyDescent="0.3">
      <c r="B35" s="308" t="s">
        <v>245</v>
      </c>
      <c r="C35" s="310">
        <v>2</v>
      </c>
      <c r="D35" s="333" t="s">
        <v>217</v>
      </c>
      <c r="E35" s="311">
        <f>J33</f>
        <v>8653.5</v>
      </c>
      <c r="F35" s="312">
        <f t="shared" si="24"/>
        <v>0</v>
      </c>
      <c r="G35" s="313">
        <f t="shared" si="25"/>
        <v>0</v>
      </c>
    </row>
    <row r="36" spans="2:10" ht="28.8" x14ac:dyDescent="0.3">
      <c r="B36" s="308" t="s">
        <v>246</v>
      </c>
      <c r="C36" s="318">
        <v>1800</v>
      </c>
      <c r="D36" s="333" t="s">
        <v>217</v>
      </c>
      <c r="E36" s="322">
        <f>$E$28</f>
        <v>128</v>
      </c>
      <c r="F36" s="312">
        <f t="shared" si="24"/>
        <v>0</v>
      </c>
      <c r="G36" s="313">
        <f t="shared" si="25"/>
        <v>0</v>
      </c>
    </row>
    <row r="37" spans="2:10" x14ac:dyDescent="0.3">
      <c r="B37" s="292" t="s">
        <v>247</v>
      </c>
      <c r="C37" s="318">
        <v>150</v>
      </c>
      <c r="D37" s="333" t="s">
        <v>217</v>
      </c>
      <c r="E37" s="322">
        <f>$E$28</f>
        <v>128</v>
      </c>
      <c r="F37" s="312">
        <f t="shared" si="24"/>
        <v>0</v>
      </c>
      <c r="G37" s="313">
        <f t="shared" si="25"/>
        <v>0</v>
      </c>
    </row>
    <row r="38" spans="2:10" x14ac:dyDescent="0.3">
      <c r="B38" s="292" t="s">
        <v>248</v>
      </c>
      <c r="C38" s="318">
        <v>105</v>
      </c>
      <c r="D38" s="333" t="s">
        <v>217</v>
      </c>
      <c r="E38" s="322">
        <f>J30</f>
        <v>54</v>
      </c>
      <c r="F38" s="312">
        <f t="shared" si="24"/>
        <v>0</v>
      </c>
      <c r="G38" s="313">
        <f t="shared" si="25"/>
        <v>0</v>
      </c>
    </row>
    <row r="39" spans="2:10" x14ac:dyDescent="0.3">
      <c r="B39" s="292" t="s">
        <v>249</v>
      </c>
      <c r="C39" s="318">
        <v>180</v>
      </c>
      <c r="D39" s="333" t="s">
        <v>217</v>
      </c>
      <c r="E39" s="322">
        <f>$E$28</f>
        <v>128</v>
      </c>
      <c r="F39" s="312">
        <f t="shared" si="24"/>
        <v>0</v>
      </c>
      <c r="G39" s="313">
        <f t="shared" si="25"/>
        <v>0</v>
      </c>
    </row>
    <row r="40" spans="2:10" x14ac:dyDescent="0.3">
      <c r="B40" s="292" t="s">
        <v>250</v>
      </c>
      <c r="C40" s="318">
        <v>100</v>
      </c>
      <c r="D40" s="333" t="s">
        <v>217</v>
      </c>
      <c r="E40" s="322">
        <f>$J$30</f>
        <v>54</v>
      </c>
      <c r="F40" s="312">
        <f t="shared" si="24"/>
        <v>0</v>
      </c>
      <c r="G40" s="313">
        <f t="shared" si="25"/>
        <v>0</v>
      </c>
    </row>
    <row r="41" spans="2:10" x14ac:dyDescent="0.3">
      <c r="B41" s="292" t="s">
        <v>251</v>
      </c>
      <c r="C41" s="318">
        <v>200</v>
      </c>
      <c r="D41" s="333" t="s">
        <v>217</v>
      </c>
      <c r="E41" s="322">
        <f>$E$28</f>
        <v>128</v>
      </c>
      <c r="F41" s="312">
        <f t="shared" si="24"/>
        <v>0</v>
      </c>
      <c r="G41" s="313">
        <f t="shared" si="25"/>
        <v>0</v>
      </c>
    </row>
    <row r="42" spans="2:10" x14ac:dyDescent="0.3">
      <c r="B42" s="292" t="s">
        <v>252</v>
      </c>
      <c r="C42" s="318">
        <v>600</v>
      </c>
      <c r="D42" s="333" t="s">
        <v>217</v>
      </c>
      <c r="E42" s="322">
        <f>$E$28</f>
        <v>128</v>
      </c>
      <c r="F42" s="312">
        <f t="shared" si="24"/>
        <v>0</v>
      </c>
      <c r="G42" s="313">
        <f t="shared" si="25"/>
        <v>0</v>
      </c>
    </row>
    <row r="43" spans="2:10" x14ac:dyDescent="0.3">
      <c r="B43" s="292" t="s">
        <v>253</v>
      </c>
      <c r="C43" s="318">
        <v>500</v>
      </c>
      <c r="D43" s="333" t="s">
        <v>217</v>
      </c>
      <c r="E43" s="322">
        <f t="shared" ref="E43:E46" si="26">$E$28</f>
        <v>128</v>
      </c>
      <c r="F43" s="312">
        <f t="shared" si="24"/>
        <v>0</v>
      </c>
      <c r="G43" s="313">
        <f t="shared" si="25"/>
        <v>0</v>
      </c>
    </row>
    <row r="44" spans="2:10" x14ac:dyDescent="0.3">
      <c r="B44" s="292" t="s">
        <v>254</v>
      </c>
      <c r="C44" s="318">
        <v>325</v>
      </c>
      <c r="D44" s="333" t="s">
        <v>217</v>
      </c>
      <c r="E44" s="322">
        <f t="shared" si="26"/>
        <v>128</v>
      </c>
      <c r="F44" s="312">
        <f t="shared" si="24"/>
        <v>0</v>
      </c>
      <c r="G44" s="313">
        <f t="shared" si="25"/>
        <v>0</v>
      </c>
    </row>
    <row r="45" spans="2:10" x14ac:dyDescent="0.3">
      <c r="B45" s="292" t="s">
        <v>255</v>
      </c>
      <c r="C45" s="318">
        <v>200</v>
      </c>
      <c r="D45" s="333" t="s">
        <v>217</v>
      </c>
      <c r="E45" s="322">
        <f t="shared" si="26"/>
        <v>128</v>
      </c>
      <c r="F45" s="312">
        <f t="shared" si="24"/>
        <v>0</v>
      </c>
      <c r="G45" s="313">
        <f t="shared" si="25"/>
        <v>0</v>
      </c>
    </row>
    <row r="46" spans="2:10" x14ac:dyDescent="0.3">
      <c r="B46" s="292" t="s">
        <v>256</v>
      </c>
      <c r="C46" s="318">
        <v>650</v>
      </c>
      <c r="D46" s="333" t="s">
        <v>217</v>
      </c>
      <c r="E46" s="322">
        <f t="shared" si="26"/>
        <v>128</v>
      </c>
      <c r="F46" s="312">
        <f t="shared" si="24"/>
        <v>0</v>
      </c>
      <c r="G46" s="313">
        <f t="shared" si="25"/>
        <v>0</v>
      </c>
    </row>
    <row r="47" spans="2:10" x14ac:dyDescent="0.3">
      <c r="B47" s="292" t="s">
        <v>257</v>
      </c>
      <c r="C47" s="318">
        <v>200</v>
      </c>
      <c r="D47" s="333" t="s">
        <v>217</v>
      </c>
      <c r="E47" s="322">
        <f>E28</f>
        <v>128</v>
      </c>
      <c r="F47" s="312">
        <f t="shared" si="24"/>
        <v>0</v>
      </c>
      <c r="G47" s="313">
        <f t="shared" si="25"/>
        <v>0</v>
      </c>
    </row>
    <row r="48" spans="2:10" x14ac:dyDescent="0.3">
      <c r="B48" s="292" t="s">
        <v>258</v>
      </c>
      <c r="C48" s="323">
        <v>0.1</v>
      </c>
      <c r="D48" s="311" t="s">
        <v>221</v>
      </c>
      <c r="E48" s="293" t="s">
        <v>231</v>
      </c>
      <c r="F48" s="324">
        <f>C48*SUM(F29:F47)</f>
        <v>0</v>
      </c>
      <c r="G48" s="313">
        <f t="shared" si="25"/>
        <v>0</v>
      </c>
    </row>
    <row r="49" spans="2:7" x14ac:dyDescent="0.3">
      <c r="B49" s="325" t="s">
        <v>259</v>
      </c>
      <c r="C49" s="326" t="s">
        <v>231</v>
      </c>
      <c r="D49" s="326" t="s">
        <v>221</v>
      </c>
      <c r="E49" s="326" t="s">
        <v>231</v>
      </c>
      <c r="F49" s="327">
        <v>300000</v>
      </c>
      <c r="G49" s="328" t="s">
        <v>231</v>
      </c>
    </row>
    <row r="50" spans="2:7" x14ac:dyDescent="0.3">
      <c r="B50" s="325" t="s">
        <v>258</v>
      </c>
      <c r="C50" s="326" t="s">
        <v>231</v>
      </c>
      <c r="D50" s="326" t="s">
        <v>221</v>
      </c>
      <c r="E50" s="326" t="s">
        <v>231</v>
      </c>
      <c r="F50" s="327">
        <f>0.05*(E24*(F24+G24)+F49+F51)</f>
        <v>61325</v>
      </c>
      <c r="G50" s="328" t="s">
        <v>231</v>
      </c>
    </row>
    <row r="51" spans="2:7" ht="15" thickBot="1" x14ac:dyDescent="0.35">
      <c r="B51" s="329" t="s">
        <v>224</v>
      </c>
      <c r="C51" s="330" t="s">
        <v>231</v>
      </c>
      <c r="D51" s="330" t="s">
        <v>221</v>
      </c>
      <c r="E51" s="330" t="s">
        <v>231</v>
      </c>
      <c r="F51" s="331">
        <v>110000</v>
      </c>
      <c r="G51" s="332" t="s">
        <v>231</v>
      </c>
    </row>
  </sheetData>
  <conditionalFormatting sqref="F5">
    <cfRule type="expression" dxfId="7" priority="2">
      <formula>F$5&lt;&gt;""</formula>
    </cfRule>
  </conditionalFormatting>
  <conditionalFormatting sqref="G5:W5">
    <cfRule type="expression" dxfId="6" priority="1">
      <formula>G$5&lt;&gt;""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4E8D-14C6-427C-A0DB-B531B9BDC784}">
  <sheetPr>
    <tabColor theme="4" tint="0.59999389629810485"/>
  </sheetPr>
  <dimension ref="B1:E15"/>
  <sheetViews>
    <sheetView zoomScale="85" zoomScaleNormal="85" workbookViewId="0">
      <selection activeCell="E14" sqref="E14"/>
    </sheetView>
  </sheetViews>
  <sheetFormatPr defaultRowHeight="14.4" x14ac:dyDescent="0.3"/>
  <cols>
    <col min="1" max="1" width="1.5546875" customWidth="1"/>
    <col min="2" max="2" width="29" style="236" customWidth="1"/>
    <col min="3" max="3" width="10" style="236" customWidth="1"/>
    <col min="4" max="4" width="13.6640625" customWidth="1"/>
    <col min="5" max="5" width="11" customWidth="1"/>
  </cols>
  <sheetData>
    <row r="1" spans="2:5" ht="8.4" customHeight="1" thickBot="1" x14ac:dyDescent="0.35"/>
    <row r="2" spans="2:5" ht="20.399999999999999" thickBot="1" x14ac:dyDescent="0.45">
      <c r="B2" s="237" t="s">
        <v>191</v>
      </c>
      <c r="C2" s="247"/>
      <c r="D2" s="34"/>
      <c r="E2" s="35"/>
    </row>
    <row r="3" spans="2:5" x14ac:dyDescent="0.3">
      <c r="B3" s="238" t="s">
        <v>196</v>
      </c>
      <c r="C3" s="248"/>
      <c r="D3" s="244">
        <v>0</v>
      </c>
      <c r="E3" s="15"/>
    </row>
    <row r="4" spans="2:5" x14ac:dyDescent="0.3">
      <c r="B4" s="239"/>
      <c r="C4" s="249"/>
      <c r="D4" s="14"/>
      <c r="E4" s="15"/>
    </row>
    <row r="5" spans="2:5" s="8" customFormat="1" x14ac:dyDescent="0.3">
      <c r="B5" s="240" t="s">
        <v>192</v>
      </c>
      <c r="C5" s="250"/>
      <c r="D5" s="235" t="s">
        <v>194</v>
      </c>
      <c r="E5" s="260" t="s">
        <v>195</v>
      </c>
    </row>
    <row r="6" spans="2:5" s="8" customFormat="1" x14ac:dyDescent="0.3">
      <c r="B6" s="241" t="s">
        <v>193</v>
      </c>
      <c r="C6" s="251"/>
      <c r="D6" s="246">
        <f>E6*$D$3*12</f>
        <v>0</v>
      </c>
      <c r="E6" s="261">
        <v>13.75</v>
      </c>
    </row>
    <row r="7" spans="2:5" s="8" customFormat="1" x14ac:dyDescent="0.3">
      <c r="B7" s="241" t="s">
        <v>197</v>
      </c>
      <c r="C7" s="251"/>
      <c r="D7" s="245">
        <f ca="1">-SUM(D10:D13)</f>
        <v>0</v>
      </c>
      <c r="E7" s="261">
        <v>0</v>
      </c>
    </row>
    <row r="8" spans="2:5" s="8" customFormat="1" x14ac:dyDescent="0.3">
      <c r="B8" s="241" t="s">
        <v>198</v>
      </c>
      <c r="C8" s="254">
        <v>0.05</v>
      </c>
      <c r="D8" s="255">
        <f>-C8*D6</f>
        <v>0</v>
      </c>
      <c r="E8" s="262">
        <v>0</v>
      </c>
    </row>
    <row r="9" spans="2:5" s="8" customFormat="1" x14ac:dyDescent="0.3">
      <c r="B9" s="242" t="s">
        <v>199</v>
      </c>
      <c r="C9" s="252"/>
      <c r="D9" s="246">
        <f ca="1">SUM(D6:D8)</f>
        <v>0</v>
      </c>
      <c r="E9" s="261">
        <v>0</v>
      </c>
    </row>
    <row r="10" spans="2:5" s="8" customFormat="1" x14ac:dyDescent="0.3">
      <c r="B10" s="241" t="s">
        <v>200</v>
      </c>
      <c r="C10" s="252"/>
      <c r="D10" s="246">
        <f>-E10*$D$3*12</f>
        <v>0</v>
      </c>
      <c r="E10" s="261">
        <v>0.5</v>
      </c>
    </row>
    <row r="11" spans="2:5" s="8" customFormat="1" x14ac:dyDescent="0.3">
      <c r="B11" s="241" t="s">
        <v>201</v>
      </c>
      <c r="C11" s="254">
        <v>0.03</v>
      </c>
      <c r="D11" s="246">
        <f ca="1">-C11*D9</f>
        <v>0</v>
      </c>
      <c r="E11" s="263">
        <f ca="1">IFERROR(D11/12/$D$3,0)</f>
        <v>0</v>
      </c>
    </row>
    <row r="12" spans="2:5" x14ac:dyDescent="0.3">
      <c r="B12" s="241" t="s">
        <v>202</v>
      </c>
      <c r="C12" s="252"/>
      <c r="D12" s="246">
        <f>-E12*$D$3*12</f>
        <v>0</v>
      </c>
      <c r="E12" s="264">
        <f>0.3/12</f>
        <v>2.4999999999999998E-2</v>
      </c>
    </row>
    <row r="13" spans="2:5" x14ac:dyDescent="0.3">
      <c r="B13" s="241" t="s">
        <v>203</v>
      </c>
      <c r="C13" s="252"/>
      <c r="D13" s="256">
        <v>0</v>
      </c>
      <c r="E13" s="265">
        <f>IFERROR(D13/12/$D$3,0)</f>
        <v>0</v>
      </c>
    </row>
    <row r="14" spans="2:5" x14ac:dyDescent="0.3">
      <c r="B14" s="242" t="s">
        <v>204</v>
      </c>
      <c r="C14" s="252"/>
      <c r="D14" s="246">
        <f ca="1">SUM(D9:D13)</f>
        <v>0</v>
      </c>
      <c r="E14" s="261"/>
    </row>
    <row r="15" spans="2:5" ht="15" thickBot="1" x14ac:dyDescent="0.35">
      <c r="B15" s="243"/>
      <c r="C15" s="253"/>
      <c r="D15" s="202"/>
      <c r="E15" s="2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8950-8F34-4198-8DF0-1DA33E8ACA80}">
  <sheetPr>
    <tabColor theme="9" tint="0.59999389629810485"/>
  </sheetPr>
  <dimension ref="A1:U47"/>
  <sheetViews>
    <sheetView topLeftCell="A16" zoomScale="70" zoomScaleNormal="70" workbookViewId="0">
      <selection activeCell="K39" sqref="K39"/>
    </sheetView>
  </sheetViews>
  <sheetFormatPr defaultRowHeight="14.4" x14ac:dyDescent="0.3"/>
  <cols>
    <col min="1" max="1" width="3.109375" customWidth="1"/>
    <col min="3" max="3" width="17.5546875" customWidth="1"/>
    <col min="4" max="4" width="12.77734375" customWidth="1"/>
    <col min="5" max="21" width="13.109375" customWidth="1"/>
  </cols>
  <sheetData>
    <row r="1" spans="1:21" ht="15" thickBot="1" x14ac:dyDescent="0.35"/>
    <row r="2" spans="1:21" ht="15.6" x14ac:dyDescent="0.3">
      <c r="B2" s="10" t="s">
        <v>82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x14ac:dyDescent="0.3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1:21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x14ac:dyDescent="0.3">
      <c r="A5" s="9"/>
      <c r="B5" s="19"/>
      <c r="C5" s="20"/>
      <c r="D5" s="21" t="s">
        <v>85</v>
      </c>
      <c r="E5" s="336" t="s">
        <v>265</v>
      </c>
      <c r="F5" s="22">
        <f>'Property Returns'!D3</f>
        <v>1</v>
      </c>
      <c r="G5" s="22">
        <f>'Property Returns'!E3</f>
        <v>2</v>
      </c>
      <c r="H5" s="22">
        <f>'Property Returns'!F3</f>
        <v>3</v>
      </c>
      <c r="I5" s="22">
        <f>'Property Returns'!G3</f>
        <v>4</v>
      </c>
      <c r="J5" s="22">
        <f>'Property Returns'!H3</f>
        <v>5</v>
      </c>
      <c r="K5" s="22">
        <f>'Property Returns'!I3</f>
        <v>6</v>
      </c>
      <c r="L5" s="22" t="str">
        <f>'Property Returns'!J3</f>
        <v/>
      </c>
      <c r="M5" s="22" t="str">
        <f>'Property Returns'!K3</f>
        <v/>
      </c>
      <c r="N5" s="22" t="str">
        <f>'Property Returns'!L3</f>
        <v/>
      </c>
      <c r="O5" s="22" t="str">
        <f>'Property Returns'!M3</f>
        <v/>
      </c>
      <c r="P5" s="22" t="str">
        <f>'Property Returns'!N3</f>
        <v/>
      </c>
      <c r="Q5" s="22" t="str">
        <f>'Property Returns'!O3</f>
        <v/>
      </c>
      <c r="R5" s="22" t="str">
        <f>'Property Returns'!P3</f>
        <v/>
      </c>
      <c r="S5" s="22" t="str">
        <f>'Property Returns'!Q3</f>
        <v/>
      </c>
      <c r="T5" s="22" t="str">
        <f>'Property Returns'!R3</f>
        <v/>
      </c>
      <c r="U5" s="23" t="str">
        <f>'Property Returns'!S3</f>
        <v/>
      </c>
    </row>
    <row r="6" spans="1:21" x14ac:dyDescent="0.3">
      <c r="B6" s="24" t="s">
        <v>86</v>
      </c>
      <c r="C6" s="14"/>
      <c r="D6" s="14"/>
      <c r="E6" s="87">
        <v>1542552</v>
      </c>
      <c r="F6" s="25">
        <f>IF(F$5="","",SUMIF(Rents!$D$2:$GA$2,'Annual Cash Flow'!F$5,Rents!$D$39:$GA$39))</f>
        <v>1395554</v>
      </c>
      <c r="G6" s="25">
        <f>IF(G$5="","",SUMIF(Rents!$D$2:$GA$2,'Annual Cash Flow'!G$5,Rents!$D$39:$GA$39))</f>
        <v>1516474.1500000004</v>
      </c>
      <c r="H6" s="25">
        <f>IF(H$5="","",SUMIF(Rents!$D$2:$GA$2,'Annual Cash Flow'!H$5,Rents!$D$39:$GA$39))</f>
        <v>1596251.3580000002</v>
      </c>
      <c r="I6" s="25">
        <f>IF(I$5="","",SUMIF(Rents!$D$2:$GA$2,'Annual Cash Flow'!I$5,Rents!$D$39:$GA$39))</f>
        <v>1644138.8987400003</v>
      </c>
      <c r="J6" s="25">
        <f>IF(J$5="","",SUMIF(Rents!$D$2:$GA$2,'Annual Cash Flow'!J$5,Rents!$D$39:$GA$39))</f>
        <v>1693463.0657021999</v>
      </c>
      <c r="K6" s="25">
        <f>IF(K$5="","",SUMIF(Rents!$D$2:$GA$2,'Annual Cash Flow'!K$5,Rents!$D$39:$GA$39))</f>
        <v>1744266.9576732658</v>
      </c>
      <c r="L6" s="25" t="str">
        <f>IF(L$5="","",SUMIF(Rents!$D$2:$GA$2,'Annual Cash Flow'!L$5,Rents!$D$39:$GA$39))</f>
        <v/>
      </c>
      <c r="M6" s="25" t="str">
        <f>IF(M$5="","",SUMIF(Rents!$D$2:$GA$2,'Annual Cash Flow'!M$5,Rents!$D$39:$GA$39))</f>
        <v/>
      </c>
      <c r="N6" s="25" t="str">
        <f>IF(N$5="","",SUMIF(Rents!$D$2:$GA$2,'Annual Cash Flow'!N$5,Rents!$D$39:$GA$39))</f>
        <v/>
      </c>
      <c r="O6" s="25" t="str">
        <f>IF(O$5="","",SUMIF(Rents!$D$2:$GA$2,'Annual Cash Flow'!O$5,Rents!$D$39:$GA$39))</f>
        <v/>
      </c>
      <c r="P6" s="25" t="str">
        <f>IF(P$5="","",SUMIF(Rents!$D$2:$GA$2,'Annual Cash Flow'!P$5,Rents!$D$39:$GA$39))</f>
        <v/>
      </c>
      <c r="Q6" s="67" t="str">
        <f>IF(Q$5="","",SUMIF(Rents!$D$2:$GA$2,'Annual Cash Flow'!Q$5,Rents!$D$39:$GA$39))</f>
        <v/>
      </c>
      <c r="R6" s="67" t="str">
        <f>IF(R$5="","",SUMIF(Rents!$D$2:$GA$2,'Annual Cash Flow'!R$5,Rents!$D$39:$GA$39))</f>
        <v/>
      </c>
      <c r="S6" s="67" t="str">
        <f>IF(S$5="","",SUMIF(Rents!$D$2:$GA$2,'Annual Cash Flow'!S$5,Rents!$D$39:$GA$39))</f>
        <v/>
      </c>
      <c r="T6" s="67" t="str">
        <f>IF(T$5="","",SUMIF(Rents!$D$2:$GA$2,'Annual Cash Flow'!T$5,Rents!$D$39:$GA$39))</f>
        <v/>
      </c>
      <c r="U6" s="68" t="str">
        <f>IF(U$5="","",SUMIF(Rents!$D$2:$GA$2,'Annual Cash Flow'!U$5,Rents!$D$39:$GA$39))</f>
        <v/>
      </c>
    </row>
    <row r="7" spans="1:21" x14ac:dyDescent="0.3">
      <c r="B7" s="24" t="s">
        <v>206</v>
      </c>
      <c r="C7" s="14"/>
      <c r="D7" s="14"/>
      <c r="E7" s="87">
        <v>0</v>
      </c>
      <c r="F7" s="25">
        <f>IF(F5="","",'Retail Summary'!D6)</f>
        <v>0</v>
      </c>
      <c r="G7" s="25">
        <f>IF(G5="","",F7*(1+'Property Summary'!$L$18))</f>
        <v>0</v>
      </c>
      <c r="H7" s="25">
        <f>IF(H5="","",G7*(1+'Property Summary'!$L$18))</f>
        <v>0</v>
      </c>
      <c r="I7" s="25">
        <f>IF(I5="","",H7*(1+'Property Summary'!$L$18))</f>
        <v>0</v>
      </c>
      <c r="J7" s="25">
        <f>IF(J5="","",I7*(1+'Property Summary'!$L$18))</f>
        <v>0</v>
      </c>
      <c r="K7" s="25">
        <f>IF(K5="","",J7*(1+'Property Summary'!$L$18))</f>
        <v>0</v>
      </c>
      <c r="L7" s="25" t="str">
        <f>IF(L5="","",K7*(1+'Property Summary'!$L$18))</f>
        <v/>
      </c>
      <c r="M7" s="25" t="str">
        <f>IF(M5="","",L7*(1+'Property Summary'!$L$18))</f>
        <v/>
      </c>
      <c r="N7" s="25" t="str">
        <f>IF(N5="","",M7*(1+'Property Summary'!$L$18))</f>
        <v/>
      </c>
      <c r="O7" s="25" t="str">
        <f>IF(O5="","",N7*(1+'Property Summary'!$L$18))</f>
        <v/>
      </c>
      <c r="P7" s="25" t="str">
        <f>IF(P5="","",O7*(1+'Property Summary'!$L$18))</f>
        <v/>
      </c>
      <c r="Q7" s="25" t="str">
        <f>IF(Q5="","",P7*(1+'Property Summary'!$L$18))</f>
        <v/>
      </c>
      <c r="R7" s="25" t="str">
        <f>IF(R5="","",Q7*(1+'Property Summary'!$L$18))</f>
        <v/>
      </c>
      <c r="S7" s="25" t="str">
        <f>IF(S5="","",R7*(1+'Property Summary'!$L$18))</f>
        <v/>
      </c>
      <c r="T7" s="25" t="str">
        <f>IF(T5="","",S7*(1+'Property Summary'!$L$18))</f>
        <v/>
      </c>
      <c r="U7" s="26" t="str">
        <f>IF(U5="","",T7*(1+'Property Summary'!$L$18))</f>
        <v/>
      </c>
    </row>
    <row r="8" spans="1:21" x14ac:dyDescent="0.3">
      <c r="B8" s="24" t="s">
        <v>207</v>
      </c>
      <c r="C8" s="14"/>
      <c r="D8" s="14"/>
      <c r="E8" s="87">
        <v>0</v>
      </c>
      <c r="F8" s="25" t="str">
        <f>IF(F4="","",'Retail Summary'!$D$7)</f>
        <v/>
      </c>
      <c r="G8" s="25" t="str">
        <f>IF(G4="","",F8*(1+'Property Summary'!$L$20))</f>
        <v/>
      </c>
      <c r="H8" s="25" t="str">
        <f>IF(H4="","",G8*(1+'Property Summary'!$L$20))</f>
        <v/>
      </c>
      <c r="I8" s="25" t="str">
        <f>IF(I4="","",H8*(1+'Property Summary'!$L$20))</f>
        <v/>
      </c>
      <c r="J8" s="25" t="str">
        <f>IF(J4="","",I8*(1+'Property Summary'!$L$20))</f>
        <v/>
      </c>
      <c r="K8" s="25" t="str">
        <f>IF(K4="","",J8*(1+'Property Summary'!$L$20))</f>
        <v/>
      </c>
      <c r="L8" s="25" t="str">
        <f>IF(L4="","",K8*(1+'Property Summary'!$L$20))</f>
        <v/>
      </c>
      <c r="M8" s="25" t="str">
        <f>IF(M4="","",L8*(1+'Property Summary'!$L$20))</f>
        <v/>
      </c>
      <c r="N8" s="25" t="str">
        <f>IF(N4="","",M8*(1+'Property Summary'!$L$20))</f>
        <v/>
      </c>
      <c r="O8" s="25" t="str">
        <f>IF(O4="","",N8*(1+'Property Summary'!$L$20))</f>
        <v/>
      </c>
      <c r="P8" s="25" t="str">
        <f>IF(P4="","",O8*(1+'Property Summary'!$L$20))</f>
        <v/>
      </c>
      <c r="Q8" s="25" t="str">
        <f>IF(Q4="","",P8*(1+'Property Summary'!$L$20))</f>
        <v/>
      </c>
      <c r="R8" s="25" t="str">
        <f>IF(R4="","",Q8*(1+'Property Summary'!$L$20))</f>
        <v/>
      </c>
      <c r="S8" s="25" t="str">
        <f>IF(S4="","",R8*(1+'Property Summary'!$L$20))</f>
        <v/>
      </c>
      <c r="T8" s="25" t="str">
        <f>IF(T4="","",S8*(1+'Property Summary'!$L$20))</f>
        <v/>
      </c>
      <c r="U8" s="26" t="str">
        <f>IF(U4="","",T8*(1+'Property Summary'!$L$20))</f>
        <v/>
      </c>
    </row>
    <row r="9" spans="1:21" x14ac:dyDescent="0.3">
      <c r="B9" s="24" t="s">
        <v>282</v>
      </c>
      <c r="C9" s="14"/>
      <c r="D9" s="14"/>
      <c r="E9" s="87">
        <v>0</v>
      </c>
      <c r="F9" s="87">
        <v>17431</v>
      </c>
      <c r="G9" s="87">
        <v>55296</v>
      </c>
      <c r="H9" s="87">
        <v>55296</v>
      </c>
      <c r="I9" s="87">
        <v>55296</v>
      </c>
      <c r="J9" s="87">
        <v>55296</v>
      </c>
      <c r="K9" s="87">
        <v>55296</v>
      </c>
      <c r="L9" s="25" t="str">
        <f>IF(L5="","",K9*(1+'Property Summary'!$L$20))</f>
        <v/>
      </c>
      <c r="M9" s="25" t="str">
        <f>IF(M5="","",L9*(1+'Property Summary'!$L$20))</f>
        <v/>
      </c>
      <c r="N9" s="25" t="str">
        <f>IF(N5="","",M9*(1+'Property Summary'!$L$20))</f>
        <v/>
      </c>
      <c r="O9" s="25" t="str">
        <f>IF(O5="","",N9*(1+'Property Summary'!$L$20))</f>
        <v/>
      </c>
      <c r="P9" s="25" t="str">
        <f>IF(P5="","",O9*(1+'Property Summary'!$L$20))</f>
        <v/>
      </c>
      <c r="Q9" s="25" t="str">
        <f>IF(Q5="","",P9*(1+'Property Summary'!$L$20))</f>
        <v/>
      </c>
      <c r="R9" s="25" t="str">
        <f>IF(R5="","",Q9*(1+'Property Summary'!$L$20))</f>
        <v/>
      </c>
      <c r="S9" s="25" t="str">
        <f>IF(S5="","",R9*(1+'Property Summary'!$L$20))</f>
        <v/>
      </c>
      <c r="T9" s="25" t="str">
        <f>IF(T5="","",S9*(1+'Property Summary'!$L$20))</f>
        <v/>
      </c>
      <c r="U9" s="26" t="str">
        <f>IF(U5="","",T9*(1+'Property Summary'!$L$20))</f>
        <v/>
      </c>
    </row>
    <row r="10" spans="1:21" ht="16.2" x14ac:dyDescent="0.45">
      <c r="B10" s="24" t="s">
        <v>87</v>
      </c>
      <c r="C10" s="14"/>
      <c r="D10" s="69">
        <f>ABS(AVERAGE(F10:U10)/AVERAGE($F$11:$U$11))</f>
        <v>5.2576531463069884E-2</v>
      </c>
      <c r="E10" s="269">
        <f>'Property Summary'!H13</f>
        <v>84798</v>
      </c>
      <c r="F10" s="73">
        <f>IF(F$5="","",'Property Summary'!$H$13*(1+'Property Summary'!$L$19)^('Annual Cash Flow'!F5-1))</f>
        <v>84798</v>
      </c>
      <c r="G10" s="73">
        <f>IF(G$5="","",'Property Summary'!$H$13*(1+'Property Summary'!$L$19)^('Annual Cash Flow'!G5-1))</f>
        <v>87341.94</v>
      </c>
      <c r="H10" s="73">
        <f>IF(H$5="","",'Property Summary'!$H$13*(1+'Property Summary'!$L$19)^('Annual Cash Flow'!H5-1))</f>
        <v>89962.198199999999</v>
      </c>
      <c r="I10" s="73">
        <f>IF(I$5="","",'Property Summary'!$H$13*(1+'Property Summary'!$L$19)^('Annual Cash Flow'!I5-1))</f>
        <v>92661.064146000004</v>
      </c>
      <c r="J10" s="73">
        <f>IF(J$5="","",'Property Summary'!$H$13*(1+'Property Summary'!$L$19)^('Annual Cash Flow'!J5-1))</f>
        <v>95440.896070379997</v>
      </c>
      <c r="K10" s="73">
        <f>IF(K$5="","",'Property Summary'!$H$13*(1+'Property Summary'!$L$19)^('Annual Cash Flow'!K5-1))</f>
        <v>98304.12295249138</v>
      </c>
      <c r="L10" s="73" t="str">
        <f>IF(L$5="","",'Property Summary'!$H$13*(1+'Property Summary'!$L$19)^('Annual Cash Flow'!L5-1))</f>
        <v/>
      </c>
      <c r="M10" s="73" t="str">
        <f>IF(M$5="","",'Property Summary'!$H$13*(1+'Property Summary'!$L$19)^('Annual Cash Flow'!M5-1))</f>
        <v/>
      </c>
      <c r="N10" s="73" t="str">
        <f>IF(N$5="","",'Property Summary'!$H$13*(1+'Property Summary'!$L$19)^('Annual Cash Flow'!N5-1))</f>
        <v/>
      </c>
      <c r="O10" s="73" t="str">
        <f>IF(O$5="","",'Property Summary'!$H$13*(1+'Property Summary'!$L$19)^('Annual Cash Flow'!O5-1))</f>
        <v/>
      </c>
      <c r="P10" s="73" t="str">
        <f>IF(P$5="","",'Property Summary'!$H$13*(1+'Property Summary'!$L$19)^('Annual Cash Flow'!P5-1))</f>
        <v/>
      </c>
      <c r="Q10" s="73" t="str">
        <f>IF(Q$5="","",'Property Summary'!$H$13*(1+'Property Summary'!$L$19)^('Annual Cash Flow'!Q5-1))</f>
        <v/>
      </c>
      <c r="R10" s="73" t="str">
        <f>IF(R$5="","",'Property Summary'!$H$13*(1+'Property Summary'!$L$19)^('Annual Cash Flow'!R5-1))</f>
        <v/>
      </c>
      <c r="S10" s="73" t="str">
        <f>IF(S$5="","",'Property Summary'!$H$13*(1+'Property Summary'!$L$19)^('Annual Cash Flow'!S5-1))</f>
        <v/>
      </c>
      <c r="T10" s="73" t="str">
        <f>IF(T$5="","",'Property Summary'!$H$13*(1+'Property Summary'!$L$19)^('Annual Cash Flow'!T5-1))</f>
        <v/>
      </c>
      <c r="U10" s="74" t="str">
        <f>IF(U$5="","",'Property Summary'!$H$13*(1+'Property Summary'!$L$19)^('Annual Cash Flow'!U5-1))</f>
        <v/>
      </c>
    </row>
    <row r="11" spans="1:21" s="61" customFormat="1" x14ac:dyDescent="0.3">
      <c r="B11" s="27" t="s">
        <v>88</v>
      </c>
      <c r="C11" s="70"/>
      <c r="D11" s="70"/>
      <c r="E11" s="71">
        <f>IF(E$5="","",SUM(E6:E10))</f>
        <v>1627350</v>
      </c>
      <c r="F11" s="71">
        <f>IF(F$5="","",SUM(F6:F10))</f>
        <v>1497783</v>
      </c>
      <c r="G11" s="71">
        <f t="shared" ref="G11:U11" si="0">IF(G$5="","",SUM(G6:G10))</f>
        <v>1659112.0900000003</v>
      </c>
      <c r="H11" s="71">
        <f t="shared" si="0"/>
        <v>1741509.5562000002</v>
      </c>
      <c r="I11" s="71">
        <f t="shared" si="0"/>
        <v>1792095.9628860003</v>
      </c>
      <c r="J11" s="71">
        <f t="shared" si="0"/>
        <v>1844199.9617725799</v>
      </c>
      <c r="K11" s="71">
        <f t="shared" si="0"/>
        <v>1897867.0806257571</v>
      </c>
      <c r="L11" s="71" t="str">
        <f t="shared" si="0"/>
        <v/>
      </c>
      <c r="M11" s="71" t="str">
        <f t="shared" si="0"/>
        <v/>
      </c>
      <c r="N11" s="71" t="str">
        <f t="shared" si="0"/>
        <v/>
      </c>
      <c r="O11" s="71" t="str">
        <f t="shared" si="0"/>
        <v/>
      </c>
      <c r="P11" s="71" t="str">
        <f t="shared" si="0"/>
        <v/>
      </c>
      <c r="Q11" s="71" t="str">
        <f t="shared" si="0"/>
        <v/>
      </c>
      <c r="R11" s="71" t="str">
        <f t="shared" si="0"/>
        <v/>
      </c>
      <c r="S11" s="71" t="str">
        <f t="shared" si="0"/>
        <v/>
      </c>
      <c r="T11" s="71" t="str">
        <f t="shared" si="0"/>
        <v/>
      </c>
      <c r="U11" s="72" t="str">
        <f t="shared" si="0"/>
        <v/>
      </c>
    </row>
    <row r="12" spans="1:21" s="61" customFormat="1" x14ac:dyDescent="0.3">
      <c r="B12" s="27"/>
      <c r="C12" s="70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</row>
    <row r="13" spans="1:21" x14ac:dyDescent="0.3">
      <c r="B13" s="28" t="s">
        <v>205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</row>
    <row r="14" spans="1:21" x14ac:dyDescent="0.3">
      <c r="B14" s="24" t="s">
        <v>89</v>
      </c>
      <c r="C14" s="14"/>
      <c r="D14" s="69">
        <f>ABS(AVERAGE(F14:U14)/AVERAGE($F$11:$U$11))</f>
        <v>2.2083723216145899E-2</v>
      </c>
      <c r="E14" s="87">
        <v>0</v>
      </c>
      <c r="F14" s="25">
        <f>IF(F$5="","",-SUMIF('Free Rent'!$D$2:$GA$2,F$5,'Free Rent'!$D$39:$GA$39))</f>
        <v>0</v>
      </c>
      <c r="G14" s="25">
        <f>IF(G$5="","",-SUMIF('Free Rent'!$D$2:$GA$2,G$5,'Free Rent'!$D$39:$GA$39))</f>
        <v>-41233.784</v>
      </c>
      <c r="H14" s="25">
        <f>IF(H$5="","",-SUMIF('Free Rent'!$D$2:$GA$2,H$5,'Free Rent'!$D$39:$GA$39))</f>
        <v>-45213.436200000011</v>
      </c>
      <c r="I14" s="25">
        <f>IF(I$5="","",-SUMIF('Free Rent'!$D$2:$GA$2,I$5,'Free Rent'!$D$39:$GA$39))</f>
        <v>-46569.839285999995</v>
      </c>
      <c r="J14" s="25">
        <f>IF(J$5="","",-SUMIF('Free Rent'!$D$2:$GA$2,J$5,'Free Rent'!$D$39:$GA$39))</f>
        <v>-47966.934464580001</v>
      </c>
      <c r="K14" s="25">
        <f>IF(K$5="","",-SUMIF('Free Rent'!$D$2:$GA$2,K$5,'Free Rent'!$D$39:$GA$39))</f>
        <v>-49405.942498517397</v>
      </c>
      <c r="L14" s="25" t="str">
        <f>IF(L$5="","",-SUMIF('Free Rent'!$D$2:$GA$2,L$5,'Free Rent'!$D$39:$GA$39))</f>
        <v/>
      </c>
      <c r="M14" s="25" t="str">
        <f>IF(M$5="","",-SUMIF('Free Rent'!$D$2:$GA$2,M$5,'Free Rent'!$D$39:$GA$39))</f>
        <v/>
      </c>
      <c r="N14" s="25" t="str">
        <f>IF(N$5="","",-SUMIF('Free Rent'!$D$2:$GA$2,N$5,'Free Rent'!$D$39:$GA$39))</f>
        <v/>
      </c>
      <c r="O14" s="25" t="str">
        <f>IF(O$5="","",-SUMIF('Free Rent'!$D$2:$GA$2,O$5,'Free Rent'!$D$39:$GA$39))</f>
        <v/>
      </c>
      <c r="P14" s="25" t="str">
        <f>IF(P$5="","",-SUMIF('Free Rent'!$D$2:$GA$2,P$5,'Free Rent'!$D$39:$GA$39))</f>
        <v/>
      </c>
      <c r="Q14" s="25" t="str">
        <f>IF(Q$5="","",-SUMIF('Free Rent'!$D$2:$GA$2,Q$5,'Free Rent'!$D$39:$GA$39))</f>
        <v/>
      </c>
      <c r="R14" s="25" t="str">
        <f>IF(R$5="","",-SUMIF('Free Rent'!$D$2:$GA$2,R$5,'Free Rent'!$D$39:$GA$39))</f>
        <v/>
      </c>
      <c r="S14" s="25" t="str">
        <f>IF(S$5="","",-SUMIF('Free Rent'!$D$2:$GA$2,S$5,'Free Rent'!$D$39:$GA$39))</f>
        <v/>
      </c>
      <c r="T14" s="25" t="str">
        <f>IF(T$5="","",-SUMIF('Free Rent'!$D$2:$GA$2,T$5,'Free Rent'!$D$39:$GA$39))</f>
        <v/>
      </c>
      <c r="U14" s="26" t="str">
        <f>IF(U$5="","",-SUMIF('Free Rent'!$D$2:$GA$2,U$5,'Free Rent'!$D$39:$GA$39))</f>
        <v/>
      </c>
    </row>
    <row r="15" spans="1:21" x14ac:dyDescent="0.3">
      <c r="B15" s="24" t="s">
        <v>90</v>
      </c>
      <c r="C15" s="14"/>
      <c r="D15" s="69">
        <f>ABS(AVERAGE(F15:U15)/AVERAGE($F$6:$U$6))</f>
        <v>7.6372161176250966E-2</v>
      </c>
      <c r="E15" s="87">
        <v>-359761</v>
      </c>
      <c r="F15" s="258">
        <f>IF(F$5="","",-SUMIF(Vacancy!$D$2:$GA$2,F$5,Vacancy!$D$42:$GA$42))</f>
        <v>-97688.780000000028</v>
      </c>
      <c r="G15" s="258">
        <f>IF(G$5="","",-SUMIF(Vacancy!$D$2:$GA$2,G$5,Vacancy!$D$42:$GA$42))</f>
        <v>-117177.25989999999</v>
      </c>
      <c r="H15" s="258">
        <f>IF(H$5="","",-SUMIF(Vacancy!$D$2:$GA$2,H$5,Vacancy!$D$42:$GA$42))</f>
        <v>-123709.48024500004</v>
      </c>
      <c r="I15" s="258">
        <f>IF(I$5="","",-SUMIF(Vacancy!$D$2:$GA$2,I$5,Vacancy!$D$42:$GA$42))</f>
        <v>-127420.76465234999</v>
      </c>
      <c r="J15" s="258">
        <f>IF(J$5="","",-SUMIF(Vacancy!$D$2:$GA$2,J$5,Vacancy!$D$42:$GA$42))</f>
        <v>-131243.38759192044</v>
      </c>
      <c r="K15" s="258">
        <f>IF(K$5="","",-SUMIF(Vacancy!$D$2:$GA$2,K$5,Vacancy!$D$42:$GA$42))</f>
        <v>-135180.68921967811</v>
      </c>
      <c r="L15" s="258" t="str">
        <f>IF(L$5="","",-SUMIF(Vacancy!$D$2:$GA$2,L$5,Vacancy!$D$42:$GA$42))</f>
        <v/>
      </c>
      <c r="M15" s="258" t="str">
        <f>IF(M$5="","",-SUMIF(Vacancy!$D$2:$GA$2,M$5,Vacancy!$D$42:$GA$42))</f>
        <v/>
      </c>
      <c r="N15" s="258" t="str">
        <f>IF(N$5="","",-SUMIF(Vacancy!$D$2:$GA$2,N$5,Vacancy!$D$42:$GA$42))</f>
        <v/>
      </c>
      <c r="O15" s="258" t="str">
        <f>IF(O$5="","",-SUMIF(Vacancy!$D$2:$GA$2,O$5,Vacancy!$D$42:$GA$42))</f>
        <v/>
      </c>
      <c r="P15" s="258" t="str">
        <f>IF(P$5="","",-SUMIF(Vacancy!$D$2:$GA$2,P$5,Vacancy!$D$42:$GA$42))</f>
        <v/>
      </c>
      <c r="Q15" s="258" t="str">
        <f>IF(Q$5="","",-SUMIF(Vacancy!$D$2:$GA$2,Q$5,Vacancy!$D$42:$GA$42))</f>
        <v/>
      </c>
      <c r="R15" s="258" t="str">
        <f>IF(R$5="","",-SUMIF(Vacancy!$D$2:$GA$2,R$5,Vacancy!$D$42:$GA$42))</f>
        <v/>
      </c>
      <c r="S15" s="258" t="str">
        <f>IF(S$5="","",-SUMIF(Vacancy!$D$2:$GA$2,S$5,Vacancy!$D$42:$GA$42))</f>
        <v/>
      </c>
      <c r="T15" s="258" t="str">
        <f>IF(T$5="","",-SUMIF(Vacancy!$D$2:$GA$2,T$5,Vacancy!$D$42:$GA$42))</f>
        <v/>
      </c>
      <c r="U15" s="259" t="str">
        <f>IF(U$5="","",-SUMIF(Vacancy!$D$2:$GA$2,U$5,Vacancy!$D$42:$GA$42))</f>
        <v/>
      </c>
    </row>
    <row r="16" spans="1:21" x14ac:dyDescent="0.3">
      <c r="B16" s="28" t="s">
        <v>192</v>
      </c>
      <c r="C16" s="14"/>
      <c r="D16" s="14"/>
      <c r="E16" s="24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2:21" ht="16.2" x14ac:dyDescent="0.45">
      <c r="B17" s="24" t="s">
        <v>90</v>
      </c>
      <c r="C17" s="14"/>
      <c r="D17" s="69" t="str">
        <f>IFERROR(ABS(AVERAGE(F17:U17)/AVERAGE($F$7:$U$7)),"")</f>
        <v/>
      </c>
      <c r="E17" s="337">
        <f>IF(E5="","",-E7*'Retail Summary'!$C$8)</f>
        <v>0</v>
      </c>
      <c r="F17" s="73">
        <f>IF(F5="","",-F7*'Retail Summary'!$C$8)</f>
        <v>0</v>
      </c>
      <c r="G17" s="73">
        <f>IF(G5="","",-G7*'Retail Summary'!$C$8)</f>
        <v>0</v>
      </c>
      <c r="H17" s="73">
        <f>IF(H5="","",-H7*'Retail Summary'!$C$8)</f>
        <v>0</v>
      </c>
      <c r="I17" s="73">
        <f>IF(I5="","",-I7*'Retail Summary'!$C$8)</f>
        <v>0</v>
      </c>
      <c r="J17" s="73">
        <f>IF(J5="","",-J7*'Retail Summary'!$C$8)</f>
        <v>0</v>
      </c>
      <c r="K17" s="73">
        <f>IF(K5="","",-K7*'Retail Summary'!$C$8)</f>
        <v>0</v>
      </c>
      <c r="L17" s="73" t="str">
        <f>IF(L5="","",-L7*'Retail Summary'!$C$8)</f>
        <v/>
      </c>
      <c r="M17" s="73" t="str">
        <f>IF(M5="","",-M7*'Retail Summary'!$C$8)</f>
        <v/>
      </c>
      <c r="N17" s="73" t="str">
        <f>IF(N5="","",-N7*'Retail Summary'!$C$8)</f>
        <v/>
      </c>
      <c r="O17" s="73" t="str">
        <f>IF(O5="","",-O7*'Retail Summary'!$C$8)</f>
        <v/>
      </c>
      <c r="P17" s="73" t="str">
        <f>IF(P5="","",-P7*'Retail Summary'!$C$8)</f>
        <v/>
      </c>
      <c r="Q17" s="73" t="str">
        <f>IF(Q5="","",-Q7*'Retail Summary'!$C$8)</f>
        <v/>
      </c>
      <c r="R17" s="73" t="str">
        <f>IF(R5="","",-R7*'Retail Summary'!$C$8)</f>
        <v/>
      </c>
      <c r="S17" s="73" t="str">
        <f>IF(S5="","",-S7*'Retail Summary'!$C$8)</f>
        <v/>
      </c>
      <c r="T17" s="73" t="str">
        <f>IF(T5="","",-T7*'Retail Summary'!$C$8)</f>
        <v/>
      </c>
      <c r="U17" s="74" t="str">
        <f>IF(U5="","",-U7*'Retail Summary'!$C$8)</f>
        <v/>
      </c>
    </row>
    <row r="18" spans="2:21" s="61" customFormat="1" x14ac:dyDescent="0.3">
      <c r="B18" s="29" t="s">
        <v>91</v>
      </c>
      <c r="C18" s="70"/>
      <c r="D18" s="70"/>
      <c r="E18" s="75">
        <f>IF(E5="","",SUM(E11,E14,E15,E17))</f>
        <v>1267589</v>
      </c>
      <c r="F18" s="75">
        <f>IF(F5="","",SUM(F11,F14,F15,F17))</f>
        <v>1400094.22</v>
      </c>
      <c r="G18" s="75">
        <f t="shared" ref="G18:U18" si="1">IF(G5="","",SUM(G11,G14,G15,G17))</f>
        <v>1500701.0461000004</v>
      </c>
      <c r="H18" s="75">
        <f t="shared" si="1"/>
        <v>1572586.6397550001</v>
      </c>
      <c r="I18" s="75">
        <f t="shared" si="1"/>
        <v>1618105.3589476503</v>
      </c>
      <c r="J18" s="75">
        <f t="shared" si="1"/>
        <v>1664989.6397160795</v>
      </c>
      <c r="K18" s="75">
        <f t="shared" si="1"/>
        <v>1713280.4489075616</v>
      </c>
      <c r="L18" s="75" t="str">
        <f t="shared" si="1"/>
        <v/>
      </c>
      <c r="M18" s="75" t="str">
        <f t="shared" si="1"/>
        <v/>
      </c>
      <c r="N18" s="75" t="str">
        <f t="shared" si="1"/>
        <v/>
      </c>
      <c r="O18" s="75" t="str">
        <f t="shared" si="1"/>
        <v/>
      </c>
      <c r="P18" s="75" t="str">
        <f t="shared" si="1"/>
        <v/>
      </c>
      <c r="Q18" s="75" t="str">
        <f t="shared" si="1"/>
        <v/>
      </c>
      <c r="R18" s="75" t="str">
        <f t="shared" si="1"/>
        <v/>
      </c>
      <c r="S18" s="75" t="str">
        <f t="shared" si="1"/>
        <v/>
      </c>
      <c r="T18" s="75" t="str">
        <f t="shared" si="1"/>
        <v/>
      </c>
      <c r="U18" s="95" t="str">
        <f t="shared" si="1"/>
        <v/>
      </c>
    </row>
    <row r="19" spans="2:21" x14ac:dyDescent="0.3">
      <c r="B19" s="28" t="s">
        <v>205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2:21" x14ac:dyDescent="0.3">
      <c r="B20" s="24" t="s">
        <v>72</v>
      </c>
      <c r="C20" s="14"/>
      <c r="D20" s="14"/>
      <c r="E20" s="87">
        <v>-19176</v>
      </c>
      <c r="F20" s="25">
        <f>IF(Expenses!F6="","",-ABS(Expenses!F6))</f>
        <v>-19200</v>
      </c>
      <c r="G20" s="25">
        <f>IF(Expenses!G6="","",-ABS(Expenses!G6))</f>
        <v>-19584</v>
      </c>
      <c r="H20" s="25">
        <f>IF(Expenses!H6="","",-ABS(Expenses!H6))</f>
        <v>-19975.68</v>
      </c>
      <c r="I20" s="25">
        <f>IF(Expenses!I6="","",-ABS(Expenses!I6))</f>
        <v>-20375.193600000002</v>
      </c>
      <c r="J20" s="25">
        <f>IF(Expenses!J6="","",-ABS(Expenses!J6))</f>
        <v>-20782.697472000003</v>
      </c>
      <c r="K20" s="25">
        <f>IF(Expenses!K6="","",-ABS(Expenses!K6))</f>
        <v>-21198.351421440006</v>
      </c>
      <c r="L20" s="25" t="str">
        <f>IF(Expenses!L6="","",-ABS(Expenses!L6))</f>
        <v/>
      </c>
      <c r="M20" s="25" t="str">
        <f>IF(Expenses!M6="","",-ABS(Expenses!M6))</f>
        <v/>
      </c>
      <c r="N20" s="25" t="str">
        <f>IF(Expenses!N6="","",-ABS(Expenses!N6))</f>
        <v/>
      </c>
      <c r="O20" s="25" t="str">
        <f>IF(Expenses!O6="","",-ABS(Expenses!O6))</f>
        <v/>
      </c>
      <c r="P20" s="25" t="str">
        <f>IF(Expenses!P6="","",-ABS(Expenses!P6))</f>
        <v/>
      </c>
      <c r="Q20" s="25" t="str">
        <f>IF(Expenses!Q6="","",-ABS(Expenses!Q6))</f>
        <v/>
      </c>
      <c r="R20" s="25" t="str">
        <f>IF(Expenses!R6="","",-ABS(Expenses!R6))</f>
        <v/>
      </c>
      <c r="S20" s="25" t="str">
        <f>IF(Expenses!S6="","",-ABS(Expenses!S6))</f>
        <v/>
      </c>
      <c r="T20" s="25" t="str">
        <f>IF(Expenses!T6="","",-ABS(Expenses!T6))</f>
        <v/>
      </c>
      <c r="U20" s="26" t="str">
        <f>IF(Expenses!U6="","",-ABS(Expenses!U6))</f>
        <v/>
      </c>
    </row>
    <row r="21" spans="2:21" x14ac:dyDescent="0.3">
      <c r="B21" s="24" t="s">
        <v>73</v>
      </c>
      <c r="C21" s="14"/>
      <c r="D21" s="14"/>
      <c r="E21" s="87">
        <v>-19365</v>
      </c>
      <c r="F21" s="25">
        <f>IF(Expenses!F7="","",-ABS(Expenses!F7))</f>
        <v>-25600</v>
      </c>
      <c r="G21" s="25">
        <f>IF(Expenses!G7="","",-ABS(Expenses!G7))</f>
        <v>-26112</v>
      </c>
      <c r="H21" s="25">
        <f>IF(Expenses!H7="","",-ABS(Expenses!H7))</f>
        <v>-26634.240000000002</v>
      </c>
      <c r="I21" s="25">
        <f>IF(Expenses!I7="","",-ABS(Expenses!I7))</f>
        <v>-27166.924800000001</v>
      </c>
      <c r="J21" s="25">
        <f>IF(Expenses!J7="","",-ABS(Expenses!J7))</f>
        <v>-27710.263296000001</v>
      </c>
      <c r="K21" s="25">
        <f>IF(Expenses!K7="","",-ABS(Expenses!K7))</f>
        <v>-28264.468561920003</v>
      </c>
      <c r="L21" s="25" t="str">
        <f>IF(Expenses!L7="","",-ABS(Expenses!L7))</f>
        <v/>
      </c>
      <c r="M21" s="25" t="str">
        <f>IF(Expenses!M7="","",-ABS(Expenses!M7))</f>
        <v/>
      </c>
      <c r="N21" s="25" t="str">
        <f>IF(Expenses!N7="","",-ABS(Expenses!N7))</f>
        <v/>
      </c>
      <c r="O21" s="25" t="str">
        <f>IF(Expenses!O7="","",-ABS(Expenses!O7))</f>
        <v/>
      </c>
      <c r="P21" s="25" t="str">
        <f>IF(Expenses!P7="","",-ABS(Expenses!P7))</f>
        <v/>
      </c>
      <c r="Q21" s="25" t="str">
        <f>IF(Expenses!Q7="","",-ABS(Expenses!Q7))</f>
        <v/>
      </c>
      <c r="R21" s="25" t="str">
        <f>IF(Expenses!R7="","",-ABS(Expenses!R7))</f>
        <v/>
      </c>
      <c r="S21" s="25" t="str">
        <f>IF(Expenses!S7="","",-ABS(Expenses!S7))</f>
        <v/>
      </c>
      <c r="T21" s="25" t="str">
        <f>IF(Expenses!T7="","",-ABS(Expenses!T7))</f>
        <v/>
      </c>
      <c r="U21" s="26" t="str">
        <f>IF(Expenses!U7="","",-ABS(Expenses!U7))</f>
        <v/>
      </c>
    </row>
    <row r="22" spans="2:21" x14ac:dyDescent="0.3">
      <c r="B22" s="24" t="s">
        <v>74</v>
      </c>
      <c r="C22" s="14"/>
      <c r="D22" s="14"/>
      <c r="E22" s="87">
        <f>-24059-14616-72943</f>
        <v>-111618</v>
      </c>
      <c r="F22" s="25">
        <f>IF(Expenses!F8="","",-ABS(Expenses!F8))</f>
        <v>-61440</v>
      </c>
      <c r="G22" s="25">
        <f>IF(Expenses!G8="","",-ABS(Expenses!G8))</f>
        <v>-62668.800000000003</v>
      </c>
      <c r="H22" s="25">
        <f>IF(Expenses!H8="","",-ABS(Expenses!H8))</f>
        <v>-63922.176000000007</v>
      </c>
      <c r="I22" s="25">
        <f>IF(Expenses!I8="","",-ABS(Expenses!I8))</f>
        <v>-65200.619520000007</v>
      </c>
      <c r="J22" s="25">
        <f>IF(Expenses!J8="","",-ABS(Expenses!J8))</f>
        <v>-66504.631910400014</v>
      </c>
      <c r="K22" s="25">
        <f>IF(Expenses!K8="","",-ABS(Expenses!K8))</f>
        <v>-67834.724548608021</v>
      </c>
      <c r="L22" s="25" t="str">
        <f>IF(Expenses!L8="","",-ABS(Expenses!L8))</f>
        <v/>
      </c>
      <c r="M22" s="25" t="str">
        <f>IF(Expenses!M8="","",-ABS(Expenses!M8))</f>
        <v/>
      </c>
      <c r="N22" s="25" t="str">
        <f>IF(Expenses!N8="","",-ABS(Expenses!N8))</f>
        <v/>
      </c>
      <c r="O22" s="25" t="str">
        <f>IF(Expenses!O8="","",-ABS(Expenses!O8))</f>
        <v/>
      </c>
      <c r="P22" s="25" t="str">
        <f>IF(Expenses!P8="","",-ABS(Expenses!P8))</f>
        <v/>
      </c>
      <c r="Q22" s="25" t="str">
        <f>IF(Expenses!Q8="","",-ABS(Expenses!Q8))</f>
        <v/>
      </c>
      <c r="R22" s="25" t="str">
        <f>IF(Expenses!R8="","",-ABS(Expenses!R8))</f>
        <v/>
      </c>
      <c r="S22" s="25" t="str">
        <f>IF(Expenses!S8="","",-ABS(Expenses!S8))</f>
        <v/>
      </c>
      <c r="T22" s="25" t="str">
        <f>IF(Expenses!T8="","",-ABS(Expenses!T8))</f>
        <v/>
      </c>
      <c r="U22" s="26" t="str">
        <f>IF(Expenses!U8="","",-ABS(Expenses!U8))</f>
        <v/>
      </c>
    </row>
    <row r="23" spans="2:21" x14ac:dyDescent="0.3">
      <c r="B23" s="24" t="s">
        <v>75</v>
      </c>
      <c r="C23" s="14"/>
      <c r="D23" s="14"/>
      <c r="E23" s="87">
        <v>-153607</v>
      </c>
      <c r="F23" s="25">
        <f>IF(Expenses!F9="","",-ABS(Expenses!F9))</f>
        <v>-96000</v>
      </c>
      <c r="G23" s="25">
        <f>IF(Expenses!G9="","",-ABS(Expenses!G9))</f>
        <v>-97920</v>
      </c>
      <c r="H23" s="25">
        <f>IF(Expenses!H9="","",-ABS(Expenses!H9))</f>
        <v>-99878.400000000009</v>
      </c>
      <c r="I23" s="25">
        <f>IF(Expenses!I9="","",-ABS(Expenses!I9))</f>
        <v>-101875.96800000001</v>
      </c>
      <c r="J23" s="25">
        <f>IF(Expenses!J9="","",-ABS(Expenses!J9))</f>
        <v>-103913.48736000001</v>
      </c>
      <c r="K23" s="25">
        <f>IF(Expenses!K9="","",-ABS(Expenses!K9))</f>
        <v>-105991.75710720001</v>
      </c>
      <c r="L23" s="25" t="str">
        <f>IF(Expenses!L9="","",-ABS(Expenses!L9))</f>
        <v/>
      </c>
      <c r="M23" s="25" t="str">
        <f>IF(Expenses!M9="","",-ABS(Expenses!M9))</f>
        <v/>
      </c>
      <c r="N23" s="25" t="str">
        <f>IF(Expenses!N9="","",-ABS(Expenses!N9))</f>
        <v/>
      </c>
      <c r="O23" s="25" t="str">
        <f>IF(Expenses!O9="","",-ABS(Expenses!O9))</f>
        <v/>
      </c>
      <c r="P23" s="25" t="str">
        <f>IF(Expenses!P9="","",-ABS(Expenses!P9))</f>
        <v/>
      </c>
      <c r="Q23" s="25" t="str">
        <f>IF(Expenses!Q9="","",-ABS(Expenses!Q9))</f>
        <v/>
      </c>
      <c r="R23" s="25" t="str">
        <f>IF(Expenses!R9="","",-ABS(Expenses!R9))</f>
        <v/>
      </c>
      <c r="S23" s="25" t="str">
        <f>IF(Expenses!S9="","",-ABS(Expenses!S9))</f>
        <v/>
      </c>
      <c r="T23" s="25" t="str">
        <f>IF(Expenses!T9="","",-ABS(Expenses!T9))</f>
        <v/>
      </c>
      <c r="U23" s="26" t="str">
        <f>IF(Expenses!U9="","",-ABS(Expenses!U9))</f>
        <v/>
      </c>
    </row>
    <row r="24" spans="2:21" x14ac:dyDescent="0.3">
      <c r="B24" s="24" t="s">
        <v>76</v>
      </c>
      <c r="C24" s="14"/>
      <c r="D24" s="14"/>
      <c r="E24" s="87">
        <f>-15650-90881-38879</f>
        <v>-145410</v>
      </c>
      <c r="F24" s="25">
        <f>IF(Expenses!F10="","",-ABS(Expenses!F10))</f>
        <v>-83200</v>
      </c>
      <c r="G24" s="25">
        <f>IF(Expenses!G10="","",-ABS(Expenses!G10))</f>
        <v>-84864</v>
      </c>
      <c r="H24" s="25">
        <f>IF(Expenses!H10="","",-ABS(Expenses!H10))</f>
        <v>-86561.279999999999</v>
      </c>
      <c r="I24" s="25">
        <f>IF(Expenses!I10="","",-ABS(Expenses!I10))</f>
        <v>-88292.505600000004</v>
      </c>
      <c r="J24" s="25">
        <f>IF(Expenses!J10="","",-ABS(Expenses!J10))</f>
        <v>-90058.355712000004</v>
      </c>
      <c r="K24" s="25">
        <f>IF(Expenses!K10="","",-ABS(Expenses!K10))</f>
        <v>-91859.522826240005</v>
      </c>
      <c r="L24" s="25" t="str">
        <f>IF(Expenses!L10="","",-ABS(Expenses!L10))</f>
        <v/>
      </c>
      <c r="M24" s="25" t="str">
        <f>IF(Expenses!M10="","",-ABS(Expenses!M10))</f>
        <v/>
      </c>
      <c r="N24" s="25" t="str">
        <f>IF(Expenses!N10="","",-ABS(Expenses!N10))</f>
        <v/>
      </c>
      <c r="O24" s="25" t="str">
        <f>IF(Expenses!O10="","",-ABS(Expenses!O10))</f>
        <v/>
      </c>
      <c r="P24" s="25" t="str">
        <f>IF(Expenses!P10="","",-ABS(Expenses!P10))</f>
        <v/>
      </c>
      <c r="Q24" s="25" t="str">
        <f>IF(Expenses!Q10="","",-ABS(Expenses!Q10))</f>
        <v/>
      </c>
      <c r="R24" s="25" t="str">
        <f>IF(Expenses!R10="","",-ABS(Expenses!R10))</f>
        <v/>
      </c>
      <c r="S24" s="25" t="str">
        <f>IF(Expenses!S10="","",-ABS(Expenses!S10))</f>
        <v/>
      </c>
      <c r="T24" s="25" t="str">
        <f>IF(Expenses!T10="","",-ABS(Expenses!T10))</f>
        <v/>
      </c>
      <c r="U24" s="26" t="str">
        <f>IF(Expenses!U10="","",-ABS(Expenses!U10))</f>
        <v/>
      </c>
    </row>
    <row r="25" spans="2:21" x14ac:dyDescent="0.3">
      <c r="B25" s="24" t="s">
        <v>77</v>
      </c>
      <c r="C25" s="14"/>
      <c r="D25" s="14"/>
      <c r="E25" s="87">
        <v>-37196</v>
      </c>
      <c r="F25" s="25">
        <f>IF(Expenses!F11="","",-ABS(Expenses!F11))</f>
        <v>-112007.5376</v>
      </c>
      <c r="G25" s="25">
        <f>IF(Expenses!G11="","",-ABS(Expenses!G11))</f>
        <v>-120056.08368800003</v>
      </c>
      <c r="H25" s="25">
        <f>IF(Expenses!H11="","",-ABS(Expenses!H11))</f>
        <v>-125806.93118040002</v>
      </c>
      <c r="I25" s="25">
        <f>IF(Expenses!I11="","",-ABS(Expenses!I11))</f>
        <v>-129448.42871581203</v>
      </c>
      <c r="J25" s="25">
        <f>IF(Expenses!J11="","",-ABS(Expenses!J11))</f>
        <v>-133199.17117728636</v>
      </c>
      <c r="K25" s="25">
        <f>IF(Expenses!K11="","",-ABS(Expenses!K11))</f>
        <v>-137062.43591260494</v>
      </c>
      <c r="L25" s="25" t="str">
        <f>IF(Expenses!L11="","",-ABS(Expenses!L11))</f>
        <v/>
      </c>
      <c r="M25" s="25" t="str">
        <f>IF(Expenses!M11="","",-ABS(Expenses!M11))</f>
        <v/>
      </c>
      <c r="N25" s="25" t="str">
        <f>IF(Expenses!N11="","",-ABS(Expenses!N11))</f>
        <v/>
      </c>
      <c r="O25" s="25" t="str">
        <f>IF(Expenses!O11="","",-ABS(Expenses!O11))</f>
        <v/>
      </c>
      <c r="P25" s="25" t="str">
        <f>IF(Expenses!P11="","",-ABS(Expenses!P11))</f>
        <v/>
      </c>
      <c r="Q25" s="25" t="str">
        <f>IF(Expenses!Q11="","",-ABS(Expenses!Q11))</f>
        <v/>
      </c>
      <c r="R25" s="25" t="str">
        <f>IF(Expenses!R11="","",-ABS(Expenses!R11))</f>
        <v/>
      </c>
      <c r="S25" s="25" t="str">
        <f>IF(Expenses!S11="","",-ABS(Expenses!S11))</f>
        <v/>
      </c>
      <c r="T25" s="25" t="str">
        <f>IF(Expenses!T11="","",-ABS(Expenses!T11))</f>
        <v/>
      </c>
      <c r="U25" s="26" t="str">
        <f>IF(Expenses!U11="","",-ABS(Expenses!U11))</f>
        <v/>
      </c>
    </row>
    <row r="26" spans="2:21" x14ac:dyDescent="0.3">
      <c r="B26" s="24" t="s">
        <v>78</v>
      </c>
      <c r="C26" s="14"/>
      <c r="D26" s="14"/>
      <c r="E26" s="87">
        <v>-20265</v>
      </c>
      <c r="F26" s="25">
        <f>IF(Expenses!F12="","",-ABS(Expenses!F12))</f>
        <v>-28800</v>
      </c>
      <c r="G26" s="25">
        <f>IF(Expenses!G12="","",-ABS(Expenses!G12))</f>
        <v>-29376</v>
      </c>
      <c r="H26" s="25">
        <f>IF(Expenses!H12="","",-ABS(Expenses!H12))</f>
        <v>-29963.52</v>
      </c>
      <c r="I26" s="25">
        <f>IF(Expenses!I12="","",-ABS(Expenses!I12))</f>
        <v>-30562.790400000002</v>
      </c>
      <c r="J26" s="25">
        <f>IF(Expenses!J12="","",-ABS(Expenses!J12))</f>
        <v>-31174.046208000003</v>
      </c>
      <c r="K26" s="25">
        <f>IF(Expenses!K12="","",-ABS(Expenses!K12))</f>
        <v>-31797.527132160005</v>
      </c>
      <c r="L26" s="25" t="str">
        <f>IF(Expenses!L12="","",-ABS(Expenses!L12))</f>
        <v/>
      </c>
      <c r="M26" s="25" t="str">
        <f>IF(Expenses!M12="","",-ABS(Expenses!M12))</f>
        <v/>
      </c>
      <c r="N26" s="25" t="str">
        <f>IF(Expenses!N12="","",-ABS(Expenses!N12))</f>
        <v/>
      </c>
      <c r="O26" s="25" t="str">
        <f>IF(Expenses!O12="","",-ABS(Expenses!O12))</f>
        <v/>
      </c>
      <c r="P26" s="25" t="str">
        <f>IF(Expenses!P12="","",-ABS(Expenses!P12))</f>
        <v/>
      </c>
      <c r="Q26" s="25" t="str">
        <f>IF(Expenses!Q12="","",-ABS(Expenses!Q12))</f>
        <v/>
      </c>
      <c r="R26" s="25" t="str">
        <f>IF(Expenses!R12="","",-ABS(Expenses!R12))</f>
        <v/>
      </c>
      <c r="S26" s="25" t="str">
        <f>IF(Expenses!S12="","",-ABS(Expenses!S12))</f>
        <v/>
      </c>
      <c r="T26" s="25" t="str">
        <f>IF(Expenses!T12="","",-ABS(Expenses!T12))</f>
        <v/>
      </c>
      <c r="U26" s="26" t="str">
        <f>IF(Expenses!U12="","",-ABS(Expenses!U12))</f>
        <v/>
      </c>
    </row>
    <row r="27" spans="2:21" x14ac:dyDescent="0.3">
      <c r="B27" s="24" t="s">
        <v>79</v>
      </c>
      <c r="C27" s="14"/>
      <c r="D27" s="14"/>
      <c r="E27" s="87">
        <v>-61299</v>
      </c>
      <c r="F27" s="258">
        <f>IF(Expenses!F13="","",-ABS(Expenses!F13))</f>
        <v>-61299</v>
      </c>
      <c r="G27" s="258">
        <f>IF(Expenses!G13="","",-ABS(Expenses!G13))</f>
        <v>-62524.98</v>
      </c>
      <c r="H27" s="258">
        <f>IF(Expenses!H13="","",-ABS(Expenses!H13))</f>
        <v>-63775.479600000006</v>
      </c>
      <c r="I27" s="258">
        <f>IF(Expenses!I13="","",-ABS(Expenses!I13))</f>
        <v>-65050.989192000008</v>
      </c>
      <c r="J27" s="258">
        <f>IF(Expenses!J13="","",-ABS(Expenses!J13))</f>
        <v>-66352.008975840014</v>
      </c>
      <c r="K27" s="258">
        <f>IF(Expenses!K13="","",-ABS(Expenses!K13))</f>
        <v>-67679.049155356814</v>
      </c>
      <c r="L27" s="258" t="str">
        <f>IF(Expenses!L13="","",-ABS(Expenses!L13))</f>
        <v/>
      </c>
      <c r="M27" s="258" t="str">
        <f>IF(Expenses!M13="","",-ABS(Expenses!M13))</f>
        <v/>
      </c>
      <c r="N27" s="258" t="str">
        <f>IF(Expenses!N13="","",-ABS(Expenses!N13))</f>
        <v/>
      </c>
      <c r="O27" s="258" t="str">
        <f>IF(Expenses!O13="","",-ABS(Expenses!O13))</f>
        <v/>
      </c>
      <c r="P27" s="258" t="str">
        <f>IF(Expenses!P13="","",-ABS(Expenses!P13))</f>
        <v/>
      </c>
      <c r="Q27" s="258" t="str">
        <f>IF(Expenses!Q13="","",-ABS(Expenses!Q13))</f>
        <v/>
      </c>
      <c r="R27" s="258" t="str">
        <f>IF(Expenses!R13="","",-ABS(Expenses!R13))</f>
        <v/>
      </c>
      <c r="S27" s="258" t="str">
        <f>IF(Expenses!S13="","",-ABS(Expenses!S13))</f>
        <v/>
      </c>
      <c r="T27" s="258" t="str">
        <f>IF(Expenses!T13="","",-ABS(Expenses!T13))</f>
        <v/>
      </c>
      <c r="U27" s="259" t="str">
        <f>IF(Expenses!U13="","",-ABS(Expenses!U13))</f>
        <v/>
      </c>
    </row>
    <row r="28" spans="2:21" ht="16.2" x14ac:dyDescent="0.45">
      <c r="B28" s="24"/>
      <c r="C28" s="14"/>
      <c r="D28" s="14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</row>
    <row r="29" spans="2:21" x14ac:dyDescent="0.3">
      <c r="B29" s="28" t="s">
        <v>192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2:21" x14ac:dyDescent="0.3">
      <c r="B30" s="24" t="s">
        <v>208</v>
      </c>
      <c r="C30" s="14"/>
      <c r="D30" s="14"/>
      <c r="E30" s="87">
        <v>0</v>
      </c>
      <c r="F30" s="25">
        <f>IF(F$5="","",'Retail Summary'!D10)</f>
        <v>0</v>
      </c>
      <c r="G30" s="25">
        <f>IF(G5="","",F30*(1+'Property Summary'!$L$20))</f>
        <v>0</v>
      </c>
      <c r="H30" s="25">
        <f>IF(H5="","",G30*(1+'Property Summary'!$L$20))</f>
        <v>0</v>
      </c>
      <c r="I30" s="25">
        <f>IF(I5="","",H30*(1+'Property Summary'!$L$20))</f>
        <v>0</v>
      </c>
      <c r="J30" s="25">
        <f>IF(J5="","",I30*(1+'Property Summary'!$L$20))</f>
        <v>0</v>
      </c>
      <c r="K30" s="25">
        <f>IF(K5="","",J30*(1+'Property Summary'!$L$20))</f>
        <v>0</v>
      </c>
      <c r="L30" s="25" t="str">
        <f>IF(L5="","",K30*(1+'Property Summary'!$L$20))</f>
        <v/>
      </c>
      <c r="M30" s="25" t="str">
        <f>IF(M5="","",L30*(1+'Property Summary'!$L$20))</f>
        <v/>
      </c>
      <c r="N30" s="25" t="str">
        <f>IF(N5="","",M30*(1+'Property Summary'!$L$20))</f>
        <v/>
      </c>
      <c r="O30" s="25" t="str">
        <f>IF(O5="","",N30*(1+'Property Summary'!$L$20))</f>
        <v/>
      </c>
      <c r="P30" s="25" t="str">
        <f>IF(P5="","",O30*(1+'Property Summary'!$L$20))</f>
        <v/>
      </c>
      <c r="Q30" s="25" t="str">
        <f>IF(Q5="","",P30*(1+'Property Summary'!$L$20))</f>
        <v/>
      </c>
      <c r="R30" s="25" t="str">
        <f>IF(R5="","",Q30*(1+'Property Summary'!$L$20))</f>
        <v/>
      </c>
      <c r="S30" s="25" t="str">
        <f>IF(S5="","",R30*(1+'Property Summary'!$L$20))</f>
        <v/>
      </c>
      <c r="T30" s="25" t="str">
        <f>IF(T5="","",S30*(1+'Property Summary'!$L$20))</f>
        <v/>
      </c>
      <c r="U30" s="26" t="str">
        <f>IF(U5="","",T30*(1+'Property Summary'!$L$20))</f>
        <v/>
      </c>
    </row>
    <row r="31" spans="2:21" x14ac:dyDescent="0.3">
      <c r="B31" s="24" t="s">
        <v>209</v>
      </c>
      <c r="C31" s="14"/>
      <c r="D31" s="14"/>
      <c r="E31" s="87">
        <v>0</v>
      </c>
      <c r="F31" s="25">
        <f ca="1">IF(F$5="","",'Retail Summary'!D11)</f>
        <v>0</v>
      </c>
      <c r="G31" s="25">
        <f ca="1">IF(G6="","",F31*(1+'Property Summary'!$L$20))</f>
        <v>0</v>
      </c>
      <c r="H31" s="25">
        <f ca="1">IF(H6="","",G31*(1+'Property Summary'!$L$20))</f>
        <v>0</v>
      </c>
      <c r="I31" s="25">
        <f ca="1">IF(I6="","",H31*(1+'Property Summary'!$L$20))</f>
        <v>0</v>
      </c>
      <c r="J31" s="25">
        <f ca="1">IF(J6="","",I31*(1+'Property Summary'!$L$20))</f>
        <v>0</v>
      </c>
      <c r="K31" s="25">
        <f ca="1">IF(K6="","",J31*(1+'Property Summary'!$L$20))</f>
        <v>0</v>
      </c>
      <c r="L31" s="25" t="str">
        <f>IF(L6="","",K31*(1+'Property Summary'!$L$20))</f>
        <v/>
      </c>
      <c r="M31" s="25" t="str">
        <f>IF(M6="","",L31*(1+'Property Summary'!$L$20))</f>
        <v/>
      </c>
      <c r="N31" s="25" t="str">
        <f>IF(N6="","",M31*(1+'Property Summary'!$L$20))</f>
        <v/>
      </c>
      <c r="O31" s="25" t="str">
        <f>IF(O6="","",N31*(1+'Property Summary'!$L$20))</f>
        <v/>
      </c>
      <c r="P31" s="25" t="str">
        <f>IF(P6="","",O31*(1+'Property Summary'!$L$20))</f>
        <v/>
      </c>
      <c r="Q31" s="25" t="str">
        <f>IF(Q6="","",P31*(1+'Property Summary'!$L$20))</f>
        <v/>
      </c>
      <c r="R31" s="25" t="str">
        <f>IF(R6="","",Q31*(1+'Property Summary'!$L$20))</f>
        <v/>
      </c>
      <c r="S31" s="25" t="str">
        <f>IF(S6="","",R31*(1+'Property Summary'!$L$20))</f>
        <v/>
      </c>
      <c r="T31" s="25" t="str">
        <f>IF(T6="","",S31*(1+'Property Summary'!$L$20))</f>
        <v/>
      </c>
      <c r="U31" s="26" t="str">
        <f>IF(U6="","",T31*(1+'Property Summary'!$L$20))</f>
        <v/>
      </c>
    </row>
    <row r="32" spans="2:21" x14ac:dyDescent="0.3">
      <c r="B32" s="24" t="s">
        <v>210</v>
      </c>
      <c r="C32" s="14"/>
      <c r="D32" s="14"/>
      <c r="E32" s="87">
        <v>0</v>
      </c>
      <c r="F32" s="25">
        <f>IF(F$5="","",'Retail Summary'!D12)</f>
        <v>0</v>
      </c>
      <c r="G32" s="25">
        <f>IF(G7="","",F32*(1+'Property Summary'!$L$20))</f>
        <v>0</v>
      </c>
      <c r="H32" s="25">
        <f>IF(H7="","",G32*(1+'Property Summary'!$L$20))</f>
        <v>0</v>
      </c>
      <c r="I32" s="25">
        <f>IF(I7="","",H32*(1+'Property Summary'!$L$20))</f>
        <v>0</v>
      </c>
      <c r="J32" s="25">
        <f>IF(J7="","",I32*(1+'Property Summary'!$L$20))</f>
        <v>0</v>
      </c>
      <c r="K32" s="25">
        <f>IF(K7="","",J32*(1+'Property Summary'!$L$20))</f>
        <v>0</v>
      </c>
      <c r="L32" s="25" t="str">
        <f>IF(L7="","",K32*(1+'Property Summary'!$L$20))</f>
        <v/>
      </c>
      <c r="M32" s="25" t="str">
        <f>IF(M7="","",L32*(1+'Property Summary'!$L$20))</f>
        <v/>
      </c>
      <c r="N32" s="25" t="str">
        <f>IF(N7="","",M32*(1+'Property Summary'!$L$20))</f>
        <v/>
      </c>
      <c r="O32" s="25" t="str">
        <f>IF(O7="","",N32*(1+'Property Summary'!$L$20))</f>
        <v/>
      </c>
      <c r="P32" s="25" t="str">
        <f>IF(P7="","",O32*(1+'Property Summary'!$L$20))</f>
        <v/>
      </c>
      <c r="Q32" s="25" t="str">
        <f>IF(Q7="","",P32*(1+'Property Summary'!$L$20))</f>
        <v/>
      </c>
      <c r="R32" s="25" t="str">
        <f>IF(R7="","",Q32*(1+'Property Summary'!$L$20))</f>
        <v/>
      </c>
      <c r="S32" s="25" t="str">
        <f>IF(S7="","",R32*(1+'Property Summary'!$L$20))</f>
        <v/>
      </c>
      <c r="T32" s="25" t="str">
        <f>IF(T7="","",S32*(1+'Property Summary'!$L$20))</f>
        <v/>
      </c>
      <c r="U32" s="26" t="str">
        <f>IF(U7="","",T32*(1+'Property Summary'!$L$20))</f>
        <v/>
      </c>
    </row>
    <row r="33" spans="2:21" x14ac:dyDescent="0.3">
      <c r="B33" s="24" t="s">
        <v>211</v>
      </c>
      <c r="C33" s="14"/>
      <c r="D33" s="14"/>
      <c r="E33" s="87">
        <v>0</v>
      </c>
      <c r="F33" s="258">
        <f>IF(F$5="","",'Retail Summary'!D13)</f>
        <v>0</v>
      </c>
      <c r="G33" s="258">
        <f>IF(G9="","",F33*(1+'Property Summary'!$L$20))</f>
        <v>0</v>
      </c>
      <c r="H33" s="258">
        <f>IF(H9="","",G33*(1+'Property Summary'!$L$20))</f>
        <v>0</v>
      </c>
      <c r="I33" s="258">
        <f>IF(I9="","",H33*(1+'Property Summary'!$L$20))</f>
        <v>0</v>
      </c>
      <c r="J33" s="258">
        <f>IF(J9="","",I33*(1+'Property Summary'!$L$20))</f>
        <v>0</v>
      </c>
      <c r="K33" s="258">
        <f>IF(K9="","",J33*(1+'Property Summary'!$L$20))</f>
        <v>0</v>
      </c>
      <c r="L33" s="258" t="str">
        <f>IF(L9="","",K33*(1+'Property Summary'!$L$20))</f>
        <v/>
      </c>
      <c r="M33" s="258" t="str">
        <f>IF(M9="","",L33*(1+'Property Summary'!$L$20))</f>
        <v/>
      </c>
      <c r="N33" s="258" t="str">
        <f>IF(N9="","",M33*(1+'Property Summary'!$L$20))</f>
        <v/>
      </c>
      <c r="O33" s="258" t="str">
        <f>IF(O9="","",N33*(1+'Property Summary'!$L$20))</f>
        <v/>
      </c>
      <c r="P33" s="258" t="str">
        <f>IF(P9="","",O33*(1+'Property Summary'!$L$20))</f>
        <v/>
      </c>
      <c r="Q33" s="258" t="str">
        <f>IF(Q9="","",P33*(1+'Property Summary'!$L$20))</f>
        <v/>
      </c>
      <c r="R33" s="258" t="str">
        <f>IF(R9="","",Q33*(1+'Property Summary'!$L$20))</f>
        <v/>
      </c>
      <c r="S33" s="258" t="str">
        <f>IF(S9="","",R33*(1+'Property Summary'!$L$20))</f>
        <v/>
      </c>
      <c r="T33" s="258" t="str">
        <f>IF(T9="","",S33*(1+'Property Summary'!$L$20))</f>
        <v/>
      </c>
      <c r="U33" s="259" t="str">
        <f>IF(U9="","",T33*(1+'Property Summary'!$L$20))</f>
        <v/>
      </c>
    </row>
    <row r="34" spans="2:21" x14ac:dyDescent="0.3">
      <c r="B34" s="24" t="s">
        <v>213</v>
      </c>
      <c r="C34" s="14"/>
      <c r="D34" s="14"/>
      <c r="E34" s="83">
        <v>0.06</v>
      </c>
      <c r="F34" s="83">
        <v>0.06</v>
      </c>
      <c r="G34" s="83">
        <v>0.06</v>
      </c>
      <c r="H34" s="83">
        <v>0.06</v>
      </c>
      <c r="I34" s="83">
        <v>0.06</v>
      </c>
      <c r="J34" s="83">
        <v>0.03</v>
      </c>
      <c r="K34" s="83">
        <v>0.03</v>
      </c>
      <c r="L34" s="83"/>
      <c r="M34" s="83"/>
      <c r="N34" s="83"/>
      <c r="O34" s="83"/>
      <c r="P34" s="83"/>
      <c r="Q34" s="267"/>
      <c r="R34" s="267"/>
      <c r="S34" s="267"/>
      <c r="T34" s="267"/>
      <c r="U34" s="268"/>
    </row>
    <row r="35" spans="2:21" ht="16.2" x14ac:dyDescent="0.45">
      <c r="B35" s="24" t="s">
        <v>212</v>
      </c>
      <c r="C35" s="14"/>
      <c r="D35" s="14"/>
      <c r="E35" s="337">
        <f>IF(E5="","",-E7*E34)</f>
        <v>0</v>
      </c>
      <c r="F35" s="269">
        <f>IF(F5="","",-F7*F34)</f>
        <v>0</v>
      </c>
      <c r="G35" s="269">
        <f t="shared" ref="G35:U35" si="2">IF(G5="","",-G7*G34)</f>
        <v>0</v>
      </c>
      <c r="H35" s="269">
        <f t="shared" si="2"/>
        <v>0</v>
      </c>
      <c r="I35" s="269">
        <f t="shared" si="2"/>
        <v>0</v>
      </c>
      <c r="J35" s="269">
        <f t="shared" si="2"/>
        <v>0</v>
      </c>
      <c r="K35" s="269">
        <f t="shared" si="2"/>
        <v>0</v>
      </c>
      <c r="L35" s="269" t="str">
        <f t="shared" si="2"/>
        <v/>
      </c>
      <c r="M35" s="269" t="str">
        <f t="shared" si="2"/>
        <v/>
      </c>
      <c r="N35" s="269" t="str">
        <f t="shared" si="2"/>
        <v/>
      </c>
      <c r="O35" s="269" t="str">
        <f t="shared" si="2"/>
        <v/>
      </c>
      <c r="P35" s="269" t="str">
        <f t="shared" si="2"/>
        <v/>
      </c>
      <c r="Q35" s="269" t="str">
        <f t="shared" si="2"/>
        <v/>
      </c>
      <c r="R35" s="269" t="str">
        <f t="shared" si="2"/>
        <v/>
      </c>
      <c r="S35" s="269" t="str">
        <f t="shared" si="2"/>
        <v/>
      </c>
      <c r="T35" s="269" t="str">
        <f t="shared" si="2"/>
        <v/>
      </c>
      <c r="U35" s="279" t="str">
        <f t="shared" si="2"/>
        <v/>
      </c>
    </row>
    <row r="36" spans="2:21" x14ac:dyDescent="0.3">
      <c r="B36" s="24"/>
      <c r="C36" s="14"/>
      <c r="D36" s="1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</row>
    <row r="37" spans="2:21" s="61" customFormat="1" x14ac:dyDescent="0.3">
      <c r="B37" s="29" t="s">
        <v>69</v>
      </c>
      <c r="C37" s="70"/>
      <c r="D37" s="257">
        <f ca="1">ABS(AVERAGE(F37:U37)/AVERAGE($F$18:$U$18))</f>
        <v>0.3301590431503556</v>
      </c>
      <c r="E37" s="71">
        <f>IF(E5="","",SUM(E20:E33,E35))</f>
        <v>-567936</v>
      </c>
      <c r="F37" s="71">
        <f ca="1">IF(F5="","",SUM(F20:F33,F35))</f>
        <v>-487546.53759999998</v>
      </c>
      <c r="G37" s="71">
        <f t="shared" ref="G37:U37" ca="1" si="3">IF(G5="","",SUM(G20:G33,G35))</f>
        <v>-503105.86368800001</v>
      </c>
      <c r="H37" s="71">
        <f t="shared" ca="1" si="3"/>
        <v>-516517.70678040007</v>
      </c>
      <c r="I37" s="71">
        <f t="shared" ca="1" si="3"/>
        <v>-527973.41982781212</v>
      </c>
      <c r="J37" s="71">
        <f t="shared" ca="1" si="3"/>
        <v>-539694.66211152636</v>
      </c>
      <c r="K37" s="71">
        <f t="shared" ca="1" si="3"/>
        <v>-551687.83666552987</v>
      </c>
      <c r="L37" s="71" t="str">
        <f t="shared" si="3"/>
        <v/>
      </c>
      <c r="M37" s="71" t="str">
        <f t="shared" si="3"/>
        <v/>
      </c>
      <c r="N37" s="71" t="str">
        <f t="shared" si="3"/>
        <v/>
      </c>
      <c r="O37" s="71" t="str">
        <f t="shared" si="3"/>
        <v/>
      </c>
      <c r="P37" s="71" t="str">
        <f t="shared" si="3"/>
        <v/>
      </c>
      <c r="Q37" s="71" t="str">
        <f t="shared" si="3"/>
        <v/>
      </c>
      <c r="R37" s="71" t="str">
        <f t="shared" si="3"/>
        <v/>
      </c>
      <c r="S37" s="71" t="str">
        <f t="shared" si="3"/>
        <v/>
      </c>
      <c r="T37" s="71" t="str">
        <f t="shared" si="3"/>
        <v/>
      </c>
      <c r="U37" s="72" t="str">
        <f t="shared" si="3"/>
        <v/>
      </c>
    </row>
    <row r="38" spans="2:21" x14ac:dyDescent="0.3">
      <c r="B38" s="2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2:21" s="61" customFormat="1" x14ac:dyDescent="0.3">
      <c r="B39" s="29" t="s">
        <v>92</v>
      </c>
      <c r="C39" s="70"/>
      <c r="D39" s="93">
        <f ca="1">ABS(AVERAGE(F39:U39)/AVERAGE($F$18:$U$18))</f>
        <v>0.6698409568496444</v>
      </c>
      <c r="E39" s="71">
        <f t="shared" ref="E39" si="4">IF(E5="","",E18+E37)</f>
        <v>699653</v>
      </c>
      <c r="F39" s="71">
        <f t="shared" ref="F39:U39" ca="1" si="5">IF(F5="","",F18+F37)</f>
        <v>912547.68240000005</v>
      </c>
      <c r="G39" s="71">
        <f t="shared" ca="1" si="5"/>
        <v>997595.18241200037</v>
      </c>
      <c r="H39" s="71">
        <f t="shared" ca="1" si="5"/>
        <v>1056068.9329746</v>
      </c>
      <c r="I39" s="71">
        <f t="shared" ca="1" si="5"/>
        <v>1090131.9391198382</v>
      </c>
      <c r="J39" s="71">
        <f t="shared" ca="1" si="5"/>
        <v>1125294.9776045531</v>
      </c>
      <c r="K39" s="71">
        <f t="shared" ca="1" si="5"/>
        <v>1161592.6122420318</v>
      </c>
      <c r="L39" s="71" t="str">
        <f t="shared" si="5"/>
        <v/>
      </c>
      <c r="M39" s="71" t="str">
        <f t="shared" si="5"/>
        <v/>
      </c>
      <c r="N39" s="71" t="str">
        <f t="shared" si="5"/>
        <v/>
      </c>
      <c r="O39" s="71" t="str">
        <f t="shared" si="5"/>
        <v/>
      </c>
      <c r="P39" s="71" t="str">
        <f t="shared" si="5"/>
        <v/>
      </c>
      <c r="Q39" s="71" t="str">
        <f t="shared" si="5"/>
        <v/>
      </c>
      <c r="R39" s="71" t="str">
        <f t="shared" si="5"/>
        <v/>
      </c>
      <c r="S39" s="71" t="str">
        <f t="shared" si="5"/>
        <v/>
      </c>
      <c r="T39" s="71" t="str">
        <f t="shared" si="5"/>
        <v/>
      </c>
      <c r="U39" s="72" t="str">
        <f t="shared" si="5"/>
        <v/>
      </c>
    </row>
    <row r="40" spans="2:21" x14ac:dyDescent="0.3">
      <c r="B40" s="2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</row>
    <row r="41" spans="2:21" x14ac:dyDescent="0.3">
      <c r="B41" s="24" t="s">
        <v>93</v>
      </c>
      <c r="C41" s="14"/>
      <c r="D41" s="14"/>
      <c r="E41" s="25">
        <f>IF(E$5="","",-SUMIF(Releasing!$D$2:$GA$2,'Annual Cash Flow'!E$5,Releasing!$D$39:$GA$39))</f>
        <v>0</v>
      </c>
      <c r="F41" s="25">
        <f>IF(F$5="","",-SUMIF(Releasing!$D$2:$GA$2,'Annual Cash Flow'!F$5,Releasing!$D$39:$GA$39))</f>
        <v>0</v>
      </c>
      <c r="G41" s="25">
        <f>IF(G$5="","",-SUMIF(Releasing!$D$2:$GA$2,'Annual Cash Flow'!G$5,Releasing!$D$39:$GA$39))</f>
        <v>-1517.76</v>
      </c>
      <c r="H41" s="25">
        <f>IF(H$5="","",-SUMIF(Releasing!$D$2:$GA$2,'Annual Cash Flow'!H$5,Releasing!$D$39:$GA$39))</f>
        <v>-1548.1151999999997</v>
      </c>
      <c r="I41" s="25">
        <f>IF(I$5="","",-SUMIF(Releasing!$D$2:$GA$2,'Annual Cash Flow'!I$5,Releasing!$D$39:$GA$39))</f>
        <v>-1579.0775039999999</v>
      </c>
      <c r="J41" s="25">
        <f>IF(J$5="","",-SUMIF(Releasing!$D$2:$GA$2,'Annual Cash Flow'!J$5,Releasing!$D$39:$GA$39))</f>
        <v>-1610.6590540799998</v>
      </c>
      <c r="K41" s="25">
        <f>IF(K$5="","",-SUMIF(Releasing!$D$2:$GA$2,'Annual Cash Flow'!K$5,Releasing!$D$39:$GA$39))</f>
        <v>-1642.8722351616002</v>
      </c>
      <c r="L41" s="25" t="str">
        <f>IF(L$5="","",-SUMIF(Releasing!$D$2:$GA$2,'Annual Cash Flow'!L$5,Releasing!$D$39:$GA$39))</f>
        <v/>
      </c>
      <c r="M41" s="25" t="str">
        <f>IF(M$5="","",-SUMIF(Releasing!$D$2:$GA$2,'Annual Cash Flow'!M$5,Releasing!$D$39:$GA$39))</f>
        <v/>
      </c>
      <c r="N41" s="25" t="str">
        <f>IF(N$5="","",-SUMIF(Releasing!$D$2:$GA$2,'Annual Cash Flow'!N$5,Releasing!$D$39:$GA$39))</f>
        <v/>
      </c>
      <c r="O41" s="25" t="str">
        <f>IF(O$5="","",-SUMIF(Releasing!$D$2:$GA$2,'Annual Cash Flow'!O$5,Releasing!$D$39:$GA$39))</f>
        <v/>
      </c>
      <c r="P41" s="25" t="str">
        <f>IF(P$5="","",-SUMIF(Releasing!$D$2:$GA$2,'Annual Cash Flow'!P$5,Releasing!$D$39:$GA$39))</f>
        <v/>
      </c>
      <c r="Q41" s="25" t="str">
        <f>IF(Q$5="","",-SUMIF(Releasing!$D$2:$GA$2,'Annual Cash Flow'!Q$5,Releasing!$D$39:$GA$39))</f>
        <v/>
      </c>
      <c r="R41" s="25" t="str">
        <f>IF(R$5="","",-SUMIF(Releasing!$D$2:$GA$2,'Annual Cash Flow'!R$5,Releasing!$D$39:$GA$39))</f>
        <v/>
      </c>
      <c r="S41" s="25" t="str">
        <f>IF(S$5="","",-SUMIF(Releasing!$D$2:$GA$2,'Annual Cash Flow'!S$5,Releasing!$D$39:$GA$39))</f>
        <v/>
      </c>
      <c r="T41" s="25" t="str">
        <f>IF(T$5="","",-SUMIF(Releasing!$D$2:$GA$2,'Annual Cash Flow'!T$5,Releasing!$D$39:$GA$39))</f>
        <v/>
      </c>
      <c r="U41" s="26" t="str">
        <f>IF(U$5="","",-SUMIF(Releasing!$D$2:$GA$2,'Annual Cash Flow'!U$5,Releasing!$D$39:$GA$39))</f>
        <v/>
      </c>
    </row>
    <row r="42" spans="2:21" x14ac:dyDescent="0.3">
      <c r="B42" s="24" t="s">
        <v>95</v>
      </c>
      <c r="C42" s="14"/>
      <c r="D42" s="14"/>
      <c r="E42" s="25">
        <f>IF(E$5="","",-SUMIF(CapEx!$D$2:$GA$2,'Annual Cash Flow'!E$5,CapEx!$D$39:$GA$39))</f>
        <v>0</v>
      </c>
      <c r="F42" s="25">
        <f>IF(F$5="","",-SUMIF(CapEx!$D$2:$GA$2,'Annual Cash Flow'!F$5,CapEx!$D$39:$GA$39))</f>
        <v>-44640</v>
      </c>
      <c r="G42" s="25">
        <f>IF(G$5="","",-SUMIF(CapEx!$D$2:$GA$2,'Annual Cash Flow'!G$5,CapEx!$D$39:$GA$39))</f>
        <v>-45532.80000000001</v>
      </c>
      <c r="H42" s="25">
        <f>IF(H$5="","",-SUMIF(CapEx!$D$2:$GA$2,'Annual Cash Flow'!H$5,CapEx!$D$39:$GA$39))</f>
        <v>-46443.455999999998</v>
      </c>
      <c r="I42" s="25">
        <f>IF(I$5="","",-SUMIF(CapEx!$D$2:$GA$2,'Annual Cash Flow'!I$5,CapEx!$D$39:$GA$39))</f>
        <v>-47372.325120000016</v>
      </c>
      <c r="J42" s="25">
        <f>IF(J$5="","",-SUMIF(CapEx!$D$2:$GA$2,'Annual Cash Flow'!J$5,CapEx!$D$39:$GA$39))</f>
        <v>-48319.771622400003</v>
      </c>
      <c r="K42" s="25">
        <f>IF(K$5="","",-SUMIF(CapEx!$D$2:$GA$2,'Annual Cash Flow'!K$5,CapEx!$D$39:$GA$39))</f>
        <v>-49286.167054847981</v>
      </c>
      <c r="L42" s="25" t="str">
        <f>IF(L$5="","",-SUMIF(CapEx!$D$2:$GA$2,'Annual Cash Flow'!L$5,CapEx!$D$39:$GA$39))</f>
        <v/>
      </c>
      <c r="M42" s="25" t="str">
        <f>IF(M$5="","",-SUMIF(CapEx!$D$2:$GA$2,'Annual Cash Flow'!M$5,CapEx!$D$39:$GA$39))</f>
        <v/>
      </c>
      <c r="N42" s="25" t="str">
        <f>IF(N$5="","",-SUMIF(CapEx!$D$2:$GA$2,'Annual Cash Flow'!N$5,CapEx!$D$39:$GA$39))</f>
        <v/>
      </c>
      <c r="O42" s="25" t="str">
        <f>IF(O$5="","",-SUMIF(CapEx!$D$2:$GA$2,'Annual Cash Flow'!O$5,CapEx!$D$39:$GA$39))</f>
        <v/>
      </c>
      <c r="P42" s="25" t="str">
        <f>IF(P$5="","",-SUMIF(CapEx!$D$2:$GA$2,'Annual Cash Flow'!P$5,CapEx!$D$39:$GA$39))</f>
        <v/>
      </c>
      <c r="Q42" s="25" t="str">
        <f>IF(Q$5="","",-SUMIF(CapEx!$D$2:$GA$2,'Annual Cash Flow'!Q$5,CapEx!$D$39:$GA$39))</f>
        <v/>
      </c>
      <c r="R42" s="25" t="str">
        <f>IF(R$5="","",-SUMIF(CapEx!$D$2:$GA$2,'Annual Cash Flow'!R$5,CapEx!$D$39:$GA$39))</f>
        <v/>
      </c>
      <c r="S42" s="25" t="str">
        <f>IF(S$5="","",-SUMIF(CapEx!$D$2:$GA$2,'Annual Cash Flow'!S$5,CapEx!$D$39:$GA$39))</f>
        <v/>
      </c>
      <c r="T42" s="25" t="str">
        <f>IF(T$5="","",-SUMIF(CapEx!$D$2:$GA$2,'Annual Cash Flow'!T$5,CapEx!$D$39:$GA$39))</f>
        <v/>
      </c>
      <c r="U42" s="26" t="str">
        <f>IF(U$5="","",-SUMIF(CapEx!$D$2:$GA$2,'Annual Cash Flow'!U$5,CapEx!$D$39:$GA$39))</f>
        <v/>
      </c>
    </row>
    <row r="43" spans="2:21" x14ac:dyDescent="0.3">
      <c r="B43" s="27" t="s">
        <v>70</v>
      </c>
      <c r="C43" s="70"/>
      <c r="D43" s="93">
        <f>ABS(AVERAGE(F43:U43)/AVERAGE($F$18:$U$18))</f>
        <v>3.0570266268305904E-2</v>
      </c>
      <c r="E43" s="75">
        <f t="shared" ref="E43:U43" si="6">IF(E5="","",SUM(E41:E42))</f>
        <v>0</v>
      </c>
      <c r="F43" s="75">
        <f t="shared" si="6"/>
        <v>-44640</v>
      </c>
      <c r="G43" s="75">
        <f t="shared" si="6"/>
        <v>-47050.560000000012</v>
      </c>
      <c r="H43" s="75">
        <f t="shared" si="6"/>
        <v>-47991.571199999998</v>
      </c>
      <c r="I43" s="75">
        <f t="shared" si="6"/>
        <v>-48951.402624000017</v>
      </c>
      <c r="J43" s="75">
        <f t="shared" si="6"/>
        <v>-49930.430676480006</v>
      </c>
      <c r="K43" s="75">
        <f t="shared" si="6"/>
        <v>-50929.039290009583</v>
      </c>
      <c r="L43" s="75" t="str">
        <f t="shared" si="6"/>
        <v/>
      </c>
      <c r="M43" s="75" t="str">
        <f t="shared" si="6"/>
        <v/>
      </c>
      <c r="N43" s="75" t="str">
        <f t="shared" si="6"/>
        <v/>
      </c>
      <c r="O43" s="75" t="str">
        <f t="shared" si="6"/>
        <v/>
      </c>
      <c r="P43" s="75" t="str">
        <f t="shared" si="6"/>
        <v/>
      </c>
      <c r="Q43" s="75" t="str">
        <f t="shared" si="6"/>
        <v/>
      </c>
      <c r="R43" s="75" t="str">
        <f t="shared" si="6"/>
        <v/>
      </c>
      <c r="S43" s="75" t="str">
        <f t="shared" si="6"/>
        <v/>
      </c>
      <c r="T43" s="75" t="str">
        <f t="shared" si="6"/>
        <v/>
      </c>
      <c r="U43" s="95" t="str">
        <f t="shared" si="6"/>
        <v/>
      </c>
    </row>
    <row r="44" spans="2:21" x14ac:dyDescent="0.3">
      <c r="B44" s="2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5"/>
    </row>
    <row r="45" spans="2:21" x14ac:dyDescent="0.3">
      <c r="B45" s="29" t="s">
        <v>96</v>
      </c>
      <c r="C45" s="14"/>
      <c r="D45" s="94">
        <f ca="1">ABS(AVERAGE(F45:U45)/AVERAGE(F39:U39))</f>
        <v>0.95436190344035965</v>
      </c>
      <c r="E45" s="71">
        <f t="shared" ref="E45:U45" si="7">IF(E18="","",E39+E43)</f>
        <v>699653</v>
      </c>
      <c r="F45" s="71">
        <f t="shared" ca="1" si="7"/>
        <v>867907.68240000005</v>
      </c>
      <c r="G45" s="71">
        <f t="shared" ca="1" si="7"/>
        <v>950544.62241200032</v>
      </c>
      <c r="H45" s="71">
        <f t="shared" ca="1" si="7"/>
        <v>1008077.3617746</v>
      </c>
      <c r="I45" s="71">
        <f t="shared" ca="1" si="7"/>
        <v>1041180.5364958382</v>
      </c>
      <c r="J45" s="71">
        <f t="shared" ca="1" si="7"/>
        <v>1075364.546928073</v>
      </c>
      <c r="K45" s="71">
        <f t="shared" ca="1" si="7"/>
        <v>1110663.5729520223</v>
      </c>
      <c r="L45" s="71" t="str">
        <f t="shared" si="7"/>
        <v/>
      </c>
      <c r="M45" s="71" t="str">
        <f t="shared" si="7"/>
        <v/>
      </c>
      <c r="N45" s="71" t="str">
        <f t="shared" si="7"/>
        <v/>
      </c>
      <c r="O45" s="71" t="str">
        <f t="shared" si="7"/>
        <v/>
      </c>
      <c r="P45" s="71" t="str">
        <f t="shared" si="7"/>
        <v/>
      </c>
      <c r="Q45" s="71" t="str">
        <f t="shared" si="7"/>
        <v/>
      </c>
      <c r="R45" s="71" t="str">
        <f t="shared" si="7"/>
        <v/>
      </c>
      <c r="S45" s="71" t="str">
        <f t="shared" si="7"/>
        <v/>
      </c>
      <c r="T45" s="71" t="str">
        <f t="shared" si="7"/>
        <v/>
      </c>
      <c r="U45" s="72" t="str">
        <f t="shared" si="7"/>
        <v/>
      </c>
    </row>
    <row r="46" spans="2:21" x14ac:dyDescent="0.3">
      <c r="B46" s="24" t="s">
        <v>94</v>
      </c>
      <c r="C46" s="14"/>
      <c r="D46" s="14"/>
      <c r="E46" s="25" t="str">
        <f>IF(Expenses!E20=0,"",Expenses!E20)</f>
        <v/>
      </c>
      <c r="F46" s="25">
        <f>IF(Expenses!F20=0,"",Expenses!F20)</f>
        <v>-873825</v>
      </c>
      <c r="G46" s="25">
        <f>IF(Expenses!G20=0,"",Expenses!G20)</f>
        <v>-414000</v>
      </c>
      <c r="H46" s="25" t="str">
        <f>IF(Expenses!H20=0,"",Expenses!H20)</f>
        <v/>
      </c>
      <c r="I46" s="25" t="str">
        <f>IF(Expenses!I20=0,"",Expenses!I20)</f>
        <v/>
      </c>
      <c r="J46" s="25" t="str">
        <f>IF(Expenses!J20=0,"",Expenses!J20)</f>
        <v/>
      </c>
      <c r="K46" s="25" t="str">
        <f>IF(Expenses!K20=0,"",Expenses!K20)</f>
        <v/>
      </c>
      <c r="L46" s="25" t="str">
        <f>IF(Expenses!L20=0,"",Expenses!L20)</f>
        <v/>
      </c>
      <c r="M46" s="25" t="str">
        <f>IF(Expenses!M20=0,"",Expenses!M20)</f>
        <v/>
      </c>
      <c r="N46" s="25" t="str">
        <f>IF(Expenses!N20=0,"",Expenses!N20)</f>
        <v/>
      </c>
      <c r="O46" s="25" t="str">
        <f>IF(Expenses!O20=0,"",Expenses!O20)</f>
        <v/>
      </c>
      <c r="P46" s="25" t="str">
        <f>IF(Expenses!P20=0,"",Expenses!P20)</f>
        <v/>
      </c>
      <c r="Q46" s="25" t="str">
        <f>IF(Expenses!Q20=0,"",Expenses!Q20)</f>
        <v/>
      </c>
      <c r="R46" s="25" t="str">
        <f>IF(Expenses!R20=0,"",Expenses!R20)</f>
        <v/>
      </c>
      <c r="S46" s="25" t="str">
        <f>IF(Expenses!S20=0,"",Expenses!S20)</f>
        <v/>
      </c>
      <c r="T46" s="25" t="str">
        <f>IF(Expenses!T20=0,"",Expenses!T20)</f>
        <v/>
      </c>
      <c r="U46" s="26" t="str">
        <f>IF(Expenses!U20=0,"",Expenses!U20)</f>
        <v/>
      </c>
    </row>
    <row r="47" spans="2:21" ht="15" thickBot="1" x14ac:dyDescent="0.35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EE2A-53E9-4EB6-831B-30CDC4FEB1B7}">
  <sheetPr>
    <tabColor theme="9" tint="0.59999389629810485"/>
  </sheetPr>
  <dimension ref="B2:S105"/>
  <sheetViews>
    <sheetView zoomScale="85" zoomScaleNormal="85" workbookViewId="0">
      <selection activeCell="H82" sqref="H82"/>
    </sheetView>
  </sheetViews>
  <sheetFormatPr defaultRowHeight="14.4" outlineLevelRow="1" x14ac:dyDescent="0.3"/>
  <cols>
    <col min="1" max="1" width="2.77734375" customWidth="1"/>
    <col min="2" max="2" width="16.109375" customWidth="1"/>
    <col min="3" max="3" width="15.5546875" customWidth="1"/>
    <col min="4" max="4" width="18.21875" bestFit="1" customWidth="1"/>
    <col min="5" max="6" width="13.21875" customWidth="1"/>
    <col min="7" max="7" width="14.21875" customWidth="1"/>
    <col min="8" max="19" width="13.21875" customWidth="1"/>
  </cols>
  <sheetData>
    <row r="2" spans="2:19" ht="16.2" thickBot="1" x14ac:dyDescent="0.35">
      <c r="B2" s="163" t="s">
        <v>83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2:19" x14ac:dyDescent="0.3">
      <c r="B3" s="165"/>
      <c r="C3" s="166"/>
      <c r="D3" s="167">
        <v>1</v>
      </c>
      <c r="E3" s="167">
        <f t="shared" ref="E3:S3" si="0">IF(OR(D3="",D3=Cap_Year),"",D3+1)</f>
        <v>2</v>
      </c>
      <c r="F3" s="167">
        <f t="shared" si="0"/>
        <v>3</v>
      </c>
      <c r="G3" s="167">
        <f t="shared" si="0"/>
        <v>4</v>
      </c>
      <c r="H3" s="167">
        <f t="shared" si="0"/>
        <v>5</v>
      </c>
      <c r="I3" s="167">
        <f t="shared" si="0"/>
        <v>6</v>
      </c>
      <c r="J3" s="167" t="str">
        <f t="shared" si="0"/>
        <v/>
      </c>
      <c r="K3" s="167" t="str">
        <f t="shared" si="0"/>
        <v/>
      </c>
      <c r="L3" s="167" t="str">
        <f t="shared" si="0"/>
        <v/>
      </c>
      <c r="M3" s="167" t="str">
        <f t="shared" si="0"/>
        <v/>
      </c>
      <c r="N3" s="167" t="str">
        <f t="shared" si="0"/>
        <v/>
      </c>
      <c r="O3" s="167" t="str">
        <f t="shared" si="0"/>
        <v/>
      </c>
      <c r="P3" s="167" t="str">
        <f t="shared" si="0"/>
        <v/>
      </c>
      <c r="Q3" s="167" t="str">
        <f t="shared" si="0"/>
        <v/>
      </c>
      <c r="R3" s="167" t="str">
        <f t="shared" si="0"/>
        <v/>
      </c>
      <c r="S3" s="168" t="str">
        <f t="shared" si="0"/>
        <v/>
      </c>
    </row>
    <row r="4" spans="2:19" x14ac:dyDescent="0.3">
      <c r="B4" s="169"/>
      <c r="C4" s="181" t="s">
        <v>84</v>
      </c>
      <c r="D4" s="182">
        <f>EOMONTH(Analysis_Start,11)</f>
        <v>44196</v>
      </c>
      <c r="E4" s="182">
        <f t="shared" ref="E4:S4" si="1">IF(E3="","",EOMONTH(Analysis_Start,(11*E3)+D3))</f>
        <v>44561</v>
      </c>
      <c r="F4" s="182">
        <f t="shared" si="1"/>
        <v>44926</v>
      </c>
      <c r="G4" s="182">
        <f t="shared" si="1"/>
        <v>45291</v>
      </c>
      <c r="H4" s="182">
        <f t="shared" si="1"/>
        <v>45657</v>
      </c>
      <c r="I4" s="182">
        <f t="shared" si="1"/>
        <v>46022</v>
      </c>
      <c r="J4" s="182" t="str">
        <f t="shared" si="1"/>
        <v/>
      </c>
      <c r="K4" s="182" t="str">
        <f t="shared" si="1"/>
        <v/>
      </c>
      <c r="L4" s="182" t="str">
        <f t="shared" si="1"/>
        <v/>
      </c>
      <c r="M4" s="182" t="str">
        <f t="shared" si="1"/>
        <v/>
      </c>
      <c r="N4" s="182" t="str">
        <f t="shared" si="1"/>
        <v/>
      </c>
      <c r="O4" s="182" t="str">
        <f t="shared" si="1"/>
        <v/>
      </c>
      <c r="P4" s="182" t="str">
        <f t="shared" si="1"/>
        <v/>
      </c>
      <c r="Q4" s="182" t="str">
        <f t="shared" si="1"/>
        <v/>
      </c>
      <c r="R4" s="182" t="str">
        <f t="shared" si="1"/>
        <v/>
      </c>
      <c r="S4" s="183" t="str">
        <f t="shared" si="1"/>
        <v/>
      </c>
    </row>
    <row r="5" spans="2:19" x14ac:dyDescent="0.3">
      <c r="B5" s="13" t="str">
        <f>'Annual Cash Flow'!B18</f>
        <v>Effective Gross Revenue</v>
      </c>
      <c r="C5" s="14"/>
      <c r="D5" s="25">
        <f>'Annual Cash Flow'!F18</f>
        <v>1400094.22</v>
      </c>
      <c r="E5" s="25">
        <f>'Annual Cash Flow'!G18</f>
        <v>1500701.0461000004</v>
      </c>
      <c r="F5" s="25">
        <f>'Annual Cash Flow'!H18</f>
        <v>1572586.6397550001</v>
      </c>
      <c r="G5" s="25">
        <f>'Annual Cash Flow'!I18</f>
        <v>1618105.3589476503</v>
      </c>
      <c r="H5" s="25">
        <f>'Annual Cash Flow'!J18</f>
        <v>1664989.6397160795</v>
      </c>
      <c r="I5" s="25">
        <f>'Annual Cash Flow'!K18</f>
        <v>1713280.4489075616</v>
      </c>
      <c r="J5" s="25" t="str">
        <f>'Annual Cash Flow'!L18</f>
        <v/>
      </c>
      <c r="K5" s="25" t="str">
        <f>'Annual Cash Flow'!M18</f>
        <v/>
      </c>
      <c r="L5" s="25" t="str">
        <f>'Annual Cash Flow'!N18</f>
        <v/>
      </c>
      <c r="M5" s="25" t="str">
        <f>'Annual Cash Flow'!O18</f>
        <v/>
      </c>
      <c r="N5" s="25" t="str">
        <f>'Annual Cash Flow'!P18</f>
        <v/>
      </c>
      <c r="O5" s="25" t="str">
        <f>'Annual Cash Flow'!Q18</f>
        <v/>
      </c>
      <c r="P5" s="25" t="str">
        <f>'Annual Cash Flow'!R18</f>
        <v/>
      </c>
      <c r="Q5" s="25" t="str">
        <f>'Annual Cash Flow'!S18</f>
        <v/>
      </c>
      <c r="R5" s="25" t="str">
        <f>'Annual Cash Flow'!T18</f>
        <v/>
      </c>
      <c r="S5" s="26" t="str">
        <f>'Annual Cash Flow'!U18</f>
        <v/>
      </c>
    </row>
    <row r="6" spans="2:19" x14ac:dyDescent="0.3">
      <c r="B6" s="170" t="str">
        <f>'Annual Cash Flow'!B37</f>
        <v>Operating Expenses</v>
      </c>
      <c r="C6" s="14"/>
      <c r="D6" s="25">
        <f ca="1">'Annual Cash Flow'!F37</f>
        <v>-487546.53759999998</v>
      </c>
      <c r="E6" s="25">
        <f ca="1">'Annual Cash Flow'!G37</f>
        <v>-503105.86368800001</v>
      </c>
      <c r="F6" s="25">
        <f ca="1">'Annual Cash Flow'!H37</f>
        <v>-516517.70678040007</v>
      </c>
      <c r="G6" s="25">
        <f ca="1">'Annual Cash Flow'!I37</f>
        <v>-527973.41982781212</v>
      </c>
      <c r="H6" s="25">
        <f ca="1">'Annual Cash Flow'!J37</f>
        <v>-539694.66211152636</v>
      </c>
      <c r="I6" s="25">
        <f ca="1">'Annual Cash Flow'!K37</f>
        <v>-551687.83666552987</v>
      </c>
      <c r="J6" s="25" t="str">
        <f>'Annual Cash Flow'!L37</f>
        <v/>
      </c>
      <c r="K6" s="25" t="str">
        <f>'Annual Cash Flow'!M37</f>
        <v/>
      </c>
      <c r="L6" s="25" t="str">
        <f>'Annual Cash Flow'!N37</f>
        <v/>
      </c>
      <c r="M6" s="25" t="str">
        <f>'Annual Cash Flow'!O37</f>
        <v/>
      </c>
      <c r="N6" s="25" t="str">
        <f>'Annual Cash Flow'!P37</f>
        <v/>
      </c>
      <c r="O6" s="25" t="str">
        <f>'Annual Cash Flow'!Q37</f>
        <v/>
      </c>
      <c r="P6" s="25" t="str">
        <f>'Annual Cash Flow'!R37</f>
        <v/>
      </c>
      <c r="Q6" s="25" t="str">
        <f>'Annual Cash Flow'!S37</f>
        <v/>
      </c>
      <c r="R6" s="25" t="str">
        <f>'Annual Cash Flow'!T37</f>
        <v/>
      </c>
      <c r="S6" s="26" t="str">
        <f>'Annual Cash Flow'!U37</f>
        <v/>
      </c>
    </row>
    <row r="7" spans="2:19" x14ac:dyDescent="0.3">
      <c r="B7" s="13" t="str">
        <f>'Annual Cash Flow'!B39</f>
        <v>Net Operating Income</v>
      </c>
      <c r="C7" s="14"/>
      <c r="D7" s="25">
        <f ca="1">'Annual Cash Flow'!F39</f>
        <v>912547.68240000005</v>
      </c>
      <c r="E7" s="25">
        <f ca="1">'Annual Cash Flow'!G39</f>
        <v>997595.18241200037</v>
      </c>
      <c r="F7" s="25">
        <f ca="1">'Annual Cash Flow'!H39</f>
        <v>1056068.9329746</v>
      </c>
      <c r="G7" s="25">
        <f ca="1">'Annual Cash Flow'!I39</f>
        <v>1090131.9391198382</v>
      </c>
      <c r="H7" s="25">
        <f ca="1">'Annual Cash Flow'!J39</f>
        <v>1125294.9776045531</v>
      </c>
      <c r="I7" s="25">
        <f ca="1">'Annual Cash Flow'!K39</f>
        <v>1161592.6122420318</v>
      </c>
      <c r="J7" s="25" t="str">
        <f>'Annual Cash Flow'!L39</f>
        <v/>
      </c>
      <c r="K7" s="25" t="str">
        <f>'Annual Cash Flow'!M39</f>
        <v/>
      </c>
      <c r="L7" s="25" t="str">
        <f>'Annual Cash Flow'!N39</f>
        <v/>
      </c>
      <c r="M7" s="25" t="str">
        <f>'Annual Cash Flow'!O39</f>
        <v/>
      </c>
      <c r="N7" s="25" t="str">
        <f>'Annual Cash Flow'!P39</f>
        <v/>
      </c>
      <c r="O7" s="25" t="str">
        <f>'Annual Cash Flow'!Q39</f>
        <v/>
      </c>
      <c r="P7" s="25" t="str">
        <f>'Annual Cash Flow'!R39</f>
        <v/>
      </c>
      <c r="Q7" s="25" t="str">
        <f>'Annual Cash Flow'!S39</f>
        <v/>
      </c>
      <c r="R7" s="25" t="str">
        <f>'Annual Cash Flow'!T39</f>
        <v/>
      </c>
      <c r="S7" s="26" t="str">
        <f>'Annual Cash Flow'!U39</f>
        <v/>
      </c>
    </row>
    <row r="8" spans="2:19" x14ac:dyDescent="0.3">
      <c r="B8" s="170" t="str">
        <f>'Annual Cash Flow'!B43</f>
        <v>Capital Expenditures</v>
      </c>
      <c r="C8" s="14"/>
      <c r="D8" s="25">
        <f>'Annual Cash Flow'!F43</f>
        <v>-44640</v>
      </c>
      <c r="E8" s="25">
        <f>'Annual Cash Flow'!G43</f>
        <v>-47050.560000000012</v>
      </c>
      <c r="F8" s="25">
        <f>'Annual Cash Flow'!H43</f>
        <v>-47991.571199999998</v>
      </c>
      <c r="G8" s="25">
        <f>'Annual Cash Flow'!I43</f>
        <v>-48951.402624000017</v>
      </c>
      <c r="H8" s="25">
        <f>'Annual Cash Flow'!J43</f>
        <v>-49930.430676480006</v>
      </c>
      <c r="I8" s="25">
        <f>'Annual Cash Flow'!K43</f>
        <v>-50929.039290009583</v>
      </c>
      <c r="J8" s="25" t="str">
        <f>'Annual Cash Flow'!L43</f>
        <v/>
      </c>
      <c r="K8" s="25" t="str">
        <f>'Annual Cash Flow'!M43</f>
        <v/>
      </c>
      <c r="L8" s="25" t="str">
        <f>'Annual Cash Flow'!N43</f>
        <v/>
      </c>
      <c r="M8" s="25" t="str">
        <f>'Annual Cash Flow'!O43</f>
        <v/>
      </c>
      <c r="N8" s="25" t="str">
        <f>'Annual Cash Flow'!P43</f>
        <v/>
      </c>
      <c r="O8" s="25" t="str">
        <f>'Annual Cash Flow'!Q43</f>
        <v/>
      </c>
      <c r="P8" s="25" t="str">
        <f>'Annual Cash Flow'!R43</f>
        <v/>
      </c>
      <c r="Q8" s="25" t="str">
        <f>'Annual Cash Flow'!S43</f>
        <v/>
      </c>
      <c r="R8" s="25" t="str">
        <f>'Annual Cash Flow'!T43</f>
        <v/>
      </c>
      <c r="S8" s="26" t="str">
        <f>'Annual Cash Flow'!U43</f>
        <v/>
      </c>
    </row>
    <row r="9" spans="2:19" x14ac:dyDescent="0.3">
      <c r="B9" s="13" t="str">
        <f>'Annual Cash Flow'!B45</f>
        <v>Cash Flow From Operations</v>
      </c>
      <c r="C9" s="14"/>
      <c r="D9" s="25">
        <f ca="1">'Annual Cash Flow'!F$45</f>
        <v>867907.68240000005</v>
      </c>
      <c r="E9" s="25">
        <f ca="1">'Annual Cash Flow'!G$45</f>
        <v>950544.62241200032</v>
      </c>
      <c r="F9" s="25">
        <f ca="1">'Annual Cash Flow'!H$45</f>
        <v>1008077.3617746</v>
      </c>
      <c r="G9" s="25">
        <f ca="1">'Annual Cash Flow'!I$45</f>
        <v>1041180.5364958382</v>
      </c>
      <c r="H9" s="25">
        <f ca="1">'Annual Cash Flow'!J$45</f>
        <v>1075364.546928073</v>
      </c>
      <c r="I9" s="25">
        <f ca="1">'Annual Cash Flow'!K$45</f>
        <v>1110663.5729520223</v>
      </c>
      <c r="J9" s="25" t="str">
        <f>'Annual Cash Flow'!L$45</f>
        <v/>
      </c>
      <c r="K9" s="25" t="str">
        <f>'Annual Cash Flow'!M$45</f>
        <v/>
      </c>
      <c r="L9" s="25" t="str">
        <f>'Annual Cash Flow'!N$45</f>
        <v/>
      </c>
      <c r="M9" s="25" t="str">
        <f>'Annual Cash Flow'!O$45</f>
        <v/>
      </c>
      <c r="N9" s="25" t="str">
        <f>'Annual Cash Flow'!P$45</f>
        <v/>
      </c>
      <c r="O9" s="25" t="str">
        <f>'Annual Cash Flow'!Q$45</f>
        <v/>
      </c>
      <c r="P9" s="25" t="str">
        <f>'Annual Cash Flow'!R$45</f>
        <v/>
      </c>
      <c r="Q9" s="25" t="str">
        <f>'Annual Cash Flow'!S$45</f>
        <v/>
      </c>
      <c r="R9" s="25" t="str">
        <f>'Annual Cash Flow'!T$45</f>
        <v/>
      </c>
      <c r="S9" s="26" t="str">
        <f>'Annual Cash Flow'!U$45</f>
        <v/>
      </c>
    </row>
    <row r="10" spans="2:19" x14ac:dyDescent="0.3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3">
      <c r="B11" s="13" t="s">
        <v>108</v>
      </c>
      <c r="C11" s="14"/>
      <c r="D11" s="145">
        <f>Exit_Cap_Yr_1</f>
        <v>5.7000000000000002E-2</v>
      </c>
      <c r="E11" s="145">
        <f>IF(E3&gt;Analysis_Period,"",Exit_Cap_Yr_1+'Property Summary'!$H$12/10000*(E3-1))</f>
        <v>5.7500000000000002E-2</v>
      </c>
      <c r="F11" s="145">
        <f>IF(F3&gt;Analysis_Period,"",Exit_Cap_Yr_1+'Property Summary'!$H$12/10000*(F3-1))</f>
        <v>5.8000000000000003E-2</v>
      </c>
      <c r="G11" s="145">
        <f>IF(G3&gt;Analysis_Period,"",Exit_Cap_Yr_1+'Property Summary'!$H$12/10000*(G3-1))</f>
        <v>5.8500000000000003E-2</v>
      </c>
      <c r="H11" s="145">
        <f>IF(H3&gt;Analysis_Period,"",Exit_Cap_Yr_1+'Property Summary'!$H$12/10000*(H3-1))</f>
        <v>5.9000000000000004E-2</v>
      </c>
      <c r="I11" s="145" t="str">
        <f>IF(I3&gt;Analysis_Period,"",Exit_Cap_Yr_1+'Property Summary'!$H$12/10000*(I3-1))</f>
        <v/>
      </c>
      <c r="J11" s="145" t="str">
        <f>IF(J3&gt;Analysis_Period,"",Exit_Cap_Yr_1+'Property Summary'!$H$12/10000*(J3-1))</f>
        <v/>
      </c>
      <c r="K11" s="145" t="str">
        <f>IF(K3&gt;Analysis_Period,"",Exit_Cap_Yr_1+'Property Summary'!$H$12/10000*(K3-1))</f>
        <v/>
      </c>
      <c r="L11" s="145" t="str">
        <f>IF(L3&gt;Analysis_Period,"",Exit_Cap_Yr_1+'Property Summary'!$H$12/10000*(L3-1))</f>
        <v/>
      </c>
      <c r="M11" s="145" t="str">
        <f>IF(M3&gt;Analysis_Period,"",Exit_Cap_Yr_1+'Property Summary'!$H$12/10000*(M3-1))</f>
        <v/>
      </c>
      <c r="N11" s="145" t="str">
        <f>IF(N3&gt;Analysis_Period,"",Exit_Cap_Yr_1+'Property Summary'!$H$12/10000*(N3-1))</f>
        <v/>
      </c>
      <c r="O11" s="145" t="str">
        <f>IF(O3&gt;Analysis_Period,"",Exit_Cap_Yr_1+'Property Summary'!$H$12/10000*(O3-1))</f>
        <v/>
      </c>
      <c r="P11" s="145" t="str">
        <f>IF(P3&gt;Analysis_Period,"",Exit_Cap_Yr_1+'Property Summary'!$H$12/10000*(P3-1))</f>
        <v/>
      </c>
      <c r="Q11" s="145" t="str">
        <f>IF(Q3&gt;Analysis_Period,"",Exit_Cap_Yr_1+'Property Summary'!$H$12/10000*(Q3-1))</f>
        <v/>
      </c>
      <c r="R11" s="145" t="str">
        <f>IF(R3&gt;Analysis_Period,"",Exit_Cap_Yr_1+'Property Summary'!$H$12/10000*(R3-1))</f>
        <v/>
      </c>
      <c r="S11" s="152" t="str">
        <f>IF(S3&gt;Analysis_Period,"",Exit_Cap_Yr_1+'Property Summary'!$H$12/10000*(S3-1))</f>
        <v/>
      </c>
    </row>
    <row r="12" spans="2:19" x14ac:dyDescent="0.3">
      <c r="B12" s="13" t="s">
        <v>109</v>
      </c>
      <c r="C12" s="14"/>
      <c r="D12" s="25">
        <f t="shared" ref="D12:M12" ca="1" si="2">IFERROR(IF(D3="","",E7/D11),"")</f>
        <v>17501669.866877198</v>
      </c>
      <c r="E12" s="25">
        <f t="shared" ca="1" si="2"/>
        <v>18366416.225645218</v>
      </c>
      <c r="F12" s="25">
        <f t="shared" ca="1" si="2"/>
        <v>18795378.260686863</v>
      </c>
      <c r="G12" s="25">
        <f t="shared" ca="1" si="2"/>
        <v>19235811.582983814</v>
      </c>
      <c r="H12" s="25">
        <f t="shared" ca="1" si="2"/>
        <v>19688010.37698359</v>
      </c>
      <c r="I12" s="25" t="str">
        <f t="shared" si="2"/>
        <v/>
      </c>
      <c r="J12" s="25" t="str">
        <f t="shared" si="2"/>
        <v/>
      </c>
      <c r="K12" s="25" t="str">
        <f t="shared" si="2"/>
        <v/>
      </c>
      <c r="L12" s="25" t="str">
        <f t="shared" si="2"/>
        <v/>
      </c>
      <c r="M12" s="25" t="str">
        <f t="shared" si="2"/>
        <v/>
      </c>
      <c r="N12" s="25" t="str">
        <f>IFERROR(IF(N3="","",O7/N11),"")</f>
        <v/>
      </c>
      <c r="O12" s="25" t="str">
        <f t="shared" ref="O12:S12" si="3">IFERROR(IF(O3="","",P7/O11),"")</f>
        <v/>
      </c>
      <c r="P12" s="25" t="str">
        <f t="shared" si="3"/>
        <v/>
      </c>
      <c r="Q12" s="25" t="str">
        <f t="shared" si="3"/>
        <v/>
      </c>
      <c r="R12" s="25" t="str">
        <f t="shared" si="3"/>
        <v/>
      </c>
      <c r="S12" s="26" t="str">
        <f t="shared" si="3"/>
        <v/>
      </c>
    </row>
    <row r="13" spans="2:19" x14ac:dyDescent="0.3">
      <c r="B13" s="13" t="s">
        <v>110</v>
      </c>
      <c r="C13" s="14"/>
      <c r="D13" s="25">
        <f t="shared" ref="D13:S13" ca="1" si="4">IFERROR(IF(D$3="","",D12/Units),"")</f>
        <v>136731.79583497811</v>
      </c>
      <c r="E13" s="25">
        <f t="shared" ca="1" si="4"/>
        <v>143487.62676285327</v>
      </c>
      <c r="F13" s="25">
        <f t="shared" ca="1" si="4"/>
        <v>146838.89266161612</v>
      </c>
      <c r="G13" s="25">
        <f t="shared" ca="1" si="4"/>
        <v>150279.77799206105</v>
      </c>
      <c r="H13" s="25">
        <f t="shared" ca="1" si="4"/>
        <v>153812.5810701843</v>
      </c>
      <c r="I13" s="25" t="str">
        <f t="shared" si="4"/>
        <v/>
      </c>
      <c r="J13" s="25" t="str">
        <f t="shared" si="4"/>
        <v/>
      </c>
      <c r="K13" s="25" t="str">
        <f t="shared" si="4"/>
        <v/>
      </c>
      <c r="L13" s="25" t="str">
        <f t="shared" si="4"/>
        <v/>
      </c>
      <c r="M13" s="25" t="str">
        <f t="shared" si="4"/>
        <v/>
      </c>
      <c r="N13" s="25" t="str">
        <f t="shared" si="4"/>
        <v/>
      </c>
      <c r="O13" s="25" t="str">
        <f t="shared" si="4"/>
        <v/>
      </c>
      <c r="P13" s="25" t="str">
        <f t="shared" si="4"/>
        <v/>
      </c>
      <c r="Q13" s="25" t="str">
        <f t="shared" si="4"/>
        <v/>
      </c>
      <c r="R13" s="25" t="str">
        <f t="shared" si="4"/>
        <v/>
      </c>
      <c r="S13" s="26" t="str">
        <f t="shared" si="4"/>
        <v/>
      </c>
    </row>
    <row r="14" spans="2:19" x14ac:dyDescent="0.3">
      <c r="B14" s="13" t="s">
        <v>220</v>
      </c>
      <c r="C14" s="14"/>
      <c r="D14" s="25">
        <f ca="1">IF(D12="","",D12*'Property Summary'!$H$31)</f>
        <v>262525.04800315795</v>
      </c>
      <c r="E14" s="25">
        <f ca="1">IF(E12="","",E12*'Property Summary'!$H$31)</f>
        <v>275496.24338467827</v>
      </c>
      <c r="F14" s="25">
        <f ca="1">IF(F12="","",F12*'Property Summary'!$H$31)</f>
        <v>281930.67391030292</v>
      </c>
      <c r="G14" s="25">
        <f ca="1">IF(G12="","",G12*'Property Summary'!$H$31)</f>
        <v>288537.17374475719</v>
      </c>
      <c r="H14" s="25">
        <f ca="1">IF(H12="","",H12*'Property Summary'!$H$31)</f>
        <v>295320.15565475385</v>
      </c>
      <c r="I14" s="25" t="str">
        <f>IF(I12="","",I12*'Property Summary'!$H$31)</f>
        <v/>
      </c>
      <c r="J14" s="25" t="str">
        <f>IF(J12="","",J12*'Property Summary'!$H$31)</f>
        <v/>
      </c>
      <c r="K14" s="25" t="str">
        <f>IF(K12="","",K12*'Property Summary'!$H$31)</f>
        <v/>
      </c>
      <c r="L14" s="25" t="str">
        <f>IF(L12="","",L12*'Property Summary'!$H$31)</f>
        <v/>
      </c>
      <c r="M14" s="25" t="str">
        <f>IF(M12="","",M12*'Property Summary'!$H$31)</f>
        <v/>
      </c>
      <c r="N14" s="25" t="str">
        <f>IF(N12="","",N12*'Property Summary'!$H$31)</f>
        <v/>
      </c>
      <c r="O14" s="25" t="str">
        <f>IF(O12="","",O12*'Property Summary'!$H$31)</f>
        <v/>
      </c>
      <c r="P14" s="25" t="str">
        <f>IF(P12="","",P12*'Property Summary'!$H$31)</f>
        <v/>
      </c>
      <c r="Q14" s="25" t="str">
        <f>IF(Q12="","",Q12*'Property Summary'!$H$31)</f>
        <v/>
      </c>
      <c r="R14" s="25" t="str">
        <f>IF(R12="","",R12*'Property Summary'!$H$31)</f>
        <v/>
      </c>
      <c r="S14" s="26"/>
    </row>
    <row r="15" spans="2:19" x14ac:dyDescent="0.3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2:19" x14ac:dyDescent="0.3">
      <c r="B16" s="13" t="s">
        <v>111</v>
      </c>
      <c r="C16" s="14"/>
      <c r="D16" s="25">
        <f ca="1">IF(D3&lt;=Analysis_Period,'Annual Cash Flow'!F$45,"")</f>
        <v>867907.68240000005</v>
      </c>
      <c r="E16" s="25">
        <f ca="1">IF(E3&lt;=Analysis_Period,'Annual Cash Flow'!G$45,"")</f>
        <v>950544.62241200032</v>
      </c>
      <c r="F16" s="25">
        <f ca="1">IF(F3&lt;=Analysis_Period,'Annual Cash Flow'!H$45,"")</f>
        <v>1008077.3617746</v>
      </c>
      <c r="G16" s="25">
        <f ca="1">IF(G3&lt;=Analysis_Period,'Annual Cash Flow'!I$45,"")</f>
        <v>1041180.5364958382</v>
      </c>
      <c r="H16" s="25">
        <f ca="1">IF(H3&lt;=Analysis_Period,'Annual Cash Flow'!J$45,"")</f>
        <v>1075364.546928073</v>
      </c>
      <c r="I16" s="25" t="str">
        <f>IF(I3&lt;=Analysis_Period,'Annual Cash Flow'!K$45,"")</f>
        <v/>
      </c>
      <c r="J16" s="25" t="str">
        <f>IF(J3&lt;=Analysis_Period,'Annual Cash Flow'!L$45,"")</f>
        <v/>
      </c>
      <c r="K16" s="25" t="str">
        <f>IF(K3&lt;=Analysis_Period,'Annual Cash Flow'!M$45,"")</f>
        <v/>
      </c>
      <c r="L16" s="25" t="str">
        <f>IF(L3&lt;=Analysis_Period,'Annual Cash Flow'!N$45,"")</f>
        <v/>
      </c>
      <c r="M16" s="25" t="str">
        <f>IF(M3&lt;=Analysis_Period,'Annual Cash Flow'!O$45,"")</f>
        <v/>
      </c>
      <c r="N16" s="25" t="str">
        <f>IF(N3&lt;=Analysis_Period,'Annual Cash Flow'!P$45,"")</f>
        <v/>
      </c>
      <c r="O16" s="25" t="str">
        <f>IF(O3&lt;=Analysis_Period,'Annual Cash Flow'!Q$45,"")</f>
        <v/>
      </c>
      <c r="P16" s="25" t="str">
        <f>IF(P3&lt;=Analysis_Period,'Annual Cash Flow'!R$45,"")</f>
        <v/>
      </c>
      <c r="Q16" s="25" t="str">
        <f>IF(Q3&lt;=Analysis_Period,'Annual Cash Flow'!S$45,"")</f>
        <v/>
      </c>
      <c r="R16" s="25" t="str">
        <f>IF(R3&lt;=Analysis_Period,'Annual Cash Flow'!T$45,"")</f>
        <v/>
      </c>
      <c r="S16" s="26" t="str">
        <f>IF(S3&lt;=Analysis_Period,'Annual Cash Flow'!U$45,"")</f>
        <v/>
      </c>
    </row>
    <row r="17" spans="2:19" x14ac:dyDescent="0.3">
      <c r="B17" s="13" t="s">
        <v>112</v>
      </c>
      <c r="C17" s="14"/>
      <c r="D17" s="145">
        <f t="shared" ref="D17:S17" ca="1" si="5">IF(D3&lt;=Analysis_Period,D16/Basis,"")</f>
        <v>5.4820704116727473E-2</v>
      </c>
      <c r="E17" s="145">
        <f t="shared" ca="1" si="5"/>
        <v>6.004040124509296E-2</v>
      </c>
      <c r="F17" s="145">
        <f t="shared" ca="1" si="5"/>
        <v>6.3674411342687962E-2</v>
      </c>
      <c r="G17" s="145">
        <f t="shared" ca="1" si="5"/>
        <v>6.5765347260779025E-2</v>
      </c>
      <c r="H17" s="145">
        <f t="shared" ca="1" si="5"/>
        <v>6.7924553313946548E-2</v>
      </c>
      <c r="I17" s="145" t="str">
        <f t="shared" si="5"/>
        <v/>
      </c>
      <c r="J17" s="145" t="str">
        <f t="shared" si="5"/>
        <v/>
      </c>
      <c r="K17" s="145" t="str">
        <f t="shared" si="5"/>
        <v/>
      </c>
      <c r="L17" s="145" t="str">
        <f t="shared" si="5"/>
        <v/>
      </c>
      <c r="M17" s="145" t="str">
        <f t="shared" si="5"/>
        <v/>
      </c>
      <c r="N17" s="145" t="str">
        <f t="shared" si="5"/>
        <v/>
      </c>
      <c r="O17" s="145" t="str">
        <f t="shared" si="5"/>
        <v/>
      </c>
      <c r="P17" s="145" t="str">
        <f t="shared" si="5"/>
        <v/>
      </c>
      <c r="Q17" s="145" t="str">
        <f t="shared" si="5"/>
        <v/>
      </c>
      <c r="R17" s="145" t="str">
        <f t="shared" si="5"/>
        <v/>
      </c>
      <c r="S17" s="152" t="str">
        <f t="shared" si="5"/>
        <v/>
      </c>
    </row>
    <row r="18" spans="2:19" x14ac:dyDescent="0.3">
      <c r="B18" s="170" t="s">
        <v>32</v>
      </c>
      <c r="C18" s="14"/>
      <c r="D18" s="145">
        <f ca="1">IF(D3&lt;=Analysis_Period,AVERAGE($D$17:D17),"")</f>
        <v>5.4820704116727473E-2</v>
      </c>
      <c r="E18" s="145">
        <f ca="1">IF(E3&lt;=Analysis_Period,AVERAGE($D$17:E17),"")</f>
        <v>5.7430552680910213E-2</v>
      </c>
      <c r="F18" s="145">
        <f ca="1">IF(F3&lt;=Analysis_Period,AVERAGE($D$17:F17),"")</f>
        <v>5.95118389015028E-2</v>
      </c>
      <c r="G18" s="145">
        <f ca="1">IF(G3&lt;=Analysis_Period,AVERAGE($D$17:G17),"")</f>
        <v>6.107521599132186E-2</v>
      </c>
      <c r="H18" s="145">
        <f ca="1">IF(H3&lt;=Analysis_Period,AVERAGE($D$17:H17),"")</f>
        <v>6.2445083455846796E-2</v>
      </c>
      <c r="I18" s="145" t="str">
        <f>IF(I3&lt;=Analysis_Period,AVERAGE($D$17:I17),"")</f>
        <v/>
      </c>
      <c r="J18" s="145" t="str">
        <f>IF(J3&lt;=Analysis_Period,AVERAGE($D$17:J17),"")</f>
        <v/>
      </c>
      <c r="K18" s="145" t="str">
        <f>IF(K3&lt;=Analysis_Period,AVERAGE($D$17:K17),"")</f>
        <v/>
      </c>
      <c r="L18" s="145" t="str">
        <f>IF(L3&lt;=Analysis_Period,AVERAGE($D$17:L17),"")</f>
        <v/>
      </c>
      <c r="M18" s="145" t="str">
        <f>IF(M3&lt;=Analysis_Period,AVERAGE($D$17:M17),"")</f>
        <v/>
      </c>
      <c r="N18" s="145" t="str">
        <f>IF(N3&lt;=Analysis_Period,AVERAGE($D$17:N17),"")</f>
        <v/>
      </c>
      <c r="O18" s="145" t="str">
        <f>IF(O3&lt;=Analysis_Period,AVERAGE($D$17:O17),"")</f>
        <v/>
      </c>
      <c r="P18" s="145" t="str">
        <f>IF(P3&lt;=Analysis_Period,AVERAGE($D$17:P17),"")</f>
        <v/>
      </c>
      <c r="Q18" s="145" t="str">
        <f>IF(Q3&lt;=Analysis_Period,AVERAGE($D$17:Q17),"")</f>
        <v/>
      </c>
      <c r="R18" s="145" t="str">
        <f>IF(R3&lt;=Analysis_Period,AVERAGE($D$17:R17),"")</f>
        <v/>
      </c>
      <c r="S18" s="152" t="str">
        <f>IF(S3&lt;=Analysis_Period,AVERAGE($D$17:S17),"")</f>
        <v/>
      </c>
    </row>
    <row r="19" spans="2:19" x14ac:dyDescent="0.3">
      <c r="B19" s="171" t="s">
        <v>113</v>
      </c>
      <c r="C19" s="14"/>
      <c r="D19" s="25">
        <f t="shared" ref="D19:S19" ca="1" si="6">IF(D3=Analysis_Period,D16+D12,D16)</f>
        <v>867907.68240000005</v>
      </c>
      <c r="E19" s="25">
        <f t="shared" ca="1" si="6"/>
        <v>950544.62241200032</v>
      </c>
      <c r="F19" s="25">
        <f t="shared" ca="1" si="6"/>
        <v>1008077.3617746</v>
      </c>
      <c r="G19" s="25">
        <f t="shared" ca="1" si="6"/>
        <v>1041180.5364958382</v>
      </c>
      <c r="H19" s="25">
        <f t="shared" ca="1" si="6"/>
        <v>20763374.923911665</v>
      </c>
      <c r="I19" s="25" t="str">
        <f t="shared" si="6"/>
        <v/>
      </c>
      <c r="J19" s="25" t="str">
        <f t="shared" si="6"/>
        <v/>
      </c>
      <c r="K19" s="25" t="str">
        <f t="shared" si="6"/>
        <v/>
      </c>
      <c r="L19" s="25" t="str">
        <f t="shared" si="6"/>
        <v/>
      </c>
      <c r="M19" s="25" t="str">
        <f t="shared" si="6"/>
        <v/>
      </c>
      <c r="N19" s="25" t="str">
        <f t="shared" si="6"/>
        <v/>
      </c>
      <c r="O19" s="25" t="str">
        <f t="shared" si="6"/>
        <v/>
      </c>
      <c r="P19" s="25" t="str">
        <f t="shared" si="6"/>
        <v/>
      </c>
      <c r="Q19" s="25" t="str">
        <f t="shared" si="6"/>
        <v/>
      </c>
      <c r="R19" s="25" t="str">
        <f t="shared" si="6"/>
        <v/>
      </c>
      <c r="S19" s="26" t="str">
        <f t="shared" si="6"/>
        <v/>
      </c>
    </row>
    <row r="20" spans="2:19" x14ac:dyDescent="0.3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</row>
    <row r="21" spans="2:19" x14ac:dyDescent="0.3">
      <c r="B21" s="13" t="s">
        <v>114</v>
      </c>
      <c r="C21" s="14"/>
      <c r="D21" s="172">
        <f ca="1">D48</f>
        <v>7.3015980202616015E-2</v>
      </c>
      <c r="E21" s="172">
        <f t="shared" ref="E21:R21" ca="1" si="7">E48</f>
        <v>8.7891437091921487E-2</v>
      </c>
      <c r="F21" s="172">
        <f t="shared" ca="1" si="7"/>
        <v>8.4824222491316936E-2</v>
      </c>
      <c r="G21" s="172">
        <f t="shared" ca="1" si="7"/>
        <v>8.3435171412542308E-2</v>
      </c>
      <c r="H21" s="172">
        <f t="shared" ca="1" si="7"/>
        <v>8.2710677457260129E-2</v>
      </c>
      <c r="I21" s="172" t="str">
        <f t="shared" si="7"/>
        <v/>
      </c>
      <c r="J21" s="172" t="str">
        <f t="shared" si="7"/>
        <v/>
      </c>
      <c r="K21" s="172" t="str">
        <f t="shared" si="7"/>
        <v/>
      </c>
      <c r="L21" s="172" t="str">
        <f t="shared" si="7"/>
        <v/>
      </c>
      <c r="M21" s="172" t="str">
        <f t="shared" si="7"/>
        <v/>
      </c>
      <c r="N21" s="172" t="str">
        <f t="shared" si="7"/>
        <v/>
      </c>
      <c r="O21" s="172" t="str">
        <f t="shared" si="7"/>
        <v/>
      </c>
      <c r="P21" s="172" t="str">
        <f t="shared" si="7"/>
        <v/>
      </c>
      <c r="Q21" s="172" t="str">
        <f t="shared" si="7"/>
        <v/>
      </c>
      <c r="R21" s="172" t="str">
        <f t="shared" si="7"/>
        <v/>
      </c>
      <c r="S21" s="173"/>
    </row>
    <row r="22" spans="2:19" x14ac:dyDescent="0.3">
      <c r="B22" s="13" t="s">
        <v>30</v>
      </c>
      <c r="C22" s="14"/>
      <c r="D22" s="174">
        <f t="shared" ref="D22:S22" ca="1" si="8">IF(D3&gt;Analysis_Period,"",ABS(SUM(D50:D64)/D49))</f>
        <v>1.0730159802026158</v>
      </c>
      <c r="E22" s="174">
        <f t="shared" ca="1" si="8"/>
        <v>1.1790519642255848</v>
      </c>
      <c r="F22" s="174">
        <f t="shared" ca="1" si="8"/>
        <v>1.2629932651525206</v>
      </c>
      <c r="G22" s="174">
        <f t="shared" ca="1" si="8"/>
        <v>1.3495382791959645</v>
      </c>
      <c r="H22" s="174">
        <f t="shared" ca="1" si="8"/>
        <v>1.4387673249478508</v>
      </c>
      <c r="I22" s="174" t="str">
        <f t="shared" si="8"/>
        <v/>
      </c>
      <c r="J22" s="174" t="str">
        <f t="shared" si="8"/>
        <v/>
      </c>
      <c r="K22" s="174" t="str">
        <f t="shared" si="8"/>
        <v/>
      </c>
      <c r="L22" s="174" t="str">
        <f t="shared" si="8"/>
        <v/>
      </c>
      <c r="M22" s="174" t="str">
        <f t="shared" si="8"/>
        <v/>
      </c>
      <c r="N22" s="174" t="str">
        <f t="shared" si="8"/>
        <v/>
      </c>
      <c r="O22" s="174" t="str">
        <f t="shared" si="8"/>
        <v/>
      </c>
      <c r="P22" s="174" t="str">
        <f t="shared" si="8"/>
        <v/>
      </c>
      <c r="Q22" s="174" t="str">
        <f t="shared" si="8"/>
        <v/>
      </c>
      <c r="R22" s="174" t="str">
        <f t="shared" si="8"/>
        <v/>
      </c>
      <c r="S22" s="175" t="str">
        <f t="shared" si="8"/>
        <v/>
      </c>
    </row>
    <row r="23" spans="2:19" x14ac:dyDescent="0.3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3">
      <c r="B24" s="13" t="s">
        <v>119</v>
      </c>
      <c r="C24" s="14"/>
      <c r="D24" s="145">
        <f ca="1">IFERROR(D18/D21,"")</f>
        <v>0.7508041933368903</v>
      </c>
      <c r="E24" s="145">
        <f t="shared" ref="E24:S24" ca="1" si="9">IFERROR(E18/E21,"")</f>
        <v>0.65342602853161136</v>
      </c>
      <c r="F24" s="145">
        <f t="shared" ca="1" si="9"/>
        <v>0.70159014905907036</v>
      </c>
      <c r="G24" s="145">
        <f t="shared" ca="1" si="9"/>
        <v>0.73200803638716794</v>
      </c>
      <c r="H24" s="145">
        <f t="shared" ca="1" si="9"/>
        <v>0.75498213018645188</v>
      </c>
      <c r="I24" s="145" t="str">
        <f t="shared" si="9"/>
        <v/>
      </c>
      <c r="J24" s="145" t="str">
        <f t="shared" si="9"/>
        <v/>
      </c>
      <c r="K24" s="145" t="str">
        <f t="shared" si="9"/>
        <v/>
      </c>
      <c r="L24" s="145" t="str">
        <f t="shared" si="9"/>
        <v/>
      </c>
      <c r="M24" s="145" t="str">
        <f t="shared" si="9"/>
        <v/>
      </c>
      <c r="N24" s="145" t="str">
        <f t="shared" si="9"/>
        <v/>
      </c>
      <c r="O24" s="145" t="str">
        <f t="shared" si="9"/>
        <v/>
      </c>
      <c r="P24" s="145" t="str">
        <f t="shared" si="9"/>
        <v/>
      </c>
      <c r="Q24" s="145" t="str">
        <f t="shared" si="9"/>
        <v/>
      </c>
      <c r="R24" s="145" t="str">
        <f t="shared" si="9"/>
        <v/>
      </c>
      <c r="S24" s="152" t="str">
        <f t="shared" si="9"/>
        <v/>
      </c>
    </row>
    <row r="25" spans="2:19" x14ac:dyDescent="0.3">
      <c r="B25" s="13" t="s">
        <v>120</v>
      </c>
      <c r="C25" s="14"/>
      <c r="D25" s="145">
        <f ca="1">IFERROR(1-D24,"")</f>
        <v>0.2491958066631097</v>
      </c>
      <c r="E25" s="145">
        <f t="shared" ref="E25:S25" ca="1" si="10">IFERROR(1-E24,"")</f>
        <v>0.34657397146838864</v>
      </c>
      <c r="F25" s="145">
        <f t="shared" ca="1" si="10"/>
        <v>0.29840985094092964</v>
      </c>
      <c r="G25" s="145">
        <f t="shared" ca="1" si="10"/>
        <v>0.26799196361283206</v>
      </c>
      <c r="H25" s="145">
        <f t="shared" ca="1" si="10"/>
        <v>0.24501786981354812</v>
      </c>
      <c r="I25" s="145" t="str">
        <f t="shared" si="10"/>
        <v/>
      </c>
      <c r="J25" s="145" t="str">
        <f t="shared" si="10"/>
        <v/>
      </c>
      <c r="K25" s="145" t="str">
        <f t="shared" si="10"/>
        <v/>
      </c>
      <c r="L25" s="145" t="str">
        <f t="shared" si="10"/>
        <v/>
      </c>
      <c r="M25" s="145" t="str">
        <f t="shared" si="10"/>
        <v/>
      </c>
      <c r="N25" s="145" t="str">
        <f t="shared" si="10"/>
        <v/>
      </c>
      <c r="O25" s="145" t="str">
        <f t="shared" si="10"/>
        <v/>
      </c>
      <c r="P25" s="145" t="str">
        <f t="shared" si="10"/>
        <v/>
      </c>
      <c r="Q25" s="145" t="str">
        <f t="shared" si="10"/>
        <v/>
      </c>
      <c r="R25" s="145" t="str">
        <f t="shared" si="10"/>
        <v/>
      </c>
      <c r="S25" s="152" t="str">
        <f t="shared" si="10"/>
        <v/>
      </c>
    </row>
    <row r="26" spans="2:19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2:19" x14ac:dyDescent="0.3">
      <c r="B27" s="13" t="s">
        <v>121</v>
      </c>
      <c r="C27" s="14"/>
      <c r="D27" s="176">
        <f>IF(D3&gt;Analysis_Period,"",IF(D3&gt;'Property Summary'!$H$24,'Property Summary'!$H$30,'Property Summary'!$L$24))</f>
        <v>499805.86290000001</v>
      </c>
      <c r="E27" s="176">
        <f>IF(E3&gt;Analysis_Period,"",IF(E3&gt;'Property Summary'!$H$24,'Property Summary'!$H$30,'Property Summary'!$L$24))</f>
        <v>499805.86290000001</v>
      </c>
      <c r="F27" s="176">
        <f>IF(F3&gt;Analysis_Period,"",IF(F3&gt;'Property Summary'!$H$24,'Property Summary'!$H$30,'Property Summary'!$L$24))</f>
        <v>499805.86290000001</v>
      </c>
      <c r="G27" s="176">
        <f>IF(G3&gt;Analysis_Period,"",IF(G3&gt;'Property Summary'!$H$24,'Property Summary'!$H$30,'Property Summary'!$L$24))</f>
        <v>695043.19746820815</v>
      </c>
      <c r="H27" s="176">
        <f>IF(H3&gt;Analysis_Period,"",IF(H3&gt;'Property Summary'!$H$24,'Property Summary'!$H$30,'Property Summary'!$L$24))</f>
        <v>695043.19746820815</v>
      </c>
      <c r="I27" s="176" t="str">
        <f>IF(I3&gt;Analysis_Period,"",IF(I3&gt;'Property Summary'!$H$24,'Property Summary'!$H$30,'Property Summary'!$L$24))</f>
        <v/>
      </c>
      <c r="J27" s="176" t="str">
        <f>IF(J3&gt;Analysis_Period,"",IF(J3&gt;'Property Summary'!$H$24,'Property Summary'!$H$30,'Property Summary'!$L$24))</f>
        <v/>
      </c>
      <c r="K27" s="176" t="str">
        <f>IF(K3&gt;Analysis_Period,"",IF(K3&gt;'Property Summary'!$H$24,'Property Summary'!$H$30,'Property Summary'!$L$24))</f>
        <v/>
      </c>
      <c r="L27" s="176" t="str">
        <f>IF(L3&gt;Analysis_Period,"",IF(L3&gt;'Property Summary'!$H$24,'Property Summary'!$H$30,'Property Summary'!$L$24))</f>
        <v/>
      </c>
      <c r="M27" s="176" t="str">
        <f>IF(M3&gt;Analysis_Period,"",IF(M3&gt;'Property Summary'!$H$24,'Property Summary'!$H$30,'Property Summary'!$L$24))</f>
        <v/>
      </c>
      <c r="N27" s="176" t="str">
        <f>IF(N3&gt;Analysis_Period,"",IF(N3&gt;'Property Summary'!$H$24,'Property Summary'!$H$30,'Property Summary'!$L$24))</f>
        <v/>
      </c>
      <c r="O27" s="176" t="str">
        <f>IF(O3&gt;Analysis_Period,"",IF(O3&gt;'Property Summary'!$H$24,'Property Summary'!$H$30,'Property Summary'!$L$24))</f>
        <v/>
      </c>
      <c r="P27" s="176" t="str">
        <f>IF(P3&gt;Analysis_Period,"",IF(P3&gt;'Property Summary'!$H$24,'Property Summary'!$H$30,'Property Summary'!$L$24))</f>
        <v/>
      </c>
      <c r="Q27" s="176" t="str">
        <f>IF(Q3&gt;Analysis_Period,"",IF(Q3&gt;'Property Summary'!$H$24,'Property Summary'!$H$30,'Property Summary'!$L$24))</f>
        <v/>
      </c>
      <c r="R27" s="176" t="str">
        <f>IF(R3&gt;Analysis_Period,"",IF(R3&gt;'Property Summary'!$H$24,'Property Summary'!$H$30,'Property Summary'!$L$24))</f>
        <v/>
      </c>
      <c r="S27" s="177"/>
    </row>
    <row r="28" spans="2:19" x14ac:dyDescent="0.3">
      <c r="B28" s="13" t="s">
        <v>122</v>
      </c>
      <c r="C28" s="14"/>
      <c r="D28" s="178">
        <f ca="1">IFERROR(D7/D27,"")</f>
        <v>1.825804277495201</v>
      </c>
      <c r="E28" s="178">
        <f t="shared" ref="E28:R28" ca="1" si="11">IFERROR(E7/E27,"")</f>
        <v>1.9959653466722076</v>
      </c>
      <c r="F28" s="178">
        <f t="shared" ca="1" si="11"/>
        <v>2.112958273132334</v>
      </c>
      <c r="G28" s="178">
        <f t="shared" ca="1" si="11"/>
        <v>1.5684376785368102</v>
      </c>
      <c r="H28" s="178">
        <f t="shared" ca="1" si="11"/>
        <v>1.6190288340402397</v>
      </c>
      <c r="I28" s="178" t="str">
        <f t="shared" ca="1" si="11"/>
        <v/>
      </c>
      <c r="J28" s="178" t="str">
        <f t="shared" si="11"/>
        <v/>
      </c>
      <c r="K28" s="178" t="str">
        <f t="shared" si="11"/>
        <v/>
      </c>
      <c r="L28" s="178" t="str">
        <f t="shared" si="11"/>
        <v/>
      </c>
      <c r="M28" s="178" t="str">
        <f t="shared" si="11"/>
        <v/>
      </c>
      <c r="N28" s="178" t="str">
        <f t="shared" si="11"/>
        <v/>
      </c>
      <c r="O28" s="178" t="str">
        <f t="shared" si="11"/>
        <v/>
      </c>
      <c r="P28" s="178" t="str">
        <f t="shared" si="11"/>
        <v/>
      </c>
      <c r="Q28" s="178" t="str">
        <f t="shared" si="11"/>
        <v/>
      </c>
      <c r="R28" s="178" t="str">
        <f t="shared" si="11"/>
        <v/>
      </c>
      <c r="S28" s="15"/>
    </row>
    <row r="29" spans="2:19" x14ac:dyDescent="0.3">
      <c r="B29" s="13" t="s">
        <v>123</v>
      </c>
      <c r="C29" s="14"/>
      <c r="D29" s="145">
        <f ca="1">IFERROR(D7/D30,"")</f>
        <v>7.7414101365796531E-2</v>
      </c>
      <c r="E29" s="145">
        <f t="shared" ref="E29:R29" ca="1" si="12">IFERROR(E7/E30,"")</f>
        <v>8.4628930698901608E-2</v>
      </c>
      <c r="F29" s="145">
        <f t="shared" ca="1" si="12"/>
        <v>8.9589430780810955E-2</v>
      </c>
      <c r="G29" s="145">
        <f t="shared" ca="1" si="12"/>
        <v>9.4036581912028835E-2</v>
      </c>
      <c r="H29" s="145">
        <f t="shared" ca="1" si="12"/>
        <v>9.7069803699304819E-2</v>
      </c>
      <c r="I29" s="145" t="str">
        <f t="shared" ca="1" si="12"/>
        <v/>
      </c>
      <c r="J29" s="145" t="str">
        <f t="shared" si="12"/>
        <v/>
      </c>
      <c r="K29" s="145" t="str">
        <f t="shared" si="12"/>
        <v/>
      </c>
      <c r="L29" s="145" t="str">
        <f t="shared" si="12"/>
        <v/>
      </c>
      <c r="M29" s="145" t="str">
        <f t="shared" si="12"/>
        <v/>
      </c>
      <c r="N29" s="145" t="str">
        <f t="shared" si="12"/>
        <v/>
      </c>
      <c r="O29" s="145" t="str">
        <f t="shared" si="12"/>
        <v/>
      </c>
      <c r="P29" s="145" t="str">
        <f t="shared" si="12"/>
        <v/>
      </c>
      <c r="Q29" s="145" t="str">
        <f t="shared" si="12"/>
        <v/>
      </c>
      <c r="R29" s="145" t="str">
        <f t="shared" si="12"/>
        <v/>
      </c>
      <c r="S29" s="15"/>
    </row>
    <row r="30" spans="2:19" x14ac:dyDescent="0.3">
      <c r="B30" s="13" t="s">
        <v>124</v>
      </c>
      <c r="C30" s="14"/>
      <c r="D30" s="179">
        <f>IF(D3&gt;Analysis_Period,"",Debt+'Property Summary'!$L$24-'Property Returns'!D27)</f>
        <v>11787874.125</v>
      </c>
      <c r="E30" s="179">
        <f>IF(E3&gt;Analysis_Period,"",Debt+'Property Summary'!$L$24-'Property Returns'!E27)</f>
        <v>11787874.125</v>
      </c>
      <c r="F30" s="179">
        <f>IF(F3&gt;Analysis_Period,"",Debt+'Property Summary'!$L$24-'Property Returns'!F27)</f>
        <v>11787874.125</v>
      </c>
      <c r="G30" s="179">
        <f>IF(G3&gt;Analysis_Period,"",Debt+'Property Summary'!$L$24-'Property Returns'!G27)</f>
        <v>11592636.790431792</v>
      </c>
      <c r="H30" s="179">
        <f>IF(H3&gt;Analysis_Period,"",Debt+'Property Summary'!$L$24-'Property Returns'!H27)</f>
        <v>11592636.790431792</v>
      </c>
      <c r="I30" s="179" t="str">
        <f>IF(I3&gt;Analysis_Period,"",Debt+'Property Summary'!$L$24-'Property Returns'!I27)</f>
        <v/>
      </c>
      <c r="J30" s="179" t="str">
        <f>IF(J3&gt;Analysis_Period,"",Debt+'Property Summary'!$L$24-'Property Returns'!J27)</f>
        <v/>
      </c>
      <c r="K30" s="179" t="str">
        <f>IF(K3&gt;Analysis_Period,"",Debt+'Property Summary'!$L$24-'Property Returns'!K27)</f>
        <v/>
      </c>
      <c r="L30" s="179" t="str">
        <f>IF(L3&gt;Analysis_Period,"",Debt+'Property Summary'!$L$24-'Property Returns'!L27)</f>
        <v/>
      </c>
      <c r="M30" s="179" t="str">
        <f>IF(M3&gt;Analysis_Period,"",Debt+'Property Summary'!$L$24-'Property Returns'!M27)</f>
        <v/>
      </c>
      <c r="N30" s="179" t="str">
        <f>IF(N3&gt;Analysis_Period,"",Debt+'Property Summary'!$L$24-'Property Returns'!N27)</f>
        <v/>
      </c>
      <c r="O30" s="179" t="str">
        <f>IF(O3&gt;Analysis_Period,"",Debt+'Property Summary'!$L$24-'Property Returns'!O27)</f>
        <v/>
      </c>
      <c r="P30" s="179" t="str">
        <f>IF(P3&gt;Analysis_Period,"",Debt+'Property Summary'!$L$24-'Property Returns'!P27)</f>
        <v/>
      </c>
      <c r="Q30" s="179" t="str">
        <f>IF(Q3&gt;Analysis_Period,"",Debt+'Property Summary'!$L$24-'Property Returns'!Q27)</f>
        <v/>
      </c>
      <c r="R30" s="179" t="str">
        <f>IF(R3&gt;Analysis_Period,"",Debt+'Property Summary'!$L$24-'Property Returns'!R27)</f>
        <v/>
      </c>
      <c r="S30" s="15"/>
    </row>
    <row r="31" spans="2:19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3">
      <c r="B32" s="13" t="s">
        <v>125</v>
      </c>
      <c r="C32" s="14"/>
      <c r="D32" s="176">
        <f t="shared" ref="D32:R32" ca="1" si="13">IF(D3&gt;Analysis_Period,"",D12-D30-D14)</f>
        <v>5451270.6938740406</v>
      </c>
      <c r="E32" s="176">
        <f t="shared" ca="1" si="13"/>
        <v>6303045.8572605401</v>
      </c>
      <c r="F32" s="176">
        <f t="shared" ca="1" si="13"/>
        <v>6725573.4617765602</v>
      </c>
      <c r="G32" s="176">
        <f t="shared" ca="1" si="13"/>
        <v>7354637.6188072655</v>
      </c>
      <c r="H32" s="176">
        <f t="shared" ca="1" si="13"/>
        <v>7800053.4308970449</v>
      </c>
      <c r="I32" s="176" t="str">
        <f t="shared" si="13"/>
        <v/>
      </c>
      <c r="J32" s="176" t="str">
        <f t="shared" si="13"/>
        <v/>
      </c>
      <c r="K32" s="176" t="str">
        <f t="shared" si="13"/>
        <v/>
      </c>
      <c r="L32" s="176" t="str">
        <f t="shared" si="13"/>
        <v/>
      </c>
      <c r="M32" s="176" t="str">
        <f t="shared" si="13"/>
        <v/>
      </c>
      <c r="N32" s="176" t="str">
        <f t="shared" si="13"/>
        <v/>
      </c>
      <c r="O32" s="176" t="str">
        <f t="shared" si="13"/>
        <v/>
      </c>
      <c r="P32" s="176" t="str">
        <f t="shared" si="13"/>
        <v/>
      </c>
      <c r="Q32" s="176" t="str">
        <f t="shared" si="13"/>
        <v/>
      </c>
      <c r="R32" s="176" t="str">
        <f t="shared" si="13"/>
        <v/>
      </c>
      <c r="S32" s="153"/>
    </row>
    <row r="33" spans="2:19" x14ac:dyDescent="0.3">
      <c r="B33" s="170" t="s">
        <v>126</v>
      </c>
      <c r="C33" s="14"/>
      <c r="D33" s="25">
        <f t="shared" ref="D33:R33" ca="1" si="14">IF(D3&gt;Analysis_Period,"",D32+D69)</f>
        <v>119569.81887404248</v>
      </c>
      <c r="E33" s="25">
        <f t="shared" ca="1" si="14"/>
        <v>971344.98226054199</v>
      </c>
      <c r="F33" s="25">
        <f t="shared" ca="1" si="14"/>
        <v>1393872.586776562</v>
      </c>
      <c r="G33" s="25">
        <f t="shared" ca="1" si="14"/>
        <v>2022936.7438072674</v>
      </c>
      <c r="H33" s="25">
        <f t="shared" ca="1" si="14"/>
        <v>2468352.5558970468</v>
      </c>
      <c r="I33" s="25" t="str">
        <f t="shared" si="14"/>
        <v/>
      </c>
      <c r="J33" s="25" t="str">
        <f t="shared" si="14"/>
        <v/>
      </c>
      <c r="K33" s="25" t="str">
        <f t="shared" si="14"/>
        <v/>
      </c>
      <c r="L33" s="25" t="str">
        <f t="shared" si="14"/>
        <v/>
      </c>
      <c r="M33" s="25" t="str">
        <f t="shared" si="14"/>
        <v/>
      </c>
      <c r="N33" s="25" t="str">
        <f t="shared" si="14"/>
        <v/>
      </c>
      <c r="O33" s="25" t="str">
        <f t="shared" si="14"/>
        <v/>
      </c>
      <c r="P33" s="25" t="str">
        <f t="shared" si="14"/>
        <v/>
      </c>
      <c r="Q33" s="25" t="str">
        <f t="shared" si="14"/>
        <v/>
      </c>
      <c r="R33" s="25" t="str">
        <f t="shared" si="14"/>
        <v/>
      </c>
      <c r="S33" s="15"/>
    </row>
    <row r="34" spans="2:19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3">
      <c r="B35" s="13" t="s">
        <v>127</v>
      </c>
      <c r="C35" s="14"/>
      <c r="D35" s="176">
        <f t="shared" ref="D35:R35" ca="1" si="15">IF(D3&gt;Analysis_Period,"",D9-D27)</f>
        <v>368101.81950000004</v>
      </c>
      <c r="E35" s="176">
        <f t="shared" ca="1" si="15"/>
        <v>450738.75951200031</v>
      </c>
      <c r="F35" s="176">
        <f t="shared" ca="1" si="15"/>
        <v>508271.49887459999</v>
      </c>
      <c r="G35" s="176">
        <f t="shared" ca="1" si="15"/>
        <v>346137.33902763005</v>
      </c>
      <c r="H35" s="176">
        <f t="shared" ca="1" si="15"/>
        <v>380321.3494598649</v>
      </c>
      <c r="I35" s="176" t="str">
        <f t="shared" si="15"/>
        <v/>
      </c>
      <c r="J35" s="176" t="str">
        <f t="shared" si="15"/>
        <v/>
      </c>
      <c r="K35" s="176" t="str">
        <f t="shared" si="15"/>
        <v/>
      </c>
      <c r="L35" s="176" t="str">
        <f t="shared" si="15"/>
        <v/>
      </c>
      <c r="M35" s="176" t="str">
        <f t="shared" si="15"/>
        <v/>
      </c>
      <c r="N35" s="176" t="str">
        <f t="shared" si="15"/>
        <v/>
      </c>
      <c r="O35" s="176" t="str">
        <f t="shared" si="15"/>
        <v/>
      </c>
      <c r="P35" s="176" t="str">
        <f t="shared" si="15"/>
        <v/>
      </c>
      <c r="Q35" s="176" t="str">
        <f t="shared" si="15"/>
        <v/>
      </c>
      <c r="R35" s="176" t="str">
        <f t="shared" si="15"/>
        <v/>
      </c>
      <c r="S35" s="15"/>
    </row>
    <row r="36" spans="2:19" x14ac:dyDescent="0.3">
      <c r="B36" s="13" t="s">
        <v>128</v>
      </c>
      <c r="C36" s="14"/>
      <c r="D36" s="145">
        <f t="shared" ref="D36:R36" ca="1" si="16">IF(D3&gt;Analysis_Period,"",-D35/D69)</f>
        <v>6.9040223397753939E-2</v>
      </c>
      <c r="E36" s="145">
        <f t="shared" ca="1" si="16"/>
        <v>8.4539393728085027E-2</v>
      </c>
      <c r="F36" s="145">
        <f t="shared" ca="1" si="16"/>
        <v>9.5330085237499404E-2</v>
      </c>
      <c r="G36" s="145">
        <f t="shared" ca="1" si="16"/>
        <v>6.4920622357237959E-2</v>
      </c>
      <c r="H36" s="145">
        <f t="shared" ca="1" si="16"/>
        <v>7.1332086772378248E-2</v>
      </c>
      <c r="I36" s="145" t="str">
        <f t="shared" si="16"/>
        <v/>
      </c>
      <c r="J36" s="145" t="str">
        <f t="shared" si="16"/>
        <v/>
      </c>
      <c r="K36" s="145" t="str">
        <f t="shared" si="16"/>
        <v/>
      </c>
      <c r="L36" s="145" t="str">
        <f t="shared" si="16"/>
        <v/>
      </c>
      <c r="M36" s="145" t="str">
        <f t="shared" si="16"/>
        <v/>
      </c>
      <c r="N36" s="145" t="str">
        <f t="shared" si="16"/>
        <v/>
      </c>
      <c r="O36" s="145" t="str">
        <f t="shared" si="16"/>
        <v/>
      </c>
      <c r="P36" s="145" t="str">
        <f t="shared" si="16"/>
        <v/>
      </c>
      <c r="Q36" s="145" t="str">
        <f t="shared" si="16"/>
        <v/>
      </c>
      <c r="R36" s="145" t="str">
        <f t="shared" si="16"/>
        <v/>
      </c>
      <c r="S36" s="15"/>
    </row>
    <row r="37" spans="2:19" x14ac:dyDescent="0.3">
      <c r="B37" s="170" t="s">
        <v>39</v>
      </c>
      <c r="C37" s="14"/>
      <c r="D37" s="172">
        <f ca="1">IF(D3&gt;Analysis_Period,"",AVERAGE($D$36:D36))</f>
        <v>6.9040223397753939E-2</v>
      </c>
      <c r="E37" s="172">
        <f ca="1">IF(E3&gt;Analysis_Period,"",AVERAGE($D$36:E36))</f>
        <v>7.6789808562919476E-2</v>
      </c>
      <c r="F37" s="172">
        <f ca="1">IF(F3&gt;Analysis_Period,"",AVERAGE($D$36:F36))</f>
        <v>8.2969900787779452E-2</v>
      </c>
      <c r="G37" s="172">
        <f ca="1">IF(G3&gt;Analysis_Period,"",AVERAGE($D$36:G36))</f>
        <v>7.8457581180144079E-2</v>
      </c>
      <c r="H37" s="172">
        <f ca="1">IF(H3&gt;Analysis_Period,"",AVERAGE($D$36:H36))</f>
        <v>7.7032482298590915E-2</v>
      </c>
      <c r="I37" s="172" t="str">
        <f>IF(I3&gt;Analysis_Period,"",AVERAGE($D$36:I36))</f>
        <v/>
      </c>
      <c r="J37" s="172" t="str">
        <f>IF(J3&gt;Analysis_Period,"",AVERAGE($D$36:J36))</f>
        <v/>
      </c>
      <c r="K37" s="172" t="str">
        <f>IF(K3&gt;Analysis_Period,"",AVERAGE($D$36:K36))</f>
        <v/>
      </c>
      <c r="L37" s="172" t="str">
        <f>IF(L3&gt;Analysis_Period,"",AVERAGE($D$36:L36))</f>
        <v/>
      </c>
      <c r="M37" s="172" t="str">
        <f>IF(M3&gt;Analysis_Period,"",AVERAGE($D$36:M36))</f>
        <v/>
      </c>
      <c r="N37" s="172" t="str">
        <f>IF(N3&gt;Analysis_Period,"",AVERAGE($D$36:N36))</f>
        <v/>
      </c>
      <c r="O37" s="172" t="str">
        <f>IF(O3&gt;Analysis_Period,"",AVERAGE($D$36:O36))</f>
        <v/>
      </c>
      <c r="P37" s="172" t="str">
        <f>IF(P3&gt;Analysis_Period,"",AVERAGE($D$36:P36))</f>
        <v/>
      </c>
      <c r="Q37" s="172" t="str">
        <f>IF(Q3&gt;Analysis_Period,"",AVERAGE($D$36:Q36))</f>
        <v/>
      </c>
      <c r="R37" s="172" t="str">
        <f>IF(R3&gt;Analysis_Period,"",AVERAGE($D$36:R36))</f>
        <v/>
      </c>
      <c r="S37" s="15"/>
    </row>
    <row r="38" spans="2:19" x14ac:dyDescent="0.3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</row>
    <row r="39" spans="2:19" x14ac:dyDescent="0.3">
      <c r="B39" s="13" t="s">
        <v>129</v>
      </c>
      <c r="C39" s="14"/>
      <c r="D39" s="276">
        <f ca="1">D68</f>
        <v>9.1466428782736919E-2</v>
      </c>
      <c r="E39" s="172">
        <f t="shared" ref="E39:R39" ca="1" si="17">E68</f>
        <v>0.1605369764269402</v>
      </c>
      <c r="F39" s="172">
        <f t="shared" ca="1" si="17"/>
        <v>0.15651645332146158</v>
      </c>
      <c r="G39" s="172">
        <f t="shared" ca="1" si="17"/>
        <v>0.15392192333375121</v>
      </c>
      <c r="H39" s="172">
        <f t="shared" ca="1" si="17"/>
        <v>0.14647183794777274</v>
      </c>
      <c r="I39" s="172" t="str">
        <f t="shared" si="17"/>
        <v/>
      </c>
      <c r="J39" s="172" t="str">
        <f t="shared" si="17"/>
        <v/>
      </c>
      <c r="K39" s="172" t="str">
        <f t="shared" si="17"/>
        <v/>
      </c>
      <c r="L39" s="172" t="str">
        <f t="shared" si="17"/>
        <v/>
      </c>
      <c r="M39" s="172" t="str">
        <f t="shared" si="17"/>
        <v/>
      </c>
      <c r="N39" s="172" t="str">
        <f t="shared" si="17"/>
        <v/>
      </c>
      <c r="O39" s="172" t="str">
        <f t="shared" si="17"/>
        <v/>
      </c>
      <c r="P39" s="172" t="str">
        <f t="shared" si="17"/>
        <v/>
      </c>
      <c r="Q39" s="172" t="str">
        <f t="shared" si="17"/>
        <v/>
      </c>
      <c r="R39" s="172" t="str">
        <f t="shared" si="17"/>
        <v/>
      </c>
      <c r="S39" s="15"/>
    </row>
    <row r="40" spans="2:19" x14ac:dyDescent="0.3">
      <c r="B40" s="13" t="s">
        <v>37</v>
      </c>
      <c r="C40" s="14"/>
      <c r="D40" s="174">
        <f t="shared" ref="D40:R40" ca="1" si="18">IF(D3&gt;Analysis_Period,"",ABS(SUM(D70:D84)/D69))</f>
        <v>1.0914664287827367</v>
      </c>
      <c r="E40" s="174">
        <f t="shared" ca="1" si="18"/>
        <v>1.3357625649380684</v>
      </c>
      <c r="F40" s="174">
        <f t="shared" ca="1" si="18"/>
        <v>1.5103408327765879</v>
      </c>
      <c r="G40" s="174">
        <f t="shared" ca="1" si="18"/>
        <v>1.6932470983232906</v>
      </c>
      <c r="H40" s="174">
        <f t="shared" ca="1" si="18"/>
        <v>1.8481202205986742</v>
      </c>
      <c r="I40" s="174" t="str">
        <f t="shared" si="18"/>
        <v/>
      </c>
      <c r="J40" s="174" t="str">
        <f t="shared" si="18"/>
        <v/>
      </c>
      <c r="K40" s="174" t="str">
        <f t="shared" si="18"/>
        <v/>
      </c>
      <c r="L40" s="174" t="str">
        <f t="shared" si="18"/>
        <v/>
      </c>
      <c r="M40" s="174" t="str">
        <f t="shared" si="18"/>
        <v/>
      </c>
      <c r="N40" s="174" t="str">
        <f t="shared" si="18"/>
        <v/>
      </c>
      <c r="O40" s="174" t="str">
        <f t="shared" si="18"/>
        <v/>
      </c>
      <c r="P40" s="174" t="str">
        <f t="shared" si="18"/>
        <v/>
      </c>
      <c r="Q40" s="174" t="str">
        <f t="shared" si="18"/>
        <v/>
      </c>
      <c r="R40" s="174" t="str">
        <f t="shared" si="18"/>
        <v/>
      </c>
      <c r="S40" s="15"/>
    </row>
    <row r="41" spans="2:19" x14ac:dyDescent="0.3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</row>
    <row r="42" spans="2:19" ht="15" thickBot="1" x14ac:dyDescent="0.35">
      <c r="B42" s="16" t="s">
        <v>130</v>
      </c>
      <c r="C42" s="17"/>
      <c r="D42" s="180">
        <f t="shared" ref="D42:R42" ca="1" si="19">IF(D3=Analysis_Period,D32+D35,D35)</f>
        <v>368101.81950000004</v>
      </c>
      <c r="E42" s="180">
        <f t="shared" ca="1" si="19"/>
        <v>450738.75951200031</v>
      </c>
      <c r="F42" s="180">
        <f t="shared" ca="1" si="19"/>
        <v>508271.49887459999</v>
      </c>
      <c r="G42" s="180">
        <f t="shared" ca="1" si="19"/>
        <v>346137.33902763005</v>
      </c>
      <c r="H42" s="180">
        <f t="shared" ca="1" si="19"/>
        <v>8180374.7803569101</v>
      </c>
      <c r="I42" s="180" t="str">
        <f t="shared" si="19"/>
        <v/>
      </c>
      <c r="J42" s="180" t="str">
        <f t="shared" si="19"/>
        <v/>
      </c>
      <c r="K42" s="180" t="str">
        <f t="shared" si="19"/>
        <v/>
      </c>
      <c r="L42" s="180" t="str">
        <f t="shared" si="19"/>
        <v/>
      </c>
      <c r="M42" s="180" t="str">
        <f t="shared" si="19"/>
        <v/>
      </c>
      <c r="N42" s="180" t="str">
        <f t="shared" si="19"/>
        <v/>
      </c>
      <c r="O42" s="180" t="str">
        <f t="shared" si="19"/>
        <v/>
      </c>
      <c r="P42" s="180" t="str">
        <f t="shared" si="19"/>
        <v/>
      </c>
      <c r="Q42" s="180" t="str">
        <f t="shared" si="19"/>
        <v/>
      </c>
      <c r="R42" s="180" t="str">
        <f t="shared" si="19"/>
        <v/>
      </c>
      <c r="S42" s="18"/>
    </row>
    <row r="44" spans="2:19" ht="15" thickBot="1" x14ac:dyDescent="0.35"/>
    <row r="45" spans="2:19" x14ac:dyDescent="0.3">
      <c r="B45" s="98" t="s">
        <v>115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</row>
    <row r="46" spans="2:19" x14ac:dyDescent="0.3">
      <c r="B46" s="101" t="s">
        <v>116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3"/>
    </row>
    <row r="47" spans="2:19" hidden="1" outlineLevel="1" x14ac:dyDescent="0.3">
      <c r="B47" s="104" t="s">
        <v>98</v>
      </c>
      <c r="C47" s="102"/>
      <c r="D47" s="105">
        <f ca="1">IF(D$12="","",D$3)</f>
        <v>1</v>
      </c>
      <c r="E47" s="105">
        <f t="shared" ref="E47:R47" ca="1" si="20">IF(E$12="","",E$3)</f>
        <v>2</v>
      </c>
      <c r="F47" s="105">
        <f t="shared" ca="1" si="20"/>
        <v>3</v>
      </c>
      <c r="G47" s="105">
        <f t="shared" ca="1" si="20"/>
        <v>4</v>
      </c>
      <c r="H47" s="105">
        <f t="shared" ca="1" si="20"/>
        <v>5</v>
      </c>
      <c r="I47" s="105" t="str">
        <f t="shared" si="20"/>
        <v/>
      </c>
      <c r="J47" s="105" t="str">
        <f t="shared" si="20"/>
        <v/>
      </c>
      <c r="K47" s="105" t="str">
        <f t="shared" si="20"/>
        <v/>
      </c>
      <c r="L47" s="105" t="str">
        <f t="shared" si="20"/>
        <v/>
      </c>
      <c r="M47" s="105" t="str">
        <f t="shared" si="20"/>
        <v/>
      </c>
      <c r="N47" s="105" t="str">
        <f t="shared" si="20"/>
        <v/>
      </c>
      <c r="O47" s="105" t="str">
        <f t="shared" si="20"/>
        <v/>
      </c>
      <c r="P47" s="105" t="str">
        <f t="shared" si="20"/>
        <v/>
      </c>
      <c r="Q47" s="105" t="str">
        <f t="shared" si="20"/>
        <v/>
      </c>
      <c r="R47" s="106" t="str">
        <f t="shared" si="20"/>
        <v/>
      </c>
      <c r="S47" s="96"/>
    </row>
    <row r="48" spans="2:19" hidden="1" outlineLevel="1" x14ac:dyDescent="0.3">
      <c r="B48" s="104" t="s">
        <v>117</v>
      </c>
      <c r="C48" s="102"/>
      <c r="D48" s="107">
        <f ca="1">IF(D47="","",IRR(D49:D64))</f>
        <v>7.3015980202616015E-2</v>
      </c>
      <c r="E48" s="107">
        <f t="shared" ref="E48:R48" ca="1" si="21">IF(E47="","",IRR(E49:E64))</f>
        <v>8.7891437091921487E-2</v>
      </c>
      <c r="F48" s="107">
        <f t="shared" ca="1" si="21"/>
        <v>8.4824222491316936E-2</v>
      </c>
      <c r="G48" s="107">
        <f t="shared" ca="1" si="21"/>
        <v>8.3435171412542308E-2</v>
      </c>
      <c r="H48" s="107">
        <f t="shared" ca="1" si="21"/>
        <v>8.2710677457260129E-2</v>
      </c>
      <c r="I48" s="107" t="str">
        <f t="shared" si="21"/>
        <v/>
      </c>
      <c r="J48" s="107" t="str">
        <f t="shared" si="21"/>
        <v/>
      </c>
      <c r="K48" s="107" t="str">
        <f t="shared" si="21"/>
        <v/>
      </c>
      <c r="L48" s="107" t="str">
        <f t="shared" si="21"/>
        <v/>
      </c>
      <c r="M48" s="107" t="str">
        <f t="shared" si="21"/>
        <v/>
      </c>
      <c r="N48" s="107" t="str">
        <f t="shared" si="21"/>
        <v/>
      </c>
      <c r="O48" s="107" t="str">
        <f t="shared" si="21"/>
        <v/>
      </c>
      <c r="P48" s="107" t="str">
        <f t="shared" si="21"/>
        <v/>
      </c>
      <c r="Q48" s="107" t="str">
        <f t="shared" si="21"/>
        <v/>
      </c>
      <c r="R48" s="108" t="str">
        <f t="shared" si="21"/>
        <v/>
      </c>
    </row>
    <row r="49" spans="2:18" hidden="1" outlineLevel="1" x14ac:dyDescent="0.3">
      <c r="B49" s="391">
        <v>0</v>
      </c>
      <c r="C49" s="102"/>
      <c r="D49" s="109">
        <f ca="1">IF(D$47="","",-Basis-SUM(Expenses!$F$19:$U$19))</f>
        <v>-17119575</v>
      </c>
      <c r="E49" s="109">
        <f ca="1">IF(E$47="","",-Basis-SUM(Expenses!$F$19:$U$19))</f>
        <v>-17119575</v>
      </c>
      <c r="F49" s="109">
        <f ca="1">IF(F$47="","",-Basis-SUM(Expenses!$F$19:$U$19))</f>
        <v>-17119575</v>
      </c>
      <c r="G49" s="109">
        <f ca="1">IF(G$47="","",-Basis-SUM(Expenses!$F$19:$U$19))</f>
        <v>-17119575</v>
      </c>
      <c r="H49" s="109">
        <f ca="1">IF(H$47="","",-Basis-SUM(Expenses!$F$19:$U$19))</f>
        <v>-17119575</v>
      </c>
      <c r="I49" s="109" t="str">
        <f>IF(I$47="","",-Basis-SUM(Expenses!$F$19:$U$19))</f>
        <v/>
      </c>
      <c r="J49" s="109" t="str">
        <f>IF(J$47="","",-Basis-SUM(Expenses!$F$19:$U$19))</f>
        <v/>
      </c>
      <c r="K49" s="109" t="str">
        <f>IF(K$47="","",-Basis-SUM(Expenses!$F$19:$U$19))</f>
        <v/>
      </c>
      <c r="L49" s="109" t="str">
        <f>IF(L$47="","",-Basis-SUM(Expenses!$F$19:$U$19))</f>
        <v/>
      </c>
      <c r="M49" s="109" t="str">
        <f>IF(M$47="","",-Basis-SUM(Expenses!$F$19:$U$19))</f>
        <v/>
      </c>
      <c r="N49" s="109" t="str">
        <f>IF(N$47="","",-Basis-SUM(Expenses!$F$19:$U$19))</f>
        <v/>
      </c>
      <c r="O49" s="109" t="str">
        <f>IF(O$47="","",-Basis-SUM(Expenses!$F$19:$U$19))</f>
        <v/>
      </c>
      <c r="P49" s="109" t="str">
        <f>IF(P$47="","",-Basis-SUM(Expenses!$F$19:$U$19))</f>
        <v/>
      </c>
      <c r="Q49" s="109" t="str">
        <f>IF(Q$47="","",-Basis-SUM(Expenses!$F$19:$U$19))</f>
        <v/>
      </c>
      <c r="R49" s="110" t="str">
        <f>IF(R$47="","",-Basis-SUM(Expenses!$F$19:$U$19))</f>
        <v/>
      </c>
    </row>
    <row r="50" spans="2:18" hidden="1" outlineLevel="1" x14ac:dyDescent="0.3">
      <c r="B50" s="391">
        <f ca="1">D47</f>
        <v>1</v>
      </c>
      <c r="C50" s="102"/>
      <c r="D50" s="109">
        <f t="shared" ref="D50:D64" ca="1" si="22">IF(OR($B50&gt;D$47,D$47=""),"",(IF($B50=D$47,OFFSET($D$9,0,$B49)+OFFSET($D$12,0,$B49),OFFSET($D$9,0,$B49))))</f>
        <v>18369577.549277198</v>
      </c>
      <c r="E50" s="109">
        <f t="shared" ref="E50:E64" ca="1" si="23">IF(OR($B50&gt;E$47,E$47=""),"",(IF($B50=E$47,OFFSET($D$9,0,$B49)+OFFSET($D$12,0,$B49),OFFSET($D$9,0,$B49))))</f>
        <v>867907.68240000005</v>
      </c>
      <c r="F50" s="109">
        <f t="shared" ref="F50:F64" ca="1" si="24">IF(OR($B50&gt;F$47,F$47=""),"",(IF($B50=F$47,OFFSET($D$9,0,$B49)+OFFSET($D$12,0,$B49),OFFSET($D$9,0,$B49))))</f>
        <v>867907.68240000005</v>
      </c>
      <c r="G50" s="109">
        <f t="shared" ref="G50:G64" ca="1" si="25">IF(OR($B50&gt;G$47,G$47=""),"",(IF($B50=G$47,OFFSET($D$9,0,$B49)+OFFSET($D$12,0,$B49),OFFSET($D$9,0,$B49))))</f>
        <v>867907.68240000005</v>
      </c>
      <c r="H50" s="109">
        <f t="shared" ref="H50:H64" ca="1" si="26">IF(OR($B50&gt;H$47,H$47=""),"",(IF($B50=H$47,OFFSET($D$9,0,$B49)+OFFSET($D$12,0,$B49),OFFSET($D$9,0,$B49))))</f>
        <v>867907.68240000005</v>
      </c>
      <c r="I50" s="109" t="str">
        <f t="shared" ref="I50:I64" ca="1" si="27">IF(OR($B50&gt;I$47,I$47=""),"",(IF($B50=I$47,OFFSET($D$9,0,$B49)+OFFSET($D$12,0,$B49),OFFSET($D$9,0,$B49))))</f>
        <v/>
      </c>
      <c r="J50" s="109" t="str">
        <f t="shared" ref="J50:J64" ca="1" si="28">IF(OR($B50&gt;J$47,J$47=""),"",(IF($B50=J$47,OFFSET($D$9,0,$B49)+OFFSET($D$12,0,$B49),OFFSET($D$9,0,$B49))))</f>
        <v/>
      </c>
      <c r="K50" s="109" t="str">
        <f t="shared" ref="K50:K64" ca="1" si="29">IF(OR($B50&gt;K$47,K$47=""),"",(IF($B50=K$47,OFFSET($D$9,0,$B49)+OFFSET($D$12,0,$B49),OFFSET($D$9,0,$B49))))</f>
        <v/>
      </c>
      <c r="L50" s="109" t="str">
        <f t="shared" ref="L50:L64" ca="1" si="30">IF(OR($B50&gt;L$47,L$47=""),"",(IF($B50=L$47,OFFSET($D$9,0,$B49)+OFFSET($D$12,0,$B49),OFFSET($D$9,0,$B49))))</f>
        <v/>
      </c>
      <c r="M50" s="109" t="str">
        <f t="shared" ref="M50:M64" ca="1" si="31">IF(OR($B50&gt;M$47,M$47=""),"",(IF($B50=M$47,OFFSET($D$9,0,$B49)+OFFSET($D$12,0,$B49),OFFSET($D$9,0,$B49))))</f>
        <v/>
      </c>
      <c r="N50" s="109" t="str">
        <f t="shared" ref="N50:N64" ca="1" si="32">IF(OR($B50&gt;N$47,N$47=""),"",(IF($B50=N$47,OFFSET($D$9,0,$B49)+OFFSET($D$12,0,$B49),OFFSET($D$9,0,$B49))))</f>
        <v/>
      </c>
      <c r="O50" s="109" t="str">
        <f t="shared" ref="O50:O64" ca="1" si="33">IF(OR($B50&gt;O$47,O$47=""),"",(IF($B50=O$47,OFFSET($D$9,0,$B49)+OFFSET($D$12,0,$B49),OFFSET($D$9,0,$B49))))</f>
        <v/>
      </c>
      <c r="P50" s="109" t="str">
        <f t="shared" ref="P50:P64" ca="1" si="34">IF(OR($B50&gt;P$47,P$47=""),"",(IF($B50=P$47,OFFSET($D$9,0,$B49)+OFFSET($D$12,0,$B49),OFFSET($D$9,0,$B49))))</f>
        <v/>
      </c>
      <c r="Q50" s="109" t="str">
        <f t="shared" ref="Q50:Q64" ca="1" si="35">IF(OR($B50&gt;Q$47,Q$47=""),"",(IF($B50=Q$47,OFFSET($D$9,0,$B49)+OFFSET($D$12,0,$B49),OFFSET($D$9,0,$B49))))</f>
        <v/>
      </c>
      <c r="R50" s="110" t="str">
        <f t="shared" ref="R50:R64" ca="1" si="36">IF(OR($B50&gt;R$47,R$47=""),"",(IF($B50=R$47,OFFSET($D$9,0,$B49)+OFFSET($D$12,0,$B49),OFFSET($D$9,0,$B49))))</f>
        <v/>
      </c>
    </row>
    <row r="51" spans="2:18" hidden="1" outlineLevel="1" x14ac:dyDescent="0.3">
      <c r="B51" s="391">
        <f ca="1">E47</f>
        <v>2</v>
      </c>
      <c r="C51" s="102"/>
      <c r="D51" s="109" t="str">
        <f t="shared" ca="1" si="22"/>
        <v/>
      </c>
      <c r="E51" s="109">
        <f t="shared" ca="1" si="23"/>
        <v>19316960.848057218</v>
      </c>
      <c r="F51" s="109">
        <f t="shared" ca="1" si="24"/>
        <v>950544.62241200032</v>
      </c>
      <c r="G51" s="109">
        <f t="shared" ca="1" si="25"/>
        <v>950544.62241200032</v>
      </c>
      <c r="H51" s="109">
        <f t="shared" ca="1" si="26"/>
        <v>950544.62241200032</v>
      </c>
      <c r="I51" s="109" t="str">
        <f t="shared" ca="1" si="27"/>
        <v/>
      </c>
      <c r="J51" s="109" t="str">
        <f t="shared" ca="1" si="28"/>
        <v/>
      </c>
      <c r="K51" s="109" t="str">
        <f t="shared" ca="1" si="29"/>
        <v/>
      </c>
      <c r="L51" s="109" t="str">
        <f t="shared" ca="1" si="30"/>
        <v/>
      </c>
      <c r="M51" s="109" t="str">
        <f t="shared" ca="1" si="31"/>
        <v/>
      </c>
      <c r="N51" s="109" t="str">
        <f t="shared" ca="1" si="32"/>
        <v/>
      </c>
      <c r="O51" s="109" t="str">
        <f t="shared" ca="1" si="33"/>
        <v/>
      </c>
      <c r="P51" s="109" t="str">
        <f t="shared" ca="1" si="34"/>
        <v/>
      </c>
      <c r="Q51" s="109" t="str">
        <f t="shared" ca="1" si="35"/>
        <v/>
      </c>
      <c r="R51" s="110" t="str">
        <f t="shared" ca="1" si="36"/>
        <v/>
      </c>
    </row>
    <row r="52" spans="2:18" hidden="1" outlineLevel="1" x14ac:dyDescent="0.3">
      <c r="B52" s="391">
        <f ca="1">F47</f>
        <v>3</v>
      </c>
      <c r="C52" s="102"/>
      <c r="D52" s="109" t="str">
        <f t="shared" ca="1" si="22"/>
        <v/>
      </c>
      <c r="E52" s="109" t="str">
        <f t="shared" ca="1" si="23"/>
        <v/>
      </c>
      <c r="F52" s="109">
        <f t="shared" ca="1" si="24"/>
        <v>19803455.622461464</v>
      </c>
      <c r="G52" s="109">
        <f t="shared" ca="1" si="25"/>
        <v>1008077.3617746</v>
      </c>
      <c r="H52" s="109">
        <f t="shared" ca="1" si="26"/>
        <v>1008077.3617746</v>
      </c>
      <c r="I52" s="109" t="str">
        <f t="shared" ca="1" si="27"/>
        <v/>
      </c>
      <c r="J52" s="109" t="str">
        <f t="shared" ca="1" si="28"/>
        <v/>
      </c>
      <c r="K52" s="109" t="str">
        <f t="shared" ca="1" si="29"/>
        <v/>
      </c>
      <c r="L52" s="109" t="str">
        <f t="shared" ca="1" si="30"/>
        <v/>
      </c>
      <c r="M52" s="109" t="str">
        <f t="shared" ca="1" si="31"/>
        <v/>
      </c>
      <c r="N52" s="109" t="str">
        <f t="shared" ca="1" si="32"/>
        <v/>
      </c>
      <c r="O52" s="109" t="str">
        <f t="shared" ca="1" si="33"/>
        <v/>
      </c>
      <c r="P52" s="109" t="str">
        <f t="shared" ca="1" si="34"/>
        <v/>
      </c>
      <c r="Q52" s="109" t="str">
        <f t="shared" ca="1" si="35"/>
        <v/>
      </c>
      <c r="R52" s="110" t="str">
        <f t="shared" ca="1" si="36"/>
        <v/>
      </c>
    </row>
    <row r="53" spans="2:18" hidden="1" outlineLevel="1" x14ac:dyDescent="0.3">
      <c r="B53" s="391">
        <f ca="1">G47</f>
        <v>4</v>
      </c>
      <c r="C53" s="102"/>
      <c r="D53" s="109" t="str">
        <f t="shared" ca="1" si="22"/>
        <v/>
      </c>
      <c r="E53" s="109" t="str">
        <f t="shared" ca="1" si="23"/>
        <v/>
      </c>
      <c r="F53" s="109" t="str">
        <f t="shared" ca="1" si="24"/>
        <v/>
      </c>
      <c r="G53" s="109">
        <f t="shared" ca="1" si="25"/>
        <v>20276992.119479652</v>
      </c>
      <c r="H53" s="109">
        <f t="shared" ca="1" si="26"/>
        <v>1041180.5364958382</v>
      </c>
      <c r="I53" s="109" t="str">
        <f t="shared" ca="1" si="27"/>
        <v/>
      </c>
      <c r="J53" s="109" t="str">
        <f t="shared" ca="1" si="28"/>
        <v/>
      </c>
      <c r="K53" s="109" t="str">
        <f t="shared" ca="1" si="29"/>
        <v/>
      </c>
      <c r="L53" s="109" t="str">
        <f t="shared" ca="1" si="30"/>
        <v/>
      </c>
      <c r="M53" s="109" t="str">
        <f t="shared" ca="1" si="31"/>
        <v/>
      </c>
      <c r="N53" s="109" t="str">
        <f t="shared" ca="1" si="32"/>
        <v/>
      </c>
      <c r="O53" s="109" t="str">
        <f t="shared" ca="1" si="33"/>
        <v/>
      </c>
      <c r="P53" s="109" t="str">
        <f t="shared" ca="1" si="34"/>
        <v/>
      </c>
      <c r="Q53" s="109" t="str">
        <f t="shared" ca="1" si="35"/>
        <v/>
      </c>
      <c r="R53" s="110" t="str">
        <f t="shared" ca="1" si="36"/>
        <v/>
      </c>
    </row>
    <row r="54" spans="2:18" hidden="1" outlineLevel="1" x14ac:dyDescent="0.3">
      <c r="B54" s="391">
        <f ca="1">H47</f>
        <v>5</v>
      </c>
      <c r="C54" s="102"/>
      <c r="D54" s="109" t="str">
        <f t="shared" ca="1" si="22"/>
        <v/>
      </c>
      <c r="E54" s="109" t="str">
        <f t="shared" ca="1" si="23"/>
        <v/>
      </c>
      <c r="F54" s="109" t="str">
        <f t="shared" ca="1" si="24"/>
        <v/>
      </c>
      <c r="G54" s="109" t="str">
        <f t="shared" ca="1" si="25"/>
        <v/>
      </c>
      <c r="H54" s="109">
        <f t="shared" ca="1" si="26"/>
        <v>20763374.923911665</v>
      </c>
      <c r="I54" s="109" t="str">
        <f t="shared" ca="1" si="27"/>
        <v/>
      </c>
      <c r="J54" s="109" t="str">
        <f t="shared" ca="1" si="28"/>
        <v/>
      </c>
      <c r="K54" s="109" t="str">
        <f t="shared" ca="1" si="29"/>
        <v/>
      </c>
      <c r="L54" s="109" t="str">
        <f t="shared" ca="1" si="30"/>
        <v/>
      </c>
      <c r="M54" s="109" t="str">
        <f t="shared" ca="1" si="31"/>
        <v/>
      </c>
      <c r="N54" s="109" t="str">
        <f t="shared" ca="1" si="32"/>
        <v/>
      </c>
      <c r="O54" s="109" t="str">
        <f t="shared" ca="1" si="33"/>
        <v/>
      </c>
      <c r="P54" s="109" t="str">
        <f t="shared" ca="1" si="34"/>
        <v/>
      </c>
      <c r="Q54" s="109" t="str">
        <f t="shared" ca="1" si="35"/>
        <v/>
      </c>
      <c r="R54" s="110" t="str">
        <f t="shared" ca="1" si="36"/>
        <v/>
      </c>
    </row>
    <row r="55" spans="2:18" hidden="1" outlineLevel="1" x14ac:dyDescent="0.3">
      <c r="B55" s="391" t="str">
        <f>I47</f>
        <v/>
      </c>
      <c r="C55" s="102"/>
      <c r="D55" s="109" t="str">
        <f t="shared" ca="1" si="22"/>
        <v/>
      </c>
      <c r="E55" s="109" t="str">
        <f t="shared" ca="1" si="23"/>
        <v/>
      </c>
      <c r="F55" s="109" t="str">
        <f t="shared" ca="1" si="24"/>
        <v/>
      </c>
      <c r="G55" s="109" t="str">
        <f t="shared" ca="1" si="25"/>
        <v/>
      </c>
      <c r="H55" s="109" t="str">
        <f t="shared" ca="1" si="26"/>
        <v/>
      </c>
      <c r="I55" s="109" t="str">
        <f t="shared" ca="1" si="27"/>
        <v/>
      </c>
      <c r="J55" s="109" t="str">
        <f t="shared" ca="1" si="28"/>
        <v/>
      </c>
      <c r="K55" s="109" t="str">
        <f t="shared" ca="1" si="29"/>
        <v/>
      </c>
      <c r="L55" s="109" t="str">
        <f t="shared" ca="1" si="30"/>
        <v/>
      </c>
      <c r="M55" s="109" t="str">
        <f t="shared" ca="1" si="31"/>
        <v/>
      </c>
      <c r="N55" s="109" t="str">
        <f t="shared" ca="1" si="32"/>
        <v/>
      </c>
      <c r="O55" s="109" t="str">
        <f t="shared" ca="1" si="33"/>
        <v/>
      </c>
      <c r="P55" s="109" t="str">
        <f t="shared" ca="1" si="34"/>
        <v/>
      </c>
      <c r="Q55" s="109" t="str">
        <f t="shared" ca="1" si="35"/>
        <v/>
      </c>
      <c r="R55" s="110" t="str">
        <f t="shared" ca="1" si="36"/>
        <v/>
      </c>
    </row>
    <row r="56" spans="2:18" hidden="1" outlineLevel="1" x14ac:dyDescent="0.3">
      <c r="B56" s="391" t="str">
        <f>J47</f>
        <v/>
      </c>
      <c r="C56" s="102"/>
      <c r="D56" s="109" t="str">
        <f t="shared" ca="1" si="22"/>
        <v/>
      </c>
      <c r="E56" s="109" t="str">
        <f t="shared" ca="1" si="23"/>
        <v/>
      </c>
      <c r="F56" s="109" t="str">
        <f t="shared" ca="1" si="24"/>
        <v/>
      </c>
      <c r="G56" s="109" t="str">
        <f t="shared" ca="1" si="25"/>
        <v/>
      </c>
      <c r="H56" s="109" t="str">
        <f t="shared" ca="1" si="26"/>
        <v/>
      </c>
      <c r="I56" s="109" t="str">
        <f t="shared" ca="1" si="27"/>
        <v/>
      </c>
      <c r="J56" s="109" t="str">
        <f t="shared" ca="1" si="28"/>
        <v/>
      </c>
      <c r="K56" s="109" t="str">
        <f t="shared" ca="1" si="29"/>
        <v/>
      </c>
      <c r="L56" s="109" t="str">
        <f t="shared" ca="1" si="30"/>
        <v/>
      </c>
      <c r="M56" s="109" t="str">
        <f t="shared" ca="1" si="31"/>
        <v/>
      </c>
      <c r="N56" s="109" t="str">
        <f t="shared" ca="1" si="32"/>
        <v/>
      </c>
      <c r="O56" s="109" t="str">
        <f t="shared" ca="1" si="33"/>
        <v/>
      </c>
      <c r="P56" s="109" t="str">
        <f t="shared" ca="1" si="34"/>
        <v/>
      </c>
      <c r="Q56" s="109" t="str">
        <f t="shared" ca="1" si="35"/>
        <v/>
      </c>
      <c r="R56" s="110" t="str">
        <f t="shared" ca="1" si="36"/>
        <v/>
      </c>
    </row>
    <row r="57" spans="2:18" hidden="1" outlineLevel="1" x14ac:dyDescent="0.3">
      <c r="B57" s="391" t="str">
        <f>K47</f>
        <v/>
      </c>
      <c r="C57" s="102"/>
      <c r="D57" s="109" t="str">
        <f t="shared" ca="1" si="22"/>
        <v/>
      </c>
      <c r="E57" s="109" t="str">
        <f t="shared" ca="1" si="23"/>
        <v/>
      </c>
      <c r="F57" s="109" t="str">
        <f t="shared" ca="1" si="24"/>
        <v/>
      </c>
      <c r="G57" s="109" t="str">
        <f t="shared" ca="1" si="25"/>
        <v/>
      </c>
      <c r="H57" s="109" t="str">
        <f t="shared" ca="1" si="26"/>
        <v/>
      </c>
      <c r="I57" s="109" t="str">
        <f t="shared" ca="1" si="27"/>
        <v/>
      </c>
      <c r="J57" s="109" t="str">
        <f t="shared" ca="1" si="28"/>
        <v/>
      </c>
      <c r="K57" s="109" t="str">
        <f t="shared" ca="1" si="29"/>
        <v/>
      </c>
      <c r="L57" s="109" t="str">
        <f t="shared" ca="1" si="30"/>
        <v/>
      </c>
      <c r="M57" s="109" t="str">
        <f t="shared" ca="1" si="31"/>
        <v/>
      </c>
      <c r="N57" s="109" t="str">
        <f t="shared" ca="1" si="32"/>
        <v/>
      </c>
      <c r="O57" s="109" t="str">
        <f t="shared" ca="1" si="33"/>
        <v/>
      </c>
      <c r="P57" s="109" t="str">
        <f t="shared" ca="1" si="34"/>
        <v/>
      </c>
      <c r="Q57" s="109" t="str">
        <f t="shared" ca="1" si="35"/>
        <v/>
      </c>
      <c r="R57" s="110" t="str">
        <f t="shared" ca="1" si="36"/>
        <v/>
      </c>
    </row>
    <row r="58" spans="2:18" hidden="1" outlineLevel="1" x14ac:dyDescent="0.3">
      <c r="B58" s="391" t="str">
        <f>L47</f>
        <v/>
      </c>
      <c r="C58" s="102"/>
      <c r="D58" s="109" t="str">
        <f t="shared" ca="1" si="22"/>
        <v/>
      </c>
      <c r="E58" s="109" t="str">
        <f t="shared" ca="1" si="23"/>
        <v/>
      </c>
      <c r="F58" s="109" t="str">
        <f t="shared" ca="1" si="24"/>
        <v/>
      </c>
      <c r="G58" s="109" t="str">
        <f t="shared" ca="1" si="25"/>
        <v/>
      </c>
      <c r="H58" s="109" t="str">
        <f t="shared" ca="1" si="26"/>
        <v/>
      </c>
      <c r="I58" s="109" t="str">
        <f t="shared" ca="1" si="27"/>
        <v/>
      </c>
      <c r="J58" s="109" t="str">
        <f t="shared" ca="1" si="28"/>
        <v/>
      </c>
      <c r="K58" s="109" t="str">
        <f t="shared" ca="1" si="29"/>
        <v/>
      </c>
      <c r="L58" s="109" t="str">
        <f t="shared" ca="1" si="30"/>
        <v/>
      </c>
      <c r="M58" s="109" t="str">
        <f t="shared" ca="1" si="31"/>
        <v/>
      </c>
      <c r="N58" s="109" t="str">
        <f t="shared" ca="1" si="32"/>
        <v/>
      </c>
      <c r="O58" s="109" t="str">
        <f t="shared" ca="1" si="33"/>
        <v/>
      </c>
      <c r="P58" s="109" t="str">
        <f t="shared" ca="1" si="34"/>
        <v/>
      </c>
      <c r="Q58" s="109" t="str">
        <f t="shared" ca="1" si="35"/>
        <v/>
      </c>
      <c r="R58" s="110" t="str">
        <f t="shared" ca="1" si="36"/>
        <v/>
      </c>
    </row>
    <row r="59" spans="2:18" hidden="1" outlineLevel="1" x14ac:dyDescent="0.3">
      <c r="B59" s="391" t="str">
        <f>M47</f>
        <v/>
      </c>
      <c r="C59" s="102"/>
      <c r="D59" s="109" t="str">
        <f t="shared" ca="1" si="22"/>
        <v/>
      </c>
      <c r="E59" s="109" t="str">
        <f t="shared" ca="1" si="23"/>
        <v/>
      </c>
      <c r="F59" s="109" t="str">
        <f t="shared" ca="1" si="24"/>
        <v/>
      </c>
      <c r="G59" s="109" t="str">
        <f t="shared" ca="1" si="25"/>
        <v/>
      </c>
      <c r="H59" s="109" t="str">
        <f t="shared" ca="1" si="26"/>
        <v/>
      </c>
      <c r="I59" s="109" t="str">
        <f t="shared" ca="1" si="27"/>
        <v/>
      </c>
      <c r="J59" s="109" t="str">
        <f t="shared" ca="1" si="28"/>
        <v/>
      </c>
      <c r="K59" s="109" t="str">
        <f t="shared" ca="1" si="29"/>
        <v/>
      </c>
      <c r="L59" s="109" t="str">
        <f t="shared" ca="1" si="30"/>
        <v/>
      </c>
      <c r="M59" s="109" t="str">
        <f t="shared" ca="1" si="31"/>
        <v/>
      </c>
      <c r="N59" s="109" t="str">
        <f t="shared" ca="1" si="32"/>
        <v/>
      </c>
      <c r="O59" s="109" t="str">
        <f t="shared" ca="1" si="33"/>
        <v/>
      </c>
      <c r="P59" s="109" t="str">
        <f t="shared" ca="1" si="34"/>
        <v/>
      </c>
      <c r="Q59" s="109" t="str">
        <f t="shared" ca="1" si="35"/>
        <v/>
      </c>
      <c r="R59" s="110" t="str">
        <f t="shared" ca="1" si="36"/>
        <v/>
      </c>
    </row>
    <row r="60" spans="2:18" hidden="1" outlineLevel="1" x14ac:dyDescent="0.3">
      <c r="B60" s="391" t="str">
        <f>N47</f>
        <v/>
      </c>
      <c r="C60" s="102"/>
      <c r="D60" s="109" t="str">
        <f t="shared" ca="1" si="22"/>
        <v/>
      </c>
      <c r="E60" s="109" t="str">
        <f t="shared" ca="1" si="23"/>
        <v/>
      </c>
      <c r="F60" s="109" t="str">
        <f t="shared" ca="1" si="24"/>
        <v/>
      </c>
      <c r="G60" s="109" t="str">
        <f t="shared" ca="1" si="25"/>
        <v/>
      </c>
      <c r="H60" s="109" t="str">
        <f t="shared" ca="1" si="26"/>
        <v/>
      </c>
      <c r="I60" s="109" t="str">
        <f t="shared" ca="1" si="27"/>
        <v/>
      </c>
      <c r="J60" s="109" t="str">
        <f t="shared" ca="1" si="28"/>
        <v/>
      </c>
      <c r="K60" s="109" t="str">
        <f t="shared" ca="1" si="29"/>
        <v/>
      </c>
      <c r="L60" s="109" t="str">
        <f t="shared" ca="1" si="30"/>
        <v/>
      </c>
      <c r="M60" s="109" t="str">
        <f t="shared" ca="1" si="31"/>
        <v/>
      </c>
      <c r="N60" s="109" t="str">
        <f t="shared" ca="1" si="32"/>
        <v/>
      </c>
      <c r="O60" s="109" t="str">
        <f t="shared" ca="1" si="33"/>
        <v/>
      </c>
      <c r="P60" s="109" t="str">
        <f t="shared" ca="1" si="34"/>
        <v/>
      </c>
      <c r="Q60" s="109" t="str">
        <f t="shared" ca="1" si="35"/>
        <v/>
      </c>
      <c r="R60" s="110" t="str">
        <f t="shared" ca="1" si="36"/>
        <v/>
      </c>
    </row>
    <row r="61" spans="2:18" hidden="1" outlineLevel="1" x14ac:dyDescent="0.3">
      <c r="B61" s="391" t="str">
        <f>O47</f>
        <v/>
      </c>
      <c r="C61" s="102"/>
      <c r="D61" s="109" t="str">
        <f t="shared" ca="1" si="22"/>
        <v/>
      </c>
      <c r="E61" s="109" t="str">
        <f t="shared" ca="1" si="23"/>
        <v/>
      </c>
      <c r="F61" s="109" t="str">
        <f t="shared" ca="1" si="24"/>
        <v/>
      </c>
      <c r="G61" s="109" t="str">
        <f t="shared" ca="1" si="25"/>
        <v/>
      </c>
      <c r="H61" s="109" t="str">
        <f t="shared" ca="1" si="26"/>
        <v/>
      </c>
      <c r="I61" s="109" t="str">
        <f t="shared" ca="1" si="27"/>
        <v/>
      </c>
      <c r="J61" s="109" t="str">
        <f t="shared" ca="1" si="28"/>
        <v/>
      </c>
      <c r="K61" s="109" t="str">
        <f t="shared" ca="1" si="29"/>
        <v/>
      </c>
      <c r="L61" s="109" t="str">
        <f t="shared" ca="1" si="30"/>
        <v/>
      </c>
      <c r="M61" s="109" t="str">
        <f t="shared" ca="1" si="31"/>
        <v/>
      </c>
      <c r="N61" s="109" t="str">
        <f t="shared" ca="1" si="32"/>
        <v/>
      </c>
      <c r="O61" s="109" t="str">
        <f t="shared" ca="1" si="33"/>
        <v/>
      </c>
      <c r="P61" s="109" t="str">
        <f t="shared" ca="1" si="34"/>
        <v/>
      </c>
      <c r="Q61" s="109" t="str">
        <f t="shared" ca="1" si="35"/>
        <v/>
      </c>
      <c r="R61" s="110" t="str">
        <f t="shared" ca="1" si="36"/>
        <v/>
      </c>
    </row>
    <row r="62" spans="2:18" hidden="1" outlineLevel="1" x14ac:dyDescent="0.3">
      <c r="B62" s="391" t="str">
        <f>P47</f>
        <v/>
      </c>
      <c r="C62" s="102"/>
      <c r="D62" s="109" t="str">
        <f t="shared" ca="1" si="22"/>
        <v/>
      </c>
      <c r="E62" s="109" t="str">
        <f t="shared" ca="1" si="23"/>
        <v/>
      </c>
      <c r="F62" s="109" t="str">
        <f t="shared" ca="1" si="24"/>
        <v/>
      </c>
      <c r="G62" s="109" t="str">
        <f t="shared" ca="1" si="25"/>
        <v/>
      </c>
      <c r="H62" s="109" t="str">
        <f t="shared" ca="1" si="26"/>
        <v/>
      </c>
      <c r="I62" s="109" t="str">
        <f t="shared" ca="1" si="27"/>
        <v/>
      </c>
      <c r="J62" s="109" t="str">
        <f t="shared" ca="1" si="28"/>
        <v/>
      </c>
      <c r="K62" s="109" t="str">
        <f t="shared" ca="1" si="29"/>
        <v/>
      </c>
      <c r="L62" s="109" t="str">
        <f t="shared" ca="1" si="30"/>
        <v/>
      </c>
      <c r="M62" s="109" t="str">
        <f t="shared" ca="1" si="31"/>
        <v/>
      </c>
      <c r="N62" s="109" t="str">
        <f t="shared" ca="1" si="32"/>
        <v/>
      </c>
      <c r="O62" s="109" t="str">
        <f t="shared" ca="1" si="33"/>
        <v/>
      </c>
      <c r="P62" s="109" t="str">
        <f t="shared" ca="1" si="34"/>
        <v/>
      </c>
      <c r="Q62" s="109" t="str">
        <f t="shared" ca="1" si="35"/>
        <v/>
      </c>
      <c r="R62" s="110" t="str">
        <f t="shared" ca="1" si="36"/>
        <v/>
      </c>
    </row>
    <row r="63" spans="2:18" hidden="1" outlineLevel="1" x14ac:dyDescent="0.3">
      <c r="B63" s="391" t="str">
        <f>Q47</f>
        <v/>
      </c>
      <c r="C63" s="102"/>
      <c r="D63" s="109" t="str">
        <f t="shared" ca="1" si="22"/>
        <v/>
      </c>
      <c r="E63" s="109" t="str">
        <f t="shared" ca="1" si="23"/>
        <v/>
      </c>
      <c r="F63" s="109" t="str">
        <f t="shared" ca="1" si="24"/>
        <v/>
      </c>
      <c r="G63" s="109" t="str">
        <f t="shared" ca="1" si="25"/>
        <v/>
      </c>
      <c r="H63" s="109" t="str">
        <f t="shared" ca="1" si="26"/>
        <v/>
      </c>
      <c r="I63" s="109" t="str">
        <f t="shared" ca="1" si="27"/>
        <v/>
      </c>
      <c r="J63" s="109" t="str">
        <f t="shared" ca="1" si="28"/>
        <v/>
      </c>
      <c r="K63" s="109" t="str">
        <f t="shared" ca="1" si="29"/>
        <v/>
      </c>
      <c r="L63" s="109" t="str">
        <f t="shared" ca="1" si="30"/>
        <v/>
      </c>
      <c r="M63" s="109" t="str">
        <f t="shared" ca="1" si="31"/>
        <v/>
      </c>
      <c r="N63" s="109" t="str">
        <f t="shared" ca="1" si="32"/>
        <v/>
      </c>
      <c r="O63" s="109" t="str">
        <f t="shared" ca="1" si="33"/>
        <v/>
      </c>
      <c r="P63" s="109" t="str">
        <f t="shared" ca="1" si="34"/>
        <v/>
      </c>
      <c r="Q63" s="109" t="str">
        <f t="shared" ca="1" si="35"/>
        <v/>
      </c>
      <c r="R63" s="110" t="str">
        <f t="shared" ca="1" si="36"/>
        <v/>
      </c>
    </row>
    <row r="64" spans="2:18" hidden="1" outlineLevel="1" x14ac:dyDescent="0.3">
      <c r="B64" s="391" t="str">
        <f>R47</f>
        <v/>
      </c>
      <c r="C64" s="102"/>
      <c r="D64" s="109" t="str">
        <f t="shared" ca="1" si="22"/>
        <v/>
      </c>
      <c r="E64" s="109" t="str">
        <f t="shared" ca="1" si="23"/>
        <v/>
      </c>
      <c r="F64" s="109" t="str">
        <f t="shared" ca="1" si="24"/>
        <v/>
      </c>
      <c r="G64" s="109" t="str">
        <f t="shared" ca="1" si="25"/>
        <v/>
      </c>
      <c r="H64" s="109" t="str">
        <f t="shared" ca="1" si="26"/>
        <v/>
      </c>
      <c r="I64" s="109" t="str">
        <f t="shared" ca="1" si="27"/>
        <v/>
      </c>
      <c r="J64" s="109" t="str">
        <f t="shared" ca="1" si="28"/>
        <v/>
      </c>
      <c r="K64" s="109" t="str">
        <f t="shared" ca="1" si="29"/>
        <v/>
      </c>
      <c r="L64" s="109" t="str">
        <f t="shared" ca="1" si="30"/>
        <v/>
      </c>
      <c r="M64" s="109" t="str">
        <f t="shared" ca="1" si="31"/>
        <v/>
      </c>
      <c r="N64" s="109" t="str">
        <f t="shared" ca="1" si="32"/>
        <v/>
      </c>
      <c r="O64" s="109" t="str">
        <f t="shared" ca="1" si="33"/>
        <v/>
      </c>
      <c r="P64" s="109" t="str">
        <f t="shared" ca="1" si="34"/>
        <v/>
      </c>
      <c r="Q64" s="109" t="str">
        <f t="shared" ca="1" si="35"/>
        <v/>
      </c>
      <c r="R64" s="110" t="str">
        <f t="shared" ca="1" si="36"/>
        <v/>
      </c>
    </row>
    <row r="65" spans="2:18" hidden="1" outlineLevel="1" x14ac:dyDescent="0.3">
      <c r="B65" s="39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3"/>
    </row>
    <row r="66" spans="2:18" collapsed="1" x14ac:dyDescent="0.3">
      <c r="B66" s="101" t="s">
        <v>118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3"/>
    </row>
    <row r="67" spans="2:18" x14ac:dyDescent="0.3">
      <c r="B67" s="104" t="s">
        <v>98</v>
      </c>
      <c r="C67" s="102"/>
      <c r="D67" s="105">
        <f ca="1">IF(D$12="","",D$3)</f>
        <v>1</v>
      </c>
      <c r="E67" s="105">
        <f t="shared" ref="E67:R67" ca="1" si="37">IF(E$12="","",E$3)</f>
        <v>2</v>
      </c>
      <c r="F67" s="105">
        <f t="shared" ca="1" si="37"/>
        <v>3</v>
      </c>
      <c r="G67" s="105">
        <f t="shared" ca="1" si="37"/>
        <v>4</v>
      </c>
      <c r="H67" s="105">
        <f t="shared" ca="1" si="37"/>
        <v>5</v>
      </c>
      <c r="I67" s="105" t="str">
        <f t="shared" si="37"/>
        <v/>
      </c>
      <c r="J67" s="105" t="str">
        <f t="shared" si="37"/>
        <v/>
      </c>
      <c r="K67" s="105" t="str">
        <f t="shared" si="37"/>
        <v/>
      </c>
      <c r="L67" s="105" t="str">
        <f t="shared" si="37"/>
        <v/>
      </c>
      <c r="M67" s="105" t="str">
        <f t="shared" si="37"/>
        <v/>
      </c>
      <c r="N67" s="105" t="str">
        <f t="shared" si="37"/>
        <v/>
      </c>
      <c r="O67" s="105" t="str">
        <f t="shared" si="37"/>
        <v/>
      </c>
      <c r="P67" s="105" t="str">
        <f t="shared" si="37"/>
        <v/>
      </c>
      <c r="Q67" s="105" t="str">
        <f t="shared" si="37"/>
        <v/>
      </c>
      <c r="R67" s="106" t="str">
        <f t="shared" si="37"/>
        <v/>
      </c>
    </row>
    <row r="68" spans="2:18" x14ac:dyDescent="0.3">
      <c r="B68" s="104" t="s">
        <v>117</v>
      </c>
      <c r="C68" s="102"/>
      <c r="D68" s="275">
        <f ca="1">IFERROR(IF(D67="","",IRR(D69:D84)),"N/A")</f>
        <v>9.1466428782736919E-2</v>
      </c>
      <c r="E68" s="107">
        <f ca="1">IF(E67="","",IRR(E69:E84))</f>
        <v>0.1605369764269402</v>
      </c>
      <c r="F68" s="107">
        <f ca="1">IF(F67="","",IRR(F69:F84))</f>
        <v>0.15651645332146158</v>
      </c>
      <c r="G68" s="107">
        <f t="shared" ref="G68:R68" ca="1" si="38">IF(G67="","",IRR(G69:G84))</f>
        <v>0.15392192333375121</v>
      </c>
      <c r="H68" s="107">
        <f t="shared" ca="1" si="38"/>
        <v>0.14647183794777274</v>
      </c>
      <c r="I68" s="107" t="str">
        <f t="shared" si="38"/>
        <v/>
      </c>
      <c r="J68" s="107" t="str">
        <f t="shared" si="38"/>
        <v/>
      </c>
      <c r="K68" s="107" t="str">
        <f t="shared" si="38"/>
        <v/>
      </c>
      <c r="L68" s="107" t="str">
        <f t="shared" si="38"/>
        <v/>
      </c>
      <c r="M68" s="107" t="str">
        <f t="shared" si="38"/>
        <v/>
      </c>
      <c r="N68" s="102" t="str">
        <f t="shared" si="38"/>
        <v/>
      </c>
      <c r="O68" s="102" t="str">
        <f t="shared" si="38"/>
        <v/>
      </c>
      <c r="P68" s="102" t="str">
        <f t="shared" si="38"/>
        <v/>
      </c>
      <c r="Q68" s="102" t="str">
        <f t="shared" si="38"/>
        <v/>
      </c>
      <c r="R68" s="103" t="str">
        <f t="shared" si="38"/>
        <v/>
      </c>
    </row>
    <row r="69" spans="2:18" x14ac:dyDescent="0.3">
      <c r="B69" s="391">
        <v>0</v>
      </c>
      <c r="C69" s="102"/>
      <c r="D69" s="109">
        <f t="shared" ref="D69:R69" ca="1" si="39">IF(D$47="","",-Total_Equity)</f>
        <v>-5331700.8749999981</v>
      </c>
      <c r="E69" s="109">
        <f t="shared" ca="1" si="39"/>
        <v>-5331700.8749999981</v>
      </c>
      <c r="F69" s="109">
        <f t="shared" ca="1" si="39"/>
        <v>-5331700.8749999981</v>
      </c>
      <c r="G69" s="109">
        <f t="shared" ca="1" si="39"/>
        <v>-5331700.8749999981</v>
      </c>
      <c r="H69" s="109">
        <f t="shared" ca="1" si="39"/>
        <v>-5331700.8749999981</v>
      </c>
      <c r="I69" s="109" t="str">
        <f t="shared" si="39"/>
        <v/>
      </c>
      <c r="J69" s="109" t="str">
        <f t="shared" si="39"/>
        <v/>
      </c>
      <c r="K69" s="109" t="str">
        <f t="shared" si="39"/>
        <v/>
      </c>
      <c r="L69" s="109" t="str">
        <f t="shared" si="39"/>
        <v/>
      </c>
      <c r="M69" s="109" t="str">
        <f t="shared" si="39"/>
        <v/>
      </c>
      <c r="N69" s="109" t="str">
        <f t="shared" si="39"/>
        <v/>
      </c>
      <c r="O69" s="109" t="str">
        <f t="shared" si="39"/>
        <v/>
      </c>
      <c r="P69" s="109" t="str">
        <f t="shared" si="39"/>
        <v/>
      </c>
      <c r="Q69" s="109" t="str">
        <f t="shared" si="39"/>
        <v/>
      </c>
      <c r="R69" s="110" t="str">
        <f t="shared" si="39"/>
        <v/>
      </c>
    </row>
    <row r="70" spans="2:18" x14ac:dyDescent="0.3">
      <c r="B70" s="391">
        <f ca="1">D67</f>
        <v>1</v>
      </c>
      <c r="C70" s="102"/>
      <c r="D70" s="109">
        <f ca="1">IF(OR($B70&gt;D$47,D$47=""),"",(IF($B70=D$47,OFFSET($D$35,0,$B69)+OFFSET($D$32,0,$B69),OFFSET($D$35,0,$B69))))</f>
        <v>5819372.5133740408</v>
      </c>
      <c r="E70" s="109">
        <f t="shared" ref="E70:E84" ca="1" si="40">IF(OR($B70&gt;E$47,E$47=""),"",(IF($B70=E$47,OFFSET($D$35,0,$B69)+OFFSET($D$32,0,$B69),OFFSET($D$35,0,$B69))))</f>
        <v>368101.81950000004</v>
      </c>
      <c r="F70" s="109">
        <f t="shared" ref="F70:F84" ca="1" si="41">IF(OR($B70&gt;F$47,F$47=""),"",(IF($B70=F$47,OFFSET($D$35,0,$B69)+OFFSET($D$32,0,$B69),OFFSET($D$35,0,$B69))))</f>
        <v>368101.81950000004</v>
      </c>
      <c r="G70" s="109">
        <f t="shared" ref="G70:G84" ca="1" si="42">IF(OR($B70&gt;G$47,G$47=""),"",(IF($B70=G$47,OFFSET($D$35,0,$B69)+OFFSET($D$32,0,$B69),OFFSET($D$35,0,$B69))))</f>
        <v>368101.81950000004</v>
      </c>
      <c r="H70" s="109">
        <f t="shared" ref="H70:H84" ca="1" si="43">IF(OR($B70&gt;H$47,H$47=""),"",(IF($B70=H$47,OFFSET($D$35,0,$B69)+OFFSET($D$32,0,$B69),OFFSET($D$35,0,$B69))))</f>
        <v>368101.81950000004</v>
      </c>
      <c r="I70" s="109" t="str">
        <f t="shared" ref="I70:I84" ca="1" si="44">IF(OR($B70&gt;I$47,I$47=""),"",(IF($B70=I$47,OFFSET($D$35,0,$B69)+OFFSET($D$32,0,$B69),OFFSET($D$35,0,$B69))))</f>
        <v/>
      </c>
      <c r="J70" s="109" t="str">
        <f t="shared" ref="J70:J84" ca="1" si="45">IF(OR($B70&gt;J$47,J$47=""),"",(IF($B70=J$47,OFFSET($D$35,0,$B69)+OFFSET($D$32,0,$B69),OFFSET($D$35,0,$B69))))</f>
        <v/>
      </c>
      <c r="K70" s="109" t="str">
        <f t="shared" ref="K70:K84" ca="1" si="46">IF(OR($B70&gt;K$47,K$47=""),"",(IF($B70=K$47,OFFSET($D$35,0,$B69)+OFFSET($D$32,0,$B69),OFFSET($D$35,0,$B69))))</f>
        <v/>
      </c>
      <c r="L70" s="109" t="str">
        <f t="shared" ref="L70:L84" ca="1" si="47">IF(OR($B70&gt;L$47,L$47=""),"",(IF($B70=L$47,OFFSET($D$35,0,$B69)+OFFSET($D$32,0,$B69),OFFSET($D$35,0,$B69))))</f>
        <v/>
      </c>
      <c r="M70" s="109" t="str">
        <f t="shared" ref="M70:M84" ca="1" si="48">IF(OR($B70&gt;M$47,M$47=""),"",(IF($B70=M$47,OFFSET($D$35,0,$B69)+OFFSET($D$32,0,$B69),OFFSET($D$35,0,$B69))))</f>
        <v/>
      </c>
      <c r="N70" s="109" t="str">
        <f t="shared" ref="N70:N84" ca="1" si="49">IF(OR($B70&gt;N$47,N$47=""),"",(IF($B70=N$47,OFFSET($D$35,0,$B69)+OFFSET($D$32,0,$B69),OFFSET($D$35,0,$B69))))</f>
        <v/>
      </c>
      <c r="O70" s="109" t="str">
        <f t="shared" ref="O70:O84" ca="1" si="50">IF(OR($B70&gt;O$47,O$47=""),"",(IF($B70=O$47,OFFSET($D$35,0,$B69)+OFFSET($D$32,0,$B69),OFFSET($D$35,0,$B69))))</f>
        <v/>
      </c>
      <c r="P70" s="109" t="str">
        <f t="shared" ref="P70:P84" ca="1" si="51">IF(OR($B70&gt;P$47,P$47=""),"",(IF($B70=P$47,OFFSET($D$35,0,$B69)+OFFSET($D$32,0,$B69),OFFSET($D$35,0,$B69))))</f>
        <v/>
      </c>
      <c r="Q70" s="109" t="str">
        <f t="shared" ref="Q70:Q84" ca="1" si="52">IF(OR($B70&gt;Q$47,Q$47=""),"",(IF($B70=Q$47,OFFSET($D$35,0,$B69)+OFFSET($D$32,0,$B69),OFFSET($D$35,0,$B69))))</f>
        <v/>
      </c>
      <c r="R70" s="110" t="str">
        <f t="shared" ref="R70:R84" ca="1" si="53">IF(OR($B70&gt;R$47,R$47=""),"",(IF($B70=R$47,OFFSET($D$35,0,$B69)+OFFSET($D$32,0,$B69),OFFSET($D$35,0,$B69))))</f>
        <v/>
      </c>
    </row>
    <row r="71" spans="2:18" x14ac:dyDescent="0.3">
      <c r="B71" s="391">
        <f ca="1">E67</f>
        <v>2</v>
      </c>
      <c r="C71" s="102"/>
      <c r="D71" s="109" t="str">
        <f t="shared" ref="D71:D84" ca="1" si="54">IF(OR($B71&gt;D$47,D$47=""),"",(IF($B71=D$47,OFFSET($D$35,0,$B70)+OFFSET($D$32,0,$B70),OFFSET($D$35,0,$B70))))</f>
        <v/>
      </c>
      <c r="E71" s="109">
        <f t="shared" ca="1" si="40"/>
        <v>6753784.6167725408</v>
      </c>
      <c r="F71" s="109">
        <f t="shared" ca="1" si="41"/>
        <v>450738.75951200031</v>
      </c>
      <c r="G71" s="109">
        <f t="shared" ca="1" si="42"/>
        <v>450738.75951200031</v>
      </c>
      <c r="H71" s="109">
        <f t="shared" ca="1" si="43"/>
        <v>450738.75951200031</v>
      </c>
      <c r="I71" s="109" t="str">
        <f t="shared" ca="1" si="44"/>
        <v/>
      </c>
      <c r="J71" s="109" t="str">
        <f t="shared" ca="1" si="45"/>
        <v/>
      </c>
      <c r="K71" s="109" t="str">
        <f t="shared" ca="1" si="46"/>
        <v/>
      </c>
      <c r="L71" s="109" t="str">
        <f t="shared" ca="1" si="47"/>
        <v/>
      </c>
      <c r="M71" s="109" t="str">
        <f t="shared" ca="1" si="48"/>
        <v/>
      </c>
      <c r="N71" s="109" t="str">
        <f t="shared" ca="1" si="49"/>
        <v/>
      </c>
      <c r="O71" s="109" t="str">
        <f t="shared" ca="1" si="50"/>
        <v/>
      </c>
      <c r="P71" s="109" t="str">
        <f t="shared" ca="1" si="51"/>
        <v/>
      </c>
      <c r="Q71" s="109" t="str">
        <f t="shared" ca="1" si="52"/>
        <v/>
      </c>
      <c r="R71" s="110" t="str">
        <f t="shared" ca="1" si="53"/>
        <v/>
      </c>
    </row>
    <row r="72" spans="2:18" x14ac:dyDescent="0.3">
      <c r="B72" s="391">
        <f ca="1">F67</f>
        <v>3</v>
      </c>
      <c r="C72" s="102"/>
      <c r="D72" s="109" t="str">
        <f t="shared" ca="1" si="54"/>
        <v/>
      </c>
      <c r="E72" s="109" t="str">
        <f t="shared" ca="1" si="40"/>
        <v/>
      </c>
      <c r="F72" s="109">
        <f t="shared" ca="1" si="41"/>
        <v>7233844.9606511602</v>
      </c>
      <c r="G72" s="109">
        <f t="shared" ca="1" si="42"/>
        <v>508271.49887459999</v>
      </c>
      <c r="H72" s="109">
        <f t="shared" ca="1" si="43"/>
        <v>508271.49887459999</v>
      </c>
      <c r="I72" s="109" t="str">
        <f t="shared" ca="1" si="44"/>
        <v/>
      </c>
      <c r="J72" s="109" t="str">
        <f t="shared" ca="1" si="45"/>
        <v/>
      </c>
      <c r="K72" s="109" t="str">
        <f t="shared" ca="1" si="46"/>
        <v/>
      </c>
      <c r="L72" s="109" t="str">
        <f t="shared" ca="1" si="47"/>
        <v/>
      </c>
      <c r="M72" s="109" t="str">
        <f t="shared" ca="1" si="48"/>
        <v/>
      </c>
      <c r="N72" s="109" t="str">
        <f t="shared" ca="1" si="49"/>
        <v/>
      </c>
      <c r="O72" s="109" t="str">
        <f t="shared" ca="1" si="50"/>
        <v/>
      </c>
      <c r="P72" s="109" t="str">
        <f t="shared" ca="1" si="51"/>
        <v/>
      </c>
      <c r="Q72" s="109" t="str">
        <f t="shared" ca="1" si="52"/>
        <v/>
      </c>
      <c r="R72" s="110" t="str">
        <f t="shared" ca="1" si="53"/>
        <v/>
      </c>
    </row>
    <row r="73" spans="2:18" x14ac:dyDescent="0.3">
      <c r="B73" s="391">
        <f ca="1">G67</f>
        <v>4</v>
      </c>
      <c r="C73" s="102"/>
      <c r="D73" s="109" t="str">
        <f t="shared" ca="1" si="54"/>
        <v/>
      </c>
      <c r="E73" s="109" t="str">
        <f t="shared" ca="1" si="40"/>
        <v/>
      </c>
      <c r="F73" s="109" t="str">
        <f t="shared" ca="1" si="41"/>
        <v/>
      </c>
      <c r="G73" s="109">
        <f t="shared" ca="1" si="42"/>
        <v>7700774.9578348957</v>
      </c>
      <c r="H73" s="109">
        <f t="shared" ca="1" si="43"/>
        <v>346137.33902763005</v>
      </c>
      <c r="I73" s="109" t="str">
        <f t="shared" ca="1" si="44"/>
        <v/>
      </c>
      <c r="J73" s="109" t="str">
        <f t="shared" ca="1" si="45"/>
        <v/>
      </c>
      <c r="K73" s="109" t="str">
        <f t="shared" ca="1" si="46"/>
        <v/>
      </c>
      <c r="L73" s="109" t="str">
        <f t="shared" ca="1" si="47"/>
        <v/>
      </c>
      <c r="M73" s="109" t="str">
        <f t="shared" ca="1" si="48"/>
        <v/>
      </c>
      <c r="N73" s="109" t="str">
        <f t="shared" ca="1" si="49"/>
        <v/>
      </c>
      <c r="O73" s="109" t="str">
        <f t="shared" ca="1" si="50"/>
        <v/>
      </c>
      <c r="P73" s="109" t="str">
        <f t="shared" ca="1" si="51"/>
        <v/>
      </c>
      <c r="Q73" s="109" t="str">
        <f t="shared" ca="1" si="52"/>
        <v/>
      </c>
      <c r="R73" s="110" t="str">
        <f t="shared" ca="1" si="53"/>
        <v/>
      </c>
    </row>
    <row r="74" spans="2:18" x14ac:dyDescent="0.3">
      <c r="B74" s="391">
        <f ca="1">H67</f>
        <v>5</v>
      </c>
      <c r="C74" s="102"/>
      <c r="D74" s="109" t="str">
        <f t="shared" ca="1" si="54"/>
        <v/>
      </c>
      <c r="E74" s="109" t="str">
        <f t="shared" ca="1" si="40"/>
        <v/>
      </c>
      <c r="F74" s="109" t="str">
        <f t="shared" ca="1" si="41"/>
        <v/>
      </c>
      <c r="G74" s="109" t="str">
        <f t="shared" ca="1" si="42"/>
        <v/>
      </c>
      <c r="H74" s="109">
        <f t="shared" ca="1" si="43"/>
        <v>8180374.7803569101</v>
      </c>
      <c r="I74" s="109" t="str">
        <f t="shared" ca="1" si="44"/>
        <v/>
      </c>
      <c r="J74" s="109" t="str">
        <f t="shared" ca="1" si="45"/>
        <v/>
      </c>
      <c r="K74" s="109" t="str">
        <f t="shared" ca="1" si="46"/>
        <v/>
      </c>
      <c r="L74" s="109" t="str">
        <f t="shared" ca="1" si="47"/>
        <v/>
      </c>
      <c r="M74" s="109" t="str">
        <f t="shared" ca="1" si="48"/>
        <v/>
      </c>
      <c r="N74" s="109" t="str">
        <f t="shared" ca="1" si="49"/>
        <v/>
      </c>
      <c r="O74" s="109" t="str">
        <f t="shared" ca="1" si="50"/>
        <v/>
      </c>
      <c r="P74" s="109" t="str">
        <f t="shared" ca="1" si="51"/>
        <v/>
      </c>
      <c r="Q74" s="109" t="str">
        <f t="shared" ca="1" si="52"/>
        <v/>
      </c>
      <c r="R74" s="110" t="str">
        <f t="shared" ca="1" si="53"/>
        <v/>
      </c>
    </row>
    <row r="75" spans="2:18" x14ac:dyDescent="0.3">
      <c r="B75" s="391" t="str">
        <f>I67</f>
        <v/>
      </c>
      <c r="C75" s="102"/>
      <c r="D75" s="109" t="str">
        <f t="shared" ca="1" si="54"/>
        <v/>
      </c>
      <c r="E75" s="109" t="str">
        <f t="shared" ca="1" si="40"/>
        <v/>
      </c>
      <c r="F75" s="109" t="str">
        <f t="shared" ca="1" si="41"/>
        <v/>
      </c>
      <c r="G75" s="109" t="str">
        <f t="shared" ca="1" si="42"/>
        <v/>
      </c>
      <c r="H75" s="109" t="str">
        <f t="shared" ca="1" si="43"/>
        <v/>
      </c>
      <c r="I75" s="109" t="str">
        <f t="shared" ca="1" si="44"/>
        <v/>
      </c>
      <c r="J75" s="109" t="str">
        <f t="shared" ca="1" si="45"/>
        <v/>
      </c>
      <c r="K75" s="109" t="str">
        <f t="shared" ca="1" si="46"/>
        <v/>
      </c>
      <c r="L75" s="109" t="str">
        <f t="shared" ca="1" si="47"/>
        <v/>
      </c>
      <c r="M75" s="109" t="str">
        <f t="shared" ca="1" si="48"/>
        <v/>
      </c>
      <c r="N75" s="109" t="str">
        <f t="shared" ca="1" si="49"/>
        <v/>
      </c>
      <c r="O75" s="109" t="str">
        <f t="shared" ca="1" si="50"/>
        <v/>
      </c>
      <c r="P75" s="109" t="str">
        <f t="shared" ca="1" si="51"/>
        <v/>
      </c>
      <c r="Q75" s="109" t="str">
        <f t="shared" ca="1" si="52"/>
        <v/>
      </c>
      <c r="R75" s="110" t="str">
        <f t="shared" ca="1" si="53"/>
        <v/>
      </c>
    </row>
    <row r="76" spans="2:18" x14ac:dyDescent="0.3">
      <c r="B76" s="391" t="str">
        <f>J67</f>
        <v/>
      </c>
      <c r="C76" s="102"/>
      <c r="D76" s="109" t="str">
        <f t="shared" ca="1" si="54"/>
        <v/>
      </c>
      <c r="E76" s="109" t="str">
        <f t="shared" ca="1" si="40"/>
        <v/>
      </c>
      <c r="F76" s="109" t="str">
        <f t="shared" ca="1" si="41"/>
        <v/>
      </c>
      <c r="G76" s="109" t="str">
        <f t="shared" ca="1" si="42"/>
        <v/>
      </c>
      <c r="H76" s="109" t="str">
        <f t="shared" ca="1" si="43"/>
        <v/>
      </c>
      <c r="I76" s="109" t="str">
        <f t="shared" ca="1" si="44"/>
        <v/>
      </c>
      <c r="J76" s="109" t="str">
        <f t="shared" ca="1" si="45"/>
        <v/>
      </c>
      <c r="K76" s="109" t="str">
        <f t="shared" ca="1" si="46"/>
        <v/>
      </c>
      <c r="L76" s="109" t="str">
        <f t="shared" ca="1" si="47"/>
        <v/>
      </c>
      <c r="M76" s="109" t="str">
        <f t="shared" ca="1" si="48"/>
        <v/>
      </c>
      <c r="N76" s="109" t="str">
        <f t="shared" ca="1" si="49"/>
        <v/>
      </c>
      <c r="O76" s="109" t="str">
        <f t="shared" ca="1" si="50"/>
        <v/>
      </c>
      <c r="P76" s="109" t="str">
        <f t="shared" ca="1" si="51"/>
        <v/>
      </c>
      <c r="Q76" s="109" t="str">
        <f t="shared" ca="1" si="52"/>
        <v/>
      </c>
      <c r="R76" s="110" t="str">
        <f t="shared" ca="1" si="53"/>
        <v/>
      </c>
    </row>
    <row r="77" spans="2:18" x14ac:dyDescent="0.3">
      <c r="B77" s="391" t="str">
        <f>K67</f>
        <v/>
      </c>
      <c r="C77" s="102"/>
      <c r="D77" s="109" t="str">
        <f t="shared" ca="1" si="54"/>
        <v/>
      </c>
      <c r="E77" s="109" t="str">
        <f t="shared" ca="1" si="40"/>
        <v/>
      </c>
      <c r="F77" s="109" t="str">
        <f t="shared" ca="1" si="41"/>
        <v/>
      </c>
      <c r="G77" s="109" t="str">
        <f t="shared" ca="1" si="42"/>
        <v/>
      </c>
      <c r="H77" s="109" t="str">
        <f t="shared" ca="1" si="43"/>
        <v/>
      </c>
      <c r="I77" s="109" t="str">
        <f t="shared" ca="1" si="44"/>
        <v/>
      </c>
      <c r="J77" s="109" t="str">
        <f t="shared" ca="1" si="45"/>
        <v/>
      </c>
      <c r="K77" s="109" t="str">
        <f t="shared" ca="1" si="46"/>
        <v/>
      </c>
      <c r="L77" s="109" t="str">
        <f t="shared" ca="1" si="47"/>
        <v/>
      </c>
      <c r="M77" s="109" t="str">
        <f t="shared" ca="1" si="48"/>
        <v/>
      </c>
      <c r="N77" s="109" t="str">
        <f t="shared" ca="1" si="49"/>
        <v/>
      </c>
      <c r="O77" s="109" t="str">
        <f t="shared" ca="1" si="50"/>
        <v/>
      </c>
      <c r="P77" s="109" t="str">
        <f t="shared" ca="1" si="51"/>
        <v/>
      </c>
      <c r="Q77" s="109" t="str">
        <f t="shared" ca="1" si="52"/>
        <v/>
      </c>
      <c r="R77" s="110" t="str">
        <f t="shared" ca="1" si="53"/>
        <v/>
      </c>
    </row>
    <row r="78" spans="2:18" x14ac:dyDescent="0.3">
      <c r="B78" s="391" t="str">
        <f>L67</f>
        <v/>
      </c>
      <c r="C78" s="102"/>
      <c r="D78" s="109" t="str">
        <f t="shared" ca="1" si="54"/>
        <v/>
      </c>
      <c r="E78" s="109" t="str">
        <f t="shared" ca="1" si="40"/>
        <v/>
      </c>
      <c r="F78" s="109" t="str">
        <f t="shared" ca="1" si="41"/>
        <v/>
      </c>
      <c r="G78" s="109" t="str">
        <f t="shared" ca="1" si="42"/>
        <v/>
      </c>
      <c r="H78" s="109" t="str">
        <f t="shared" ca="1" si="43"/>
        <v/>
      </c>
      <c r="I78" s="109" t="str">
        <f t="shared" ca="1" si="44"/>
        <v/>
      </c>
      <c r="J78" s="109" t="str">
        <f t="shared" ca="1" si="45"/>
        <v/>
      </c>
      <c r="K78" s="109" t="str">
        <f t="shared" ca="1" si="46"/>
        <v/>
      </c>
      <c r="L78" s="109" t="str">
        <f t="shared" ca="1" si="47"/>
        <v/>
      </c>
      <c r="M78" s="109" t="str">
        <f t="shared" ca="1" si="48"/>
        <v/>
      </c>
      <c r="N78" s="109" t="str">
        <f t="shared" ca="1" si="49"/>
        <v/>
      </c>
      <c r="O78" s="109" t="str">
        <f t="shared" ca="1" si="50"/>
        <v/>
      </c>
      <c r="P78" s="109" t="str">
        <f t="shared" ca="1" si="51"/>
        <v/>
      </c>
      <c r="Q78" s="109" t="str">
        <f t="shared" ca="1" si="52"/>
        <v/>
      </c>
      <c r="R78" s="110" t="str">
        <f t="shared" ca="1" si="53"/>
        <v/>
      </c>
    </row>
    <row r="79" spans="2:18" x14ac:dyDescent="0.3">
      <c r="B79" s="391" t="str">
        <f>M67</f>
        <v/>
      </c>
      <c r="C79" s="102"/>
      <c r="D79" s="109" t="str">
        <f t="shared" ca="1" si="54"/>
        <v/>
      </c>
      <c r="E79" s="109" t="str">
        <f t="shared" ca="1" si="40"/>
        <v/>
      </c>
      <c r="F79" s="109" t="str">
        <f t="shared" ca="1" si="41"/>
        <v/>
      </c>
      <c r="G79" s="109" t="str">
        <f t="shared" ca="1" si="42"/>
        <v/>
      </c>
      <c r="H79" s="109" t="str">
        <f t="shared" ca="1" si="43"/>
        <v/>
      </c>
      <c r="I79" s="109" t="str">
        <f t="shared" ca="1" si="44"/>
        <v/>
      </c>
      <c r="J79" s="109" t="str">
        <f t="shared" ca="1" si="45"/>
        <v/>
      </c>
      <c r="K79" s="109" t="str">
        <f t="shared" ca="1" si="46"/>
        <v/>
      </c>
      <c r="L79" s="109" t="str">
        <f t="shared" ca="1" si="47"/>
        <v/>
      </c>
      <c r="M79" s="109" t="str">
        <f t="shared" ca="1" si="48"/>
        <v/>
      </c>
      <c r="N79" s="109" t="str">
        <f t="shared" ca="1" si="49"/>
        <v/>
      </c>
      <c r="O79" s="109" t="str">
        <f t="shared" ca="1" si="50"/>
        <v/>
      </c>
      <c r="P79" s="109" t="str">
        <f t="shared" ca="1" si="51"/>
        <v/>
      </c>
      <c r="Q79" s="109" t="str">
        <f t="shared" ca="1" si="52"/>
        <v/>
      </c>
      <c r="R79" s="110" t="str">
        <f t="shared" ca="1" si="53"/>
        <v/>
      </c>
    </row>
    <row r="80" spans="2:18" x14ac:dyDescent="0.3">
      <c r="B80" s="391" t="str">
        <f>N67</f>
        <v/>
      </c>
      <c r="C80" s="102"/>
      <c r="D80" s="109" t="str">
        <f t="shared" ca="1" si="54"/>
        <v/>
      </c>
      <c r="E80" s="109" t="str">
        <f t="shared" ca="1" si="40"/>
        <v/>
      </c>
      <c r="F80" s="109" t="str">
        <f t="shared" ca="1" si="41"/>
        <v/>
      </c>
      <c r="G80" s="109" t="str">
        <f t="shared" ca="1" si="42"/>
        <v/>
      </c>
      <c r="H80" s="109" t="str">
        <f t="shared" ca="1" si="43"/>
        <v/>
      </c>
      <c r="I80" s="109" t="str">
        <f t="shared" ca="1" si="44"/>
        <v/>
      </c>
      <c r="J80" s="109" t="str">
        <f t="shared" ca="1" si="45"/>
        <v/>
      </c>
      <c r="K80" s="109" t="str">
        <f t="shared" ca="1" si="46"/>
        <v/>
      </c>
      <c r="L80" s="109" t="str">
        <f t="shared" ca="1" si="47"/>
        <v/>
      </c>
      <c r="M80" s="109" t="str">
        <f t="shared" ca="1" si="48"/>
        <v/>
      </c>
      <c r="N80" s="109" t="str">
        <f t="shared" ca="1" si="49"/>
        <v/>
      </c>
      <c r="O80" s="109" t="str">
        <f t="shared" ca="1" si="50"/>
        <v/>
      </c>
      <c r="P80" s="109" t="str">
        <f t="shared" ca="1" si="51"/>
        <v/>
      </c>
      <c r="Q80" s="109" t="str">
        <f t="shared" ca="1" si="52"/>
        <v/>
      </c>
      <c r="R80" s="110" t="str">
        <f t="shared" ca="1" si="53"/>
        <v/>
      </c>
    </row>
    <row r="81" spans="2:18" x14ac:dyDescent="0.3">
      <c r="B81" s="391" t="str">
        <f>O67</f>
        <v/>
      </c>
      <c r="C81" s="102"/>
      <c r="D81" s="109" t="str">
        <f t="shared" ca="1" si="54"/>
        <v/>
      </c>
      <c r="E81" s="109" t="str">
        <f t="shared" ca="1" si="40"/>
        <v/>
      </c>
      <c r="F81" s="109" t="str">
        <f t="shared" ca="1" si="41"/>
        <v/>
      </c>
      <c r="G81" s="109" t="str">
        <f t="shared" ca="1" si="42"/>
        <v/>
      </c>
      <c r="H81" s="109" t="str">
        <f t="shared" ca="1" si="43"/>
        <v/>
      </c>
      <c r="I81" s="109" t="str">
        <f t="shared" ca="1" si="44"/>
        <v/>
      </c>
      <c r="J81" s="109" t="str">
        <f t="shared" ca="1" si="45"/>
        <v/>
      </c>
      <c r="K81" s="109" t="str">
        <f t="shared" ca="1" si="46"/>
        <v/>
      </c>
      <c r="L81" s="109" t="str">
        <f t="shared" ca="1" si="47"/>
        <v/>
      </c>
      <c r="M81" s="109" t="str">
        <f t="shared" ca="1" si="48"/>
        <v/>
      </c>
      <c r="N81" s="109" t="str">
        <f t="shared" ca="1" si="49"/>
        <v/>
      </c>
      <c r="O81" s="109" t="str">
        <f t="shared" ca="1" si="50"/>
        <v/>
      </c>
      <c r="P81" s="109" t="str">
        <f t="shared" ca="1" si="51"/>
        <v/>
      </c>
      <c r="Q81" s="109" t="str">
        <f t="shared" ca="1" si="52"/>
        <v/>
      </c>
      <c r="R81" s="110" t="str">
        <f t="shared" ca="1" si="53"/>
        <v/>
      </c>
    </row>
    <row r="82" spans="2:18" x14ac:dyDescent="0.3">
      <c r="B82" s="391" t="str">
        <f>P67</f>
        <v/>
      </c>
      <c r="C82" s="102"/>
      <c r="D82" s="109" t="str">
        <f t="shared" ca="1" si="54"/>
        <v/>
      </c>
      <c r="E82" s="109" t="str">
        <f t="shared" ca="1" si="40"/>
        <v/>
      </c>
      <c r="F82" s="109" t="str">
        <f t="shared" ca="1" si="41"/>
        <v/>
      </c>
      <c r="G82" s="109" t="str">
        <f t="shared" ca="1" si="42"/>
        <v/>
      </c>
      <c r="H82" s="109" t="str">
        <f t="shared" ca="1" si="43"/>
        <v/>
      </c>
      <c r="I82" s="109" t="str">
        <f t="shared" ca="1" si="44"/>
        <v/>
      </c>
      <c r="J82" s="109" t="str">
        <f t="shared" ca="1" si="45"/>
        <v/>
      </c>
      <c r="K82" s="109" t="str">
        <f t="shared" ca="1" si="46"/>
        <v/>
      </c>
      <c r="L82" s="109" t="str">
        <f t="shared" ca="1" si="47"/>
        <v/>
      </c>
      <c r="M82" s="109" t="str">
        <f t="shared" ca="1" si="48"/>
        <v/>
      </c>
      <c r="N82" s="109" t="str">
        <f t="shared" ca="1" si="49"/>
        <v/>
      </c>
      <c r="O82" s="109" t="str">
        <f t="shared" ca="1" si="50"/>
        <v/>
      </c>
      <c r="P82" s="109" t="str">
        <f t="shared" ca="1" si="51"/>
        <v/>
      </c>
      <c r="Q82" s="109" t="str">
        <f t="shared" ca="1" si="52"/>
        <v/>
      </c>
      <c r="R82" s="110" t="str">
        <f t="shared" ca="1" si="53"/>
        <v/>
      </c>
    </row>
    <row r="83" spans="2:18" x14ac:dyDescent="0.3">
      <c r="B83" s="391" t="str">
        <f>Q67</f>
        <v/>
      </c>
      <c r="C83" s="102"/>
      <c r="D83" s="109" t="str">
        <f t="shared" ca="1" si="54"/>
        <v/>
      </c>
      <c r="E83" s="109" t="str">
        <f t="shared" ca="1" si="40"/>
        <v/>
      </c>
      <c r="F83" s="109" t="str">
        <f t="shared" ca="1" si="41"/>
        <v/>
      </c>
      <c r="G83" s="109" t="str">
        <f t="shared" ca="1" si="42"/>
        <v/>
      </c>
      <c r="H83" s="109" t="str">
        <f t="shared" ca="1" si="43"/>
        <v/>
      </c>
      <c r="I83" s="109" t="str">
        <f t="shared" ca="1" si="44"/>
        <v/>
      </c>
      <c r="J83" s="109" t="str">
        <f t="shared" ca="1" si="45"/>
        <v/>
      </c>
      <c r="K83" s="109" t="str">
        <f t="shared" ca="1" si="46"/>
        <v/>
      </c>
      <c r="L83" s="109" t="str">
        <f t="shared" ca="1" si="47"/>
        <v/>
      </c>
      <c r="M83" s="109" t="str">
        <f t="shared" ca="1" si="48"/>
        <v/>
      </c>
      <c r="N83" s="109" t="str">
        <f t="shared" ca="1" si="49"/>
        <v/>
      </c>
      <c r="O83" s="109" t="str">
        <f t="shared" ca="1" si="50"/>
        <v/>
      </c>
      <c r="P83" s="109" t="str">
        <f t="shared" ca="1" si="51"/>
        <v/>
      </c>
      <c r="Q83" s="109" t="str">
        <f t="shared" ca="1" si="52"/>
        <v/>
      </c>
      <c r="R83" s="110" t="str">
        <f t="shared" ca="1" si="53"/>
        <v/>
      </c>
    </row>
    <row r="84" spans="2:18" x14ac:dyDescent="0.3">
      <c r="B84" s="391" t="str">
        <f>R67</f>
        <v/>
      </c>
      <c r="C84" s="102"/>
      <c r="D84" s="109" t="str">
        <f t="shared" ca="1" si="54"/>
        <v/>
      </c>
      <c r="E84" s="109" t="str">
        <f t="shared" ca="1" si="40"/>
        <v/>
      </c>
      <c r="F84" s="109" t="str">
        <f t="shared" ca="1" si="41"/>
        <v/>
      </c>
      <c r="G84" s="109" t="str">
        <f t="shared" ca="1" si="42"/>
        <v/>
      </c>
      <c r="H84" s="109" t="str">
        <f t="shared" ca="1" si="43"/>
        <v/>
      </c>
      <c r="I84" s="109" t="str">
        <f t="shared" ca="1" si="44"/>
        <v/>
      </c>
      <c r="J84" s="109" t="str">
        <f t="shared" ca="1" si="45"/>
        <v/>
      </c>
      <c r="K84" s="109" t="str">
        <f t="shared" ca="1" si="46"/>
        <v/>
      </c>
      <c r="L84" s="109" t="str">
        <f t="shared" ca="1" si="47"/>
        <v/>
      </c>
      <c r="M84" s="109" t="str">
        <f t="shared" ca="1" si="48"/>
        <v/>
      </c>
      <c r="N84" s="109" t="str">
        <f t="shared" ca="1" si="49"/>
        <v/>
      </c>
      <c r="O84" s="109" t="str">
        <f t="shared" ca="1" si="50"/>
        <v/>
      </c>
      <c r="P84" s="109" t="str">
        <f t="shared" ca="1" si="51"/>
        <v/>
      </c>
      <c r="Q84" s="109" t="str">
        <f t="shared" ca="1" si="52"/>
        <v/>
      </c>
      <c r="R84" s="110" t="str">
        <f t="shared" ca="1" si="53"/>
        <v/>
      </c>
    </row>
    <row r="85" spans="2:18" ht="15" thickBot="1" x14ac:dyDescent="0.35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</row>
    <row r="87" spans="2:18" ht="15" thickBot="1" x14ac:dyDescent="0.35">
      <c r="B87" t="s">
        <v>288</v>
      </c>
    </row>
    <row r="88" spans="2:18" x14ac:dyDescent="0.3">
      <c r="B88" s="395" t="s">
        <v>98</v>
      </c>
      <c r="C88" s="396" t="s">
        <v>289</v>
      </c>
      <c r="D88" s="397" t="s">
        <v>290</v>
      </c>
      <c r="E88" s="396" t="s">
        <v>291</v>
      </c>
      <c r="F88" s="397" t="s">
        <v>290</v>
      </c>
      <c r="G88" s="398" t="s">
        <v>292</v>
      </c>
      <c r="H88" s="6"/>
      <c r="I88" s="6"/>
      <c r="J88" s="6"/>
      <c r="K88" s="6"/>
      <c r="L88" s="6"/>
      <c r="M88" s="6"/>
    </row>
    <row r="89" spans="2:18" x14ac:dyDescent="0.3">
      <c r="B89" s="391">
        <f ca="1">B70</f>
        <v>1</v>
      </c>
      <c r="C89" s="357">
        <f ca="1">IF(B89="","",OFFSET($C$35,0,B89))</f>
        <v>368101.81950000004</v>
      </c>
      <c r="D89" s="393">
        <f ca="1">IF($B89="","",-PV('Property Summary'!$D$26,$B89,,C89))</f>
        <v>321073.58184996154</v>
      </c>
      <c r="E89" s="399" t="str">
        <f t="shared" ref="E89:E103" ca="1" si="55">IF(B89=Analysis_Period,OFFSET($C$32,,B89),"")</f>
        <v/>
      </c>
      <c r="F89" s="393" t="str">
        <f ca="1">IF($B89=Analysis_Period,-PV('Property Summary'!$D$26,$B89,,E89),"")</f>
        <v/>
      </c>
      <c r="G89" s="400">
        <f ca="1">IF(B89="","",SUM(D89,F89))</f>
        <v>321073.58184996154</v>
      </c>
    </row>
    <row r="90" spans="2:18" x14ac:dyDescent="0.3">
      <c r="B90" s="391">
        <f t="shared" ref="B90:B103" ca="1" si="56">B71</f>
        <v>2</v>
      </c>
      <c r="C90" s="357">
        <f t="shared" ref="C90:C103" ca="1" si="57">IF(B90="","",OFFSET($C$35,0,B90))</f>
        <v>450738.75951200031</v>
      </c>
      <c r="D90" s="393">
        <f ca="1">IF($B90="","",-PV('Property Summary'!$D$26,$B90,,C90))</f>
        <v>342924.19106789504</v>
      </c>
      <c r="E90" s="399" t="str">
        <f t="shared" ca="1" si="55"/>
        <v/>
      </c>
      <c r="F90" s="393" t="str">
        <f ca="1">IF($B90=Analysis_Period,-PV('Property Summary'!$D$26,$B90,,E90),"")</f>
        <v/>
      </c>
      <c r="G90" s="400">
        <f t="shared" ref="G90:G103" ca="1" si="58">IF(B90="","",SUM(D90,F90))</f>
        <v>342924.19106789504</v>
      </c>
    </row>
    <row r="91" spans="2:18" x14ac:dyDescent="0.3">
      <c r="B91" s="391">
        <f t="shared" ca="1" si="56"/>
        <v>3</v>
      </c>
      <c r="C91" s="357">
        <f t="shared" ca="1" si="57"/>
        <v>508271.49887459999</v>
      </c>
      <c r="D91" s="393">
        <f ca="1">IF($B91="","",-PV('Property Summary'!$D$26,$B91,,C91))</f>
        <v>337291.64545397047</v>
      </c>
      <c r="E91" s="399" t="str">
        <f t="shared" ca="1" si="55"/>
        <v/>
      </c>
      <c r="F91" s="393" t="str">
        <f ca="1">IF($B91=Analysis_Period,-PV('Property Summary'!$D$26,$B91,,E91),"")</f>
        <v/>
      </c>
      <c r="G91" s="400">
        <f t="shared" ca="1" si="58"/>
        <v>337291.64545397047</v>
      </c>
    </row>
    <row r="92" spans="2:18" x14ac:dyDescent="0.3">
      <c r="B92" s="391">
        <f t="shared" ca="1" si="56"/>
        <v>4</v>
      </c>
      <c r="C92" s="357">
        <f t="shared" ca="1" si="57"/>
        <v>346137.33902763005</v>
      </c>
      <c r="D92" s="393">
        <f ca="1">IF($B92="","",-PV('Property Summary'!$D$26,$B92,,C92))</f>
        <v>200352.55543361956</v>
      </c>
      <c r="E92" s="399" t="str">
        <f t="shared" ca="1" si="55"/>
        <v/>
      </c>
      <c r="F92" s="393" t="str">
        <f ca="1">IF($B92=Analysis_Period,-PV('Property Summary'!$D$26,$B92,,E92),"")</f>
        <v/>
      </c>
      <c r="G92" s="400">
        <f t="shared" ca="1" si="58"/>
        <v>200352.55543361956</v>
      </c>
    </row>
    <row r="93" spans="2:18" x14ac:dyDescent="0.3">
      <c r="B93" s="391">
        <f t="shared" ca="1" si="56"/>
        <v>5</v>
      </c>
      <c r="C93" s="357">
        <f t="shared" ca="1" si="57"/>
        <v>380321.3494598649</v>
      </c>
      <c r="D93" s="393">
        <f ca="1">IF($B93="","",-PV('Property Summary'!$D$26,$B93,,C93))</f>
        <v>192014.37792591241</v>
      </c>
      <c r="E93" s="399">
        <f t="shared" ca="1" si="55"/>
        <v>7800053.4308970449</v>
      </c>
      <c r="F93" s="393">
        <f ca="1">IF($B93=Analysis_Period,-PV('Property Summary'!$D$26,$B93,,E93),"")</f>
        <v>3938044.5232686806</v>
      </c>
      <c r="G93" s="400">
        <f t="shared" ca="1" si="58"/>
        <v>4130058.9011945929</v>
      </c>
    </row>
    <row r="94" spans="2:18" x14ac:dyDescent="0.3">
      <c r="B94" s="391" t="str">
        <f t="shared" si="56"/>
        <v/>
      </c>
      <c r="C94" s="357" t="str">
        <f t="shared" ca="1" si="57"/>
        <v/>
      </c>
      <c r="D94" s="393" t="str">
        <f>IF($B94="","",-PV('Property Summary'!$D$26,$B94,,C94))</f>
        <v/>
      </c>
      <c r="E94" s="399" t="str">
        <f t="shared" ca="1" si="55"/>
        <v/>
      </c>
      <c r="F94" s="393" t="str">
        <f>IF($B94=Analysis_Period,-PV('Property Summary'!$D$26,$B94,,E94),"")</f>
        <v/>
      </c>
      <c r="G94" s="400" t="str">
        <f t="shared" si="58"/>
        <v/>
      </c>
    </row>
    <row r="95" spans="2:18" x14ac:dyDescent="0.3">
      <c r="B95" s="391" t="str">
        <f t="shared" si="56"/>
        <v/>
      </c>
      <c r="C95" s="357" t="str">
        <f t="shared" ca="1" si="57"/>
        <v/>
      </c>
      <c r="D95" s="393" t="str">
        <f>IF($B95="","",-PV('Property Summary'!$D$26,$B95,,C95))</f>
        <v/>
      </c>
      <c r="E95" s="399" t="str">
        <f t="shared" ca="1" si="55"/>
        <v/>
      </c>
      <c r="F95" s="393" t="str">
        <f>IF($B95=Analysis_Period,-PV('Property Summary'!$D$26,$B95,,E95),"")</f>
        <v/>
      </c>
      <c r="G95" s="400" t="str">
        <f t="shared" si="58"/>
        <v/>
      </c>
    </row>
    <row r="96" spans="2:18" x14ac:dyDescent="0.3">
      <c r="B96" s="391" t="str">
        <f t="shared" si="56"/>
        <v/>
      </c>
      <c r="C96" s="357" t="str">
        <f t="shared" ca="1" si="57"/>
        <v/>
      </c>
      <c r="D96" s="393" t="str">
        <f>IF($B96="","",-PV('Property Summary'!$D$26,$B96,,C96))</f>
        <v/>
      </c>
      <c r="E96" s="399" t="str">
        <f t="shared" ca="1" si="55"/>
        <v/>
      </c>
      <c r="F96" s="393" t="str">
        <f>IF($B96=Analysis_Period,-PV('Property Summary'!$D$26,$B96,,E96),"")</f>
        <v/>
      </c>
      <c r="G96" s="400" t="str">
        <f t="shared" si="58"/>
        <v/>
      </c>
    </row>
    <row r="97" spans="2:8" x14ac:dyDescent="0.3">
      <c r="B97" s="391" t="str">
        <f t="shared" si="56"/>
        <v/>
      </c>
      <c r="C97" s="357" t="str">
        <f t="shared" ca="1" si="57"/>
        <v/>
      </c>
      <c r="D97" s="393" t="str">
        <f>IF($B97="","",-PV('Property Summary'!$D$26,$B97,,C97))</f>
        <v/>
      </c>
      <c r="E97" s="399" t="str">
        <f t="shared" ca="1" si="55"/>
        <v/>
      </c>
      <c r="F97" s="393" t="str">
        <f>IF($B97=Analysis_Period,-PV('Property Summary'!$D$26,$B97,,E97),"")</f>
        <v/>
      </c>
      <c r="G97" s="400" t="str">
        <f t="shared" si="58"/>
        <v/>
      </c>
    </row>
    <row r="98" spans="2:8" x14ac:dyDescent="0.3">
      <c r="B98" s="391" t="str">
        <f t="shared" si="56"/>
        <v/>
      </c>
      <c r="C98" s="357" t="str">
        <f t="shared" ca="1" si="57"/>
        <v/>
      </c>
      <c r="D98" s="393" t="str">
        <f>IF($B98="","",-PV('Property Summary'!$D$26,$B98,,C98))</f>
        <v/>
      </c>
      <c r="E98" s="399" t="str">
        <f t="shared" ca="1" si="55"/>
        <v/>
      </c>
      <c r="F98" s="393" t="str">
        <f>IF($B98=Analysis_Period,-PV('Property Summary'!$D$26,$B98,,E98),"")</f>
        <v/>
      </c>
      <c r="G98" s="400" t="str">
        <f t="shared" si="58"/>
        <v/>
      </c>
    </row>
    <row r="99" spans="2:8" x14ac:dyDescent="0.3">
      <c r="B99" s="391" t="str">
        <f t="shared" si="56"/>
        <v/>
      </c>
      <c r="C99" s="357" t="str">
        <f t="shared" ca="1" si="57"/>
        <v/>
      </c>
      <c r="D99" s="393" t="str">
        <f>IF($B99="","",-PV('Property Summary'!$D$26,$B99,,C99))</f>
        <v/>
      </c>
      <c r="E99" s="399" t="str">
        <f t="shared" ca="1" si="55"/>
        <v/>
      </c>
      <c r="F99" s="393" t="str">
        <f>IF($B99=Analysis_Period,-PV('Property Summary'!$D$26,$B99,,E99),"")</f>
        <v/>
      </c>
      <c r="G99" s="400" t="str">
        <f t="shared" si="58"/>
        <v/>
      </c>
    </row>
    <row r="100" spans="2:8" x14ac:dyDescent="0.3">
      <c r="B100" s="391" t="str">
        <f t="shared" si="56"/>
        <v/>
      </c>
      <c r="C100" s="357" t="str">
        <f t="shared" ca="1" si="57"/>
        <v/>
      </c>
      <c r="D100" s="393" t="str">
        <f>IF($B100="","",-PV('Property Summary'!$D$26,$B100,,C100))</f>
        <v/>
      </c>
      <c r="E100" s="399" t="str">
        <f t="shared" ca="1" si="55"/>
        <v/>
      </c>
      <c r="F100" s="393" t="str">
        <f>IF($B100=Analysis_Period,-PV('Property Summary'!$D$26,$B100,,E100),"")</f>
        <v/>
      </c>
      <c r="G100" s="400" t="str">
        <f t="shared" si="58"/>
        <v/>
      </c>
    </row>
    <row r="101" spans="2:8" x14ac:dyDescent="0.3">
      <c r="B101" s="391" t="str">
        <f t="shared" si="56"/>
        <v/>
      </c>
      <c r="C101" s="357" t="str">
        <f t="shared" ca="1" si="57"/>
        <v/>
      </c>
      <c r="D101" s="393" t="str">
        <f>IF($B101="","",-PV('Property Summary'!$D$26,$B101,,C101))</f>
        <v/>
      </c>
      <c r="E101" s="399" t="str">
        <f t="shared" ca="1" si="55"/>
        <v/>
      </c>
      <c r="F101" s="393" t="str">
        <f>IF($B101=Analysis_Period,-PV('Property Summary'!$D$26,$B101,,E101),"")</f>
        <v/>
      </c>
      <c r="G101" s="400" t="str">
        <f t="shared" si="58"/>
        <v/>
      </c>
    </row>
    <row r="102" spans="2:8" x14ac:dyDescent="0.3">
      <c r="B102" s="391" t="str">
        <f t="shared" si="56"/>
        <v/>
      </c>
      <c r="C102" s="357" t="str">
        <f t="shared" ca="1" si="57"/>
        <v/>
      </c>
      <c r="D102" s="393" t="str">
        <f>IF($B102="","",-PV('Property Summary'!$D$26,$B102,,C102))</f>
        <v/>
      </c>
      <c r="E102" s="399" t="str">
        <f t="shared" ca="1" si="55"/>
        <v/>
      </c>
      <c r="F102" s="393" t="str">
        <f>IF($B102=Analysis_Period,-PV('Property Summary'!$D$26,$B102,,E102),"")</f>
        <v/>
      </c>
      <c r="G102" s="400" t="str">
        <f t="shared" si="58"/>
        <v/>
      </c>
    </row>
    <row r="103" spans="2:8" ht="15" thickBot="1" x14ac:dyDescent="0.35">
      <c r="B103" s="401" t="str">
        <f t="shared" si="56"/>
        <v/>
      </c>
      <c r="C103" s="402" t="str">
        <f t="shared" ca="1" si="57"/>
        <v/>
      </c>
      <c r="D103" s="403" t="str">
        <f>IF($B103="","",-PV('Property Summary'!$D$26,$B103,,C103))</f>
        <v/>
      </c>
      <c r="E103" s="404" t="str">
        <f t="shared" ca="1" si="55"/>
        <v/>
      </c>
      <c r="F103" s="403" t="str">
        <f>IF($B103=Analysis_Period,-PV('Property Summary'!$D$26,$B103,,E103),"")</f>
        <v/>
      </c>
      <c r="G103" s="405" t="str">
        <f t="shared" si="58"/>
        <v/>
      </c>
    </row>
    <row r="104" spans="2:8" x14ac:dyDescent="0.3">
      <c r="B104" t="s">
        <v>81</v>
      </c>
      <c r="C104" s="97">
        <f ca="1">SUM(C89:C103)</f>
        <v>2053570.7663740951</v>
      </c>
      <c r="D104" s="97">
        <f ca="1">SUM(D89:D103)</f>
        <v>1393656.351731359</v>
      </c>
      <c r="E104" s="97">
        <f ca="1">SUM(E89:E103)</f>
        <v>7800053.4308970449</v>
      </c>
      <c r="F104" s="97">
        <f ca="1">SUM(F89:F103)</f>
        <v>3938044.5232686806</v>
      </c>
      <c r="G104" s="394">
        <f ca="1">SUM(G89:G103)</f>
        <v>5331700.8750000391</v>
      </c>
      <c r="H104" s="390" t="str">
        <f ca="1">IF(ROUND(G104,1)=ROUND(Total_Equity,1),"CHECK","ERROR")</f>
        <v>CHECK</v>
      </c>
    </row>
    <row r="105" spans="2:8" x14ac:dyDescent="0.3">
      <c r="D105" s="218">
        <f ca="1">D104/G104</f>
        <v>0.26139057392850246</v>
      </c>
      <c r="F105" s="218">
        <f ca="1">F104/G104</f>
        <v>0.7386094260714976</v>
      </c>
    </row>
  </sheetData>
  <conditionalFormatting sqref="H104">
    <cfRule type="containsText" dxfId="5" priority="2" operator="containsText" text="CHECK">
      <formula>NOT(ISERROR(SEARCH("CHECK",H104)))</formula>
    </cfRule>
    <cfRule type="cellIs" dxfId="4" priority="1" operator="equal">
      <formula>"ERROR"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A468-2162-4E83-9559-EC645CFC9F92}">
  <sheetPr>
    <tabColor theme="9" tint="0.59999389629810485"/>
  </sheetPr>
  <dimension ref="B2:V155"/>
  <sheetViews>
    <sheetView topLeftCell="A76" zoomScale="70" zoomScaleNormal="70" workbookViewId="0">
      <selection activeCell="G32" sqref="G32"/>
    </sheetView>
  </sheetViews>
  <sheetFormatPr defaultRowHeight="14.4" x14ac:dyDescent="0.3"/>
  <cols>
    <col min="1" max="1" width="2.6640625" customWidth="1"/>
    <col min="2" max="2" width="31.21875" customWidth="1"/>
    <col min="3" max="3" width="7" customWidth="1"/>
    <col min="4" max="4" width="16.21875" customWidth="1"/>
    <col min="5" max="5" width="19" customWidth="1"/>
    <col min="6" max="21" width="11.77734375" customWidth="1"/>
  </cols>
  <sheetData>
    <row r="2" spans="2:21" x14ac:dyDescent="0.3">
      <c r="B2" s="164" t="s">
        <v>83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</row>
    <row r="3" spans="2:21" ht="4.8" customHeight="1" x14ac:dyDescent="0.3"/>
    <row r="4" spans="2:21" x14ac:dyDescent="0.3">
      <c r="B4" t="s">
        <v>139</v>
      </c>
      <c r="D4" s="213" t="s">
        <v>117</v>
      </c>
    </row>
    <row r="5" spans="2:21" x14ac:dyDescent="0.3">
      <c r="B5" t="s">
        <v>140</v>
      </c>
    </row>
    <row r="6" spans="2:21" ht="6" customHeight="1" x14ac:dyDescent="0.3"/>
    <row r="7" spans="2:21" s="61" customFormat="1" x14ac:dyDescent="0.3">
      <c r="B7" s="61" t="s">
        <v>141</v>
      </c>
      <c r="C7" s="211" t="s">
        <v>135</v>
      </c>
      <c r="D7" s="211" t="s">
        <v>136</v>
      </c>
    </row>
    <row r="8" spans="2:21" x14ac:dyDescent="0.3">
      <c r="B8" t="s">
        <v>137</v>
      </c>
      <c r="C8" s="212">
        <f>'Property Summary'!K4</f>
        <v>0.11</v>
      </c>
      <c r="D8" s="4">
        <f ca="1">'Property Summary'!L4</f>
        <v>586487.09624999983</v>
      </c>
    </row>
    <row r="9" spans="2:21" x14ac:dyDescent="0.3">
      <c r="B9" t="s">
        <v>138</v>
      </c>
      <c r="C9" s="212">
        <f>'Property Summary'!K5</f>
        <v>0.89</v>
      </c>
      <c r="D9" s="4">
        <f ca="1">'Property Summary'!L5</f>
        <v>4745213.7787499987</v>
      </c>
    </row>
    <row r="10" spans="2:21" x14ac:dyDescent="0.3">
      <c r="B10" t="s">
        <v>142</v>
      </c>
      <c r="D10" s="97">
        <f ca="1">SUM(D8:D9)</f>
        <v>5331700.8749999981</v>
      </c>
    </row>
    <row r="12" spans="2:21" x14ac:dyDescent="0.3">
      <c r="B12" s="102"/>
      <c r="C12" s="102"/>
      <c r="D12" s="102"/>
      <c r="E12" s="102"/>
      <c r="F12" s="417" t="s">
        <v>144</v>
      </c>
      <c r="G12" s="417"/>
      <c r="H12" s="419" t="s">
        <v>145</v>
      </c>
      <c r="I12" s="419"/>
      <c r="J12" s="102"/>
      <c r="K12" s="102"/>
      <c r="L12" s="102"/>
      <c r="M12" s="102"/>
      <c r="N12" s="102"/>
      <c r="O12" s="102"/>
    </row>
    <row r="13" spans="2:21" x14ac:dyDescent="0.3">
      <c r="B13" s="54" t="s">
        <v>143</v>
      </c>
      <c r="C13" s="54"/>
      <c r="D13" s="54"/>
      <c r="E13" s="54"/>
      <c r="F13" s="418"/>
      <c r="G13" s="418"/>
      <c r="H13" s="54" t="s">
        <v>146</v>
      </c>
      <c r="I13" s="54" t="s">
        <v>147</v>
      </c>
      <c r="J13" s="221" t="s">
        <v>148</v>
      </c>
      <c r="K13" s="54"/>
      <c r="L13" s="54"/>
      <c r="M13" s="54"/>
      <c r="N13" s="54"/>
      <c r="O13" s="54"/>
    </row>
    <row r="14" spans="2:21" x14ac:dyDescent="0.3">
      <c r="B14" t="s">
        <v>149</v>
      </c>
      <c r="D14" s="214" t="s">
        <v>153</v>
      </c>
      <c r="E14" s="215">
        <f>D15</f>
        <v>0.06</v>
      </c>
      <c r="F14" s="217" t="s">
        <v>137</v>
      </c>
      <c r="G14" s="217" t="s">
        <v>154</v>
      </c>
      <c r="H14" s="218">
        <f>Equity_Share_Sponsor</f>
        <v>0.11</v>
      </c>
      <c r="I14" s="212">
        <f>1-H14</f>
        <v>0.89</v>
      </c>
      <c r="J14" s="220" t="s">
        <v>155</v>
      </c>
    </row>
    <row r="15" spans="2:21" x14ac:dyDescent="0.3">
      <c r="B15" t="s">
        <v>150</v>
      </c>
      <c r="D15" s="216">
        <v>0.06</v>
      </c>
      <c r="E15" s="339">
        <f>D16</f>
        <v>0.12</v>
      </c>
      <c r="F15" s="219">
        <v>0.2</v>
      </c>
      <c r="G15" s="212">
        <f>1-F15</f>
        <v>0.8</v>
      </c>
      <c r="H15" s="212">
        <f>1-(Equity_Share_LP*G15)</f>
        <v>0.28799999999999992</v>
      </c>
      <c r="I15" s="212">
        <f>1-H15</f>
        <v>0.71200000000000008</v>
      </c>
      <c r="J15" s="220" t="s">
        <v>156</v>
      </c>
    </row>
    <row r="16" spans="2:21" x14ac:dyDescent="0.3">
      <c r="B16" t="s">
        <v>151</v>
      </c>
      <c r="D16" s="216">
        <v>0.12</v>
      </c>
      <c r="E16" s="339">
        <f>D17</f>
        <v>0.15</v>
      </c>
      <c r="F16" s="219">
        <v>0.2</v>
      </c>
      <c r="G16" s="212">
        <f t="shared" ref="G16:G17" si="0">1-F16</f>
        <v>0.8</v>
      </c>
      <c r="H16" s="212">
        <f>1-(Equity_Share_LP*G16)</f>
        <v>0.28799999999999992</v>
      </c>
      <c r="I16" s="212">
        <f t="shared" ref="I16:I17" si="1">1-H16</f>
        <v>0.71200000000000008</v>
      </c>
      <c r="J16" s="220" t="s">
        <v>157</v>
      </c>
    </row>
    <row r="17" spans="2:21" x14ac:dyDescent="0.3">
      <c r="B17" t="s">
        <v>152</v>
      </c>
      <c r="D17" s="216">
        <v>0.15</v>
      </c>
      <c r="F17" s="219">
        <v>0.2</v>
      </c>
      <c r="G17" s="212">
        <f t="shared" si="0"/>
        <v>0.8</v>
      </c>
      <c r="H17" s="212">
        <f>1-(Equity_Share_LP*G17)</f>
        <v>0.28799999999999992</v>
      </c>
      <c r="I17" s="212">
        <f t="shared" si="1"/>
        <v>0.71200000000000008</v>
      </c>
      <c r="J17" s="220" t="s">
        <v>158</v>
      </c>
    </row>
    <row r="19" spans="2:21" x14ac:dyDescent="0.3">
      <c r="B19" s="225" t="s">
        <v>159</v>
      </c>
      <c r="C19" s="54"/>
      <c r="D19" s="54"/>
      <c r="E19" s="54"/>
      <c r="F19" s="224">
        <v>0</v>
      </c>
      <c r="G19" s="224">
        <f>IF(OR('Property Returns'!D3="",'Property Returns'!D3&gt;Analysis_Period),"",'Property Returns'!D3)</f>
        <v>1</v>
      </c>
      <c r="H19" s="224">
        <f>IF(OR('Property Returns'!E3="",'Property Returns'!E3&gt;Analysis_Period),"",'Property Returns'!E3)</f>
        <v>2</v>
      </c>
      <c r="I19" s="224">
        <f>IF(OR('Property Returns'!F3="",'Property Returns'!F3&gt;Analysis_Period),"",'Property Returns'!F3)</f>
        <v>3</v>
      </c>
      <c r="J19" s="224">
        <f>IF(OR('Property Returns'!G3="",'Property Returns'!G3&gt;Analysis_Period),"",'Property Returns'!G3)</f>
        <v>4</v>
      </c>
      <c r="K19" s="224">
        <f>IF(OR('Property Returns'!H3="",'Property Returns'!H3&gt;Analysis_Period),"",'Property Returns'!H3)</f>
        <v>5</v>
      </c>
      <c r="L19" s="224" t="str">
        <f>IF(OR('Property Returns'!I3="",'Property Returns'!I3&gt;Analysis_Period),"",'Property Returns'!I3)</f>
        <v/>
      </c>
      <c r="M19" s="224" t="str">
        <f>IF(OR('Property Returns'!J3="",'Property Returns'!J3&gt;Analysis_Period),"",'Property Returns'!J3)</f>
        <v/>
      </c>
      <c r="N19" s="224" t="str">
        <f>IF(OR('Property Returns'!K3="",'Property Returns'!K3&gt;Analysis_Period),"",'Property Returns'!K3)</f>
        <v/>
      </c>
      <c r="O19" s="224" t="str">
        <f>IF(OR('Property Returns'!L3="",'Property Returns'!L3&gt;Analysis_Period),"",'Property Returns'!L3)</f>
        <v/>
      </c>
      <c r="P19" s="224" t="str">
        <f>IF(OR('Property Returns'!M3="",'Property Returns'!M3&gt;Analysis_Period),"",'Property Returns'!M3)</f>
        <v/>
      </c>
      <c r="Q19" s="224" t="str">
        <f>IF(OR('Property Returns'!N3="",'Property Returns'!N3&gt;Analysis_Period),"",'Property Returns'!N3)</f>
        <v/>
      </c>
      <c r="R19" s="224" t="str">
        <f>IF(OR('Property Returns'!O3="",'Property Returns'!O3&gt;Analysis_Period),"",'Property Returns'!O3)</f>
        <v/>
      </c>
      <c r="S19" s="224" t="str">
        <f>IF(OR('Property Returns'!P3="",'Property Returns'!P3&gt;Analysis_Period),"",'Property Returns'!P3)</f>
        <v/>
      </c>
      <c r="T19" s="224" t="str">
        <f>IF(OR('Property Returns'!Q3="",'Property Returns'!Q3&gt;Analysis_Period),"",'Property Returns'!Q3)</f>
        <v/>
      </c>
      <c r="U19" s="224" t="str">
        <f>IF(OR('Property Returns'!R3="",'Property Returns'!R3&gt;Analysis_Period),"",'Property Returns'!R3)</f>
        <v/>
      </c>
    </row>
    <row r="34" spans="2:22" ht="15" thickBot="1" x14ac:dyDescent="0.35"/>
    <row r="35" spans="2:22" x14ac:dyDescent="0.3">
      <c r="B35" s="367" t="s">
        <v>160</v>
      </c>
      <c r="C35" s="368"/>
      <c r="D35" s="368"/>
      <c r="E35" s="368"/>
      <c r="F35" s="369">
        <f>F19</f>
        <v>0</v>
      </c>
      <c r="G35" s="369">
        <f t="shared" ref="G35:U35" si="2">G19</f>
        <v>1</v>
      </c>
      <c r="H35" s="369">
        <f t="shared" si="2"/>
        <v>2</v>
      </c>
      <c r="I35" s="369">
        <f t="shared" si="2"/>
        <v>3</v>
      </c>
      <c r="J35" s="369">
        <f t="shared" si="2"/>
        <v>4</v>
      </c>
      <c r="K35" s="369">
        <f t="shared" si="2"/>
        <v>5</v>
      </c>
      <c r="L35" s="369" t="str">
        <f t="shared" si="2"/>
        <v/>
      </c>
      <c r="M35" s="369" t="str">
        <f t="shared" si="2"/>
        <v/>
      </c>
      <c r="N35" s="369" t="str">
        <f t="shared" si="2"/>
        <v/>
      </c>
      <c r="O35" s="369" t="str">
        <f t="shared" si="2"/>
        <v/>
      </c>
      <c r="P35" s="369" t="str">
        <f t="shared" si="2"/>
        <v/>
      </c>
      <c r="Q35" s="369" t="str">
        <f t="shared" si="2"/>
        <v/>
      </c>
      <c r="R35" s="369" t="str">
        <f t="shared" si="2"/>
        <v/>
      </c>
      <c r="S35" s="369" t="str">
        <f t="shared" si="2"/>
        <v/>
      </c>
      <c r="T35" s="369" t="str">
        <f t="shared" si="2"/>
        <v/>
      </c>
      <c r="U35" s="370" t="str">
        <f t="shared" si="2"/>
        <v/>
      </c>
    </row>
    <row r="36" spans="2:22" x14ac:dyDescent="0.3">
      <c r="B36" s="111"/>
      <c r="C36" s="102"/>
      <c r="D36" s="102"/>
      <c r="E36" s="102" t="s">
        <v>84</v>
      </c>
      <c r="F36" s="371">
        <f>EOMONTH(G36,-12)</f>
        <v>43830</v>
      </c>
      <c r="G36" s="371">
        <f>IF(G35="","",'Property Returns'!D4)</f>
        <v>44196</v>
      </c>
      <c r="H36" s="371">
        <f>IF(H35="","",'Property Returns'!E4)</f>
        <v>44561</v>
      </c>
      <c r="I36" s="371">
        <f>IF(I35="","",'Property Returns'!F4)</f>
        <v>44926</v>
      </c>
      <c r="J36" s="371">
        <f>IF(J35="","",'Property Returns'!G4)</f>
        <v>45291</v>
      </c>
      <c r="K36" s="371">
        <f>IF(K35="","",'Property Returns'!H4)</f>
        <v>45657</v>
      </c>
      <c r="L36" s="371" t="str">
        <f>IF(L35="","",'Property Returns'!I4)</f>
        <v/>
      </c>
      <c r="M36" s="371" t="str">
        <f>IF(M35="","",'Property Returns'!J4)</f>
        <v/>
      </c>
      <c r="N36" s="371" t="str">
        <f>IF(N35="","",'Property Returns'!K4)</f>
        <v/>
      </c>
      <c r="O36" s="371" t="str">
        <f>IF(O35="","",'Property Returns'!L4)</f>
        <v/>
      </c>
      <c r="P36" s="371" t="str">
        <f>IF(P35="","",'Property Returns'!M4)</f>
        <v/>
      </c>
      <c r="Q36" s="371" t="str">
        <f>IF(Q35="","",'Property Returns'!N4)</f>
        <v/>
      </c>
      <c r="R36" s="371" t="str">
        <f>IF(R35="","",'Property Returns'!O4)</f>
        <v/>
      </c>
      <c r="S36" s="371" t="str">
        <f>IF(S35="","",'Property Returns'!P4)</f>
        <v/>
      </c>
      <c r="T36" s="371" t="str">
        <f>IF(T35="","",'Property Returns'!Q4)</f>
        <v/>
      </c>
      <c r="U36" s="372" t="str">
        <f>IF(U35="","",'Property Returns'!R4)</f>
        <v/>
      </c>
    </row>
    <row r="37" spans="2:22" x14ac:dyDescent="0.3">
      <c r="B37" s="111" t="s">
        <v>161</v>
      </c>
      <c r="C37" s="102"/>
      <c r="D37" s="102"/>
      <c r="E37" s="102"/>
      <c r="F37" s="358">
        <f ca="1">-Total_Equity</f>
        <v>-5331700.8749999981</v>
      </c>
      <c r="G37" s="358">
        <f ca="1">IF(G35="","",'Property Returns'!D42)</f>
        <v>368101.81950000004</v>
      </c>
      <c r="H37" s="358">
        <f ca="1">IF(H35="","",'Property Returns'!E42)</f>
        <v>450738.75951200031</v>
      </c>
      <c r="I37" s="358">
        <f ca="1">IF(I35="","",'Property Returns'!F42)</f>
        <v>508271.49887459999</v>
      </c>
      <c r="J37" s="358">
        <f ca="1">IF(J35="","",'Property Returns'!G42)</f>
        <v>346137.33902763005</v>
      </c>
      <c r="K37" s="358">
        <f ca="1">IF(K35="","",'Property Returns'!H42)</f>
        <v>8180374.7803569101</v>
      </c>
      <c r="L37" s="358" t="str">
        <f>IF(L35="","",'Property Returns'!I42)</f>
        <v/>
      </c>
      <c r="M37" s="358" t="str">
        <f>IF(M35="","",'Property Returns'!J42)</f>
        <v/>
      </c>
      <c r="N37" s="358" t="str">
        <f>IF(N35="","",'Property Returns'!K42)</f>
        <v/>
      </c>
      <c r="O37" s="358" t="str">
        <f>IF(O35="","",'Property Returns'!L42)</f>
        <v/>
      </c>
      <c r="P37" s="358" t="str">
        <f>IF(P35="","",'Property Returns'!M42)</f>
        <v/>
      </c>
      <c r="Q37" s="358" t="str">
        <f>IF(Q35="","",'Property Returns'!N42)</f>
        <v/>
      </c>
      <c r="R37" s="358" t="str">
        <f>IF(R35="","",'Property Returns'!O42)</f>
        <v/>
      </c>
      <c r="S37" s="358" t="str">
        <f>IF(S35="","",'Property Returns'!P42)</f>
        <v/>
      </c>
      <c r="T37" s="358" t="str">
        <f>IF(T35="","",'Property Returns'!Q42)</f>
        <v/>
      </c>
      <c r="U37" s="359" t="str">
        <f>IF(U35="","",'Property Returns'!R42)</f>
        <v/>
      </c>
    </row>
    <row r="38" spans="2:22" x14ac:dyDescent="0.3">
      <c r="B38" s="373" t="s">
        <v>162</v>
      </c>
      <c r="C38" s="102"/>
      <c r="D38" s="102"/>
      <c r="E38" s="102"/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  <c r="Q38" s="358"/>
      <c r="R38" s="358"/>
      <c r="S38" s="358"/>
      <c r="T38" s="358"/>
      <c r="U38" s="359"/>
    </row>
    <row r="39" spans="2:22" x14ac:dyDescent="0.3">
      <c r="B39" s="373" t="s">
        <v>163</v>
      </c>
      <c r="C39" s="102"/>
      <c r="D39" s="102"/>
      <c r="E39" s="102"/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  <c r="Q39" s="358"/>
      <c r="R39" s="358"/>
      <c r="S39" s="358"/>
      <c r="T39" s="358"/>
      <c r="U39" s="359"/>
    </row>
    <row r="40" spans="2:22" x14ac:dyDescent="0.3">
      <c r="B40" s="111" t="s">
        <v>164</v>
      </c>
      <c r="C40" s="102"/>
      <c r="D40" s="102"/>
      <c r="E40" s="102"/>
      <c r="F40" s="358">
        <f ca="1">IF(F35="","",F37-F38-F39)</f>
        <v>-5331700.8749999981</v>
      </c>
      <c r="G40" s="358">
        <f t="shared" ref="G40:U40" ca="1" si="3">IF(G35="","",G37-G38-G39)</f>
        <v>368101.81950000004</v>
      </c>
      <c r="H40" s="358">
        <f t="shared" ca="1" si="3"/>
        <v>450738.75951200031</v>
      </c>
      <c r="I40" s="358">
        <f t="shared" ca="1" si="3"/>
        <v>508271.49887459999</v>
      </c>
      <c r="J40" s="358">
        <f t="shared" ca="1" si="3"/>
        <v>346137.33902763005</v>
      </c>
      <c r="K40" s="358">
        <f t="shared" ca="1" si="3"/>
        <v>8180374.7803569101</v>
      </c>
      <c r="L40" s="358" t="str">
        <f t="shared" si="3"/>
        <v/>
      </c>
      <c r="M40" s="358" t="str">
        <f t="shared" si="3"/>
        <v/>
      </c>
      <c r="N40" s="358" t="str">
        <f t="shared" si="3"/>
        <v/>
      </c>
      <c r="O40" s="358" t="str">
        <f t="shared" si="3"/>
        <v/>
      </c>
      <c r="P40" s="358" t="str">
        <f t="shared" si="3"/>
        <v/>
      </c>
      <c r="Q40" s="358" t="str">
        <f t="shared" si="3"/>
        <v/>
      </c>
      <c r="R40" s="358" t="str">
        <f t="shared" si="3"/>
        <v/>
      </c>
      <c r="S40" s="358" t="str">
        <f t="shared" si="3"/>
        <v/>
      </c>
      <c r="T40" s="358" t="str">
        <f t="shared" si="3"/>
        <v/>
      </c>
      <c r="U40" s="359" t="str">
        <f t="shared" si="3"/>
        <v/>
      </c>
    </row>
    <row r="41" spans="2:22" x14ac:dyDescent="0.3">
      <c r="B41" s="111" t="s">
        <v>35</v>
      </c>
      <c r="C41" s="102"/>
      <c r="D41" s="102"/>
      <c r="E41" s="102"/>
      <c r="F41" s="107">
        <f ca="1">IRR(F40:U40)</f>
        <v>0.14647183794777274</v>
      </c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3"/>
    </row>
    <row r="42" spans="2:22" ht="15" thickBot="1" x14ac:dyDescent="0.35">
      <c r="B42" s="112" t="s">
        <v>165</v>
      </c>
      <c r="C42" s="113"/>
      <c r="D42" s="113"/>
      <c r="E42" s="113"/>
      <c r="F42" s="374">
        <f ca="1">ABS(SUMIF(F40:U40,"&gt;0")/SUMIF(F40:U40,"&lt;0"))</f>
        <v>1.8481202205986742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4"/>
    </row>
    <row r="43" spans="2:22" ht="6.6" customHeight="1" thickBot="1" x14ac:dyDescent="0.35"/>
    <row r="44" spans="2:22" x14ac:dyDescent="0.3">
      <c r="B44" s="340" t="s">
        <v>166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2:22" s="223" customFormat="1" x14ac:dyDescent="0.3">
      <c r="B45" s="343" t="s">
        <v>167</v>
      </c>
      <c r="C45" s="226">
        <f>D15</f>
        <v>0.06</v>
      </c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356"/>
    </row>
    <row r="46" spans="2:22" s="4" customFormat="1" x14ac:dyDescent="0.3">
      <c r="B46" s="111" t="s">
        <v>168</v>
      </c>
      <c r="C46" s="357"/>
      <c r="D46" s="357"/>
      <c r="E46" s="357"/>
      <c r="F46" s="358">
        <f>IF(F35="","",E51)</f>
        <v>0</v>
      </c>
      <c r="G46" s="358">
        <f t="shared" ref="G46:U46" ca="1" si="4">IF(G35="","",F51)</f>
        <v>4745213.7787499987</v>
      </c>
      <c r="H46" s="358">
        <f t="shared" ca="1" si="4"/>
        <v>4702315.9861199986</v>
      </c>
      <c r="I46" s="358">
        <f t="shared" ca="1" si="4"/>
        <v>4583297.4493215187</v>
      </c>
      <c r="J46" s="358">
        <f t="shared" ca="1" si="4"/>
        <v>4405933.6622824157</v>
      </c>
      <c r="K46" s="358">
        <f t="shared" ca="1" si="4"/>
        <v>4362227.4502847698</v>
      </c>
      <c r="L46" s="358" t="str">
        <f t="shared" si="4"/>
        <v/>
      </c>
      <c r="M46" s="358" t="str">
        <f t="shared" si="4"/>
        <v/>
      </c>
      <c r="N46" s="358" t="str">
        <f t="shared" si="4"/>
        <v/>
      </c>
      <c r="O46" s="358" t="str">
        <f t="shared" si="4"/>
        <v/>
      </c>
      <c r="P46" s="358" t="str">
        <f t="shared" si="4"/>
        <v/>
      </c>
      <c r="Q46" s="358" t="str">
        <f t="shared" si="4"/>
        <v/>
      </c>
      <c r="R46" s="358" t="str">
        <f t="shared" si="4"/>
        <v/>
      </c>
      <c r="S46" s="358" t="str">
        <f t="shared" si="4"/>
        <v/>
      </c>
      <c r="T46" s="358" t="str">
        <f t="shared" si="4"/>
        <v/>
      </c>
      <c r="U46" s="359" t="str">
        <f t="shared" si="4"/>
        <v/>
      </c>
      <c r="V46" s="228"/>
    </row>
    <row r="47" spans="2:22" x14ac:dyDescent="0.3">
      <c r="B47" s="111" t="s">
        <v>169</v>
      </c>
      <c r="C47" s="102"/>
      <c r="D47" s="102"/>
      <c r="E47" s="102"/>
      <c r="F47" s="360" t="str">
        <f ca="1">IF(ROUND(SUM(G47:U47),0)=ROUND(SUM(F49:U49),0),"All Capital Returned", "Capital Not Returned")</f>
        <v>All Capital Returned</v>
      </c>
      <c r="G47" s="345">
        <f ca="1">IF(G35="","",G50-G48)</f>
        <v>42897.792630000098</v>
      </c>
      <c r="H47" s="345">
        <f t="shared" ref="H47:U47" ca="1" si="5">IF(H35="","",H50-H48)</f>
        <v>119018.53679848037</v>
      </c>
      <c r="I47" s="345">
        <f t="shared" ca="1" si="5"/>
        <v>177363.78703910293</v>
      </c>
      <c r="J47" s="345">
        <f t="shared" ca="1" si="5"/>
        <v>43706.211997645791</v>
      </c>
      <c r="K47" s="345">
        <f t="shared" ca="1" si="5"/>
        <v>4362227.4502847698</v>
      </c>
      <c r="L47" s="345" t="str">
        <f t="shared" si="5"/>
        <v/>
      </c>
      <c r="M47" s="345" t="str">
        <f t="shared" si="5"/>
        <v/>
      </c>
      <c r="N47" s="345" t="str">
        <f t="shared" si="5"/>
        <v/>
      </c>
      <c r="O47" s="345" t="str">
        <f t="shared" si="5"/>
        <v/>
      </c>
      <c r="P47" s="345" t="str">
        <f t="shared" si="5"/>
        <v/>
      </c>
      <c r="Q47" s="345" t="str">
        <f t="shared" si="5"/>
        <v/>
      </c>
      <c r="R47" s="345" t="str">
        <f t="shared" si="5"/>
        <v/>
      </c>
      <c r="S47" s="345" t="str">
        <f t="shared" si="5"/>
        <v/>
      </c>
      <c r="T47" s="345" t="str">
        <f t="shared" si="5"/>
        <v/>
      </c>
      <c r="U47" s="346" t="str">
        <f t="shared" si="5"/>
        <v/>
      </c>
      <c r="V47" s="222"/>
    </row>
    <row r="48" spans="2:22" x14ac:dyDescent="0.3">
      <c r="B48" s="111" t="s">
        <v>170</v>
      </c>
      <c r="C48" s="102"/>
      <c r="D48" s="102"/>
      <c r="E48" s="102"/>
      <c r="F48" s="345">
        <f>IF(F35="","",F46*$C$45)</f>
        <v>0</v>
      </c>
      <c r="G48" s="345">
        <f t="shared" ref="G48:U48" ca="1" si="6">IF(G35="","",G46*$C$45)</f>
        <v>284712.82672499993</v>
      </c>
      <c r="H48" s="345">
        <f t="shared" ca="1" si="6"/>
        <v>282138.95916719991</v>
      </c>
      <c r="I48" s="345">
        <f t="shared" ca="1" si="6"/>
        <v>274997.84695929108</v>
      </c>
      <c r="J48" s="345">
        <f t="shared" ca="1" si="6"/>
        <v>264356.01973694493</v>
      </c>
      <c r="K48" s="345">
        <f t="shared" ca="1" si="6"/>
        <v>261733.64701708619</v>
      </c>
      <c r="L48" s="345" t="str">
        <f t="shared" si="6"/>
        <v/>
      </c>
      <c r="M48" s="345" t="str">
        <f t="shared" si="6"/>
        <v/>
      </c>
      <c r="N48" s="345" t="str">
        <f t="shared" si="6"/>
        <v/>
      </c>
      <c r="O48" s="345" t="str">
        <f t="shared" si="6"/>
        <v/>
      </c>
      <c r="P48" s="345" t="str">
        <f t="shared" si="6"/>
        <v/>
      </c>
      <c r="Q48" s="345" t="str">
        <f t="shared" si="6"/>
        <v/>
      </c>
      <c r="R48" s="345" t="str">
        <f t="shared" si="6"/>
        <v/>
      </c>
      <c r="S48" s="345" t="str">
        <f t="shared" si="6"/>
        <v/>
      </c>
      <c r="T48" s="345" t="str">
        <f t="shared" si="6"/>
        <v/>
      </c>
      <c r="U48" s="346" t="str">
        <f t="shared" si="6"/>
        <v/>
      </c>
      <c r="V48" s="222"/>
    </row>
    <row r="49" spans="2:22" x14ac:dyDescent="0.3">
      <c r="B49" s="111" t="s">
        <v>171</v>
      </c>
      <c r="C49" s="102"/>
      <c r="D49" s="102"/>
      <c r="E49" s="102"/>
      <c r="F49" s="358">
        <f t="shared" ref="F49:U49" ca="1" si="7">IF(F35="","",IF(F40&lt;0,ABS(Equity_Share_LP*F40),0))</f>
        <v>4745213.7787499987</v>
      </c>
      <c r="G49" s="358">
        <f t="shared" ca="1" si="7"/>
        <v>0</v>
      </c>
      <c r="H49" s="358">
        <f t="shared" ca="1" si="7"/>
        <v>0</v>
      </c>
      <c r="I49" s="358">
        <f t="shared" ca="1" si="7"/>
        <v>0</v>
      </c>
      <c r="J49" s="358">
        <f t="shared" ca="1" si="7"/>
        <v>0</v>
      </c>
      <c r="K49" s="358">
        <f t="shared" ca="1" si="7"/>
        <v>0</v>
      </c>
      <c r="L49" s="358" t="str">
        <f t="shared" si="7"/>
        <v/>
      </c>
      <c r="M49" s="358" t="str">
        <f t="shared" si="7"/>
        <v/>
      </c>
      <c r="N49" s="358" t="str">
        <f t="shared" si="7"/>
        <v/>
      </c>
      <c r="O49" s="358" t="str">
        <f t="shared" si="7"/>
        <v/>
      </c>
      <c r="P49" s="358" t="str">
        <f t="shared" si="7"/>
        <v/>
      </c>
      <c r="Q49" s="358" t="str">
        <f t="shared" si="7"/>
        <v/>
      </c>
      <c r="R49" s="358" t="str">
        <f t="shared" si="7"/>
        <v/>
      </c>
      <c r="S49" s="358" t="str">
        <f t="shared" si="7"/>
        <v/>
      </c>
      <c r="T49" s="358" t="str">
        <f t="shared" si="7"/>
        <v/>
      </c>
      <c r="U49" s="359" t="str">
        <f t="shared" si="7"/>
        <v/>
      </c>
      <c r="V49" s="222"/>
    </row>
    <row r="50" spans="2:22" s="1" customFormat="1" x14ac:dyDescent="0.3">
      <c r="B50" s="361" t="s">
        <v>172</v>
      </c>
      <c r="C50" s="362"/>
      <c r="D50" s="362"/>
      <c r="E50" s="362"/>
      <c r="F50" s="363">
        <f ca="1">IF(F35="","",IF(F40&lt;0,0,MIN(F48,F40)))</f>
        <v>0</v>
      </c>
      <c r="G50" s="363">
        <f t="shared" ref="G50:U50" ca="1" si="8">IF(G35="","",IF(G40&lt;0,0,MIN(G46+G48,G40*Equity_Share_LP)))</f>
        <v>327610.61935500003</v>
      </c>
      <c r="H50" s="363">
        <f t="shared" ca="1" si="8"/>
        <v>401157.49596568028</v>
      </c>
      <c r="I50" s="363">
        <f t="shared" ca="1" si="8"/>
        <v>452361.63399839401</v>
      </c>
      <c r="J50" s="363">
        <f t="shared" ca="1" si="8"/>
        <v>308062.23173459072</v>
      </c>
      <c r="K50" s="363">
        <f t="shared" ca="1" si="8"/>
        <v>4623961.0973018557</v>
      </c>
      <c r="L50" s="363" t="str">
        <f t="shared" si="8"/>
        <v/>
      </c>
      <c r="M50" s="363" t="str">
        <f t="shared" si="8"/>
        <v/>
      </c>
      <c r="N50" s="363" t="str">
        <f t="shared" si="8"/>
        <v/>
      </c>
      <c r="O50" s="363" t="str">
        <f t="shared" si="8"/>
        <v/>
      </c>
      <c r="P50" s="363" t="str">
        <f t="shared" si="8"/>
        <v/>
      </c>
      <c r="Q50" s="363" t="str">
        <f t="shared" si="8"/>
        <v/>
      </c>
      <c r="R50" s="363" t="str">
        <f t="shared" si="8"/>
        <v/>
      </c>
      <c r="S50" s="363" t="str">
        <f t="shared" si="8"/>
        <v/>
      </c>
      <c r="T50" s="363" t="str">
        <f t="shared" si="8"/>
        <v/>
      </c>
      <c r="U50" s="364" t="str">
        <f t="shared" si="8"/>
        <v/>
      </c>
      <c r="V50" s="231"/>
    </row>
    <row r="51" spans="2:22" x14ac:dyDescent="0.3">
      <c r="B51" s="111" t="s">
        <v>173</v>
      </c>
      <c r="C51" s="102"/>
      <c r="D51" s="102"/>
      <c r="E51" s="102"/>
      <c r="F51" s="345">
        <f ca="1">IF(F35="","",F46+F48+F49-F50)</f>
        <v>4745213.7787499987</v>
      </c>
      <c r="G51" s="345">
        <f t="shared" ref="G51:U51" ca="1" si="9">IF(G35="","",G46+G48+G49-G50)</f>
        <v>4702315.9861199986</v>
      </c>
      <c r="H51" s="345">
        <f t="shared" ca="1" si="9"/>
        <v>4583297.4493215187</v>
      </c>
      <c r="I51" s="345">
        <f t="shared" ca="1" si="9"/>
        <v>4405933.6622824157</v>
      </c>
      <c r="J51" s="345">
        <f t="shared" ca="1" si="9"/>
        <v>4362227.4502847698</v>
      </c>
      <c r="K51" s="345">
        <f t="shared" ca="1" si="9"/>
        <v>0</v>
      </c>
      <c r="L51" s="345" t="str">
        <f t="shared" si="9"/>
        <v/>
      </c>
      <c r="M51" s="345" t="str">
        <f t="shared" si="9"/>
        <v/>
      </c>
      <c r="N51" s="345" t="str">
        <f t="shared" si="9"/>
        <v/>
      </c>
      <c r="O51" s="345" t="str">
        <f t="shared" si="9"/>
        <v/>
      </c>
      <c r="P51" s="345" t="str">
        <f t="shared" si="9"/>
        <v/>
      </c>
      <c r="Q51" s="345" t="str">
        <f t="shared" si="9"/>
        <v/>
      </c>
      <c r="R51" s="345" t="str">
        <f t="shared" si="9"/>
        <v/>
      </c>
      <c r="S51" s="345" t="str">
        <f t="shared" si="9"/>
        <v/>
      </c>
      <c r="T51" s="345" t="str">
        <f t="shared" si="9"/>
        <v/>
      </c>
      <c r="U51" s="346" t="str">
        <f t="shared" si="9"/>
        <v/>
      </c>
      <c r="V51" s="222"/>
    </row>
    <row r="52" spans="2:22" x14ac:dyDescent="0.3">
      <c r="B52" s="349">
        <f>C45</f>
        <v>0.06</v>
      </c>
      <c r="C52" s="102"/>
      <c r="D52" s="102"/>
      <c r="E52" s="350">
        <f ca="1">IRR(F52:U52)</f>
        <v>6.0000000000000719E-2</v>
      </c>
      <c r="F52" s="345">
        <f ca="1">IF(F35="","",SUM(-F49,F50))</f>
        <v>-4745213.7787499987</v>
      </c>
      <c r="G52" s="345">
        <f t="shared" ref="G52:U52" ca="1" si="10">IF(G35="","",SUM(-G49,G50))</f>
        <v>327610.61935500003</v>
      </c>
      <c r="H52" s="345">
        <f t="shared" ca="1" si="10"/>
        <v>401157.49596568028</v>
      </c>
      <c r="I52" s="345">
        <f t="shared" ca="1" si="10"/>
        <v>452361.63399839401</v>
      </c>
      <c r="J52" s="345">
        <f t="shared" ca="1" si="10"/>
        <v>308062.23173459072</v>
      </c>
      <c r="K52" s="345">
        <f t="shared" ca="1" si="10"/>
        <v>4623961.0973018557</v>
      </c>
      <c r="L52" s="345" t="str">
        <f t="shared" si="10"/>
        <v/>
      </c>
      <c r="M52" s="345" t="str">
        <f t="shared" si="10"/>
        <v/>
      </c>
      <c r="N52" s="345" t="str">
        <f t="shared" si="10"/>
        <v/>
      </c>
      <c r="O52" s="345" t="str">
        <f t="shared" si="10"/>
        <v/>
      </c>
      <c r="P52" s="345" t="str">
        <f t="shared" si="10"/>
        <v/>
      </c>
      <c r="Q52" s="345" t="str">
        <f t="shared" si="10"/>
        <v/>
      </c>
      <c r="R52" s="345" t="str">
        <f t="shared" si="10"/>
        <v/>
      </c>
      <c r="S52" s="345" t="str">
        <f t="shared" si="10"/>
        <v/>
      </c>
      <c r="T52" s="345" t="str">
        <f t="shared" si="10"/>
        <v/>
      </c>
      <c r="U52" s="346" t="str">
        <f t="shared" si="10"/>
        <v/>
      </c>
      <c r="V52" s="222"/>
    </row>
    <row r="53" spans="2:22" ht="6.6" customHeight="1" x14ac:dyDescent="0.3">
      <c r="B53" s="111"/>
      <c r="C53" s="102"/>
      <c r="D53" s="102"/>
      <c r="E53" s="102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6"/>
      <c r="V53" s="222"/>
    </row>
    <row r="54" spans="2:22" x14ac:dyDescent="0.3">
      <c r="B54" s="111" t="s">
        <v>174</v>
      </c>
      <c r="C54" s="102"/>
      <c r="D54" s="102"/>
      <c r="E54" s="102"/>
      <c r="F54" s="345">
        <f t="shared" ref="F54:U54" ca="1" si="11">IF(F35="","",F49/Equity_Share_LP*Equity_Share_Sponsor)</f>
        <v>586487.09624999983</v>
      </c>
      <c r="G54" s="345">
        <f t="shared" ca="1" si="11"/>
        <v>0</v>
      </c>
      <c r="H54" s="345">
        <f t="shared" ca="1" si="11"/>
        <v>0</v>
      </c>
      <c r="I54" s="345">
        <f t="shared" ca="1" si="11"/>
        <v>0</v>
      </c>
      <c r="J54" s="345">
        <f t="shared" ca="1" si="11"/>
        <v>0</v>
      </c>
      <c r="K54" s="345">
        <f t="shared" ca="1" si="11"/>
        <v>0</v>
      </c>
      <c r="L54" s="345" t="str">
        <f t="shared" si="11"/>
        <v/>
      </c>
      <c r="M54" s="345" t="str">
        <f t="shared" si="11"/>
        <v/>
      </c>
      <c r="N54" s="345" t="str">
        <f t="shared" si="11"/>
        <v/>
      </c>
      <c r="O54" s="345" t="str">
        <f t="shared" si="11"/>
        <v/>
      </c>
      <c r="P54" s="345" t="str">
        <f t="shared" si="11"/>
        <v/>
      </c>
      <c r="Q54" s="345" t="str">
        <f t="shared" si="11"/>
        <v/>
      </c>
      <c r="R54" s="345" t="str">
        <f t="shared" si="11"/>
        <v/>
      </c>
      <c r="S54" s="345" t="str">
        <f t="shared" si="11"/>
        <v/>
      </c>
      <c r="T54" s="345" t="str">
        <f t="shared" si="11"/>
        <v/>
      </c>
      <c r="U54" s="346" t="str">
        <f t="shared" si="11"/>
        <v/>
      </c>
      <c r="V54" s="222"/>
    </row>
    <row r="55" spans="2:22" ht="12.6" customHeight="1" x14ac:dyDescent="0.3">
      <c r="B55" s="111" t="s">
        <v>179</v>
      </c>
      <c r="C55" s="102"/>
      <c r="D55" s="102"/>
      <c r="E55" s="102"/>
      <c r="F55" s="345">
        <f t="shared" ref="F55:U55" ca="1" si="12">IF(F46="","",F50/Equity_Share_LP*Equity_Share_Sponsor)</f>
        <v>0</v>
      </c>
      <c r="G55" s="345">
        <f t="shared" ca="1" si="12"/>
        <v>40491.200145000003</v>
      </c>
      <c r="H55" s="345">
        <f t="shared" ca="1" si="12"/>
        <v>49581.263546320035</v>
      </c>
      <c r="I55" s="345">
        <f t="shared" ca="1" si="12"/>
        <v>55909.864876205997</v>
      </c>
      <c r="J55" s="345">
        <f t="shared" ca="1" si="12"/>
        <v>38075.107293039298</v>
      </c>
      <c r="K55" s="345">
        <f t="shared" ca="1" si="12"/>
        <v>571500.80977888103</v>
      </c>
      <c r="L55" s="345" t="str">
        <f t="shared" si="12"/>
        <v/>
      </c>
      <c r="M55" s="345" t="str">
        <f t="shared" si="12"/>
        <v/>
      </c>
      <c r="N55" s="345" t="str">
        <f t="shared" si="12"/>
        <v/>
      </c>
      <c r="O55" s="345" t="str">
        <f t="shared" si="12"/>
        <v/>
      </c>
      <c r="P55" s="345" t="str">
        <f t="shared" si="12"/>
        <v/>
      </c>
      <c r="Q55" s="345" t="str">
        <f t="shared" si="12"/>
        <v/>
      </c>
      <c r="R55" s="345" t="str">
        <f t="shared" si="12"/>
        <v/>
      </c>
      <c r="S55" s="345" t="str">
        <f t="shared" si="12"/>
        <v/>
      </c>
      <c r="T55" s="345" t="str">
        <f t="shared" si="12"/>
        <v/>
      </c>
      <c r="U55" s="346" t="str">
        <f t="shared" si="12"/>
        <v/>
      </c>
      <c r="V55" s="222"/>
    </row>
    <row r="56" spans="2:22" ht="12.6" customHeight="1" x14ac:dyDescent="0.3">
      <c r="B56" s="111" t="s">
        <v>172</v>
      </c>
      <c r="C56" s="102"/>
      <c r="D56" s="102"/>
      <c r="E56" s="102"/>
      <c r="F56" s="345">
        <f ca="1">F50</f>
        <v>0</v>
      </c>
      <c r="G56" s="345">
        <f t="shared" ref="G56:U56" ca="1" si="13">G50</f>
        <v>327610.61935500003</v>
      </c>
      <c r="H56" s="345">
        <f t="shared" ca="1" si="13"/>
        <v>401157.49596568028</v>
      </c>
      <c r="I56" s="345">
        <f t="shared" ca="1" si="13"/>
        <v>452361.63399839401</v>
      </c>
      <c r="J56" s="345">
        <f t="shared" ca="1" si="13"/>
        <v>308062.23173459072</v>
      </c>
      <c r="K56" s="345">
        <f t="shared" ca="1" si="13"/>
        <v>4623961.0973018557</v>
      </c>
      <c r="L56" s="345" t="str">
        <f t="shared" si="13"/>
        <v/>
      </c>
      <c r="M56" s="345" t="str">
        <f t="shared" si="13"/>
        <v/>
      </c>
      <c r="N56" s="345" t="str">
        <f t="shared" si="13"/>
        <v/>
      </c>
      <c r="O56" s="345" t="str">
        <f t="shared" si="13"/>
        <v/>
      </c>
      <c r="P56" s="345" t="str">
        <f t="shared" si="13"/>
        <v/>
      </c>
      <c r="Q56" s="345" t="str">
        <f t="shared" si="13"/>
        <v/>
      </c>
      <c r="R56" s="345" t="str">
        <f t="shared" si="13"/>
        <v/>
      </c>
      <c r="S56" s="345" t="str">
        <f t="shared" si="13"/>
        <v/>
      </c>
      <c r="T56" s="345" t="str">
        <f t="shared" si="13"/>
        <v/>
      </c>
      <c r="U56" s="346" t="str">
        <f t="shared" si="13"/>
        <v/>
      </c>
      <c r="V56" s="222"/>
    </row>
    <row r="57" spans="2:22" x14ac:dyDescent="0.3">
      <c r="B57" s="111" t="s">
        <v>175</v>
      </c>
      <c r="C57" s="102"/>
      <c r="D57" s="102"/>
      <c r="E57" s="102"/>
      <c r="F57" s="345">
        <f ca="1">IF(F35="","",F56+F55)</f>
        <v>0</v>
      </c>
      <c r="G57" s="345">
        <f t="shared" ref="G57:U57" ca="1" si="14">IF(G35="","",G56+G55)</f>
        <v>368101.81950000004</v>
      </c>
      <c r="H57" s="345">
        <f t="shared" ca="1" si="14"/>
        <v>450738.75951200031</v>
      </c>
      <c r="I57" s="345">
        <f t="shared" ca="1" si="14"/>
        <v>508271.49887459999</v>
      </c>
      <c r="J57" s="345">
        <f t="shared" ca="1" si="14"/>
        <v>346137.33902763005</v>
      </c>
      <c r="K57" s="345">
        <f t="shared" ca="1" si="14"/>
        <v>5195461.9070807369</v>
      </c>
      <c r="L57" s="345" t="str">
        <f t="shared" si="14"/>
        <v/>
      </c>
      <c r="M57" s="345" t="str">
        <f t="shared" si="14"/>
        <v/>
      </c>
      <c r="N57" s="345" t="str">
        <f t="shared" si="14"/>
        <v/>
      </c>
      <c r="O57" s="345" t="str">
        <f t="shared" si="14"/>
        <v/>
      </c>
      <c r="P57" s="345" t="str">
        <f t="shared" si="14"/>
        <v/>
      </c>
      <c r="Q57" s="345" t="str">
        <f t="shared" si="14"/>
        <v/>
      </c>
      <c r="R57" s="345" t="str">
        <f t="shared" si="14"/>
        <v/>
      </c>
      <c r="S57" s="345" t="str">
        <f t="shared" si="14"/>
        <v/>
      </c>
      <c r="T57" s="345" t="str">
        <f t="shared" si="14"/>
        <v/>
      </c>
      <c r="U57" s="346" t="str">
        <f t="shared" si="14"/>
        <v/>
      </c>
      <c r="V57" s="222"/>
    </row>
    <row r="58" spans="2:22" ht="15" thickBot="1" x14ac:dyDescent="0.35">
      <c r="B58" s="112" t="s">
        <v>176</v>
      </c>
      <c r="C58" s="113"/>
      <c r="D58" s="113"/>
      <c r="E58" s="113"/>
      <c r="F58" s="365">
        <f ca="1">IF(F35="","",IF(F40&lt;0,0,F40-F57))</f>
        <v>0</v>
      </c>
      <c r="G58" s="365">
        <f t="shared" ref="G58:U58" ca="1" si="15">IF(G35="","",IF(G40&lt;0,0,G40-G57))</f>
        <v>0</v>
      </c>
      <c r="H58" s="365">
        <f t="shared" ca="1" si="15"/>
        <v>0</v>
      </c>
      <c r="I58" s="365">
        <f t="shared" ca="1" si="15"/>
        <v>0</v>
      </c>
      <c r="J58" s="365">
        <f t="shared" ca="1" si="15"/>
        <v>0</v>
      </c>
      <c r="K58" s="365">
        <f t="shared" ca="1" si="15"/>
        <v>2984912.8732761731</v>
      </c>
      <c r="L58" s="365" t="str">
        <f t="shared" si="15"/>
        <v/>
      </c>
      <c r="M58" s="365" t="str">
        <f t="shared" si="15"/>
        <v/>
      </c>
      <c r="N58" s="365" t="str">
        <f t="shared" si="15"/>
        <v/>
      </c>
      <c r="O58" s="365" t="str">
        <f t="shared" si="15"/>
        <v/>
      </c>
      <c r="P58" s="365" t="str">
        <f t="shared" si="15"/>
        <v/>
      </c>
      <c r="Q58" s="365" t="str">
        <f t="shared" si="15"/>
        <v/>
      </c>
      <c r="R58" s="365" t="str">
        <f t="shared" si="15"/>
        <v/>
      </c>
      <c r="S58" s="365" t="str">
        <f t="shared" si="15"/>
        <v/>
      </c>
      <c r="T58" s="365" t="str">
        <f t="shared" si="15"/>
        <v/>
      </c>
      <c r="U58" s="366" t="str">
        <f t="shared" si="15"/>
        <v/>
      </c>
    </row>
    <row r="59" spans="2:22" ht="7.8" customHeight="1" thickBot="1" x14ac:dyDescent="0.35"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</row>
    <row r="60" spans="2:22" x14ac:dyDescent="0.3">
      <c r="B60" s="340" t="s">
        <v>150</v>
      </c>
      <c r="C60" s="99"/>
      <c r="D60" s="99"/>
      <c r="E60" s="99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2"/>
    </row>
    <row r="61" spans="2:22" s="223" customFormat="1" x14ac:dyDescent="0.3">
      <c r="B61" s="343" t="s">
        <v>167</v>
      </c>
      <c r="C61" s="226">
        <f>E15</f>
        <v>0.12</v>
      </c>
      <c r="D61" s="227"/>
      <c r="E61" s="227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353"/>
    </row>
    <row r="62" spans="2:22" x14ac:dyDescent="0.3">
      <c r="B62" s="111" t="s">
        <v>168</v>
      </c>
      <c r="C62" s="102"/>
      <c r="D62" s="102"/>
      <c r="E62" s="102"/>
      <c r="F62" s="354">
        <f t="shared" ref="F62:U62" si="16">IF(F35="","",E66)</f>
        <v>0</v>
      </c>
      <c r="G62" s="354">
        <f t="shared" ca="1" si="16"/>
        <v>4745213.7787499987</v>
      </c>
      <c r="H62" s="354">
        <f t="shared" ca="1" si="16"/>
        <v>4987028.8128449991</v>
      </c>
      <c r="I62" s="354">
        <f t="shared" ca="1" si="16"/>
        <v>5184314.7744207187</v>
      </c>
      <c r="J62" s="354">
        <f t="shared" ca="1" si="16"/>
        <v>5354070.9133528108</v>
      </c>
      <c r="K62" s="354">
        <f t="shared" ca="1" si="16"/>
        <v>5688497.1912205573</v>
      </c>
      <c r="L62" s="354" t="str">
        <f t="shared" si="16"/>
        <v/>
      </c>
      <c r="M62" s="354" t="str">
        <f t="shared" si="16"/>
        <v/>
      </c>
      <c r="N62" s="354" t="str">
        <f t="shared" si="16"/>
        <v/>
      </c>
      <c r="O62" s="354" t="str">
        <f t="shared" si="16"/>
        <v/>
      </c>
      <c r="P62" s="354" t="str">
        <f t="shared" si="16"/>
        <v/>
      </c>
      <c r="Q62" s="354" t="str">
        <f t="shared" si="16"/>
        <v/>
      </c>
      <c r="R62" s="354" t="str">
        <f t="shared" si="16"/>
        <v/>
      </c>
      <c r="S62" s="354" t="str">
        <f t="shared" si="16"/>
        <v/>
      </c>
      <c r="T62" s="354" t="str">
        <f t="shared" si="16"/>
        <v/>
      </c>
      <c r="U62" s="355" t="str">
        <f t="shared" si="16"/>
        <v/>
      </c>
    </row>
    <row r="63" spans="2:22" x14ac:dyDescent="0.3">
      <c r="B63" s="111" t="s">
        <v>177</v>
      </c>
      <c r="C63" s="102"/>
      <c r="D63" s="102"/>
      <c r="E63" s="102"/>
      <c r="F63" s="345">
        <f>IF(F35="","",F62*$C$61)</f>
        <v>0</v>
      </c>
      <c r="G63" s="345">
        <f t="shared" ref="G63:U63" ca="1" si="17">IF(G35="","",G62*$C$61)</f>
        <v>569425.65344999987</v>
      </c>
      <c r="H63" s="345">
        <f t="shared" ca="1" si="17"/>
        <v>598443.45754139987</v>
      </c>
      <c r="I63" s="345">
        <f t="shared" ca="1" si="17"/>
        <v>622117.77293048624</v>
      </c>
      <c r="J63" s="345">
        <f t="shared" ca="1" si="17"/>
        <v>642488.50960233726</v>
      </c>
      <c r="K63" s="345">
        <f t="shared" ca="1" si="17"/>
        <v>682619.66294646682</v>
      </c>
      <c r="L63" s="345" t="str">
        <f t="shared" si="17"/>
        <v/>
      </c>
      <c r="M63" s="345" t="str">
        <f t="shared" si="17"/>
        <v/>
      </c>
      <c r="N63" s="345" t="str">
        <f t="shared" si="17"/>
        <v/>
      </c>
      <c r="O63" s="345" t="str">
        <f t="shared" si="17"/>
        <v/>
      </c>
      <c r="P63" s="345" t="str">
        <f t="shared" si="17"/>
        <v/>
      </c>
      <c r="Q63" s="345" t="str">
        <f t="shared" si="17"/>
        <v/>
      </c>
      <c r="R63" s="345" t="str">
        <f t="shared" si="17"/>
        <v/>
      </c>
      <c r="S63" s="345" t="str">
        <f t="shared" si="17"/>
        <v/>
      </c>
      <c r="T63" s="345" t="str">
        <f t="shared" si="17"/>
        <v/>
      </c>
      <c r="U63" s="346" t="str">
        <f t="shared" si="17"/>
        <v/>
      </c>
    </row>
    <row r="64" spans="2:22" x14ac:dyDescent="0.3">
      <c r="B64" s="111" t="s">
        <v>183</v>
      </c>
      <c r="C64" s="102"/>
      <c r="D64" s="102"/>
      <c r="E64" s="102"/>
      <c r="F64" s="345">
        <f ca="1">F56</f>
        <v>0</v>
      </c>
      <c r="G64" s="345">
        <f t="shared" ref="G64:U64" ca="1" si="18">G56</f>
        <v>327610.61935500003</v>
      </c>
      <c r="H64" s="345">
        <f t="shared" ca="1" si="18"/>
        <v>401157.49596568028</v>
      </c>
      <c r="I64" s="345">
        <f t="shared" ca="1" si="18"/>
        <v>452361.63399839401</v>
      </c>
      <c r="J64" s="345">
        <f t="shared" ca="1" si="18"/>
        <v>308062.23173459072</v>
      </c>
      <c r="K64" s="345">
        <f t="shared" ca="1" si="18"/>
        <v>4623961.0973018557</v>
      </c>
      <c r="L64" s="345" t="str">
        <f t="shared" si="18"/>
        <v/>
      </c>
      <c r="M64" s="345" t="str">
        <f t="shared" si="18"/>
        <v/>
      </c>
      <c r="N64" s="345" t="str">
        <f t="shared" si="18"/>
        <v/>
      </c>
      <c r="O64" s="345" t="str">
        <f t="shared" si="18"/>
        <v/>
      </c>
      <c r="P64" s="345" t="str">
        <f t="shared" si="18"/>
        <v/>
      </c>
      <c r="Q64" s="345" t="str">
        <f t="shared" si="18"/>
        <v/>
      </c>
      <c r="R64" s="345" t="str">
        <f t="shared" si="18"/>
        <v/>
      </c>
      <c r="S64" s="345" t="str">
        <f t="shared" si="18"/>
        <v/>
      </c>
      <c r="T64" s="345" t="str">
        <f t="shared" si="18"/>
        <v/>
      </c>
      <c r="U64" s="346" t="str">
        <f t="shared" si="18"/>
        <v/>
      </c>
    </row>
    <row r="65" spans="2:21" x14ac:dyDescent="0.3">
      <c r="B65" s="111" t="s">
        <v>178</v>
      </c>
      <c r="C65" s="102"/>
      <c r="D65" s="102"/>
      <c r="E65" s="102"/>
      <c r="F65" s="345">
        <f ca="1">IF(F35="","",MIN(F58*$G$15,F62+F63-F64))</f>
        <v>0</v>
      </c>
      <c r="G65" s="345">
        <f t="shared" ref="G65:U65" ca="1" si="19">IF(G35="","",MIN(G58*$G$15,G62+G63-G64))</f>
        <v>0</v>
      </c>
      <c r="H65" s="345">
        <f t="shared" ca="1" si="19"/>
        <v>0</v>
      </c>
      <c r="I65" s="345">
        <f t="shared" ca="1" si="19"/>
        <v>0</v>
      </c>
      <c r="J65" s="345">
        <f t="shared" ca="1" si="19"/>
        <v>0</v>
      </c>
      <c r="K65" s="345">
        <f t="shared" ca="1" si="19"/>
        <v>1747155.756865168</v>
      </c>
      <c r="L65" s="345" t="str">
        <f t="shared" si="19"/>
        <v/>
      </c>
      <c r="M65" s="345" t="str">
        <f t="shared" si="19"/>
        <v/>
      </c>
      <c r="N65" s="345" t="str">
        <f t="shared" si="19"/>
        <v/>
      </c>
      <c r="O65" s="345" t="str">
        <f t="shared" si="19"/>
        <v/>
      </c>
      <c r="P65" s="345" t="str">
        <f t="shared" si="19"/>
        <v/>
      </c>
      <c r="Q65" s="345" t="str">
        <f t="shared" si="19"/>
        <v/>
      </c>
      <c r="R65" s="345" t="str">
        <f t="shared" si="19"/>
        <v/>
      </c>
      <c r="S65" s="345" t="str">
        <f t="shared" si="19"/>
        <v/>
      </c>
      <c r="T65" s="345" t="str">
        <f t="shared" si="19"/>
        <v/>
      </c>
      <c r="U65" s="346" t="str">
        <f t="shared" si="19"/>
        <v/>
      </c>
    </row>
    <row r="66" spans="2:21" x14ac:dyDescent="0.3">
      <c r="B66" s="111" t="s">
        <v>173</v>
      </c>
      <c r="C66" s="102"/>
      <c r="D66" s="102"/>
      <c r="E66" s="102"/>
      <c r="F66" s="345">
        <f ca="1">IF(F35="","",F49+F63+F62-F64-F65)</f>
        <v>4745213.7787499987</v>
      </c>
      <c r="G66" s="345">
        <f t="shared" ref="G66:U66" ca="1" si="20">IF(G35="","",G49+G63+G62-G64-G65)</f>
        <v>4987028.8128449991</v>
      </c>
      <c r="H66" s="345">
        <f t="shared" ca="1" si="20"/>
        <v>5184314.7744207187</v>
      </c>
      <c r="I66" s="345">
        <f t="shared" ca="1" si="20"/>
        <v>5354070.9133528108</v>
      </c>
      <c r="J66" s="345">
        <f t="shared" ca="1" si="20"/>
        <v>5688497.1912205573</v>
      </c>
      <c r="K66" s="345">
        <f t="shared" ca="1" si="20"/>
        <v>0</v>
      </c>
      <c r="L66" s="345" t="str">
        <f t="shared" si="20"/>
        <v/>
      </c>
      <c r="M66" s="345" t="str">
        <f t="shared" si="20"/>
        <v/>
      </c>
      <c r="N66" s="345" t="str">
        <f t="shared" si="20"/>
        <v/>
      </c>
      <c r="O66" s="345" t="str">
        <f t="shared" si="20"/>
        <v/>
      </c>
      <c r="P66" s="345" t="str">
        <f t="shared" si="20"/>
        <v/>
      </c>
      <c r="Q66" s="345" t="str">
        <f t="shared" si="20"/>
        <v/>
      </c>
      <c r="R66" s="345" t="str">
        <f t="shared" si="20"/>
        <v/>
      </c>
      <c r="S66" s="345" t="str">
        <f t="shared" si="20"/>
        <v/>
      </c>
      <c r="T66" s="345" t="str">
        <f t="shared" si="20"/>
        <v/>
      </c>
      <c r="U66" s="346" t="str">
        <f t="shared" si="20"/>
        <v/>
      </c>
    </row>
    <row r="67" spans="2:21" x14ac:dyDescent="0.3">
      <c r="B67" s="349">
        <f>C61</f>
        <v>0.12</v>
      </c>
      <c r="C67" s="102"/>
      <c r="D67" s="102"/>
      <c r="E67" s="350">
        <f ca="1">IRR(F67:U67)</f>
        <v>0.12000000000000033</v>
      </c>
      <c r="F67" s="345">
        <f ca="1">IF(F35="","",F65+F64-F49)</f>
        <v>-4745213.7787499987</v>
      </c>
      <c r="G67" s="345">
        <f t="shared" ref="G67:U67" ca="1" si="21">IF(G35="","",G65+G64-G49)</f>
        <v>327610.61935500003</v>
      </c>
      <c r="H67" s="345">
        <f t="shared" ca="1" si="21"/>
        <v>401157.49596568028</v>
      </c>
      <c r="I67" s="345">
        <f t="shared" ca="1" si="21"/>
        <v>452361.63399839401</v>
      </c>
      <c r="J67" s="345">
        <f t="shared" ca="1" si="21"/>
        <v>308062.23173459072</v>
      </c>
      <c r="K67" s="345">
        <f t="shared" ca="1" si="21"/>
        <v>6371116.8541670237</v>
      </c>
      <c r="L67" s="345" t="str">
        <f t="shared" si="21"/>
        <v/>
      </c>
      <c r="M67" s="345" t="str">
        <f t="shared" si="21"/>
        <v/>
      </c>
      <c r="N67" s="345" t="str">
        <f t="shared" si="21"/>
        <v/>
      </c>
      <c r="O67" s="345" t="str">
        <f t="shared" si="21"/>
        <v/>
      </c>
      <c r="P67" s="345" t="str">
        <f t="shared" si="21"/>
        <v/>
      </c>
      <c r="Q67" s="345" t="str">
        <f t="shared" si="21"/>
        <v/>
      </c>
      <c r="R67" s="345" t="str">
        <f t="shared" si="21"/>
        <v/>
      </c>
      <c r="S67" s="345" t="str">
        <f t="shared" si="21"/>
        <v/>
      </c>
      <c r="T67" s="345" t="str">
        <f t="shared" si="21"/>
        <v/>
      </c>
      <c r="U67" s="346" t="str">
        <f t="shared" si="21"/>
        <v/>
      </c>
    </row>
    <row r="68" spans="2:21" ht="6.6" customHeight="1" x14ac:dyDescent="0.3">
      <c r="B68" s="111"/>
      <c r="C68" s="102"/>
      <c r="D68" s="102"/>
      <c r="E68" s="102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6"/>
    </row>
    <row r="69" spans="2:21" x14ac:dyDescent="0.3">
      <c r="B69" s="111" t="s">
        <v>180</v>
      </c>
      <c r="C69" s="102"/>
      <c r="D69" s="102"/>
      <c r="E69" s="102"/>
      <c r="F69" s="345">
        <f ca="1">IF(F35="","",F65/$I$15*$H$15)</f>
        <v>0</v>
      </c>
      <c r="G69" s="345">
        <f t="shared" ref="G69:U69" ca="1" si="22">IF(G35="","",G65/$I$15*$H$15)</f>
        <v>0</v>
      </c>
      <c r="H69" s="345">
        <f t="shared" ca="1" si="22"/>
        <v>0</v>
      </c>
      <c r="I69" s="345">
        <f t="shared" ca="1" si="22"/>
        <v>0</v>
      </c>
      <c r="J69" s="345">
        <f t="shared" ca="1" si="22"/>
        <v>0</v>
      </c>
      <c r="K69" s="345">
        <f t="shared" ca="1" si="22"/>
        <v>706714.68817018007</v>
      </c>
      <c r="L69" s="345" t="str">
        <f t="shared" si="22"/>
        <v/>
      </c>
      <c r="M69" s="345" t="str">
        <f t="shared" si="22"/>
        <v/>
      </c>
      <c r="N69" s="345" t="str">
        <f t="shared" si="22"/>
        <v/>
      </c>
      <c r="O69" s="345" t="str">
        <f t="shared" si="22"/>
        <v/>
      </c>
      <c r="P69" s="345" t="str">
        <f t="shared" si="22"/>
        <v/>
      </c>
      <c r="Q69" s="345" t="str">
        <f t="shared" si="22"/>
        <v/>
      </c>
      <c r="R69" s="345" t="str">
        <f t="shared" si="22"/>
        <v/>
      </c>
      <c r="S69" s="345" t="str">
        <f t="shared" si="22"/>
        <v/>
      </c>
      <c r="T69" s="345" t="str">
        <f t="shared" si="22"/>
        <v/>
      </c>
      <c r="U69" s="346" t="str">
        <f t="shared" si="22"/>
        <v/>
      </c>
    </row>
    <row r="70" spans="2:21" x14ac:dyDescent="0.3">
      <c r="B70" s="111" t="s">
        <v>181</v>
      </c>
      <c r="C70" s="102"/>
      <c r="D70" s="102"/>
      <c r="E70" s="102"/>
      <c r="F70" s="345">
        <f ca="1">F65</f>
        <v>0</v>
      </c>
      <c r="G70" s="345">
        <f t="shared" ref="G70:U70" ca="1" si="23">G65</f>
        <v>0</v>
      </c>
      <c r="H70" s="345">
        <f t="shared" ca="1" si="23"/>
        <v>0</v>
      </c>
      <c r="I70" s="345">
        <f t="shared" ca="1" si="23"/>
        <v>0</v>
      </c>
      <c r="J70" s="345">
        <f t="shared" ca="1" si="23"/>
        <v>0</v>
      </c>
      <c r="K70" s="345">
        <f t="shared" ca="1" si="23"/>
        <v>1747155.756865168</v>
      </c>
      <c r="L70" s="345" t="str">
        <f t="shared" si="23"/>
        <v/>
      </c>
      <c r="M70" s="345" t="str">
        <f t="shared" si="23"/>
        <v/>
      </c>
      <c r="N70" s="345" t="str">
        <f t="shared" si="23"/>
        <v/>
      </c>
      <c r="O70" s="345" t="str">
        <f t="shared" si="23"/>
        <v/>
      </c>
      <c r="P70" s="345" t="str">
        <f t="shared" si="23"/>
        <v/>
      </c>
      <c r="Q70" s="345" t="str">
        <f t="shared" si="23"/>
        <v/>
      </c>
      <c r="R70" s="345" t="str">
        <f t="shared" si="23"/>
        <v/>
      </c>
      <c r="S70" s="345" t="str">
        <f t="shared" si="23"/>
        <v/>
      </c>
      <c r="T70" s="345" t="str">
        <f t="shared" si="23"/>
        <v/>
      </c>
      <c r="U70" s="346" t="str">
        <f t="shared" si="23"/>
        <v/>
      </c>
    </row>
    <row r="71" spans="2:21" x14ac:dyDescent="0.3">
      <c r="B71" s="111" t="s">
        <v>182</v>
      </c>
      <c r="C71" s="102"/>
      <c r="D71" s="102"/>
      <c r="E71" s="102"/>
      <c r="F71" s="345">
        <f ca="1">IF(F35="","",F69+F70)</f>
        <v>0</v>
      </c>
      <c r="G71" s="345">
        <f t="shared" ref="G71:U71" ca="1" si="24">IF(G35="","",G69+G70)</f>
        <v>0</v>
      </c>
      <c r="H71" s="345">
        <f t="shared" ca="1" si="24"/>
        <v>0</v>
      </c>
      <c r="I71" s="345">
        <f t="shared" ca="1" si="24"/>
        <v>0</v>
      </c>
      <c r="J71" s="345">
        <f t="shared" ca="1" si="24"/>
        <v>0</v>
      </c>
      <c r="K71" s="345">
        <f t="shared" ca="1" si="24"/>
        <v>2453870.4450353482</v>
      </c>
      <c r="L71" s="345" t="str">
        <f t="shared" si="24"/>
        <v/>
      </c>
      <c r="M71" s="345" t="str">
        <f t="shared" si="24"/>
        <v/>
      </c>
      <c r="N71" s="345" t="str">
        <f t="shared" si="24"/>
        <v/>
      </c>
      <c r="O71" s="345" t="str">
        <f t="shared" si="24"/>
        <v/>
      </c>
      <c r="P71" s="345" t="str">
        <f t="shared" si="24"/>
        <v/>
      </c>
      <c r="Q71" s="345" t="str">
        <f t="shared" si="24"/>
        <v/>
      </c>
      <c r="R71" s="345" t="str">
        <f t="shared" si="24"/>
        <v/>
      </c>
      <c r="S71" s="345" t="str">
        <f t="shared" si="24"/>
        <v/>
      </c>
      <c r="T71" s="345" t="str">
        <f t="shared" si="24"/>
        <v/>
      </c>
      <c r="U71" s="346" t="str">
        <f t="shared" si="24"/>
        <v/>
      </c>
    </row>
    <row r="72" spans="2:21" ht="15" thickBot="1" x14ac:dyDescent="0.35">
      <c r="B72" s="112" t="s">
        <v>176</v>
      </c>
      <c r="C72" s="113"/>
      <c r="D72" s="113"/>
      <c r="E72" s="113"/>
      <c r="F72" s="347">
        <f ca="1">IF(F35="","",F58-F71)</f>
        <v>0</v>
      </c>
      <c r="G72" s="347">
        <f t="shared" ref="G72:U72" ca="1" si="25">IF(G35="","",G58-G71)</f>
        <v>0</v>
      </c>
      <c r="H72" s="347">
        <f t="shared" ca="1" si="25"/>
        <v>0</v>
      </c>
      <c r="I72" s="347">
        <f t="shared" ca="1" si="25"/>
        <v>0</v>
      </c>
      <c r="J72" s="347">
        <f t="shared" ca="1" si="25"/>
        <v>0</v>
      </c>
      <c r="K72" s="347">
        <f t="shared" ca="1" si="25"/>
        <v>531042.42824082496</v>
      </c>
      <c r="L72" s="347" t="str">
        <f t="shared" si="25"/>
        <v/>
      </c>
      <c r="M72" s="347" t="str">
        <f t="shared" si="25"/>
        <v/>
      </c>
      <c r="N72" s="347" t="str">
        <f t="shared" si="25"/>
        <v/>
      </c>
      <c r="O72" s="347" t="str">
        <f t="shared" si="25"/>
        <v/>
      </c>
      <c r="P72" s="347" t="str">
        <f t="shared" si="25"/>
        <v/>
      </c>
      <c r="Q72" s="347" t="str">
        <f t="shared" si="25"/>
        <v/>
      </c>
      <c r="R72" s="347" t="str">
        <f t="shared" si="25"/>
        <v/>
      </c>
      <c r="S72" s="347" t="str">
        <f t="shared" si="25"/>
        <v/>
      </c>
      <c r="T72" s="347" t="str">
        <f t="shared" si="25"/>
        <v/>
      </c>
      <c r="U72" s="348" t="str">
        <f t="shared" si="25"/>
        <v/>
      </c>
    </row>
    <row r="73" spans="2:21" ht="7.8" customHeight="1" thickBot="1" x14ac:dyDescent="0.35"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</row>
    <row r="74" spans="2:21" x14ac:dyDescent="0.3">
      <c r="B74" s="340" t="s">
        <v>151</v>
      </c>
      <c r="C74" s="99"/>
      <c r="D74" s="99"/>
      <c r="E74" s="99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2"/>
    </row>
    <row r="75" spans="2:21" s="223" customFormat="1" x14ac:dyDescent="0.3">
      <c r="B75" s="343" t="s">
        <v>167</v>
      </c>
      <c r="C75" s="226">
        <f>E16</f>
        <v>0.15</v>
      </c>
      <c r="D75" s="227"/>
      <c r="E75" s="227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344"/>
    </row>
    <row r="76" spans="2:21" x14ac:dyDescent="0.3">
      <c r="B76" s="111" t="s">
        <v>168</v>
      </c>
      <c r="C76" s="102"/>
      <c r="D76" s="102"/>
      <c r="E76" s="102"/>
      <c r="F76" s="345">
        <f>IF(F35="","",E80)</f>
        <v>0</v>
      </c>
      <c r="G76" s="345">
        <f t="shared" ref="G76:U76" ca="1" si="26">IF(G35="","",F80)</f>
        <v>4745213.7787499987</v>
      </c>
      <c r="H76" s="345">
        <f t="shared" ca="1" si="26"/>
        <v>5129385.2262074985</v>
      </c>
      <c r="I76" s="345">
        <f t="shared" ca="1" si="26"/>
        <v>5497635.5141729433</v>
      </c>
      <c r="J76" s="345">
        <f t="shared" ca="1" si="26"/>
        <v>5869919.2073004907</v>
      </c>
      <c r="K76" s="345">
        <f t="shared" ca="1" si="26"/>
        <v>6442344.8566609733</v>
      </c>
      <c r="L76" s="345" t="str">
        <f t="shared" si="26"/>
        <v/>
      </c>
      <c r="M76" s="345" t="str">
        <f t="shared" si="26"/>
        <v/>
      </c>
      <c r="N76" s="345" t="str">
        <f t="shared" si="26"/>
        <v/>
      </c>
      <c r="O76" s="345" t="str">
        <f t="shared" si="26"/>
        <v/>
      </c>
      <c r="P76" s="345" t="str">
        <f t="shared" si="26"/>
        <v/>
      </c>
      <c r="Q76" s="345" t="str">
        <f t="shared" si="26"/>
        <v/>
      </c>
      <c r="R76" s="345" t="str">
        <f t="shared" si="26"/>
        <v/>
      </c>
      <c r="S76" s="345" t="str">
        <f t="shared" si="26"/>
        <v/>
      </c>
      <c r="T76" s="345" t="str">
        <f t="shared" si="26"/>
        <v/>
      </c>
      <c r="U76" s="346" t="str">
        <f t="shared" si="26"/>
        <v/>
      </c>
    </row>
    <row r="77" spans="2:21" x14ac:dyDescent="0.3">
      <c r="B77" s="111" t="s">
        <v>185</v>
      </c>
      <c r="C77" s="102"/>
      <c r="D77" s="102"/>
      <c r="E77" s="102"/>
      <c r="F77" s="345">
        <f>IF(F35="","",F76*$C$75)</f>
        <v>0</v>
      </c>
      <c r="G77" s="345">
        <f t="shared" ref="G77:U77" ca="1" si="27">IF(G35="","",G76*$C$75)</f>
        <v>711782.06681249978</v>
      </c>
      <c r="H77" s="345">
        <f t="shared" ca="1" si="27"/>
        <v>769407.78393112472</v>
      </c>
      <c r="I77" s="345">
        <f t="shared" ca="1" si="27"/>
        <v>824645.32712594152</v>
      </c>
      <c r="J77" s="345">
        <f t="shared" ca="1" si="27"/>
        <v>880487.88109507354</v>
      </c>
      <c r="K77" s="345">
        <f t="shared" ca="1" si="27"/>
        <v>966351.72849914595</v>
      </c>
      <c r="L77" s="345" t="str">
        <f t="shared" si="27"/>
        <v/>
      </c>
      <c r="M77" s="345" t="str">
        <f t="shared" si="27"/>
        <v/>
      </c>
      <c r="N77" s="345" t="str">
        <f t="shared" si="27"/>
        <v/>
      </c>
      <c r="O77" s="345" t="str">
        <f t="shared" si="27"/>
        <v/>
      </c>
      <c r="P77" s="345" t="str">
        <f t="shared" si="27"/>
        <v/>
      </c>
      <c r="Q77" s="345" t="str">
        <f t="shared" si="27"/>
        <v/>
      </c>
      <c r="R77" s="345" t="str">
        <f t="shared" si="27"/>
        <v/>
      </c>
      <c r="S77" s="345" t="str">
        <f t="shared" si="27"/>
        <v/>
      </c>
      <c r="T77" s="345" t="str">
        <f t="shared" si="27"/>
        <v/>
      </c>
      <c r="U77" s="346" t="str">
        <f t="shared" si="27"/>
        <v/>
      </c>
    </row>
    <row r="78" spans="2:21" x14ac:dyDescent="0.3">
      <c r="B78" s="111" t="s">
        <v>183</v>
      </c>
      <c r="C78" s="102"/>
      <c r="D78" s="102"/>
      <c r="E78" s="102"/>
      <c r="F78" s="345">
        <f ca="1">IF(F35="","",F56+F70)</f>
        <v>0</v>
      </c>
      <c r="G78" s="345">
        <f t="shared" ref="G78:U78" ca="1" si="28">IF(G35="","",G56+G70)</f>
        <v>327610.61935500003</v>
      </c>
      <c r="H78" s="345">
        <f t="shared" ca="1" si="28"/>
        <v>401157.49596568028</v>
      </c>
      <c r="I78" s="345">
        <f t="shared" ca="1" si="28"/>
        <v>452361.63399839401</v>
      </c>
      <c r="J78" s="345">
        <f t="shared" ca="1" si="28"/>
        <v>308062.23173459072</v>
      </c>
      <c r="K78" s="345">
        <f t="shared" ca="1" si="28"/>
        <v>6371116.8541670237</v>
      </c>
      <c r="L78" s="345" t="str">
        <f t="shared" si="28"/>
        <v/>
      </c>
      <c r="M78" s="345" t="str">
        <f t="shared" si="28"/>
        <v/>
      </c>
      <c r="N78" s="345" t="str">
        <f t="shared" si="28"/>
        <v/>
      </c>
      <c r="O78" s="345" t="str">
        <f t="shared" si="28"/>
        <v/>
      </c>
      <c r="P78" s="345" t="str">
        <f t="shared" si="28"/>
        <v/>
      </c>
      <c r="Q78" s="345" t="str">
        <f t="shared" si="28"/>
        <v/>
      </c>
      <c r="R78" s="345" t="str">
        <f t="shared" si="28"/>
        <v/>
      </c>
      <c r="S78" s="345" t="str">
        <f t="shared" si="28"/>
        <v/>
      </c>
      <c r="T78" s="345" t="str">
        <f t="shared" si="28"/>
        <v/>
      </c>
      <c r="U78" s="346" t="str">
        <f t="shared" si="28"/>
        <v/>
      </c>
    </row>
    <row r="79" spans="2:21" x14ac:dyDescent="0.3">
      <c r="B79" s="111" t="s">
        <v>184</v>
      </c>
      <c r="C79" s="102"/>
      <c r="D79" s="102"/>
      <c r="E79" s="102"/>
      <c r="F79" s="345">
        <f ca="1">IF(F35="","",MIN(F72*$I$16,F77+F76-F78))</f>
        <v>0</v>
      </c>
      <c r="G79" s="345">
        <f t="shared" ref="G79:U79" ca="1" si="29">IF(G35="","",MIN(G72*$I$16,G77+G76-G78))</f>
        <v>0</v>
      </c>
      <c r="H79" s="345">
        <f t="shared" ca="1" si="29"/>
        <v>0</v>
      </c>
      <c r="I79" s="345">
        <f t="shared" ca="1" si="29"/>
        <v>0</v>
      </c>
      <c r="J79" s="345">
        <f t="shared" ca="1" si="29"/>
        <v>0</v>
      </c>
      <c r="K79" s="345">
        <f t="shared" ca="1" si="29"/>
        <v>378102.20890746743</v>
      </c>
      <c r="L79" s="345" t="str">
        <f t="shared" si="29"/>
        <v/>
      </c>
      <c r="M79" s="345" t="str">
        <f t="shared" si="29"/>
        <v/>
      </c>
      <c r="N79" s="345" t="str">
        <f t="shared" si="29"/>
        <v/>
      </c>
      <c r="O79" s="345" t="str">
        <f t="shared" si="29"/>
        <v/>
      </c>
      <c r="P79" s="345" t="str">
        <f t="shared" si="29"/>
        <v/>
      </c>
      <c r="Q79" s="345" t="str">
        <f t="shared" si="29"/>
        <v/>
      </c>
      <c r="R79" s="345" t="str">
        <f t="shared" si="29"/>
        <v/>
      </c>
      <c r="S79" s="345" t="str">
        <f t="shared" si="29"/>
        <v/>
      </c>
      <c r="T79" s="345" t="str">
        <f t="shared" si="29"/>
        <v/>
      </c>
      <c r="U79" s="346" t="str">
        <f t="shared" si="29"/>
        <v/>
      </c>
    </row>
    <row r="80" spans="2:21" x14ac:dyDescent="0.3">
      <c r="B80" s="111" t="s">
        <v>173</v>
      </c>
      <c r="C80" s="102"/>
      <c r="D80" s="102"/>
      <c r="E80" s="102"/>
      <c r="F80" s="345">
        <f ca="1">IF(F35="","",F49+F76+F77-F78-F79)</f>
        <v>4745213.7787499987</v>
      </c>
      <c r="G80" s="345">
        <f t="shared" ref="G80:U80" ca="1" si="30">IF(G35="","",G49+G76+G77-G78-G79)</f>
        <v>5129385.2262074985</v>
      </c>
      <c r="H80" s="345">
        <f t="shared" ca="1" si="30"/>
        <v>5497635.5141729433</v>
      </c>
      <c r="I80" s="345">
        <f t="shared" ca="1" si="30"/>
        <v>5869919.2073004907</v>
      </c>
      <c r="J80" s="345">
        <f t="shared" ca="1" si="30"/>
        <v>6442344.8566609733</v>
      </c>
      <c r="K80" s="345">
        <f t="shared" ca="1" si="30"/>
        <v>659477.52208562836</v>
      </c>
      <c r="L80" s="345" t="str">
        <f t="shared" si="30"/>
        <v/>
      </c>
      <c r="M80" s="345" t="str">
        <f t="shared" si="30"/>
        <v/>
      </c>
      <c r="N80" s="345" t="str">
        <f t="shared" si="30"/>
        <v/>
      </c>
      <c r="O80" s="345" t="str">
        <f t="shared" si="30"/>
        <v/>
      </c>
      <c r="P80" s="345" t="str">
        <f t="shared" si="30"/>
        <v/>
      </c>
      <c r="Q80" s="345" t="str">
        <f t="shared" si="30"/>
        <v/>
      </c>
      <c r="R80" s="345" t="str">
        <f t="shared" si="30"/>
        <v/>
      </c>
      <c r="S80" s="345" t="str">
        <f t="shared" si="30"/>
        <v/>
      </c>
      <c r="T80" s="345" t="str">
        <f t="shared" si="30"/>
        <v/>
      </c>
      <c r="U80" s="346" t="str">
        <f t="shared" si="30"/>
        <v/>
      </c>
    </row>
    <row r="81" spans="2:21" x14ac:dyDescent="0.3">
      <c r="B81" s="349">
        <f>C75</f>
        <v>0.15</v>
      </c>
      <c r="C81" s="102"/>
      <c r="D81" s="102"/>
      <c r="E81" s="350">
        <f ca="1">IRR(F81:U81)</f>
        <v>0.13132866107854091</v>
      </c>
      <c r="F81" s="345">
        <f ca="1">IF(F35="","",F78+F79-F49)</f>
        <v>-4745213.7787499987</v>
      </c>
      <c r="G81" s="345">
        <f t="shared" ref="G81:U81" ca="1" si="31">IF(G35="","",G78+G79-G49)</f>
        <v>327610.61935500003</v>
      </c>
      <c r="H81" s="345">
        <f t="shared" ca="1" si="31"/>
        <v>401157.49596568028</v>
      </c>
      <c r="I81" s="345">
        <f t="shared" ca="1" si="31"/>
        <v>452361.63399839401</v>
      </c>
      <c r="J81" s="345">
        <f t="shared" ca="1" si="31"/>
        <v>308062.23173459072</v>
      </c>
      <c r="K81" s="345">
        <f t="shared" ca="1" si="31"/>
        <v>6749219.063074491</v>
      </c>
      <c r="L81" s="345" t="str">
        <f t="shared" si="31"/>
        <v/>
      </c>
      <c r="M81" s="345" t="str">
        <f t="shared" si="31"/>
        <v/>
      </c>
      <c r="N81" s="345" t="str">
        <f t="shared" si="31"/>
        <v/>
      </c>
      <c r="O81" s="345" t="str">
        <f t="shared" si="31"/>
        <v/>
      </c>
      <c r="P81" s="345" t="str">
        <f t="shared" si="31"/>
        <v/>
      </c>
      <c r="Q81" s="345" t="str">
        <f t="shared" si="31"/>
        <v/>
      </c>
      <c r="R81" s="345" t="str">
        <f t="shared" si="31"/>
        <v/>
      </c>
      <c r="S81" s="345" t="str">
        <f t="shared" si="31"/>
        <v/>
      </c>
      <c r="T81" s="345" t="str">
        <f t="shared" si="31"/>
        <v/>
      </c>
      <c r="U81" s="346" t="str">
        <f t="shared" si="31"/>
        <v/>
      </c>
    </row>
    <row r="82" spans="2:21" x14ac:dyDescent="0.3">
      <c r="B82" s="111"/>
      <c r="C82" s="102"/>
      <c r="D82" s="102"/>
      <c r="E82" s="102"/>
      <c r="F82" s="345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6"/>
    </row>
    <row r="83" spans="2:21" x14ac:dyDescent="0.3">
      <c r="B83" s="111" t="s">
        <v>186</v>
      </c>
      <c r="C83" s="102"/>
      <c r="D83" s="102"/>
      <c r="E83" s="102"/>
      <c r="F83" s="345">
        <f ca="1">IF(F35="","",F79/$I$16*$H$16)</f>
        <v>0</v>
      </c>
      <c r="G83" s="345">
        <f t="shared" ref="G83:U83" ca="1" si="32">IF(G35="","",G79/$I$16*$H$16)</f>
        <v>0</v>
      </c>
      <c r="H83" s="345">
        <f t="shared" ca="1" si="32"/>
        <v>0</v>
      </c>
      <c r="I83" s="345">
        <f t="shared" ca="1" si="32"/>
        <v>0</v>
      </c>
      <c r="J83" s="345">
        <f t="shared" ca="1" si="32"/>
        <v>0</v>
      </c>
      <c r="K83" s="345">
        <f t="shared" ca="1" si="32"/>
        <v>152940.21933335756</v>
      </c>
      <c r="L83" s="345" t="str">
        <f t="shared" si="32"/>
        <v/>
      </c>
      <c r="M83" s="345" t="str">
        <f t="shared" si="32"/>
        <v/>
      </c>
      <c r="N83" s="345" t="str">
        <f t="shared" si="32"/>
        <v/>
      </c>
      <c r="O83" s="345" t="str">
        <f t="shared" si="32"/>
        <v/>
      </c>
      <c r="P83" s="345" t="str">
        <f t="shared" si="32"/>
        <v/>
      </c>
      <c r="Q83" s="345" t="str">
        <f t="shared" si="32"/>
        <v/>
      </c>
      <c r="R83" s="345" t="str">
        <f t="shared" si="32"/>
        <v/>
      </c>
      <c r="S83" s="345" t="str">
        <f t="shared" si="32"/>
        <v/>
      </c>
      <c r="T83" s="345" t="str">
        <f t="shared" si="32"/>
        <v/>
      </c>
      <c r="U83" s="346" t="str">
        <f t="shared" si="32"/>
        <v/>
      </c>
    </row>
    <row r="84" spans="2:21" x14ac:dyDescent="0.3">
      <c r="B84" s="111" t="s">
        <v>187</v>
      </c>
      <c r="C84" s="102"/>
      <c r="D84" s="102"/>
      <c r="E84" s="102"/>
      <c r="F84" s="345">
        <f ca="1">F79</f>
        <v>0</v>
      </c>
      <c r="G84" s="345">
        <f t="shared" ref="G84:U84" ca="1" si="33">G79</f>
        <v>0</v>
      </c>
      <c r="H84" s="345">
        <f t="shared" ca="1" si="33"/>
        <v>0</v>
      </c>
      <c r="I84" s="345">
        <f t="shared" ca="1" si="33"/>
        <v>0</v>
      </c>
      <c r="J84" s="345">
        <f t="shared" ca="1" si="33"/>
        <v>0</v>
      </c>
      <c r="K84" s="345">
        <f t="shared" ca="1" si="33"/>
        <v>378102.20890746743</v>
      </c>
      <c r="L84" s="345" t="str">
        <f t="shared" si="33"/>
        <v/>
      </c>
      <c r="M84" s="345" t="str">
        <f t="shared" si="33"/>
        <v/>
      </c>
      <c r="N84" s="345" t="str">
        <f t="shared" si="33"/>
        <v/>
      </c>
      <c r="O84" s="345" t="str">
        <f t="shared" si="33"/>
        <v/>
      </c>
      <c r="P84" s="345" t="str">
        <f t="shared" si="33"/>
        <v/>
      </c>
      <c r="Q84" s="345" t="str">
        <f t="shared" si="33"/>
        <v/>
      </c>
      <c r="R84" s="345" t="str">
        <f t="shared" si="33"/>
        <v/>
      </c>
      <c r="S84" s="345" t="str">
        <f t="shared" si="33"/>
        <v/>
      </c>
      <c r="T84" s="345" t="str">
        <f t="shared" si="33"/>
        <v/>
      </c>
      <c r="U84" s="346" t="str">
        <f t="shared" si="33"/>
        <v/>
      </c>
    </row>
    <row r="85" spans="2:21" x14ac:dyDescent="0.3">
      <c r="B85" s="111" t="s">
        <v>188</v>
      </c>
      <c r="C85" s="102"/>
      <c r="D85" s="102"/>
      <c r="E85" s="102"/>
      <c r="F85" s="345">
        <f ca="1">IF(F35="","",F83+F84)</f>
        <v>0</v>
      </c>
      <c r="G85" s="345">
        <f t="shared" ref="G85:U85" ca="1" si="34">IF(G35="","",G83+G84)</f>
        <v>0</v>
      </c>
      <c r="H85" s="345">
        <f t="shared" ca="1" si="34"/>
        <v>0</v>
      </c>
      <c r="I85" s="345">
        <f t="shared" ca="1" si="34"/>
        <v>0</v>
      </c>
      <c r="J85" s="345">
        <f t="shared" ca="1" si="34"/>
        <v>0</v>
      </c>
      <c r="K85" s="345">
        <f t="shared" ca="1" si="34"/>
        <v>531042.42824082496</v>
      </c>
      <c r="L85" s="345" t="str">
        <f t="shared" si="34"/>
        <v/>
      </c>
      <c r="M85" s="345" t="str">
        <f t="shared" si="34"/>
        <v/>
      </c>
      <c r="N85" s="345" t="str">
        <f t="shared" si="34"/>
        <v/>
      </c>
      <c r="O85" s="345" t="str">
        <f t="shared" si="34"/>
        <v/>
      </c>
      <c r="P85" s="345" t="str">
        <f t="shared" si="34"/>
        <v/>
      </c>
      <c r="Q85" s="345" t="str">
        <f t="shared" si="34"/>
        <v/>
      </c>
      <c r="R85" s="345" t="str">
        <f t="shared" si="34"/>
        <v/>
      </c>
      <c r="S85" s="345" t="str">
        <f t="shared" si="34"/>
        <v/>
      </c>
      <c r="T85" s="345" t="str">
        <f t="shared" si="34"/>
        <v/>
      </c>
      <c r="U85" s="346" t="str">
        <f t="shared" si="34"/>
        <v/>
      </c>
    </row>
    <row r="86" spans="2:21" ht="15" thickBot="1" x14ac:dyDescent="0.35">
      <c r="B86" s="112" t="s">
        <v>176</v>
      </c>
      <c r="C86" s="113"/>
      <c r="D86" s="113"/>
      <c r="E86" s="113"/>
      <c r="F86" s="347">
        <f ca="1">IF(F35="","",F72-F85)</f>
        <v>0</v>
      </c>
      <c r="G86" s="347">
        <f t="shared" ref="G86:U86" ca="1" si="35">IF(G35="","",G72-G85)</f>
        <v>0</v>
      </c>
      <c r="H86" s="347">
        <f t="shared" ca="1" si="35"/>
        <v>0</v>
      </c>
      <c r="I86" s="347">
        <f t="shared" ca="1" si="35"/>
        <v>0</v>
      </c>
      <c r="J86" s="347">
        <f t="shared" ca="1" si="35"/>
        <v>0</v>
      </c>
      <c r="K86" s="347">
        <f t="shared" ca="1" si="35"/>
        <v>0</v>
      </c>
      <c r="L86" s="347" t="str">
        <f t="shared" si="35"/>
        <v/>
      </c>
      <c r="M86" s="347" t="str">
        <f t="shared" si="35"/>
        <v/>
      </c>
      <c r="N86" s="347" t="str">
        <f t="shared" si="35"/>
        <v/>
      </c>
      <c r="O86" s="347" t="str">
        <f t="shared" si="35"/>
        <v/>
      </c>
      <c r="P86" s="347" t="str">
        <f t="shared" si="35"/>
        <v/>
      </c>
      <c r="Q86" s="347" t="str">
        <f t="shared" si="35"/>
        <v/>
      </c>
      <c r="R86" s="347" t="str">
        <f t="shared" si="35"/>
        <v/>
      </c>
      <c r="S86" s="347" t="str">
        <f t="shared" si="35"/>
        <v/>
      </c>
      <c r="T86" s="347" t="str">
        <f t="shared" si="35"/>
        <v/>
      </c>
      <c r="U86" s="348" t="str">
        <f t="shared" si="35"/>
        <v/>
      </c>
    </row>
    <row r="87" spans="2:21" ht="7.8" customHeight="1" thickBot="1" x14ac:dyDescent="0.35"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</row>
    <row r="88" spans="2:21" x14ac:dyDescent="0.3">
      <c r="B88" s="340" t="s">
        <v>152</v>
      </c>
      <c r="C88" s="99"/>
      <c r="D88" s="99"/>
      <c r="E88" s="99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2"/>
    </row>
    <row r="89" spans="2:21" s="223" customFormat="1" x14ac:dyDescent="0.3">
      <c r="B89" s="343" t="s">
        <v>189</v>
      </c>
      <c r="C89" s="226">
        <f>E16</f>
        <v>0.15</v>
      </c>
      <c r="D89" s="227"/>
      <c r="E89" s="227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344"/>
    </row>
    <row r="90" spans="2:21" x14ac:dyDescent="0.3">
      <c r="B90" s="111" t="s">
        <v>268</v>
      </c>
      <c r="C90" s="102"/>
      <c r="D90" s="102"/>
      <c r="E90" s="102"/>
      <c r="F90" s="345">
        <f ca="1">IF(F35="","",F86*$H$17)</f>
        <v>0</v>
      </c>
      <c r="G90" s="345">
        <f t="shared" ref="G90:U90" ca="1" si="36">IF(G35="","",G86*$H$17)</f>
        <v>0</v>
      </c>
      <c r="H90" s="345">
        <f t="shared" ca="1" si="36"/>
        <v>0</v>
      </c>
      <c r="I90" s="345">
        <f t="shared" ca="1" si="36"/>
        <v>0</v>
      </c>
      <c r="J90" s="345">
        <f t="shared" ca="1" si="36"/>
        <v>0</v>
      </c>
      <c r="K90" s="345">
        <f t="shared" ca="1" si="36"/>
        <v>0</v>
      </c>
      <c r="L90" s="345" t="str">
        <f t="shared" si="36"/>
        <v/>
      </c>
      <c r="M90" s="345" t="str">
        <f t="shared" si="36"/>
        <v/>
      </c>
      <c r="N90" s="345" t="str">
        <f t="shared" si="36"/>
        <v/>
      </c>
      <c r="O90" s="345" t="str">
        <f t="shared" si="36"/>
        <v/>
      </c>
      <c r="P90" s="345" t="str">
        <f t="shared" si="36"/>
        <v/>
      </c>
      <c r="Q90" s="345" t="str">
        <f t="shared" si="36"/>
        <v/>
      </c>
      <c r="R90" s="345" t="str">
        <f t="shared" si="36"/>
        <v/>
      </c>
      <c r="S90" s="345" t="str">
        <f t="shared" si="36"/>
        <v/>
      </c>
      <c r="T90" s="345" t="str">
        <f t="shared" si="36"/>
        <v/>
      </c>
      <c r="U90" s="346" t="str">
        <f t="shared" si="36"/>
        <v/>
      </c>
    </row>
    <row r="91" spans="2:21" x14ac:dyDescent="0.3">
      <c r="B91" s="111" t="s">
        <v>269</v>
      </c>
      <c r="C91" s="102"/>
      <c r="D91" s="102"/>
      <c r="E91" s="102"/>
      <c r="F91" s="345">
        <f ca="1">IF(F35="","",F86*$I$17)</f>
        <v>0</v>
      </c>
      <c r="G91" s="345">
        <f t="shared" ref="G91:U91" ca="1" si="37">IF(G35="","",G86*$I$17)</f>
        <v>0</v>
      </c>
      <c r="H91" s="345">
        <f t="shared" ca="1" si="37"/>
        <v>0</v>
      </c>
      <c r="I91" s="345">
        <f t="shared" ca="1" si="37"/>
        <v>0</v>
      </c>
      <c r="J91" s="345">
        <f t="shared" ca="1" si="37"/>
        <v>0</v>
      </c>
      <c r="K91" s="345">
        <f t="shared" ca="1" si="37"/>
        <v>0</v>
      </c>
      <c r="L91" s="345" t="str">
        <f t="shared" si="37"/>
        <v/>
      </c>
      <c r="M91" s="345" t="str">
        <f t="shared" si="37"/>
        <v/>
      </c>
      <c r="N91" s="345" t="str">
        <f t="shared" si="37"/>
        <v/>
      </c>
      <c r="O91" s="345" t="str">
        <f t="shared" si="37"/>
        <v/>
      </c>
      <c r="P91" s="345" t="str">
        <f t="shared" si="37"/>
        <v/>
      </c>
      <c r="Q91" s="345" t="str">
        <f t="shared" si="37"/>
        <v/>
      </c>
      <c r="R91" s="345" t="str">
        <f t="shared" si="37"/>
        <v/>
      </c>
      <c r="S91" s="345" t="str">
        <f t="shared" si="37"/>
        <v/>
      </c>
      <c r="T91" s="345" t="str">
        <f t="shared" si="37"/>
        <v/>
      </c>
      <c r="U91" s="346" t="str">
        <f t="shared" si="37"/>
        <v/>
      </c>
    </row>
    <row r="92" spans="2:21" ht="15" thickBot="1" x14ac:dyDescent="0.35">
      <c r="B92" s="112" t="s">
        <v>190</v>
      </c>
      <c r="C92" s="113"/>
      <c r="D92" s="113"/>
      <c r="E92" s="113"/>
      <c r="F92" s="347">
        <f ca="1">IF(F35="","",F90+F91)</f>
        <v>0</v>
      </c>
      <c r="G92" s="347">
        <f t="shared" ref="G92:U92" ca="1" si="38">IF(G35="","",G90+G91)</f>
        <v>0</v>
      </c>
      <c r="H92" s="347">
        <f t="shared" ca="1" si="38"/>
        <v>0</v>
      </c>
      <c r="I92" s="347">
        <f t="shared" ca="1" si="38"/>
        <v>0</v>
      </c>
      <c r="J92" s="347">
        <f t="shared" ca="1" si="38"/>
        <v>0</v>
      </c>
      <c r="K92" s="347">
        <f t="shared" ca="1" si="38"/>
        <v>0</v>
      </c>
      <c r="L92" s="347" t="str">
        <f t="shared" si="38"/>
        <v/>
      </c>
      <c r="M92" s="347" t="str">
        <f t="shared" si="38"/>
        <v/>
      </c>
      <c r="N92" s="347" t="str">
        <f t="shared" si="38"/>
        <v/>
      </c>
      <c r="O92" s="347" t="str">
        <f t="shared" si="38"/>
        <v/>
      </c>
      <c r="P92" s="347" t="str">
        <f t="shared" si="38"/>
        <v/>
      </c>
      <c r="Q92" s="347" t="str">
        <f t="shared" si="38"/>
        <v/>
      </c>
      <c r="R92" s="347" t="str">
        <f t="shared" si="38"/>
        <v/>
      </c>
      <c r="S92" s="347" t="str">
        <f t="shared" si="38"/>
        <v/>
      </c>
      <c r="T92" s="347" t="str">
        <f t="shared" si="38"/>
        <v/>
      </c>
      <c r="U92" s="348" t="str">
        <f t="shared" si="38"/>
        <v/>
      </c>
    </row>
    <row r="93" spans="2:21" ht="15" thickBot="1" x14ac:dyDescent="0.35"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</row>
    <row r="94" spans="2:21" x14ac:dyDescent="0.3">
      <c r="B94" s="367" t="s">
        <v>266</v>
      </c>
      <c r="C94" s="375"/>
      <c r="D94" s="375"/>
      <c r="E94" s="375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6"/>
      <c r="T94" s="376"/>
      <c r="U94" s="377"/>
    </row>
    <row r="95" spans="2:21" x14ac:dyDescent="0.3">
      <c r="B95" s="111" t="s">
        <v>137</v>
      </c>
      <c r="C95" s="102" t="s">
        <v>267</v>
      </c>
      <c r="D95" s="378">
        <f ca="1">IRR(F95:U95)</f>
        <v>0.24561275161602514</v>
      </c>
      <c r="E95" s="102"/>
      <c r="F95" s="345">
        <f ca="1">IF(F35="","",-F54+F55+F69+F83+F90)</f>
        <v>-586487.09624999983</v>
      </c>
      <c r="G95" s="345">
        <f t="shared" ref="G95:U95" ca="1" si="39">IF(G35="","",-G54+G55+G69+G83+G90)</f>
        <v>40491.200145000003</v>
      </c>
      <c r="H95" s="345">
        <f t="shared" ca="1" si="39"/>
        <v>49581.263546320035</v>
      </c>
      <c r="I95" s="345">
        <f t="shared" ca="1" si="39"/>
        <v>55909.864876205997</v>
      </c>
      <c r="J95" s="345">
        <f t="shared" ca="1" si="39"/>
        <v>38075.107293039298</v>
      </c>
      <c r="K95" s="345">
        <f t="shared" ca="1" si="39"/>
        <v>1431155.7172824186</v>
      </c>
      <c r="L95" s="345" t="str">
        <f t="shared" si="39"/>
        <v/>
      </c>
      <c r="M95" s="345" t="str">
        <f t="shared" si="39"/>
        <v/>
      </c>
      <c r="N95" s="345" t="str">
        <f t="shared" si="39"/>
        <v/>
      </c>
      <c r="O95" s="345" t="str">
        <f t="shared" si="39"/>
        <v/>
      </c>
      <c r="P95" s="345" t="str">
        <f t="shared" si="39"/>
        <v/>
      </c>
      <c r="Q95" s="345" t="str">
        <f t="shared" si="39"/>
        <v/>
      </c>
      <c r="R95" s="345" t="str">
        <f t="shared" si="39"/>
        <v/>
      </c>
      <c r="S95" s="345" t="str">
        <f t="shared" si="39"/>
        <v/>
      </c>
      <c r="T95" s="345" t="str">
        <f t="shared" si="39"/>
        <v/>
      </c>
      <c r="U95" s="346" t="str">
        <f t="shared" si="39"/>
        <v/>
      </c>
    </row>
    <row r="96" spans="2:21" ht="15" thickBot="1" x14ac:dyDescent="0.35">
      <c r="B96" s="112" t="s">
        <v>154</v>
      </c>
      <c r="C96" s="113" t="s">
        <v>267</v>
      </c>
      <c r="D96" s="379">
        <f ca="1">IRR(F96:U96)</f>
        <v>0.13132866107854091</v>
      </c>
      <c r="E96" s="113"/>
      <c r="F96" s="347">
        <f ca="1">IF(F35="","",-F49+F56+F70+F84+F91)</f>
        <v>-4745213.7787499987</v>
      </c>
      <c r="G96" s="347">
        <f t="shared" ref="G96:U96" ca="1" si="40">IF(G35="","",-G49+G56+G70+G84+G91)</f>
        <v>327610.61935500003</v>
      </c>
      <c r="H96" s="347">
        <f t="shared" ca="1" si="40"/>
        <v>401157.49596568028</v>
      </c>
      <c r="I96" s="347">
        <f t="shared" ca="1" si="40"/>
        <v>452361.63399839401</v>
      </c>
      <c r="J96" s="347">
        <f t="shared" ca="1" si="40"/>
        <v>308062.23173459072</v>
      </c>
      <c r="K96" s="347">
        <f t="shared" ca="1" si="40"/>
        <v>6749219.063074491</v>
      </c>
      <c r="L96" s="347" t="str">
        <f t="shared" si="40"/>
        <v/>
      </c>
      <c r="M96" s="347" t="str">
        <f t="shared" si="40"/>
        <v/>
      </c>
      <c r="N96" s="347" t="str">
        <f t="shared" si="40"/>
        <v/>
      </c>
      <c r="O96" s="347" t="str">
        <f t="shared" si="40"/>
        <v/>
      </c>
      <c r="P96" s="347" t="str">
        <f t="shared" si="40"/>
        <v/>
      </c>
      <c r="Q96" s="347" t="str">
        <f t="shared" si="40"/>
        <v/>
      </c>
      <c r="R96" s="347" t="str">
        <f t="shared" si="40"/>
        <v/>
      </c>
      <c r="S96" s="347" t="str">
        <f t="shared" si="40"/>
        <v/>
      </c>
      <c r="T96" s="347" t="str">
        <f t="shared" si="40"/>
        <v/>
      </c>
      <c r="U96" s="348" t="str">
        <f t="shared" si="40"/>
        <v/>
      </c>
    </row>
    <row r="97" spans="6:21" x14ac:dyDescent="0.3"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</row>
    <row r="98" spans="6:21" x14ac:dyDescent="0.3"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</row>
    <row r="99" spans="6:21" x14ac:dyDescent="0.3"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</row>
    <row r="100" spans="6:21" x14ac:dyDescent="0.3"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</row>
    <row r="101" spans="6:21" x14ac:dyDescent="0.3"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</row>
    <row r="102" spans="6:21" x14ac:dyDescent="0.3"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</row>
    <row r="103" spans="6:21" x14ac:dyDescent="0.3"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</row>
    <row r="104" spans="6:21" x14ac:dyDescent="0.3"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</row>
    <row r="105" spans="6:21" x14ac:dyDescent="0.3"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</row>
    <row r="106" spans="6:21" x14ac:dyDescent="0.3"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</row>
    <row r="107" spans="6:21" x14ac:dyDescent="0.3"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</row>
    <row r="108" spans="6:21" x14ac:dyDescent="0.3"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</row>
    <row r="109" spans="6:21" x14ac:dyDescent="0.3"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</row>
    <row r="110" spans="6:21" x14ac:dyDescent="0.3"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</row>
    <row r="111" spans="6:21" x14ac:dyDescent="0.3"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</row>
    <row r="112" spans="6:21" x14ac:dyDescent="0.3"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</row>
    <row r="113" spans="6:21" x14ac:dyDescent="0.3"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</row>
    <row r="114" spans="6:21" x14ac:dyDescent="0.3"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</row>
    <row r="115" spans="6:21" x14ac:dyDescent="0.3"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</row>
    <row r="116" spans="6:21" x14ac:dyDescent="0.3"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6:21" x14ac:dyDescent="0.3"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</row>
    <row r="118" spans="6:21" x14ac:dyDescent="0.3"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</row>
    <row r="119" spans="6:21" x14ac:dyDescent="0.3"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</row>
    <row r="120" spans="6:21" x14ac:dyDescent="0.3"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</row>
    <row r="121" spans="6:21" x14ac:dyDescent="0.3"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</row>
    <row r="122" spans="6:21" x14ac:dyDescent="0.3"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</row>
    <row r="123" spans="6:21" x14ac:dyDescent="0.3"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</row>
    <row r="124" spans="6:21" x14ac:dyDescent="0.3"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</row>
    <row r="125" spans="6:21" x14ac:dyDescent="0.3"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</row>
    <row r="126" spans="6:21" x14ac:dyDescent="0.3"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</row>
    <row r="127" spans="6:21" x14ac:dyDescent="0.3"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</row>
    <row r="128" spans="6:21" x14ac:dyDescent="0.3"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</row>
    <row r="129" spans="6:21" x14ac:dyDescent="0.3"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</row>
    <row r="130" spans="6:21" x14ac:dyDescent="0.3"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</row>
    <row r="131" spans="6:21" x14ac:dyDescent="0.3"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</row>
    <row r="132" spans="6:21" x14ac:dyDescent="0.3"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</row>
    <row r="133" spans="6:21" x14ac:dyDescent="0.3"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</row>
    <row r="134" spans="6:21" x14ac:dyDescent="0.3"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</row>
    <row r="135" spans="6:21" x14ac:dyDescent="0.3"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</row>
    <row r="136" spans="6:21" x14ac:dyDescent="0.3"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</row>
    <row r="137" spans="6:21" x14ac:dyDescent="0.3"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</row>
    <row r="138" spans="6:21" x14ac:dyDescent="0.3"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</row>
    <row r="139" spans="6:21" x14ac:dyDescent="0.3"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</row>
    <row r="140" spans="6:21" x14ac:dyDescent="0.3"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</row>
    <row r="141" spans="6:21" x14ac:dyDescent="0.3"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</row>
    <row r="142" spans="6:21" x14ac:dyDescent="0.3"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</row>
    <row r="143" spans="6:21" x14ac:dyDescent="0.3"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</row>
    <row r="144" spans="6:21" x14ac:dyDescent="0.3"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</row>
    <row r="145" spans="6:21" x14ac:dyDescent="0.3"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</row>
    <row r="146" spans="6:21" x14ac:dyDescent="0.3"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</row>
    <row r="147" spans="6:21" x14ac:dyDescent="0.3"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</row>
    <row r="148" spans="6:21" x14ac:dyDescent="0.3"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</row>
    <row r="149" spans="6:21" x14ac:dyDescent="0.3"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</row>
    <row r="150" spans="6:21" x14ac:dyDescent="0.3"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</row>
    <row r="151" spans="6:21" x14ac:dyDescent="0.3"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</row>
    <row r="152" spans="6:21" x14ac:dyDescent="0.3"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</row>
    <row r="153" spans="6:21" x14ac:dyDescent="0.3"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</row>
    <row r="154" spans="6:21" x14ac:dyDescent="0.3"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</row>
    <row r="155" spans="6:21" x14ac:dyDescent="0.3"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</row>
  </sheetData>
  <mergeCells count="2">
    <mergeCell ref="F12:G13"/>
    <mergeCell ref="H12:I12"/>
  </mergeCells>
  <dataValidations disablePrompts="1" count="1">
    <dataValidation type="list" allowBlank="1" showInputMessage="1" showErrorMessage="1" sqref="D4" xr:uid="{52C61A8C-312B-48DB-90B5-6AD567F217CD}">
      <formula1>"IRR, Equity Multiple"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2C5A-1848-4A78-A8D8-E355F3D48106}">
  <dimension ref="B1:GA39"/>
  <sheetViews>
    <sheetView workbookViewId="0">
      <selection activeCell="I7" sqref="I7"/>
    </sheetView>
  </sheetViews>
  <sheetFormatPr defaultColWidth="9.6640625" defaultRowHeight="14.4" x14ac:dyDescent="0.3"/>
  <cols>
    <col min="1" max="1" width="3.33203125" customWidth="1"/>
    <col min="2" max="2" width="12.21875" bestFit="1" customWidth="1"/>
    <col min="3" max="3" width="12.21875" customWidth="1"/>
  </cols>
  <sheetData>
    <row r="1" spans="2:183" ht="15" thickBot="1" x14ac:dyDescent="0.35">
      <c r="B1" t="s">
        <v>101</v>
      </c>
    </row>
    <row r="2" spans="2:183" x14ac:dyDescent="0.3">
      <c r="B2" s="39"/>
      <c r="C2" s="40" t="s">
        <v>98</v>
      </c>
      <c r="D2" s="40">
        <f>ROUNDUP(D3/12,0)</f>
        <v>1</v>
      </c>
      <c r="E2" s="40">
        <f t="shared" ref="E2:BP2" si="0">ROUNDUP(E3/12,0)</f>
        <v>1</v>
      </c>
      <c r="F2" s="40">
        <f t="shared" si="0"/>
        <v>1</v>
      </c>
      <c r="G2" s="40">
        <f t="shared" si="0"/>
        <v>1</v>
      </c>
      <c r="H2" s="40">
        <f t="shared" si="0"/>
        <v>1</v>
      </c>
      <c r="I2" s="40">
        <f t="shared" si="0"/>
        <v>1</v>
      </c>
      <c r="J2" s="40">
        <f t="shared" si="0"/>
        <v>1</v>
      </c>
      <c r="K2" s="40">
        <f t="shared" si="0"/>
        <v>1</v>
      </c>
      <c r="L2" s="40">
        <f t="shared" si="0"/>
        <v>1</v>
      </c>
      <c r="M2" s="40">
        <f t="shared" si="0"/>
        <v>1</v>
      </c>
      <c r="N2" s="40">
        <f t="shared" si="0"/>
        <v>1</v>
      </c>
      <c r="O2" s="40">
        <f t="shared" si="0"/>
        <v>1</v>
      </c>
      <c r="P2" s="40">
        <f t="shared" si="0"/>
        <v>2</v>
      </c>
      <c r="Q2" s="40">
        <f t="shared" si="0"/>
        <v>2</v>
      </c>
      <c r="R2" s="40">
        <f t="shared" si="0"/>
        <v>2</v>
      </c>
      <c r="S2" s="40">
        <f t="shared" si="0"/>
        <v>2</v>
      </c>
      <c r="T2" s="40">
        <f t="shared" si="0"/>
        <v>2</v>
      </c>
      <c r="U2" s="40">
        <f t="shared" si="0"/>
        <v>2</v>
      </c>
      <c r="V2" s="40">
        <f t="shared" si="0"/>
        <v>2</v>
      </c>
      <c r="W2" s="40">
        <f t="shared" si="0"/>
        <v>2</v>
      </c>
      <c r="X2" s="40">
        <f t="shared" si="0"/>
        <v>2</v>
      </c>
      <c r="Y2" s="40">
        <f t="shared" si="0"/>
        <v>2</v>
      </c>
      <c r="Z2" s="40">
        <f t="shared" si="0"/>
        <v>2</v>
      </c>
      <c r="AA2" s="40">
        <f t="shared" si="0"/>
        <v>2</v>
      </c>
      <c r="AB2" s="40">
        <f t="shared" si="0"/>
        <v>3</v>
      </c>
      <c r="AC2" s="40">
        <f t="shared" si="0"/>
        <v>3</v>
      </c>
      <c r="AD2" s="40">
        <f t="shared" si="0"/>
        <v>3</v>
      </c>
      <c r="AE2" s="40">
        <f t="shared" si="0"/>
        <v>3</v>
      </c>
      <c r="AF2" s="40">
        <f t="shared" si="0"/>
        <v>3</v>
      </c>
      <c r="AG2" s="40">
        <f t="shared" si="0"/>
        <v>3</v>
      </c>
      <c r="AH2" s="40">
        <f t="shared" si="0"/>
        <v>3</v>
      </c>
      <c r="AI2" s="40">
        <f t="shared" si="0"/>
        <v>3</v>
      </c>
      <c r="AJ2" s="40">
        <f t="shared" si="0"/>
        <v>3</v>
      </c>
      <c r="AK2" s="40">
        <f t="shared" si="0"/>
        <v>3</v>
      </c>
      <c r="AL2" s="40">
        <f t="shared" si="0"/>
        <v>3</v>
      </c>
      <c r="AM2" s="40">
        <f t="shared" si="0"/>
        <v>3</v>
      </c>
      <c r="AN2" s="40">
        <f t="shared" si="0"/>
        <v>4</v>
      </c>
      <c r="AO2" s="40">
        <f t="shared" si="0"/>
        <v>4</v>
      </c>
      <c r="AP2" s="40">
        <f t="shared" si="0"/>
        <v>4</v>
      </c>
      <c r="AQ2" s="40">
        <f t="shared" si="0"/>
        <v>4</v>
      </c>
      <c r="AR2" s="40">
        <f t="shared" si="0"/>
        <v>4</v>
      </c>
      <c r="AS2" s="40">
        <f t="shared" si="0"/>
        <v>4</v>
      </c>
      <c r="AT2" s="40">
        <f t="shared" si="0"/>
        <v>4</v>
      </c>
      <c r="AU2" s="40">
        <f t="shared" si="0"/>
        <v>4</v>
      </c>
      <c r="AV2" s="40">
        <f t="shared" si="0"/>
        <v>4</v>
      </c>
      <c r="AW2" s="40">
        <f t="shared" si="0"/>
        <v>4</v>
      </c>
      <c r="AX2" s="40">
        <f t="shared" si="0"/>
        <v>4</v>
      </c>
      <c r="AY2" s="40">
        <f t="shared" si="0"/>
        <v>4</v>
      </c>
      <c r="AZ2" s="40">
        <f t="shared" si="0"/>
        <v>5</v>
      </c>
      <c r="BA2" s="40">
        <f t="shared" si="0"/>
        <v>5</v>
      </c>
      <c r="BB2" s="40">
        <f t="shared" si="0"/>
        <v>5</v>
      </c>
      <c r="BC2" s="40">
        <f t="shared" si="0"/>
        <v>5</v>
      </c>
      <c r="BD2" s="40">
        <f t="shared" si="0"/>
        <v>5</v>
      </c>
      <c r="BE2" s="40">
        <f t="shared" si="0"/>
        <v>5</v>
      </c>
      <c r="BF2" s="40">
        <f t="shared" si="0"/>
        <v>5</v>
      </c>
      <c r="BG2" s="40">
        <f t="shared" si="0"/>
        <v>5</v>
      </c>
      <c r="BH2" s="40">
        <f t="shared" si="0"/>
        <v>5</v>
      </c>
      <c r="BI2" s="40">
        <f t="shared" si="0"/>
        <v>5</v>
      </c>
      <c r="BJ2" s="40">
        <f t="shared" si="0"/>
        <v>5</v>
      </c>
      <c r="BK2" s="40">
        <f t="shared" si="0"/>
        <v>5</v>
      </c>
      <c r="BL2" s="40">
        <f t="shared" si="0"/>
        <v>6</v>
      </c>
      <c r="BM2" s="40">
        <f t="shared" si="0"/>
        <v>6</v>
      </c>
      <c r="BN2" s="40">
        <f t="shared" si="0"/>
        <v>6</v>
      </c>
      <c r="BO2" s="40">
        <f t="shared" si="0"/>
        <v>6</v>
      </c>
      <c r="BP2" s="40">
        <f t="shared" si="0"/>
        <v>6</v>
      </c>
      <c r="BQ2" s="40">
        <f t="shared" ref="BQ2:EB2" si="1">ROUNDUP(BQ3/12,0)</f>
        <v>6</v>
      </c>
      <c r="BR2" s="40">
        <f t="shared" si="1"/>
        <v>6</v>
      </c>
      <c r="BS2" s="40">
        <f t="shared" si="1"/>
        <v>6</v>
      </c>
      <c r="BT2" s="40">
        <f t="shared" si="1"/>
        <v>6</v>
      </c>
      <c r="BU2" s="40">
        <f t="shared" si="1"/>
        <v>6</v>
      </c>
      <c r="BV2" s="40">
        <f t="shared" si="1"/>
        <v>6</v>
      </c>
      <c r="BW2" s="40">
        <f t="shared" si="1"/>
        <v>6</v>
      </c>
      <c r="BX2" s="40">
        <f t="shared" si="1"/>
        <v>7</v>
      </c>
      <c r="BY2" s="40">
        <f t="shared" si="1"/>
        <v>7</v>
      </c>
      <c r="BZ2" s="40">
        <f t="shared" si="1"/>
        <v>7</v>
      </c>
      <c r="CA2" s="40">
        <f t="shared" si="1"/>
        <v>7</v>
      </c>
      <c r="CB2" s="40">
        <f t="shared" si="1"/>
        <v>7</v>
      </c>
      <c r="CC2" s="40">
        <f t="shared" si="1"/>
        <v>7</v>
      </c>
      <c r="CD2" s="40">
        <f t="shared" si="1"/>
        <v>7</v>
      </c>
      <c r="CE2" s="40">
        <f t="shared" si="1"/>
        <v>7</v>
      </c>
      <c r="CF2" s="40">
        <f t="shared" si="1"/>
        <v>7</v>
      </c>
      <c r="CG2" s="40">
        <f t="shared" si="1"/>
        <v>7</v>
      </c>
      <c r="CH2" s="40">
        <f t="shared" si="1"/>
        <v>7</v>
      </c>
      <c r="CI2" s="40">
        <f t="shared" si="1"/>
        <v>7</v>
      </c>
      <c r="CJ2" s="40">
        <f t="shared" si="1"/>
        <v>8</v>
      </c>
      <c r="CK2" s="40">
        <f t="shared" si="1"/>
        <v>8</v>
      </c>
      <c r="CL2" s="40">
        <f t="shared" si="1"/>
        <v>8</v>
      </c>
      <c r="CM2" s="40">
        <f t="shared" si="1"/>
        <v>8</v>
      </c>
      <c r="CN2" s="40">
        <f t="shared" si="1"/>
        <v>8</v>
      </c>
      <c r="CO2" s="40">
        <f t="shared" si="1"/>
        <v>8</v>
      </c>
      <c r="CP2" s="40">
        <f t="shared" si="1"/>
        <v>8</v>
      </c>
      <c r="CQ2" s="40">
        <f t="shared" si="1"/>
        <v>8</v>
      </c>
      <c r="CR2" s="40">
        <f t="shared" si="1"/>
        <v>8</v>
      </c>
      <c r="CS2" s="40">
        <f t="shared" si="1"/>
        <v>8</v>
      </c>
      <c r="CT2" s="40">
        <f t="shared" si="1"/>
        <v>8</v>
      </c>
      <c r="CU2" s="40">
        <f t="shared" si="1"/>
        <v>8</v>
      </c>
      <c r="CV2" s="40">
        <f t="shared" si="1"/>
        <v>9</v>
      </c>
      <c r="CW2" s="40">
        <f t="shared" si="1"/>
        <v>9</v>
      </c>
      <c r="CX2" s="40">
        <f t="shared" si="1"/>
        <v>9</v>
      </c>
      <c r="CY2" s="40">
        <f t="shared" si="1"/>
        <v>9</v>
      </c>
      <c r="CZ2" s="40">
        <f t="shared" si="1"/>
        <v>9</v>
      </c>
      <c r="DA2" s="40">
        <f t="shared" si="1"/>
        <v>9</v>
      </c>
      <c r="DB2" s="40">
        <f t="shared" si="1"/>
        <v>9</v>
      </c>
      <c r="DC2" s="40">
        <f t="shared" si="1"/>
        <v>9</v>
      </c>
      <c r="DD2" s="40">
        <f t="shared" si="1"/>
        <v>9</v>
      </c>
      <c r="DE2" s="40">
        <f t="shared" si="1"/>
        <v>9</v>
      </c>
      <c r="DF2" s="40">
        <f t="shared" si="1"/>
        <v>9</v>
      </c>
      <c r="DG2" s="40">
        <f t="shared" si="1"/>
        <v>9</v>
      </c>
      <c r="DH2" s="40">
        <f t="shared" si="1"/>
        <v>10</v>
      </c>
      <c r="DI2" s="40">
        <f t="shared" si="1"/>
        <v>10</v>
      </c>
      <c r="DJ2" s="40">
        <f t="shared" si="1"/>
        <v>10</v>
      </c>
      <c r="DK2" s="40">
        <f t="shared" si="1"/>
        <v>10</v>
      </c>
      <c r="DL2" s="40">
        <f t="shared" si="1"/>
        <v>10</v>
      </c>
      <c r="DM2" s="40">
        <f t="shared" si="1"/>
        <v>10</v>
      </c>
      <c r="DN2" s="40">
        <f t="shared" si="1"/>
        <v>10</v>
      </c>
      <c r="DO2" s="40">
        <f t="shared" si="1"/>
        <v>10</v>
      </c>
      <c r="DP2" s="40">
        <f t="shared" si="1"/>
        <v>10</v>
      </c>
      <c r="DQ2" s="40">
        <f t="shared" si="1"/>
        <v>10</v>
      </c>
      <c r="DR2" s="40">
        <f t="shared" si="1"/>
        <v>10</v>
      </c>
      <c r="DS2" s="40">
        <f t="shared" si="1"/>
        <v>10</v>
      </c>
      <c r="DT2" s="40">
        <f t="shared" si="1"/>
        <v>11</v>
      </c>
      <c r="DU2" s="40">
        <f t="shared" si="1"/>
        <v>11</v>
      </c>
      <c r="DV2" s="40">
        <f t="shared" si="1"/>
        <v>11</v>
      </c>
      <c r="DW2" s="40">
        <f t="shared" si="1"/>
        <v>11</v>
      </c>
      <c r="DX2" s="40">
        <f t="shared" si="1"/>
        <v>11</v>
      </c>
      <c r="DY2" s="40">
        <f t="shared" si="1"/>
        <v>11</v>
      </c>
      <c r="DZ2" s="40">
        <f t="shared" si="1"/>
        <v>11</v>
      </c>
      <c r="EA2" s="40">
        <f t="shared" si="1"/>
        <v>11</v>
      </c>
      <c r="EB2" s="40">
        <f t="shared" si="1"/>
        <v>11</v>
      </c>
      <c r="EC2" s="40">
        <f t="shared" ref="EC2:GA2" si="2">ROUNDUP(EC3/12,0)</f>
        <v>11</v>
      </c>
      <c r="ED2" s="40">
        <f t="shared" si="2"/>
        <v>11</v>
      </c>
      <c r="EE2" s="40">
        <f t="shared" si="2"/>
        <v>11</v>
      </c>
      <c r="EF2" s="40">
        <f t="shared" si="2"/>
        <v>12</v>
      </c>
      <c r="EG2" s="40">
        <f t="shared" si="2"/>
        <v>12</v>
      </c>
      <c r="EH2" s="40">
        <f t="shared" si="2"/>
        <v>12</v>
      </c>
      <c r="EI2" s="40">
        <f t="shared" si="2"/>
        <v>12</v>
      </c>
      <c r="EJ2" s="40">
        <f t="shared" si="2"/>
        <v>12</v>
      </c>
      <c r="EK2" s="40">
        <f t="shared" si="2"/>
        <v>12</v>
      </c>
      <c r="EL2" s="40">
        <f t="shared" si="2"/>
        <v>12</v>
      </c>
      <c r="EM2" s="40">
        <f t="shared" si="2"/>
        <v>12</v>
      </c>
      <c r="EN2" s="40">
        <f t="shared" si="2"/>
        <v>12</v>
      </c>
      <c r="EO2" s="40">
        <f t="shared" si="2"/>
        <v>12</v>
      </c>
      <c r="EP2" s="40">
        <f t="shared" si="2"/>
        <v>12</v>
      </c>
      <c r="EQ2" s="40">
        <f t="shared" si="2"/>
        <v>12</v>
      </c>
      <c r="ER2" s="40">
        <f t="shared" si="2"/>
        <v>13</v>
      </c>
      <c r="ES2" s="40">
        <f t="shared" si="2"/>
        <v>13</v>
      </c>
      <c r="ET2" s="40">
        <f t="shared" si="2"/>
        <v>13</v>
      </c>
      <c r="EU2" s="40">
        <f t="shared" si="2"/>
        <v>13</v>
      </c>
      <c r="EV2" s="40">
        <f t="shared" si="2"/>
        <v>13</v>
      </c>
      <c r="EW2" s="40">
        <f t="shared" si="2"/>
        <v>13</v>
      </c>
      <c r="EX2" s="40">
        <f t="shared" si="2"/>
        <v>13</v>
      </c>
      <c r="EY2" s="40">
        <f t="shared" si="2"/>
        <v>13</v>
      </c>
      <c r="EZ2" s="40">
        <f t="shared" si="2"/>
        <v>13</v>
      </c>
      <c r="FA2" s="40">
        <f t="shared" si="2"/>
        <v>13</v>
      </c>
      <c r="FB2" s="40">
        <f t="shared" si="2"/>
        <v>13</v>
      </c>
      <c r="FC2" s="40">
        <f t="shared" si="2"/>
        <v>13</v>
      </c>
      <c r="FD2" s="40">
        <f t="shared" si="2"/>
        <v>14</v>
      </c>
      <c r="FE2" s="40">
        <f t="shared" si="2"/>
        <v>14</v>
      </c>
      <c r="FF2" s="40">
        <f t="shared" si="2"/>
        <v>14</v>
      </c>
      <c r="FG2" s="40">
        <f t="shared" si="2"/>
        <v>14</v>
      </c>
      <c r="FH2" s="40">
        <f t="shared" si="2"/>
        <v>14</v>
      </c>
      <c r="FI2" s="40">
        <f t="shared" si="2"/>
        <v>14</v>
      </c>
      <c r="FJ2" s="40">
        <f t="shared" si="2"/>
        <v>14</v>
      </c>
      <c r="FK2" s="40">
        <f t="shared" si="2"/>
        <v>14</v>
      </c>
      <c r="FL2" s="40">
        <f t="shared" si="2"/>
        <v>14</v>
      </c>
      <c r="FM2" s="40">
        <f t="shared" si="2"/>
        <v>14</v>
      </c>
      <c r="FN2" s="40">
        <f t="shared" si="2"/>
        <v>14</v>
      </c>
      <c r="FO2" s="40">
        <f t="shared" si="2"/>
        <v>14</v>
      </c>
      <c r="FP2" s="40">
        <f t="shared" si="2"/>
        <v>15</v>
      </c>
      <c r="FQ2" s="40">
        <f t="shared" si="2"/>
        <v>15</v>
      </c>
      <c r="FR2" s="40">
        <f t="shared" si="2"/>
        <v>15</v>
      </c>
      <c r="FS2" s="40">
        <f t="shared" si="2"/>
        <v>15</v>
      </c>
      <c r="FT2" s="40">
        <f t="shared" si="2"/>
        <v>15</v>
      </c>
      <c r="FU2" s="40">
        <f t="shared" si="2"/>
        <v>15</v>
      </c>
      <c r="FV2" s="40">
        <f t="shared" si="2"/>
        <v>15</v>
      </c>
      <c r="FW2" s="40">
        <f t="shared" si="2"/>
        <v>15</v>
      </c>
      <c r="FX2" s="40">
        <f t="shared" si="2"/>
        <v>15</v>
      </c>
      <c r="FY2" s="40">
        <f t="shared" si="2"/>
        <v>15</v>
      </c>
      <c r="FZ2" s="40">
        <f t="shared" si="2"/>
        <v>15</v>
      </c>
      <c r="GA2" s="41">
        <f t="shared" si="2"/>
        <v>15</v>
      </c>
    </row>
    <row r="3" spans="2:183" x14ac:dyDescent="0.3">
      <c r="B3" s="42"/>
      <c r="C3" s="43" t="s">
        <v>99</v>
      </c>
      <c r="D3" s="43">
        <v>1</v>
      </c>
      <c r="E3" s="43">
        <f>D3+1</f>
        <v>2</v>
      </c>
      <c r="F3" s="43">
        <f t="shared" ref="F3:BQ3" si="3">E3+1</f>
        <v>3</v>
      </c>
      <c r="G3" s="43">
        <f t="shared" si="3"/>
        <v>4</v>
      </c>
      <c r="H3" s="43">
        <f t="shared" si="3"/>
        <v>5</v>
      </c>
      <c r="I3" s="43">
        <f t="shared" si="3"/>
        <v>6</v>
      </c>
      <c r="J3" s="43">
        <f t="shared" si="3"/>
        <v>7</v>
      </c>
      <c r="K3" s="43">
        <f t="shared" si="3"/>
        <v>8</v>
      </c>
      <c r="L3" s="43">
        <f t="shared" si="3"/>
        <v>9</v>
      </c>
      <c r="M3" s="43">
        <f t="shared" si="3"/>
        <v>10</v>
      </c>
      <c r="N3" s="43">
        <f t="shared" si="3"/>
        <v>11</v>
      </c>
      <c r="O3" s="43">
        <f t="shared" si="3"/>
        <v>12</v>
      </c>
      <c r="P3" s="43">
        <f t="shared" si="3"/>
        <v>13</v>
      </c>
      <c r="Q3" s="43">
        <f t="shared" si="3"/>
        <v>14</v>
      </c>
      <c r="R3" s="43">
        <f t="shared" si="3"/>
        <v>15</v>
      </c>
      <c r="S3" s="43">
        <f t="shared" si="3"/>
        <v>16</v>
      </c>
      <c r="T3" s="43">
        <f t="shared" si="3"/>
        <v>17</v>
      </c>
      <c r="U3" s="43">
        <f t="shared" si="3"/>
        <v>18</v>
      </c>
      <c r="V3" s="43">
        <f t="shared" si="3"/>
        <v>19</v>
      </c>
      <c r="W3" s="43">
        <f t="shared" si="3"/>
        <v>20</v>
      </c>
      <c r="X3" s="43">
        <f t="shared" si="3"/>
        <v>21</v>
      </c>
      <c r="Y3" s="43">
        <f t="shared" si="3"/>
        <v>22</v>
      </c>
      <c r="Z3" s="43">
        <f t="shared" si="3"/>
        <v>23</v>
      </c>
      <c r="AA3" s="43">
        <f t="shared" si="3"/>
        <v>24</v>
      </c>
      <c r="AB3" s="43">
        <f t="shared" si="3"/>
        <v>25</v>
      </c>
      <c r="AC3" s="43">
        <f t="shared" si="3"/>
        <v>26</v>
      </c>
      <c r="AD3" s="43">
        <f t="shared" si="3"/>
        <v>27</v>
      </c>
      <c r="AE3" s="43">
        <f t="shared" si="3"/>
        <v>28</v>
      </c>
      <c r="AF3" s="43">
        <f t="shared" si="3"/>
        <v>29</v>
      </c>
      <c r="AG3" s="43">
        <f t="shared" si="3"/>
        <v>30</v>
      </c>
      <c r="AH3" s="43">
        <f t="shared" si="3"/>
        <v>31</v>
      </c>
      <c r="AI3" s="43">
        <f t="shared" si="3"/>
        <v>32</v>
      </c>
      <c r="AJ3" s="43">
        <f t="shared" si="3"/>
        <v>33</v>
      </c>
      <c r="AK3" s="43">
        <f t="shared" si="3"/>
        <v>34</v>
      </c>
      <c r="AL3" s="43">
        <f t="shared" si="3"/>
        <v>35</v>
      </c>
      <c r="AM3" s="43">
        <f t="shared" si="3"/>
        <v>36</v>
      </c>
      <c r="AN3" s="43">
        <f t="shared" si="3"/>
        <v>37</v>
      </c>
      <c r="AO3" s="43">
        <f t="shared" si="3"/>
        <v>38</v>
      </c>
      <c r="AP3" s="43">
        <f t="shared" si="3"/>
        <v>39</v>
      </c>
      <c r="AQ3" s="43">
        <f t="shared" si="3"/>
        <v>40</v>
      </c>
      <c r="AR3" s="43">
        <f t="shared" si="3"/>
        <v>41</v>
      </c>
      <c r="AS3" s="43">
        <f t="shared" si="3"/>
        <v>42</v>
      </c>
      <c r="AT3" s="43">
        <f t="shared" si="3"/>
        <v>43</v>
      </c>
      <c r="AU3" s="43">
        <f t="shared" si="3"/>
        <v>44</v>
      </c>
      <c r="AV3" s="43">
        <f t="shared" si="3"/>
        <v>45</v>
      </c>
      <c r="AW3" s="43">
        <f t="shared" si="3"/>
        <v>46</v>
      </c>
      <c r="AX3" s="43">
        <f t="shared" si="3"/>
        <v>47</v>
      </c>
      <c r="AY3" s="43">
        <f t="shared" si="3"/>
        <v>48</v>
      </c>
      <c r="AZ3" s="43">
        <f t="shared" si="3"/>
        <v>49</v>
      </c>
      <c r="BA3" s="43">
        <f t="shared" si="3"/>
        <v>50</v>
      </c>
      <c r="BB3" s="43">
        <f t="shared" si="3"/>
        <v>51</v>
      </c>
      <c r="BC3" s="43">
        <f t="shared" si="3"/>
        <v>52</v>
      </c>
      <c r="BD3" s="43">
        <f t="shared" si="3"/>
        <v>53</v>
      </c>
      <c r="BE3" s="43">
        <f t="shared" si="3"/>
        <v>54</v>
      </c>
      <c r="BF3" s="43">
        <f t="shared" si="3"/>
        <v>55</v>
      </c>
      <c r="BG3" s="43">
        <f t="shared" si="3"/>
        <v>56</v>
      </c>
      <c r="BH3" s="43">
        <f t="shared" si="3"/>
        <v>57</v>
      </c>
      <c r="BI3" s="43">
        <f t="shared" si="3"/>
        <v>58</v>
      </c>
      <c r="BJ3" s="43">
        <f t="shared" si="3"/>
        <v>59</v>
      </c>
      <c r="BK3" s="43">
        <f t="shared" si="3"/>
        <v>60</v>
      </c>
      <c r="BL3" s="43">
        <f t="shared" si="3"/>
        <v>61</v>
      </c>
      <c r="BM3" s="43">
        <f t="shared" si="3"/>
        <v>62</v>
      </c>
      <c r="BN3" s="43">
        <f t="shared" si="3"/>
        <v>63</v>
      </c>
      <c r="BO3" s="43">
        <f t="shared" si="3"/>
        <v>64</v>
      </c>
      <c r="BP3" s="43">
        <f t="shared" si="3"/>
        <v>65</v>
      </c>
      <c r="BQ3" s="43">
        <f t="shared" si="3"/>
        <v>66</v>
      </c>
      <c r="BR3" s="43">
        <f t="shared" ref="BR3:EC3" si="4">BQ3+1</f>
        <v>67</v>
      </c>
      <c r="BS3" s="43">
        <f t="shared" si="4"/>
        <v>68</v>
      </c>
      <c r="BT3" s="43">
        <f t="shared" si="4"/>
        <v>69</v>
      </c>
      <c r="BU3" s="43">
        <f t="shared" si="4"/>
        <v>70</v>
      </c>
      <c r="BV3" s="43">
        <f t="shared" si="4"/>
        <v>71</v>
      </c>
      <c r="BW3" s="43">
        <f t="shared" si="4"/>
        <v>72</v>
      </c>
      <c r="BX3" s="43">
        <f t="shared" si="4"/>
        <v>73</v>
      </c>
      <c r="BY3" s="43">
        <f t="shared" si="4"/>
        <v>74</v>
      </c>
      <c r="BZ3" s="43">
        <f t="shared" si="4"/>
        <v>75</v>
      </c>
      <c r="CA3" s="43">
        <f t="shared" si="4"/>
        <v>76</v>
      </c>
      <c r="CB3" s="43">
        <f t="shared" si="4"/>
        <v>77</v>
      </c>
      <c r="CC3" s="43">
        <f t="shared" si="4"/>
        <v>78</v>
      </c>
      <c r="CD3" s="43">
        <f t="shared" si="4"/>
        <v>79</v>
      </c>
      <c r="CE3" s="43">
        <f t="shared" si="4"/>
        <v>80</v>
      </c>
      <c r="CF3" s="43">
        <f t="shared" si="4"/>
        <v>81</v>
      </c>
      <c r="CG3" s="43">
        <f t="shared" si="4"/>
        <v>82</v>
      </c>
      <c r="CH3" s="43">
        <f t="shared" si="4"/>
        <v>83</v>
      </c>
      <c r="CI3" s="43">
        <f t="shared" si="4"/>
        <v>84</v>
      </c>
      <c r="CJ3" s="43">
        <f t="shared" si="4"/>
        <v>85</v>
      </c>
      <c r="CK3" s="43">
        <f t="shared" si="4"/>
        <v>86</v>
      </c>
      <c r="CL3" s="43">
        <f t="shared" si="4"/>
        <v>87</v>
      </c>
      <c r="CM3" s="43">
        <f t="shared" si="4"/>
        <v>88</v>
      </c>
      <c r="CN3" s="43">
        <f t="shared" si="4"/>
        <v>89</v>
      </c>
      <c r="CO3" s="43">
        <f t="shared" si="4"/>
        <v>90</v>
      </c>
      <c r="CP3" s="43">
        <f t="shared" si="4"/>
        <v>91</v>
      </c>
      <c r="CQ3" s="43">
        <f t="shared" si="4"/>
        <v>92</v>
      </c>
      <c r="CR3" s="43">
        <f t="shared" si="4"/>
        <v>93</v>
      </c>
      <c r="CS3" s="43">
        <f t="shared" si="4"/>
        <v>94</v>
      </c>
      <c r="CT3" s="43">
        <f t="shared" si="4"/>
        <v>95</v>
      </c>
      <c r="CU3" s="43">
        <f t="shared" si="4"/>
        <v>96</v>
      </c>
      <c r="CV3" s="43">
        <f t="shared" si="4"/>
        <v>97</v>
      </c>
      <c r="CW3" s="43">
        <f t="shared" si="4"/>
        <v>98</v>
      </c>
      <c r="CX3" s="43">
        <f t="shared" si="4"/>
        <v>99</v>
      </c>
      <c r="CY3" s="43">
        <f t="shared" si="4"/>
        <v>100</v>
      </c>
      <c r="CZ3" s="43">
        <f t="shared" si="4"/>
        <v>101</v>
      </c>
      <c r="DA3" s="43">
        <f t="shared" si="4"/>
        <v>102</v>
      </c>
      <c r="DB3" s="43">
        <f t="shared" si="4"/>
        <v>103</v>
      </c>
      <c r="DC3" s="43">
        <f t="shared" si="4"/>
        <v>104</v>
      </c>
      <c r="DD3" s="43">
        <f t="shared" si="4"/>
        <v>105</v>
      </c>
      <c r="DE3" s="43">
        <f t="shared" si="4"/>
        <v>106</v>
      </c>
      <c r="DF3" s="43">
        <f t="shared" si="4"/>
        <v>107</v>
      </c>
      <c r="DG3" s="43">
        <f t="shared" si="4"/>
        <v>108</v>
      </c>
      <c r="DH3" s="43">
        <f t="shared" si="4"/>
        <v>109</v>
      </c>
      <c r="DI3" s="43">
        <f t="shared" si="4"/>
        <v>110</v>
      </c>
      <c r="DJ3" s="43">
        <f t="shared" si="4"/>
        <v>111</v>
      </c>
      <c r="DK3" s="43">
        <f t="shared" si="4"/>
        <v>112</v>
      </c>
      <c r="DL3" s="43">
        <f t="shared" si="4"/>
        <v>113</v>
      </c>
      <c r="DM3" s="43">
        <f t="shared" si="4"/>
        <v>114</v>
      </c>
      <c r="DN3" s="43">
        <f t="shared" si="4"/>
        <v>115</v>
      </c>
      <c r="DO3" s="43">
        <f t="shared" si="4"/>
        <v>116</v>
      </c>
      <c r="DP3" s="43">
        <f t="shared" si="4"/>
        <v>117</v>
      </c>
      <c r="DQ3" s="43">
        <f t="shared" si="4"/>
        <v>118</v>
      </c>
      <c r="DR3" s="43">
        <f t="shared" si="4"/>
        <v>119</v>
      </c>
      <c r="DS3" s="43">
        <f t="shared" si="4"/>
        <v>120</v>
      </c>
      <c r="DT3" s="43">
        <f t="shared" si="4"/>
        <v>121</v>
      </c>
      <c r="DU3" s="43">
        <f t="shared" si="4"/>
        <v>122</v>
      </c>
      <c r="DV3" s="43">
        <f t="shared" si="4"/>
        <v>123</v>
      </c>
      <c r="DW3" s="43">
        <f t="shared" si="4"/>
        <v>124</v>
      </c>
      <c r="DX3" s="43">
        <f t="shared" si="4"/>
        <v>125</v>
      </c>
      <c r="DY3" s="43">
        <f t="shared" si="4"/>
        <v>126</v>
      </c>
      <c r="DZ3" s="43">
        <f t="shared" si="4"/>
        <v>127</v>
      </c>
      <c r="EA3" s="43">
        <f t="shared" si="4"/>
        <v>128</v>
      </c>
      <c r="EB3" s="43">
        <f t="shared" si="4"/>
        <v>129</v>
      </c>
      <c r="EC3" s="43">
        <f t="shared" si="4"/>
        <v>130</v>
      </c>
      <c r="ED3" s="43">
        <f t="shared" ref="ED3:GA3" si="5">EC3+1</f>
        <v>131</v>
      </c>
      <c r="EE3" s="43">
        <f t="shared" si="5"/>
        <v>132</v>
      </c>
      <c r="EF3" s="43">
        <f t="shared" si="5"/>
        <v>133</v>
      </c>
      <c r="EG3" s="43">
        <f t="shared" si="5"/>
        <v>134</v>
      </c>
      <c r="EH3" s="43">
        <f t="shared" si="5"/>
        <v>135</v>
      </c>
      <c r="EI3" s="43">
        <f t="shared" si="5"/>
        <v>136</v>
      </c>
      <c r="EJ3" s="43">
        <f t="shared" si="5"/>
        <v>137</v>
      </c>
      <c r="EK3" s="43">
        <f t="shared" si="5"/>
        <v>138</v>
      </c>
      <c r="EL3" s="43">
        <f t="shared" si="5"/>
        <v>139</v>
      </c>
      <c r="EM3" s="43">
        <f t="shared" si="5"/>
        <v>140</v>
      </c>
      <c r="EN3" s="43">
        <f t="shared" si="5"/>
        <v>141</v>
      </c>
      <c r="EO3" s="43">
        <f t="shared" si="5"/>
        <v>142</v>
      </c>
      <c r="EP3" s="43">
        <f t="shared" si="5"/>
        <v>143</v>
      </c>
      <c r="EQ3" s="43">
        <f t="shared" si="5"/>
        <v>144</v>
      </c>
      <c r="ER3" s="43">
        <f t="shared" si="5"/>
        <v>145</v>
      </c>
      <c r="ES3" s="43">
        <f t="shared" si="5"/>
        <v>146</v>
      </c>
      <c r="ET3" s="43">
        <f t="shared" si="5"/>
        <v>147</v>
      </c>
      <c r="EU3" s="43">
        <f t="shared" si="5"/>
        <v>148</v>
      </c>
      <c r="EV3" s="43">
        <f t="shared" si="5"/>
        <v>149</v>
      </c>
      <c r="EW3" s="43">
        <f t="shared" si="5"/>
        <v>150</v>
      </c>
      <c r="EX3" s="43">
        <f t="shared" si="5"/>
        <v>151</v>
      </c>
      <c r="EY3" s="43">
        <f t="shared" si="5"/>
        <v>152</v>
      </c>
      <c r="EZ3" s="43">
        <f t="shared" si="5"/>
        <v>153</v>
      </c>
      <c r="FA3" s="43">
        <f t="shared" si="5"/>
        <v>154</v>
      </c>
      <c r="FB3" s="43">
        <f t="shared" si="5"/>
        <v>155</v>
      </c>
      <c r="FC3" s="43">
        <f t="shared" si="5"/>
        <v>156</v>
      </c>
      <c r="FD3" s="43">
        <f t="shared" si="5"/>
        <v>157</v>
      </c>
      <c r="FE3" s="43">
        <f t="shared" si="5"/>
        <v>158</v>
      </c>
      <c r="FF3" s="43">
        <f t="shared" si="5"/>
        <v>159</v>
      </c>
      <c r="FG3" s="43">
        <f t="shared" si="5"/>
        <v>160</v>
      </c>
      <c r="FH3" s="43">
        <f t="shared" si="5"/>
        <v>161</v>
      </c>
      <c r="FI3" s="43">
        <f t="shared" si="5"/>
        <v>162</v>
      </c>
      <c r="FJ3" s="43">
        <f t="shared" si="5"/>
        <v>163</v>
      </c>
      <c r="FK3" s="43">
        <f t="shared" si="5"/>
        <v>164</v>
      </c>
      <c r="FL3" s="43">
        <f t="shared" si="5"/>
        <v>165</v>
      </c>
      <c r="FM3" s="43">
        <f t="shared" si="5"/>
        <v>166</v>
      </c>
      <c r="FN3" s="43">
        <f t="shared" si="5"/>
        <v>167</v>
      </c>
      <c r="FO3" s="43">
        <f t="shared" si="5"/>
        <v>168</v>
      </c>
      <c r="FP3" s="43">
        <f t="shared" si="5"/>
        <v>169</v>
      </c>
      <c r="FQ3" s="43">
        <f t="shared" si="5"/>
        <v>170</v>
      </c>
      <c r="FR3" s="43">
        <f t="shared" si="5"/>
        <v>171</v>
      </c>
      <c r="FS3" s="43">
        <f t="shared" si="5"/>
        <v>172</v>
      </c>
      <c r="FT3" s="43">
        <f t="shared" si="5"/>
        <v>173</v>
      </c>
      <c r="FU3" s="43">
        <f t="shared" si="5"/>
        <v>174</v>
      </c>
      <c r="FV3" s="43">
        <f t="shared" si="5"/>
        <v>175</v>
      </c>
      <c r="FW3" s="43">
        <f t="shared" si="5"/>
        <v>176</v>
      </c>
      <c r="FX3" s="43">
        <f t="shared" si="5"/>
        <v>177</v>
      </c>
      <c r="FY3" s="43">
        <f t="shared" si="5"/>
        <v>178</v>
      </c>
      <c r="FZ3" s="43">
        <f t="shared" si="5"/>
        <v>179</v>
      </c>
      <c r="GA3" s="44">
        <f t="shared" si="5"/>
        <v>180</v>
      </c>
    </row>
    <row r="4" spans="2:183" x14ac:dyDescent="0.3">
      <c r="B4" s="45" t="s">
        <v>46</v>
      </c>
      <c r="C4" s="52" t="s">
        <v>100</v>
      </c>
      <c r="D4" s="38">
        <f>EOMONTH(Analysis_Start,0)</f>
        <v>43861</v>
      </c>
      <c r="E4" s="38">
        <f>EOMONTH(D4,1)</f>
        <v>43890</v>
      </c>
      <c r="F4" s="38">
        <f t="shared" ref="F4:BQ4" si="6">EOMONTH(E4,1)</f>
        <v>43921</v>
      </c>
      <c r="G4" s="38">
        <f t="shared" si="6"/>
        <v>43951</v>
      </c>
      <c r="H4" s="38">
        <f t="shared" si="6"/>
        <v>43982</v>
      </c>
      <c r="I4" s="38">
        <f t="shared" si="6"/>
        <v>44012</v>
      </c>
      <c r="J4" s="38">
        <f t="shared" si="6"/>
        <v>44043</v>
      </c>
      <c r="K4" s="38">
        <f t="shared" si="6"/>
        <v>44074</v>
      </c>
      <c r="L4" s="38">
        <f t="shared" si="6"/>
        <v>44104</v>
      </c>
      <c r="M4" s="38">
        <f t="shared" si="6"/>
        <v>44135</v>
      </c>
      <c r="N4" s="38">
        <f t="shared" si="6"/>
        <v>44165</v>
      </c>
      <c r="O4" s="38">
        <f t="shared" si="6"/>
        <v>44196</v>
      </c>
      <c r="P4" s="38">
        <f t="shared" si="6"/>
        <v>44227</v>
      </c>
      <c r="Q4" s="38">
        <f t="shared" si="6"/>
        <v>44255</v>
      </c>
      <c r="R4" s="38">
        <f t="shared" si="6"/>
        <v>44286</v>
      </c>
      <c r="S4" s="38">
        <f t="shared" si="6"/>
        <v>44316</v>
      </c>
      <c r="T4" s="38">
        <f t="shared" si="6"/>
        <v>44347</v>
      </c>
      <c r="U4" s="38">
        <f t="shared" si="6"/>
        <v>44377</v>
      </c>
      <c r="V4" s="38">
        <f t="shared" si="6"/>
        <v>44408</v>
      </c>
      <c r="W4" s="38">
        <f t="shared" si="6"/>
        <v>44439</v>
      </c>
      <c r="X4" s="38">
        <f t="shared" si="6"/>
        <v>44469</v>
      </c>
      <c r="Y4" s="38">
        <f t="shared" si="6"/>
        <v>44500</v>
      </c>
      <c r="Z4" s="38">
        <f t="shared" si="6"/>
        <v>44530</v>
      </c>
      <c r="AA4" s="38">
        <f t="shared" si="6"/>
        <v>44561</v>
      </c>
      <c r="AB4" s="38">
        <f t="shared" si="6"/>
        <v>44592</v>
      </c>
      <c r="AC4" s="38">
        <f t="shared" si="6"/>
        <v>44620</v>
      </c>
      <c r="AD4" s="38">
        <f t="shared" si="6"/>
        <v>44651</v>
      </c>
      <c r="AE4" s="38">
        <f t="shared" si="6"/>
        <v>44681</v>
      </c>
      <c r="AF4" s="38">
        <f t="shared" si="6"/>
        <v>44712</v>
      </c>
      <c r="AG4" s="38">
        <f t="shared" si="6"/>
        <v>44742</v>
      </c>
      <c r="AH4" s="38">
        <f t="shared" si="6"/>
        <v>44773</v>
      </c>
      <c r="AI4" s="38">
        <f t="shared" si="6"/>
        <v>44804</v>
      </c>
      <c r="AJ4" s="38">
        <f t="shared" si="6"/>
        <v>44834</v>
      </c>
      <c r="AK4" s="38">
        <f t="shared" si="6"/>
        <v>44865</v>
      </c>
      <c r="AL4" s="38">
        <f t="shared" si="6"/>
        <v>44895</v>
      </c>
      <c r="AM4" s="38">
        <f t="shared" si="6"/>
        <v>44926</v>
      </c>
      <c r="AN4" s="38">
        <f t="shared" si="6"/>
        <v>44957</v>
      </c>
      <c r="AO4" s="38">
        <f t="shared" si="6"/>
        <v>44985</v>
      </c>
      <c r="AP4" s="38">
        <f t="shared" si="6"/>
        <v>45016</v>
      </c>
      <c r="AQ4" s="38">
        <f t="shared" si="6"/>
        <v>45046</v>
      </c>
      <c r="AR4" s="38">
        <f t="shared" si="6"/>
        <v>45077</v>
      </c>
      <c r="AS4" s="38">
        <f t="shared" si="6"/>
        <v>45107</v>
      </c>
      <c r="AT4" s="38">
        <f t="shared" si="6"/>
        <v>45138</v>
      </c>
      <c r="AU4" s="38">
        <f t="shared" si="6"/>
        <v>45169</v>
      </c>
      <c r="AV4" s="38">
        <f t="shared" si="6"/>
        <v>45199</v>
      </c>
      <c r="AW4" s="38">
        <f t="shared" si="6"/>
        <v>45230</v>
      </c>
      <c r="AX4" s="38">
        <f t="shared" si="6"/>
        <v>45260</v>
      </c>
      <c r="AY4" s="38">
        <f t="shared" si="6"/>
        <v>45291</v>
      </c>
      <c r="AZ4" s="38">
        <f t="shared" si="6"/>
        <v>45322</v>
      </c>
      <c r="BA4" s="38">
        <f t="shared" si="6"/>
        <v>45351</v>
      </c>
      <c r="BB4" s="38">
        <f t="shared" si="6"/>
        <v>45382</v>
      </c>
      <c r="BC4" s="38">
        <f t="shared" si="6"/>
        <v>45412</v>
      </c>
      <c r="BD4" s="38">
        <f t="shared" si="6"/>
        <v>45443</v>
      </c>
      <c r="BE4" s="38">
        <f t="shared" si="6"/>
        <v>45473</v>
      </c>
      <c r="BF4" s="38">
        <f t="shared" si="6"/>
        <v>45504</v>
      </c>
      <c r="BG4" s="38">
        <f t="shared" si="6"/>
        <v>45535</v>
      </c>
      <c r="BH4" s="38">
        <f t="shared" si="6"/>
        <v>45565</v>
      </c>
      <c r="BI4" s="38">
        <f t="shared" si="6"/>
        <v>45596</v>
      </c>
      <c r="BJ4" s="38">
        <f t="shared" si="6"/>
        <v>45626</v>
      </c>
      <c r="BK4" s="38">
        <f t="shared" si="6"/>
        <v>45657</v>
      </c>
      <c r="BL4" s="38">
        <f t="shared" si="6"/>
        <v>45688</v>
      </c>
      <c r="BM4" s="38">
        <f t="shared" si="6"/>
        <v>45716</v>
      </c>
      <c r="BN4" s="38">
        <f t="shared" si="6"/>
        <v>45747</v>
      </c>
      <c r="BO4" s="38">
        <f t="shared" si="6"/>
        <v>45777</v>
      </c>
      <c r="BP4" s="38">
        <f t="shared" si="6"/>
        <v>45808</v>
      </c>
      <c r="BQ4" s="38">
        <f t="shared" si="6"/>
        <v>45838</v>
      </c>
      <c r="BR4" s="38">
        <f t="shared" ref="BR4:EC4" si="7">EOMONTH(BQ4,1)</f>
        <v>45869</v>
      </c>
      <c r="BS4" s="38">
        <f t="shared" si="7"/>
        <v>45900</v>
      </c>
      <c r="BT4" s="38">
        <f t="shared" si="7"/>
        <v>45930</v>
      </c>
      <c r="BU4" s="38">
        <f t="shared" si="7"/>
        <v>45961</v>
      </c>
      <c r="BV4" s="38">
        <f t="shared" si="7"/>
        <v>45991</v>
      </c>
      <c r="BW4" s="38">
        <f t="shared" si="7"/>
        <v>46022</v>
      </c>
      <c r="BX4" s="38">
        <f t="shared" si="7"/>
        <v>46053</v>
      </c>
      <c r="BY4" s="38">
        <f t="shared" si="7"/>
        <v>46081</v>
      </c>
      <c r="BZ4" s="38">
        <f t="shared" si="7"/>
        <v>46112</v>
      </c>
      <c r="CA4" s="38">
        <f t="shared" si="7"/>
        <v>46142</v>
      </c>
      <c r="CB4" s="38">
        <f t="shared" si="7"/>
        <v>46173</v>
      </c>
      <c r="CC4" s="38">
        <f t="shared" si="7"/>
        <v>46203</v>
      </c>
      <c r="CD4" s="38">
        <f t="shared" si="7"/>
        <v>46234</v>
      </c>
      <c r="CE4" s="38">
        <f t="shared" si="7"/>
        <v>46265</v>
      </c>
      <c r="CF4" s="38">
        <f t="shared" si="7"/>
        <v>46295</v>
      </c>
      <c r="CG4" s="38">
        <f t="shared" si="7"/>
        <v>46326</v>
      </c>
      <c r="CH4" s="38">
        <f t="shared" si="7"/>
        <v>46356</v>
      </c>
      <c r="CI4" s="38">
        <f t="shared" si="7"/>
        <v>46387</v>
      </c>
      <c r="CJ4" s="38">
        <f t="shared" si="7"/>
        <v>46418</v>
      </c>
      <c r="CK4" s="38">
        <f t="shared" si="7"/>
        <v>46446</v>
      </c>
      <c r="CL4" s="38">
        <f t="shared" si="7"/>
        <v>46477</v>
      </c>
      <c r="CM4" s="38">
        <f t="shared" si="7"/>
        <v>46507</v>
      </c>
      <c r="CN4" s="38">
        <f t="shared" si="7"/>
        <v>46538</v>
      </c>
      <c r="CO4" s="38">
        <f t="shared" si="7"/>
        <v>46568</v>
      </c>
      <c r="CP4" s="38">
        <f t="shared" si="7"/>
        <v>46599</v>
      </c>
      <c r="CQ4" s="38">
        <f t="shared" si="7"/>
        <v>46630</v>
      </c>
      <c r="CR4" s="38">
        <f t="shared" si="7"/>
        <v>46660</v>
      </c>
      <c r="CS4" s="38">
        <f t="shared" si="7"/>
        <v>46691</v>
      </c>
      <c r="CT4" s="38">
        <f t="shared" si="7"/>
        <v>46721</v>
      </c>
      <c r="CU4" s="38">
        <f t="shared" si="7"/>
        <v>46752</v>
      </c>
      <c r="CV4" s="38">
        <f t="shared" si="7"/>
        <v>46783</v>
      </c>
      <c r="CW4" s="38">
        <f t="shared" si="7"/>
        <v>46812</v>
      </c>
      <c r="CX4" s="38">
        <f t="shared" si="7"/>
        <v>46843</v>
      </c>
      <c r="CY4" s="38">
        <f t="shared" si="7"/>
        <v>46873</v>
      </c>
      <c r="CZ4" s="38">
        <f t="shared" si="7"/>
        <v>46904</v>
      </c>
      <c r="DA4" s="38">
        <f t="shared" si="7"/>
        <v>46934</v>
      </c>
      <c r="DB4" s="38">
        <f t="shared" si="7"/>
        <v>46965</v>
      </c>
      <c r="DC4" s="38">
        <f t="shared" si="7"/>
        <v>46996</v>
      </c>
      <c r="DD4" s="38">
        <f t="shared" si="7"/>
        <v>47026</v>
      </c>
      <c r="DE4" s="38">
        <f t="shared" si="7"/>
        <v>47057</v>
      </c>
      <c r="DF4" s="38">
        <f t="shared" si="7"/>
        <v>47087</v>
      </c>
      <c r="DG4" s="38">
        <f t="shared" si="7"/>
        <v>47118</v>
      </c>
      <c r="DH4" s="38">
        <f t="shared" si="7"/>
        <v>47149</v>
      </c>
      <c r="DI4" s="38">
        <f t="shared" si="7"/>
        <v>47177</v>
      </c>
      <c r="DJ4" s="38">
        <f t="shared" si="7"/>
        <v>47208</v>
      </c>
      <c r="DK4" s="38">
        <f t="shared" si="7"/>
        <v>47238</v>
      </c>
      <c r="DL4" s="38">
        <f t="shared" si="7"/>
        <v>47269</v>
      </c>
      <c r="DM4" s="38">
        <f t="shared" si="7"/>
        <v>47299</v>
      </c>
      <c r="DN4" s="38">
        <f t="shared" si="7"/>
        <v>47330</v>
      </c>
      <c r="DO4" s="38">
        <f t="shared" si="7"/>
        <v>47361</v>
      </c>
      <c r="DP4" s="38">
        <f t="shared" si="7"/>
        <v>47391</v>
      </c>
      <c r="DQ4" s="38">
        <f t="shared" si="7"/>
        <v>47422</v>
      </c>
      <c r="DR4" s="38">
        <f t="shared" si="7"/>
        <v>47452</v>
      </c>
      <c r="DS4" s="38">
        <f t="shared" si="7"/>
        <v>47483</v>
      </c>
      <c r="DT4" s="38">
        <f t="shared" si="7"/>
        <v>47514</v>
      </c>
      <c r="DU4" s="38">
        <f t="shared" si="7"/>
        <v>47542</v>
      </c>
      <c r="DV4" s="38">
        <f t="shared" si="7"/>
        <v>47573</v>
      </c>
      <c r="DW4" s="38">
        <f t="shared" si="7"/>
        <v>47603</v>
      </c>
      <c r="DX4" s="38">
        <f t="shared" si="7"/>
        <v>47634</v>
      </c>
      <c r="DY4" s="38">
        <f t="shared" si="7"/>
        <v>47664</v>
      </c>
      <c r="DZ4" s="38">
        <f t="shared" si="7"/>
        <v>47695</v>
      </c>
      <c r="EA4" s="38">
        <f t="shared" si="7"/>
        <v>47726</v>
      </c>
      <c r="EB4" s="38">
        <f t="shared" si="7"/>
        <v>47756</v>
      </c>
      <c r="EC4" s="38">
        <f t="shared" si="7"/>
        <v>47787</v>
      </c>
      <c r="ED4" s="38">
        <f t="shared" ref="ED4:GA4" si="8">EOMONTH(EC4,1)</f>
        <v>47817</v>
      </c>
      <c r="EE4" s="38">
        <f t="shared" si="8"/>
        <v>47848</v>
      </c>
      <c r="EF4" s="38">
        <f t="shared" si="8"/>
        <v>47879</v>
      </c>
      <c r="EG4" s="38">
        <f t="shared" si="8"/>
        <v>47907</v>
      </c>
      <c r="EH4" s="38">
        <f t="shared" si="8"/>
        <v>47938</v>
      </c>
      <c r="EI4" s="38">
        <f t="shared" si="8"/>
        <v>47968</v>
      </c>
      <c r="EJ4" s="38">
        <f t="shared" si="8"/>
        <v>47999</v>
      </c>
      <c r="EK4" s="38">
        <f t="shared" si="8"/>
        <v>48029</v>
      </c>
      <c r="EL4" s="38">
        <f t="shared" si="8"/>
        <v>48060</v>
      </c>
      <c r="EM4" s="38">
        <f t="shared" si="8"/>
        <v>48091</v>
      </c>
      <c r="EN4" s="38">
        <f t="shared" si="8"/>
        <v>48121</v>
      </c>
      <c r="EO4" s="38">
        <f t="shared" si="8"/>
        <v>48152</v>
      </c>
      <c r="EP4" s="38">
        <f t="shared" si="8"/>
        <v>48182</v>
      </c>
      <c r="EQ4" s="38">
        <f t="shared" si="8"/>
        <v>48213</v>
      </c>
      <c r="ER4" s="38">
        <f t="shared" si="8"/>
        <v>48244</v>
      </c>
      <c r="ES4" s="38">
        <f t="shared" si="8"/>
        <v>48273</v>
      </c>
      <c r="ET4" s="38">
        <f t="shared" si="8"/>
        <v>48304</v>
      </c>
      <c r="EU4" s="38">
        <f t="shared" si="8"/>
        <v>48334</v>
      </c>
      <c r="EV4" s="38">
        <f t="shared" si="8"/>
        <v>48365</v>
      </c>
      <c r="EW4" s="38">
        <f t="shared" si="8"/>
        <v>48395</v>
      </c>
      <c r="EX4" s="38">
        <f t="shared" si="8"/>
        <v>48426</v>
      </c>
      <c r="EY4" s="38">
        <f t="shared" si="8"/>
        <v>48457</v>
      </c>
      <c r="EZ4" s="38">
        <f t="shared" si="8"/>
        <v>48487</v>
      </c>
      <c r="FA4" s="38">
        <f t="shared" si="8"/>
        <v>48518</v>
      </c>
      <c r="FB4" s="38">
        <f t="shared" si="8"/>
        <v>48548</v>
      </c>
      <c r="FC4" s="38">
        <f t="shared" si="8"/>
        <v>48579</v>
      </c>
      <c r="FD4" s="38">
        <f t="shared" si="8"/>
        <v>48610</v>
      </c>
      <c r="FE4" s="38">
        <f t="shared" si="8"/>
        <v>48638</v>
      </c>
      <c r="FF4" s="38">
        <f t="shared" si="8"/>
        <v>48669</v>
      </c>
      <c r="FG4" s="38">
        <f t="shared" si="8"/>
        <v>48699</v>
      </c>
      <c r="FH4" s="38">
        <f t="shared" si="8"/>
        <v>48730</v>
      </c>
      <c r="FI4" s="38">
        <f t="shared" si="8"/>
        <v>48760</v>
      </c>
      <c r="FJ4" s="38">
        <f t="shared" si="8"/>
        <v>48791</v>
      </c>
      <c r="FK4" s="38">
        <f t="shared" si="8"/>
        <v>48822</v>
      </c>
      <c r="FL4" s="38">
        <f t="shared" si="8"/>
        <v>48852</v>
      </c>
      <c r="FM4" s="38">
        <f t="shared" si="8"/>
        <v>48883</v>
      </c>
      <c r="FN4" s="38">
        <f t="shared" si="8"/>
        <v>48913</v>
      </c>
      <c r="FO4" s="38">
        <f t="shared" si="8"/>
        <v>48944</v>
      </c>
      <c r="FP4" s="38">
        <f t="shared" si="8"/>
        <v>48975</v>
      </c>
      <c r="FQ4" s="38">
        <f t="shared" si="8"/>
        <v>49003</v>
      </c>
      <c r="FR4" s="38">
        <f t="shared" si="8"/>
        <v>49034</v>
      </c>
      <c r="FS4" s="38">
        <f t="shared" si="8"/>
        <v>49064</v>
      </c>
      <c r="FT4" s="38">
        <f t="shared" si="8"/>
        <v>49095</v>
      </c>
      <c r="FU4" s="38">
        <f t="shared" si="8"/>
        <v>49125</v>
      </c>
      <c r="FV4" s="38">
        <f t="shared" si="8"/>
        <v>49156</v>
      </c>
      <c r="FW4" s="38">
        <f t="shared" si="8"/>
        <v>49187</v>
      </c>
      <c r="FX4" s="38">
        <f t="shared" si="8"/>
        <v>49217</v>
      </c>
      <c r="FY4" s="38">
        <f t="shared" si="8"/>
        <v>49248</v>
      </c>
      <c r="FZ4" s="38">
        <f t="shared" si="8"/>
        <v>49278</v>
      </c>
      <c r="GA4" s="46">
        <f t="shared" si="8"/>
        <v>49309</v>
      </c>
    </row>
    <row r="5" spans="2:183" x14ac:dyDescent="0.3">
      <c r="B5" s="42" t="str">
        <f>IF('Res Rent Roll'!$B5="","",'Res Rent Roll'!$B5)</f>
        <v>1-Bed A R1</v>
      </c>
      <c r="C5" s="43"/>
      <c r="D5" s="47">
        <f>IF('Res Rent Roll'!$B5="","",IF(Rents!D$3&lt;'Res Rent Roll'!$J5,'Res Rent Roll'!$H5*'Res Rent Roll'!$C5*(1+'Property Summary'!$L$18)^(Rents!D$2-1),'Res Rent Roll'!$I5*'Res Rent Roll'!$C5*(1+'Property Summary'!$L$18)^(Rents!D$2-1)))</f>
        <v>5264</v>
      </c>
      <c r="E5" s="47">
        <f>IF('Res Rent Roll'!$B5="","",IF(Rents!E$3&lt;'Res Rent Roll'!$J5,'Res Rent Roll'!$H5*'Res Rent Roll'!$C5*(1+'Property Summary'!$L$18)^(Rents!E$2-1),'Res Rent Roll'!$I5*'Res Rent Roll'!$C5*(1+'Property Summary'!$L$18)^(Rents!E$2-1)))</f>
        <v>5264</v>
      </c>
      <c r="F5" s="47">
        <f>IF('Res Rent Roll'!$B5="","",IF(Rents!F$3&lt;'Res Rent Roll'!$J5,'Res Rent Roll'!$H5*'Res Rent Roll'!$C5*(1+'Property Summary'!$L$18)^(Rents!F$2-1),'Res Rent Roll'!$I5*'Res Rent Roll'!$C5*(1+'Property Summary'!$L$18)^(Rents!F$2-1)))</f>
        <v>5264</v>
      </c>
      <c r="G5" s="47">
        <f>IF('Res Rent Roll'!$B5="","",IF(Rents!G$3&lt;'Res Rent Roll'!$J5,'Res Rent Roll'!$H5*'Res Rent Roll'!$C5*(1+'Property Summary'!$L$18)^(Rents!G$2-1),'Res Rent Roll'!$I5*'Res Rent Roll'!$C5*(1+'Property Summary'!$L$18)^(Rents!G$2-1)))</f>
        <v>5264</v>
      </c>
      <c r="H5" s="47">
        <f>IF('Res Rent Roll'!$B5="","",IF(Rents!H$3&lt;'Res Rent Roll'!$J5,'Res Rent Roll'!$H5*'Res Rent Roll'!$C5*(1+'Property Summary'!$L$18)^(Rents!H$2-1),'Res Rent Roll'!$I5*'Res Rent Roll'!$C5*(1+'Property Summary'!$L$18)^(Rents!H$2-1)))</f>
        <v>5264</v>
      </c>
      <c r="I5" s="47">
        <f>IF('Res Rent Roll'!$B5="","",IF(Rents!I$3&lt;'Res Rent Roll'!$J5,'Res Rent Roll'!$H5*'Res Rent Roll'!$C5*(1+'Property Summary'!$L$18)^(Rents!I$2-1),'Res Rent Roll'!$I5*'Res Rent Roll'!$C5*(1+'Property Summary'!$L$18)^(Rents!I$2-1)))</f>
        <v>6370</v>
      </c>
      <c r="J5" s="47">
        <f>IF('Res Rent Roll'!$B5="","",IF(Rents!J$3&lt;'Res Rent Roll'!$J5,'Res Rent Roll'!$H5*'Res Rent Roll'!$C5*(1+'Property Summary'!$L$18)^(Rents!J$2-1),'Res Rent Roll'!$I5*'Res Rent Roll'!$C5*(1+'Property Summary'!$L$18)^(Rents!J$2-1)))</f>
        <v>6370</v>
      </c>
      <c r="K5" s="47">
        <f>IF('Res Rent Roll'!$B5="","",IF(Rents!K$3&lt;'Res Rent Roll'!$J5,'Res Rent Roll'!$H5*'Res Rent Roll'!$C5*(1+'Property Summary'!$L$18)^(Rents!K$2-1),'Res Rent Roll'!$I5*'Res Rent Roll'!$C5*(1+'Property Summary'!$L$18)^(Rents!K$2-1)))</f>
        <v>6370</v>
      </c>
      <c r="L5" s="47">
        <f>IF('Res Rent Roll'!$B5="","",IF(Rents!L$3&lt;'Res Rent Roll'!$J5,'Res Rent Roll'!$H5*'Res Rent Roll'!$C5*(1+'Property Summary'!$L$18)^(Rents!L$2-1),'Res Rent Roll'!$I5*'Res Rent Roll'!$C5*(1+'Property Summary'!$L$18)^(Rents!L$2-1)))</f>
        <v>6370</v>
      </c>
      <c r="M5" s="47">
        <f>IF('Res Rent Roll'!$B5="","",IF(Rents!M$3&lt;'Res Rent Roll'!$J5,'Res Rent Roll'!$H5*'Res Rent Roll'!$C5*(1+'Property Summary'!$L$18)^(Rents!M$2-1),'Res Rent Roll'!$I5*'Res Rent Roll'!$C5*(1+'Property Summary'!$L$18)^(Rents!M$2-1)))</f>
        <v>6370</v>
      </c>
      <c r="N5" s="47">
        <f>IF('Res Rent Roll'!$B5="","",IF(Rents!N$3&lt;'Res Rent Roll'!$J5,'Res Rent Roll'!$H5*'Res Rent Roll'!$C5*(1+'Property Summary'!$L$18)^(Rents!N$2-1),'Res Rent Roll'!$I5*'Res Rent Roll'!$C5*(1+'Property Summary'!$L$18)^(Rents!N$2-1)))</f>
        <v>6370</v>
      </c>
      <c r="O5" s="47">
        <f>IF('Res Rent Roll'!$B5="","",IF(Rents!O$3&lt;'Res Rent Roll'!$J5,'Res Rent Roll'!$H5*'Res Rent Roll'!$C5*(1+'Property Summary'!$L$18)^(Rents!O$2-1),'Res Rent Roll'!$I5*'Res Rent Roll'!$C5*(1+'Property Summary'!$L$18)^(Rents!O$2-1)))</f>
        <v>6370</v>
      </c>
      <c r="P5" s="47">
        <f>IF('Res Rent Roll'!$B5="","",IF(Rents!P$3&lt;'Res Rent Roll'!$J5,'Res Rent Roll'!$H5*'Res Rent Roll'!$C5*(1+'Property Summary'!$L$18)^(Rents!P$2-1),'Res Rent Roll'!$I5*'Res Rent Roll'!$C5*(1+'Property Summary'!$L$18)^(Rents!P$2-1)))</f>
        <v>6561.1</v>
      </c>
      <c r="Q5" s="47">
        <f>IF('Res Rent Roll'!$B5="","",IF(Rents!Q$3&lt;'Res Rent Roll'!$J5,'Res Rent Roll'!$H5*'Res Rent Roll'!$C5*(1+'Property Summary'!$L$18)^(Rents!Q$2-1),'Res Rent Roll'!$I5*'Res Rent Roll'!$C5*(1+'Property Summary'!$L$18)^(Rents!Q$2-1)))</f>
        <v>6561.1</v>
      </c>
      <c r="R5" s="47">
        <f>IF('Res Rent Roll'!$B5="","",IF(Rents!R$3&lt;'Res Rent Roll'!$J5,'Res Rent Roll'!$H5*'Res Rent Roll'!$C5*(1+'Property Summary'!$L$18)^(Rents!R$2-1),'Res Rent Roll'!$I5*'Res Rent Roll'!$C5*(1+'Property Summary'!$L$18)^(Rents!R$2-1)))</f>
        <v>6561.1</v>
      </c>
      <c r="S5" s="47">
        <f>IF('Res Rent Roll'!$B5="","",IF(Rents!S$3&lt;'Res Rent Roll'!$J5,'Res Rent Roll'!$H5*'Res Rent Roll'!$C5*(1+'Property Summary'!$L$18)^(Rents!S$2-1),'Res Rent Roll'!$I5*'Res Rent Roll'!$C5*(1+'Property Summary'!$L$18)^(Rents!S$2-1)))</f>
        <v>6561.1</v>
      </c>
      <c r="T5" s="47">
        <f>IF('Res Rent Roll'!$B5="","",IF(Rents!T$3&lt;'Res Rent Roll'!$J5,'Res Rent Roll'!$H5*'Res Rent Roll'!$C5*(1+'Property Summary'!$L$18)^(Rents!T$2-1),'Res Rent Roll'!$I5*'Res Rent Roll'!$C5*(1+'Property Summary'!$L$18)^(Rents!T$2-1)))</f>
        <v>6561.1</v>
      </c>
      <c r="U5" s="47">
        <f>IF('Res Rent Roll'!$B5="","",IF(Rents!U$3&lt;'Res Rent Roll'!$J5,'Res Rent Roll'!$H5*'Res Rent Roll'!$C5*(1+'Property Summary'!$L$18)^(Rents!U$2-1),'Res Rent Roll'!$I5*'Res Rent Roll'!$C5*(1+'Property Summary'!$L$18)^(Rents!U$2-1)))</f>
        <v>6561.1</v>
      </c>
      <c r="V5" s="47">
        <f>IF('Res Rent Roll'!$B5="","",IF(Rents!V$3&lt;'Res Rent Roll'!$J5,'Res Rent Roll'!$H5*'Res Rent Roll'!$C5*(1+'Property Summary'!$L$18)^(Rents!V$2-1),'Res Rent Roll'!$I5*'Res Rent Roll'!$C5*(1+'Property Summary'!$L$18)^(Rents!V$2-1)))</f>
        <v>6561.1</v>
      </c>
      <c r="W5" s="47">
        <f>IF('Res Rent Roll'!$B5="","",IF(Rents!W$3&lt;'Res Rent Roll'!$J5,'Res Rent Roll'!$H5*'Res Rent Roll'!$C5*(1+'Property Summary'!$L$18)^(Rents!W$2-1),'Res Rent Roll'!$I5*'Res Rent Roll'!$C5*(1+'Property Summary'!$L$18)^(Rents!W$2-1)))</f>
        <v>6561.1</v>
      </c>
      <c r="X5" s="47">
        <f>IF('Res Rent Roll'!$B5="","",IF(Rents!X$3&lt;'Res Rent Roll'!$J5,'Res Rent Roll'!$H5*'Res Rent Roll'!$C5*(1+'Property Summary'!$L$18)^(Rents!X$2-1),'Res Rent Roll'!$I5*'Res Rent Roll'!$C5*(1+'Property Summary'!$L$18)^(Rents!X$2-1)))</f>
        <v>6561.1</v>
      </c>
      <c r="Y5" s="47">
        <f>IF('Res Rent Roll'!$B5="","",IF(Rents!Y$3&lt;'Res Rent Roll'!$J5,'Res Rent Roll'!$H5*'Res Rent Roll'!$C5*(1+'Property Summary'!$L$18)^(Rents!Y$2-1),'Res Rent Roll'!$I5*'Res Rent Roll'!$C5*(1+'Property Summary'!$L$18)^(Rents!Y$2-1)))</f>
        <v>6561.1</v>
      </c>
      <c r="Z5" s="47">
        <f>IF('Res Rent Roll'!$B5="","",IF(Rents!Z$3&lt;'Res Rent Roll'!$J5,'Res Rent Roll'!$H5*'Res Rent Roll'!$C5*(1+'Property Summary'!$L$18)^(Rents!Z$2-1),'Res Rent Roll'!$I5*'Res Rent Roll'!$C5*(1+'Property Summary'!$L$18)^(Rents!Z$2-1)))</f>
        <v>6561.1</v>
      </c>
      <c r="AA5" s="47">
        <f>IF('Res Rent Roll'!$B5="","",IF(Rents!AA$3&lt;'Res Rent Roll'!$J5,'Res Rent Roll'!$H5*'Res Rent Roll'!$C5*(1+'Property Summary'!$L$18)^(Rents!AA$2-1),'Res Rent Roll'!$I5*'Res Rent Roll'!$C5*(1+'Property Summary'!$L$18)^(Rents!AA$2-1)))</f>
        <v>6561.1</v>
      </c>
      <c r="AB5" s="47">
        <f>IF('Res Rent Roll'!$B5="","",IF(Rents!AB$3&lt;'Res Rent Roll'!$J5,'Res Rent Roll'!$H5*'Res Rent Roll'!$C5*(1+'Property Summary'!$L$18)^(Rents!AB$2-1),'Res Rent Roll'!$I5*'Res Rent Roll'!$C5*(1+'Property Summary'!$L$18)^(Rents!AB$2-1)))</f>
        <v>6757.933</v>
      </c>
      <c r="AC5" s="47">
        <f>IF('Res Rent Roll'!$B5="","",IF(Rents!AC$3&lt;'Res Rent Roll'!$J5,'Res Rent Roll'!$H5*'Res Rent Roll'!$C5*(1+'Property Summary'!$L$18)^(Rents!AC$2-1),'Res Rent Roll'!$I5*'Res Rent Roll'!$C5*(1+'Property Summary'!$L$18)^(Rents!AC$2-1)))</f>
        <v>6757.933</v>
      </c>
      <c r="AD5" s="47">
        <f>IF('Res Rent Roll'!$B5="","",IF(Rents!AD$3&lt;'Res Rent Roll'!$J5,'Res Rent Roll'!$H5*'Res Rent Roll'!$C5*(1+'Property Summary'!$L$18)^(Rents!AD$2-1),'Res Rent Roll'!$I5*'Res Rent Roll'!$C5*(1+'Property Summary'!$L$18)^(Rents!AD$2-1)))</f>
        <v>6757.933</v>
      </c>
      <c r="AE5" s="47">
        <f>IF('Res Rent Roll'!$B5="","",IF(Rents!AE$3&lt;'Res Rent Roll'!$J5,'Res Rent Roll'!$H5*'Res Rent Roll'!$C5*(1+'Property Summary'!$L$18)^(Rents!AE$2-1),'Res Rent Roll'!$I5*'Res Rent Roll'!$C5*(1+'Property Summary'!$L$18)^(Rents!AE$2-1)))</f>
        <v>6757.933</v>
      </c>
      <c r="AF5" s="47">
        <f>IF('Res Rent Roll'!$B5="","",IF(Rents!AF$3&lt;'Res Rent Roll'!$J5,'Res Rent Roll'!$H5*'Res Rent Roll'!$C5*(1+'Property Summary'!$L$18)^(Rents!AF$2-1),'Res Rent Roll'!$I5*'Res Rent Roll'!$C5*(1+'Property Summary'!$L$18)^(Rents!AF$2-1)))</f>
        <v>6757.933</v>
      </c>
      <c r="AG5" s="47">
        <f>IF('Res Rent Roll'!$B5="","",IF(Rents!AG$3&lt;'Res Rent Roll'!$J5,'Res Rent Roll'!$H5*'Res Rent Roll'!$C5*(1+'Property Summary'!$L$18)^(Rents!AG$2-1),'Res Rent Roll'!$I5*'Res Rent Roll'!$C5*(1+'Property Summary'!$L$18)^(Rents!AG$2-1)))</f>
        <v>6757.933</v>
      </c>
      <c r="AH5" s="47">
        <f>IF('Res Rent Roll'!$B5="","",IF(Rents!AH$3&lt;'Res Rent Roll'!$J5,'Res Rent Roll'!$H5*'Res Rent Roll'!$C5*(1+'Property Summary'!$L$18)^(Rents!AH$2-1),'Res Rent Roll'!$I5*'Res Rent Roll'!$C5*(1+'Property Summary'!$L$18)^(Rents!AH$2-1)))</f>
        <v>6757.933</v>
      </c>
      <c r="AI5" s="47">
        <f>IF('Res Rent Roll'!$B5="","",IF(Rents!AI$3&lt;'Res Rent Roll'!$J5,'Res Rent Roll'!$H5*'Res Rent Roll'!$C5*(1+'Property Summary'!$L$18)^(Rents!AI$2-1),'Res Rent Roll'!$I5*'Res Rent Roll'!$C5*(1+'Property Summary'!$L$18)^(Rents!AI$2-1)))</f>
        <v>6757.933</v>
      </c>
      <c r="AJ5" s="47">
        <f>IF('Res Rent Roll'!$B5="","",IF(Rents!AJ$3&lt;'Res Rent Roll'!$J5,'Res Rent Roll'!$H5*'Res Rent Roll'!$C5*(1+'Property Summary'!$L$18)^(Rents!AJ$2-1),'Res Rent Roll'!$I5*'Res Rent Roll'!$C5*(1+'Property Summary'!$L$18)^(Rents!AJ$2-1)))</f>
        <v>6757.933</v>
      </c>
      <c r="AK5" s="47">
        <f>IF('Res Rent Roll'!$B5="","",IF(Rents!AK$3&lt;'Res Rent Roll'!$J5,'Res Rent Roll'!$H5*'Res Rent Roll'!$C5*(1+'Property Summary'!$L$18)^(Rents!AK$2-1),'Res Rent Roll'!$I5*'Res Rent Roll'!$C5*(1+'Property Summary'!$L$18)^(Rents!AK$2-1)))</f>
        <v>6757.933</v>
      </c>
      <c r="AL5" s="47">
        <f>IF('Res Rent Roll'!$B5="","",IF(Rents!AL$3&lt;'Res Rent Roll'!$J5,'Res Rent Roll'!$H5*'Res Rent Roll'!$C5*(1+'Property Summary'!$L$18)^(Rents!AL$2-1),'Res Rent Roll'!$I5*'Res Rent Roll'!$C5*(1+'Property Summary'!$L$18)^(Rents!AL$2-1)))</f>
        <v>6757.933</v>
      </c>
      <c r="AM5" s="47">
        <f>IF('Res Rent Roll'!$B5="","",IF(Rents!AM$3&lt;'Res Rent Roll'!$J5,'Res Rent Roll'!$H5*'Res Rent Roll'!$C5*(1+'Property Summary'!$L$18)^(Rents!AM$2-1),'Res Rent Roll'!$I5*'Res Rent Roll'!$C5*(1+'Property Summary'!$L$18)^(Rents!AM$2-1)))</f>
        <v>6757.933</v>
      </c>
      <c r="AN5" s="47">
        <f>IF('Res Rent Roll'!$B5="","",IF(Rents!AN$3&lt;'Res Rent Roll'!$J5,'Res Rent Roll'!$H5*'Res Rent Roll'!$C5*(1+'Property Summary'!$L$18)^(Rents!AN$2-1),'Res Rent Roll'!$I5*'Res Rent Roll'!$C5*(1+'Property Summary'!$L$18)^(Rents!AN$2-1)))</f>
        <v>6960.6709899999996</v>
      </c>
      <c r="AO5" s="47">
        <f>IF('Res Rent Roll'!$B5="","",IF(Rents!AO$3&lt;'Res Rent Roll'!$J5,'Res Rent Roll'!$H5*'Res Rent Roll'!$C5*(1+'Property Summary'!$L$18)^(Rents!AO$2-1),'Res Rent Roll'!$I5*'Res Rent Roll'!$C5*(1+'Property Summary'!$L$18)^(Rents!AO$2-1)))</f>
        <v>6960.6709899999996</v>
      </c>
      <c r="AP5" s="47">
        <f>IF('Res Rent Roll'!$B5="","",IF(Rents!AP$3&lt;'Res Rent Roll'!$J5,'Res Rent Roll'!$H5*'Res Rent Roll'!$C5*(1+'Property Summary'!$L$18)^(Rents!AP$2-1),'Res Rent Roll'!$I5*'Res Rent Roll'!$C5*(1+'Property Summary'!$L$18)^(Rents!AP$2-1)))</f>
        <v>6960.6709899999996</v>
      </c>
      <c r="AQ5" s="47">
        <f>IF('Res Rent Roll'!$B5="","",IF(Rents!AQ$3&lt;'Res Rent Roll'!$J5,'Res Rent Roll'!$H5*'Res Rent Roll'!$C5*(1+'Property Summary'!$L$18)^(Rents!AQ$2-1),'Res Rent Roll'!$I5*'Res Rent Roll'!$C5*(1+'Property Summary'!$L$18)^(Rents!AQ$2-1)))</f>
        <v>6960.6709899999996</v>
      </c>
      <c r="AR5" s="47">
        <f>IF('Res Rent Roll'!$B5="","",IF(Rents!AR$3&lt;'Res Rent Roll'!$J5,'Res Rent Roll'!$H5*'Res Rent Roll'!$C5*(1+'Property Summary'!$L$18)^(Rents!AR$2-1),'Res Rent Roll'!$I5*'Res Rent Roll'!$C5*(1+'Property Summary'!$L$18)^(Rents!AR$2-1)))</f>
        <v>6960.6709899999996</v>
      </c>
      <c r="AS5" s="47">
        <f>IF('Res Rent Roll'!$B5="","",IF(Rents!AS$3&lt;'Res Rent Roll'!$J5,'Res Rent Roll'!$H5*'Res Rent Roll'!$C5*(1+'Property Summary'!$L$18)^(Rents!AS$2-1),'Res Rent Roll'!$I5*'Res Rent Roll'!$C5*(1+'Property Summary'!$L$18)^(Rents!AS$2-1)))</f>
        <v>6960.6709899999996</v>
      </c>
      <c r="AT5" s="47">
        <f>IF('Res Rent Roll'!$B5="","",IF(Rents!AT$3&lt;'Res Rent Roll'!$J5,'Res Rent Roll'!$H5*'Res Rent Roll'!$C5*(1+'Property Summary'!$L$18)^(Rents!AT$2-1),'Res Rent Roll'!$I5*'Res Rent Roll'!$C5*(1+'Property Summary'!$L$18)^(Rents!AT$2-1)))</f>
        <v>6960.6709899999996</v>
      </c>
      <c r="AU5" s="47">
        <f>IF('Res Rent Roll'!$B5="","",IF(Rents!AU$3&lt;'Res Rent Roll'!$J5,'Res Rent Roll'!$H5*'Res Rent Roll'!$C5*(1+'Property Summary'!$L$18)^(Rents!AU$2-1),'Res Rent Roll'!$I5*'Res Rent Roll'!$C5*(1+'Property Summary'!$L$18)^(Rents!AU$2-1)))</f>
        <v>6960.6709899999996</v>
      </c>
      <c r="AV5" s="47">
        <f>IF('Res Rent Roll'!$B5="","",IF(Rents!AV$3&lt;'Res Rent Roll'!$J5,'Res Rent Roll'!$H5*'Res Rent Roll'!$C5*(1+'Property Summary'!$L$18)^(Rents!AV$2-1),'Res Rent Roll'!$I5*'Res Rent Roll'!$C5*(1+'Property Summary'!$L$18)^(Rents!AV$2-1)))</f>
        <v>6960.6709899999996</v>
      </c>
      <c r="AW5" s="47">
        <f>IF('Res Rent Roll'!$B5="","",IF(Rents!AW$3&lt;'Res Rent Roll'!$J5,'Res Rent Roll'!$H5*'Res Rent Roll'!$C5*(1+'Property Summary'!$L$18)^(Rents!AW$2-1),'Res Rent Roll'!$I5*'Res Rent Roll'!$C5*(1+'Property Summary'!$L$18)^(Rents!AW$2-1)))</f>
        <v>6960.6709899999996</v>
      </c>
      <c r="AX5" s="47">
        <f>IF('Res Rent Roll'!$B5="","",IF(Rents!AX$3&lt;'Res Rent Roll'!$J5,'Res Rent Roll'!$H5*'Res Rent Roll'!$C5*(1+'Property Summary'!$L$18)^(Rents!AX$2-1),'Res Rent Roll'!$I5*'Res Rent Roll'!$C5*(1+'Property Summary'!$L$18)^(Rents!AX$2-1)))</f>
        <v>6960.6709899999996</v>
      </c>
      <c r="AY5" s="47">
        <f>IF('Res Rent Roll'!$B5="","",IF(Rents!AY$3&lt;'Res Rent Roll'!$J5,'Res Rent Roll'!$H5*'Res Rent Roll'!$C5*(1+'Property Summary'!$L$18)^(Rents!AY$2-1),'Res Rent Roll'!$I5*'Res Rent Roll'!$C5*(1+'Property Summary'!$L$18)^(Rents!AY$2-1)))</f>
        <v>6960.6709899999996</v>
      </c>
      <c r="AZ5" s="47">
        <f>IF('Res Rent Roll'!$B5="","",IF(Rents!AZ$3&lt;'Res Rent Roll'!$J5,'Res Rent Roll'!$H5*'Res Rent Roll'!$C5*(1+'Property Summary'!$L$18)^(Rents!AZ$2-1),'Res Rent Roll'!$I5*'Res Rent Roll'!$C5*(1+'Property Summary'!$L$18)^(Rents!AZ$2-1)))</f>
        <v>7169.4911196999992</v>
      </c>
      <c r="BA5" s="47">
        <f>IF('Res Rent Roll'!$B5="","",IF(Rents!BA$3&lt;'Res Rent Roll'!$J5,'Res Rent Roll'!$H5*'Res Rent Roll'!$C5*(1+'Property Summary'!$L$18)^(Rents!BA$2-1),'Res Rent Roll'!$I5*'Res Rent Roll'!$C5*(1+'Property Summary'!$L$18)^(Rents!BA$2-1)))</f>
        <v>7169.4911196999992</v>
      </c>
      <c r="BB5" s="47">
        <f>IF('Res Rent Roll'!$B5="","",IF(Rents!BB$3&lt;'Res Rent Roll'!$J5,'Res Rent Roll'!$H5*'Res Rent Roll'!$C5*(1+'Property Summary'!$L$18)^(Rents!BB$2-1),'Res Rent Roll'!$I5*'Res Rent Roll'!$C5*(1+'Property Summary'!$L$18)^(Rents!BB$2-1)))</f>
        <v>7169.4911196999992</v>
      </c>
      <c r="BC5" s="47">
        <f>IF('Res Rent Roll'!$B5="","",IF(Rents!BC$3&lt;'Res Rent Roll'!$J5,'Res Rent Roll'!$H5*'Res Rent Roll'!$C5*(1+'Property Summary'!$L$18)^(Rents!BC$2-1),'Res Rent Roll'!$I5*'Res Rent Roll'!$C5*(1+'Property Summary'!$L$18)^(Rents!BC$2-1)))</f>
        <v>7169.4911196999992</v>
      </c>
      <c r="BD5" s="47">
        <f>IF('Res Rent Roll'!$B5="","",IF(Rents!BD$3&lt;'Res Rent Roll'!$J5,'Res Rent Roll'!$H5*'Res Rent Roll'!$C5*(1+'Property Summary'!$L$18)^(Rents!BD$2-1),'Res Rent Roll'!$I5*'Res Rent Roll'!$C5*(1+'Property Summary'!$L$18)^(Rents!BD$2-1)))</f>
        <v>7169.4911196999992</v>
      </c>
      <c r="BE5" s="47">
        <f>IF('Res Rent Roll'!$B5="","",IF(Rents!BE$3&lt;'Res Rent Roll'!$J5,'Res Rent Roll'!$H5*'Res Rent Roll'!$C5*(1+'Property Summary'!$L$18)^(Rents!BE$2-1),'Res Rent Roll'!$I5*'Res Rent Roll'!$C5*(1+'Property Summary'!$L$18)^(Rents!BE$2-1)))</f>
        <v>7169.4911196999992</v>
      </c>
      <c r="BF5" s="47">
        <f>IF('Res Rent Roll'!$B5="","",IF(Rents!BF$3&lt;'Res Rent Roll'!$J5,'Res Rent Roll'!$H5*'Res Rent Roll'!$C5*(1+'Property Summary'!$L$18)^(Rents!BF$2-1),'Res Rent Roll'!$I5*'Res Rent Roll'!$C5*(1+'Property Summary'!$L$18)^(Rents!BF$2-1)))</f>
        <v>7169.4911196999992</v>
      </c>
      <c r="BG5" s="47">
        <f>IF('Res Rent Roll'!$B5="","",IF(Rents!BG$3&lt;'Res Rent Roll'!$J5,'Res Rent Roll'!$H5*'Res Rent Roll'!$C5*(1+'Property Summary'!$L$18)^(Rents!BG$2-1),'Res Rent Roll'!$I5*'Res Rent Roll'!$C5*(1+'Property Summary'!$L$18)^(Rents!BG$2-1)))</f>
        <v>7169.4911196999992</v>
      </c>
      <c r="BH5" s="47">
        <f>IF('Res Rent Roll'!$B5="","",IF(Rents!BH$3&lt;'Res Rent Roll'!$J5,'Res Rent Roll'!$H5*'Res Rent Roll'!$C5*(1+'Property Summary'!$L$18)^(Rents!BH$2-1),'Res Rent Roll'!$I5*'Res Rent Roll'!$C5*(1+'Property Summary'!$L$18)^(Rents!BH$2-1)))</f>
        <v>7169.4911196999992</v>
      </c>
      <c r="BI5" s="47">
        <f>IF('Res Rent Roll'!$B5="","",IF(Rents!BI$3&lt;'Res Rent Roll'!$J5,'Res Rent Roll'!$H5*'Res Rent Roll'!$C5*(1+'Property Summary'!$L$18)^(Rents!BI$2-1),'Res Rent Roll'!$I5*'Res Rent Roll'!$C5*(1+'Property Summary'!$L$18)^(Rents!BI$2-1)))</f>
        <v>7169.4911196999992</v>
      </c>
      <c r="BJ5" s="47">
        <f>IF('Res Rent Roll'!$B5="","",IF(Rents!BJ$3&lt;'Res Rent Roll'!$J5,'Res Rent Roll'!$H5*'Res Rent Roll'!$C5*(1+'Property Summary'!$L$18)^(Rents!BJ$2-1),'Res Rent Roll'!$I5*'Res Rent Roll'!$C5*(1+'Property Summary'!$L$18)^(Rents!BJ$2-1)))</f>
        <v>7169.4911196999992</v>
      </c>
      <c r="BK5" s="47">
        <f>IF('Res Rent Roll'!$B5="","",IF(Rents!BK$3&lt;'Res Rent Roll'!$J5,'Res Rent Roll'!$H5*'Res Rent Roll'!$C5*(1+'Property Summary'!$L$18)^(Rents!BK$2-1),'Res Rent Roll'!$I5*'Res Rent Roll'!$C5*(1+'Property Summary'!$L$18)^(Rents!BK$2-1)))</f>
        <v>7169.4911196999992</v>
      </c>
      <c r="BL5" s="47">
        <f>IF('Res Rent Roll'!$B5="","",IF(Rents!BL$3&lt;'Res Rent Roll'!$J5,'Res Rent Roll'!$H5*'Res Rent Roll'!$C5*(1+'Property Summary'!$L$18)^(Rents!BL$2-1),'Res Rent Roll'!$I5*'Res Rent Roll'!$C5*(1+'Property Summary'!$L$18)^(Rents!BL$2-1)))</f>
        <v>7384.5758532909986</v>
      </c>
      <c r="BM5" s="47">
        <f>IF('Res Rent Roll'!$B5="","",IF(Rents!BM$3&lt;'Res Rent Roll'!$J5,'Res Rent Roll'!$H5*'Res Rent Roll'!$C5*(1+'Property Summary'!$L$18)^(Rents!BM$2-1),'Res Rent Roll'!$I5*'Res Rent Roll'!$C5*(1+'Property Summary'!$L$18)^(Rents!BM$2-1)))</f>
        <v>7384.5758532909986</v>
      </c>
      <c r="BN5" s="47">
        <f>IF('Res Rent Roll'!$B5="","",IF(Rents!BN$3&lt;'Res Rent Roll'!$J5,'Res Rent Roll'!$H5*'Res Rent Roll'!$C5*(1+'Property Summary'!$L$18)^(Rents!BN$2-1),'Res Rent Roll'!$I5*'Res Rent Roll'!$C5*(1+'Property Summary'!$L$18)^(Rents!BN$2-1)))</f>
        <v>7384.5758532909986</v>
      </c>
      <c r="BO5" s="47">
        <f>IF('Res Rent Roll'!$B5="","",IF(Rents!BO$3&lt;'Res Rent Roll'!$J5,'Res Rent Roll'!$H5*'Res Rent Roll'!$C5*(1+'Property Summary'!$L$18)^(Rents!BO$2-1),'Res Rent Roll'!$I5*'Res Rent Roll'!$C5*(1+'Property Summary'!$L$18)^(Rents!BO$2-1)))</f>
        <v>7384.5758532909986</v>
      </c>
      <c r="BP5" s="47">
        <f>IF('Res Rent Roll'!$B5="","",IF(Rents!BP$3&lt;'Res Rent Roll'!$J5,'Res Rent Roll'!$H5*'Res Rent Roll'!$C5*(1+'Property Summary'!$L$18)^(Rents!BP$2-1),'Res Rent Roll'!$I5*'Res Rent Roll'!$C5*(1+'Property Summary'!$L$18)^(Rents!BP$2-1)))</f>
        <v>7384.5758532909986</v>
      </c>
      <c r="BQ5" s="47">
        <f>IF('Res Rent Roll'!$B5="","",IF(Rents!BQ$3&lt;'Res Rent Roll'!$J5,'Res Rent Roll'!$H5*'Res Rent Roll'!$C5*(1+'Property Summary'!$L$18)^(Rents!BQ$2-1),'Res Rent Roll'!$I5*'Res Rent Roll'!$C5*(1+'Property Summary'!$L$18)^(Rents!BQ$2-1)))</f>
        <v>7384.5758532909986</v>
      </c>
      <c r="BR5" s="47">
        <f>IF('Res Rent Roll'!$B5="","",IF(Rents!BR$3&lt;'Res Rent Roll'!$J5,'Res Rent Roll'!$H5*'Res Rent Roll'!$C5*(1+'Property Summary'!$L$18)^(Rents!BR$2-1),'Res Rent Roll'!$I5*'Res Rent Roll'!$C5*(1+'Property Summary'!$L$18)^(Rents!BR$2-1)))</f>
        <v>7384.5758532909986</v>
      </c>
      <c r="BS5" s="47">
        <f>IF('Res Rent Roll'!$B5="","",IF(Rents!BS$3&lt;'Res Rent Roll'!$J5,'Res Rent Roll'!$H5*'Res Rent Roll'!$C5*(1+'Property Summary'!$L$18)^(Rents!BS$2-1),'Res Rent Roll'!$I5*'Res Rent Roll'!$C5*(1+'Property Summary'!$L$18)^(Rents!BS$2-1)))</f>
        <v>7384.5758532909986</v>
      </c>
      <c r="BT5" s="47">
        <f>IF('Res Rent Roll'!$B5="","",IF(Rents!BT$3&lt;'Res Rent Roll'!$J5,'Res Rent Roll'!$H5*'Res Rent Roll'!$C5*(1+'Property Summary'!$L$18)^(Rents!BT$2-1),'Res Rent Roll'!$I5*'Res Rent Roll'!$C5*(1+'Property Summary'!$L$18)^(Rents!BT$2-1)))</f>
        <v>7384.5758532909986</v>
      </c>
      <c r="BU5" s="47">
        <f>IF('Res Rent Roll'!$B5="","",IF(Rents!BU$3&lt;'Res Rent Roll'!$J5,'Res Rent Roll'!$H5*'Res Rent Roll'!$C5*(1+'Property Summary'!$L$18)^(Rents!BU$2-1),'Res Rent Roll'!$I5*'Res Rent Roll'!$C5*(1+'Property Summary'!$L$18)^(Rents!BU$2-1)))</f>
        <v>7384.5758532909986</v>
      </c>
      <c r="BV5" s="47">
        <f>IF('Res Rent Roll'!$B5="","",IF(Rents!BV$3&lt;'Res Rent Roll'!$J5,'Res Rent Roll'!$H5*'Res Rent Roll'!$C5*(1+'Property Summary'!$L$18)^(Rents!BV$2-1),'Res Rent Roll'!$I5*'Res Rent Roll'!$C5*(1+'Property Summary'!$L$18)^(Rents!BV$2-1)))</f>
        <v>7384.5758532909986</v>
      </c>
      <c r="BW5" s="47">
        <f>IF('Res Rent Roll'!$B5="","",IF(Rents!BW$3&lt;'Res Rent Roll'!$J5,'Res Rent Roll'!$H5*'Res Rent Roll'!$C5*(1+'Property Summary'!$L$18)^(Rents!BW$2-1),'Res Rent Roll'!$I5*'Res Rent Roll'!$C5*(1+'Property Summary'!$L$18)^(Rents!BW$2-1)))</f>
        <v>7384.5758532909986</v>
      </c>
      <c r="BX5" s="47">
        <f>IF('Res Rent Roll'!$B5="","",IF(Rents!BX$3&lt;'Res Rent Roll'!$J5,'Res Rent Roll'!$H5*'Res Rent Roll'!$C5*(1+'Property Summary'!$L$18)^(Rents!BX$2-1),'Res Rent Roll'!$I5*'Res Rent Roll'!$C5*(1+'Property Summary'!$L$18)^(Rents!BX$2-1)))</f>
        <v>7606.1131288897295</v>
      </c>
      <c r="BY5" s="47">
        <f>IF('Res Rent Roll'!$B5="","",IF(Rents!BY$3&lt;'Res Rent Roll'!$J5,'Res Rent Roll'!$H5*'Res Rent Roll'!$C5*(1+'Property Summary'!$L$18)^(Rents!BY$2-1),'Res Rent Roll'!$I5*'Res Rent Roll'!$C5*(1+'Property Summary'!$L$18)^(Rents!BY$2-1)))</f>
        <v>7606.1131288897295</v>
      </c>
      <c r="BZ5" s="47">
        <f>IF('Res Rent Roll'!$B5="","",IF(Rents!BZ$3&lt;'Res Rent Roll'!$J5,'Res Rent Roll'!$H5*'Res Rent Roll'!$C5*(1+'Property Summary'!$L$18)^(Rents!BZ$2-1),'Res Rent Roll'!$I5*'Res Rent Roll'!$C5*(1+'Property Summary'!$L$18)^(Rents!BZ$2-1)))</f>
        <v>7606.1131288897295</v>
      </c>
      <c r="CA5" s="47">
        <f>IF('Res Rent Roll'!$B5="","",IF(Rents!CA$3&lt;'Res Rent Roll'!$J5,'Res Rent Roll'!$H5*'Res Rent Roll'!$C5*(1+'Property Summary'!$L$18)^(Rents!CA$2-1),'Res Rent Roll'!$I5*'Res Rent Roll'!$C5*(1+'Property Summary'!$L$18)^(Rents!CA$2-1)))</f>
        <v>7606.1131288897295</v>
      </c>
      <c r="CB5" s="47">
        <f>IF('Res Rent Roll'!$B5="","",IF(Rents!CB$3&lt;'Res Rent Roll'!$J5,'Res Rent Roll'!$H5*'Res Rent Roll'!$C5*(1+'Property Summary'!$L$18)^(Rents!CB$2-1),'Res Rent Roll'!$I5*'Res Rent Roll'!$C5*(1+'Property Summary'!$L$18)^(Rents!CB$2-1)))</f>
        <v>7606.1131288897295</v>
      </c>
      <c r="CC5" s="47">
        <f>IF('Res Rent Roll'!$B5="","",IF(Rents!CC$3&lt;'Res Rent Roll'!$J5,'Res Rent Roll'!$H5*'Res Rent Roll'!$C5*(1+'Property Summary'!$L$18)^(Rents!CC$2-1),'Res Rent Roll'!$I5*'Res Rent Roll'!$C5*(1+'Property Summary'!$L$18)^(Rents!CC$2-1)))</f>
        <v>7606.1131288897295</v>
      </c>
      <c r="CD5" s="47">
        <f>IF('Res Rent Roll'!$B5="","",IF(Rents!CD$3&lt;'Res Rent Roll'!$J5,'Res Rent Roll'!$H5*'Res Rent Roll'!$C5*(1+'Property Summary'!$L$18)^(Rents!CD$2-1),'Res Rent Roll'!$I5*'Res Rent Roll'!$C5*(1+'Property Summary'!$L$18)^(Rents!CD$2-1)))</f>
        <v>7606.1131288897295</v>
      </c>
      <c r="CE5" s="47">
        <f>IF('Res Rent Roll'!$B5="","",IF(Rents!CE$3&lt;'Res Rent Roll'!$J5,'Res Rent Roll'!$H5*'Res Rent Roll'!$C5*(1+'Property Summary'!$L$18)^(Rents!CE$2-1),'Res Rent Roll'!$I5*'Res Rent Roll'!$C5*(1+'Property Summary'!$L$18)^(Rents!CE$2-1)))</f>
        <v>7606.1131288897295</v>
      </c>
      <c r="CF5" s="47">
        <f>IF('Res Rent Roll'!$B5="","",IF(Rents!CF$3&lt;'Res Rent Roll'!$J5,'Res Rent Roll'!$H5*'Res Rent Roll'!$C5*(1+'Property Summary'!$L$18)^(Rents!CF$2-1),'Res Rent Roll'!$I5*'Res Rent Roll'!$C5*(1+'Property Summary'!$L$18)^(Rents!CF$2-1)))</f>
        <v>7606.1131288897295</v>
      </c>
      <c r="CG5" s="47">
        <f>IF('Res Rent Roll'!$B5="","",IF(Rents!CG$3&lt;'Res Rent Roll'!$J5,'Res Rent Roll'!$H5*'Res Rent Roll'!$C5*(1+'Property Summary'!$L$18)^(Rents!CG$2-1),'Res Rent Roll'!$I5*'Res Rent Roll'!$C5*(1+'Property Summary'!$L$18)^(Rents!CG$2-1)))</f>
        <v>7606.1131288897295</v>
      </c>
      <c r="CH5" s="47">
        <f>IF('Res Rent Roll'!$B5="","",IF(Rents!CH$3&lt;'Res Rent Roll'!$J5,'Res Rent Roll'!$H5*'Res Rent Roll'!$C5*(1+'Property Summary'!$L$18)^(Rents!CH$2-1),'Res Rent Roll'!$I5*'Res Rent Roll'!$C5*(1+'Property Summary'!$L$18)^(Rents!CH$2-1)))</f>
        <v>7606.1131288897295</v>
      </c>
      <c r="CI5" s="47">
        <f>IF('Res Rent Roll'!$B5="","",IF(Rents!CI$3&lt;'Res Rent Roll'!$J5,'Res Rent Roll'!$H5*'Res Rent Roll'!$C5*(1+'Property Summary'!$L$18)^(Rents!CI$2-1),'Res Rent Roll'!$I5*'Res Rent Roll'!$C5*(1+'Property Summary'!$L$18)^(Rents!CI$2-1)))</f>
        <v>7606.1131288897295</v>
      </c>
      <c r="CJ5" s="47">
        <f>IF('Res Rent Roll'!$B5="","",IF(Rents!CJ$3&lt;'Res Rent Roll'!$J5,'Res Rent Roll'!$H5*'Res Rent Roll'!$C5*(1+'Property Summary'!$L$18)^(Rents!CJ$2-1),'Res Rent Roll'!$I5*'Res Rent Roll'!$C5*(1+'Property Summary'!$L$18)^(Rents!CJ$2-1)))</f>
        <v>7834.2965227564218</v>
      </c>
      <c r="CK5" s="47">
        <f>IF('Res Rent Roll'!$B5="","",IF(Rents!CK$3&lt;'Res Rent Roll'!$J5,'Res Rent Roll'!$H5*'Res Rent Roll'!$C5*(1+'Property Summary'!$L$18)^(Rents!CK$2-1),'Res Rent Roll'!$I5*'Res Rent Roll'!$C5*(1+'Property Summary'!$L$18)^(Rents!CK$2-1)))</f>
        <v>7834.2965227564218</v>
      </c>
      <c r="CL5" s="47">
        <f>IF('Res Rent Roll'!$B5="","",IF(Rents!CL$3&lt;'Res Rent Roll'!$J5,'Res Rent Roll'!$H5*'Res Rent Roll'!$C5*(1+'Property Summary'!$L$18)^(Rents!CL$2-1),'Res Rent Roll'!$I5*'Res Rent Roll'!$C5*(1+'Property Summary'!$L$18)^(Rents!CL$2-1)))</f>
        <v>7834.2965227564218</v>
      </c>
      <c r="CM5" s="47">
        <f>IF('Res Rent Roll'!$B5="","",IF(Rents!CM$3&lt;'Res Rent Roll'!$J5,'Res Rent Roll'!$H5*'Res Rent Roll'!$C5*(1+'Property Summary'!$L$18)^(Rents!CM$2-1),'Res Rent Roll'!$I5*'Res Rent Roll'!$C5*(1+'Property Summary'!$L$18)^(Rents!CM$2-1)))</f>
        <v>7834.2965227564218</v>
      </c>
      <c r="CN5" s="47">
        <f>IF('Res Rent Roll'!$B5="","",IF(Rents!CN$3&lt;'Res Rent Roll'!$J5,'Res Rent Roll'!$H5*'Res Rent Roll'!$C5*(1+'Property Summary'!$L$18)^(Rents!CN$2-1),'Res Rent Roll'!$I5*'Res Rent Roll'!$C5*(1+'Property Summary'!$L$18)^(Rents!CN$2-1)))</f>
        <v>7834.2965227564218</v>
      </c>
      <c r="CO5" s="47">
        <f>IF('Res Rent Roll'!$B5="","",IF(Rents!CO$3&lt;'Res Rent Roll'!$J5,'Res Rent Roll'!$H5*'Res Rent Roll'!$C5*(1+'Property Summary'!$L$18)^(Rents!CO$2-1),'Res Rent Roll'!$I5*'Res Rent Roll'!$C5*(1+'Property Summary'!$L$18)^(Rents!CO$2-1)))</f>
        <v>7834.2965227564218</v>
      </c>
      <c r="CP5" s="47">
        <f>IF('Res Rent Roll'!$B5="","",IF(Rents!CP$3&lt;'Res Rent Roll'!$J5,'Res Rent Roll'!$H5*'Res Rent Roll'!$C5*(1+'Property Summary'!$L$18)^(Rents!CP$2-1),'Res Rent Roll'!$I5*'Res Rent Roll'!$C5*(1+'Property Summary'!$L$18)^(Rents!CP$2-1)))</f>
        <v>7834.2965227564218</v>
      </c>
      <c r="CQ5" s="47">
        <f>IF('Res Rent Roll'!$B5="","",IF(Rents!CQ$3&lt;'Res Rent Roll'!$J5,'Res Rent Roll'!$H5*'Res Rent Roll'!$C5*(1+'Property Summary'!$L$18)^(Rents!CQ$2-1),'Res Rent Roll'!$I5*'Res Rent Roll'!$C5*(1+'Property Summary'!$L$18)^(Rents!CQ$2-1)))</f>
        <v>7834.2965227564218</v>
      </c>
      <c r="CR5" s="47">
        <f>IF('Res Rent Roll'!$B5="","",IF(Rents!CR$3&lt;'Res Rent Roll'!$J5,'Res Rent Roll'!$H5*'Res Rent Roll'!$C5*(1+'Property Summary'!$L$18)^(Rents!CR$2-1),'Res Rent Roll'!$I5*'Res Rent Roll'!$C5*(1+'Property Summary'!$L$18)^(Rents!CR$2-1)))</f>
        <v>7834.2965227564218</v>
      </c>
      <c r="CS5" s="47">
        <f>IF('Res Rent Roll'!$B5="","",IF(Rents!CS$3&lt;'Res Rent Roll'!$J5,'Res Rent Roll'!$H5*'Res Rent Roll'!$C5*(1+'Property Summary'!$L$18)^(Rents!CS$2-1),'Res Rent Roll'!$I5*'Res Rent Roll'!$C5*(1+'Property Summary'!$L$18)^(Rents!CS$2-1)))</f>
        <v>7834.2965227564218</v>
      </c>
      <c r="CT5" s="47">
        <f>IF('Res Rent Roll'!$B5="","",IF(Rents!CT$3&lt;'Res Rent Roll'!$J5,'Res Rent Roll'!$H5*'Res Rent Roll'!$C5*(1+'Property Summary'!$L$18)^(Rents!CT$2-1),'Res Rent Roll'!$I5*'Res Rent Roll'!$C5*(1+'Property Summary'!$L$18)^(Rents!CT$2-1)))</f>
        <v>7834.2965227564218</v>
      </c>
      <c r="CU5" s="47">
        <f>IF('Res Rent Roll'!$B5="","",IF(Rents!CU$3&lt;'Res Rent Roll'!$J5,'Res Rent Roll'!$H5*'Res Rent Roll'!$C5*(1+'Property Summary'!$L$18)^(Rents!CU$2-1),'Res Rent Roll'!$I5*'Res Rent Roll'!$C5*(1+'Property Summary'!$L$18)^(Rents!CU$2-1)))</f>
        <v>7834.2965227564218</v>
      </c>
      <c r="CV5" s="47">
        <f>IF('Res Rent Roll'!$B5="","",IF(Rents!CV$3&lt;'Res Rent Roll'!$J5,'Res Rent Roll'!$H5*'Res Rent Roll'!$C5*(1+'Property Summary'!$L$18)^(Rents!CV$2-1),'Res Rent Roll'!$I5*'Res Rent Roll'!$C5*(1+'Property Summary'!$L$18)^(Rents!CV$2-1)))</f>
        <v>8069.3254184391135</v>
      </c>
      <c r="CW5" s="47">
        <f>IF('Res Rent Roll'!$B5="","",IF(Rents!CW$3&lt;'Res Rent Roll'!$J5,'Res Rent Roll'!$H5*'Res Rent Roll'!$C5*(1+'Property Summary'!$L$18)^(Rents!CW$2-1),'Res Rent Roll'!$I5*'Res Rent Roll'!$C5*(1+'Property Summary'!$L$18)^(Rents!CW$2-1)))</f>
        <v>8069.3254184391135</v>
      </c>
      <c r="CX5" s="47">
        <f>IF('Res Rent Roll'!$B5="","",IF(Rents!CX$3&lt;'Res Rent Roll'!$J5,'Res Rent Roll'!$H5*'Res Rent Roll'!$C5*(1+'Property Summary'!$L$18)^(Rents!CX$2-1),'Res Rent Roll'!$I5*'Res Rent Roll'!$C5*(1+'Property Summary'!$L$18)^(Rents!CX$2-1)))</f>
        <v>8069.3254184391135</v>
      </c>
      <c r="CY5" s="47">
        <f>IF('Res Rent Roll'!$B5="","",IF(Rents!CY$3&lt;'Res Rent Roll'!$J5,'Res Rent Roll'!$H5*'Res Rent Roll'!$C5*(1+'Property Summary'!$L$18)^(Rents!CY$2-1),'Res Rent Roll'!$I5*'Res Rent Roll'!$C5*(1+'Property Summary'!$L$18)^(Rents!CY$2-1)))</f>
        <v>8069.3254184391135</v>
      </c>
      <c r="CZ5" s="47">
        <f>IF('Res Rent Roll'!$B5="","",IF(Rents!CZ$3&lt;'Res Rent Roll'!$J5,'Res Rent Roll'!$H5*'Res Rent Roll'!$C5*(1+'Property Summary'!$L$18)^(Rents!CZ$2-1),'Res Rent Roll'!$I5*'Res Rent Roll'!$C5*(1+'Property Summary'!$L$18)^(Rents!CZ$2-1)))</f>
        <v>8069.3254184391135</v>
      </c>
      <c r="DA5" s="47">
        <f>IF('Res Rent Roll'!$B5="","",IF(Rents!DA$3&lt;'Res Rent Roll'!$J5,'Res Rent Roll'!$H5*'Res Rent Roll'!$C5*(1+'Property Summary'!$L$18)^(Rents!DA$2-1),'Res Rent Roll'!$I5*'Res Rent Roll'!$C5*(1+'Property Summary'!$L$18)^(Rents!DA$2-1)))</f>
        <v>8069.3254184391135</v>
      </c>
      <c r="DB5" s="47">
        <f>IF('Res Rent Roll'!$B5="","",IF(Rents!DB$3&lt;'Res Rent Roll'!$J5,'Res Rent Roll'!$H5*'Res Rent Roll'!$C5*(1+'Property Summary'!$L$18)^(Rents!DB$2-1),'Res Rent Roll'!$I5*'Res Rent Roll'!$C5*(1+'Property Summary'!$L$18)^(Rents!DB$2-1)))</f>
        <v>8069.3254184391135</v>
      </c>
      <c r="DC5" s="47">
        <f>IF('Res Rent Roll'!$B5="","",IF(Rents!DC$3&lt;'Res Rent Roll'!$J5,'Res Rent Roll'!$H5*'Res Rent Roll'!$C5*(1+'Property Summary'!$L$18)^(Rents!DC$2-1),'Res Rent Roll'!$I5*'Res Rent Roll'!$C5*(1+'Property Summary'!$L$18)^(Rents!DC$2-1)))</f>
        <v>8069.3254184391135</v>
      </c>
      <c r="DD5" s="47">
        <f>IF('Res Rent Roll'!$B5="","",IF(Rents!DD$3&lt;'Res Rent Roll'!$J5,'Res Rent Roll'!$H5*'Res Rent Roll'!$C5*(1+'Property Summary'!$L$18)^(Rents!DD$2-1),'Res Rent Roll'!$I5*'Res Rent Roll'!$C5*(1+'Property Summary'!$L$18)^(Rents!DD$2-1)))</f>
        <v>8069.3254184391135</v>
      </c>
      <c r="DE5" s="47">
        <f>IF('Res Rent Roll'!$B5="","",IF(Rents!DE$3&lt;'Res Rent Roll'!$J5,'Res Rent Roll'!$H5*'Res Rent Roll'!$C5*(1+'Property Summary'!$L$18)^(Rents!DE$2-1),'Res Rent Roll'!$I5*'Res Rent Roll'!$C5*(1+'Property Summary'!$L$18)^(Rents!DE$2-1)))</f>
        <v>8069.3254184391135</v>
      </c>
      <c r="DF5" s="47">
        <f>IF('Res Rent Roll'!$B5="","",IF(Rents!DF$3&lt;'Res Rent Roll'!$J5,'Res Rent Roll'!$H5*'Res Rent Roll'!$C5*(1+'Property Summary'!$L$18)^(Rents!DF$2-1),'Res Rent Roll'!$I5*'Res Rent Roll'!$C5*(1+'Property Summary'!$L$18)^(Rents!DF$2-1)))</f>
        <v>8069.3254184391135</v>
      </c>
      <c r="DG5" s="47">
        <f>IF('Res Rent Roll'!$B5="","",IF(Rents!DG$3&lt;'Res Rent Roll'!$J5,'Res Rent Roll'!$H5*'Res Rent Roll'!$C5*(1+'Property Summary'!$L$18)^(Rents!DG$2-1),'Res Rent Roll'!$I5*'Res Rent Roll'!$C5*(1+'Property Summary'!$L$18)^(Rents!DG$2-1)))</f>
        <v>8069.3254184391135</v>
      </c>
      <c r="DH5" s="47">
        <f>IF('Res Rent Roll'!$B5="","",IF(Rents!DH$3&lt;'Res Rent Roll'!$J5,'Res Rent Roll'!$H5*'Res Rent Roll'!$C5*(1+'Property Summary'!$L$18)^(Rents!DH$2-1),'Res Rent Roll'!$I5*'Res Rent Roll'!$C5*(1+'Property Summary'!$L$18)^(Rents!DH$2-1)))</f>
        <v>8311.4051809922876</v>
      </c>
      <c r="DI5" s="47">
        <f>IF('Res Rent Roll'!$B5="","",IF(Rents!DI$3&lt;'Res Rent Roll'!$J5,'Res Rent Roll'!$H5*'Res Rent Roll'!$C5*(1+'Property Summary'!$L$18)^(Rents!DI$2-1),'Res Rent Roll'!$I5*'Res Rent Roll'!$C5*(1+'Property Summary'!$L$18)^(Rents!DI$2-1)))</f>
        <v>8311.4051809922876</v>
      </c>
      <c r="DJ5" s="47">
        <f>IF('Res Rent Roll'!$B5="","",IF(Rents!DJ$3&lt;'Res Rent Roll'!$J5,'Res Rent Roll'!$H5*'Res Rent Roll'!$C5*(1+'Property Summary'!$L$18)^(Rents!DJ$2-1),'Res Rent Roll'!$I5*'Res Rent Roll'!$C5*(1+'Property Summary'!$L$18)^(Rents!DJ$2-1)))</f>
        <v>8311.4051809922876</v>
      </c>
      <c r="DK5" s="47">
        <f>IF('Res Rent Roll'!$B5="","",IF(Rents!DK$3&lt;'Res Rent Roll'!$J5,'Res Rent Roll'!$H5*'Res Rent Roll'!$C5*(1+'Property Summary'!$L$18)^(Rents!DK$2-1),'Res Rent Roll'!$I5*'Res Rent Roll'!$C5*(1+'Property Summary'!$L$18)^(Rents!DK$2-1)))</f>
        <v>8311.4051809922876</v>
      </c>
      <c r="DL5" s="47">
        <f>IF('Res Rent Roll'!$B5="","",IF(Rents!DL$3&lt;'Res Rent Roll'!$J5,'Res Rent Roll'!$H5*'Res Rent Roll'!$C5*(1+'Property Summary'!$L$18)^(Rents!DL$2-1),'Res Rent Roll'!$I5*'Res Rent Roll'!$C5*(1+'Property Summary'!$L$18)^(Rents!DL$2-1)))</f>
        <v>8311.4051809922876</v>
      </c>
      <c r="DM5" s="47">
        <f>IF('Res Rent Roll'!$B5="","",IF(Rents!DM$3&lt;'Res Rent Roll'!$J5,'Res Rent Roll'!$H5*'Res Rent Roll'!$C5*(1+'Property Summary'!$L$18)^(Rents!DM$2-1),'Res Rent Roll'!$I5*'Res Rent Roll'!$C5*(1+'Property Summary'!$L$18)^(Rents!DM$2-1)))</f>
        <v>8311.4051809922876</v>
      </c>
      <c r="DN5" s="47">
        <f>IF('Res Rent Roll'!$B5="","",IF(Rents!DN$3&lt;'Res Rent Roll'!$J5,'Res Rent Roll'!$H5*'Res Rent Roll'!$C5*(1+'Property Summary'!$L$18)^(Rents!DN$2-1),'Res Rent Roll'!$I5*'Res Rent Roll'!$C5*(1+'Property Summary'!$L$18)^(Rents!DN$2-1)))</f>
        <v>8311.4051809922876</v>
      </c>
      <c r="DO5" s="47">
        <f>IF('Res Rent Roll'!$B5="","",IF(Rents!DO$3&lt;'Res Rent Roll'!$J5,'Res Rent Roll'!$H5*'Res Rent Roll'!$C5*(1+'Property Summary'!$L$18)^(Rents!DO$2-1),'Res Rent Roll'!$I5*'Res Rent Roll'!$C5*(1+'Property Summary'!$L$18)^(Rents!DO$2-1)))</f>
        <v>8311.4051809922876</v>
      </c>
      <c r="DP5" s="47">
        <f>IF('Res Rent Roll'!$B5="","",IF(Rents!DP$3&lt;'Res Rent Roll'!$J5,'Res Rent Roll'!$H5*'Res Rent Roll'!$C5*(1+'Property Summary'!$L$18)^(Rents!DP$2-1),'Res Rent Roll'!$I5*'Res Rent Roll'!$C5*(1+'Property Summary'!$L$18)^(Rents!DP$2-1)))</f>
        <v>8311.4051809922876</v>
      </c>
      <c r="DQ5" s="47">
        <f>IF('Res Rent Roll'!$B5="","",IF(Rents!DQ$3&lt;'Res Rent Roll'!$J5,'Res Rent Roll'!$H5*'Res Rent Roll'!$C5*(1+'Property Summary'!$L$18)^(Rents!DQ$2-1),'Res Rent Roll'!$I5*'Res Rent Roll'!$C5*(1+'Property Summary'!$L$18)^(Rents!DQ$2-1)))</f>
        <v>8311.4051809922876</v>
      </c>
      <c r="DR5" s="47">
        <f>IF('Res Rent Roll'!$B5="","",IF(Rents!DR$3&lt;'Res Rent Roll'!$J5,'Res Rent Roll'!$H5*'Res Rent Roll'!$C5*(1+'Property Summary'!$L$18)^(Rents!DR$2-1),'Res Rent Roll'!$I5*'Res Rent Roll'!$C5*(1+'Property Summary'!$L$18)^(Rents!DR$2-1)))</f>
        <v>8311.4051809922876</v>
      </c>
      <c r="DS5" s="47">
        <f>IF('Res Rent Roll'!$B5="","",IF(Rents!DS$3&lt;'Res Rent Roll'!$J5,'Res Rent Roll'!$H5*'Res Rent Roll'!$C5*(1+'Property Summary'!$L$18)^(Rents!DS$2-1),'Res Rent Roll'!$I5*'Res Rent Roll'!$C5*(1+'Property Summary'!$L$18)^(Rents!DS$2-1)))</f>
        <v>8311.4051809922876</v>
      </c>
      <c r="DT5" s="47">
        <f>IF('Res Rent Roll'!$B5="","",IF(Rents!DT$3&lt;'Res Rent Roll'!$J5,'Res Rent Roll'!$H5*'Res Rent Roll'!$C5*(1+'Property Summary'!$L$18)^(Rents!DT$2-1),'Res Rent Roll'!$I5*'Res Rent Roll'!$C5*(1+'Property Summary'!$L$18)^(Rents!DT$2-1)))</f>
        <v>8560.747336422055</v>
      </c>
      <c r="DU5" s="47">
        <f>IF('Res Rent Roll'!$B5="","",IF(Rents!DU$3&lt;'Res Rent Roll'!$J5,'Res Rent Roll'!$H5*'Res Rent Roll'!$C5*(1+'Property Summary'!$L$18)^(Rents!DU$2-1),'Res Rent Roll'!$I5*'Res Rent Roll'!$C5*(1+'Property Summary'!$L$18)^(Rents!DU$2-1)))</f>
        <v>8560.747336422055</v>
      </c>
      <c r="DV5" s="47">
        <f>IF('Res Rent Roll'!$B5="","",IF(Rents!DV$3&lt;'Res Rent Roll'!$J5,'Res Rent Roll'!$H5*'Res Rent Roll'!$C5*(1+'Property Summary'!$L$18)^(Rents!DV$2-1),'Res Rent Roll'!$I5*'Res Rent Roll'!$C5*(1+'Property Summary'!$L$18)^(Rents!DV$2-1)))</f>
        <v>8560.747336422055</v>
      </c>
      <c r="DW5" s="47">
        <f>IF('Res Rent Roll'!$B5="","",IF(Rents!DW$3&lt;'Res Rent Roll'!$J5,'Res Rent Roll'!$H5*'Res Rent Roll'!$C5*(1+'Property Summary'!$L$18)^(Rents!DW$2-1),'Res Rent Roll'!$I5*'Res Rent Roll'!$C5*(1+'Property Summary'!$L$18)^(Rents!DW$2-1)))</f>
        <v>8560.747336422055</v>
      </c>
      <c r="DX5" s="47">
        <f>IF('Res Rent Roll'!$B5="","",IF(Rents!DX$3&lt;'Res Rent Roll'!$J5,'Res Rent Roll'!$H5*'Res Rent Roll'!$C5*(1+'Property Summary'!$L$18)^(Rents!DX$2-1),'Res Rent Roll'!$I5*'Res Rent Roll'!$C5*(1+'Property Summary'!$L$18)^(Rents!DX$2-1)))</f>
        <v>8560.747336422055</v>
      </c>
      <c r="DY5" s="47">
        <f>IF('Res Rent Roll'!$B5="","",IF(Rents!DY$3&lt;'Res Rent Roll'!$J5,'Res Rent Roll'!$H5*'Res Rent Roll'!$C5*(1+'Property Summary'!$L$18)^(Rents!DY$2-1),'Res Rent Roll'!$I5*'Res Rent Roll'!$C5*(1+'Property Summary'!$L$18)^(Rents!DY$2-1)))</f>
        <v>8560.747336422055</v>
      </c>
      <c r="DZ5" s="47">
        <f>IF('Res Rent Roll'!$B5="","",IF(Rents!DZ$3&lt;'Res Rent Roll'!$J5,'Res Rent Roll'!$H5*'Res Rent Roll'!$C5*(1+'Property Summary'!$L$18)^(Rents!DZ$2-1),'Res Rent Roll'!$I5*'Res Rent Roll'!$C5*(1+'Property Summary'!$L$18)^(Rents!DZ$2-1)))</f>
        <v>8560.747336422055</v>
      </c>
      <c r="EA5" s="47">
        <f>IF('Res Rent Roll'!$B5="","",IF(Rents!EA$3&lt;'Res Rent Roll'!$J5,'Res Rent Roll'!$H5*'Res Rent Roll'!$C5*(1+'Property Summary'!$L$18)^(Rents!EA$2-1),'Res Rent Roll'!$I5*'Res Rent Roll'!$C5*(1+'Property Summary'!$L$18)^(Rents!EA$2-1)))</f>
        <v>8560.747336422055</v>
      </c>
      <c r="EB5" s="47">
        <f>IF('Res Rent Roll'!$B5="","",IF(Rents!EB$3&lt;'Res Rent Roll'!$J5,'Res Rent Roll'!$H5*'Res Rent Roll'!$C5*(1+'Property Summary'!$L$18)^(Rents!EB$2-1),'Res Rent Roll'!$I5*'Res Rent Roll'!$C5*(1+'Property Summary'!$L$18)^(Rents!EB$2-1)))</f>
        <v>8560.747336422055</v>
      </c>
      <c r="EC5" s="47">
        <f>IF('Res Rent Roll'!$B5="","",IF(Rents!EC$3&lt;'Res Rent Roll'!$J5,'Res Rent Roll'!$H5*'Res Rent Roll'!$C5*(1+'Property Summary'!$L$18)^(Rents!EC$2-1),'Res Rent Roll'!$I5*'Res Rent Roll'!$C5*(1+'Property Summary'!$L$18)^(Rents!EC$2-1)))</f>
        <v>8560.747336422055</v>
      </c>
      <c r="ED5" s="47">
        <f>IF('Res Rent Roll'!$B5="","",IF(Rents!ED$3&lt;'Res Rent Roll'!$J5,'Res Rent Roll'!$H5*'Res Rent Roll'!$C5*(1+'Property Summary'!$L$18)^(Rents!ED$2-1),'Res Rent Roll'!$I5*'Res Rent Roll'!$C5*(1+'Property Summary'!$L$18)^(Rents!ED$2-1)))</f>
        <v>8560.747336422055</v>
      </c>
      <c r="EE5" s="47">
        <f>IF('Res Rent Roll'!$B5="","",IF(Rents!EE$3&lt;'Res Rent Roll'!$J5,'Res Rent Roll'!$H5*'Res Rent Roll'!$C5*(1+'Property Summary'!$L$18)^(Rents!EE$2-1),'Res Rent Roll'!$I5*'Res Rent Roll'!$C5*(1+'Property Summary'!$L$18)^(Rents!EE$2-1)))</f>
        <v>8560.747336422055</v>
      </c>
      <c r="EF5" s="47">
        <f>IF('Res Rent Roll'!$B5="","",IF(Rents!EF$3&lt;'Res Rent Roll'!$J5,'Res Rent Roll'!$H5*'Res Rent Roll'!$C5*(1+'Property Summary'!$L$18)^(Rents!EF$2-1),'Res Rent Roll'!$I5*'Res Rent Roll'!$C5*(1+'Property Summary'!$L$18)^(Rents!EF$2-1)))</f>
        <v>8817.5697565147184</v>
      </c>
      <c r="EG5" s="47">
        <f>IF('Res Rent Roll'!$B5="","",IF(Rents!EG$3&lt;'Res Rent Roll'!$J5,'Res Rent Roll'!$H5*'Res Rent Roll'!$C5*(1+'Property Summary'!$L$18)^(Rents!EG$2-1),'Res Rent Roll'!$I5*'Res Rent Roll'!$C5*(1+'Property Summary'!$L$18)^(Rents!EG$2-1)))</f>
        <v>8817.5697565147184</v>
      </c>
      <c r="EH5" s="47">
        <f>IF('Res Rent Roll'!$B5="","",IF(Rents!EH$3&lt;'Res Rent Roll'!$J5,'Res Rent Roll'!$H5*'Res Rent Roll'!$C5*(1+'Property Summary'!$L$18)^(Rents!EH$2-1),'Res Rent Roll'!$I5*'Res Rent Roll'!$C5*(1+'Property Summary'!$L$18)^(Rents!EH$2-1)))</f>
        <v>8817.5697565147184</v>
      </c>
      <c r="EI5" s="47">
        <f>IF('Res Rent Roll'!$B5="","",IF(Rents!EI$3&lt;'Res Rent Roll'!$J5,'Res Rent Roll'!$H5*'Res Rent Roll'!$C5*(1+'Property Summary'!$L$18)^(Rents!EI$2-1),'Res Rent Roll'!$I5*'Res Rent Roll'!$C5*(1+'Property Summary'!$L$18)^(Rents!EI$2-1)))</f>
        <v>8817.5697565147184</v>
      </c>
      <c r="EJ5" s="47">
        <f>IF('Res Rent Roll'!$B5="","",IF(Rents!EJ$3&lt;'Res Rent Roll'!$J5,'Res Rent Roll'!$H5*'Res Rent Roll'!$C5*(1+'Property Summary'!$L$18)^(Rents!EJ$2-1),'Res Rent Roll'!$I5*'Res Rent Roll'!$C5*(1+'Property Summary'!$L$18)^(Rents!EJ$2-1)))</f>
        <v>8817.5697565147184</v>
      </c>
      <c r="EK5" s="47">
        <f>IF('Res Rent Roll'!$B5="","",IF(Rents!EK$3&lt;'Res Rent Roll'!$J5,'Res Rent Roll'!$H5*'Res Rent Roll'!$C5*(1+'Property Summary'!$L$18)^(Rents!EK$2-1),'Res Rent Roll'!$I5*'Res Rent Roll'!$C5*(1+'Property Summary'!$L$18)^(Rents!EK$2-1)))</f>
        <v>8817.5697565147184</v>
      </c>
      <c r="EL5" s="47">
        <f>IF('Res Rent Roll'!$B5="","",IF(Rents!EL$3&lt;'Res Rent Roll'!$J5,'Res Rent Roll'!$H5*'Res Rent Roll'!$C5*(1+'Property Summary'!$L$18)^(Rents!EL$2-1),'Res Rent Roll'!$I5*'Res Rent Roll'!$C5*(1+'Property Summary'!$L$18)^(Rents!EL$2-1)))</f>
        <v>8817.5697565147184</v>
      </c>
      <c r="EM5" s="47">
        <f>IF('Res Rent Roll'!$B5="","",IF(Rents!EM$3&lt;'Res Rent Roll'!$J5,'Res Rent Roll'!$H5*'Res Rent Roll'!$C5*(1+'Property Summary'!$L$18)^(Rents!EM$2-1),'Res Rent Roll'!$I5*'Res Rent Roll'!$C5*(1+'Property Summary'!$L$18)^(Rents!EM$2-1)))</f>
        <v>8817.5697565147184</v>
      </c>
      <c r="EN5" s="47">
        <f>IF('Res Rent Roll'!$B5="","",IF(Rents!EN$3&lt;'Res Rent Roll'!$J5,'Res Rent Roll'!$H5*'Res Rent Roll'!$C5*(1+'Property Summary'!$L$18)^(Rents!EN$2-1),'Res Rent Roll'!$I5*'Res Rent Roll'!$C5*(1+'Property Summary'!$L$18)^(Rents!EN$2-1)))</f>
        <v>8817.5697565147184</v>
      </c>
      <c r="EO5" s="47">
        <f>IF('Res Rent Roll'!$B5="","",IF(Rents!EO$3&lt;'Res Rent Roll'!$J5,'Res Rent Roll'!$H5*'Res Rent Roll'!$C5*(1+'Property Summary'!$L$18)^(Rents!EO$2-1),'Res Rent Roll'!$I5*'Res Rent Roll'!$C5*(1+'Property Summary'!$L$18)^(Rents!EO$2-1)))</f>
        <v>8817.5697565147184</v>
      </c>
      <c r="EP5" s="47">
        <f>IF('Res Rent Roll'!$B5="","",IF(Rents!EP$3&lt;'Res Rent Roll'!$J5,'Res Rent Roll'!$H5*'Res Rent Roll'!$C5*(1+'Property Summary'!$L$18)^(Rents!EP$2-1),'Res Rent Roll'!$I5*'Res Rent Roll'!$C5*(1+'Property Summary'!$L$18)^(Rents!EP$2-1)))</f>
        <v>8817.5697565147184</v>
      </c>
      <c r="EQ5" s="47">
        <f>IF('Res Rent Roll'!$B5="","",IF(Rents!EQ$3&lt;'Res Rent Roll'!$J5,'Res Rent Roll'!$H5*'Res Rent Roll'!$C5*(1+'Property Summary'!$L$18)^(Rents!EQ$2-1),'Res Rent Roll'!$I5*'Res Rent Roll'!$C5*(1+'Property Summary'!$L$18)^(Rents!EQ$2-1)))</f>
        <v>8817.5697565147184</v>
      </c>
      <c r="ER5" s="47">
        <f>IF('Res Rent Roll'!$B5="","",IF(Rents!ER$3&lt;'Res Rent Roll'!$J5,'Res Rent Roll'!$H5*'Res Rent Roll'!$C5*(1+'Property Summary'!$L$18)^(Rents!ER$2-1),'Res Rent Roll'!$I5*'Res Rent Roll'!$C5*(1+'Property Summary'!$L$18)^(Rents!ER$2-1)))</f>
        <v>9082.0968492101583</v>
      </c>
      <c r="ES5" s="47">
        <f>IF('Res Rent Roll'!$B5="","",IF(Rents!ES$3&lt;'Res Rent Roll'!$J5,'Res Rent Roll'!$H5*'Res Rent Roll'!$C5*(1+'Property Summary'!$L$18)^(Rents!ES$2-1),'Res Rent Roll'!$I5*'Res Rent Roll'!$C5*(1+'Property Summary'!$L$18)^(Rents!ES$2-1)))</f>
        <v>9082.0968492101583</v>
      </c>
      <c r="ET5" s="47">
        <f>IF('Res Rent Roll'!$B5="","",IF(Rents!ET$3&lt;'Res Rent Roll'!$J5,'Res Rent Roll'!$H5*'Res Rent Roll'!$C5*(1+'Property Summary'!$L$18)^(Rents!ET$2-1),'Res Rent Roll'!$I5*'Res Rent Roll'!$C5*(1+'Property Summary'!$L$18)^(Rents!ET$2-1)))</f>
        <v>9082.0968492101583</v>
      </c>
      <c r="EU5" s="47">
        <f>IF('Res Rent Roll'!$B5="","",IF(Rents!EU$3&lt;'Res Rent Roll'!$J5,'Res Rent Roll'!$H5*'Res Rent Roll'!$C5*(1+'Property Summary'!$L$18)^(Rents!EU$2-1),'Res Rent Roll'!$I5*'Res Rent Roll'!$C5*(1+'Property Summary'!$L$18)^(Rents!EU$2-1)))</f>
        <v>9082.0968492101583</v>
      </c>
      <c r="EV5" s="47">
        <f>IF('Res Rent Roll'!$B5="","",IF(Rents!EV$3&lt;'Res Rent Roll'!$J5,'Res Rent Roll'!$H5*'Res Rent Roll'!$C5*(1+'Property Summary'!$L$18)^(Rents!EV$2-1),'Res Rent Roll'!$I5*'Res Rent Roll'!$C5*(1+'Property Summary'!$L$18)^(Rents!EV$2-1)))</f>
        <v>9082.0968492101583</v>
      </c>
      <c r="EW5" s="47">
        <f>IF('Res Rent Roll'!$B5="","",IF(Rents!EW$3&lt;'Res Rent Roll'!$J5,'Res Rent Roll'!$H5*'Res Rent Roll'!$C5*(1+'Property Summary'!$L$18)^(Rents!EW$2-1),'Res Rent Roll'!$I5*'Res Rent Roll'!$C5*(1+'Property Summary'!$L$18)^(Rents!EW$2-1)))</f>
        <v>9082.0968492101583</v>
      </c>
      <c r="EX5" s="47">
        <f>IF('Res Rent Roll'!$B5="","",IF(Rents!EX$3&lt;'Res Rent Roll'!$J5,'Res Rent Roll'!$H5*'Res Rent Roll'!$C5*(1+'Property Summary'!$L$18)^(Rents!EX$2-1),'Res Rent Roll'!$I5*'Res Rent Roll'!$C5*(1+'Property Summary'!$L$18)^(Rents!EX$2-1)))</f>
        <v>9082.0968492101583</v>
      </c>
      <c r="EY5" s="47">
        <f>IF('Res Rent Roll'!$B5="","",IF(Rents!EY$3&lt;'Res Rent Roll'!$J5,'Res Rent Roll'!$H5*'Res Rent Roll'!$C5*(1+'Property Summary'!$L$18)^(Rents!EY$2-1),'Res Rent Roll'!$I5*'Res Rent Roll'!$C5*(1+'Property Summary'!$L$18)^(Rents!EY$2-1)))</f>
        <v>9082.0968492101583</v>
      </c>
      <c r="EZ5" s="47">
        <f>IF('Res Rent Roll'!$B5="","",IF(Rents!EZ$3&lt;'Res Rent Roll'!$J5,'Res Rent Roll'!$H5*'Res Rent Roll'!$C5*(1+'Property Summary'!$L$18)^(Rents!EZ$2-1),'Res Rent Roll'!$I5*'Res Rent Roll'!$C5*(1+'Property Summary'!$L$18)^(Rents!EZ$2-1)))</f>
        <v>9082.0968492101583</v>
      </c>
      <c r="FA5" s="47">
        <f>IF('Res Rent Roll'!$B5="","",IF(Rents!FA$3&lt;'Res Rent Roll'!$J5,'Res Rent Roll'!$H5*'Res Rent Roll'!$C5*(1+'Property Summary'!$L$18)^(Rents!FA$2-1),'Res Rent Roll'!$I5*'Res Rent Roll'!$C5*(1+'Property Summary'!$L$18)^(Rents!FA$2-1)))</f>
        <v>9082.0968492101583</v>
      </c>
      <c r="FB5" s="47">
        <f>IF('Res Rent Roll'!$B5="","",IF(Rents!FB$3&lt;'Res Rent Roll'!$J5,'Res Rent Roll'!$H5*'Res Rent Roll'!$C5*(1+'Property Summary'!$L$18)^(Rents!FB$2-1),'Res Rent Roll'!$I5*'Res Rent Roll'!$C5*(1+'Property Summary'!$L$18)^(Rents!FB$2-1)))</f>
        <v>9082.0968492101583</v>
      </c>
      <c r="FC5" s="47">
        <f>IF('Res Rent Roll'!$B5="","",IF(Rents!FC$3&lt;'Res Rent Roll'!$J5,'Res Rent Roll'!$H5*'Res Rent Roll'!$C5*(1+'Property Summary'!$L$18)^(Rents!FC$2-1),'Res Rent Roll'!$I5*'Res Rent Roll'!$C5*(1+'Property Summary'!$L$18)^(Rents!FC$2-1)))</f>
        <v>9082.0968492101583</v>
      </c>
      <c r="FD5" s="47">
        <f>IF('Res Rent Roll'!$B5="","",IF(Rents!FD$3&lt;'Res Rent Roll'!$J5,'Res Rent Roll'!$H5*'Res Rent Roll'!$C5*(1+'Property Summary'!$L$18)^(Rents!FD$2-1),'Res Rent Roll'!$I5*'Res Rent Roll'!$C5*(1+'Property Summary'!$L$18)^(Rents!FD$2-1)))</f>
        <v>9354.5597546864628</v>
      </c>
      <c r="FE5" s="47">
        <f>IF('Res Rent Roll'!$B5="","",IF(Rents!FE$3&lt;'Res Rent Roll'!$J5,'Res Rent Roll'!$H5*'Res Rent Roll'!$C5*(1+'Property Summary'!$L$18)^(Rents!FE$2-1),'Res Rent Roll'!$I5*'Res Rent Roll'!$C5*(1+'Property Summary'!$L$18)^(Rents!FE$2-1)))</f>
        <v>9354.5597546864628</v>
      </c>
      <c r="FF5" s="47">
        <f>IF('Res Rent Roll'!$B5="","",IF(Rents!FF$3&lt;'Res Rent Roll'!$J5,'Res Rent Roll'!$H5*'Res Rent Roll'!$C5*(1+'Property Summary'!$L$18)^(Rents!FF$2-1),'Res Rent Roll'!$I5*'Res Rent Roll'!$C5*(1+'Property Summary'!$L$18)^(Rents!FF$2-1)))</f>
        <v>9354.5597546864628</v>
      </c>
      <c r="FG5" s="47">
        <f>IF('Res Rent Roll'!$B5="","",IF(Rents!FG$3&lt;'Res Rent Roll'!$J5,'Res Rent Roll'!$H5*'Res Rent Roll'!$C5*(1+'Property Summary'!$L$18)^(Rents!FG$2-1),'Res Rent Roll'!$I5*'Res Rent Roll'!$C5*(1+'Property Summary'!$L$18)^(Rents!FG$2-1)))</f>
        <v>9354.5597546864628</v>
      </c>
      <c r="FH5" s="47">
        <f>IF('Res Rent Roll'!$B5="","",IF(Rents!FH$3&lt;'Res Rent Roll'!$J5,'Res Rent Roll'!$H5*'Res Rent Roll'!$C5*(1+'Property Summary'!$L$18)^(Rents!FH$2-1),'Res Rent Roll'!$I5*'Res Rent Roll'!$C5*(1+'Property Summary'!$L$18)^(Rents!FH$2-1)))</f>
        <v>9354.5597546864628</v>
      </c>
      <c r="FI5" s="47">
        <f>IF('Res Rent Roll'!$B5="","",IF(Rents!FI$3&lt;'Res Rent Roll'!$J5,'Res Rent Roll'!$H5*'Res Rent Roll'!$C5*(1+'Property Summary'!$L$18)^(Rents!FI$2-1),'Res Rent Roll'!$I5*'Res Rent Roll'!$C5*(1+'Property Summary'!$L$18)^(Rents!FI$2-1)))</f>
        <v>9354.5597546864628</v>
      </c>
      <c r="FJ5" s="47">
        <f>IF('Res Rent Roll'!$B5="","",IF(Rents!FJ$3&lt;'Res Rent Roll'!$J5,'Res Rent Roll'!$H5*'Res Rent Roll'!$C5*(1+'Property Summary'!$L$18)^(Rents!FJ$2-1),'Res Rent Roll'!$I5*'Res Rent Roll'!$C5*(1+'Property Summary'!$L$18)^(Rents!FJ$2-1)))</f>
        <v>9354.5597546864628</v>
      </c>
      <c r="FK5" s="47">
        <f>IF('Res Rent Roll'!$B5="","",IF(Rents!FK$3&lt;'Res Rent Roll'!$J5,'Res Rent Roll'!$H5*'Res Rent Roll'!$C5*(1+'Property Summary'!$L$18)^(Rents!FK$2-1),'Res Rent Roll'!$I5*'Res Rent Roll'!$C5*(1+'Property Summary'!$L$18)^(Rents!FK$2-1)))</f>
        <v>9354.5597546864628</v>
      </c>
      <c r="FL5" s="47">
        <f>IF('Res Rent Roll'!$B5="","",IF(Rents!FL$3&lt;'Res Rent Roll'!$J5,'Res Rent Roll'!$H5*'Res Rent Roll'!$C5*(1+'Property Summary'!$L$18)^(Rents!FL$2-1),'Res Rent Roll'!$I5*'Res Rent Roll'!$C5*(1+'Property Summary'!$L$18)^(Rents!FL$2-1)))</f>
        <v>9354.5597546864628</v>
      </c>
      <c r="FM5" s="47">
        <f>IF('Res Rent Roll'!$B5="","",IF(Rents!FM$3&lt;'Res Rent Roll'!$J5,'Res Rent Roll'!$H5*'Res Rent Roll'!$C5*(1+'Property Summary'!$L$18)^(Rents!FM$2-1),'Res Rent Roll'!$I5*'Res Rent Roll'!$C5*(1+'Property Summary'!$L$18)^(Rents!FM$2-1)))</f>
        <v>9354.5597546864628</v>
      </c>
      <c r="FN5" s="47">
        <f>IF('Res Rent Roll'!$B5="","",IF(Rents!FN$3&lt;'Res Rent Roll'!$J5,'Res Rent Roll'!$H5*'Res Rent Roll'!$C5*(1+'Property Summary'!$L$18)^(Rents!FN$2-1),'Res Rent Roll'!$I5*'Res Rent Roll'!$C5*(1+'Property Summary'!$L$18)^(Rents!FN$2-1)))</f>
        <v>9354.5597546864628</v>
      </c>
      <c r="FO5" s="47">
        <f>IF('Res Rent Roll'!$B5="","",IF(Rents!FO$3&lt;'Res Rent Roll'!$J5,'Res Rent Roll'!$H5*'Res Rent Roll'!$C5*(1+'Property Summary'!$L$18)^(Rents!FO$2-1),'Res Rent Roll'!$I5*'Res Rent Roll'!$C5*(1+'Property Summary'!$L$18)^(Rents!FO$2-1)))</f>
        <v>9354.5597546864628</v>
      </c>
      <c r="FP5" s="47">
        <f>IF('Res Rent Roll'!$B5="","",IF(Rents!FP$3&lt;'Res Rent Roll'!$J5,'Res Rent Roll'!$H5*'Res Rent Roll'!$C5*(1+'Property Summary'!$L$18)^(Rents!FP$2-1),'Res Rent Roll'!$I5*'Res Rent Roll'!$C5*(1+'Property Summary'!$L$18)^(Rents!FP$2-1)))</f>
        <v>9635.1965473270575</v>
      </c>
      <c r="FQ5" s="47">
        <f>IF('Res Rent Roll'!$B5="","",IF(Rents!FQ$3&lt;'Res Rent Roll'!$J5,'Res Rent Roll'!$H5*'Res Rent Roll'!$C5*(1+'Property Summary'!$L$18)^(Rents!FQ$2-1),'Res Rent Roll'!$I5*'Res Rent Roll'!$C5*(1+'Property Summary'!$L$18)^(Rents!FQ$2-1)))</f>
        <v>9635.1965473270575</v>
      </c>
      <c r="FR5" s="47">
        <f>IF('Res Rent Roll'!$B5="","",IF(Rents!FR$3&lt;'Res Rent Roll'!$J5,'Res Rent Roll'!$H5*'Res Rent Roll'!$C5*(1+'Property Summary'!$L$18)^(Rents!FR$2-1),'Res Rent Roll'!$I5*'Res Rent Roll'!$C5*(1+'Property Summary'!$L$18)^(Rents!FR$2-1)))</f>
        <v>9635.1965473270575</v>
      </c>
      <c r="FS5" s="47">
        <f>IF('Res Rent Roll'!$B5="","",IF(Rents!FS$3&lt;'Res Rent Roll'!$J5,'Res Rent Roll'!$H5*'Res Rent Roll'!$C5*(1+'Property Summary'!$L$18)^(Rents!FS$2-1),'Res Rent Roll'!$I5*'Res Rent Roll'!$C5*(1+'Property Summary'!$L$18)^(Rents!FS$2-1)))</f>
        <v>9635.1965473270575</v>
      </c>
      <c r="FT5" s="47">
        <f>IF('Res Rent Roll'!$B5="","",IF(Rents!FT$3&lt;'Res Rent Roll'!$J5,'Res Rent Roll'!$H5*'Res Rent Roll'!$C5*(1+'Property Summary'!$L$18)^(Rents!FT$2-1),'Res Rent Roll'!$I5*'Res Rent Roll'!$C5*(1+'Property Summary'!$L$18)^(Rents!FT$2-1)))</f>
        <v>9635.1965473270575</v>
      </c>
      <c r="FU5" s="47">
        <f>IF('Res Rent Roll'!$B5="","",IF(Rents!FU$3&lt;'Res Rent Roll'!$J5,'Res Rent Roll'!$H5*'Res Rent Roll'!$C5*(1+'Property Summary'!$L$18)^(Rents!FU$2-1),'Res Rent Roll'!$I5*'Res Rent Roll'!$C5*(1+'Property Summary'!$L$18)^(Rents!FU$2-1)))</f>
        <v>9635.1965473270575</v>
      </c>
      <c r="FV5" s="47">
        <f>IF('Res Rent Roll'!$B5="","",IF(Rents!FV$3&lt;'Res Rent Roll'!$J5,'Res Rent Roll'!$H5*'Res Rent Roll'!$C5*(1+'Property Summary'!$L$18)^(Rents!FV$2-1),'Res Rent Roll'!$I5*'Res Rent Roll'!$C5*(1+'Property Summary'!$L$18)^(Rents!FV$2-1)))</f>
        <v>9635.1965473270575</v>
      </c>
      <c r="FW5" s="47">
        <f>IF('Res Rent Roll'!$B5="","",IF(Rents!FW$3&lt;'Res Rent Roll'!$J5,'Res Rent Roll'!$H5*'Res Rent Roll'!$C5*(1+'Property Summary'!$L$18)^(Rents!FW$2-1),'Res Rent Roll'!$I5*'Res Rent Roll'!$C5*(1+'Property Summary'!$L$18)^(Rents!FW$2-1)))</f>
        <v>9635.1965473270575</v>
      </c>
      <c r="FX5" s="47">
        <f>IF('Res Rent Roll'!$B5="","",IF(Rents!FX$3&lt;'Res Rent Roll'!$J5,'Res Rent Roll'!$H5*'Res Rent Roll'!$C5*(1+'Property Summary'!$L$18)^(Rents!FX$2-1),'Res Rent Roll'!$I5*'Res Rent Roll'!$C5*(1+'Property Summary'!$L$18)^(Rents!FX$2-1)))</f>
        <v>9635.1965473270575</v>
      </c>
      <c r="FY5" s="47">
        <f>IF('Res Rent Roll'!$B5="","",IF(Rents!FY$3&lt;'Res Rent Roll'!$J5,'Res Rent Roll'!$H5*'Res Rent Roll'!$C5*(1+'Property Summary'!$L$18)^(Rents!FY$2-1),'Res Rent Roll'!$I5*'Res Rent Roll'!$C5*(1+'Property Summary'!$L$18)^(Rents!FY$2-1)))</f>
        <v>9635.1965473270575</v>
      </c>
      <c r="FZ5" s="47">
        <f>IF('Res Rent Roll'!$B5="","",IF(Rents!FZ$3&lt;'Res Rent Roll'!$J5,'Res Rent Roll'!$H5*'Res Rent Roll'!$C5*(1+'Property Summary'!$L$18)^(Rents!FZ$2-1),'Res Rent Roll'!$I5*'Res Rent Roll'!$C5*(1+'Property Summary'!$L$18)^(Rents!FZ$2-1)))</f>
        <v>9635.1965473270575</v>
      </c>
      <c r="GA5" s="48">
        <f>IF('Res Rent Roll'!$B5="","",IF(Rents!GA$3&lt;'Res Rent Roll'!$J5,'Res Rent Roll'!$H5*'Res Rent Roll'!$C5*(1+'Property Summary'!$L$18)^(Rents!GA$2-1),'Res Rent Roll'!$I5*'Res Rent Roll'!$C5*(1+'Property Summary'!$L$18)^(Rents!GA$2-1)))</f>
        <v>9635.1965473270575</v>
      </c>
    </row>
    <row r="6" spans="2:183" x14ac:dyDescent="0.3">
      <c r="B6" s="42" t="str">
        <f>IF('Res Rent Roll'!$B6="","",'Res Rent Roll'!$B6)</f>
        <v>1-Bed B R1</v>
      </c>
      <c r="C6" s="43"/>
      <c r="D6" s="47">
        <f>IF('Res Rent Roll'!$B6="","",IF(Rents!D$3&lt;'Res Rent Roll'!$J6,'Res Rent Roll'!$H6*'Res Rent Roll'!$C6*(1+'Property Summary'!$L$18)^(Rents!D$2-1),'Res Rent Roll'!$I6*'Res Rent Roll'!$C6*(1+'Property Summary'!$L$18)^(Rents!D$2-1)))</f>
        <v>3132</v>
      </c>
      <c r="E6" s="47">
        <f>IF('Res Rent Roll'!$B6="","",IF(Rents!E$3&lt;'Res Rent Roll'!$J6,'Res Rent Roll'!$H6*'Res Rent Roll'!$C6*(1+'Property Summary'!$L$18)^(Rents!E$2-1),'Res Rent Roll'!$I6*'Res Rent Roll'!$C6*(1+'Property Summary'!$L$18)^(Rents!E$2-1)))</f>
        <v>3132</v>
      </c>
      <c r="F6" s="47">
        <f>IF('Res Rent Roll'!$B6="","",IF(Rents!F$3&lt;'Res Rent Roll'!$J6,'Res Rent Roll'!$H6*'Res Rent Roll'!$C6*(1+'Property Summary'!$L$18)^(Rents!F$2-1),'Res Rent Roll'!$I6*'Res Rent Roll'!$C6*(1+'Property Summary'!$L$18)^(Rents!F$2-1)))</f>
        <v>3132</v>
      </c>
      <c r="G6" s="47">
        <f>IF('Res Rent Roll'!$B6="","",IF(Rents!G$3&lt;'Res Rent Roll'!$J6,'Res Rent Roll'!$H6*'Res Rent Roll'!$C6*(1+'Property Summary'!$L$18)^(Rents!G$2-1),'Res Rent Roll'!$I6*'Res Rent Roll'!$C6*(1+'Property Summary'!$L$18)^(Rents!G$2-1)))</f>
        <v>3132</v>
      </c>
      <c r="H6" s="47">
        <f>IF('Res Rent Roll'!$B6="","",IF(Rents!H$3&lt;'Res Rent Roll'!$J6,'Res Rent Roll'!$H6*'Res Rent Roll'!$C6*(1+'Property Summary'!$L$18)^(Rents!H$2-1),'Res Rent Roll'!$I6*'Res Rent Roll'!$C6*(1+'Property Summary'!$L$18)^(Rents!H$2-1)))</f>
        <v>3132</v>
      </c>
      <c r="I6" s="47">
        <f>IF('Res Rent Roll'!$B6="","",IF(Rents!I$3&lt;'Res Rent Roll'!$J6,'Res Rent Roll'!$H6*'Res Rent Roll'!$C6*(1+'Property Summary'!$L$18)^(Rents!I$2-1),'Res Rent Roll'!$I6*'Res Rent Roll'!$C6*(1+'Property Summary'!$L$18)^(Rents!I$2-1)))</f>
        <v>4032</v>
      </c>
      <c r="J6" s="47">
        <f>IF('Res Rent Roll'!$B6="","",IF(Rents!J$3&lt;'Res Rent Roll'!$J6,'Res Rent Roll'!$H6*'Res Rent Roll'!$C6*(1+'Property Summary'!$L$18)^(Rents!J$2-1),'Res Rent Roll'!$I6*'Res Rent Roll'!$C6*(1+'Property Summary'!$L$18)^(Rents!J$2-1)))</f>
        <v>4032</v>
      </c>
      <c r="K6" s="47">
        <f>IF('Res Rent Roll'!$B6="","",IF(Rents!K$3&lt;'Res Rent Roll'!$J6,'Res Rent Roll'!$H6*'Res Rent Roll'!$C6*(1+'Property Summary'!$L$18)^(Rents!K$2-1),'Res Rent Roll'!$I6*'Res Rent Roll'!$C6*(1+'Property Summary'!$L$18)^(Rents!K$2-1)))</f>
        <v>4032</v>
      </c>
      <c r="L6" s="47">
        <f>IF('Res Rent Roll'!$B6="","",IF(Rents!L$3&lt;'Res Rent Roll'!$J6,'Res Rent Roll'!$H6*'Res Rent Roll'!$C6*(1+'Property Summary'!$L$18)^(Rents!L$2-1),'Res Rent Roll'!$I6*'Res Rent Roll'!$C6*(1+'Property Summary'!$L$18)^(Rents!L$2-1)))</f>
        <v>4032</v>
      </c>
      <c r="M6" s="47">
        <f>IF('Res Rent Roll'!$B6="","",IF(Rents!M$3&lt;'Res Rent Roll'!$J6,'Res Rent Roll'!$H6*'Res Rent Roll'!$C6*(1+'Property Summary'!$L$18)^(Rents!M$2-1),'Res Rent Roll'!$I6*'Res Rent Roll'!$C6*(1+'Property Summary'!$L$18)^(Rents!M$2-1)))</f>
        <v>4032</v>
      </c>
      <c r="N6" s="47">
        <f>IF('Res Rent Roll'!$B6="","",IF(Rents!N$3&lt;'Res Rent Roll'!$J6,'Res Rent Roll'!$H6*'Res Rent Roll'!$C6*(1+'Property Summary'!$L$18)^(Rents!N$2-1),'Res Rent Roll'!$I6*'Res Rent Roll'!$C6*(1+'Property Summary'!$L$18)^(Rents!N$2-1)))</f>
        <v>4032</v>
      </c>
      <c r="O6" s="47">
        <f>IF('Res Rent Roll'!$B6="","",IF(Rents!O$3&lt;'Res Rent Roll'!$J6,'Res Rent Roll'!$H6*'Res Rent Roll'!$C6*(1+'Property Summary'!$L$18)^(Rents!O$2-1),'Res Rent Roll'!$I6*'Res Rent Roll'!$C6*(1+'Property Summary'!$L$18)^(Rents!O$2-1)))</f>
        <v>4032</v>
      </c>
      <c r="P6" s="47">
        <f>IF('Res Rent Roll'!$B6="","",IF(Rents!P$3&lt;'Res Rent Roll'!$J6,'Res Rent Roll'!$H6*'Res Rent Roll'!$C6*(1+'Property Summary'!$L$18)^(Rents!P$2-1),'Res Rent Roll'!$I6*'Res Rent Roll'!$C6*(1+'Property Summary'!$L$18)^(Rents!P$2-1)))</f>
        <v>4152.96</v>
      </c>
      <c r="Q6" s="47">
        <f>IF('Res Rent Roll'!$B6="","",IF(Rents!Q$3&lt;'Res Rent Roll'!$J6,'Res Rent Roll'!$H6*'Res Rent Roll'!$C6*(1+'Property Summary'!$L$18)^(Rents!Q$2-1),'Res Rent Roll'!$I6*'Res Rent Roll'!$C6*(1+'Property Summary'!$L$18)^(Rents!Q$2-1)))</f>
        <v>4152.96</v>
      </c>
      <c r="R6" s="47">
        <f>IF('Res Rent Roll'!$B6="","",IF(Rents!R$3&lt;'Res Rent Roll'!$J6,'Res Rent Roll'!$H6*'Res Rent Roll'!$C6*(1+'Property Summary'!$L$18)^(Rents!R$2-1),'Res Rent Roll'!$I6*'Res Rent Roll'!$C6*(1+'Property Summary'!$L$18)^(Rents!R$2-1)))</f>
        <v>4152.96</v>
      </c>
      <c r="S6" s="47">
        <f>IF('Res Rent Roll'!$B6="","",IF(Rents!S$3&lt;'Res Rent Roll'!$J6,'Res Rent Roll'!$H6*'Res Rent Roll'!$C6*(1+'Property Summary'!$L$18)^(Rents!S$2-1),'Res Rent Roll'!$I6*'Res Rent Roll'!$C6*(1+'Property Summary'!$L$18)^(Rents!S$2-1)))</f>
        <v>4152.96</v>
      </c>
      <c r="T6" s="47">
        <f>IF('Res Rent Roll'!$B6="","",IF(Rents!T$3&lt;'Res Rent Roll'!$J6,'Res Rent Roll'!$H6*'Res Rent Roll'!$C6*(1+'Property Summary'!$L$18)^(Rents!T$2-1),'Res Rent Roll'!$I6*'Res Rent Roll'!$C6*(1+'Property Summary'!$L$18)^(Rents!T$2-1)))</f>
        <v>4152.96</v>
      </c>
      <c r="U6" s="47">
        <f>IF('Res Rent Roll'!$B6="","",IF(Rents!U$3&lt;'Res Rent Roll'!$J6,'Res Rent Roll'!$H6*'Res Rent Roll'!$C6*(1+'Property Summary'!$L$18)^(Rents!U$2-1),'Res Rent Roll'!$I6*'Res Rent Roll'!$C6*(1+'Property Summary'!$L$18)^(Rents!U$2-1)))</f>
        <v>4152.96</v>
      </c>
      <c r="V6" s="47">
        <f>IF('Res Rent Roll'!$B6="","",IF(Rents!V$3&lt;'Res Rent Roll'!$J6,'Res Rent Roll'!$H6*'Res Rent Roll'!$C6*(1+'Property Summary'!$L$18)^(Rents!V$2-1),'Res Rent Roll'!$I6*'Res Rent Roll'!$C6*(1+'Property Summary'!$L$18)^(Rents!V$2-1)))</f>
        <v>4152.96</v>
      </c>
      <c r="W6" s="47">
        <f>IF('Res Rent Roll'!$B6="","",IF(Rents!W$3&lt;'Res Rent Roll'!$J6,'Res Rent Roll'!$H6*'Res Rent Roll'!$C6*(1+'Property Summary'!$L$18)^(Rents!W$2-1),'Res Rent Roll'!$I6*'Res Rent Roll'!$C6*(1+'Property Summary'!$L$18)^(Rents!W$2-1)))</f>
        <v>4152.96</v>
      </c>
      <c r="X6" s="47">
        <f>IF('Res Rent Roll'!$B6="","",IF(Rents!X$3&lt;'Res Rent Roll'!$J6,'Res Rent Roll'!$H6*'Res Rent Roll'!$C6*(1+'Property Summary'!$L$18)^(Rents!X$2-1),'Res Rent Roll'!$I6*'Res Rent Roll'!$C6*(1+'Property Summary'!$L$18)^(Rents!X$2-1)))</f>
        <v>4152.96</v>
      </c>
      <c r="Y6" s="47">
        <f>IF('Res Rent Roll'!$B6="","",IF(Rents!Y$3&lt;'Res Rent Roll'!$J6,'Res Rent Roll'!$H6*'Res Rent Roll'!$C6*(1+'Property Summary'!$L$18)^(Rents!Y$2-1),'Res Rent Roll'!$I6*'Res Rent Roll'!$C6*(1+'Property Summary'!$L$18)^(Rents!Y$2-1)))</f>
        <v>4152.96</v>
      </c>
      <c r="Z6" s="47">
        <f>IF('Res Rent Roll'!$B6="","",IF(Rents!Z$3&lt;'Res Rent Roll'!$J6,'Res Rent Roll'!$H6*'Res Rent Roll'!$C6*(1+'Property Summary'!$L$18)^(Rents!Z$2-1),'Res Rent Roll'!$I6*'Res Rent Roll'!$C6*(1+'Property Summary'!$L$18)^(Rents!Z$2-1)))</f>
        <v>4152.96</v>
      </c>
      <c r="AA6" s="47">
        <f>IF('Res Rent Roll'!$B6="","",IF(Rents!AA$3&lt;'Res Rent Roll'!$J6,'Res Rent Roll'!$H6*'Res Rent Roll'!$C6*(1+'Property Summary'!$L$18)^(Rents!AA$2-1),'Res Rent Roll'!$I6*'Res Rent Roll'!$C6*(1+'Property Summary'!$L$18)^(Rents!AA$2-1)))</f>
        <v>4152.96</v>
      </c>
      <c r="AB6" s="47">
        <f>IF('Res Rent Roll'!$B6="","",IF(Rents!AB$3&lt;'Res Rent Roll'!$J6,'Res Rent Roll'!$H6*'Res Rent Roll'!$C6*(1+'Property Summary'!$L$18)^(Rents!AB$2-1),'Res Rent Roll'!$I6*'Res Rent Roll'!$C6*(1+'Property Summary'!$L$18)^(Rents!AB$2-1)))</f>
        <v>4277.5487999999996</v>
      </c>
      <c r="AC6" s="47">
        <f>IF('Res Rent Roll'!$B6="","",IF(Rents!AC$3&lt;'Res Rent Roll'!$J6,'Res Rent Roll'!$H6*'Res Rent Roll'!$C6*(1+'Property Summary'!$L$18)^(Rents!AC$2-1),'Res Rent Roll'!$I6*'Res Rent Roll'!$C6*(1+'Property Summary'!$L$18)^(Rents!AC$2-1)))</f>
        <v>4277.5487999999996</v>
      </c>
      <c r="AD6" s="47">
        <f>IF('Res Rent Roll'!$B6="","",IF(Rents!AD$3&lt;'Res Rent Roll'!$J6,'Res Rent Roll'!$H6*'Res Rent Roll'!$C6*(1+'Property Summary'!$L$18)^(Rents!AD$2-1),'Res Rent Roll'!$I6*'Res Rent Roll'!$C6*(1+'Property Summary'!$L$18)^(Rents!AD$2-1)))</f>
        <v>4277.5487999999996</v>
      </c>
      <c r="AE6" s="47">
        <f>IF('Res Rent Roll'!$B6="","",IF(Rents!AE$3&lt;'Res Rent Roll'!$J6,'Res Rent Roll'!$H6*'Res Rent Roll'!$C6*(1+'Property Summary'!$L$18)^(Rents!AE$2-1),'Res Rent Roll'!$I6*'Res Rent Roll'!$C6*(1+'Property Summary'!$L$18)^(Rents!AE$2-1)))</f>
        <v>4277.5487999999996</v>
      </c>
      <c r="AF6" s="47">
        <f>IF('Res Rent Roll'!$B6="","",IF(Rents!AF$3&lt;'Res Rent Roll'!$J6,'Res Rent Roll'!$H6*'Res Rent Roll'!$C6*(1+'Property Summary'!$L$18)^(Rents!AF$2-1),'Res Rent Roll'!$I6*'Res Rent Roll'!$C6*(1+'Property Summary'!$L$18)^(Rents!AF$2-1)))</f>
        <v>4277.5487999999996</v>
      </c>
      <c r="AG6" s="47">
        <f>IF('Res Rent Roll'!$B6="","",IF(Rents!AG$3&lt;'Res Rent Roll'!$J6,'Res Rent Roll'!$H6*'Res Rent Roll'!$C6*(1+'Property Summary'!$L$18)^(Rents!AG$2-1),'Res Rent Roll'!$I6*'Res Rent Roll'!$C6*(1+'Property Summary'!$L$18)^(Rents!AG$2-1)))</f>
        <v>4277.5487999999996</v>
      </c>
      <c r="AH6" s="47">
        <f>IF('Res Rent Roll'!$B6="","",IF(Rents!AH$3&lt;'Res Rent Roll'!$J6,'Res Rent Roll'!$H6*'Res Rent Roll'!$C6*(1+'Property Summary'!$L$18)^(Rents!AH$2-1),'Res Rent Roll'!$I6*'Res Rent Roll'!$C6*(1+'Property Summary'!$L$18)^(Rents!AH$2-1)))</f>
        <v>4277.5487999999996</v>
      </c>
      <c r="AI6" s="47">
        <f>IF('Res Rent Roll'!$B6="","",IF(Rents!AI$3&lt;'Res Rent Roll'!$J6,'Res Rent Roll'!$H6*'Res Rent Roll'!$C6*(1+'Property Summary'!$L$18)^(Rents!AI$2-1),'Res Rent Roll'!$I6*'Res Rent Roll'!$C6*(1+'Property Summary'!$L$18)^(Rents!AI$2-1)))</f>
        <v>4277.5487999999996</v>
      </c>
      <c r="AJ6" s="47">
        <f>IF('Res Rent Roll'!$B6="","",IF(Rents!AJ$3&lt;'Res Rent Roll'!$J6,'Res Rent Roll'!$H6*'Res Rent Roll'!$C6*(1+'Property Summary'!$L$18)^(Rents!AJ$2-1),'Res Rent Roll'!$I6*'Res Rent Roll'!$C6*(1+'Property Summary'!$L$18)^(Rents!AJ$2-1)))</f>
        <v>4277.5487999999996</v>
      </c>
      <c r="AK6" s="47">
        <f>IF('Res Rent Roll'!$B6="","",IF(Rents!AK$3&lt;'Res Rent Roll'!$J6,'Res Rent Roll'!$H6*'Res Rent Roll'!$C6*(1+'Property Summary'!$L$18)^(Rents!AK$2-1),'Res Rent Roll'!$I6*'Res Rent Roll'!$C6*(1+'Property Summary'!$L$18)^(Rents!AK$2-1)))</f>
        <v>4277.5487999999996</v>
      </c>
      <c r="AL6" s="47">
        <f>IF('Res Rent Roll'!$B6="","",IF(Rents!AL$3&lt;'Res Rent Roll'!$J6,'Res Rent Roll'!$H6*'Res Rent Roll'!$C6*(1+'Property Summary'!$L$18)^(Rents!AL$2-1),'Res Rent Roll'!$I6*'Res Rent Roll'!$C6*(1+'Property Summary'!$L$18)^(Rents!AL$2-1)))</f>
        <v>4277.5487999999996</v>
      </c>
      <c r="AM6" s="47">
        <f>IF('Res Rent Roll'!$B6="","",IF(Rents!AM$3&lt;'Res Rent Roll'!$J6,'Res Rent Roll'!$H6*'Res Rent Roll'!$C6*(1+'Property Summary'!$L$18)^(Rents!AM$2-1),'Res Rent Roll'!$I6*'Res Rent Roll'!$C6*(1+'Property Summary'!$L$18)^(Rents!AM$2-1)))</f>
        <v>4277.5487999999996</v>
      </c>
      <c r="AN6" s="47">
        <f>IF('Res Rent Roll'!$B6="","",IF(Rents!AN$3&lt;'Res Rent Roll'!$J6,'Res Rent Roll'!$H6*'Res Rent Roll'!$C6*(1+'Property Summary'!$L$18)^(Rents!AN$2-1),'Res Rent Roll'!$I6*'Res Rent Roll'!$C6*(1+'Property Summary'!$L$18)^(Rents!AN$2-1)))</f>
        <v>4405.8752640000002</v>
      </c>
      <c r="AO6" s="47">
        <f>IF('Res Rent Roll'!$B6="","",IF(Rents!AO$3&lt;'Res Rent Roll'!$J6,'Res Rent Roll'!$H6*'Res Rent Roll'!$C6*(1+'Property Summary'!$L$18)^(Rents!AO$2-1),'Res Rent Roll'!$I6*'Res Rent Roll'!$C6*(1+'Property Summary'!$L$18)^(Rents!AO$2-1)))</f>
        <v>4405.8752640000002</v>
      </c>
      <c r="AP6" s="47">
        <f>IF('Res Rent Roll'!$B6="","",IF(Rents!AP$3&lt;'Res Rent Roll'!$J6,'Res Rent Roll'!$H6*'Res Rent Roll'!$C6*(1+'Property Summary'!$L$18)^(Rents!AP$2-1),'Res Rent Roll'!$I6*'Res Rent Roll'!$C6*(1+'Property Summary'!$L$18)^(Rents!AP$2-1)))</f>
        <v>4405.8752640000002</v>
      </c>
      <c r="AQ6" s="47">
        <f>IF('Res Rent Roll'!$B6="","",IF(Rents!AQ$3&lt;'Res Rent Roll'!$J6,'Res Rent Roll'!$H6*'Res Rent Roll'!$C6*(1+'Property Summary'!$L$18)^(Rents!AQ$2-1),'Res Rent Roll'!$I6*'Res Rent Roll'!$C6*(1+'Property Summary'!$L$18)^(Rents!AQ$2-1)))</f>
        <v>4405.8752640000002</v>
      </c>
      <c r="AR6" s="47">
        <f>IF('Res Rent Roll'!$B6="","",IF(Rents!AR$3&lt;'Res Rent Roll'!$J6,'Res Rent Roll'!$H6*'Res Rent Roll'!$C6*(1+'Property Summary'!$L$18)^(Rents!AR$2-1),'Res Rent Roll'!$I6*'Res Rent Roll'!$C6*(1+'Property Summary'!$L$18)^(Rents!AR$2-1)))</f>
        <v>4405.8752640000002</v>
      </c>
      <c r="AS6" s="47">
        <f>IF('Res Rent Roll'!$B6="","",IF(Rents!AS$3&lt;'Res Rent Roll'!$J6,'Res Rent Roll'!$H6*'Res Rent Roll'!$C6*(1+'Property Summary'!$L$18)^(Rents!AS$2-1),'Res Rent Roll'!$I6*'Res Rent Roll'!$C6*(1+'Property Summary'!$L$18)^(Rents!AS$2-1)))</f>
        <v>4405.8752640000002</v>
      </c>
      <c r="AT6" s="47">
        <f>IF('Res Rent Roll'!$B6="","",IF(Rents!AT$3&lt;'Res Rent Roll'!$J6,'Res Rent Roll'!$H6*'Res Rent Roll'!$C6*(1+'Property Summary'!$L$18)^(Rents!AT$2-1),'Res Rent Roll'!$I6*'Res Rent Roll'!$C6*(1+'Property Summary'!$L$18)^(Rents!AT$2-1)))</f>
        <v>4405.8752640000002</v>
      </c>
      <c r="AU6" s="47">
        <f>IF('Res Rent Roll'!$B6="","",IF(Rents!AU$3&lt;'Res Rent Roll'!$J6,'Res Rent Roll'!$H6*'Res Rent Roll'!$C6*(1+'Property Summary'!$L$18)^(Rents!AU$2-1),'Res Rent Roll'!$I6*'Res Rent Roll'!$C6*(1+'Property Summary'!$L$18)^(Rents!AU$2-1)))</f>
        <v>4405.8752640000002</v>
      </c>
      <c r="AV6" s="47">
        <f>IF('Res Rent Roll'!$B6="","",IF(Rents!AV$3&lt;'Res Rent Roll'!$J6,'Res Rent Roll'!$H6*'Res Rent Roll'!$C6*(1+'Property Summary'!$L$18)^(Rents!AV$2-1),'Res Rent Roll'!$I6*'Res Rent Roll'!$C6*(1+'Property Summary'!$L$18)^(Rents!AV$2-1)))</f>
        <v>4405.8752640000002</v>
      </c>
      <c r="AW6" s="47">
        <f>IF('Res Rent Roll'!$B6="","",IF(Rents!AW$3&lt;'Res Rent Roll'!$J6,'Res Rent Roll'!$H6*'Res Rent Roll'!$C6*(1+'Property Summary'!$L$18)^(Rents!AW$2-1),'Res Rent Roll'!$I6*'Res Rent Roll'!$C6*(1+'Property Summary'!$L$18)^(Rents!AW$2-1)))</f>
        <v>4405.8752640000002</v>
      </c>
      <c r="AX6" s="47">
        <f>IF('Res Rent Roll'!$B6="","",IF(Rents!AX$3&lt;'Res Rent Roll'!$J6,'Res Rent Roll'!$H6*'Res Rent Roll'!$C6*(1+'Property Summary'!$L$18)^(Rents!AX$2-1),'Res Rent Roll'!$I6*'Res Rent Roll'!$C6*(1+'Property Summary'!$L$18)^(Rents!AX$2-1)))</f>
        <v>4405.8752640000002</v>
      </c>
      <c r="AY6" s="47">
        <f>IF('Res Rent Roll'!$B6="","",IF(Rents!AY$3&lt;'Res Rent Roll'!$J6,'Res Rent Roll'!$H6*'Res Rent Roll'!$C6*(1+'Property Summary'!$L$18)^(Rents!AY$2-1),'Res Rent Roll'!$I6*'Res Rent Roll'!$C6*(1+'Property Summary'!$L$18)^(Rents!AY$2-1)))</f>
        <v>4405.8752640000002</v>
      </c>
      <c r="AZ6" s="47">
        <f>IF('Res Rent Roll'!$B6="","",IF(Rents!AZ$3&lt;'Res Rent Roll'!$J6,'Res Rent Roll'!$H6*'Res Rent Roll'!$C6*(1+'Property Summary'!$L$18)^(Rents!AZ$2-1),'Res Rent Roll'!$I6*'Res Rent Roll'!$C6*(1+'Property Summary'!$L$18)^(Rents!AZ$2-1)))</f>
        <v>4538.0515219199997</v>
      </c>
      <c r="BA6" s="47">
        <f>IF('Res Rent Roll'!$B6="","",IF(Rents!BA$3&lt;'Res Rent Roll'!$J6,'Res Rent Roll'!$H6*'Res Rent Roll'!$C6*(1+'Property Summary'!$L$18)^(Rents!BA$2-1),'Res Rent Roll'!$I6*'Res Rent Roll'!$C6*(1+'Property Summary'!$L$18)^(Rents!BA$2-1)))</f>
        <v>4538.0515219199997</v>
      </c>
      <c r="BB6" s="47">
        <f>IF('Res Rent Roll'!$B6="","",IF(Rents!BB$3&lt;'Res Rent Roll'!$J6,'Res Rent Roll'!$H6*'Res Rent Roll'!$C6*(1+'Property Summary'!$L$18)^(Rents!BB$2-1),'Res Rent Roll'!$I6*'Res Rent Roll'!$C6*(1+'Property Summary'!$L$18)^(Rents!BB$2-1)))</f>
        <v>4538.0515219199997</v>
      </c>
      <c r="BC6" s="47">
        <f>IF('Res Rent Roll'!$B6="","",IF(Rents!BC$3&lt;'Res Rent Roll'!$J6,'Res Rent Roll'!$H6*'Res Rent Roll'!$C6*(1+'Property Summary'!$L$18)^(Rents!BC$2-1),'Res Rent Roll'!$I6*'Res Rent Roll'!$C6*(1+'Property Summary'!$L$18)^(Rents!BC$2-1)))</f>
        <v>4538.0515219199997</v>
      </c>
      <c r="BD6" s="47">
        <f>IF('Res Rent Roll'!$B6="","",IF(Rents!BD$3&lt;'Res Rent Roll'!$J6,'Res Rent Roll'!$H6*'Res Rent Roll'!$C6*(1+'Property Summary'!$L$18)^(Rents!BD$2-1),'Res Rent Roll'!$I6*'Res Rent Roll'!$C6*(1+'Property Summary'!$L$18)^(Rents!BD$2-1)))</f>
        <v>4538.0515219199997</v>
      </c>
      <c r="BE6" s="47">
        <f>IF('Res Rent Roll'!$B6="","",IF(Rents!BE$3&lt;'Res Rent Roll'!$J6,'Res Rent Roll'!$H6*'Res Rent Roll'!$C6*(1+'Property Summary'!$L$18)^(Rents!BE$2-1),'Res Rent Roll'!$I6*'Res Rent Roll'!$C6*(1+'Property Summary'!$L$18)^(Rents!BE$2-1)))</f>
        <v>4538.0515219199997</v>
      </c>
      <c r="BF6" s="47">
        <f>IF('Res Rent Roll'!$B6="","",IF(Rents!BF$3&lt;'Res Rent Roll'!$J6,'Res Rent Roll'!$H6*'Res Rent Roll'!$C6*(1+'Property Summary'!$L$18)^(Rents!BF$2-1),'Res Rent Roll'!$I6*'Res Rent Roll'!$C6*(1+'Property Summary'!$L$18)^(Rents!BF$2-1)))</f>
        <v>4538.0515219199997</v>
      </c>
      <c r="BG6" s="47">
        <f>IF('Res Rent Roll'!$B6="","",IF(Rents!BG$3&lt;'Res Rent Roll'!$J6,'Res Rent Roll'!$H6*'Res Rent Roll'!$C6*(1+'Property Summary'!$L$18)^(Rents!BG$2-1),'Res Rent Roll'!$I6*'Res Rent Roll'!$C6*(1+'Property Summary'!$L$18)^(Rents!BG$2-1)))</f>
        <v>4538.0515219199997</v>
      </c>
      <c r="BH6" s="47">
        <f>IF('Res Rent Roll'!$B6="","",IF(Rents!BH$3&lt;'Res Rent Roll'!$J6,'Res Rent Roll'!$H6*'Res Rent Roll'!$C6*(1+'Property Summary'!$L$18)^(Rents!BH$2-1),'Res Rent Roll'!$I6*'Res Rent Roll'!$C6*(1+'Property Summary'!$L$18)^(Rents!BH$2-1)))</f>
        <v>4538.0515219199997</v>
      </c>
      <c r="BI6" s="47">
        <f>IF('Res Rent Roll'!$B6="","",IF(Rents!BI$3&lt;'Res Rent Roll'!$J6,'Res Rent Roll'!$H6*'Res Rent Roll'!$C6*(1+'Property Summary'!$L$18)^(Rents!BI$2-1),'Res Rent Roll'!$I6*'Res Rent Roll'!$C6*(1+'Property Summary'!$L$18)^(Rents!BI$2-1)))</f>
        <v>4538.0515219199997</v>
      </c>
      <c r="BJ6" s="47">
        <f>IF('Res Rent Roll'!$B6="","",IF(Rents!BJ$3&lt;'Res Rent Roll'!$J6,'Res Rent Roll'!$H6*'Res Rent Roll'!$C6*(1+'Property Summary'!$L$18)^(Rents!BJ$2-1),'Res Rent Roll'!$I6*'Res Rent Roll'!$C6*(1+'Property Summary'!$L$18)^(Rents!BJ$2-1)))</f>
        <v>4538.0515219199997</v>
      </c>
      <c r="BK6" s="47">
        <f>IF('Res Rent Roll'!$B6="","",IF(Rents!BK$3&lt;'Res Rent Roll'!$J6,'Res Rent Roll'!$H6*'Res Rent Roll'!$C6*(1+'Property Summary'!$L$18)^(Rents!BK$2-1),'Res Rent Roll'!$I6*'Res Rent Roll'!$C6*(1+'Property Summary'!$L$18)^(Rents!BK$2-1)))</f>
        <v>4538.0515219199997</v>
      </c>
      <c r="BL6" s="47">
        <f>IF('Res Rent Roll'!$B6="","",IF(Rents!BL$3&lt;'Res Rent Roll'!$J6,'Res Rent Roll'!$H6*'Res Rent Roll'!$C6*(1+'Property Summary'!$L$18)^(Rents!BL$2-1),'Res Rent Roll'!$I6*'Res Rent Roll'!$C6*(1+'Property Summary'!$L$18)^(Rents!BL$2-1)))</f>
        <v>4674.1930675775993</v>
      </c>
      <c r="BM6" s="47">
        <f>IF('Res Rent Roll'!$B6="","",IF(Rents!BM$3&lt;'Res Rent Roll'!$J6,'Res Rent Roll'!$H6*'Res Rent Roll'!$C6*(1+'Property Summary'!$L$18)^(Rents!BM$2-1),'Res Rent Roll'!$I6*'Res Rent Roll'!$C6*(1+'Property Summary'!$L$18)^(Rents!BM$2-1)))</f>
        <v>4674.1930675775993</v>
      </c>
      <c r="BN6" s="47">
        <f>IF('Res Rent Roll'!$B6="","",IF(Rents!BN$3&lt;'Res Rent Roll'!$J6,'Res Rent Roll'!$H6*'Res Rent Roll'!$C6*(1+'Property Summary'!$L$18)^(Rents!BN$2-1),'Res Rent Roll'!$I6*'Res Rent Roll'!$C6*(1+'Property Summary'!$L$18)^(Rents!BN$2-1)))</f>
        <v>4674.1930675775993</v>
      </c>
      <c r="BO6" s="47">
        <f>IF('Res Rent Roll'!$B6="","",IF(Rents!BO$3&lt;'Res Rent Roll'!$J6,'Res Rent Roll'!$H6*'Res Rent Roll'!$C6*(1+'Property Summary'!$L$18)^(Rents!BO$2-1),'Res Rent Roll'!$I6*'Res Rent Roll'!$C6*(1+'Property Summary'!$L$18)^(Rents!BO$2-1)))</f>
        <v>4674.1930675775993</v>
      </c>
      <c r="BP6" s="47">
        <f>IF('Res Rent Roll'!$B6="","",IF(Rents!BP$3&lt;'Res Rent Roll'!$J6,'Res Rent Roll'!$H6*'Res Rent Roll'!$C6*(1+'Property Summary'!$L$18)^(Rents!BP$2-1),'Res Rent Roll'!$I6*'Res Rent Roll'!$C6*(1+'Property Summary'!$L$18)^(Rents!BP$2-1)))</f>
        <v>4674.1930675775993</v>
      </c>
      <c r="BQ6" s="47">
        <f>IF('Res Rent Roll'!$B6="","",IF(Rents!BQ$3&lt;'Res Rent Roll'!$J6,'Res Rent Roll'!$H6*'Res Rent Roll'!$C6*(1+'Property Summary'!$L$18)^(Rents!BQ$2-1),'Res Rent Roll'!$I6*'Res Rent Roll'!$C6*(1+'Property Summary'!$L$18)^(Rents!BQ$2-1)))</f>
        <v>4674.1930675775993</v>
      </c>
      <c r="BR6" s="47">
        <f>IF('Res Rent Roll'!$B6="","",IF(Rents!BR$3&lt;'Res Rent Roll'!$J6,'Res Rent Roll'!$H6*'Res Rent Roll'!$C6*(1+'Property Summary'!$L$18)^(Rents!BR$2-1),'Res Rent Roll'!$I6*'Res Rent Roll'!$C6*(1+'Property Summary'!$L$18)^(Rents!BR$2-1)))</f>
        <v>4674.1930675775993</v>
      </c>
      <c r="BS6" s="47">
        <f>IF('Res Rent Roll'!$B6="","",IF(Rents!BS$3&lt;'Res Rent Roll'!$J6,'Res Rent Roll'!$H6*'Res Rent Roll'!$C6*(1+'Property Summary'!$L$18)^(Rents!BS$2-1),'Res Rent Roll'!$I6*'Res Rent Roll'!$C6*(1+'Property Summary'!$L$18)^(Rents!BS$2-1)))</f>
        <v>4674.1930675775993</v>
      </c>
      <c r="BT6" s="47">
        <f>IF('Res Rent Roll'!$B6="","",IF(Rents!BT$3&lt;'Res Rent Roll'!$J6,'Res Rent Roll'!$H6*'Res Rent Roll'!$C6*(1+'Property Summary'!$L$18)^(Rents!BT$2-1),'Res Rent Roll'!$I6*'Res Rent Roll'!$C6*(1+'Property Summary'!$L$18)^(Rents!BT$2-1)))</f>
        <v>4674.1930675775993</v>
      </c>
      <c r="BU6" s="47">
        <f>IF('Res Rent Roll'!$B6="","",IF(Rents!BU$3&lt;'Res Rent Roll'!$J6,'Res Rent Roll'!$H6*'Res Rent Roll'!$C6*(1+'Property Summary'!$L$18)^(Rents!BU$2-1),'Res Rent Roll'!$I6*'Res Rent Roll'!$C6*(1+'Property Summary'!$L$18)^(Rents!BU$2-1)))</f>
        <v>4674.1930675775993</v>
      </c>
      <c r="BV6" s="47">
        <f>IF('Res Rent Roll'!$B6="","",IF(Rents!BV$3&lt;'Res Rent Roll'!$J6,'Res Rent Roll'!$H6*'Res Rent Roll'!$C6*(1+'Property Summary'!$L$18)^(Rents!BV$2-1),'Res Rent Roll'!$I6*'Res Rent Roll'!$C6*(1+'Property Summary'!$L$18)^(Rents!BV$2-1)))</f>
        <v>4674.1930675775993</v>
      </c>
      <c r="BW6" s="47">
        <f>IF('Res Rent Roll'!$B6="","",IF(Rents!BW$3&lt;'Res Rent Roll'!$J6,'Res Rent Roll'!$H6*'Res Rent Roll'!$C6*(1+'Property Summary'!$L$18)^(Rents!BW$2-1),'Res Rent Roll'!$I6*'Res Rent Roll'!$C6*(1+'Property Summary'!$L$18)^(Rents!BW$2-1)))</f>
        <v>4674.1930675775993</v>
      </c>
      <c r="BX6" s="47">
        <f>IF('Res Rent Roll'!$B6="","",IF(Rents!BX$3&lt;'Res Rent Roll'!$J6,'Res Rent Roll'!$H6*'Res Rent Roll'!$C6*(1+'Property Summary'!$L$18)^(Rents!BX$2-1),'Res Rent Roll'!$I6*'Res Rent Roll'!$C6*(1+'Property Summary'!$L$18)^(Rents!BX$2-1)))</f>
        <v>4814.418859604928</v>
      </c>
      <c r="BY6" s="47">
        <f>IF('Res Rent Roll'!$B6="","",IF(Rents!BY$3&lt;'Res Rent Roll'!$J6,'Res Rent Roll'!$H6*'Res Rent Roll'!$C6*(1+'Property Summary'!$L$18)^(Rents!BY$2-1),'Res Rent Roll'!$I6*'Res Rent Roll'!$C6*(1+'Property Summary'!$L$18)^(Rents!BY$2-1)))</f>
        <v>4814.418859604928</v>
      </c>
      <c r="BZ6" s="47">
        <f>IF('Res Rent Roll'!$B6="","",IF(Rents!BZ$3&lt;'Res Rent Roll'!$J6,'Res Rent Roll'!$H6*'Res Rent Roll'!$C6*(1+'Property Summary'!$L$18)^(Rents!BZ$2-1),'Res Rent Roll'!$I6*'Res Rent Roll'!$C6*(1+'Property Summary'!$L$18)^(Rents!BZ$2-1)))</f>
        <v>4814.418859604928</v>
      </c>
      <c r="CA6" s="47">
        <f>IF('Res Rent Roll'!$B6="","",IF(Rents!CA$3&lt;'Res Rent Roll'!$J6,'Res Rent Roll'!$H6*'Res Rent Roll'!$C6*(1+'Property Summary'!$L$18)^(Rents!CA$2-1),'Res Rent Roll'!$I6*'Res Rent Roll'!$C6*(1+'Property Summary'!$L$18)^(Rents!CA$2-1)))</f>
        <v>4814.418859604928</v>
      </c>
      <c r="CB6" s="47">
        <f>IF('Res Rent Roll'!$B6="","",IF(Rents!CB$3&lt;'Res Rent Roll'!$J6,'Res Rent Roll'!$H6*'Res Rent Roll'!$C6*(1+'Property Summary'!$L$18)^(Rents!CB$2-1),'Res Rent Roll'!$I6*'Res Rent Roll'!$C6*(1+'Property Summary'!$L$18)^(Rents!CB$2-1)))</f>
        <v>4814.418859604928</v>
      </c>
      <c r="CC6" s="47">
        <f>IF('Res Rent Roll'!$B6="","",IF(Rents!CC$3&lt;'Res Rent Roll'!$J6,'Res Rent Roll'!$H6*'Res Rent Roll'!$C6*(1+'Property Summary'!$L$18)^(Rents!CC$2-1),'Res Rent Roll'!$I6*'Res Rent Roll'!$C6*(1+'Property Summary'!$L$18)^(Rents!CC$2-1)))</f>
        <v>4814.418859604928</v>
      </c>
      <c r="CD6" s="47">
        <f>IF('Res Rent Roll'!$B6="","",IF(Rents!CD$3&lt;'Res Rent Roll'!$J6,'Res Rent Roll'!$H6*'Res Rent Roll'!$C6*(1+'Property Summary'!$L$18)^(Rents!CD$2-1),'Res Rent Roll'!$I6*'Res Rent Roll'!$C6*(1+'Property Summary'!$L$18)^(Rents!CD$2-1)))</f>
        <v>4814.418859604928</v>
      </c>
      <c r="CE6" s="47">
        <f>IF('Res Rent Roll'!$B6="","",IF(Rents!CE$3&lt;'Res Rent Roll'!$J6,'Res Rent Roll'!$H6*'Res Rent Roll'!$C6*(1+'Property Summary'!$L$18)^(Rents!CE$2-1),'Res Rent Roll'!$I6*'Res Rent Roll'!$C6*(1+'Property Summary'!$L$18)^(Rents!CE$2-1)))</f>
        <v>4814.418859604928</v>
      </c>
      <c r="CF6" s="47">
        <f>IF('Res Rent Roll'!$B6="","",IF(Rents!CF$3&lt;'Res Rent Roll'!$J6,'Res Rent Roll'!$H6*'Res Rent Roll'!$C6*(1+'Property Summary'!$L$18)^(Rents!CF$2-1),'Res Rent Roll'!$I6*'Res Rent Roll'!$C6*(1+'Property Summary'!$L$18)^(Rents!CF$2-1)))</f>
        <v>4814.418859604928</v>
      </c>
      <c r="CG6" s="47">
        <f>IF('Res Rent Roll'!$B6="","",IF(Rents!CG$3&lt;'Res Rent Roll'!$J6,'Res Rent Roll'!$H6*'Res Rent Roll'!$C6*(1+'Property Summary'!$L$18)^(Rents!CG$2-1),'Res Rent Roll'!$I6*'Res Rent Roll'!$C6*(1+'Property Summary'!$L$18)^(Rents!CG$2-1)))</f>
        <v>4814.418859604928</v>
      </c>
      <c r="CH6" s="47">
        <f>IF('Res Rent Roll'!$B6="","",IF(Rents!CH$3&lt;'Res Rent Roll'!$J6,'Res Rent Roll'!$H6*'Res Rent Roll'!$C6*(1+'Property Summary'!$L$18)^(Rents!CH$2-1),'Res Rent Roll'!$I6*'Res Rent Roll'!$C6*(1+'Property Summary'!$L$18)^(Rents!CH$2-1)))</f>
        <v>4814.418859604928</v>
      </c>
      <c r="CI6" s="47">
        <f>IF('Res Rent Roll'!$B6="","",IF(Rents!CI$3&lt;'Res Rent Roll'!$J6,'Res Rent Roll'!$H6*'Res Rent Roll'!$C6*(1+'Property Summary'!$L$18)^(Rents!CI$2-1),'Res Rent Roll'!$I6*'Res Rent Roll'!$C6*(1+'Property Summary'!$L$18)^(Rents!CI$2-1)))</f>
        <v>4814.418859604928</v>
      </c>
      <c r="CJ6" s="47">
        <f>IF('Res Rent Roll'!$B6="","",IF(Rents!CJ$3&lt;'Res Rent Roll'!$J6,'Res Rent Roll'!$H6*'Res Rent Roll'!$C6*(1+'Property Summary'!$L$18)^(Rents!CJ$2-1),'Res Rent Roll'!$I6*'Res Rent Roll'!$C6*(1+'Property Summary'!$L$18)^(Rents!CJ$2-1)))</f>
        <v>4958.8514253930762</v>
      </c>
      <c r="CK6" s="47">
        <f>IF('Res Rent Roll'!$B6="","",IF(Rents!CK$3&lt;'Res Rent Roll'!$J6,'Res Rent Roll'!$H6*'Res Rent Roll'!$C6*(1+'Property Summary'!$L$18)^(Rents!CK$2-1),'Res Rent Roll'!$I6*'Res Rent Roll'!$C6*(1+'Property Summary'!$L$18)^(Rents!CK$2-1)))</f>
        <v>4958.8514253930762</v>
      </c>
      <c r="CL6" s="47">
        <f>IF('Res Rent Roll'!$B6="","",IF(Rents!CL$3&lt;'Res Rent Roll'!$J6,'Res Rent Roll'!$H6*'Res Rent Roll'!$C6*(1+'Property Summary'!$L$18)^(Rents!CL$2-1),'Res Rent Roll'!$I6*'Res Rent Roll'!$C6*(1+'Property Summary'!$L$18)^(Rents!CL$2-1)))</f>
        <v>4958.8514253930762</v>
      </c>
      <c r="CM6" s="47">
        <f>IF('Res Rent Roll'!$B6="","",IF(Rents!CM$3&lt;'Res Rent Roll'!$J6,'Res Rent Roll'!$H6*'Res Rent Roll'!$C6*(1+'Property Summary'!$L$18)^(Rents!CM$2-1),'Res Rent Roll'!$I6*'Res Rent Roll'!$C6*(1+'Property Summary'!$L$18)^(Rents!CM$2-1)))</f>
        <v>4958.8514253930762</v>
      </c>
      <c r="CN6" s="47">
        <f>IF('Res Rent Roll'!$B6="","",IF(Rents!CN$3&lt;'Res Rent Roll'!$J6,'Res Rent Roll'!$H6*'Res Rent Roll'!$C6*(1+'Property Summary'!$L$18)^(Rents!CN$2-1),'Res Rent Roll'!$I6*'Res Rent Roll'!$C6*(1+'Property Summary'!$L$18)^(Rents!CN$2-1)))</f>
        <v>4958.8514253930762</v>
      </c>
      <c r="CO6" s="47">
        <f>IF('Res Rent Roll'!$B6="","",IF(Rents!CO$3&lt;'Res Rent Roll'!$J6,'Res Rent Roll'!$H6*'Res Rent Roll'!$C6*(1+'Property Summary'!$L$18)^(Rents!CO$2-1),'Res Rent Roll'!$I6*'Res Rent Roll'!$C6*(1+'Property Summary'!$L$18)^(Rents!CO$2-1)))</f>
        <v>4958.8514253930762</v>
      </c>
      <c r="CP6" s="47">
        <f>IF('Res Rent Roll'!$B6="","",IF(Rents!CP$3&lt;'Res Rent Roll'!$J6,'Res Rent Roll'!$H6*'Res Rent Roll'!$C6*(1+'Property Summary'!$L$18)^(Rents!CP$2-1),'Res Rent Roll'!$I6*'Res Rent Roll'!$C6*(1+'Property Summary'!$L$18)^(Rents!CP$2-1)))</f>
        <v>4958.8514253930762</v>
      </c>
      <c r="CQ6" s="47">
        <f>IF('Res Rent Roll'!$B6="","",IF(Rents!CQ$3&lt;'Res Rent Roll'!$J6,'Res Rent Roll'!$H6*'Res Rent Roll'!$C6*(1+'Property Summary'!$L$18)^(Rents!CQ$2-1),'Res Rent Roll'!$I6*'Res Rent Roll'!$C6*(1+'Property Summary'!$L$18)^(Rents!CQ$2-1)))</f>
        <v>4958.8514253930762</v>
      </c>
      <c r="CR6" s="47">
        <f>IF('Res Rent Roll'!$B6="","",IF(Rents!CR$3&lt;'Res Rent Roll'!$J6,'Res Rent Roll'!$H6*'Res Rent Roll'!$C6*(1+'Property Summary'!$L$18)^(Rents!CR$2-1),'Res Rent Roll'!$I6*'Res Rent Roll'!$C6*(1+'Property Summary'!$L$18)^(Rents!CR$2-1)))</f>
        <v>4958.8514253930762</v>
      </c>
      <c r="CS6" s="47">
        <f>IF('Res Rent Roll'!$B6="","",IF(Rents!CS$3&lt;'Res Rent Roll'!$J6,'Res Rent Roll'!$H6*'Res Rent Roll'!$C6*(1+'Property Summary'!$L$18)^(Rents!CS$2-1),'Res Rent Roll'!$I6*'Res Rent Roll'!$C6*(1+'Property Summary'!$L$18)^(Rents!CS$2-1)))</f>
        <v>4958.8514253930762</v>
      </c>
      <c r="CT6" s="47">
        <f>IF('Res Rent Roll'!$B6="","",IF(Rents!CT$3&lt;'Res Rent Roll'!$J6,'Res Rent Roll'!$H6*'Res Rent Roll'!$C6*(1+'Property Summary'!$L$18)^(Rents!CT$2-1),'Res Rent Roll'!$I6*'Res Rent Roll'!$C6*(1+'Property Summary'!$L$18)^(Rents!CT$2-1)))</f>
        <v>4958.8514253930762</v>
      </c>
      <c r="CU6" s="47">
        <f>IF('Res Rent Roll'!$B6="","",IF(Rents!CU$3&lt;'Res Rent Roll'!$J6,'Res Rent Roll'!$H6*'Res Rent Roll'!$C6*(1+'Property Summary'!$L$18)^(Rents!CU$2-1),'Res Rent Roll'!$I6*'Res Rent Roll'!$C6*(1+'Property Summary'!$L$18)^(Rents!CU$2-1)))</f>
        <v>4958.8514253930762</v>
      </c>
      <c r="CV6" s="47">
        <f>IF('Res Rent Roll'!$B6="","",IF(Rents!CV$3&lt;'Res Rent Roll'!$J6,'Res Rent Roll'!$H6*'Res Rent Roll'!$C6*(1+'Property Summary'!$L$18)^(Rents!CV$2-1),'Res Rent Roll'!$I6*'Res Rent Roll'!$C6*(1+'Property Summary'!$L$18)^(Rents!CV$2-1)))</f>
        <v>5107.6169681548672</v>
      </c>
      <c r="CW6" s="47">
        <f>IF('Res Rent Roll'!$B6="","",IF(Rents!CW$3&lt;'Res Rent Roll'!$J6,'Res Rent Roll'!$H6*'Res Rent Roll'!$C6*(1+'Property Summary'!$L$18)^(Rents!CW$2-1),'Res Rent Roll'!$I6*'Res Rent Roll'!$C6*(1+'Property Summary'!$L$18)^(Rents!CW$2-1)))</f>
        <v>5107.6169681548672</v>
      </c>
      <c r="CX6" s="47">
        <f>IF('Res Rent Roll'!$B6="","",IF(Rents!CX$3&lt;'Res Rent Roll'!$J6,'Res Rent Roll'!$H6*'Res Rent Roll'!$C6*(1+'Property Summary'!$L$18)^(Rents!CX$2-1),'Res Rent Roll'!$I6*'Res Rent Roll'!$C6*(1+'Property Summary'!$L$18)^(Rents!CX$2-1)))</f>
        <v>5107.6169681548672</v>
      </c>
      <c r="CY6" s="47">
        <f>IF('Res Rent Roll'!$B6="","",IF(Rents!CY$3&lt;'Res Rent Roll'!$J6,'Res Rent Roll'!$H6*'Res Rent Roll'!$C6*(1+'Property Summary'!$L$18)^(Rents!CY$2-1),'Res Rent Roll'!$I6*'Res Rent Roll'!$C6*(1+'Property Summary'!$L$18)^(Rents!CY$2-1)))</f>
        <v>5107.6169681548672</v>
      </c>
      <c r="CZ6" s="47">
        <f>IF('Res Rent Roll'!$B6="","",IF(Rents!CZ$3&lt;'Res Rent Roll'!$J6,'Res Rent Roll'!$H6*'Res Rent Roll'!$C6*(1+'Property Summary'!$L$18)^(Rents!CZ$2-1),'Res Rent Roll'!$I6*'Res Rent Roll'!$C6*(1+'Property Summary'!$L$18)^(Rents!CZ$2-1)))</f>
        <v>5107.6169681548672</v>
      </c>
      <c r="DA6" s="47">
        <f>IF('Res Rent Roll'!$B6="","",IF(Rents!DA$3&lt;'Res Rent Roll'!$J6,'Res Rent Roll'!$H6*'Res Rent Roll'!$C6*(1+'Property Summary'!$L$18)^(Rents!DA$2-1),'Res Rent Roll'!$I6*'Res Rent Roll'!$C6*(1+'Property Summary'!$L$18)^(Rents!DA$2-1)))</f>
        <v>5107.6169681548672</v>
      </c>
      <c r="DB6" s="47">
        <f>IF('Res Rent Roll'!$B6="","",IF(Rents!DB$3&lt;'Res Rent Roll'!$J6,'Res Rent Roll'!$H6*'Res Rent Roll'!$C6*(1+'Property Summary'!$L$18)^(Rents!DB$2-1),'Res Rent Roll'!$I6*'Res Rent Roll'!$C6*(1+'Property Summary'!$L$18)^(Rents!DB$2-1)))</f>
        <v>5107.6169681548672</v>
      </c>
      <c r="DC6" s="47">
        <f>IF('Res Rent Roll'!$B6="","",IF(Rents!DC$3&lt;'Res Rent Roll'!$J6,'Res Rent Roll'!$H6*'Res Rent Roll'!$C6*(1+'Property Summary'!$L$18)^(Rents!DC$2-1),'Res Rent Roll'!$I6*'Res Rent Roll'!$C6*(1+'Property Summary'!$L$18)^(Rents!DC$2-1)))</f>
        <v>5107.6169681548672</v>
      </c>
      <c r="DD6" s="47">
        <f>IF('Res Rent Roll'!$B6="","",IF(Rents!DD$3&lt;'Res Rent Roll'!$J6,'Res Rent Roll'!$H6*'Res Rent Roll'!$C6*(1+'Property Summary'!$L$18)^(Rents!DD$2-1),'Res Rent Roll'!$I6*'Res Rent Roll'!$C6*(1+'Property Summary'!$L$18)^(Rents!DD$2-1)))</f>
        <v>5107.6169681548672</v>
      </c>
      <c r="DE6" s="47">
        <f>IF('Res Rent Roll'!$B6="","",IF(Rents!DE$3&lt;'Res Rent Roll'!$J6,'Res Rent Roll'!$H6*'Res Rent Roll'!$C6*(1+'Property Summary'!$L$18)^(Rents!DE$2-1),'Res Rent Roll'!$I6*'Res Rent Roll'!$C6*(1+'Property Summary'!$L$18)^(Rents!DE$2-1)))</f>
        <v>5107.6169681548672</v>
      </c>
      <c r="DF6" s="47">
        <f>IF('Res Rent Roll'!$B6="","",IF(Rents!DF$3&lt;'Res Rent Roll'!$J6,'Res Rent Roll'!$H6*'Res Rent Roll'!$C6*(1+'Property Summary'!$L$18)^(Rents!DF$2-1),'Res Rent Roll'!$I6*'Res Rent Roll'!$C6*(1+'Property Summary'!$L$18)^(Rents!DF$2-1)))</f>
        <v>5107.6169681548672</v>
      </c>
      <c r="DG6" s="47">
        <f>IF('Res Rent Roll'!$B6="","",IF(Rents!DG$3&lt;'Res Rent Roll'!$J6,'Res Rent Roll'!$H6*'Res Rent Roll'!$C6*(1+'Property Summary'!$L$18)^(Rents!DG$2-1),'Res Rent Roll'!$I6*'Res Rent Roll'!$C6*(1+'Property Summary'!$L$18)^(Rents!DG$2-1)))</f>
        <v>5107.6169681548672</v>
      </c>
      <c r="DH6" s="47">
        <f>IF('Res Rent Roll'!$B6="","",IF(Rents!DH$3&lt;'Res Rent Roll'!$J6,'Res Rent Roll'!$H6*'Res Rent Roll'!$C6*(1+'Property Summary'!$L$18)^(Rents!DH$2-1),'Res Rent Roll'!$I6*'Res Rent Roll'!$C6*(1+'Property Summary'!$L$18)^(Rents!DH$2-1)))</f>
        <v>5260.8454771995139</v>
      </c>
      <c r="DI6" s="47">
        <f>IF('Res Rent Roll'!$B6="","",IF(Rents!DI$3&lt;'Res Rent Roll'!$J6,'Res Rent Roll'!$H6*'Res Rent Roll'!$C6*(1+'Property Summary'!$L$18)^(Rents!DI$2-1),'Res Rent Roll'!$I6*'Res Rent Roll'!$C6*(1+'Property Summary'!$L$18)^(Rents!DI$2-1)))</f>
        <v>5260.8454771995139</v>
      </c>
      <c r="DJ6" s="47">
        <f>IF('Res Rent Roll'!$B6="","",IF(Rents!DJ$3&lt;'Res Rent Roll'!$J6,'Res Rent Roll'!$H6*'Res Rent Roll'!$C6*(1+'Property Summary'!$L$18)^(Rents!DJ$2-1),'Res Rent Roll'!$I6*'Res Rent Roll'!$C6*(1+'Property Summary'!$L$18)^(Rents!DJ$2-1)))</f>
        <v>5260.8454771995139</v>
      </c>
      <c r="DK6" s="47">
        <f>IF('Res Rent Roll'!$B6="","",IF(Rents!DK$3&lt;'Res Rent Roll'!$J6,'Res Rent Roll'!$H6*'Res Rent Roll'!$C6*(1+'Property Summary'!$L$18)^(Rents!DK$2-1),'Res Rent Roll'!$I6*'Res Rent Roll'!$C6*(1+'Property Summary'!$L$18)^(Rents!DK$2-1)))</f>
        <v>5260.8454771995139</v>
      </c>
      <c r="DL6" s="47">
        <f>IF('Res Rent Roll'!$B6="","",IF(Rents!DL$3&lt;'Res Rent Roll'!$J6,'Res Rent Roll'!$H6*'Res Rent Roll'!$C6*(1+'Property Summary'!$L$18)^(Rents!DL$2-1),'Res Rent Roll'!$I6*'Res Rent Roll'!$C6*(1+'Property Summary'!$L$18)^(Rents!DL$2-1)))</f>
        <v>5260.8454771995139</v>
      </c>
      <c r="DM6" s="47">
        <f>IF('Res Rent Roll'!$B6="","",IF(Rents!DM$3&lt;'Res Rent Roll'!$J6,'Res Rent Roll'!$H6*'Res Rent Roll'!$C6*(1+'Property Summary'!$L$18)^(Rents!DM$2-1),'Res Rent Roll'!$I6*'Res Rent Roll'!$C6*(1+'Property Summary'!$L$18)^(Rents!DM$2-1)))</f>
        <v>5260.8454771995139</v>
      </c>
      <c r="DN6" s="47">
        <f>IF('Res Rent Roll'!$B6="","",IF(Rents!DN$3&lt;'Res Rent Roll'!$J6,'Res Rent Roll'!$H6*'Res Rent Roll'!$C6*(1+'Property Summary'!$L$18)^(Rents!DN$2-1),'Res Rent Roll'!$I6*'Res Rent Roll'!$C6*(1+'Property Summary'!$L$18)^(Rents!DN$2-1)))</f>
        <v>5260.8454771995139</v>
      </c>
      <c r="DO6" s="47">
        <f>IF('Res Rent Roll'!$B6="","",IF(Rents!DO$3&lt;'Res Rent Roll'!$J6,'Res Rent Roll'!$H6*'Res Rent Roll'!$C6*(1+'Property Summary'!$L$18)^(Rents!DO$2-1),'Res Rent Roll'!$I6*'Res Rent Roll'!$C6*(1+'Property Summary'!$L$18)^(Rents!DO$2-1)))</f>
        <v>5260.8454771995139</v>
      </c>
      <c r="DP6" s="47">
        <f>IF('Res Rent Roll'!$B6="","",IF(Rents!DP$3&lt;'Res Rent Roll'!$J6,'Res Rent Roll'!$H6*'Res Rent Roll'!$C6*(1+'Property Summary'!$L$18)^(Rents!DP$2-1),'Res Rent Roll'!$I6*'Res Rent Roll'!$C6*(1+'Property Summary'!$L$18)^(Rents!DP$2-1)))</f>
        <v>5260.8454771995139</v>
      </c>
      <c r="DQ6" s="47">
        <f>IF('Res Rent Roll'!$B6="","",IF(Rents!DQ$3&lt;'Res Rent Roll'!$J6,'Res Rent Roll'!$H6*'Res Rent Roll'!$C6*(1+'Property Summary'!$L$18)^(Rents!DQ$2-1),'Res Rent Roll'!$I6*'Res Rent Roll'!$C6*(1+'Property Summary'!$L$18)^(Rents!DQ$2-1)))</f>
        <v>5260.8454771995139</v>
      </c>
      <c r="DR6" s="47">
        <f>IF('Res Rent Roll'!$B6="","",IF(Rents!DR$3&lt;'Res Rent Roll'!$J6,'Res Rent Roll'!$H6*'Res Rent Roll'!$C6*(1+'Property Summary'!$L$18)^(Rents!DR$2-1),'Res Rent Roll'!$I6*'Res Rent Roll'!$C6*(1+'Property Summary'!$L$18)^(Rents!DR$2-1)))</f>
        <v>5260.8454771995139</v>
      </c>
      <c r="DS6" s="47">
        <f>IF('Res Rent Roll'!$B6="","",IF(Rents!DS$3&lt;'Res Rent Roll'!$J6,'Res Rent Roll'!$H6*'Res Rent Roll'!$C6*(1+'Property Summary'!$L$18)^(Rents!DS$2-1),'Res Rent Roll'!$I6*'Res Rent Roll'!$C6*(1+'Property Summary'!$L$18)^(Rents!DS$2-1)))</f>
        <v>5260.8454771995139</v>
      </c>
      <c r="DT6" s="47">
        <f>IF('Res Rent Roll'!$B6="","",IF(Rents!DT$3&lt;'Res Rent Roll'!$J6,'Res Rent Roll'!$H6*'Res Rent Roll'!$C6*(1+'Property Summary'!$L$18)^(Rents!DT$2-1),'Res Rent Roll'!$I6*'Res Rent Roll'!$C6*(1+'Property Summary'!$L$18)^(Rents!DT$2-1)))</f>
        <v>5418.670841515499</v>
      </c>
      <c r="DU6" s="47">
        <f>IF('Res Rent Roll'!$B6="","",IF(Rents!DU$3&lt;'Res Rent Roll'!$J6,'Res Rent Roll'!$H6*'Res Rent Roll'!$C6*(1+'Property Summary'!$L$18)^(Rents!DU$2-1),'Res Rent Roll'!$I6*'Res Rent Roll'!$C6*(1+'Property Summary'!$L$18)^(Rents!DU$2-1)))</f>
        <v>5418.670841515499</v>
      </c>
      <c r="DV6" s="47">
        <f>IF('Res Rent Roll'!$B6="","",IF(Rents!DV$3&lt;'Res Rent Roll'!$J6,'Res Rent Roll'!$H6*'Res Rent Roll'!$C6*(1+'Property Summary'!$L$18)^(Rents!DV$2-1),'Res Rent Roll'!$I6*'Res Rent Roll'!$C6*(1+'Property Summary'!$L$18)^(Rents!DV$2-1)))</f>
        <v>5418.670841515499</v>
      </c>
      <c r="DW6" s="47">
        <f>IF('Res Rent Roll'!$B6="","",IF(Rents!DW$3&lt;'Res Rent Roll'!$J6,'Res Rent Roll'!$H6*'Res Rent Roll'!$C6*(1+'Property Summary'!$L$18)^(Rents!DW$2-1),'Res Rent Roll'!$I6*'Res Rent Roll'!$C6*(1+'Property Summary'!$L$18)^(Rents!DW$2-1)))</f>
        <v>5418.670841515499</v>
      </c>
      <c r="DX6" s="47">
        <f>IF('Res Rent Roll'!$B6="","",IF(Rents!DX$3&lt;'Res Rent Roll'!$J6,'Res Rent Roll'!$H6*'Res Rent Roll'!$C6*(1+'Property Summary'!$L$18)^(Rents!DX$2-1),'Res Rent Roll'!$I6*'Res Rent Roll'!$C6*(1+'Property Summary'!$L$18)^(Rents!DX$2-1)))</f>
        <v>5418.670841515499</v>
      </c>
      <c r="DY6" s="47">
        <f>IF('Res Rent Roll'!$B6="","",IF(Rents!DY$3&lt;'Res Rent Roll'!$J6,'Res Rent Roll'!$H6*'Res Rent Roll'!$C6*(1+'Property Summary'!$L$18)^(Rents!DY$2-1),'Res Rent Roll'!$I6*'Res Rent Roll'!$C6*(1+'Property Summary'!$L$18)^(Rents!DY$2-1)))</f>
        <v>5418.670841515499</v>
      </c>
      <c r="DZ6" s="47">
        <f>IF('Res Rent Roll'!$B6="","",IF(Rents!DZ$3&lt;'Res Rent Roll'!$J6,'Res Rent Roll'!$H6*'Res Rent Roll'!$C6*(1+'Property Summary'!$L$18)^(Rents!DZ$2-1),'Res Rent Roll'!$I6*'Res Rent Roll'!$C6*(1+'Property Summary'!$L$18)^(Rents!DZ$2-1)))</f>
        <v>5418.670841515499</v>
      </c>
      <c r="EA6" s="47">
        <f>IF('Res Rent Roll'!$B6="","",IF(Rents!EA$3&lt;'Res Rent Roll'!$J6,'Res Rent Roll'!$H6*'Res Rent Roll'!$C6*(1+'Property Summary'!$L$18)^(Rents!EA$2-1),'Res Rent Roll'!$I6*'Res Rent Roll'!$C6*(1+'Property Summary'!$L$18)^(Rents!EA$2-1)))</f>
        <v>5418.670841515499</v>
      </c>
      <c r="EB6" s="47">
        <f>IF('Res Rent Roll'!$B6="","",IF(Rents!EB$3&lt;'Res Rent Roll'!$J6,'Res Rent Roll'!$H6*'Res Rent Roll'!$C6*(1+'Property Summary'!$L$18)^(Rents!EB$2-1),'Res Rent Roll'!$I6*'Res Rent Roll'!$C6*(1+'Property Summary'!$L$18)^(Rents!EB$2-1)))</f>
        <v>5418.670841515499</v>
      </c>
      <c r="EC6" s="47">
        <f>IF('Res Rent Roll'!$B6="","",IF(Rents!EC$3&lt;'Res Rent Roll'!$J6,'Res Rent Roll'!$H6*'Res Rent Roll'!$C6*(1+'Property Summary'!$L$18)^(Rents!EC$2-1),'Res Rent Roll'!$I6*'Res Rent Roll'!$C6*(1+'Property Summary'!$L$18)^(Rents!EC$2-1)))</f>
        <v>5418.670841515499</v>
      </c>
      <c r="ED6" s="47">
        <f>IF('Res Rent Roll'!$B6="","",IF(Rents!ED$3&lt;'Res Rent Roll'!$J6,'Res Rent Roll'!$H6*'Res Rent Roll'!$C6*(1+'Property Summary'!$L$18)^(Rents!ED$2-1),'Res Rent Roll'!$I6*'Res Rent Roll'!$C6*(1+'Property Summary'!$L$18)^(Rents!ED$2-1)))</f>
        <v>5418.670841515499</v>
      </c>
      <c r="EE6" s="47">
        <f>IF('Res Rent Roll'!$B6="","",IF(Rents!EE$3&lt;'Res Rent Roll'!$J6,'Res Rent Roll'!$H6*'Res Rent Roll'!$C6*(1+'Property Summary'!$L$18)^(Rents!EE$2-1),'Res Rent Roll'!$I6*'Res Rent Roll'!$C6*(1+'Property Summary'!$L$18)^(Rents!EE$2-1)))</f>
        <v>5418.670841515499</v>
      </c>
      <c r="EF6" s="47">
        <f>IF('Res Rent Roll'!$B6="","",IF(Rents!EF$3&lt;'Res Rent Roll'!$J6,'Res Rent Roll'!$H6*'Res Rent Roll'!$C6*(1+'Property Summary'!$L$18)^(Rents!EF$2-1),'Res Rent Roll'!$I6*'Res Rent Roll'!$C6*(1+'Property Summary'!$L$18)^(Rents!EF$2-1)))</f>
        <v>5581.2309667609643</v>
      </c>
      <c r="EG6" s="47">
        <f>IF('Res Rent Roll'!$B6="","",IF(Rents!EG$3&lt;'Res Rent Roll'!$J6,'Res Rent Roll'!$H6*'Res Rent Roll'!$C6*(1+'Property Summary'!$L$18)^(Rents!EG$2-1),'Res Rent Roll'!$I6*'Res Rent Roll'!$C6*(1+'Property Summary'!$L$18)^(Rents!EG$2-1)))</f>
        <v>5581.2309667609643</v>
      </c>
      <c r="EH6" s="47">
        <f>IF('Res Rent Roll'!$B6="","",IF(Rents!EH$3&lt;'Res Rent Roll'!$J6,'Res Rent Roll'!$H6*'Res Rent Roll'!$C6*(1+'Property Summary'!$L$18)^(Rents!EH$2-1),'Res Rent Roll'!$I6*'Res Rent Roll'!$C6*(1+'Property Summary'!$L$18)^(Rents!EH$2-1)))</f>
        <v>5581.2309667609643</v>
      </c>
      <c r="EI6" s="47">
        <f>IF('Res Rent Roll'!$B6="","",IF(Rents!EI$3&lt;'Res Rent Roll'!$J6,'Res Rent Roll'!$H6*'Res Rent Roll'!$C6*(1+'Property Summary'!$L$18)^(Rents!EI$2-1),'Res Rent Roll'!$I6*'Res Rent Roll'!$C6*(1+'Property Summary'!$L$18)^(Rents!EI$2-1)))</f>
        <v>5581.2309667609643</v>
      </c>
      <c r="EJ6" s="47">
        <f>IF('Res Rent Roll'!$B6="","",IF(Rents!EJ$3&lt;'Res Rent Roll'!$J6,'Res Rent Roll'!$H6*'Res Rent Roll'!$C6*(1+'Property Summary'!$L$18)^(Rents!EJ$2-1),'Res Rent Roll'!$I6*'Res Rent Roll'!$C6*(1+'Property Summary'!$L$18)^(Rents!EJ$2-1)))</f>
        <v>5581.2309667609643</v>
      </c>
      <c r="EK6" s="47">
        <f>IF('Res Rent Roll'!$B6="","",IF(Rents!EK$3&lt;'Res Rent Roll'!$J6,'Res Rent Roll'!$H6*'Res Rent Roll'!$C6*(1+'Property Summary'!$L$18)^(Rents!EK$2-1),'Res Rent Roll'!$I6*'Res Rent Roll'!$C6*(1+'Property Summary'!$L$18)^(Rents!EK$2-1)))</f>
        <v>5581.2309667609643</v>
      </c>
      <c r="EL6" s="47">
        <f>IF('Res Rent Roll'!$B6="","",IF(Rents!EL$3&lt;'Res Rent Roll'!$J6,'Res Rent Roll'!$H6*'Res Rent Roll'!$C6*(1+'Property Summary'!$L$18)^(Rents!EL$2-1),'Res Rent Roll'!$I6*'Res Rent Roll'!$C6*(1+'Property Summary'!$L$18)^(Rents!EL$2-1)))</f>
        <v>5581.2309667609643</v>
      </c>
      <c r="EM6" s="47">
        <f>IF('Res Rent Roll'!$B6="","",IF(Rents!EM$3&lt;'Res Rent Roll'!$J6,'Res Rent Roll'!$H6*'Res Rent Roll'!$C6*(1+'Property Summary'!$L$18)^(Rents!EM$2-1),'Res Rent Roll'!$I6*'Res Rent Roll'!$C6*(1+'Property Summary'!$L$18)^(Rents!EM$2-1)))</f>
        <v>5581.2309667609643</v>
      </c>
      <c r="EN6" s="47">
        <f>IF('Res Rent Roll'!$B6="","",IF(Rents!EN$3&lt;'Res Rent Roll'!$J6,'Res Rent Roll'!$H6*'Res Rent Roll'!$C6*(1+'Property Summary'!$L$18)^(Rents!EN$2-1),'Res Rent Roll'!$I6*'Res Rent Roll'!$C6*(1+'Property Summary'!$L$18)^(Rents!EN$2-1)))</f>
        <v>5581.2309667609643</v>
      </c>
      <c r="EO6" s="47">
        <f>IF('Res Rent Roll'!$B6="","",IF(Rents!EO$3&lt;'Res Rent Roll'!$J6,'Res Rent Roll'!$H6*'Res Rent Roll'!$C6*(1+'Property Summary'!$L$18)^(Rents!EO$2-1),'Res Rent Roll'!$I6*'Res Rent Roll'!$C6*(1+'Property Summary'!$L$18)^(Rents!EO$2-1)))</f>
        <v>5581.2309667609643</v>
      </c>
      <c r="EP6" s="47">
        <f>IF('Res Rent Roll'!$B6="","",IF(Rents!EP$3&lt;'Res Rent Roll'!$J6,'Res Rent Roll'!$H6*'Res Rent Roll'!$C6*(1+'Property Summary'!$L$18)^(Rents!EP$2-1),'Res Rent Roll'!$I6*'Res Rent Roll'!$C6*(1+'Property Summary'!$L$18)^(Rents!EP$2-1)))</f>
        <v>5581.2309667609643</v>
      </c>
      <c r="EQ6" s="47">
        <f>IF('Res Rent Roll'!$B6="","",IF(Rents!EQ$3&lt;'Res Rent Roll'!$J6,'Res Rent Roll'!$H6*'Res Rent Roll'!$C6*(1+'Property Summary'!$L$18)^(Rents!EQ$2-1),'Res Rent Roll'!$I6*'Res Rent Roll'!$C6*(1+'Property Summary'!$L$18)^(Rents!EQ$2-1)))</f>
        <v>5581.2309667609643</v>
      </c>
      <c r="ER6" s="47">
        <f>IF('Res Rent Roll'!$B6="","",IF(Rents!ER$3&lt;'Res Rent Roll'!$J6,'Res Rent Roll'!$H6*'Res Rent Roll'!$C6*(1+'Property Summary'!$L$18)^(Rents!ER$2-1),'Res Rent Roll'!$I6*'Res Rent Roll'!$C6*(1+'Property Summary'!$L$18)^(Rents!ER$2-1)))</f>
        <v>5748.6678957637923</v>
      </c>
      <c r="ES6" s="47">
        <f>IF('Res Rent Roll'!$B6="","",IF(Rents!ES$3&lt;'Res Rent Roll'!$J6,'Res Rent Roll'!$H6*'Res Rent Roll'!$C6*(1+'Property Summary'!$L$18)^(Rents!ES$2-1),'Res Rent Roll'!$I6*'Res Rent Roll'!$C6*(1+'Property Summary'!$L$18)^(Rents!ES$2-1)))</f>
        <v>5748.6678957637923</v>
      </c>
      <c r="ET6" s="47">
        <f>IF('Res Rent Roll'!$B6="","",IF(Rents!ET$3&lt;'Res Rent Roll'!$J6,'Res Rent Roll'!$H6*'Res Rent Roll'!$C6*(1+'Property Summary'!$L$18)^(Rents!ET$2-1),'Res Rent Roll'!$I6*'Res Rent Roll'!$C6*(1+'Property Summary'!$L$18)^(Rents!ET$2-1)))</f>
        <v>5748.6678957637923</v>
      </c>
      <c r="EU6" s="47">
        <f>IF('Res Rent Roll'!$B6="","",IF(Rents!EU$3&lt;'Res Rent Roll'!$J6,'Res Rent Roll'!$H6*'Res Rent Roll'!$C6*(1+'Property Summary'!$L$18)^(Rents!EU$2-1),'Res Rent Roll'!$I6*'Res Rent Roll'!$C6*(1+'Property Summary'!$L$18)^(Rents!EU$2-1)))</f>
        <v>5748.6678957637923</v>
      </c>
      <c r="EV6" s="47">
        <f>IF('Res Rent Roll'!$B6="","",IF(Rents!EV$3&lt;'Res Rent Roll'!$J6,'Res Rent Roll'!$H6*'Res Rent Roll'!$C6*(1+'Property Summary'!$L$18)^(Rents!EV$2-1),'Res Rent Roll'!$I6*'Res Rent Roll'!$C6*(1+'Property Summary'!$L$18)^(Rents!EV$2-1)))</f>
        <v>5748.6678957637923</v>
      </c>
      <c r="EW6" s="47">
        <f>IF('Res Rent Roll'!$B6="","",IF(Rents!EW$3&lt;'Res Rent Roll'!$J6,'Res Rent Roll'!$H6*'Res Rent Roll'!$C6*(1+'Property Summary'!$L$18)^(Rents!EW$2-1),'Res Rent Roll'!$I6*'Res Rent Roll'!$C6*(1+'Property Summary'!$L$18)^(Rents!EW$2-1)))</f>
        <v>5748.6678957637923</v>
      </c>
      <c r="EX6" s="47">
        <f>IF('Res Rent Roll'!$B6="","",IF(Rents!EX$3&lt;'Res Rent Roll'!$J6,'Res Rent Roll'!$H6*'Res Rent Roll'!$C6*(1+'Property Summary'!$L$18)^(Rents!EX$2-1),'Res Rent Roll'!$I6*'Res Rent Roll'!$C6*(1+'Property Summary'!$L$18)^(Rents!EX$2-1)))</f>
        <v>5748.6678957637923</v>
      </c>
      <c r="EY6" s="47">
        <f>IF('Res Rent Roll'!$B6="","",IF(Rents!EY$3&lt;'Res Rent Roll'!$J6,'Res Rent Roll'!$H6*'Res Rent Roll'!$C6*(1+'Property Summary'!$L$18)^(Rents!EY$2-1),'Res Rent Roll'!$I6*'Res Rent Roll'!$C6*(1+'Property Summary'!$L$18)^(Rents!EY$2-1)))</f>
        <v>5748.6678957637923</v>
      </c>
      <c r="EZ6" s="47">
        <f>IF('Res Rent Roll'!$B6="","",IF(Rents!EZ$3&lt;'Res Rent Roll'!$J6,'Res Rent Roll'!$H6*'Res Rent Roll'!$C6*(1+'Property Summary'!$L$18)^(Rents!EZ$2-1),'Res Rent Roll'!$I6*'Res Rent Roll'!$C6*(1+'Property Summary'!$L$18)^(Rents!EZ$2-1)))</f>
        <v>5748.6678957637923</v>
      </c>
      <c r="FA6" s="47">
        <f>IF('Res Rent Roll'!$B6="","",IF(Rents!FA$3&lt;'Res Rent Roll'!$J6,'Res Rent Roll'!$H6*'Res Rent Roll'!$C6*(1+'Property Summary'!$L$18)^(Rents!FA$2-1),'Res Rent Roll'!$I6*'Res Rent Roll'!$C6*(1+'Property Summary'!$L$18)^(Rents!FA$2-1)))</f>
        <v>5748.6678957637923</v>
      </c>
      <c r="FB6" s="47">
        <f>IF('Res Rent Roll'!$B6="","",IF(Rents!FB$3&lt;'Res Rent Roll'!$J6,'Res Rent Roll'!$H6*'Res Rent Roll'!$C6*(1+'Property Summary'!$L$18)^(Rents!FB$2-1),'Res Rent Roll'!$I6*'Res Rent Roll'!$C6*(1+'Property Summary'!$L$18)^(Rents!FB$2-1)))</f>
        <v>5748.6678957637923</v>
      </c>
      <c r="FC6" s="47">
        <f>IF('Res Rent Roll'!$B6="","",IF(Rents!FC$3&lt;'Res Rent Roll'!$J6,'Res Rent Roll'!$H6*'Res Rent Roll'!$C6*(1+'Property Summary'!$L$18)^(Rents!FC$2-1),'Res Rent Roll'!$I6*'Res Rent Roll'!$C6*(1+'Property Summary'!$L$18)^(Rents!FC$2-1)))</f>
        <v>5748.6678957637923</v>
      </c>
      <c r="FD6" s="47">
        <f>IF('Res Rent Roll'!$B6="","",IF(Rents!FD$3&lt;'Res Rent Roll'!$J6,'Res Rent Roll'!$H6*'Res Rent Roll'!$C6*(1+'Property Summary'!$L$18)^(Rents!FD$2-1),'Res Rent Roll'!$I6*'Res Rent Roll'!$C6*(1+'Property Summary'!$L$18)^(Rents!FD$2-1)))</f>
        <v>5921.1279326367057</v>
      </c>
      <c r="FE6" s="47">
        <f>IF('Res Rent Roll'!$B6="","",IF(Rents!FE$3&lt;'Res Rent Roll'!$J6,'Res Rent Roll'!$H6*'Res Rent Roll'!$C6*(1+'Property Summary'!$L$18)^(Rents!FE$2-1),'Res Rent Roll'!$I6*'Res Rent Roll'!$C6*(1+'Property Summary'!$L$18)^(Rents!FE$2-1)))</f>
        <v>5921.1279326367057</v>
      </c>
      <c r="FF6" s="47">
        <f>IF('Res Rent Roll'!$B6="","",IF(Rents!FF$3&lt;'Res Rent Roll'!$J6,'Res Rent Roll'!$H6*'Res Rent Roll'!$C6*(1+'Property Summary'!$L$18)^(Rents!FF$2-1),'Res Rent Roll'!$I6*'Res Rent Roll'!$C6*(1+'Property Summary'!$L$18)^(Rents!FF$2-1)))</f>
        <v>5921.1279326367057</v>
      </c>
      <c r="FG6" s="47">
        <f>IF('Res Rent Roll'!$B6="","",IF(Rents!FG$3&lt;'Res Rent Roll'!$J6,'Res Rent Roll'!$H6*'Res Rent Roll'!$C6*(1+'Property Summary'!$L$18)^(Rents!FG$2-1),'Res Rent Roll'!$I6*'Res Rent Roll'!$C6*(1+'Property Summary'!$L$18)^(Rents!FG$2-1)))</f>
        <v>5921.1279326367057</v>
      </c>
      <c r="FH6" s="47">
        <f>IF('Res Rent Roll'!$B6="","",IF(Rents!FH$3&lt;'Res Rent Roll'!$J6,'Res Rent Roll'!$H6*'Res Rent Roll'!$C6*(1+'Property Summary'!$L$18)^(Rents!FH$2-1),'Res Rent Roll'!$I6*'Res Rent Roll'!$C6*(1+'Property Summary'!$L$18)^(Rents!FH$2-1)))</f>
        <v>5921.1279326367057</v>
      </c>
      <c r="FI6" s="47">
        <f>IF('Res Rent Roll'!$B6="","",IF(Rents!FI$3&lt;'Res Rent Roll'!$J6,'Res Rent Roll'!$H6*'Res Rent Roll'!$C6*(1+'Property Summary'!$L$18)^(Rents!FI$2-1),'Res Rent Roll'!$I6*'Res Rent Roll'!$C6*(1+'Property Summary'!$L$18)^(Rents!FI$2-1)))</f>
        <v>5921.1279326367057</v>
      </c>
      <c r="FJ6" s="47">
        <f>IF('Res Rent Roll'!$B6="","",IF(Rents!FJ$3&lt;'Res Rent Roll'!$J6,'Res Rent Roll'!$H6*'Res Rent Roll'!$C6*(1+'Property Summary'!$L$18)^(Rents!FJ$2-1),'Res Rent Roll'!$I6*'Res Rent Roll'!$C6*(1+'Property Summary'!$L$18)^(Rents!FJ$2-1)))</f>
        <v>5921.1279326367057</v>
      </c>
      <c r="FK6" s="47">
        <f>IF('Res Rent Roll'!$B6="","",IF(Rents!FK$3&lt;'Res Rent Roll'!$J6,'Res Rent Roll'!$H6*'Res Rent Roll'!$C6*(1+'Property Summary'!$L$18)^(Rents!FK$2-1),'Res Rent Roll'!$I6*'Res Rent Roll'!$C6*(1+'Property Summary'!$L$18)^(Rents!FK$2-1)))</f>
        <v>5921.1279326367057</v>
      </c>
      <c r="FL6" s="47">
        <f>IF('Res Rent Roll'!$B6="","",IF(Rents!FL$3&lt;'Res Rent Roll'!$J6,'Res Rent Roll'!$H6*'Res Rent Roll'!$C6*(1+'Property Summary'!$L$18)^(Rents!FL$2-1),'Res Rent Roll'!$I6*'Res Rent Roll'!$C6*(1+'Property Summary'!$L$18)^(Rents!FL$2-1)))</f>
        <v>5921.1279326367057</v>
      </c>
      <c r="FM6" s="47">
        <f>IF('Res Rent Roll'!$B6="","",IF(Rents!FM$3&lt;'Res Rent Roll'!$J6,'Res Rent Roll'!$H6*'Res Rent Roll'!$C6*(1+'Property Summary'!$L$18)^(Rents!FM$2-1),'Res Rent Roll'!$I6*'Res Rent Roll'!$C6*(1+'Property Summary'!$L$18)^(Rents!FM$2-1)))</f>
        <v>5921.1279326367057</v>
      </c>
      <c r="FN6" s="47">
        <f>IF('Res Rent Roll'!$B6="","",IF(Rents!FN$3&lt;'Res Rent Roll'!$J6,'Res Rent Roll'!$H6*'Res Rent Roll'!$C6*(1+'Property Summary'!$L$18)^(Rents!FN$2-1),'Res Rent Roll'!$I6*'Res Rent Roll'!$C6*(1+'Property Summary'!$L$18)^(Rents!FN$2-1)))</f>
        <v>5921.1279326367057</v>
      </c>
      <c r="FO6" s="47">
        <f>IF('Res Rent Roll'!$B6="","",IF(Rents!FO$3&lt;'Res Rent Roll'!$J6,'Res Rent Roll'!$H6*'Res Rent Roll'!$C6*(1+'Property Summary'!$L$18)^(Rents!FO$2-1),'Res Rent Roll'!$I6*'Res Rent Roll'!$C6*(1+'Property Summary'!$L$18)^(Rents!FO$2-1)))</f>
        <v>5921.1279326367057</v>
      </c>
      <c r="FP6" s="47">
        <f>IF('Res Rent Roll'!$B6="","",IF(Rents!FP$3&lt;'Res Rent Roll'!$J6,'Res Rent Roll'!$H6*'Res Rent Roll'!$C6*(1+'Property Summary'!$L$18)^(Rents!FP$2-1),'Res Rent Roll'!$I6*'Res Rent Roll'!$C6*(1+'Property Summary'!$L$18)^(Rents!FP$2-1)))</f>
        <v>6098.761770615808</v>
      </c>
      <c r="FQ6" s="47">
        <f>IF('Res Rent Roll'!$B6="","",IF(Rents!FQ$3&lt;'Res Rent Roll'!$J6,'Res Rent Roll'!$H6*'Res Rent Roll'!$C6*(1+'Property Summary'!$L$18)^(Rents!FQ$2-1),'Res Rent Roll'!$I6*'Res Rent Roll'!$C6*(1+'Property Summary'!$L$18)^(Rents!FQ$2-1)))</f>
        <v>6098.761770615808</v>
      </c>
      <c r="FR6" s="47">
        <f>IF('Res Rent Roll'!$B6="","",IF(Rents!FR$3&lt;'Res Rent Roll'!$J6,'Res Rent Roll'!$H6*'Res Rent Roll'!$C6*(1+'Property Summary'!$L$18)^(Rents!FR$2-1),'Res Rent Roll'!$I6*'Res Rent Roll'!$C6*(1+'Property Summary'!$L$18)^(Rents!FR$2-1)))</f>
        <v>6098.761770615808</v>
      </c>
      <c r="FS6" s="47">
        <f>IF('Res Rent Roll'!$B6="","",IF(Rents!FS$3&lt;'Res Rent Roll'!$J6,'Res Rent Roll'!$H6*'Res Rent Roll'!$C6*(1+'Property Summary'!$L$18)^(Rents!FS$2-1),'Res Rent Roll'!$I6*'Res Rent Roll'!$C6*(1+'Property Summary'!$L$18)^(Rents!FS$2-1)))</f>
        <v>6098.761770615808</v>
      </c>
      <c r="FT6" s="47">
        <f>IF('Res Rent Roll'!$B6="","",IF(Rents!FT$3&lt;'Res Rent Roll'!$J6,'Res Rent Roll'!$H6*'Res Rent Roll'!$C6*(1+'Property Summary'!$L$18)^(Rents!FT$2-1),'Res Rent Roll'!$I6*'Res Rent Roll'!$C6*(1+'Property Summary'!$L$18)^(Rents!FT$2-1)))</f>
        <v>6098.761770615808</v>
      </c>
      <c r="FU6" s="47">
        <f>IF('Res Rent Roll'!$B6="","",IF(Rents!FU$3&lt;'Res Rent Roll'!$J6,'Res Rent Roll'!$H6*'Res Rent Roll'!$C6*(1+'Property Summary'!$L$18)^(Rents!FU$2-1),'Res Rent Roll'!$I6*'Res Rent Roll'!$C6*(1+'Property Summary'!$L$18)^(Rents!FU$2-1)))</f>
        <v>6098.761770615808</v>
      </c>
      <c r="FV6" s="47">
        <f>IF('Res Rent Roll'!$B6="","",IF(Rents!FV$3&lt;'Res Rent Roll'!$J6,'Res Rent Roll'!$H6*'Res Rent Roll'!$C6*(1+'Property Summary'!$L$18)^(Rents!FV$2-1),'Res Rent Roll'!$I6*'Res Rent Roll'!$C6*(1+'Property Summary'!$L$18)^(Rents!FV$2-1)))</f>
        <v>6098.761770615808</v>
      </c>
      <c r="FW6" s="47">
        <f>IF('Res Rent Roll'!$B6="","",IF(Rents!FW$3&lt;'Res Rent Roll'!$J6,'Res Rent Roll'!$H6*'Res Rent Roll'!$C6*(1+'Property Summary'!$L$18)^(Rents!FW$2-1),'Res Rent Roll'!$I6*'Res Rent Roll'!$C6*(1+'Property Summary'!$L$18)^(Rents!FW$2-1)))</f>
        <v>6098.761770615808</v>
      </c>
      <c r="FX6" s="47">
        <f>IF('Res Rent Roll'!$B6="","",IF(Rents!FX$3&lt;'Res Rent Roll'!$J6,'Res Rent Roll'!$H6*'Res Rent Roll'!$C6*(1+'Property Summary'!$L$18)^(Rents!FX$2-1),'Res Rent Roll'!$I6*'Res Rent Roll'!$C6*(1+'Property Summary'!$L$18)^(Rents!FX$2-1)))</f>
        <v>6098.761770615808</v>
      </c>
      <c r="FY6" s="47">
        <f>IF('Res Rent Roll'!$B6="","",IF(Rents!FY$3&lt;'Res Rent Roll'!$J6,'Res Rent Roll'!$H6*'Res Rent Roll'!$C6*(1+'Property Summary'!$L$18)^(Rents!FY$2-1),'Res Rent Roll'!$I6*'Res Rent Roll'!$C6*(1+'Property Summary'!$L$18)^(Rents!FY$2-1)))</f>
        <v>6098.761770615808</v>
      </c>
      <c r="FZ6" s="47">
        <f>IF('Res Rent Roll'!$B6="","",IF(Rents!FZ$3&lt;'Res Rent Roll'!$J6,'Res Rent Roll'!$H6*'Res Rent Roll'!$C6*(1+'Property Summary'!$L$18)^(Rents!FZ$2-1),'Res Rent Roll'!$I6*'Res Rent Roll'!$C6*(1+'Property Summary'!$L$18)^(Rents!FZ$2-1)))</f>
        <v>6098.761770615808</v>
      </c>
      <c r="GA6" s="48">
        <f>IF('Res Rent Roll'!$B6="","",IF(Rents!GA$3&lt;'Res Rent Roll'!$J6,'Res Rent Roll'!$H6*'Res Rent Roll'!$C6*(1+'Property Summary'!$L$18)^(Rents!GA$2-1),'Res Rent Roll'!$I6*'Res Rent Roll'!$C6*(1+'Property Summary'!$L$18)^(Rents!GA$2-1)))</f>
        <v>6098.761770615808</v>
      </c>
    </row>
    <row r="7" spans="2:183" x14ac:dyDescent="0.3">
      <c r="B7" s="42" t="str">
        <f>IF('Res Rent Roll'!$B7="","",'Res Rent Roll'!$B7)</f>
        <v>2-Bed A R1</v>
      </c>
      <c r="C7" s="43"/>
      <c r="D7" s="47">
        <f>IF('Res Rent Roll'!$B7="","",IF(Rents!D$3&lt;'Res Rent Roll'!$J7,'Res Rent Roll'!$H7*'Res Rent Roll'!$C7*(1+'Property Summary'!$L$18)^(Rents!D$2-1),'Res Rent Roll'!$I7*'Res Rent Roll'!$C7*(1+'Property Summary'!$L$18)^(Rents!D$2-1)))</f>
        <v>10932</v>
      </c>
      <c r="E7" s="47">
        <f>IF('Res Rent Roll'!$B7="","",IF(Rents!E$3&lt;'Res Rent Roll'!$J7,'Res Rent Roll'!$H7*'Res Rent Roll'!$C7*(1+'Property Summary'!$L$18)^(Rents!E$2-1),'Res Rent Roll'!$I7*'Res Rent Roll'!$C7*(1+'Property Summary'!$L$18)^(Rents!E$2-1)))</f>
        <v>10932</v>
      </c>
      <c r="F7" s="47">
        <f>IF('Res Rent Roll'!$B7="","",IF(Rents!F$3&lt;'Res Rent Roll'!$J7,'Res Rent Roll'!$H7*'Res Rent Roll'!$C7*(1+'Property Summary'!$L$18)^(Rents!F$2-1),'Res Rent Roll'!$I7*'Res Rent Roll'!$C7*(1+'Property Summary'!$L$18)^(Rents!F$2-1)))</f>
        <v>10932</v>
      </c>
      <c r="G7" s="47">
        <f>IF('Res Rent Roll'!$B7="","",IF(Rents!G$3&lt;'Res Rent Roll'!$J7,'Res Rent Roll'!$H7*'Res Rent Roll'!$C7*(1+'Property Summary'!$L$18)^(Rents!G$2-1),'Res Rent Roll'!$I7*'Res Rent Roll'!$C7*(1+'Property Summary'!$L$18)^(Rents!G$2-1)))</f>
        <v>10932</v>
      </c>
      <c r="H7" s="47">
        <f>IF('Res Rent Roll'!$B7="","",IF(Rents!H$3&lt;'Res Rent Roll'!$J7,'Res Rent Roll'!$H7*'Res Rent Roll'!$C7*(1+'Property Summary'!$L$18)^(Rents!H$2-1),'Res Rent Roll'!$I7*'Res Rent Roll'!$C7*(1+'Property Summary'!$L$18)^(Rents!H$2-1)))</f>
        <v>10932</v>
      </c>
      <c r="I7" s="47">
        <f>IF('Res Rent Roll'!$B7="","",IF(Rents!I$3&lt;'Res Rent Roll'!$J7,'Res Rent Roll'!$H7*'Res Rent Roll'!$C7*(1+'Property Summary'!$L$18)^(Rents!I$2-1),'Res Rent Roll'!$I7*'Res Rent Roll'!$C7*(1+'Property Summary'!$L$18)^(Rents!I$2-1)))</f>
        <v>12864</v>
      </c>
      <c r="J7" s="47">
        <f>IF('Res Rent Roll'!$B7="","",IF(Rents!J$3&lt;'Res Rent Roll'!$J7,'Res Rent Roll'!$H7*'Res Rent Roll'!$C7*(1+'Property Summary'!$L$18)^(Rents!J$2-1),'Res Rent Roll'!$I7*'Res Rent Roll'!$C7*(1+'Property Summary'!$L$18)^(Rents!J$2-1)))</f>
        <v>12864</v>
      </c>
      <c r="K7" s="47">
        <f>IF('Res Rent Roll'!$B7="","",IF(Rents!K$3&lt;'Res Rent Roll'!$J7,'Res Rent Roll'!$H7*'Res Rent Roll'!$C7*(1+'Property Summary'!$L$18)^(Rents!K$2-1),'Res Rent Roll'!$I7*'Res Rent Roll'!$C7*(1+'Property Summary'!$L$18)^(Rents!K$2-1)))</f>
        <v>12864</v>
      </c>
      <c r="L7" s="47">
        <f>IF('Res Rent Roll'!$B7="","",IF(Rents!L$3&lt;'Res Rent Roll'!$J7,'Res Rent Roll'!$H7*'Res Rent Roll'!$C7*(1+'Property Summary'!$L$18)^(Rents!L$2-1),'Res Rent Roll'!$I7*'Res Rent Roll'!$C7*(1+'Property Summary'!$L$18)^(Rents!L$2-1)))</f>
        <v>12864</v>
      </c>
      <c r="M7" s="47">
        <f>IF('Res Rent Roll'!$B7="","",IF(Rents!M$3&lt;'Res Rent Roll'!$J7,'Res Rent Roll'!$H7*'Res Rent Roll'!$C7*(1+'Property Summary'!$L$18)^(Rents!M$2-1),'Res Rent Roll'!$I7*'Res Rent Roll'!$C7*(1+'Property Summary'!$L$18)^(Rents!M$2-1)))</f>
        <v>12864</v>
      </c>
      <c r="N7" s="47">
        <f>IF('Res Rent Roll'!$B7="","",IF(Rents!N$3&lt;'Res Rent Roll'!$J7,'Res Rent Roll'!$H7*'Res Rent Roll'!$C7*(1+'Property Summary'!$L$18)^(Rents!N$2-1),'Res Rent Roll'!$I7*'Res Rent Roll'!$C7*(1+'Property Summary'!$L$18)^(Rents!N$2-1)))</f>
        <v>12864</v>
      </c>
      <c r="O7" s="47">
        <f>IF('Res Rent Roll'!$B7="","",IF(Rents!O$3&lt;'Res Rent Roll'!$J7,'Res Rent Roll'!$H7*'Res Rent Roll'!$C7*(1+'Property Summary'!$L$18)^(Rents!O$2-1),'Res Rent Roll'!$I7*'Res Rent Roll'!$C7*(1+'Property Summary'!$L$18)^(Rents!O$2-1)))</f>
        <v>12864</v>
      </c>
      <c r="P7" s="47">
        <f>IF('Res Rent Roll'!$B7="","",IF(Rents!P$3&lt;'Res Rent Roll'!$J7,'Res Rent Roll'!$H7*'Res Rent Roll'!$C7*(1+'Property Summary'!$L$18)^(Rents!P$2-1),'Res Rent Roll'!$I7*'Res Rent Roll'!$C7*(1+'Property Summary'!$L$18)^(Rents!P$2-1)))</f>
        <v>13249.92</v>
      </c>
      <c r="Q7" s="47">
        <f>IF('Res Rent Roll'!$B7="","",IF(Rents!Q$3&lt;'Res Rent Roll'!$J7,'Res Rent Roll'!$H7*'Res Rent Roll'!$C7*(1+'Property Summary'!$L$18)^(Rents!Q$2-1),'Res Rent Roll'!$I7*'Res Rent Roll'!$C7*(1+'Property Summary'!$L$18)^(Rents!Q$2-1)))</f>
        <v>13249.92</v>
      </c>
      <c r="R7" s="47">
        <f>IF('Res Rent Roll'!$B7="","",IF(Rents!R$3&lt;'Res Rent Roll'!$J7,'Res Rent Roll'!$H7*'Res Rent Roll'!$C7*(1+'Property Summary'!$L$18)^(Rents!R$2-1),'Res Rent Roll'!$I7*'Res Rent Roll'!$C7*(1+'Property Summary'!$L$18)^(Rents!R$2-1)))</f>
        <v>13249.92</v>
      </c>
      <c r="S7" s="47">
        <f>IF('Res Rent Roll'!$B7="","",IF(Rents!S$3&lt;'Res Rent Roll'!$J7,'Res Rent Roll'!$H7*'Res Rent Roll'!$C7*(1+'Property Summary'!$L$18)^(Rents!S$2-1),'Res Rent Roll'!$I7*'Res Rent Roll'!$C7*(1+'Property Summary'!$L$18)^(Rents!S$2-1)))</f>
        <v>13249.92</v>
      </c>
      <c r="T7" s="47">
        <f>IF('Res Rent Roll'!$B7="","",IF(Rents!T$3&lt;'Res Rent Roll'!$J7,'Res Rent Roll'!$H7*'Res Rent Roll'!$C7*(1+'Property Summary'!$L$18)^(Rents!T$2-1),'Res Rent Roll'!$I7*'Res Rent Roll'!$C7*(1+'Property Summary'!$L$18)^(Rents!T$2-1)))</f>
        <v>13249.92</v>
      </c>
      <c r="U7" s="47">
        <f>IF('Res Rent Roll'!$B7="","",IF(Rents!U$3&lt;'Res Rent Roll'!$J7,'Res Rent Roll'!$H7*'Res Rent Roll'!$C7*(1+'Property Summary'!$L$18)^(Rents!U$2-1),'Res Rent Roll'!$I7*'Res Rent Roll'!$C7*(1+'Property Summary'!$L$18)^(Rents!U$2-1)))</f>
        <v>13249.92</v>
      </c>
      <c r="V7" s="47">
        <f>IF('Res Rent Roll'!$B7="","",IF(Rents!V$3&lt;'Res Rent Roll'!$J7,'Res Rent Roll'!$H7*'Res Rent Roll'!$C7*(1+'Property Summary'!$L$18)^(Rents!V$2-1),'Res Rent Roll'!$I7*'Res Rent Roll'!$C7*(1+'Property Summary'!$L$18)^(Rents!V$2-1)))</f>
        <v>13249.92</v>
      </c>
      <c r="W7" s="47">
        <f>IF('Res Rent Roll'!$B7="","",IF(Rents!W$3&lt;'Res Rent Roll'!$J7,'Res Rent Roll'!$H7*'Res Rent Roll'!$C7*(1+'Property Summary'!$L$18)^(Rents!W$2-1),'Res Rent Roll'!$I7*'Res Rent Roll'!$C7*(1+'Property Summary'!$L$18)^(Rents!W$2-1)))</f>
        <v>13249.92</v>
      </c>
      <c r="X7" s="47">
        <f>IF('Res Rent Roll'!$B7="","",IF(Rents!X$3&lt;'Res Rent Roll'!$J7,'Res Rent Roll'!$H7*'Res Rent Roll'!$C7*(1+'Property Summary'!$L$18)^(Rents!X$2-1),'Res Rent Roll'!$I7*'Res Rent Roll'!$C7*(1+'Property Summary'!$L$18)^(Rents!X$2-1)))</f>
        <v>13249.92</v>
      </c>
      <c r="Y7" s="47">
        <f>IF('Res Rent Roll'!$B7="","",IF(Rents!Y$3&lt;'Res Rent Roll'!$J7,'Res Rent Roll'!$H7*'Res Rent Roll'!$C7*(1+'Property Summary'!$L$18)^(Rents!Y$2-1),'Res Rent Roll'!$I7*'Res Rent Roll'!$C7*(1+'Property Summary'!$L$18)^(Rents!Y$2-1)))</f>
        <v>13249.92</v>
      </c>
      <c r="Z7" s="47">
        <f>IF('Res Rent Roll'!$B7="","",IF(Rents!Z$3&lt;'Res Rent Roll'!$J7,'Res Rent Roll'!$H7*'Res Rent Roll'!$C7*(1+'Property Summary'!$L$18)^(Rents!Z$2-1),'Res Rent Roll'!$I7*'Res Rent Roll'!$C7*(1+'Property Summary'!$L$18)^(Rents!Z$2-1)))</f>
        <v>13249.92</v>
      </c>
      <c r="AA7" s="47">
        <f>IF('Res Rent Roll'!$B7="","",IF(Rents!AA$3&lt;'Res Rent Roll'!$J7,'Res Rent Roll'!$H7*'Res Rent Roll'!$C7*(1+'Property Summary'!$L$18)^(Rents!AA$2-1),'Res Rent Roll'!$I7*'Res Rent Roll'!$C7*(1+'Property Summary'!$L$18)^(Rents!AA$2-1)))</f>
        <v>13249.92</v>
      </c>
      <c r="AB7" s="47">
        <f>IF('Res Rent Roll'!$B7="","",IF(Rents!AB$3&lt;'Res Rent Roll'!$J7,'Res Rent Roll'!$H7*'Res Rent Roll'!$C7*(1+'Property Summary'!$L$18)^(Rents!AB$2-1),'Res Rent Roll'!$I7*'Res Rent Roll'!$C7*(1+'Property Summary'!$L$18)^(Rents!AB$2-1)))</f>
        <v>13647.417599999999</v>
      </c>
      <c r="AC7" s="47">
        <f>IF('Res Rent Roll'!$B7="","",IF(Rents!AC$3&lt;'Res Rent Roll'!$J7,'Res Rent Roll'!$H7*'Res Rent Roll'!$C7*(1+'Property Summary'!$L$18)^(Rents!AC$2-1),'Res Rent Roll'!$I7*'Res Rent Roll'!$C7*(1+'Property Summary'!$L$18)^(Rents!AC$2-1)))</f>
        <v>13647.417599999999</v>
      </c>
      <c r="AD7" s="47">
        <f>IF('Res Rent Roll'!$B7="","",IF(Rents!AD$3&lt;'Res Rent Roll'!$J7,'Res Rent Roll'!$H7*'Res Rent Roll'!$C7*(1+'Property Summary'!$L$18)^(Rents!AD$2-1),'Res Rent Roll'!$I7*'Res Rent Roll'!$C7*(1+'Property Summary'!$L$18)^(Rents!AD$2-1)))</f>
        <v>13647.417599999999</v>
      </c>
      <c r="AE7" s="47">
        <f>IF('Res Rent Roll'!$B7="","",IF(Rents!AE$3&lt;'Res Rent Roll'!$J7,'Res Rent Roll'!$H7*'Res Rent Roll'!$C7*(1+'Property Summary'!$L$18)^(Rents!AE$2-1),'Res Rent Roll'!$I7*'Res Rent Roll'!$C7*(1+'Property Summary'!$L$18)^(Rents!AE$2-1)))</f>
        <v>13647.417599999999</v>
      </c>
      <c r="AF7" s="47">
        <f>IF('Res Rent Roll'!$B7="","",IF(Rents!AF$3&lt;'Res Rent Roll'!$J7,'Res Rent Roll'!$H7*'Res Rent Roll'!$C7*(1+'Property Summary'!$L$18)^(Rents!AF$2-1),'Res Rent Roll'!$I7*'Res Rent Roll'!$C7*(1+'Property Summary'!$L$18)^(Rents!AF$2-1)))</f>
        <v>13647.417599999999</v>
      </c>
      <c r="AG7" s="47">
        <f>IF('Res Rent Roll'!$B7="","",IF(Rents!AG$3&lt;'Res Rent Roll'!$J7,'Res Rent Roll'!$H7*'Res Rent Roll'!$C7*(1+'Property Summary'!$L$18)^(Rents!AG$2-1),'Res Rent Roll'!$I7*'Res Rent Roll'!$C7*(1+'Property Summary'!$L$18)^(Rents!AG$2-1)))</f>
        <v>13647.417599999999</v>
      </c>
      <c r="AH7" s="47">
        <f>IF('Res Rent Roll'!$B7="","",IF(Rents!AH$3&lt;'Res Rent Roll'!$J7,'Res Rent Roll'!$H7*'Res Rent Roll'!$C7*(1+'Property Summary'!$L$18)^(Rents!AH$2-1),'Res Rent Roll'!$I7*'Res Rent Roll'!$C7*(1+'Property Summary'!$L$18)^(Rents!AH$2-1)))</f>
        <v>13647.417599999999</v>
      </c>
      <c r="AI7" s="47">
        <f>IF('Res Rent Roll'!$B7="","",IF(Rents!AI$3&lt;'Res Rent Roll'!$J7,'Res Rent Roll'!$H7*'Res Rent Roll'!$C7*(1+'Property Summary'!$L$18)^(Rents!AI$2-1),'Res Rent Roll'!$I7*'Res Rent Roll'!$C7*(1+'Property Summary'!$L$18)^(Rents!AI$2-1)))</f>
        <v>13647.417599999999</v>
      </c>
      <c r="AJ7" s="47">
        <f>IF('Res Rent Roll'!$B7="","",IF(Rents!AJ$3&lt;'Res Rent Roll'!$J7,'Res Rent Roll'!$H7*'Res Rent Roll'!$C7*(1+'Property Summary'!$L$18)^(Rents!AJ$2-1),'Res Rent Roll'!$I7*'Res Rent Roll'!$C7*(1+'Property Summary'!$L$18)^(Rents!AJ$2-1)))</f>
        <v>13647.417599999999</v>
      </c>
      <c r="AK7" s="47">
        <f>IF('Res Rent Roll'!$B7="","",IF(Rents!AK$3&lt;'Res Rent Roll'!$J7,'Res Rent Roll'!$H7*'Res Rent Roll'!$C7*(1+'Property Summary'!$L$18)^(Rents!AK$2-1),'Res Rent Roll'!$I7*'Res Rent Roll'!$C7*(1+'Property Summary'!$L$18)^(Rents!AK$2-1)))</f>
        <v>13647.417599999999</v>
      </c>
      <c r="AL7" s="47">
        <f>IF('Res Rent Roll'!$B7="","",IF(Rents!AL$3&lt;'Res Rent Roll'!$J7,'Res Rent Roll'!$H7*'Res Rent Roll'!$C7*(1+'Property Summary'!$L$18)^(Rents!AL$2-1),'Res Rent Roll'!$I7*'Res Rent Roll'!$C7*(1+'Property Summary'!$L$18)^(Rents!AL$2-1)))</f>
        <v>13647.417599999999</v>
      </c>
      <c r="AM7" s="47">
        <f>IF('Res Rent Roll'!$B7="","",IF(Rents!AM$3&lt;'Res Rent Roll'!$J7,'Res Rent Roll'!$H7*'Res Rent Roll'!$C7*(1+'Property Summary'!$L$18)^(Rents!AM$2-1),'Res Rent Roll'!$I7*'Res Rent Roll'!$C7*(1+'Property Summary'!$L$18)^(Rents!AM$2-1)))</f>
        <v>13647.417599999999</v>
      </c>
      <c r="AN7" s="47">
        <f>IF('Res Rent Roll'!$B7="","",IF(Rents!AN$3&lt;'Res Rent Roll'!$J7,'Res Rent Roll'!$H7*'Res Rent Roll'!$C7*(1+'Property Summary'!$L$18)^(Rents!AN$2-1),'Res Rent Roll'!$I7*'Res Rent Roll'!$C7*(1+'Property Summary'!$L$18)^(Rents!AN$2-1)))</f>
        <v>14056.840128</v>
      </c>
      <c r="AO7" s="47">
        <f>IF('Res Rent Roll'!$B7="","",IF(Rents!AO$3&lt;'Res Rent Roll'!$J7,'Res Rent Roll'!$H7*'Res Rent Roll'!$C7*(1+'Property Summary'!$L$18)^(Rents!AO$2-1),'Res Rent Roll'!$I7*'Res Rent Roll'!$C7*(1+'Property Summary'!$L$18)^(Rents!AO$2-1)))</f>
        <v>14056.840128</v>
      </c>
      <c r="AP7" s="47">
        <f>IF('Res Rent Roll'!$B7="","",IF(Rents!AP$3&lt;'Res Rent Roll'!$J7,'Res Rent Roll'!$H7*'Res Rent Roll'!$C7*(1+'Property Summary'!$L$18)^(Rents!AP$2-1),'Res Rent Roll'!$I7*'Res Rent Roll'!$C7*(1+'Property Summary'!$L$18)^(Rents!AP$2-1)))</f>
        <v>14056.840128</v>
      </c>
      <c r="AQ7" s="47">
        <f>IF('Res Rent Roll'!$B7="","",IF(Rents!AQ$3&lt;'Res Rent Roll'!$J7,'Res Rent Roll'!$H7*'Res Rent Roll'!$C7*(1+'Property Summary'!$L$18)^(Rents!AQ$2-1),'Res Rent Roll'!$I7*'Res Rent Roll'!$C7*(1+'Property Summary'!$L$18)^(Rents!AQ$2-1)))</f>
        <v>14056.840128</v>
      </c>
      <c r="AR7" s="47">
        <f>IF('Res Rent Roll'!$B7="","",IF(Rents!AR$3&lt;'Res Rent Roll'!$J7,'Res Rent Roll'!$H7*'Res Rent Roll'!$C7*(1+'Property Summary'!$L$18)^(Rents!AR$2-1),'Res Rent Roll'!$I7*'Res Rent Roll'!$C7*(1+'Property Summary'!$L$18)^(Rents!AR$2-1)))</f>
        <v>14056.840128</v>
      </c>
      <c r="AS7" s="47">
        <f>IF('Res Rent Roll'!$B7="","",IF(Rents!AS$3&lt;'Res Rent Roll'!$J7,'Res Rent Roll'!$H7*'Res Rent Roll'!$C7*(1+'Property Summary'!$L$18)^(Rents!AS$2-1),'Res Rent Roll'!$I7*'Res Rent Roll'!$C7*(1+'Property Summary'!$L$18)^(Rents!AS$2-1)))</f>
        <v>14056.840128</v>
      </c>
      <c r="AT7" s="47">
        <f>IF('Res Rent Roll'!$B7="","",IF(Rents!AT$3&lt;'Res Rent Roll'!$J7,'Res Rent Roll'!$H7*'Res Rent Roll'!$C7*(1+'Property Summary'!$L$18)^(Rents!AT$2-1),'Res Rent Roll'!$I7*'Res Rent Roll'!$C7*(1+'Property Summary'!$L$18)^(Rents!AT$2-1)))</f>
        <v>14056.840128</v>
      </c>
      <c r="AU7" s="47">
        <f>IF('Res Rent Roll'!$B7="","",IF(Rents!AU$3&lt;'Res Rent Roll'!$J7,'Res Rent Roll'!$H7*'Res Rent Roll'!$C7*(1+'Property Summary'!$L$18)^(Rents!AU$2-1),'Res Rent Roll'!$I7*'Res Rent Roll'!$C7*(1+'Property Summary'!$L$18)^(Rents!AU$2-1)))</f>
        <v>14056.840128</v>
      </c>
      <c r="AV7" s="47">
        <f>IF('Res Rent Roll'!$B7="","",IF(Rents!AV$3&lt;'Res Rent Roll'!$J7,'Res Rent Roll'!$H7*'Res Rent Roll'!$C7*(1+'Property Summary'!$L$18)^(Rents!AV$2-1),'Res Rent Roll'!$I7*'Res Rent Roll'!$C7*(1+'Property Summary'!$L$18)^(Rents!AV$2-1)))</f>
        <v>14056.840128</v>
      </c>
      <c r="AW7" s="47">
        <f>IF('Res Rent Roll'!$B7="","",IF(Rents!AW$3&lt;'Res Rent Roll'!$J7,'Res Rent Roll'!$H7*'Res Rent Roll'!$C7*(1+'Property Summary'!$L$18)^(Rents!AW$2-1),'Res Rent Roll'!$I7*'Res Rent Roll'!$C7*(1+'Property Summary'!$L$18)^(Rents!AW$2-1)))</f>
        <v>14056.840128</v>
      </c>
      <c r="AX7" s="47">
        <f>IF('Res Rent Roll'!$B7="","",IF(Rents!AX$3&lt;'Res Rent Roll'!$J7,'Res Rent Roll'!$H7*'Res Rent Roll'!$C7*(1+'Property Summary'!$L$18)^(Rents!AX$2-1),'Res Rent Roll'!$I7*'Res Rent Roll'!$C7*(1+'Property Summary'!$L$18)^(Rents!AX$2-1)))</f>
        <v>14056.840128</v>
      </c>
      <c r="AY7" s="47">
        <f>IF('Res Rent Roll'!$B7="","",IF(Rents!AY$3&lt;'Res Rent Roll'!$J7,'Res Rent Roll'!$H7*'Res Rent Roll'!$C7*(1+'Property Summary'!$L$18)^(Rents!AY$2-1),'Res Rent Roll'!$I7*'Res Rent Roll'!$C7*(1+'Property Summary'!$L$18)^(Rents!AY$2-1)))</f>
        <v>14056.840128</v>
      </c>
      <c r="AZ7" s="47">
        <f>IF('Res Rent Roll'!$B7="","",IF(Rents!AZ$3&lt;'Res Rent Roll'!$J7,'Res Rent Roll'!$H7*'Res Rent Roll'!$C7*(1+'Property Summary'!$L$18)^(Rents!AZ$2-1),'Res Rent Roll'!$I7*'Res Rent Roll'!$C7*(1+'Property Summary'!$L$18)^(Rents!AZ$2-1)))</f>
        <v>14478.54533184</v>
      </c>
      <c r="BA7" s="47">
        <f>IF('Res Rent Roll'!$B7="","",IF(Rents!BA$3&lt;'Res Rent Roll'!$J7,'Res Rent Roll'!$H7*'Res Rent Roll'!$C7*(1+'Property Summary'!$L$18)^(Rents!BA$2-1),'Res Rent Roll'!$I7*'Res Rent Roll'!$C7*(1+'Property Summary'!$L$18)^(Rents!BA$2-1)))</f>
        <v>14478.54533184</v>
      </c>
      <c r="BB7" s="47">
        <f>IF('Res Rent Roll'!$B7="","",IF(Rents!BB$3&lt;'Res Rent Roll'!$J7,'Res Rent Roll'!$H7*'Res Rent Roll'!$C7*(1+'Property Summary'!$L$18)^(Rents!BB$2-1),'Res Rent Roll'!$I7*'Res Rent Roll'!$C7*(1+'Property Summary'!$L$18)^(Rents!BB$2-1)))</f>
        <v>14478.54533184</v>
      </c>
      <c r="BC7" s="47">
        <f>IF('Res Rent Roll'!$B7="","",IF(Rents!BC$3&lt;'Res Rent Roll'!$J7,'Res Rent Roll'!$H7*'Res Rent Roll'!$C7*(1+'Property Summary'!$L$18)^(Rents!BC$2-1),'Res Rent Roll'!$I7*'Res Rent Roll'!$C7*(1+'Property Summary'!$L$18)^(Rents!BC$2-1)))</f>
        <v>14478.54533184</v>
      </c>
      <c r="BD7" s="47">
        <f>IF('Res Rent Roll'!$B7="","",IF(Rents!BD$3&lt;'Res Rent Roll'!$J7,'Res Rent Roll'!$H7*'Res Rent Roll'!$C7*(1+'Property Summary'!$L$18)^(Rents!BD$2-1),'Res Rent Roll'!$I7*'Res Rent Roll'!$C7*(1+'Property Summary'!$L$18)^(Rents!BD$2-1)))</f>
        <v>14478.54533184</v>
      </c>
      <c r="BE7" s="47">
        <f>IF('Res Rent Roll'!$B7="","",IF(Rents!BE$3&lt;'Res Rent Roll'!$J7,'Res Rent Roll'!$H7*'Res Rent Roll'!$C7*(1+'Property Summary'!$L$18)^(Rents!BE$2-1),'Res Rent Roll'!$I7*'Res Rent Roll'!$C7*(1+'Property Summary'!$L$18)^(Rents!BE$2-1)))</f>
        <v>14478.54533184</v>
      </c>
      <c r="BF7" s="47">
        <f>IF('Res Rent Roll'!$B7="","",IF(Rents!BF$3&lt;'Res Rent Roll'!$J7,'Res Rent Roll'!$H7*'Res Rent Roll'!$C7*(1+'Property Summary'!$L$18)^(Rents!BF$2-1),'Res Rent Roll'!$I7*'Res Rent Roll'!$C7*(1+'Property Summary'!$L$18)^(Rents!BF$2-1)))</f>
        <v>14478.54533184</v>
      </c>
      <c r="BG7" s="47">
        <f>IF('Res Rent Roll'!$B7="","",IF(Rents!BG$3&lt;'Res Rent Roll'!$J7,'Res Rent Roll'!$H7*'Res Rent Roll'!$C7*(1+'Property Summary'!$L$18)^(Rents!BG$2-1),'Res Rent Roll'!$I7*'Res Rent Roll'!$C7*(1+'Property Summary'!$L$18)^(Rents!BG$2-1)))</f>
        <v>14478.54533184</v>
      </c>
      <c r="BH7" s="47">
        <f>IF('Res Rent Roll'!$B7="","",IF(Rents!BH$3&lt;'Res Rent Roll'!$J7,'Res Rent Roll'!$H7*'Res Rent Roll'!$C7*(1+'Property Summary'!$L$18)^(Rents!BH$2-1),'Res Rent Roll'!$I7*'Res Rent Roll'!$C7*(1+'Property Summary'!$L$18)^(Rents!BH$2-1)))</f>
        <v>14478.54533184</v>
      </c>
      <c r="BI7" s="47">
        <f>IF('Res Rent Roll'!$B7="","",IF(Rents!BI$3&lt;'Res Rent Roll'!$J7,'Res Rent Roll'!$H7*'Res Rent Roll'!$C7*(1+'Property Summary'!$L$18)^(Rents!BI$2-1),'Res Rent Roll'!$I7*'Res Rent Roll'!$C7*(1+'Property Summary'!$L$18)^(Rents!BI$2-1)))</f>
        <v>14478.54533184</v>
      </c>
      <c r="BJ7" s="47">
        <f>IF('Res Rent Roll'!$B7="","",IF(Rents!BJ$3&lt;'Res Rent Roll'!$J7,'Res Rent Roll'!$H7*'Res Rent Roll'!$C7*(1+'Property Summary'!$L$18)^(Rents!BJ$2-1),'Res Rent Roll'!$I7*'Res Rent Roll'!$C7*(1+'Property Summary'!$L$18)^(Rents!BJ$2-1)))</f>
        <v>14478.54533184</v>
      </c>
      <c r="BK7" s="47">
        <f>IF('Res Rent Roll'!$B7="","",IF(Rents!BK$3&lt;'Res Rent Roll'!$J7,'Res Rent Roll'!$H7*'Res Rent Roll'!$C7*(1+'Property Summary'!$L$18)^(Rents!BK$2-1),'Res Rent Roll'!$I7*'Res Rent Roll'!$C7*(1+'Property Summary'!$L$18)^(Rents!BK$2-1)))</f>
        <v>14478.54533184</v>
      </c>
      <c r="BL7" s="47">
        <f>IF('Res Rent Roll'!$B7="","",IF(Rents!BL$3&lt;'Res Rent Roll'!$J7,'Res Rent Roll'!$H7*'Res Rent Roll'!$C7*(1+'Property Summary'!$L$18)^(Rents!BL$2-1),'Res Rent Roll'!$I7*'Res Rent Roll'!$C7*(1+'Property Summary'!$L$18)^(Rents!BL$2-1)))</f>
        <v>14912.901691795198</v>
      </c>
      <c r="BM7" s="47">
        <f>IF('Res Rent Roll'!$B7="","",IF(Rents!BM$3&lt;'Res Rent Roll'!$J7,'Res Rent Roll'!$H7*'Res Rent Roll'!$C7*(1+'Property Summary'!$L$18)^(Rents!BM$2-1),'Res Rent Roll'!$I7*'Res Rent Roll'!$C7*(1+'Property Summary'!$L$18)^(Rents!BM$2-1)))</f>
        <v>14912.901691795198</v>
      </c>
      <c r="BN7" s="47">
        <f>IF('Res Rent Roll'!$B7="","",IF(Rents!BN$3&lt;'Res Rent Roll'!$J7,'Res Rent Roll'!$H7*'Res Rent Roll'!$C7*(1+'Property Summary'!$L$18)^(Rents!BN$2-1),'Res Rent Roll'!$I7*'Res Rent Roll'!$C7*(1+'Property Summary'!$L$18)^(Rents!BN$2-1)))</f>
        <v>14912.901691795198</v>
      </c>
      <c r="BO7" s="47">
        <f>IF('Res Rent Roll'!$B7="","",IF(Rents!BO$3&lt;'Res Rent Roll'!$J7,'Res Rent Roll'!$H7*'Res Rent Roll'!$C7*(1+'Property Summary'!$L$18)^(Rents!BO$2-1),'Res Rent Roll'!$I7*'Res Rent Roll'!$C7*(1+'Property Summary'!$L$18)^(Rents!BO$2-1)))</f>
        <v>14912.901691795198</v>
      </c>
      <c r="BP7" s="47">
        <f>IF('Res Rent Roll'!$B7="","",IF(Rents!BP$3&lt;'Res Rent Roll'!$J7,'Res Rent Roll'!$H7*'Res Rent Roll'!$C7*(1+'Property Summary'!$L$18)^(Rents!BP$2-1),'Res Rent Roll'!$I7*'Res Rent Roll'!$C7*(1+'Property Summary'!$L$18)^(Rents!BP$2-1)))</f>
        <v>14912.901691795198</v>
      </c>
      <c r="BQ7" s="47">
        <f>IF('Res Rent Roll'!$B7="","",IF(Rents!BQ$3&lt;'Res Rent Roll'!$J7,'Res Rent Roll'!$H7*'Res Rent Roll'!$C7*(1+'Property Summary'!$L$18)^(Rents!BQ$2-1),'Res Rent Roll'!$I7*'Res Rent Roll'!$C7*(1+'Property Summary'!$L$18)^(Rents!BQ$2-1)))</f>
        <v>14912.901691795198</v>
      </c>
      <c r="BR7" s="47">
        <f>IF('Res Rent Roll'!$B7="","",IF(Rents!BR$3&lt;'Res Rent Roll'!$J7,'Res Rent Roll'!$H7*'Res Rent Roll'!$C7*(1+'Property Summary'!$L$18)^(Rents!BR$2-1),'Res Rent Roll'!$I7*'Res Rent Roll'!$C7*(1+'Property Summary'!$L$18)^(Rents!BR$2-1)))</f>
        <v>14912.901691795198</v>
      </c>
      <c r="BS7" s="47">
        <f>IF('Res Rent Roll'!$B7="","",IF(Rents!BS$3&lt;'Res Rent Roll'!$J7,'Res Rent Roll'!$H7*'Res Rent Roll'!$C7*(1+'Property Summary'!$L$18)^(Rents!BS$2-1),'Res Rent Roll'!$I7*'Res Rent Roll'!$C7*(1+'Property Summary'!$L$18)^(Rents!BS$2-1)))</f>
        <v>14912.901691795198</v>
      </c>
      <c r="BT7" s="47">
        <f>IF('Res Rent Roll'!$B7="","",IF(Rents!BT$3&lt;'Res Rent Roll'!$J7,'Res Rent Roll'!$H7*'Res Rent Roll'!$C7*(1+'Property Summary'!$L$18)^(Rents!BT$2-1),'Res Rent Roll'!$I7*'Res Rent Roll'!$C7*(1+'Property Summary'!$L$18)^(Rents!BT$2-1)))</f>
        <v>14912.901691795198</v>
      </c>
      <c r="BU7" s="47">
        <f>IF('Res Rent Roll'!$B7="","",IF(Rents!BU$3&lt;'Res Rent Roll'!$J7,'Res Rent Roll'!$H7*'Res Rent Roll'!$C7*(1+'Property Summary'!$L$18)^(Rents!BU$2-1),'Res Rent Roll'!$I7*'Res Rent Roll'!$C7*(1+'Property Summary'!$L$18)^(Rents!BU$2-1)))</f>
        <v>14912.901691795198</v>
      </c>
      <c r="BV7" s="47">
        <f>IF('Res Rent Roll'!$B7="","",IF(Rents!BV$3&lt;'Res Rent Roll'!$J7,'Res Rent Roll'!$H7*'Res Rent Roll'!$C7*(1+'Property Summary'!$L$18)^(Rents!BV$2-1),'Res Rent Roll'!$I7*'Res Rent Roll'!$C7*(1+'Property Summary'!$L$18)^(Rents!BV$2-1)))</f>
        <v>14912.901691795198</v>
      </c>
      <c r="BW7" s="47">
        <f>IF('Res Rent Roll'!$B7="","",IF(Rents!BW$3&lt;'Res Rent Roll'!$J7,'Res Rent Roll'!$H7*'Res Rent Roll'!$C7*(1+'Property Summary'!$L$18)^(Rents!BW$2-1),'Res Rent Roll'!$I7*'Res Rent Roll'!$C7*(1+'Property Summary'!$L$18)^(Rents!BW$2-1)))</f>
        <v>14912.901691795198</v>
      </c>
      <c r="BX7" s="47">
        <f>IF('Res Rent Roll'!$B7="","",IF(Rents!BX$3&lt;'Res Rent Roll'!$J7,'Res Rent Roll'!$H7*'Res Rent Roll'!$C7*(1+'Property Summary'!$L$18)^(Rents!BX$2-1),'Res Rent Roll'!$I7*'Res Rent Roll'!$C7*(1+'Property Summary'!$L$18)^(Rents!BX$2-1)))</f>
        <v>15360.288742549055</v>
      </c>
      <c r="BY7" s="47">
        <f>IF('Res Rent Roll'!$B7="","",IF(Rents!BY$3&lt;'Res Rent Roll'!$J7,'Res Rent Roll'!$H7*'Res Rent Roll'!$C7*(1+'Property Summary'!$L$18)^(Rents!BY$2-1),'Res Rent Roll'!$I7*'Res Rent Roll'!$C7*(1+'Property Summary'!$L$18)^(Rents!BY$2-1)))</f>
        <v>15360.288742549055</v>
      </c>
      <c r="BZ7" s="47">
        <f>IF('Res Rent Roll'!$B7="","",IF(Rents!BZ$3&lt;'Res Rent Roll'!$J7,'Res Rent Roll'!$H7*'Res Rent Roll'!$C7*(1+'Property Summary'!$L$18)^(Rents!BZ$2-1),'Res Rent Roll'!$I7*'Res Rent Roll'!$C7*(1+'Property Summary'!$L$18)^(Rents!BZ$2-1)))</f>
        <v>15360.288742549055</v>
      </c>
      <c r="CA7" s="47">
        <f>IF('Res Rent Roll'!$B7="","",IF(Rents!CA$3&lt;'Res Rent Roll'!$J7,'Res Rent Roll'!$H7*'Res Rent Roll'!$C7*(1+'Property Summary'!$L$18)^(Rents!CA$2-1),'Res Rent Roll'!$I7*'Res Rent Roll'!$C7*(1+'Property Summary'!$L$18)^(Rents!CA$2-1)))</f>
        <v>15360.288742549055</v>
      </c>
      <c r="CB7" s="47">
        <f>IF('Res Rent Roll'!$B7="","",IF(Rents!CB$3&lt;'Res Rent Roll'!$J7,'Res Rent Roll'!$H7*'Res Rent Roll'!$C7*(1+'Property Summary'!$L$18)^(Rents!CB$2-1),'Res Rent Roll'!$I7*'Res Rent Roll'!$C7*(1+'Property Summary'!$L$18)^(Rents!CB$2-1)))</f>
        <v>15360.288742549055</v>
      </c>
      <c r="CC7" s="47">
        <f>IF('Res Rent Roll'!$B7="","",IF(Rents!CC$3&lt;'Res Rent Roll'!$J7,'Res Rent Roll'!$H7*'Res Rent Roll'!$C7*(1+'Property Summary'!$L$18)^(Rents!CC$2-1),'Res Rent Roll'!$I7*'Res Rent Roll'!$C7*(1+'Property Summary'!$L$18)^(Rents!CC$2-1)))</f>
        <v>15360.288742549055</v>
      </c>
      <c r="CD7" s="47">
        <f>IF('Res Rent Roll'!$B7="","",IF(Rents!CD$3&lt;'Res Rent Roll'!$J7,'Res Rent Roll'!$H7*'Res Rent Roll'!$C7*(1+'Property Summary'!$L$18)^(Rents!CD$2-1),'Res Rent Roll'!$I7*'Res Rent Roll'!$C7*(1+'Property Summary'!$L$18)^(Rents!CD$2-1)))</f>
        <v>15360.288742549055</v>
      </c>
      <c r="CE7" s="47">
        <f>IF('Res Rent Roll'!$B7="","",IF(Rents!CE$3&lt;'Res Rent Roll'!$J7,'Res Rent Roll'!$H7*'Res Rent Roll'!$C7*(1+'Property Summary'!$L$18)^(Rents!CE$2-1),'Res Rent Roll'!$I7*'Res Rent Roll'!$C7*(1+'Property Summary'!$L$18)^(Rents!CE$2-1)))</f>
        <v>15360.288742549055</v>
      </c>
      <c r="CF7" s="47">
        <f>IF('Res Rent Roll'!$B7="","",IF(Rents!CF$3&lt;'Res Rent Roll'!$J7,'Res Rent Roll'!$H7*'Res Rent Roll'!$C7*(1+'Property Summary'!$L$18)^(Rents!CF$2-1),'Res Rent Roll'!$I7*'Res Rent Roll'!$C7*(1+'Property Summary'!$L$18)^(Rents!CF$2-1)))</f>
        <v>15360.288742549055</v>
      </c>
      <c r="CG7" s="47">
        <f>IF('Res Rent Roll'!$B7="","",IF(Rents!CG$3&lt;'Res Rent Roll'!$J7,'Res Rent Roll'!$H7*'Res Rent Roll'!$C7*(1+'Property Summary'!$L$18)^(Rents!CG$2-1),'Res Rent Roll'!$I7*'Res Rent Roll'!$C7*(1+'Property Summary'!$L$18)^(Rents!CG$2-1)))</f>
        <v>15360.288742549055</v>
      </c>
      <c r="CH7" s="47">
        <f>IF('Res Rent Roll'!$B7="","",IF(Rents!CH$3&lt;'Res Rent Roll'!$J7,'Res Rent Roll'!$H7*'Res Rent Roll'!$C7*(1+'Property Summary'!$L$18)^(Rents!CH$2-1),'Res Rent Roll'!$I7*'Res Rent Roll'!$C7*(1+'Property Summary'!$L$18)^(Rents!CH$2-1)))</f>
        <v>15360.288742549055</v>
      </c>
      <c r="CI7" s="47">
        <f>IF('Res Rent Roll'!$B7="","",IF(Rents!CI$3&lt;'Res Rent Roll'!$J7,'Res Rent Roll'!$H7*'Res Rent Roll'!$C7*(1+'Property Summary'!$L$18)^(Rents!CI$2-1),'Res Rent Roll'!$I7*'Res Rent Roll'!$C7*(1+'Property Summary'!$L$18)^(Rents!CI$2-1)))</f>
        <v>15360.288742549055</v>
      </c>
      <c r="CJ7" s="47">
        <f>IF('Res Rent Roll'!$B7="","",IF(Rents!CJ$3&lt;'Res Rent Roll'!$J7,'Res Rent Roll'!$H7*'Res Rent Roll'!$C7*(1+'Property Summary'!$L$18)^(Rents!CJ$2-1),'Res Rent Roll'!$I7*'Res Rent Roll'!$C7*(1+'Property Summary'!$L$18)^(Rents!CJ$2-1)))</f>
        <v>15821.097404825527</v>
      </c>
      <c r="CK7" s="47">
        <f>IF('Res Rent Roll'!$B7="","",IF(Rents!CK$3&lt;'Res Rent Roll'!$J7,'Res Rent Roll'!$H7*'Res Rent Roll'!$C7*(1+'Property Summary'!$L$18)^(Rents!CK$2-1),'Res Rent Roll'!$I7*'Res Rent Roll'!$C7*(1+'Property Summary'!$L$18)^(Rents!CK$2-1)))</f>
        <v>15821.097404825527</v>
      </c>
      <c r="CL7" s="47">
        <f>IF('Res Rent Roll'!$B7="","",IF(Rents!CL$3&lt;'Res Rent Roll'!$J7,'Res Rent Roll'!$H7*'Res Rent Roll'!$C7*(1+'Property Summary'!$L$18)^(Rents!CL$2-1),'Res Rent Roll'!$I7*'Res Rent Roll'!$C7*(1+'Property Summary'!$L$18)^(Rents!CL$2-1)))</f>
        <v>15821.097404825527</v>
      </c>
      <c r="CM7" s="47">
        <f>IF('Res Rent Roll'!$B7="","",IF(Rents!CM$3&lt;'Res Rent Roll'!$J7,'Res Rent Roll'!$H7*'Res Rent Roll'!$C7*(1+'Property Summary'!$L$18)^(Rents!CM$2-1),'Res Rent Roll'!$I7*'Res Rent Roll'!$C7*(1+'Property Summary'!$L$18)^(Rents!CM$2-1)))</f>
        <v>15821.097404825527</v>
      </c>
      <c r="CN7" s="47">
        <f>IF('Res Rent Roll'!$B7="","",IF(Rents!CN$3&lt;'Res Rent Roll'!$J7,'Res Rent Roll'!$H7*'Res Rent Roll'!$C7*(1+'Property Summary'!$L$18)^(Rents!CN$2-1),'Res Rent Roll'!$I7*'Res Rent Roll'!$C7*(1+'Property Summary'!$L$18)^(Rents!CN$2-1)))</f>
        <v>15821.097404825527</v>
      </c>
      <c r="CO7" s="47">
        <f>IF('Res Rent Roll'!$B7="","",IF(Rents!CO$3&lt;'Res Rent Roll'!$J7,'Res Rent Roll'!$H7*'Res Rent Roll'!$C7*(1+'Property Summary'!$L$18)^(Rents!CO$2-1),'Res Rent Roll'!$I7*'Res Rent Roll'!$C7*(1+'Property Summary'!$L$18)^(Rents!CO$2-1)))</f>
        <v>15821.097404825527</v>
      </c>
      <c r="CP7" s="47">
        <f>IF('Res Rent Roll'!$B7="","",IF(Rents!CP$3&lt;'Res Rent Roll'!$J7,'Res Rent Roll'!$H7*'Res Rent Roll'!$C7*(1+'Property Summary'!$L$18)^(Rents!CP$2-1),'Res Rent Roll'!$I7*'Res Rent Roll'!$C7*(1+'Property Summary'!$L$18)^(Rents!CP$2-1)))</f>
        <v>15821.097404825527</v>
      </c>
      <c r="CQ7" s="47">
        <f>IF('Res Rent Roll'!$B7="","",IF(Rents!CQ$3&lt;'Res Rent Roll'!$J7,'Res Rent Roll'!$H7*'Res Rent Roll'!$C7*(1+'Property Summary'!$L$18)^(Rents!CQ$2-1),'Res Rent Roll'!$I7*'Res Rent Roll'!$C7*(1+'Property Summary'!$L$18)^(Rents!CQ$2-1)))</f>
        <v>15821.097404825527</v>
      </c>
      <c r="CR7" s="47">
        <f>IF('Res Rent Roll'!$B7="","",IF(Rents!CR$3&lt;'Res Rent Roll'!$J7,'Res Rent Roll'!$H7*'Res Rent Roll'!$C7*(1+'Property Summary'!$L$18)^(Rents!CR$2-1),'Res Rent Roll'!$I7*'Res Rent Roll'!$C7*(1+'Property Summary'!$L$18)^(Rents!CR$2-1)))</f>
        <v>15821.097404825527</v>
      </c>
      <c r="CS7" s="47">
        <f>IF('Res Rent Roll'!$B7="","",IF(Rents!CS$3&lt;'Res Rent Roll'!$J7,'Res Rent Roll'!$H7*'Res Rent Roll'!$C7*(1+'Property Summary'!$L$18)^(Rents!CS$2-1),'Res Rent Roll'!$I7*'Res Rent Roll'!$C7*(1+'Property Summary'!$L$18)^(Rents!CS$2-1)))</f>
        <v>15821.097404825527</v>
      </c>
      <c r="CT7" s="47">
        <f>IF('Res Rent Roll'!$B7="","",IF(Rents!CT$3&lt;'Res Rent Roll'!$J7,'Res Rent Roll'!$H7*'Res Rent Roll'!$C7*(1+'Property Summary'!$L$18)^(Rents!CT$2-1),'Res Rent Roll'!$I7*'Res Rent Roll'!$C7*(1+'Property Summary'!$L$18)^(Rents!CT$2-1)))</f>
        <v>15821.097404825527</v>
      </c>
      <c r="CU7" s="47">
        <f>IF('Res Rent Roll'!$B7="","",IF(Rents!CU$3&lt;'Res Rent Roll'!$J7,'Res Rent Roll'!$H7*'Res Rent Roll'!$C7*(1+'Property Summary'!$L$18)^(Rents!CU$2-1),'Res Rent Roll'!$I7*'Res Rent Roll'!$C7*(1+'Property Summary'!$L$18)^(Rents!CU$2-1)))</f>
        <v>15821.097404825527</v>
      </c>
      <c r="CV7" s="47">
        <f>IF('Res Rent Roll'!$B7="","",IF(Rents!CV$3&lt;'Res Rent Roll'!$J7,'Res Rent Roll'!$H7*'Res Rent Roll'!$C7*(1+'Property Summary'!$L$18)^(Rents!CV$2-1),'Res Rent Roll'!$I7*'Res Rent Roll'!$C7*(1+'Property Summary'!$L$18)^(Rents!CV$2-1)))</f>
        <v>16295.730326970292</v>
      </c>
      <c r="CW7" s="47">
        <f>IF('Res Rent Roll'!$B7="","",IF(Rents!CW$3&lt;'Res Rent Roll'!$J7,'Res Rent Roll'!$H7*'Res Rent Roll'!$C7*(1+'Property Summary'!$L$18)^(Rents!CW$2-1),'Res Rent Roll'!$I7*'Res Rent Roll'!$C7*(1+'Property Summary'!$L$18)^(Rents!CW$2-1)))</f>
        <v>16295.730326970292</v>
      </c>
      <c r="CX7" s="47">
        <f>IF('Res Rent Roll'!$B7="","",IF(Rents!CX$3&lt;'Res Rent Roll'!$J7,'Res Rent Roll'!$H7*'Res Rent Roll'!$C7*(1+'Property Summary'!$L$18)^(Rents!CX$2-1),'Res Rent Roll'!$I7*'Res Rent Roll'!$C7*(1+'Property Summary'!$L$18)^(Rents!CX$2-1)))</f>
        <v>16295.730326970292</v>
      </c>
      <c r="CY7" s="47">
        <f>IF('Res Rent Roll'!$B7="","",IF(Rents!CY$3&lt;'Res Rent Roll'!$J7,'Res Rent Roll'!$H7*'Res Rent Roll'!$C7*(1+'Property Summary'!$L$18)^(Rents!CY$2-1),'Res Rent Roll'!$I7*'Res Rent Roll'!$C7*(1+'Property Summary'!$L$18)^(Rents!CY$2-1)))</f>
        <v>16295.730326970292</v>
      </c>
      <c r="CZ7" s="47">
        <f>IF('Res Rent Roll'!$B7="","",IF(Rents!CZ$3&lt;'Res Rent Roll'!$J7,'Res Rent Roll'!$H7*'Res Rent Roll'!$C7*(1+'Property Summary'!$L$18)^(Rents!CZ$2-1),'Res Rent Roll'!$I7*'Res Rent Roll'!$C7*(1+'Property Summary'!$L$18)^(Rents!CZ$2-1)))</f>
        <v>16295.730326970292</v>
      </c>
      <c r="DA7" s="47">
        <f>IF('Res Rent Roll'!$B7="","",IF(Rents!DA$3&lt;'Res Rent Roll'!$J7,'Res Rent Roll'!$H7*'Res Rent Roll'!$C7*(1+'Property Summary'!$L$18)^(Rents!DA$2-1),'Res Rent Roll'!$I7*'Res Rent Roll'!$C7*(1+'Property Summary'!$L$18)^(Rents!DA$2-1)))</f>
        <v>16295.730326970292</v>
      </c>
      <c r="DB7" s="47">
        <f>IF('Res Rent Roll'!$B7="","",IF(Rents!DB$3&lt;'Res Rent Roll'!$J7,'Res Rent Roll'!$H7*'Res Rent Roll'!$C7*(1+'Property Summary'!$L$18)^(Rents!DB$2-1),'Res Rent Roll'!$I7*'Res Rent Roll'!$C7*(1+'Property Summary'!$L$18)^(Rents!DB$2-1)))</f>
        <v>16295.730326970292</v>
      </c>
      <c r="DC7" s="47">
        <f>IF('Res Rent Roll'!$B7="","",IF(Rents!DC$3&lt;'Res Rent Roll'!$J7,'Res Rent Roll'!$H7*'Res Rent Roll'!$C7*(1+'Property Summary'!$L$18)^(Rents!DC$2-1),'Res Rent Roll'!$I7*'Res Rent Roll'!$C7*(1+'Property Summary'!$L$18)^(Rents!DC$2-1)))</f>
        <v>16295.730326970292</v>
      </c>
      <c r="DD7" s="47">
        <f>IF('Res Rent Roll'!$B7="","",IF(Rents!DD$3&lt;'Res Rent Roll'!$J7,'Res Rent Roll'!$H7*'Res Rent Roll'!$C7*(1+'Property Summary'!$L$18)^(Rents!DD$2-1),'Res Rent Roll'!$I7*'Res Rent Roll'!$C7*(1+'Property Summary'!$L$18)^(Rents!DD$2-1)))</f>
        <v>16295.730326970292</v>
      </c>
      <c r="DE7" s="47">
        <f>IF('Res Rent Roll'!$B7="","",IF(Rents!DE$3&lt;'Res Rent Roll'!$J7,'Res Rent Roll'!$H7*'Res Rent Roll'!$C7*(1+'Property Summary'!$L$18)^(Rents!DE$2-1),'Res Rent Roll'!$I7*'Res Rent Roll'!$C7*(1+'Property Summary'!$L$18)^(Rents!DE$2-1)))</f>
        <v>16295.730326970292</v>
      </c>
      <c r="DF7" s="47">
        <f>IF('Res Rent Roll'!$B7="","",IF(Rents!DF$3&lt;'Res Rent Roll'!$J7,'Res Rent Roll'!$H7*'Res Rent Roll'!$C7*(1+'Property Summary'!$L$18)^(Rents!DF$2-1),'Res Rent Roll'!$I7*'Res Rent Roll'!$C7*(1+'Property Summary'!$L$18)^(Rents!DF$2-1)))</f>
        <v>16295.730326970292</v>
      </c>
      <c r="DG7" s="47">
        <f>IF('Res Rent Roll'!$B7="","",IF(Rents!DG$3&lt;'Res Rent Roll'!$J7,'Res Rent Roll'!$H7*'Res Rent Roll'!$C7*(1+'Property Summary'!$L$18)^(Rents!DG$2-1),'Res Rent Roll'!$I7*'Res Rent Roll'!$C7*(1+'Property Summary'!$L$18)^(Rents!DG$2-1)))</f>
        <v>16295.730326970292</v>
      </c>
      <c r="DH7" s="47">
        <f>IF('Res Rent Roll'!$B7="","",IF(Rents!DH$3&lt;'Res Rent Roll'!$J7,'Res Rent Roll'!$H7*'Res Rent Roll'!$C7*(1+'Property Summary'!$L$18)^(Rents!DH$2-1),'Res Rent Roll'!$I7*'Res Rent Roll'!$C7*(1+'Property Summary'!$L$18)^(Rents!DH$2-1)))</f>
        <v>16784.602236779399</v>
      </c>
      <c r="DI7" s="47">
        <f>IF('Res Rent Roll'!$B7="","",IF(Rents!DI$3&lt;'Res Rent Roll'!$J7,'Res Rent Roll'!$H7*'Res Rent Roll'!$C7*(1+'Property Summary'!$L$18)^(Rents!DI$2-1),'Res Rent Roll'!$I7*'Res Rent Roll'!$C7*(1+'Property Summary'!$L$18)^(Rents!DI$2-1)))</f>
        <v>16784.602236779399</v>
      </c>
      <c r="DJ7" s="47">
        <f>IF('Res Rent Roll'!$B7="","",IF(Rents!DJ$3&lt;'Res Rent Roll'!$J7,'Res Rent Roll'!$H7*'Res Rent Roll'!$C7*(1+'Property Summary'!$L$18)^(Rents!DJ$2-1),'Res Rent Roll'!$I7*'Res Rent Roll'!$C7*(1+'Property Summary'!$L$18)^(Rents!DJ$2-1)))</f>
        <v>16784.602236779399</v>
      </c>
      <c r="DK7" s="47">
        <f>IF('Res Rent Roll'!$B7="","",IF(Rents!DK$3&lt;'Res Rent Roll'!$J7,'Res Rent Roll'!$H7*'Res Rent Roll'!$C7*(1+'Property Summary'!$L$18)^(Rents!DK$2-1),'Res Rent Roll'!$I7*'Res Rent Roll'!$C7*(1+'Property Summary'!$L$18)^(Rents!DK$2-1)))</f>
        <v>16784.602236779399</v>
      </c>
      <c r="DL7" s="47">
        <f>IF('Res Rent Roll'!$B7="","",IF(Rents!DL$3&lt;'Res Rent Roll'!$J7,'Res Rent Roll'!$H7*'Res Rent Roll'!$C7*(1+'Property Summary'!$L$18)^(Rents!DL$2-1),'Res Rent Roll'!$I7*'Res Rent Roll'!$C7*(1+'Property Summary'!$L$18)^(Rents!DL$2-1)))</f>
        <v>16784.602236779399</v>
      </c>
      <c r="DM7" s="47">
        <f>IF('Res Rent Roll'!$B7="","",IF(Rents!DM$3&lt;'Res Rent Roll'!$J7,'Res Rent Roll'!$H7*'Res Rent Roll'!$C7*(1+'Property Summary'!$L$18)^(Rents!DM$2-1),'Res Rent Roll'!$I7*'Res Rent Roll'!$C7*(1+'Property Summary'!$L$18)^(Rents!DM$2-1)))</f>
        <v>16784.602236779399</v>
      </c>
      <c r="DN7" s="47">
        <f>IF('Res Rent Roll'!$B7="","",IF(Rents!DN$3&lt;'Res Rent Roll'!$J7,'Res Rent Roll'!$H7*'Res Rent Roll'!$C7*(1+'Property Summary'!$L$18)^(Rents!DN$2-1),'Res Rent Roll'!$I7*'Res Rent Roll'!$C7*(1+'Property Summary'!$L$18)^(Rents!DN$2-1)))</f>
        <v>16784.602236779399</v>
      </c>
      <c r="DO7" s="47">
        <f>IF('Res Rent Roll'!$B7="","",IF(Rents!DO$3&lt;'Res Rent Roll'!$J7,'Res Rent Roll'!$H7*'Res Rent Roll'!$C7*(1+'Property Summary'!$L$18)^(Rents!DO$2-1),'Res Rent Roll'!$I7*'Res Rent Roll'!$C7*(1+'Property Summary'!$L$18)^(Rents!DO$2-1)))</f>
        <v>16784.602236779399</v>
      </c>
      <c r="DP7" s="47">
        <f>IF('Res Rent Roll'!$B7="","",IF(Rents!DP$3&lt;'Res Rent Roll'!$J7,'Res Rent Roll'!$H7*'Res Rent Roll'!$C7*(1+'Property Summary'!$L$18)^(Rents!DP$2-1),'Res Rent Roll'!$I7*'Res Rent Roll'!$C7*(1+'Property Summary'!$L$18)^(Rents!DP$2-1)))</f>
        <v>16784.602236779399</v>
      </c>
      <c r="DQ7" s="47">
        <f>IF('Res Rent Roll'!$B7="","",IF(Rents!DQ$3&lt;'Res Rent Roll'!$J7,'Res Rent Roll'!$H7*'Res Rent Roll'!$C7*(1+'Property Summary'!$L$18)^(Rents!DQ$2-1),'Res Rent Roll'!$I7*'Res Rent Roll'!$C7*(1+'Property Summary'!$L$18)^(Rents!DQ$2-1)))</f>
        <v>16784.602236779399</v>
      </c>
      <c r="DR7" s="47">
        <f>IF('Res Rent Roll'!$B7="","",IF(Rents!DR$3&lt;'Res Rent Roll'!$J7,'Res Rent Roll'!$H7*'Res Rent Roll'!$C7*(1+'Property Summary'!$L$18)^(Rents!DR$2-1),'Res Rent Roll'!$I7*'Res Rent Roll'!$C7*(1+'Property Summary'!$L$18)^(Rents!DR$2-1)))</f>
        <v>16784.602236779399</v>
      </c>
      <c r="DS7" s="47">
        <f>IF('Res Rent Roll'!$B7="","",IF(Rents!DS$3&lt;'Res Rent Roll'!$J7,'Res Rent Roll'!$H7*'Res Rent Roll'!$C7*(1+'Property Summary'!$L$18)^(Rents!DS$2-1),'Res Rent Roll'!$I7*'Res Rent Roll'!$C7*(1+'Property Summary'!$L$18)^(Rents!DS$2-1)))</f>
        <v>16784.602236779399</v>
      </c>
      <c r="DT7" s="47">
        <f>IF('Res Rent Roll'!$B7="","",IF(Rents!DT$3&lt;'Res Rent Roll'!$J7,'Res Rent Roll'!$H7*'Res Rent Roll'!$C7*(1+'Property Summary'!$L$18)^(Rents!DT$2-1),'Res Rent Roll'!$I7*'Res Rent Roll'!$C7*(1+'Property Summary'!$L$18)^(Rents!DT$2-1)))</f>
        <v>17288.140303882781</v>
      </c>
      <c r="DU7" s="47">
        <f>IF('Res Rent Roll'!$B7="","",IF(Rents!DU$3&lt;'Res Rent Roll'!$J7,'Res Rent Roll'!$H7*'Res Rent Roll'!$C7*(1+'Property Summary'!$L$18)^(Rents!DU$2-1),'Res Rent Roll'!$I7*'Res Rent Roll'!$C7*(1+'Property Summary'!$L$18)^(Rents!DU$2-1)))</f>
        <v>17288.140303882781</v>
      </c>
      <c r="DV7" s="47">
        <f>IF('Res Rent Roll'!$B7="","",IF(Rents!DV$3&lt;'Res Rent Roll'!$J7,'Res Rent Roll'!$H7*'Res Rent Roll'!$C7*(1+'Property Summary'!$L$18)^(Rents!DV$2-1),'Res Rent Roll'!$I7*'Res Rent Roll'!$C7*(1+'Property Summary'!$L$18)^(Rents!DV$2-1)))</f>
        <v>17288.140303882781</v>
      </c>
      <c r="DW7" s="47">
        <f>IF('Res Rent Roll'!$B7="","",IF(Rents!DW$3&lt;'Res Rent Roll'!$J7,'Res Rent Roll'!$H7*'Res Rent Roll'!$C7*(1+'Property Summary'!$L$18)^(Rents!DW$2-1),'Res Rent Roll'!$I7*'Res Rent Roll'!$C7*(1+'Property Summary'!$L$18)^(Rents!DW$2-1)))</f>
        <v>17288.140303882781</v>
      </c>
      <c r="DX7" s="47">
        <f>IF('Res Rent Roll'!$B7="","",IF(Rents!DX$3&lt;'Res Rent Roll'!$J7,'Res Rent Roll'!$H7*'Res Rent Roll'!$C7*(1+'Property Summary'!$L$18)^(Rents!DX$2-1),'Res Rent Roll'!$I7*'Res Rent Roll'!$C7*(1+'Property Summary'!$L$18)^(Rents!DX$2-1)))</f>
        <v>17288.140303882781</v>
      </c>
      <c r="DY7" s="47">
        <f>IF('Res Rent Roll'!$B7="","",IF(Rents!DY$3&lt;'Res Rent Roll'!$J7,'Res Rent Roll'!$H7*'Res Rent Roll'!$C7*(1+'Property Summary'!$L$18)^(Rents!DY$2-1),'Res Rent Roll'!$I7*'Res Rent Roll'!$C7*(1+'Property Summary'!$L$18)^(Rents!DY$2-1)))</f>
        <v>17288.140303882781</v>
      </c>
      <c r="DZ7" s="47">
        <f>IF('Res Rent Roll'!$B7="","",IF(Rents!DZ$3&lt;'Res Rent Roll'!$J7,'Res Rent Roll'!$H7*'Res Rent Roll'!$C7*(1+'Property Summary'!$L$18)^(Rents!DZ$2-1),'Res Rent Roll'!$I7*'Res Rent Roll'!$C7*(1+'Property Summary'!$L$18)^(Rents!DZ$2-1)))</f>
        <v>17288.140303882781</v>
      </c>
      <c r="EA7" s="47">
        <f>IF('Res Rent Roll'!$B7="","",IF(Rents!EA$3&lt;'Res Rent Roll'!$J7,'Res Rent Roll'!$H7*'Res Rent Roll'!$C7*(1+'Property Summary'!$L$18)^(Rents!EA$2-1),'Res Rent Roll'!$I7*'Res Rent Roll'!$C7*(1+'Property Summary'!$L$18)^(Rents!EA$2-1)))</f>
        <v>17288.140303882781</v>
      </c>
      <c r="EB7" s="47">
        <f>IF('Res Rent Roll'!$B7="","",IF(Rents!EB$3&lt;'Res Rent Roll'!$J7,'Res Rent Roll'!$H7*'Res Rent Roll'!$C7*(1+'Property Summary'!$L$18)^(Rents!EB$2-1),'Res Rent Roll'!$I7*'Res Rent Roll'!$C7*(1+'Property Summary'!$L$18)^(Rents!EB$2-1)))</f>
        <v>17288.140303882781</v>
      </c>
      <c r="EC7" s="47">
        <f>IF('Res Rent Roll'!$B7="","",IF(Rents!EC$3&lt;'Res Rent Roll'!$J7,'Res Rent Roll'!$H7*'Res Rent Roll'!$C7*(1+'Property Summary'!$L$18)^(Rents!EC$2-1),'Res Rent Roll'!$I7*'Res Rent Roll'!$C7*(1+'Property Summary'!$L$18)^(Rents!EC$2-1)))</f>
        <v>17288.140303882781</v>
      </c>
      <c r="ED7" s="47">
        <f>IF('Res Rent Roll'!$B7="","",IF(Rents!ED$3&lt;'Res Rent Roll'!$J7,'Res Rent Roll'!$H7*'Res Rent Roll'!$C7*(1+'Property Summary'!$L$18)^(Rents!ED$2-1),'Res Rent Roll'!$I7*'Res Rent Roll'!$C7*(1+'Property Summary'!$L$18)^(Rents!ED$2-1)))</f>
        <v>17288.140303882781</v>
      </c>
      <c r="EE7" s="47">
        <f>IF('Res Rent Roll'!$B7="","",IF(Rents!EE$3&lt;'Res Rent Roll'!$J7,'Res Rent Roll'!$H7*'Res Rent Roll'!$C7*(1+'Property Summary'!$L$18)^(Rents!EE$2-1),'Res Rent Roll'!$I7*'Res Rent Roll'!$C7*(1+'Property Summary'!$L$18)^(Rents!EE$2-1)))</f>
        <v>17288.140303882781</v>
      </c>
      <c r="EF7" s="47">
        <f>IF('Res Rent Roll'!$B7="","",IF(Rents!EF$3&lt;'Res Rent Roll'!$J7,'Res Rent Roll'!$H7*'Res Rent Roll'!$C7*(1+'Property Summary'!$L$18)^(Rents!EF$2-1),'Res Rent Roll'!$I7*'Res Rent Roll'!$C7*(1+'Property Summary'!$L$18)^(Rents!EF$2-1)))</f>
        <v>17806.784512999267</v>
      </c>
      <c r="EG7" s="47">
        <f>IF('Res Rent Roll'!$B7="","",IF(Rents!EG$3&lt;'Res Rent Roll'!$J7,'Res Rent Roll'!$H7*'Res Rent Roll'!$C7*(1+'Property Summary'!$L$18)^(Rents!EG$2-1),'Res Rent Roll'!$I7*'Res Rent Roll'!$C7*(1+'Property Summary'!$L$18)^(Rents!EG$2-1)))</f>
        <v>17806.784512999267</v>
      </c>
      <c r="EH7" s="47">
        <f>IF('Res Rent Roll'!$B7="","",IF(Rents!EH$3&lt;'Res Rent Roll'!$J7,'Res Rent Roll'!$H7*'Res Rent Roll'!$C7*(1+'Property Summary'!$L$18)^(Rents!EH$2-1),'Res Rent Roll'!$I7*'Res Rent Roll'!$C7*(1+'Property Summary'!$L$18)^(Rents!EH$2-1)))</f>
        <v>17806.784512999267</v>
      </c>
      <c r="EI7" s="47">
        <f>IF('Res Rent Roll'!$B7="","",IF(Rents!EI$3&lt;'Res Rent Roll'!$J7,'Res Rent Roll'!$H7*'Res Rent Roll'!$C7*(1+'Property Summary'!$L$18)^(Rents!EI$2-1),'Res Rent Roll'!$I7*'Res Rent Roll'!$C7*(1+'Property Summary'!$L$18)^(Rents!EI$2-1)))</f>
        <v>17806.784512999267</v>
      </c>
      <c r="EJ7" s="47">
        <f>IF('Res Rent Roll'!$B7="","",IF(Rents!EJ$3&lt;'Res Rent Roll'!$J7,'Res Rent Roll'!$H7*'Res Rent Roll'!$C7*(1+'Property Summary'!$L$18)^(Rents!EJ$2-1),'Res Rent Roll'!$I7*'Res Rent Roll'!$C7*(1+'Property Summary'!$L$18)^(Rents!EJ$2-1)))</f>
        <v>17806.784512999267</v>
      </c>
      <c r="EK7" s="47">
        <f>IF('Res Rent Roll'!$B7="","",IF(Rents!EK$3&lt;'Res Rent Roll'!$J7,'Res Rent Roll'!$H7*'Res Rent Roll'!$C7*(1+'Property Summary'!$L$18)^(Rents!EK$2-1),'Res Rent Roll'!$I7*'Res Rent Roll'!$C7*(1+'Property Summary'!$L$18)^(Rents!EK$2-1)))</f>
        <v>17806.784512999267</v>
      </c>
      <c r="EL7" s="47">
        <f>IF('Res Rent Roll'!$B7="","",IF(Rents!EL$3&lt;'Res Rent Roll'!$J7,'Res Rent Roll'!$H7*'Res Rent Roll'!$C7*(1+'Property Summary'!$L$18)^(Rents!EL$2-1),'Res Rent Roll'!$I7*'Res Rent Roll'!$C7*(1+'Property Summary'!$L$18)^(Rents!EL$2-1)))</f>
        <v>17806.784512999267</v>
      </c>
      <c r="EM7" s="47">
        <f>IF('Res Rent Roll'!$B7="","",IF(Rents!EM$3&lt;'Res Rent Roll'!$J7,'Res Rent Roll'!$H7*'Res Rent Roll'!$C7*(1+'Property Summary'!$L$18)^(Rents!EM$2-1),'Res Rent Roll'!$I7*'Res Rent Roll'!$C7*(1+'Property Summary'!$L$18)^(Rents!EM$2-1)))</f>
        <v>17806.784512999267</v>
      </c>
      <c r="EN7" s="47">
        <f>IF('Res Rent Roll'!$B7="","",IF(Rents!EN$3&lt;'Res Rent Roll'!$J7,'Res Rent Roll'!$H7*'Res Rent Roll'!$C7*(1+'Property Summary'!$L$18)^(Rents!EN$2-1),'Res Rent Roll'!$I7*'Res Rent Roll'!$C7*(1+'Property Summary'!$L$18)^(Rents!EN$2-1)))</f>
        <v>17806.784512999267</v>
      </c>
      <c r="EO7" s="47">
        <f>IF('Res Rent Roll'!$B7="","",IF(Rents!EO$3&lt;'Res Rent Roll'!$J7,'Res Rent Roll'!$H7*'Res Rent Roll'!$C7*(1+'Property Summary'!$L$18)^(Rents!EO$2-1),'Res Rent Roll'!$I7*'Res Rent Roll'!$C7*(1+'Property Summary'!$L$18)^(Rents!EO$2-1)))</f>
        <v>17806.784512999267</v>
      </c>
      <c r="EP7" s="47">
        <f>IF('Res Rent Roll'!$B7="","",IF(Rents!EP$3&lt;'Res Rent Roll'!$J7,'Res Rent Roll'!$H7*'Res Rent Roll'!$C7*(1+'Property Summary'!$L$18)^(Rents!EP$2-1),'Res Rent Roll'!$I7*'Res Rent Roll'!$C7*(1+'Property Summary'!$L$18)^(Rents!EP$2-1)))</f>
        <v>17806.784512999267</v>
      </c>
      <c r="EQ7" s="47">
        <f>IF('Res Rent Roll'!$B7="","",IF(Rents!EQ$3&lt;'Res Rent Roll'!$J7,'Res Rent Roll'!$H7*'Res Rent Roll'!$C7*(1+'Property Summary'!$L$18)^(Rents!EQ$2-1),'Res Rent Roll'!$I7*'Res Rent Roll'!$C7*(1+'Property Summary'!$L$18)^(Rents!EQ$2-1)))</f>
        <v>17806.784512999267</v>
      </c>
      <c r="ER7" s="47">
        <f>IF('Res Rent Roll'!$B7="","",IF(Rents!ER$3&lt;'Res Rent Roll'!$J7,'Res Rent Roll'!$H7*'Res Rent Roll'!$C7*(1+'Property Summary'!$L$18)^(Rents!ER$2-1),'Res Rent Roll'!$I7*'Res Rent Roll'!$C7*(1+'Property Summary'!$L$18)^(Rents!ER$2-1)))</f>
        <v>18340.988048389241</v>
      </c>
      <c r="ES7" s="47">
        <f>IF('Res Rent Roll'!$B7="","",IF(Rents!ES$3&lt;'Res Rent Roll'!$J7,'Res Rent Roll'!$H7*'Res Rent Roll'!$C7*(1+'Property Summary'!$L$18)^(Rents!ES$2-1),'Res Rent Roll'!$I7*'Res Rent Roll'!$C7*(1+'Property Summary'!$L$18)^(Rents!ES$2-1)))</f>
        <v>18340.988048389241</v>
      </c>
      <c r="ET7" s="47">
        <f>IF('Res Rent Roll'!$B7="","",IF(Rents!ET$3&lt;'Res Rent Roll'!$J7,'Res Rent Roll'!$H7*'Res Rent Roll'!$C7*(1+'Property Summary'!$L$18)^(Rents!ET$2-1),'Res Rent Roll'!$I7*'Res Rent Roll'!$C7*(1+'Property Summary'!$L$18)^(Rents!ET$2-1)))</f>
        <v>18340.988048389241</v>
      </c>
      <c r="EU7" s="47">
        <f>IF('Res Rent Roll'!$B7="","",IF(Rents!EU$3&lt;'Res Rent Roll'!$J7,'Res Rent Roll'!$H7*'Res Rent Roll'!$C7*(1+'Property Summary'!$L$18)^(Rents!EU$2-1),'Res Rent Roll'!$I7*'Res Rent Roll'!$C7*(1+'Property Summary'!$L$18)^(Rents!EU$2-1)))</f>
        <v>18340.988048389241</v>
      </c>
      <c r="EV7" s="47">
        <f>IF('Res Rent Roll'!$B7="","",IF(Rents!EV$3&lt;'Res Rent Roll'!$J7,'Res Rent Roll'!$H7*'Res Rent Roll'!$C7*(1+'Property Summary'!$L$18)^(Rents!EV$2-1),'Res Rent Roll'!$I7*'Res Rent Roll'!$C7*(1+'Property Summary'!$L$18)^(Rents!EV$2-1)))</f>
        <v>18340.988048389241</v>
      </c>
      <c r="EW7" s="47">
        <f>IF('Res Rent Roll'!$B7="","",IF(Rents!EW$3&lt;'Res Rent Roll'!$J7,'Res Rent Roll'!$H7*'Res Rent Roll'!$C7*(1+'Property Summary'!$L$18)^(Rents!EW$2-1),'Res Rent Roll'!$I7*'Res Rent Roll'!$C7*(1+'Property Summary'!$L$18)^(Rents!EW$2-1)))</f>
        <v>18340.988048389241</v>
      </c>
      <c r="EX7" s="47">
        <f>IF('Res Rent Roll'!$B7="","",IF(Rents!EX$3&lt;'Res Rent Roll'!$J7,'Res Rent Roll'!$H7*'Res Rent Roll'!$C7*(1+'Property Summary'!$L$18)^(Rents!EX$2-1),'Res Rent Roll'!$I7*'Res Rent Roll'!$C7*(1+'Property Summary'!$L$18)^(Rents!EX$2-1)))</f>
        <v>18340.988048389241</v>
      </c>
      <c r="EY7" s="47">
        <f>IF('Res Rent Roll'!$B7="","",IF(Rents!EY$3&lt;'Res Rent Roll'!$J7,'Res Rent Roll'!$H7*'Res Rent Roll'!$C7*(1+'Property Summary'!$L$18)^(Rents!EY$2-1),'Res Rent Roll'!$I7*'Res Rent Roll'!$C7*(1+'Property Summary'!$L$18)^(Rents!EY$2-1)))</f>
        <v>18340.988048389241</v>
      </c>
      <c r="EZ7" s="47">
        <f>IF('Res Rent Roll'!$B7="","",IF(Rents!EZ$3&lt;'Res Rent Roll'!$J7,'Res Rent Roll'!$H7*'Res Rent Roll'!$C7*(1+'Property Summary'!$L$18)^(Rents!EZ$2-1),'Res Rent Roll'!$I7*'Res Rent Roll'!$C7*(1+'Property Summary'!$L$18)^(Rents!EZ$2-1)))</f>
        <v>18340.988048389241</v>
      </c>
      <c r="FA7" s="47">
        <f>IF('Res Rent Roll'!$B7="","",IF(Rents!FA$3&lt;'Res Rent Roll'!$J7,'Res Rent Roll'!$H7*'Res Rent Roll'!$C7*(1+'Property Summary'!$L$18)^(Rents!FA$2-1),'Res Rent Roll'!$I7*'Res Rent Roll'!$C7*(1+'Property Summary'!$L$18)^(Rents!FA$2-1)))</f>
        <v>18340.988048389241</v>
      </c>
      <c r="FB7" s="47">
        <f>IF('Res Rent Roll'!$B7="","",IF(Rents!FB$3&lt;'Res Rent Roll'!$J7,'Res Rent Roll'!$H7*'Res Rent Roll'!$C7*(1+'Property Summary'!$L$18)^(Rents!FB$2-1),'Res Rent Roll'!$I7*'Res Rent Roll'!$C7*(1+'Property Summary'!$L$18)^(Rents!FB$2-1)))</f>
        <v>18340.988048389241</v>
      </c>
      <c r="FC7" s="47">
        <f>IF('Res Rent Roll'!$B7="","",IF(Rents!FC$3&lt;'Res Rent Roll'!$J7,'Res Rent Roll'!$H7*'Res Rent Roll'!$C7*(1+'Property Summary'!$L$18)^(Rents!FC$2-1),'Res Rent Roll'!$I7*'Res Rent Roll'!$C7*(1+'Property Summary'!$L$18)^(Rents!FC$2-1)))</f>
        <v>18340.988048389241</v>
      </c>
      <c r="FD7" s="47">
        <f>IF('Res Rent Roll'!$B7="","",IF(Rents!FD$3&lt;'Res Rent Roll'!$J7,'Res Rent Roll'!$H7*'Res Rent Roll'!$C7*(1+'Property Summary'!$L$18)^(Rents!FD$2-1),'Res Rent Roll'!$I7*'Res Rent Roll'!$C7*(1+'Property Summary'!$L$18)^(Rents!FD$2-1)))</f>
        <v>18891.21768984092</v>
      </c>
      <c r="FE7" s="47">
        <f>IF('Res Rent Roll'!$B7="","",IF(Rents!FE$3&lt;'Res Rent Roll'!$J7,'Res Rent Roll'!$H7*'Res Rent Roll'!$C7*(1+'Property Summary'!$L$18)^(Rents!FE$2-1),'Res Rent Roll'!$I7*'Res Rent Roll'!$C7*(1+'Property Summary'!$L$18)^(Rents!FE$2-1)))</f>
        <v>18891.21768984092</v>
      </c>
      <c r="FF7" s="47">
        <f>IF('Res Rent Roll'!$B7="","",IF(Rents!FF$3&lt;'Res Rent Roll'!$J7,'Res Rent Roll'!$H7*'Res Rent Roll'!$C7*(1+'Property Summary'!$L$18)^(Rents!FF$2-1),'Res Rent Roll'!$I7*'Res Rent Roll'!$C7*(1+'Property Summary'!$L$18)^(Rents!FF$2-1)))</f>
        <v>18891.21768984092</v>
      </c>
      <c r="FG7" s="47">
        <f>IF('Res Rent Roll'!$B7="","",IF(Rents!FG$3&lt;'Res Rent Roll'!$J7,'Res Rent Roll'!$H7*'Res Rent Roll'!$C7*(1+'Property Summary'!$L$18)^(Rents!FG$2-1),'Res Rent Roll'!$I7*'Res Rent Roll'!$C7*(1+'Property Summary'!$L$18)^(Rents!FG$2-1)))</f>
        <v>18891.21768984092</v>
      </c>
      <c r="FH7" s="47">
        <f>IF('Res Rent Roll'!$B7="","",IF(Rents!FH$3&lt;'Res Rent Roll'!$J7,'Res Rent Roll'!$H7*'Res Rent Roll'!$C7*(1+'Property Summary'!$L$18)^(Rents!FH$2-1),'Res Rent Roll'!$I7*'Res Rent Roll'!$C7*(1+'Property Summary'!$L$18)^(Rents!FH$2-1)))</f>
        <v>18891.21768984092</v>
      </c>
      <c r="FI7" s="47">
        <f>IF('Res Rent Roll'!$B7="","",IF(Rents!FI$3&lt;'Res Rent Roll'!$J7,'Res Rent Roll'!$H7*'Res Rent Roll'!$C7*(1+'Property Summary'!$L$18)^(Rents!FI$2-1),'Res Rent Roll'!$I7*'Res Rent Roll'!$C7*(1+'Property Summary'!$L$18)^(Rents!FI$2-1)))</f>
        <v>18891.21768984092</v>
      </c>
      <c r="FJ7" s="47">
        <f>IF('Res Rent Roll'!$B7="","",IF(Rents!FJ$3&lt;'Res Rent Roll'!$J7,'Res Rent Roll'!$H7*'Res Rent Roll'!$C7*(1+'Property Summary'!$L$18)^(Rents!FJ$2-1),'Res Rent Roll'!$I7*'Res Rent Roll'!$C7*(1+'Property Summary'!$L$18)^(Rents!FJ$2-1)))</f>
        <v>18891.21768984092</v>
      </c>
      <c r="FK7" s="47">
        <f>IF('Res Rent Roll'!$B7="","",IF(Rents!FK$3&lt;'Res Rent Roll'!$J7,'Res Rent Roll'!$H7*'Res Rent Roll'!$C7*(1+'Property Summary'!$L$18)^(Rents!FK$2-1),'Res Rent Roll'!$I7*'Res Rent Roll'!$C7*(1+'Property Summary'!$L$18)^(Rents!FK$2-1)))</f>
        <v>18891.21768984092</v>
      </c>
      <c r="FL7" s="47">
        <f>IF('Res Rent Roll'!$B7="","",IF(Rents!FL$3&lt;'Res Rent Roll'!$J7,'Res Rent Roll'!$H7*'Res Rent Roll'!$C7*(1+'Property Summary'!$L$18)^(Rents!FL$2-1),'Res Rent Roll'!$I7*'Res Rent Roll'!$C7*(1+'Property Summary'!$L$18)^(Rents!FL$2-1)))</f>
        <v>18891.21768984092</v>
      </c>
      <c r="FM7" s="47">
        <f>IF('Res Rent Roll'!$B7="","",IF(Rents!FM$3&lt;'Res Rent Roll'!$J7,'Res Rent Roll'!$H7*'Res Rent Roll'!$C7*(1+'Property Summary'!$L$18)^(Rents!FM$2-1),'Res Rent Roll'!$I7*'Res Rent Roll'!$C7*(1+'Property Summary'!$L$18)^(Rents!FM$2-1)))</f>
        <v>18891.21768984092</v>
      </c>
      <c r="FN7" s="47">
        <f>IF('Res Rent Roll'!$B7="","",IF(Rents!FN$3&lt;'Res Rent Roll'!$J7,'Res Rent Roll'!$H7*'Res Rent Roll'!$C7*(1+'Property Summary'!$L$18)^(Rents!FN$2-1),'Res Rent Roll'!$I7*'Res Rent Roll'!$C7*(1+'Property Summary'!$L$18)^(Rents!FN$2-1)))</f>
        <v>18891.21768984092</v>
      </c>
      <c r="FO7" s="47">
        <f>IF('Res Rent Roll'!$B7="","",IF(Rents!FO$3&lt;'Res Rent Roll'!$J7,'Res Rent Roll'!$H7*'Res Rent Roll'!$C7*(1+'Property Summary'!$L$18)^(Rents!FO$2-1),'Res Rent Roll'!$I7*'Res Rent Roll'!$C7*(1+'Property Summary'!$L$18)^(Rents!FO$2-1)))</f>
        <v>18891.21768984092</v>
      </c>
      <c r="FP7" s="47">
        <f>IF('Res Rent Roll'!$B7="","",IF(Rents!FP$3&lt;'Res Rent Roll'!$J7,'Res Rent Roll'!$H7*'Res Rent Roll'!$C7*(1+'Property Summary'!$L$18)^(Rents!FP$2-1),'Res Rent Roll'!$I7*'Res Rent Roll'!$C7*(1+'Property Summary'!$L$18)^(Rents!FP$2-1)))</f>
        <v>19457.954220536147</v>
      </c>
      <c r="FQ7" s="47">
        <f>IF('Res Rent Roll'!$B7="","",IF(Rents!FQ$3&lt;'Res Rent Roll'!$J7,'Res Rent Roll'!$H7*'Res Rent Roll'!$C7*(1+'Property Summary'!$L$18)^(Rents!FQ$2-1),'Res Rent Roll'!$I7*'Res Rent Roll'!$C7*(1+'Property Summary'!$L$18)^(Rents!FQ$2-1)))</f>
        <v>19457.954220536147</v>
      </c>
      <c r="FR7" s="47">
        <f>IF('Res Rent Roll'!$B7="","",IF(Rents!FR$3&lt;'Res Rent Roll'!$J7,'Res Rent Roll'!$H7*'Res Rent Roll'!$C7*(1+'Property Summary'!$L$18)^(Rents!FR$2-1),'Res Rent Roll'!$I7*'Res Rent Roll'!$C7*(1+'Property Summary'!$L$18)^(Rents!FR$2-1)))</f>
        <v>19457.954220536147</v>
      </c>
      <c r="FS7" s="47">
        <f>IF('Res Rent Roll'!$B7="","",IF(Rents!FS$3&lt;'Res Rent Roll'!$J7,'Res Rent Roll'!$H7*'Res Rent Roll'!$C7*(1+'Property Summary'!$L$18)^(Rents!FS$2-1),'Res Rent Roll'!$I7*'Res Rent Roll'!$C7*(1+'Property Summary'!$L$18)^(Rents!FS$2-1)))</f>
        <v>19457.954220536147</v>
      </c>
      <c r="FT7" s="47">
        <f>IF('Res Rent Roll'!$B7="","",IF(Rents!FT$3&lt;'Res Rent Roll'!$J7,'Res Rent Roll'!$H7*'Res Rent Roll'!$C7*(1+'Property Summary'!$L$18)^(Rents!FT$2-1),'Res Rent Roll'!$I7*'Res Rent Roll'!$C7*(1+'Property Summary'!$L$18)^(Rents!FT$2-1)))</f>
        <v>19457.954220536147</v>
      </c>
      <c r="FU7" s="47">
        <f>IF('Res Rent Roll'!$B7="","",IF(Rents!FU$3&lt;'Res Rent Roll'!$J7,'Res Rent Roll'!$H7*'Res Rent Roll'!$C7*(1+'Property Summary'!$L$18)^(Rents!FU$2-1),'Res Rent Roll'!$I7*'Res Rent Roll'!$C7*(1+'Property Summary'!$L$18)^(Rents!FU$2-1)))</f>
        <v>19457.954220536147</v>
      </c>
      <c r="FV7" s="47">
        <f>IF('Res Rent Roll'!$B7="","",IF(Rents!FV$3&lt;'Res Rent Roll'!$J7,'Res Rent Roll'!$H7*'Res Rent Roll'!$C7*(1+'Property Summary'!$L$18)^(Rents!FV$2-1),'Res Rent Roll'!$I7*'Res Rent Roll'!$C7*(1+'Property Summary'!$L$18)^(Rents!FV$2-1)))</f>
        <v>19457.954220536147</v>
      </c>
      <c r="FW7" s="47">
        <f>IF('Res Rent Roll'!$B7="","",IF(Rents!FW$3&lt;'Res Rent Roll'!$J7,'Res Rent Roll'!$H7*'Res Rent Roll'!$C7*(1+'Property Summary'!$L$18)^(Rents!FW$2-1),'Res Rent Roll'!$I7*'Res Rent Roll'!$C7*(1+'Property Summary'!$L$18)^(Rents!FW$2-1)))</f>
        <v>19457.954220536147</v>
      </c>
      <c r="FX7" s="47">
        <f>IF('Res Rent Roll'!$B7="","",IF(Rents!FX$3&lt;'Res Rent Roll'!$J7,'Res Rent Roll'!$H7*'Res Rent Roll'!$C7*(1+'Property Summary'!$L$18)^(Rents!FX$2-1),'Res Rent Roll'!$I7*'Res Rent Roll'!$C7*(1+'Property Summary'!$L$18)^(Rents!FX$2-1)))</f>
        <v>19457.954220536147</v>
      </c>
      <c r="FY7" s="47">
        <f>IF('Res Rent Roll'!$B7="","",IF(Rents!FY$3&lt;'Res Rent Roll'!$J7,'Res Rent Roll'!$H7*'Res Rent Roll'!$C7*(1+'Property Summary'!$L$18)^(Rents!FY$2-1),'Res Rent Roll'!$I7*'Res Rent Roll'!$C7*(1+'Property Summary'!$L$18)^(Rents!FY$2-1)))</f>
        <v>19457.954220536147</v>
      </c>
      <c r="FZ7" s="47">
        <f>IF('Res Rent Roll'!$B7="","",IF(Rents!FZ$3&lt;'Res Rent Roll'!$J7,'Res Rent Roll'!$H7*'Res Rent Roll'!$C7*(1+'Property Summary'!$L$18)^(Rents!FZ$2-1),'Res Rent Roll'!$I7*'Res Rent Roll'!$C7*(1+'Property Summary'!$L$18)^(Rents!FZ$2-1)))</f>
        <v>19457.954220536147</v>
      </c>
      <c r="GA7" s="48">
        <f>IF('Res Rent Roll'!$B7="","",IF(Rents!GA$3&lt;'Res Rent Roll'!$J7,'Res Rent Roll'!$H7*'Res Rent Roll'!$C7*(1+'Property Summary'!$L$18)^(Rents!GA$2-1),'Res Rent Roll'!$I7*'Res Rent Roll'!$C7*(1+'Property Summary'!$L$18)^(Rents!GA$2-1)))</f>
        <v>19457.954220536147</v>
      </c>
    </row>
    <row r="8" spans="2:183" x14ac:dyDescent="0.3">
      <c r="B8" s="42" t="str">
        <f>IF('Res Rent Roll'!$B8="","",'Res Rent Roll'!$B8)</f>
        <v>2-Bed B R1</v>
      </c>
      <c r="C8" s="43"/>
      <c r="D8" s="47">
        <f>IF('Res Rent Roll'!$B8="","",IF(Rents!D$3&lt;'Res Rent Roll'!$J8,'Res Rent Roll'!$H8*'Res Rent Roll'!$C8*(1+'Property Summary'!$L$18)^(Rents!D$2-1),'Res Rent Roll'!$I8*'Res Rent Roll'!$C8*(1+'Property Summary'!$L$18)^(Rents!D$2-1)))</f>
        <v>11304</v>
      </c>
      <c r="E8" s="47">
        <f>IF('Res Rent Roll'!$B8="","",IF(Rents!E$3&lt;'Res Rent Roll'!$J8,'Res Rent Roll'!$H8*'Res Rent Roll'!$C8*(1+'Property Summary'!$L$18)^(Rents!E$2-1),'Res Rent Roll'!$I8*'Res Rent Roll'!$C8*(1+'Property Summary'!$L$18)^(Rents!E$2-1)))</f>
        <v>11304</v>
      </c>
      <c r="F8" s="47">
        <f>IF('Res Rent Roll'!$B8="","",IF(Rents!F$3&lt;'Res Rent Roll'!$J8,'Res Rent Roll'!$H8*'Res Rent Roll'!$C8*(1+'Property Summary'!$L$18)^(Rents!F$2-1),'Res Rent Roll'!$I8*'Res Rent Roll'!$C8*(1+'Property Summary'!$L$18)^(Rents!F$2-1)))</f>
        <v>11304</v>
      </c>
      <c r="G8" s="47">
        <f>IF('Res Rent Roll'!$B8="","",IF(Rents!G$3&lt;'Res Rent Roll'!$J8,'Res Rent Roll'!$H8*'Res Rent Roll'!$C8*(1+'Property Summary'!$L$18)^(Rents!G$2-1),'Res Rent Roll'!$I8*'Res Rent Roll'!$C8*(1+'Property Summary'!$L$18)^(Rents!G$2-1)))</f>
        <v>11304</v>
      </c>
      <c r="H8" s="47">
        <f>IF('Res Rent Roll'!$B8="","",IF(Rents!H$3&lt;'Res Rent Roll'!$J8,'Res Rent Roll'!$H8*'Res Rent Roll'!$C8*(1+'Property Summary'!$L$18)^(Rents!H$2-1),'Res Rent Roll'!$I8*'Res Rent Roll'!$C8*(1+'Property Summary'!$L$18)^(Rents!H$2-1)))</f>
        <v>11304</v>
      </c>
      <c r="I8" s="47">
        <f>IF('Res Rent Roll'!$B8="","",IF(Rents!I$3&lt;'Res Rent Roll'!$J8,'Res Rent Roll'!$H8*'Res Rent Roll'!$C8*(1+'Property Summary'!$L$18)^(Rents!I$2-1),'Res Rent Roll'!$I8*'Res Rent Roll'!$C8*(1+'Property Summary'!$L$18)^(Rents!I$2-1)))</f>
        <v>13668</v>
      </c>
      <c r="J8" s="47">
        <f>IF('Res Rent Roll'!$B8="","",IF(Rents!J$3&lt;'Res Rent Roll'!$J8,'Res Rent Roll'!$H8*'Res Rent Roll'!$C8*(1+'Property Summary'!$L$18)^(Rents!J$2-1),'Res Rent Roll'!$I8*'Res Rent Roll'!$C8*(1+'Property Summary'!$L$18)^(Rents!J$2-1)))</f>
        <v>13668</v>
      </c>
      <c r="K8" s="47">
        <f>IF('Res Rent Roll'!$B8="","",IF(Rents!K$3&lt;'Res Rent Roll'!$J8,'Res Rent Roll'!$H8*'Res Rent Roll'!$C8*(1+'Property Summary'!$L$18)^(Rents!K$2-1),'Res Rent Roll'!$I8*'Res Rent Roll'!$C8*(1+'Property Summary'!$L$18)^(Rents!K$2-1)))</f>
        <v>13668</v>
      </c>
      <c r="L8" s="47">
        <f>IF('Res Rent Roll'!$B8="","",IF(Rents!L$3&lt;'Res Rent Roll'!$J8,'Res Rent Roll'!$H8*'Res Rent Roll'!$C8*(1+'Property Summary'!$L$18)^(Rents!L$2-1),'Res Rent Roll'!$I8*'Res Rent Roll'!$C8*(1+'Property Summary'!$L$18)^(Rents!L$2-1)))</f>
        <v>13668</v>
      </c>
      <c r="M8" s="47">
        <f>IF('Res Rent Roll'!$B8="","",IF(Rents!M$3&lt;'Res Rent Roll'!$J8,'Res Rent Roll'!$H8*'Res Rent Roll'!$C8*(1+'Property Summary'!$L$18)^(Rents!M$2-1),'Res Rent Roll'!$I8*'Res Rent Roll'!$C8*(1+'Property Summary'!$L$18)^(Rents!M$2-1)))</f>
        <v>13668</v>
      </c>
      <c r="N8" s="47">
        <f>IF('Res Rent Roll'!$B8="","",IF(Rents!N$3&lt;'Res Rent Roll'!$J8,'Res Rent Roll'!$H8*'Res Rent Roll'!$C8*(1+'Property Summary'!$L$18)^(Rents!N$2-1),'Res Rent Roll'!$I8*'Res Rent Roll'!$C8*(1+'Property Summary'!$L$18)^(Rents!N$2-1)))</f>
        <v>13668</v>
      </c>
      <c r="O8" s="47">
        <f>IF('Res Rent Roll'!$B8="","",IF(Rents!O$3&lt;'Res Rent Roll'!$J8,'Res Rent Roll'!$H8*'Res Rent Roll'!$C8*(1+'Property Summary'!$L$18)^(Rents!O$2-1),'Res Rent Roll'!$I8*'Res Rent Roll'!$C8*(1+'Property Summary'!$L$18)^(Rents!O$2-1)))</f>
        <v>13668</v>
      </c>
      <c r="P8" s="47">
        <f>IF('Res Rent Roll'!$B8="","",IF(Rents!P$3&lt;'Res Rent Roll'!$J8,'Res Rent Roll'!$H8*'Res Rent Roll'!$C8*(1+'Property Summary'!$L$18)^(Rents!P$2-1),'Res Rent Roll'!$I8*'Res Rent Roll'!$C8*(1+'Property Summary'!$L$18)^(Rents!P$2-1)))</f>
        <v>14078.04</v>
      </c>
      <c r="Q8" s="47">
        <f>IF('Res Rent Roll'!$B8="","",IF(Rents!Q$3&lt;'Res Rent Roll'!$J8,'Res Rent Roll'!$H8*'Res Rent Roll'!$C8*(1+'Property Summary'!$L$18)^(Rents!Q$2-1),'Res Rent Roll'!$I8*'Res Rent Roll'!$C8*(1+'Property Summary'!$L$18)^(Rents!Q$2-1)))</f>
        <v>14078.04</v>
      </c>
      <c r="R8" s="47">
        <f>IF('Res Rent Roll'!$B8="","",IF(Rents!R$3&lt;'Res Rent Roll'!$J8,'Res Rent Roll'!$H8*'Res Rent Roll'!$C8*(1+'Property Summary'!$L$18)^(Rents!R$2-1),'Res Rent Roll'!$I8*'Res Rent Roll'!$C8*(1+'Property Summary'!$L$18)^(Rents!R$2-1)))</f>
        <v>14078.04</v>
      </c>
      <c r="S8" s="47">
        <f>IF('Res Rent Roll'!$B8="","",IF(Rents!S$3&lt;'Res Rent Roll'!$J8,'Res Rent Roll'!$H8*'Res Rent Roll'!$C8*(1+'Property Summary'!$L$18)^(Rents!S$2-1),'Res Rent Roll'!$I8*'Res Rent Roll'!$C8*(1+'Property Summary'!$L$18)^(Rents!S$2-1)))</f>
        <v>14078.04</v>
      </c>
      <c r="T8" s="47">
        <f>IF('Res Rent Roll'!$B8="","",IF(Rents!T$3&lt;'Res Rent Roll'!$J8,'Res Rent Roll'!$H8*'Res Rent Roll'!$C8*(1+'Property Summary'!$L$18)^(Rents!T$2-1),'Res Rent Roll'!$I8*'Res Rent Roll'!$C8*(1+'Property Summary'!$L$18)^(Rents!T$2-1)))</f>
        <v>14078.04</v>
      </c>
      <c r="U8" s="47">
        <f>IF('Res Rent Roll'!$B8="","",IF(Rents!U$3&lt;'Res Rent Roll'!$J8,'Res Rent Roll'!$H8*'Res Rent Roll'!$C8*(1+'Property Summary'!$L$18)^(Rents!U$2-1),'Res Rent Roll'!$I8*'Res Rent Roll'!$C8*(1+'Property Summary'!$L$18)^(Rents!U$2-1)))</f>
        <v>14078.04</v>
      </c>
      <c r="V8" s="47">
        <f>IF('Res Rent Roll'!$B8="","",IF(Rents!V$3&lt;'Res Rent Roll'!$J8,'Res Rent Roll'!$H8*'Res Rent Roll'!$C8*(1+'Property Summary'!$L$18)^(Rents!V$2-1),'Res Rent Roll'!$I8*'Res Rent Roll'!$C8*(1+'Property Summary'!$L$18)^(Rents!V$2-1)))</f>
        <v>14078.04</v>
      </c>
      <c r="W8" s="47">
        <f>IF('Res Rent Roll'!$B8="","",IF(Rents!W$3&lt;'Res Rent Roll'!$J8,'Res Rent Roll'!$H8*'Res Rent Roll'!$C8*(1+'Property Summary'!$L$18)^(Rents!W$2-1),'Res Rent Roll'!$I8*'Res Rent Roll'!$C8*(1+'Property Summary'!$L$18)^(Rents!W$2-1)))</f>
        <v>14078.04</v>
      </c>
      <c r="X8" s="47">
        <f>IF('Res Rent Roll'!$B8="","",IF(Rents!X$3&lt;'Res Rent Roll'!$J8,'Res Rent Roll'!$H8*'Res Rent Roll'!$C8*(1+'Property Summary'!$L$18)^(Rents!X$2-1),'Res Rent Roll'!$I8*'Res Rent Roll'!$C8*(1+'Property Summary'!$L$18)^(Rents!X$2-1)))</f>
        <v>14078.04</v>
      </c>
      <c r="Y8" s="47">
        <f>IF('Res Rent Roll'!$B8="","",IF(Rents!Y$3&lt;'Res Rent Roll'!$J8,'Res Rent Roll'!$H8*'Res Rent Roll'!$C8*(1+'Property Summary'!$L$18)^(Rents!Y$2-1),'Res Rent Roll'!$I8*'Res Rent Roll'!$C8*(1+'Property Summary'!$L$18)^(Rents!Y$2-1)))</f>
        <v>14078.04</v>
      </c>
      <c r="Z8" s="47">
        <f>IF('Res Rent Roll'!$B8="","",IF(Rents!Z$3&lt;'Res Rent Roll'!$J8,'Res Rent Roll'!$H8*'Res Rent Roll'!$C8*(1+'Property Summary'!$L$18)^(Rents!Z$2-1),'Res Rent Roll'!$I8*'Res Rent Roll'!$C8*(1+'Property Summary'!$L$18)^(Rents!Z$2-1)))</f>
        <v>14078.04</v>
      </c>
      <c r="AA8" s="47">
        <f>IF('Res Rent Roll'!$B8="","",IF(Rents!AA$3&lt;'Res Rent Roll'!$J8,'Res Rent Roll'!$H8*'Res Rent Roll'!$C8*(1+'Property Summary'!$L$18)^(Rents!AA$2-1),'Res Rent Roll'!$I8*'Res Rent Roll'!$C8*(1+'Property Summary'!$L$18)^(Rents!AA$2-1)))</f>
        <v>14078.04</v>
      </c>
      <c r="AB8" s="47">
        <f>IF('Res Rent Roll'!$B8="","",IF(Rents!AB$3&lt;'Res Rent Roll'!$J8,'Res Rent Roll'!$H8*'Res Rent Roll'!$C8*(1+'Property Summary'!$L$18)^(Rents!AB$2-1),'Res Rent Roll'!$I8*'Res Rent Roll'!$C8*(1+'Property Summary'!$L$18)^(Rents!AB$2-1)))</f>
        <v>14500.3812</v>
      </c>
      <c r="AC8" s="47">
        <f>IF('Res Rent Roll'!$B8="","",IF(Rents!AC$3&lt;'Res Rent Roll'!$J8,'Res Rent Roll'!$H8*'Res Rent Roll'!$C8*(1+'Property Summary'!$L$18)^(Rents!AC$2-1),'Res Rent Roll'!$I8*'Res Rent Roll'!$C8*(1+'Property Summary'!$L$18)^(Rents!AC$2-1)))</f>
        <v>14500.3812</v>
      </c>
      <c r="AD8" s="47">
        <f>IF('Res Rent Roll'!$B8="","",IF(Rents!AD$3&lt;'Res Rent Roll'!$J8,'Res Rent Roll'!$H8*'Res Rent Roll'!$C8*(1+'Property Summary'!$L$18)^(Rents!AD$2-1),'Res Rent Roll'!$I8*'Res Rent Roll'!$C8*(1+'Property Summary'!$L$18)^(Rents!AD$2-1)))</f>
        <v>14500.3812</v>
      </c>
      <c r="AE8" s="47">
        <f>IF('Res Rent Roll'!$B8="","",IF(Rents!AE$3&lt;'Res Rent Roll'!$J8,'Res Rent Roll'!$H8*'Res Rent Roll'!$C8*(1+'Property Summary'!$L$18)^(Rents!AE$2-1),'Res Rent Roll'!$I8*'Res Rent Roll'!$C8*(1+'Property Summary'!$L$18)^(Rents!AE$2-1)))</f>
        <v>14500.3812</v>
      </c>
      <c r="AF8" s="47">
        <f>IF('Res Rent Roll'!$B8="","",IF(Rents!AF$3&lt;'Res Rent Roll'!$J8,'Res Rent Roll'!$H8*'Res Rent Roll'!$C8*(1+'Property Summary'!$L$18)^(Rents!AF$2-1),'Res Rent Roll'!$I8*'Res Rent Roll'!$C8*(1+'Property Summary'!$L$18)^(Rents!AF$2-1)))</f>
        <v>14500.3812</v>
      </c>
      <c r="AG8" s="47">
        <f>IF('Res Rent Roll'!$B8="","",IF(Rents!AG$3&lt;'Res Rent Roll'!$J8,'Res Rent Roll'!$H8*'Res Rent Roll'!$C8*(1+'Property Summary'!$L$18)^(Rents!AG$2-1),'Res Rent Roll'!$I8*'Res Rent Roll'!$C8*(1+'Property Summary'!$L$18)^(Rents!AG$2-1)))</f>
        <v>14500.3812</v>
      </c>
      <c r="AH8" s="47">
        <f>IF('Res Rent Roll'!$B8="","",IF(Rents!AH$3&lt;'Res Rent Roll'!$J8,'Res Rent Roll'!$H8*'Res Rent Roll'!$C8*(1+'Property Summary'!$L$18)^(Rents!AH$2-1),'Res Rent Roll'!$I8*'Res Rent Roll'!$C8*(1+'Property Summary'!$L$18)^(Rents!AH$2-1)))</f>
        <v>14500.3812</v>
      </c>
      <c r="AI8" s="47">
        <f>IF('Res Rent Roll'!$B8="","",IF(Rents!AI$3&lt;'Res Rent Roll'!$J8,'Res Rent Roll'!$H8*'Res Rent Roll'!$C8*(1+'Property Summary'!$L$18)^(Rents!AI$2-1),'Res Rent Roll'!$I8*'Res Rent Roll'!$C8*(1+'Property Summary'!$L$18)^(Rents!AI$2-1)))</f>
        <v>14500.3812</v>
      </c>
      <c r="AJ8" s="47">
        <f>IF('Res Rent Roll'!$B8="","",IF(Rents!AJ$3&lt;'Res Rent Roll'!$J8,'Res Rent Roll'!$H8*'Res Rent Roll'!$C8*(1+'Property Summary'!$L$18)^(Rents!AJ$2-1),'Res Rent Roll'!$I8*'Res Rent Roll'!$C8*(1+'Property Summary'!$L$18)^(Rents!AJ$2-1)))</f>
        <v>14500.3812</v>
      </c>
      <c r="AK8" s="47">
        <f>IF('Res Rent Roll'!$B8="","",IF(Rents!AK$3&lt;'Res Rent Roll'!$J8,'Res Rent Roll'!$H8*'Res Rent Roll'!$C8*(1+'Property Summary'!$L$18)^(Rents!AK$2-1),'Res Rent Roll'!$I8*'Res Rent Roll'!$C8*(1+'Property Summary'!$L$18)^(Rents!AK$2-1)))</f>
        <v>14500.3812</v>
      </c>
      <c r="AL8" s="47">
        <f>IF('Res Rent Roll'!$B8="","",IF(Rents!AL$3&lt;'Res Rent Roll'!$J8,'Res Rent Roll'!$H8*'Res Rent Roll'!$C8*(1+'Property Summary'!$L$18)^(Rents!AL$2-1),'Res Rent Roll'!$I8*'Res Rent Roll'!$C8*(1+'Property Summary'!$L$18)^(Rents!AL$2-1)))</f>
        <v>14500.3812</v>
      </c>
      <c r="AM8" s="47">
        <f>IF('Res Rent Roll'!$B8="","",IF(Rents!AM$3&lt;'Res Rent Roll'!$J8,'Res Rent Roll'!$H8*'Res Rent Roll'!$C8*(1+'Property Summary'!$L$18)^(Rents!AM$2-1),'Res Rent Roll'!$I8*'Res Rent Roll'!$C8*(1+'Property Summary'!$L$18)^(Rents!AM$2-1)))</f>
        <v>14500.3812</v>
      </c>
      <c r="AN8" s="47">
        <f>IF('Res Rent Roll'!$B8="","",IF(Rents!AN$3&lt;'Res Rent Roll'!$J8,'Res Rent Roll'!$H8*'Res Rent Roll'!$C8*(1+'Property Summary'!$L$18)^(Rents!AN$2-1),'Res Rent Roll'!$I8*'Res Rent Roll'!$C8*(1+'Property Summary'!$L$18)^(Rents!AN$2-1)))</f>
        <v>14935.392636</v>
      </c>
      <c r="AO8" s="47">
        <f>IF('Res Rent Roll'!$B8="","",IF(Rents!AO$3&lt;'Res Rent Roll'!$J8,'Res Rent Roll'!$H8*'Res Rent Roll'!$C8*(1+'Property Summary'!$L$18)^(Rents!AO$2-1),'Res Rent Roll'!$I8*'Res Rent Roll'!$C8*(1+'Property Summary'!$L$18)^(Rents!AO$2-1)))</f>
        <v>14935.392636</v>
      </c>
      <c r="AP8" s="47">
        <f>IF('Res Rent Roll'!$B8="","",IF(Rents!AP$3&lt;'Res Rent Roll'!$J8,'Res Rent Roll'!$H8*'Res Rent Roll'!$C8*(1+'Property Summary'!$L$18)^(Rents!AP$2-1),'Res Rent Roll'!$I8*'Res Rent Roll'!$C8*(1+'Property Summary'!$L$18)^(Rents!AP$2-1)))</f>
        <v>14935.392636</v>
      </c>
      <c r="AQ8" s="47">
        <f>IF('Res Rent Roll'!$B8="","",IF(Rents!AQ$3&lt;'Res Rent Roll'!$J8,'Res Rent Roll'!$H8*'Res Rent Roll'!$C8*(1+'Property Summary'!$L$18)^(Rents!AQ$2-1),'Res Rent Roll'!$I8*'Res Rent Roll'!$C8*(1+'Property Summary'!$L$18)^(Rents!AQ$2-1)))</f>
        <v>14935.392636</v>
      </c>
      <c r="AR8" s="47">
        <f>IF('Res Rent Roll'!$B8="","",IF(Rents!AR$3&lt;'Res Rent Roll'!$J8,'Res Rent Roll'!$H8*'Res Rent Roll'!$C8*(1+'Property Summary'!$L$18)^(Rents!AR$2-1),'Res Rent Roll'!$I8*'Res Rent Roll'!$C8*(1+'Property Summary'!$L$18)^(Rents!AR$2-1)))</f>
        <v>14935.392636</v>
      </c>
      <c r="AS8" s="47">
        <f>IF('Res Rent Roll'!$B8="","",IF(Rents!AS$3&lt;'Res Rent Roll'!$J8,'Res Rent Roll'!$H8*'Res Rent Roll'!$C8*(1+'Property Summary'!$L$18)^(Rents!AS$2-1),'Res Rent Roll'!$I8*'Res Rent Roll'!$C8*(1+'Property Summary'!$L$18)^(Rents!AS$2-1)))</f>
        <v>14935.392636</v>
      </c>
      <c r="AT8" s="47">
        <f>IF('Res Rent Roll'!$B8="","",IF(Rents!AT$3&lt;'Res Rent Roll'!$J8,'Res Rent Roll'!$H8*'Res Rent Roll'!$C8*(1+'Property Summary'!$L$18)^(Rents!AT$2-1),'Res Rent Roll'!$I8*'Res Rent Roll'!$C8*(1+'Property Summary'!$L$18)^(Rents!AT$2-1)))</f>
        <v>14935.392636</v>
      </c>
      <c r="AU8" s="47">
        <f>IF('Res Rent Roll'!$B8="","",IF(Rents!AU$3&lt;'Res Rent Roll'!$J8,'Res Rent Roll'!$H8*'Res Rent Roll'!$C8*(1+'Property Summary'!$L$18)^(Rents!AU$2-1),'Res Rent Roll'!$I8*'Res Rent Roll'!$C8*(1+'Property Summary'!$L$18)^(Rents!AU$2-1)))</f>
        <v>14935.392636</v>
      </c>
      <c r="AV8" s="47">
        <f>IF('Res Rent Roll'!$B8="","",IF(Rents!AV$3&lt;'Res Rent Roll'!$J8,'Res Rent Roll'!$H8*'Res Rent Roll'!$C8*(1+'Property Summary'!$L$18)^(Rents!AV$2-1),'Res Rent Roll'!$I8*'Res Rent Roll'!$C8*(1+'Property Summary'!$L$18)^(Rents!AV$2-1)))</f>
        <v>14935.392636</v>
      </c>
      <c r="AW8" s="47">
        <f>IF('Res Rent Roll'!$B8="","",IF(Rents!AW$3&lt;'Res Rent Roll'!$J8,'Res Rent Roll'!$H8*'Res Rent Roll'!$C8*(1+'Property Summary'!$L$18)^(Rents!AW$2-1),'Res Rent Roll'!$I8*'Res Rent Roll'!$C8*(1+'Property Summary'!$L$18)^(Rents!AW$2-1)))</f>
        <v>14935.392636</v>
      </c>
      <c r="AX8" s="47">
        <f>IF('Res Rent Roll'!$B8="","",IF(Rents!AX$3&lt;'Res Rent Roll'!$J8,'Res Rent Roll'!$H8*'Res Rent Roll'!$C8*(1+'Property Summary'!$L$18)^(Rents!AX$2-1),'Res Rent Roll'!$I8*'Res Rent Roll'!$C8*(1+'Property Summary'!$L$18)^(Rents!AX$2-1)))</f>
        <v>14935.392636</v>
      </c>
      <c r="AY8" s="47">
        <f>IF('Res Rent Roll'!$B8="","",IF(Rents!AY$3&lt;'Res Rent Roll'!$J8,'Res Rent Roll'!$H8*'Res Rent Roll'!$C8*(1+'Property Summary'!$L$18)^(Rents!AY$2-1),'Res Rent Roll'!$I8*'Res Rent Roll'!$C8*(1+'Property Summary'!$L$18)^(Rents!AY$2-1)))</f>
        <v>14935.392636</v>
      </c>
      <c r="AZ8" s="47">
        <f>IF('Res Rent Roll'!$B8="","",IF(Rents!AZ$3&lt;'Res Rent Roll'!$J8,'Res Rent Roll'!$H8*'Res Rent Roll'!$C8*(1+'Property Summary'!$L$18)^(Rents!AZ$2-1),'Res Rent Roll'!$I8*'Res Rent Roll'!$C8*(1+'Property Summary'!$L$18)^(Rents!AZ$2-1)))</f>
        <v>15383.454415079999</v>
      </c>
      <c r="BA8" s="47">
        <f>IF('Res Rent Roll'!$B8="","",IF(Rents!BA$3&lt;'Res Rent Roll'!$J8,'Res Rent Roll'!$H8*'Res Rent Roll'!$C8*(1+'Property Summary'!$L$18)^(Rents!BA$2-1),'Res Rent Roll'!$I8*'Res Rent Roll'!$C8*(1+'Property Summary'!$L$18)^(Rents!BA$2-1)))</f>
        <v>15383.454415079999</v>
      </c>
      <c r="BB8" s="47">
        <f>IF('Res Rent Roll'!$B8="","",IF(Rents!BB$3&lt;'Res Rent Roll'!$J8,'Res Rent Roll'!$H8*'Res Rent Roll'!$C8*(1+'Property Summary'!$L$18)^(Rents!BB$2-1),'Res Rent Roll'!$I8*'Res Rent Roll'!$C8*(1+'Property Summary'!$L$18)^(Rents!BB$2-1)))</f>
        <v>15383.454415079999</v>
      </c>
      <c r="BC8" s="47">
        <f>IF('Res Rent Roll'!$B8="","",IF(Rents!BC$3&lt;'Res Rent Roll'!$J8,'Res Rent Roll'!$H8*'Res Rent Roll'!$C8*(1+'Property Summary'!$L$18)^(Rents!BC$2-1),'Res Rent Roll'!$I8*'Res Rent Roll'!$C8*(1+'Property Summary'!$L$18)^(Rents!BC$2-1)))</f>
        <v>15383.454415079999</v>
      </c>
      <c r="BD8" s="47">
        <f>IF('Res Rent Roll'!$B8="","",IF(Rents!BD$3&lt;'Res Rent Roll'!$J8,'Res Rent Roll'!$H8*'Res Rent Roll'!$C8*(1+'Property Summary'!$L$18)^(Rents!BD$2-1),'Res Rent Roll'!$I8*'Res Rent Roll'!$C8*(1+'Property Summary'!$L$18)^(Rents!BD$2-1)))</f>
        <v>15383.454415079999</v>
      </c>
      <c r="BE8" s="47">
        <f>IF('Res Rent Roll'!$B8="","",IF(Rents!BE$3&lt;'Res Rent Roll'!$J8,'Res Rent Roll'!$H8*'Res Rent Roll'!$C8*(1+'Property Summary'!$L$18)^(Rents!BE$2-1),'Res Rent Roll'!$I8*'Res Rent Roll'!$C8*(1+'Property Summary'!$L$18)^(Rents!BE$2-1)))</f>
        <v>15383.454415079999</v>
      </c>
      <c r="BF8" s="47">
        <f>IF('Res Rent Roll'!$B8="","",IF(Rents!BF$3&lt;'Res Rent Roll'!$J8,'Res Rent Roll'!$H8*'Res Rent Roll'!$C8*(1+'Property Summary'!$L$18)^(Rents!BF$2-1),'Res Rent Roll'!$I8*'Res Rent Roll'!$C8*(1+'Property Summary'!$L$18)^(Rents!BF$2-1)))</f>
        <v>15383.454415079999</v>
      </c>
      <c r="BG8" s="47">
        <f>IF('Res Rent Roll'!$B8="","",IF(Rents!BG$3&lt;'Res Rent Roll'!$J8,'Res Rent Roll'!$H8*'Res Rent Roll'!$C8*(1+'Property Summary'!$L$18)^(Rents!BG$2-1),'Res Rent Roll'!$I8*'Res Rent Roll'!$C8*(1+'Property Summary'!$L$18)^(Rents!BG$2-1)))</f>
        <v>15383.454415079999</v>
      </c>
      <c r="BH8" s="47">
        <f>IF('Res Rent Roll'!$B8="","",IF(Rents!BH$3&lt;'Res Rent Roll'!$J8,'Res Rent Roll'!$H8*'Res Rent Roll'!$C8*(1+'Property Summary'!$L$18)^(Rents!BH$2-1),'Res Rent Roll'!$I8*'Res Rent Roll'!$C8*(1+'Property Summary'!$L$18)^(Rents!BH$2-1)))</f>
        <v>15383.454415079999</v>
      </c>
      <c r="BI8" s="47">
        <f>IF('Res Rent Roll'!$B8="","",IF(Rents!BI$3&lt;'Res Rent Roll'!$J8,'Res Rent Roll'!$H8*'Res Rent Roll'!$C8*(1+'Property Summary'!$L$18)^(Rents!BI$2-1),'Res Rent Roll'!$I8*'Res Rent Roll'!$C8*(1+'Property Summary'!$L$18)^(Rents!BI$2-1)))</f>
        <v>15383.454415079999</v>
      </c>
      <c r="BJ8" s="47">
        <f>IF('Res Rent Roll'!$B8="","",IF(Rents!BJ$3&lt;'Res Rent Roll'!$J8,'Res Rent Roll'!$H8*'Res Rent Roll'!$C8*(1+'Property Summary'!$L$18)^(Rents!BJ$2-1),'Res Rent Roll'!$I8*'Res Rent Roll'!$C8*(1+'Property Summary'!$L$18)^(Rents!BJ$2-1)))</f>
        <v>15383.454415079999</v>
      </c>
      <c r="BK8" s="47">
        <f>IF('Res Rent Roll'!$B8="","",IF(Rents!BK$3&lt;'Res Rent Roll'!$J8,'Res Rent Roll'!$H8*'Res Rent Roll'!$C8*(1+'Property Summary'!$L$18)^(Rents!BK$2-1),'Res Rent Roll'!$I8*'Res Rent Roll'!$C8*(1+'Property Summary'!$L$18)^(Rents!BK$2-1)))</f>
        <v>15383.454415079999</v>
      </c>
      <c r="BL8" s="47">
        <f>IF('Res Rent Roll'!$B8="","",IF(Rents!BL$3&lt;'Res Rent Roll'!$J8,'Res Rent Roll'!$H8*'Res Rent Roll'!$C8*(1+'Property Summary'!$L$18)^(Rents!BL$2-1),'Res Rent Roll'!$I8*'Res Rent Roll'!$C8*(1+'Property Summary'!$L$18)^(Rents!BL$2-1)))</f>
        <v>15844.958047532398</v>
      </c>
      <c r="BM8" s="47">
        <f>IF('Res Rent Roll'!$B8="","",IF(Rents!BM$3&lt;'Res Rent Roll'!$J8,'Res Rent Roll'!$H8*'Res Rent Roll'!$C8*(1+'Property Summary'!$L$18)^(Rents!BM$2-1),'Res Rent Roll'!$I8*'Res Rent Roll'!$C8*(1+'Property Summary'!$L$18)^(Rents!BM$2-1)))</f>
        <v>15844.958047532398</v>
      </c>
      <c r="BN8" s="47">
        <f>IF('Res Rent Roll'!$B8="","",IF(Rents!BN$3&lt;'Res Rent Roll'!$J8,'Res Rent Roll'!$H8*'Res Rent Roll'!$C8*(1+'Property Summary'!$L$18)^(Rents!BN$2-1),'Res Rent Roll'!$I8*'Res Rent Roll'!$C8*(1+'Property Summary'!$L$18)^(Rents!BN$2-1)))</f>
        <v>15844.958047532398</v>
      </c>
      <c r="BO8" s="47">
        <f>IF('Res Rent Roll'!$B8="","",IF(Rents!BO$3&lt;'Res Rent Roll'!$J8,'Res Rent Roll'!$H8*'Res Rent Roll'!$C8*(1+'Property Summary'!$L$18)^(Rents!BO$2-1),'Res Rent Roll'!$I8*'Res Rent Roll'!$C8*(1+'Property Summary'!$L$18)^(Rents!BO$2-1)))</f>
        <v>15844.958047532398</v>
      </c>
      <c r="BP8" s="47">
        <f>IF('Res Rent Roll'!$B8="","",IF(Rents!BP$3&lt;'Res Rent Roll'!$J8,'Res Rent Roll'!$H8*'Res Rent Roll'!$C8*(1+'Property Summary'!$L$18)^(Rents!BP$2-1),'Res Rent Roll'!$I8*'Res Rent Roll'!$C8*(1+'Property Summary'!$L$18)^(Rents!BP$2-1)))</f>
        <v>15844.958047532398</v>
      </c>
      <c r="BQ8" s="47">
        <f>IF('Res Rent Roll'!$B8="","",IF(Rents!BQ$3&lt;'Res Rent Roll'!$J8,'Res Rent Roll'!$H8*'Res Rent Roll'!$C8*(1+'Property Summary'!$L$18)^(Rents!BQ$2-1),'Res Rent Roll'!$I8*'Res Rent Roll'!$C8*(1+'Property Summary'!$L$18)^(Rents!BQ$2-1)))</f>
        <v>15844.958047532398</v>
      </c>
      <c r="BR8" s="47">
        <f>IF('Res Rent Roll'!$B8="","",IF(Rents!BR$3&lt;'Res Rent Roll'!$J8,'Res Rent Roll'!$H8*'Res Rent Roll'!$C8*(1+'Property Summary'!$L$18)^(Rents!BR$2-1),'Res Rent Roll'!$I8*'Res Rent Roll'!$C8*(1+'Property Summary'!$L$18)^(Rents!BR$2-1)))</f>
        <v>15844.958047532398</v>
      </c>
      <c r="BS8" s="47">
        <f>IF('Res Rent Roll'!$B8="","",IF(Rents!BS$3&lt;'Res Rent Roll'!$J8,'Res Rent Roll'!$H8*'Res Rent Roll'!$C8*(1+'Property Summary'!$L$18)^(Rents!BS$2-1),'Res Rent Roll'!$I8*'Res Rent Roll'!$C8*(1+'Property Summary'!$L$18)^(Rents!BS$2-1)))</f>
        <v>15844.958047532398</v>
      </c>
      <c r="BT8" s="47">
        <f>IF('Res Rent Roll'!$B8="","",IF(Rents!BT$3&lt;'Res Rent Roll'!$J8,'Res Rent Roll'!$H8*'Res Rent Roll'!$C8*(1+'Property Summary'!$L$18)^(Rents!BT$2-1),'Res Rent Roll'!$I8*'Res Rent Roll'!$C8*(1+'Property Summary'!$L$18)^(Rents!BT$2-1)))</f>
        <v>15844.958047532398</v>
      </c>
      <c r="BU8" s="47">
        <f>IF('Res Rent Roll'!$B8="","",IF(Rents!BU$3&lt;'Res Rent Roll'!$J8,'Res Rent Roll'!$H8*'Res Rent Roll'!$C8*(1+'Property Summary'!$L$18)^(Rents!BU$2-1),'Res Rent Roll'!$I8*'Res Rent Roll'!$C8*(1+'Property Summary'!$L$18)^(Rents!BU$2-1)))</f>
        <v>15844.958047532398</v>
      </c>
      <c r="BV8" s="47">
        <f>IF('Res Rent Roll'!$B8="","",IF(Rents!BV$3&lt;'Res Rent Roll'!$J8,'Res Rent Roll'!$H8*'Res Rent Roll'!$C8*(1+'Property Summary'!$L$18)^(Rents!BV$2-1),'Res Rent Roll'!$I8*'Res Rent Roll'!$C8*(1+'Property Summary'!$L$18)^(Rents!BV$2-1)))</f>
        <v>15844.958047532398</v>
      </c>
      <c r="BW8" s="47">
        <f>IF('Res Rent Roll'!$B8="","",IF(Rents!BW$3&lt;'Res Rent Roll'!$J8,'Res Rent Roll'!$H8*'Res Rent Roll'!$C8*(1+'Property Summary'!$L$18)^(Rents!BW$2-1),'Res Rent Roll'!$I8*'Res Rent Roll'!$C8*(1+'Property Summary'!$L$18)^(Rents!BW$2-1)))</f>
        <v>15844.958047532398</v>
      </c>
      <c r="BX8" s="47">
        <f>IF('Res Rent Roll'!$B8="","",IF(Rents!BX$3&lt;'Res Rent Roll'!$J8,'Res Rent Roll'!$H8*'Res Rent Roll'!$C8*(1+'Property Summary'!$L$18)^(Rents!BX$2-1),'Res Rent Roll'!$I8*'Res Rent Roll'!$C8*(1+'Property Summary'!$L$18)^(Rents!BX$2-1)))</f>
        <v>16320.306788958371</v>
      </c>
      <c r="BY8" s="47">
        <f>IF('Res Rent Roll'!$B8="","",IF(Rents!BY$3&lt;'Res Rent Roll'!$J8,'Res Rent Roll'!$H8*'Res Rent Roll'!$C8*(1+'Property Summary'!$L$18)^(Rents!BY$2-1),'Res Rent Roll'!$I8*'Res Rent Roll'!$C8*(1+'Property Summary'!$L$18)^(Rents!BY$2-1)))</f>
        <v>16320.306788958371</v>
      </c>
      <c r="BZ8" s="47">
        <f>IF('Res Rent Roll'!$B8="","",IF(Rents!BZ$3&lt;'Res Rent Roll'!$J8,'Res Rent Roll'!$H8*'Res Rent Roll'!$C8*(1+'Property Summary'!$L$18)^(Rents!BZ$2-1),'Res Rent Roll'!$I8*'Res Rent Roll'!$C8*(1+'Property Summary'!$L$18)^(Rents!BZ$2-1)))</f>
        <v>16320.306788958371</v>
      </c>
      <c r="CA8" s="47">
        <f>IF('Res Rent Roll'!$B8="","",IF(Rents!CA$3&lt;'Res Rent Roll'!$J8,'Res Rent Roll'!$H8*'Res Rent Roll'!$C8*(1+'Property Summary'!$L$18)^(Rents!CA$2-1),'Res Rent Roll'!$I8*'Res Rent Roll'!$C8*(1+'Property Summary'!$L$18)^(Rents!CA$2-1)))</f>
        <v>16320.306788958371</v>
      </c>
      <c r="CB8" s="47">
        <f>IF('Res Rent Roll'!$B8="","",IF(Rents!CB$3&lt;'Res Rent Roll'!$J8,'Res Rent Roll'!$H8*'Res Rent Roll'!$C8*(1+'Property Summary'!$L$18)^(Rents!CB$2-1),'Res Rent Roll'!$I8*'Res Rent Roll'!$C8*(1+'Property Summary'!$L$18)^(Rents!CB$2-1)))</f>
        <v>16320.306788958371</v>
      </c>
      <c r="CC8" s="47">
        <f>IF('Res Rent Roll'!$B8="","",IF(Rents!CC$3&lt;'Res Rent Roll'!$J8,'Res Rent Roll'!$H8*'Res Rent Roll'!$C8*(1+'Property Summary'!$L$18)^(Rents!CC$2-1),'Res Rent Roll'!$I8*'Res Rent Roll'!$C8*(1+'Property Summary'!$L$18)^(Rents!CC$2-1)))</f>
        <v>16320.306788958371</v>
      </c>
      <c r="CD8" s="47">
        <f>IF('Res Rent Roll'!$B8="","",IF(Rents!CD$3&lt;'Res Rent Roll'!$J8,'Res Rent Roll'!$H8*'Res Rent Roll'!$C8*(1+'Property Summary'!$L$18)^(Rents!CD$2-1),'Res Rent Roll'!$I8*'Res Rent Roll'!$C8*(1+'Property Summary'!$L$18)^(Rents!CD$2-1)))</f>
        <v>16320.306788958371</v>
      </c>
      <c r="CE8" s="47">
        <f>IF('Res Rent Roll'!$B8="","",IF(Rents!CE$3&lt;'Res Rent Roll'!$J8,'Res Rent Roll'!$H8*'Res Rent Roll'!$C8*(1+'Property Summary'!$L$18)^(Rents!CE$2-1),'Res Rent Roll'!$I8*'Res Rent Roll'!$C8*(1+'Property Summary'!$L$18)^(Rents!CE$2-1)))</f>
        <v>16320.306788958371</v>
      </c>
      <c r="CF8" s="47">
        <f>IF('Res Rent Roll'!$B8="","",IF(Rents!CF$3&lt;'Res Rent Roll'!$J8,'Res Rent Roll'!$H8*'Res Rent Roll'!$C8*(1+'Property Summary'!$L$18)^(Rents!CF$2-1),'Res Rent Roll'!$I8*'Res Rent Roll'!$C8*(1+'Property Summary'!$L$18)^(Rents!CF$2-1)))</f>
        <v>16320.306788958371</v>
      </c>
      <c r="CG8" s="47">
        <f>IF('Res Rent Roll'!$B8="","",IF(Rents!CG$3&lt;'Res Rent Roll'!$J8,'Res Rent Roll'!$H8*'Res Rent Roll'!$C8*(1+'Property Summary'!$L$18)^(Rents!CG$2-1),'Res Rent Roll'!$I8*'Res Rent Roll'!$C8*(1+'Property Summary'!$L$18)^(Rents!CG$2-1)))</f>
        <v>16320.306788958371</v>
      </c>
      <c r="CH8" s="47">
        <f>IF('Res Rent Roll'!$B8="","",IF(Rents!CH$3&lt;'Res Rent Roll'!$J8,'Res Rent Roll'!$H8*'Res Rent Roll'!$C8*(1+'Property Summary'!$L$18)^(Rents!CH$2-1),'Res Rent Roll'!$I8*'Res Rent Roll'!$C8*(1+'Property Summary'!$L$18)^(Rents!CH$2-1)))</f>
        <v>16320.306788958371</v>
      </c>
      <c r="CI8" s="47">
        <f>IF('Res Rent Roll'!$B8="","",IF(Rents!CI$3&lt;'Res Rent Roll'!$J8,'Res Rent Roll'!$H8*'Res Rent Roll'!$C8*(1+'Property Summary'!$L$18)^(Rents!CI$2-1),'Res Rent Roll'!$I8*'Res Rent Roll'!$C8*(1+'Property Summary'!$L$18)^(Rents!CI$2-1)))</f>
        <v>16320.306788958371</v>
      </c>
      <c r="CJ8" s="47">
        <f>IF('Res Rent Roll'!$B8="","",IF(Rents!CJ$3&lt;'Res Rent Roll'!$J8,'Res Rent Roll'!$H8*'Res Rent Roll'!$C8*(1+'Property Summary'!$L$18)^(Rents!CJ$2-1),'Res Rent Roll'!$I8*'Res Rent Roll'!$C8*(1+'Property Summary'!$L$18)^(Rents!CJ$2-1)))</f>
        <v>16809.915992627124</v>
      </c>
      <c r="CK8" s="47">
        <f>IF('Res Rent Roll'!$B8="","",IF(Rents!CK$3&lt;'Res Rent Roll'!$J8,'Res Rent Roll'!$H8*'Res Rent Roll'!$C8*(1+'Property Summary'!$L$18)^(Rents!CK$2-1),'Res Rent Roll'!$I8*'Res Rent Roll'!$C8*(1+'Property Summary'!$L$18)^(Rents!CK$2-1)))</f>
        <v>16809.915992627124</v>
      </c>
      <c r="CL8" s="47">
        <f>IF('Res Rent Roll'!$B8="","",IF(Rents!CL$3&lt;'Res Rent Roll'!$J8,'Res Rent Roll'!$H8*'Res Rent Roll'!$C8*(1+'Property Summary'!$L$18)^(Rents!CL$2-1),'Res Rent Roll'!$I8*'Res Rent Roll'!$C8*(1+'Property Summary'!$L$18)^(Rents!CL$2-1)))</f>
        <v>16809.915992627124</v>
      </c>
      <c r="CM8" s="47">
        <f>IF('Res Rent Roll'!$B8="","",IF(Rents!CM$3&lt;'Res Rent Roll'!$J8,'Res Rent Roll'!$H8*'Res Rent Roll'!$C8*(1+'Property Summary'!$L$18)^(Rents!CM$2-1),'Res Rent Roll'!$I8*'Res Rent Roll'!$C8*(1+'Property Summary'!$L$18)^(Rents!CM$2-1)))</f>
        <v>16809.915992627124</v>
      </c>
      <c r="CN8" s="47">
        <f>IF('Res Rent Roll'!$B8="","",IF(Rents!CN$3&lt;'Res Rent Roll'!$J8,'Res Rent Roll'!$H8*'Res Rent Roll'!$C8*(1+'Property Summary'!$L$18)^(Rents!CN$2-1),'Res Rent Roll'!$I8*'Res Rent Roll'!$C8*(1+'Property Summary'!$L$18)^(Rents!CN$2-1)))</f>
        <v>16809.915992627124</v>
      </c>
      <c r="CO8" s="47">
        <f>IF('Res Rent Roll'!$B8="","",IF(Rents!CO$3&lt;'Res Rent Roll'!$J8,'Res Rent Roll'!$H8*'Res Rent Roll'!$C8*(1+'Property Summary'!$L$18)^(Rents!CO$2-1),'Res Rent Roll'!$I8*'Res Rent Roll'!$C8*(1+'Property Summary'!$L$18)^(Rents!CO$2-1)))</f>
        <v>16809.915992627124</v>
      </c>
      <c r="CP8" s="47">
        <f>IF('Res Rent Roll'!$B8="","",IF(Rents!CP$3&lt;'Res Rent Roll'!$J8,'Res Rent Roll'!$H8*'Res Rent Roll'!$C8*(1+'Property Summary'!$L$18)^(Rents!CP$2-1),'Res Rent Roll'!$I8*'Res Rent Roll'!$C8*(1+'Property Summary'!$L$18)^(Rents!CP$2-1)))</f>
        <v>16809.915992627124</v>
      </c>
      <c r="CQ8" s="47">
        <f>IF('Res Rent Roll'!$B8="","",IF(Rents!CQ$3&lt;'Res Rent Roll'!$J8,'Res Rent Roll'!$H8*'Res Rent Roll'!$C8*(1+'Property Summary'!$L$18)^(Rents!CQ$2-1),'Res Rent Roll'!$I8*'Res Rent Roll'!$C8*(1+'Property Summary'!$L$18)^(Rents!CQ$2-1)))</f>
        <v>16809.915992627124</v>
      </c>
      <c r="CR8" s="47">
        <f>IF('Res Rent Roll'!$B8="","",IF(Rents!CR$3&lt;'Res Rent Roll'!$J8,'Res Rent Roll'!$H8*'Res Rent Roll'!$C8*(1+'Property Summary'!$L$18)^(Rents!CR$2-1),'Res Rent Roll'!$I8*'Res Rent Roll'!$C8*(1+'Property Summary'!$L$18)^(Rents!CR$2-1)))</f>
        <v>16809.915992627124</v>
      </c>
      <c r="CS8" s="47">
        <f>IF('Res Rent Roll'!$B8="","",IF(Rents!CS$3&lt;'Res Rent Roll'!$J8,'Res Rent Roll'!$H8*'Res Rent Roll'!$C8*(1+'Property Summary'!$L$18)^(Rents!CS$2-1),'Res Rent Roll'!$I8*'Res Rent Roll'!$C8*(1+'Property Summary'!$L$18)^(Rents!CS$2-1)))</f>
        <v>16809.915992627124</v>
      </c>
      <c r="CT8" s="47">
        <f>IF('Res Rent Roll'!$B8="","",IF(Rents!CT$3&lt;'Res Rent Roll'!$J8,'Res Rent Roll'!$H8*'Res Rent Roll'!$C8*(1+'Property Summary'!$L$18)^(Rents!CT$2-1),'Res Rent Roll'!$I8*'Res Rent Roll'!$C8*(1+'Property Summary'!$L$18)^(Rents!CT$2-1)))</f>
        <v>16809.915992627124</v>
      </c>
      <c r="CU8" s="47">
        <f>IF('Res Rent Roll'!$B8="","",IF(Rents!CU$3&lt;'Res Rent Roll'!$J8,'Res Rent Roll'!$H8*'Res Rent Roll'!$C8*(1+'Property Summary'!$L$18)^(Rents!CU$2-1),'Res Rent Roll'!$I8*'Res Rent Roll'!$C8*(1+'Property Summary'!$L$18)^(Rents!CU$2-1)))</f>
        <v>16809.915992627124</v>
      </c>
      <c r="CV8" s="47">
        <f>IF('Res Rent Roll'!$B8="","",IF(Rents!CV$3&lt;'Res Rent Roll'!$J8,'Res Rent Roll'!$H8*'Res Rent Roll'!$C8*(1+'Property Summary'!$L$18)^(Rents!CV$2-1),'Res Rent Roll'!$I8*'Res Rent Roll'!$C8*(1+'Property Summary'!$L$18)^(Rents!CV$2-1)))</f>
        <v>17314.213472405936</v>
      </c>
      <c r="CW8" s="47">
        <f>IF('Res Rent Roll'!$B8="","",IF(Rents!CW$3&lt;'Res Rent Roll'!$J8,'Res Rent Roll'!$H8*'Res Rent Roll'!$C8*(1+'Property Summary'!$L$18)^(Rents!CW$2-1),'Res Rent Roll'!$I8*'Res Rent Roll'!$C8*(1+'Property Summary'!$L$18)^(Rents!CW$2-1)))</f>
        <v>17314.213472405936</v>
      </c>
      <c r="CX8" s="47">
        <f>IF('Res Rent Roll'!$B8="","",IF(Rents!CX$3&lt;'Res Rent Roll'!$J8,'Res Rent Roll'!$H8*'Res Rent Roll'!$C8*(1+'Property Summary'!$L$18)^(Rents!CX$2-1),'Res Rent Roll'!$I8*'Res Rent Roll'!$C8*(1+'Property Summary'!$L$18)^(Rents!CX$2-1)))</f>
        <v>17314.213472405936</v>
      </c>
      <c r="CY8" s="47">
        <f>IF('Res Rent Roll'!$B8="","",IF(Rents!CY$3&lt;'Res Rent Roll'!$J8,'Res Rent Roll'!$H8*'Res Rent Roll'!$C8*(1+'Property Summary'!$L$18)^(Rents!CY$2-1),'Res Rent Roll'!$I8*'Res Rent Roll'!$C8*(1+'Property Summary'!$L$18)^(Rents!CY$2-1)))</f>
        <v>17314.213472405936</v>
      </c>
      <c r="CZ8" s="47">
        <f>IF('Res Rent Roll'!$B8="","",IF(Rents!CZ$3&lt;'Res Rent Roll'!$J8,'Res Rent Roll'!$H8*'Res Rent Roll'!$C8*(1+'Property Summary'!$L$18)^(Rents!CZ$2-1),'Res Rent Roll'!$I8*'Res Rent Roll'!$C8*(1+'Property Summary'!$L$18)^(Rents!CZ$2-1)))</f>
        <v>17314.213472405936</v>
      </c>
      <c r="DA8" s="47">
        <f>IF('Res Rent Roll'!$B8="","",IF(Rents!DA$3&lt;'Res Rent Roll'!$J8,'Res Rent Roll'!$H8*'Res Rent Roll'!$C8*(1+'Property Summary'!$L$18)^(Rents!DA$2-1),'Res Rent Roll'!$I8*'Res Rent Roll'!$C8*(1+'Property Summary'!$L$18)^(Rents!DA$2-1)))</f>
        <v>17314.213472405936</v>
      </c>
      <c r="DB8" s="47">
        <f>IF('Res Rent Roll'!$B8="","",IF(Rents!DB$3&lt;'Res Rent Roll'!$J8,'Res Rent Roll'!$H8*'Res Rent Roll'!$C8*(1+'Property Summary'!$L$18)^(Rents!DB$2-1),'Res Rent Roll'!$I8*'Res Rent Roll'!$C8*(1+'Property Summary'!$L$18)^(Rents!DB$2-1)))</f>
        <v>17314.213472405936</v>
      </c>
      <c r="DC8" s="47">
        <f>IF('Res Rent Roll'!$B8="","",IF(Rents!DC$3&lt;'Res Rent Roll'!$J8,'Res Rent Roll'!$H8*'Res Rent Roll'!$C8*(1+'Property Summary'!$L$18)^(Rents!DC$2-1),'Res Rent Roll'!$I8*'Res Rent Roll'!$C8*(1+'Property Summary'!$L$18)^(Rents!DC$2-1)))</f>
        <v>17314.213472405936</v>
      </c>
      <c r="DD8" s="47">
        <f>IF('Res Rent Roll'!$B8="","",IF(Rents!DD$3&lt;'Res Rent Roll'!$J8,'Res Rent Roll'!$H8*'Res Rent Roll'!$C8*(1+'Property Summary'!$L$18)^(Rents!DD$2-1),'Res Rent Roll'!$I8*'Res Rent Roll'!$C8*(1+'Property Summary'!$L$18)^(Rents!DD$2-1)))</f>
        <v>17314.213472405936</v>
      </c>
      <c r="DE8" s="47">
        <f>IF('Res Rent Roll'!$B8="","",IF(Rents!DE$3&lt;'Res Rent Roll'!$J8,'Res Rent Roll'!$H8*'Res Rent Roll'!$C8*(1+'Property Summary'!$L$18)^(Rents!DE$2-1),'Res Rent Roll'!$I8*'Res Rent Roll'!$C8*(1+'Property Summary'!$L$18)^(Rents!DE$2-1)))</f>
        <v>17314.213472405936</v>
      </c>
      <c r="DF8" s="47">
        <f>IF('Res Rent Roll'!$B8="","",IF(Rents!DF$3&lt;'Res Rent Roll'!$J8,'Res Rent Roll'!$H8*'Res Rent Roll'!$C8*(1+'Property Summary'!$L$18)^(Rents!DF$2-1),'Res Rent Roll'!$I8*'Res Rent Roll'!$C8*(1+'Property Summary'!$L$18)^(Rents!DF$2-1)))</f>
        <v>17314.213472405936</v>
      </c>
      <c r="DG8" s="47">
        <f>IF('Res Rent Roll'!$B8="","",IF(Rents!DG$3&lt;'Res Rent Roll'!$J8,'Res Rent Roll'!$H8*'Res Rent Roll'!$C8*(1+'Property Summary'!$L$18)^(Rents!DG$2-1),'Res Rent Roll'!$I8*'Res Rent Roll'!$C8*(1+'Property Summary'!$L$18)^(Rents!DG$2-1)))</f>
        <v>17314.213472405936</v>
      </c>
      <c r="DH8" s="47">
        <f>IF('Res Rent Roll'!$B8="","",IF(Rents!DH$3&lt;'Res Rent Roll'!$J8,'Res Rent Roll'!$H8*'Res Rent Roll'!$C8*(1+'Property Summary'!$L$18)^(Rents!DH$2-1),'Res Rent Roll'!$I8*'Res Rent Roll'!$C8*(1+'Property Summary'!$L$18)^(Rents!DH$2-1)))</f>
        <v>17833.639876578112</v>
      </c>
      <c r="DI8" s="47">
        <f>IF('Res Rent Roll'!$B8="","",IF(Rents!DI$3&lt;'Res Rent Roll'!$J8,'Res Rent Roll'!$H8*'Res Rent Roll'!$C8*(1+'Property Summary'!$L$18)^(Rents!DI$2-1),'Res Rent Roll'!$I8*'Res Rent Roll'!$C8*(1+'Property Summary'!$L$18)^(Rents!DI$2-1)))</f>
        <v>17833.639876578112</v>
      </c>
      <c r="DJ8" s="47">
        <f>IF('Res Rent Roll'!$B8="","",IF(Rents!DJ$3&lt;'Res Rent Roll'!$J8,'Res Rent Roll'!$H8*'Res Rent Roll'!$C8*(1+'Property Summary'!$L$18)^(Rents!DJ$2-1),'Res Rent Roll'!$I8*'Res Rent Roll'!$C8*(1+'Property Summary'!$L$18)^(Rents!DJ$2-1)))</f>
        <v>17833.639876578112</v>
      </c>
      <c r="DK8" s="47">
        <f>IF('Res Rent Roll'!$B8="","",IF(Rents!DK$3&lt;'Res Rent Roll'!$J8,'Res Rent Roll'!$H8*'Res Rent Roll'!$C8*(1+'Property Summary'!$L$18)^(Rents!DK$2-1),'Res Rent Roll'!$I8*'Res Rent Roll'!$C8*(1+'Property Summary'!$L$18)^(Rents!DK$2-1)))</f>
        <v>17833.639876578112</v>
      </c>
      <c r="DL8" s="47">
        <f>IF('Res Rent Roll'!$B8="","",IF(Rents!DL$3&lt;'Res Rent Roll'!$J8,'Res Rent Roll'!$H8*'Res Rent Roll'!$C8*(1+'Property Summary'!$L$18)^(Rents!DL$2-1),'Res Rent Roll'!$I8*'Res Rent Roll'!$C8*(1+'Property Summary'!$L$18)^(Rents!DL$2-1)))</f>
        <v>17833.639876578112</v>
      </c>
      <c r="DM8" s="47">
        <f>IF('Res Rent Roll'!$B8="","",IF(Rents!DM$3&lt;'Res Rent Roll'!$J8,'Res Rent Roll'!$H8*'Res Rent Roll'!$C8*(1+'Property Summary'!$L$18)^(Rents!DM$2-1),'Res Rent Roll'!$I8*'Res Rent Roll'!$C8*(1+'Property Summary'!$L$18)^(Rents!DM$2-1)))</f>
        <v>17833.639876578112</v>
      </c>
      <c r="DN8" s="47">
        <f>IF('Res Rent Roll'!$B8="","",IF(Rents!DN$3&lt;'Res Rent Roll'!$J8,'Res Rent Roll'!$H8*'Res Rent Roll'!$C8*(1+'Property Summary'!$L$18)^(Rents!DN$2-1),'Res Rent Roll'!$I8*'Res Rent Roll'!$C8*(1+'Property Summary'!$L$18)^(Rents!DN$2-1)))</f>
        <v>17833.639876578112</v>
      </c>
      <c r="DO8" s="47">
        <f>IF('Res Rent Roll'!$B8="","",IF(Rents!DO$3&lt;'Res Rent Roll'!$J8,'Res Rent Roll'!$H8*'Res Rent Roll'!$C8*(1+'Property Summary'!$L$18)^(Rents!DO$2-1),'Res Rent Roll'!$I8*'Res Rent Roll'!$C8*(1+'Property Summary'!$L$18)^(Rents!DO$2-1)))</f>
        <v>17833.639876578112</v>
      </c>
      <c r="DP8" s="47">
        <f>IF('Res Rent Roll'!$B8="","",IF(Rents!DP$3&lt;'Res Rent Roll'!$J8,'Res Rent Roll'!$H8*'Res Rent Roll'!$C8*(1+'Property Summary'!$L$18)^(Rents!DP$2-1),'Res Rent Roll'!$I8*'Res Rent Roll'!$C8*(1+'Property Summary'!$L$18)^(Rents!DP$2-1)))</f>
        <v>17833.639876578112</v>
      </c>
      <c r="DQ8" s="47">
        <f>IF('Res Rent Roll'!$B8="","",IF(Rents!DQ$3&lt;'Res Rent Roll'!$J8,'Res Rent Roll'!$H8*'Res Rent Roll'!$C8*(1+'Property Summary'!$L$18)^(Rents!DQ$2-1),'Res Rent Roll'!$I8*'Res Rent Roll'!$C8*(1+'Property Summary'!$L$18)^(Rents!DQ$2-1)))</f>
        <v>17833.639876578112</v>
      </c>
      <c r="DR8" s="47">
        <f>IF('Res Rent Roll'!$B8="","",IF(Rents!DR$3&lt;'Res Rent Roll'!$J8,'Res Rent Roll'!$H8*'Res Rent Roll'!$C8*(1+'Property Summary'!$L$18)^(Rents!DR$2-1),'Res Rent Roll'!$I8*'Res Rent Roll'!$C8*(1+'Property Summary'!$L$18)^(Rents!DR$2-1)))</f>
        <v>17833.639876578112</v>
      </c>
      <c r="DS8" s="47">
        <f>IF('Res Rent Roll'!$B8="","",IF(Rents!DS$3&lt;'Res Rent Roll'!$J8,'Res Rent Roll'!$H8*'Res Rent Roll'!$C8*(1+'Property Summary'!$L$18)^(Rents!DS$2-1),'Res Rent Roll'!$I8*'Res Rent Roll'!$C8*(1+'Property Summary'!$L$18)^(Rents!DS$2-1)))</f>
        <v>17833.639876578112</v>
      </c>
      <c r="DT8" s="47">
        <f>IF('Res Rent Roll'!$B8="","",IF(Rents!DT$3&lt;'Res Rent Roll'!$J8,'Res Rent Roll'!$H8*'Res Rent Roll'!$C8*(1+'Property Summary'!$L$18)^(Rents!DT$2-1),'Res Rent Roll'!$I8*'Res Rent Roll'!$C8*(1+'Property Summary'!$L$18)^(Rents!DT$2-1)))</f>
        <v>18368.649072875458</v>
      </c>
      <c r="DU8" s="47">
        <f>IF('Res Rent Roll'!$B8="","",IF(Rents!DU$3&lt;'Res Rent Roll'!$J8,'Res Rent Roll'!$H8*'Res Rent Roll'!$C8*(1+'Property Summary'!$L$18)^(Rents!DU$2-1),'Res Rent Roll'!$I8*'Res Rent Roll'!$C8*(1+'Property Summary'!$L$18)^(Rents!DU$2-1)))</f>
        <v>18368.649072875458</v>
      </c>
      <c r="DV8" s="47">
        <f>IF('Res Rent Roll'!$B8="","",IF(Rents!DV$3&lt;'Res Rent Roll'!$J8,'Res Rent Roll'!$H8*'Res Rent Roll'!$C8*(1+'Property Summary'!$L$18)^(Rents!DV$2-1),'Res Rent Roll'!$I8*'Res Rent Roll'!$C8*(1+'Property Summary'!$L$18)^(Rents!DV$2-1)))</f>
        <v>18368.649072875458</v>
      </c>
      <c r="DW8" s="47">
        <f>IF('Res Rent Roll'!$B8="","",IF(Rents!DW$3&lt;'Res Rent Roll'!$J8,'Res Rent Roll'!$H8*'Res Rent Roll'!$C8*(1+'Property Summary'!$L$18)^(Rents!DW$2-1),'Res Rent Roll'!$I8*'Res Rent Roll'!$C8*(1+'Property Summary'!$L$18)^(Rents!DW$2-1)))</f>
        <v>18368.649072875458</v>
      </c>
      <c r="DX8" s="47">
        <f>IF('Res Rent Roll'!$B8="","",IF(Rents!DX$3&lt;'Res Rent Roll'!$J8,'Res Rent Roll'!$H8*'Res Rent Roll'!$C8*(1+'Property Summary'!$L$18)^(Rents!DX$2-1),'Res Rent Roll'!$I8*'Res Rent Roll'!$C8*(1+'Property Summary'!$L$18)^(Rents!DX$2-1)))</f>
        <v>18368.649072875458</v>
      </c>
      <c r="DY8" s="47">
        <f>IF('Res Rent Roll'!$B8="","",IF(Rents!DY$3&lt;'Res Rent Roll'!$J8,'Res Rent Roll'!$H8*'Res Rent Roll'!$C8*(1+'Property Summary'!$L$18)^(Rents!DY$2-1),'Res Rent Roll'!$I8*'Res Rent Roll'!$C8*(1+'Property Summary'!$L$18)^(Rents!DY$2-1)))</f>
        <v>18368.649072875458</v>
      </c>
      <c r="DZ8" s="47">
        <f>IF('Res Rent Roll'!$B8="","",IF(Rents!DZ$3&lt;'Res Rent Roll'!$J8,'Res Rent Roll'!$H8*'Res Rent Roll'!$C8*(1+'Property Summary'!$L$18)^(Rents!DZ$2-1),'Res Rent Roll'!$I8*'Res Rent Roll'!$C8*(1+'Property Summary'!$L$18)^(Rents!DZ$2-1)))</f>
        <v>18368.649072875458</v>
      </c>
      <c r="EA8" s="47">
        <f>IF('Res Rent Roll'!$B8="","",IF(Rents!EA$3&lt;'Res Rent Roll'!$J8,'Res Rent Roll'!$H8*'Res Rent Roll'!$C8*(1+'Property Summary'!$L$18)^(Rents!EA$2-1),'Res Rent Roll'!$I8*'Res Rent Roll'!$C8*(1+'Property Summary'!$L$18)^(Rents!EA$2-1)))</f>
        <v>18368.649072875458</v>
      </c>
      <c r="EB8" s="47">
        <f>IF('Res Rent Roll'!$B8="","",IF(Rents!EB$3&lt;'Res Rent Roll'!$J8,'Res Rent Roll'!$H8*'Res Rent Roll'!$C8*(1+'Property Summary'!$L$18)^(Rents!EB$2-1),'Res Rent Roll'!$I8*'Res Rent Roll'!$C8*(1+'Property Summary'!$L$18)^(Rents!EB$2-1)))</f>
        <v>18368.649072875458</v>
      </c>
      <c r="EC8" s="47">
        <f>IF('Res Rent Roll'!$B8="","",IF(Rents!EC$3&lt;'Res Rent Roll'!$J8,'Res Rent Roll'!$H8*'Res Rent Roll'!$C8*(1+'Property Summary'!$L$18)^(Rents!EC$2-1),'Res Rent Roll'!$I8*'Res Rent Roll'!$C8*(1+'Property Summary'!$L$18)^(Rents!EC$2-1)))</f>
        <v>18368.649072875458</v>
      </c>
      <c r="ED8" s="47">
        <f>IF('Res Rent Roll'!$B8="","",IF(Rents!ED$3&lt;'Res Rent Roll'!$J8,'Res Rent Roll'!$H8*'Res Rent Roll'!$C8*(1+'Property Summary'!$L$18)^(Rents!ED$2-1),'Res Rent Roll'!$I8*'Res Rent Roll'!$C8*(1+'Property Summary'!$L$18)^(Rents!ED$2-1)))</f>
        <v>18368.649072875458</v>
      </c>
      <c r="EE8" s="47">
        <f>IF('Res Rent Roll'!$B8="","",IF(Rents!EE$3&lt;'Res Rent Roll'!$J8,'Res Rent Roll'!$H8*'Res Rent Roll'!$C8*(1+'Property Summary'!$L$18)^(Rents!EE$2-1),'Res Rent Roll'!$I8*'Res Rent Roll'!$C8*(1+'Property Summary'!$L$18)^(Rents!EE$2-1)))</f>
        <v>18368.649072875458</v>
      </c>
      <c r="EF8" s="47">
        <f>IF('Res Rent Roll'!$B8="","",IF(Rents!EF$3&lt;'Res Rent Roll'!$J8,'Res Rent Roll'!$H8*'Res Rent Roll'!$C8*(1+'Property Summary'!$L$18)^(Rents!EF$2-1),'Res Rent Roll'!$I8*'Res Rent Roll'!$C8*(1+'Property Summary'!$L$18)^(Rents!EF$2-1)))</f>
        <v>18919.70854506172</v>
      </c>
      <c r="EG8" s="47">
        <f>IF('Res Rent Roll'!$B8="","",IF(Rents!EG$3&lt;'Res Rent Roll'!$J8,'Res Rent Roll'!$H8*'Res Rent Roll'!$C8*(1+'Property Summary'!$L$18)^(Rents!EG$2-1),'Res Rent Roll'!$I8*'Res Rent Roll'!$C8*(1+'Property Summary'!$L$18)^(Rents!EG$2-1)))</f>
        <v>18919.70854506172</v>
      </c>
      <c r="EH8" s="47">
        <f>IF('Res Rent Roll'!$B8="","",IF(Rents!EH$3&lt;'Res Rent Roll'!$J8,'Res Rent Roll'!$H8*'Res Rent Roll'!$C8*(1+'Property Summary'!$L$18)^(Rents!EH$2-1),'Res Rent Roll'!$I8*'Res Rent Roll'!$C8*(1+'Property Summary'!$L$18)^(Rents!EH$2-1)))</f>
        <v>18919.70854506172</v>
      </c>
      <c r="EI8" s="47">
        <f>IF('Res Rent Roll'!$B8="","",IF(Rents!EI$3&lt;'Res Rent Roll'!$J8,'Res Rent Roll'!$H8*'Res Rent Roll'!$C8*(1+'Property Summary'!$L$18)^(Rents!EI$2-1),'Res Rent Roll'!$I8*'Res Rent Roll'!$C8*(1+'Property Summary'!$L$18)^(Rents!EI$2-1)))</f>
        <v>18919.70854506172</v>
      </c>
      <c r="EJ8" s="47">
        <f>IF('Res Rent Roll'!$B8="","",IF(Rents!EJ$3&lt;'Res Rent Roll'!$J8,'Res Rent Roll'!$H8*'Res Rent Roll'!$C8*(1+'Property Summary'!$L$18)^(Rents!EJ$2-1),'Res Rent Roll'!$I8*'Res Rent Roll'!$C8*(1+'Property Summary'!$L$18)^(Rents!EJ$2-1)))</f>
        <v>18919.70854506172</v>
      </c>
      <c r="EK8" s="47">
        <f>IF('Res Rent Roll'!$B8="","",IF(Rents!EK$3&lt;'Res Rent Roll'!$J8,'Res Rent Roll'!$H8*'Res Rent Roll'!$C8*(1+'Property Summary'!$L$18)^(Rents!EK$2-1),'Res Rent Roll'!$I8*'Res Rent Roll'!$C8*(1+'Property Summary'!$L$18)^(Rents!EK$2-1)))</f>
        <v>18919.70854506172</v>
      </c>
      <c r="EL8" s="47">
        <f>IF('Res Rent Roll'!$B8="","",IF(Rents!EL$3&lt;'Res Rent Roll'!$J8,'Res Rent Roll'!$H8*'Res Rent Roll'!$C8*(1+'Property Summary'!$L$18)^(Rents!EL$2-1),'Res Rent Roll'!$I8*'Res Rent Roll'!$C8*(1+'Property Summary'!$L$18)^(Rents!EL$2-1)))</f>
        <v>18919.70854506172</v>
      </c>
      <c r="EM8" s="47">
        <f>IF('Res Rent Roll'!$B8="","",IF(Rents!EM$3&lt;'Res Rent Roll'!$J8,'Res Rent Roll'!$H8*'Res Rent Roll'!$C8*(1+'Property Summary'!$L$18)^(Rents!EM$2-1),'Res Rent Roll'!$I8*'Res Rent Roll'!$C8*(1+'Property Summary'!$L$18)^(Rents!EM$2-1)))</f>
        <v>18919.70854506172</v>
      </c>
      <c r="EN8" s="47">
        <f>IF('Res Rent Roll'!$B8="","",IF(Rents!EN$3&lt;'Res Rent Roll'!$J8,'Res Rent Roll'!$H8*'Res Rent Roll'!$C8*(1+'Property Summary'!$L$18)^(Rents!EN$2-1),'Res Rent Roll'!$I8*'Res Rent Roll'!$C8*(1+'Property Summary'!$L$18)^(Rents!EN$2-1)))</f>
        <v>18919.70854506172</v>
      </c>
      <c r="EO8" s="47">
        <f>IF('Res Rent Roll'!$B8="","",IF(Rents!EO$3&lt;'Res Rent Roll'!$J8,'Res Rent Roll'!$H8*'Res Rent Roll'!$C8*(1+'Property Summary'!$L$18)^(Rents!EO$2-1),'Res Rent Roll'!$I8*'Res Rent Roll'!$C8*(1+'Property Summary'!$L$18)^(Rents!EO$2-1)))</f>
        <v>18919.70854506172</v>
      </c>
      <c r="EP8" s="47">
        <f>IF('Res Rent Roll'!$B8="","",IF(Rents!EP$3&lt;'Res Rent Roll'!$J8,'Res Rent Roll'!$H8*'Res Rent Roll'!$C8*(1+'Property Summary'!$L$18)^(Rents!EP$2-1),'Res Rent Roll'!$I8*'Res Rent Roll'!$C8*(1+'Property Summary'!$L$18)^(Rents!EP$2-1)))</f>
        <v>18919.70854506172</v>
      </c>
      <c r="EQ8" s="47">
        <f>IF('Res Rent Roll'!$B8="","",IF(Rents!EQ$3&lt;'Res Rent Roll'!$J8,'Res Rent Roll'!$H8*'Res Rent Roll'!$C8*(1+'Property Summary'!$L$18)^(Rents!EQ$2-1),'Res Rent Roll'!$I8*'Res Rent Roll'!$C8*(1+'Property Summary'!$L$18)^(Rents!EQ$2-1)))</f>
        <v>18919.70854506172</v>
      </c>
      <c r="ER8" s="47">
        <f>IF('Res Rent Roll'!$B8="","",IF(Rents!ER$3&lt;'Res Rent Roll'!$J8,'Res Rent Roll'!$H8*'Res Rent Roll'!$C8*(1+'Property Summary'!$L$18)^(Rents!ER$2-1),'Res Rent Roll'!$I8*'Res Rent Roll'!$C8*(1+'Property Summary'!$L$18)^(Rents!ER$2-1)))</f>
        <v>19487.29980141357</v>
      </c>
      <c r="ES8" s="47">
        <f>IF('Res Rent Roll'!$B8="","",IF(Rents!ES$3&lt;'Res Rent Roll'!$J8,'Res Rent Roll'!$H8*'Res Rent Roll'!$C8*(1+'Property Summary'!$L$18)^(Rents!ES$2-1),'Res Rent Roll'!$I8*'Res Rent Roll'!$C8*(1+'Property Summary'!$L$18)^(Rents!ES$2-1)))</f>
        <v>19487.29980141357</v>
      </c>
      <c r="ET8" s="47">
        <f>IF('Res Rent Roll'!$B8="","",IF(Rents!ET$3&lt;'Res Rent Roll'!$J8,'Res Rent Roll'!$H8*'Res Rent Roll'!$C8*(1+'Property Summary'!$L$18)^(Rents!ET$2-1),'Res Rent Roll'!$I8*'Res Rent Roll'!$C8*(1+'Property Summary'!$L$18)^(Rents!ET$2-1)))</f>
        <v>19487.29980141357</v>
      </c>
      <c r="EU8" s="47">
        <f>IF('Res Rent Roll'!$B8="","",IF(Rents!EU$3&lt;'Res Rent Roll'!$J8,'Res Rent Roll'!$H8*'Res Rent Roll'!$C8*(1+'Property Summary'!$L$18)^(Rents!EU$2-1),'Res Rent Roll'!$I8*'Res Rent Roll'!$C8*(1+'Property Summary'!$L$18)^(Rents!EU$2-1)))</f>
        <v>19487.29980141357</v>
      </c>
      <c r="EV8" s="47">
        <f>IF('Res Rent Roll'!$B8="","",IF(Rents!EV$3&lt;'Res Rent Roll'!$J8,'Res Rent Roll'!$H8*'Res Rent Roll'!$C8*(1+'Property Summary'!$L$18)^(Rents!EV$2-1),'Res Rent Roll'!$I8*'Res Rent Roll'!$C8*(1+'Property Summary'!$L$18)^(Rents!EV$2-1)))</f>
        <v>19487.29980141357</v>
      </c>
      <c r="EW8" s="47">
        <f>IF('Res Rent Roll'!$B8="","",IF(Rents!EW$3&lt;'Res Rent Roll'!$J8,'Res Rent Roll'!$H8*'Res Rent Roll'!$C8*(1+'Property Summary'!$L$18)^(Rents!EW$2-1),'Res Rent Roll'!$I8*'Res Rent Roll'!$C8*(1+'Property Summary'!$L$18)^(Rents!EW$2-1)))</f>
        <v>19487.29980141357</v>
      </c>
      <c r="EX8" s="47">
        <f>IF('Res Rent Roll'!$B8="","",IF(Rents!EX$3&lt;'Res Rent Roll'!$J8,'Res Rent Roll'!$H8*'Res Rent Roll'!$C8*(1+'Property Summary'!$L$18)^(Rents!EX$2-1),'Res Rent Roll'!$I8*'Res Rent Roll'!$C8*(1+'Property Summary'!$L$18)^(Rents!EX$2-1)))</f>
        <v>19487.29980141357</v>
      </c>
      <c r="EY8" s="47">
        <f>IF('Res Rent Roll'!$B8="","",IF(Rents!EY$3&lt;'Res Rent Roll'!$J8,'Res Rent Roll'!$H8*'Res Rent Roll'!$C8*(1+'Property Summary'!$L$18)^(Rents!EY$2-1),'Res Rent Roll'!$I8*'Res Rent Roll'!$C8*(1+'Property Summary'!$L$18)^(Rents!EY$2-1)))</f>
        <v>19487.29980141357</v>
      </c>
      <c r="EZ8" s="47">
        <f>IF('Res Rent Roll'!$B8="","",IF(Rents!EZ$3&lt;'Res Rent Roll'!$J8,'Res Rent Roll'!$H8*'Res Rent Roll'!$C8*(1+'Property Summary'!$L$18)^(Rents!EZ$2-1),'Res Rent Roll'!$I8*'Res Rent Roll'!$C8*(1+'Property Summary'!$L$18)^(Rents!EZ$2-1)))</f>
        <v>19487.29980141357</v>
      </c>
      <c r="FA8" s="47">
        <f>IF('Res Rent Roll'!$B8="","",IF(Rents!FA$3&lt;'Res Rent Roll'!$J8,'Res Rent Roll'!$H8*'Res Rent Roll'!$C8*(1+'Property Summary'!$L$18)^(Rents!FA$2-1),'Res Rent Roll'!$I8*'Res Rent Roll'!$C8*(1+'Property Summary'!$L$18)^(Rents!FA$2-1)))</f>
        <v>19487.29980141357</v>
      </c>
      <c r="FB8" s="47">
        <f>IF('Res Rent Roll'!$B8="","",IF(Rents!FB$3&lt;'Res Rent Roll'!$J8,'Res Rent Roll'!$H8*'Res Rent Roll'!$C8*(1+'Property Summary'!$L$18)^(Rents!FB$2-1),'Res Rent Roll'!$I8*'Res Rent Roll'!$C8*(1+'Property Summary'!$L$18)^(Rents!FB$2-1)))</f>
        <v>19487.29980141357</v>
      </c>
      <c r="FC8" s="47">
        <f>IF('Res Rent Roll'!$B8="","",IF(Rents!FC$3&lt;'Res Rent Roll'!$J8,'Res Rent Roll'!$H8*'Res Rent Roll'!$C8*(1+'Property Summary'!$L$18)^(Rents!FC$2-1),'Res Rent Roll'!$I8*'Res Rent Roll'!$C8*(1+'Property Summary'!$L$18)^(Rents!FC$2-1)))</f>
        <v>19487.29980141357</v>
      </c>
      <c r="FD8" s="47">
        <f>IF('Res Rent Roll'!$B8="","",IF(Rents!FD$3&lt;'Res Rent Roll'!$J8,'Res Rent Roll'!$H8*'Res Rent Roll'!$C8*(1+'Property Summary'!$L$18)^(Rents!FD$2-1),'Res Rent Roll'!$I8*'Res Rent Roll'!$C8*(1+'Property Summary'!$L$18)^(Rents!FD$2-1)))</f>
        <v>20071.918795455975</v>
      </c>
      <c r="FE8" s="47">
        <f>IF('Res Rent Roll'!$B8="","",IF(Rents!FE$3&lt;'Res Rent Roll'!$J8,'Res Rent Roll'!$H8*'Res Rent Roll'!$C8*(1+'Property Summary'!$L$18)^(Rents!FE$2-1),'Res Rent Roll'!$I8*'Res Rent Roll'!$C8*(1+'Property Summary'!$L$18)^(Rents!FE$2-1)))</f>
        <v>20071.918795455975</v>
      </c>
      <c r="FF8" s="47">
        <f>IF('Res Rent Roll'!$B8="","",IF(Rents!FF$3&lt;'Res Rent Roll'!$J8,'Res Rent Roll'!$H8*'Res Rent Roll'!$C8*(1+'Property Summary'!$L$18)^(Rents!FF$2-1),'Res Rent Roll'!$I8*'Res Rent Roll'!$C8*(1+'Property Summary'!$L$18)^(Rents!FF$2-1)))</f>
        <v>20071.918795455975</v>
      </c>
      <c r="FG8" s="47">
        <f>IF('Res Rent Roll'!$B8="","",IF(Rents!FG$3&lt;'Res Rent Roll'!$J8,'Res Rent Roll'!$H8*'Res Rent Roll'!$C8*(1+'Property Summary'!$L$18)^(Rents!FG$2-1),'Res Rent Roll'!$I8*'Res Rent Roll'!$C8*(1+'Property Summary'!$L$18)^(Rents!FG$2-1)))</f>
        <v>20071.918795455975</v>
      </c>
      <c r="FH8" s="47">
        <f>IF('Res Rent Roll'!$B8="","",IF(Rents!FH$3&lt;'Res Rent Roll'!$J8,'Res Rent Roll'!$H8*'Res Rent Roll'!$C8*(1+'Property Summary'!$L$18)^(Rents!FH$2-1),'Res Rent Roll'!$I8*'Res Rent Roll'!$C8*(1+'Property Summary'!$L$18)^(Rents!FH$2-1)))</f>
        <v>20071.918795455975</v>
      </c>
      <c r="FI8" s="47">
        <f>IF('Res Rent Roll'!$B8="","",IF(Rents!FI$3&lt;'Res Rent Roll'!$J8,'Res Rent Roll'!$H8*'Res Rent Roll'!$C8*(1+'Property Summary'!$L$18)^(Rents!FI$2-1),'Res Rent Roll'!$I8*'Res Rent Roll'!$C8*(1+'Property Summary'!$L$18)^(Rents!FI$2-1)))</f>
        <v>20071.918795455975</v>
      </c>
      <c r="FJ8" s="47">
        <f>IF('Res Rent Roll'!$B8="","",IF(Rents!FJ$3&lt;'Res Rent Roll'!$J8,'Res Rent Roll'!$H8*'Res Rent Roll'!$C8*(1+'Property Summary'!$L$18)^(Rents!FJ$2-1),'Res Rent Roll'!$I8*'Res Rent Roll'!$C8*(1+'Property Summary'!$L$18)^(Rents!FJ$2-1)))</f>
        <v>20071.918795455975</v>
      </c>
      <c r="FK8" s="47">
        <f>IF('Res Rent Roll'!$B8="","",IF(Rents!FK$3&lt;'Res Rent Roll'!$J8,'Res Rent Roll'!$H8*'Res Rent Roll'!$C8*(1+'Property Summary'!$L$18)^(Rents!FK$2-1),'Res Rent Roll'!$I8*'Res Rent Roll'!$C8*(1+'Property Summary'!$L$18)^(Rents!FK$2-1)))</f>
        <v>20071.918795455975</v>
      </c>
      <c r="FL8" s="47">
        <f>IF('Res Rent Roll'!$B8="","",IF(Rents!FL$3&lt;'Res Rent Roll'!$J8,'Res Rent Roll'!$H8*'Res Rent Roll'!$C8*(1+'Property Summary'!$L$18)^(Rents!FL$2-1),'Res Rent Roll'!$I8*'Res Rent Roll'!$C8*(1+'Property Summary'!$L$18)^(Rents!FL$2-1)))</f>
        <v>20071.918795455975</v>
      </c>
      <c r="FM8" s="47">
        <f>IF('Res Rent Roll'!$B8="","",IF(Rents!FM$3&lt;'Res Rent Roll'!$J8,'Res Rent Roll'!$H8*'Res Rent Roll'!$C8*(1+'Property Summary'!$L$18)^(Rents!FM$2-1),'Res Rent Roll'!$I8*'Res Rent Roll'!$C8*(1+'Property Summary'!$L$18)^(Rents!FM$2-1)))</f>
        <v>20071.918795455975</v>
      </c>
      <c r="FN8" s="47">
        <f>IF('Res Rent Roll'!$B8="","",IF(Rents!FN$3&lt;'Res Rent Roll'!$J8,'Res Rent Roll'!$H8*'Res Rent Roll'!$C8*(1+'Property Summary'!$L$18)^(Rents!FN$2-1),'Res Rent Roll'!$I8*'Res Rent Roll'!$C8*(1+'Property Summary'!$L$18)^(Rents!FN$2-1)))</f>
        <v>20071.918795455975</v>
      </c>
      <c r="FO8" s="47">
        <f>IF('Res Rent Roll'!$B8="","",IF(Rents!FO$3&lt;'Res Rent Roll'!$J8,'Res Rent Roll'!$H8*'Res Rent Roll'!$C8*(1+'Property Summary'!$L$18)^(Rents!FO$2-1),'Res Rent Roll'!$I8*'Res Rent Roll'!$C8*(1+'Property Summary'!$L$18)^(Rents!FO$2-1)))</f>
        <v>20071.918795455975</v>
      </c>
      <c r="FP8" s="47">
        <f>IF('Res Rent Roll'!$B8="","",IF(Rents!FP$3&lt;'Res Rent Roll'!$J8,'Res Rent Roll'!$H8*'Res Rent Roll'!$C8*(1+'Property Summary'!$L$18)^(Rents!FP$2-1),'Res Rent Roll'!$I8*'Res Rent Roll'!$C8*(1+'Property Summary'!$L$18)^(Rents!FP$2-1)))</f>
        <v>20674.076359319657</v>
      </c>
      <c r="FQ8" s="47">
        <f>IF('Res Rent Roll'!$B8="","",IF(Rents!FQ$3&lt;'Res Rent Roll'!$J8,'Res Rent Roll'!$H8*'Res Rent Roll'!$C8*(1+'Property Summary'!$L$18)^(Rents!FQ$2-1),'Res Rent Roll'!$I8*'Res Rent Roll'!$C8*(1+'Property Summary'!$L$18)^(Rents!FQ$2-1)))</f>
        <v>20674.076359319657</v>
      </c>
      <c r="FR8" s="47">
        <f>IF('Res Rent Roll'!$B8="","",IF(Rents!FR$3&lt;'Res Rent Roll'!$J8,'Res Rent Roll'!$H8*'Res Rent Roll'!$C8*(1+'Property Summary'!$L$18)^(Rents!FR$2-1),'Res Rent Roll'!$I8*'Res Rent Roll'!$C8*(1+'Property Summary'!$L$18)^(Rents!FR$2-1)))</f>
        <v>20674.076359319657</v>
      </c>
      <c r="FS8" s="47">
        <f>IF('Res Rent Roll'!$B8="","",IF(Rents!FS$3&lt;'Res Rent Roll'!$J8,'Res Rent Roll'!$H8*'Res Rent Roll'!$C8*(1+'Property Summary'!$L$18)^(Rents!FS$2-1),'Res Rent Roll'!$I8*'Res Rent Roll'!$C8*(1+'Property Summary'!$L$18)^(Rents!FS$2-1)))</f>
        <v>20674.076359319657</v>
      </c>
      <c r="FT8" s="47">
        <f>IF('Res Rent Roll'!$B8="","",IF(Rents!FT$3&lt;'Res Rent Roll'!$J8,'Res Rent Roll'!$H8*'Res Rent Roll'!$C8*(1+'Property Summary'!$L$18)^(Rents!FT$2-1),'Res Rent Roll'!$I8*'Res Rent Roll'!$C8*(1+'Property Summary'!$L$18)^(Rents!FT$2-1)))</f>
        <v>20674.076359319657</v>
      </c>
      <c r="FU8" s="47">
        <f>IF('Res Rent Roll'!$B8="","",IF(Rents!FU$3&lt;'Res Rent Roll'!$J8,'Res Rent Roll'!$H8*'Res Rent Roll'!$C8*(1+'Property Summary'!$L$18)^(Rents!FU$2-1),'Res Rent Roll'!$I8*'Res Rent Roll'!$C8*(1+'Property Summary'!$L$18)^(Rents!FU$2-1)))</f>
        <v>20674.076359319657</v>
      </c>
      <c r="FV8" s="47">
        <f>IF('Res Rent Roll'!$B8="","",IF(Rents!FV$3&lt;'Res Rent Roll'!$J8,'Res Rent Roll'!$H8*'Res Rent Roll'!$C8*(1+'Property Summary'!$L$18)^(Rents!FV$2-1),'Res Rent Roll'!$I8*'Res Rent Roll'!$C8*(1+'Property Summary'!$L$18)^(Rents!FV$2-1)))</f>
        <v>20674.076359319657</v>
      </c>
      <c r="FW8" s="47">
        <f>IF('Res Rent Roll'!$B8="","",IF(Rents!FW$3&lt;'Res Rent Roll'!$J8,'Res Rent Roll'!$H8*'Res Rent Roll'!$C8*(1+'Property Summary'!$L$18)^(Rents!FW$2-1),'Res Rent Roll'!$I8*'Res Rent Roll'!$C8*(1+'Property Summary'!$L$18)^(Rents!FW$2-1)))</f>
        <v>20674.076359319657</v>
      </c>
      <c r="FX8" s="47">
        <f>IF('Res Rent Roll'!$B8="","",IF(Rents!FX$3&lt;'Res Rent Roll'!$J8,'Res Rent Roll'!$H8*'Res Rent Roll'!$C8*(1+'Property Summary'!$L$18)^(Rents!FX$2-1),'Res Rent Roll'!$I8*'Res Rent Roll'!$C8*(1+'Property Summary'!$L$18)^(Rents!FX$2-1)))</f>
        <v>20674.076359319657</v>
      </c>
      <c r="FY8" s="47">
        <f>IF('Res Rent Roll'!$B8="","",IF(Rents!FY$3&lt;'Res Rent Roll'!$J8,'Res Rent Roll'!$H8*'Res Rent Roll'!$C8*(1+'Property Summary'!$L$18)^(Rents!FY$2-1),'Res Rent Roll'!$I8*'Res Rent Roll'!$C8*(1+'Property Summary'!$L$18)^(Rents!FY$2-1)))</f>
        <v>20674.076359319657</v>
      </c>
      <c r="FZ8" s="47">
        <f>IF('Res Rent Roll'!$B8="","",IF(Rents!FZ$3&lt;'Res Rent Roll'!$J8,'Res Rent Roll'!$H8*'Res Rent Roll'!$C8*(1+'Property Summary'!$L$18)^(Rents!FZ$2-1),'Res Rent Roll'!$I8*'Res Rent Roll'!$C8*(1+'Property Summary'!$L$18)^(Rents!FZ$2-1)))</f>
        <v>20674.076359319657</v>
      </c>
      <c r="GA8" s="48">
        <f>IF('Res Rent Roll'!$B8="","",IF(Rents!GA$3&lt;'Res Rent Roll'!$J8,'Res Rent Roll'!$H8*'Res Rent Roll'!$C8*(1+'Property Summary'!$L$18)^(Rents!GA$2-1),'Res Rent Roll'!$I8*'Res Rent Roll'!$C8*(1+'Property Summary'!$L$18)^(Rents!GA$2-1)))</f>
        <v>20674.076359319657</v>
      </c>
    </row>
    <row r="9" spans="2:183" x14ac:dyDescent="0.3">
      <c r="B9" s="42" t="str">
        <f>IF('Res Rent Roll'!$B9="","",'Res Rent Roll'!$B9)</f>
        <v>1-Bed A R2</v>
      </c>
      <c r="C9" s="43"/>
      <c r="D9" s="47">
        <f>IF('Res Rent Roll'!$B9="","",IF(Rents!D$3&lt;'Res Rent Roll'!$J9,'Res Rent Roll'!$H9*'Res Rent Roll'!$C9*(1+'Property Summary'!$L$18)^(Rents!D$2-1),'Res Rent Roll'!$I9*'Res Rent Roll'!$C9*(1+'Property Summary'!$L$18)^(Rents!D$2-1)))</f>
        <v>5264</v>
      </c>
      <c r="E9" s="47">
        <f>IF('Res Rent Roll'!$B9="","",IF(Rents!E$3&lt;'Res Rent Roll'!$J9,'Res Rent Roll'!$H9*'Res Rent Roll'!$C9*(1+'Property Summary'!$L$18)^(Rents!E$2-1),'Res Rent Roll'!$I9*'Res Rent Roll'!$C9*(1+'Property Summary'!$L$18)^(Rents!E$2-1)))</f>
        <v>5264</v>
      </c>
      <c r="F9" s="47">
        <f>IF('Res Rent Roll'!$B9="","",IF(Rents!F$3&lt;'Res Rent Roll'!$J9,'Res Rent Roll'!$H9*'Res Rent Roll'!$C9*(1+'Property Summary'!$L$18)^(Rents!F$2-1),'Res Rent Roll'!$I9*'Res Rent Roll'!$C9*(1+'Property Summary'!$L$18)^(Rents!F$2-1)))</f>
        <v>5264</v>
      </c>
      <c r="G9" s="47">
        <f>IF('Res Rent Roll'!$B9="","",IF(Rents!G$3&lt;'Res Rent Roll'!$J9,'Res Rent Roll'!$H9*'Res Rent Roll'!$C9*(1+'Property Summary'!$L$18)^(Rents!G$2-1),'Res Rent Roll'!$I9*'Res Rent Roll'!$C9*(1+'Property Summary'!$L$18)^(Rents!G$2-1)))</f>
        <v>5264</v>
      </c>
      <c r="H9" s="47">
        <f>IF('Res Rent Roll'!$B9="","",IF(Rents!H$3&lt;'Res Rent Roll'!$J9,'Res Rent Roll'!$H9*'Res Rent Roll'!$C9*(1+'Property Summary'!$L$18)^(Rents!H$2-1),'Res Rent Roll'!$I9*'Res Rent Roll'!$C9*(1+'Property Summary'!$L$18)^(Rents!H$2-1)))</f>
        <v>5264</v>
      </c>
      <c r="I9" s="47">
        <f>IF('Res Rent Roll'!$B9="","",IF(Rents!I$3&lt;'Res Rent Roll'!$J9,'Res Rent Roll'!$H9*'Res Rent Roll'!$C9*(1+'Property Summary'!$L$18)^(Rents!I$2-1),'Res Rent Roll'!$I9*'Res Rent Roll'!$C9*(1+'Property Summary'!$L$18)^(Rents!I$2-1)))</f>
        <v>5264</v>
      </c>
      <c r="J9" s="47">
        <f>IF('Res Rent Roll'!$B9="","",IF(Rents!J$3&lt;'Res Rent Roll'!$J9,'Res Rent Roll'!$H9*'Res Rent Roll'!$C9*(1+'Property Summary'!$L$18)^(Rents!J$2-1),'Res Rent Roll'!$I9*'Res Rent Roll'!$C9*(1+'Property Summary'!$L$18)^(Rents!J$2-1)))</f>
        <v>5264</v>
      </c>
      <c r="K9" s="47">
        <f>IF('Res Rent Roll'!$B9="","",IF(Rents!K$3&lt;'Res Rent Roll'!$J9,'Res Rent Roll'!$H9*'Res Rent Roll'!$C9*(1+'Property Summary'!$L$18)^(Rents!K$2-1),'Res Rent Roll'!$I9*'Res Rent Roll'!$C9*(1+'Property Summary'!$L$18)^(Rents!K$2-1)))</f>
        <v>5264</v>
      </c>
      <c r="L9" s="47">
        <f>IF('Res Rent Roll'!$B9="","",IF(Rents!L$3&lt;'Res Rent Roll'!$J9,'Res Rent Roll'!$H9*'Res Rent Roll'!$C9*(1+'Property Summary'!$L$18)^(Rents!L$2-1),'Res Rent Roll'!$I9*'Res Rent Roll'!$C9*(1+'Property Summary'!$L$18)^(Rents!L$2-1)))</f>
        <v>5264</v>
      </c>
      <c r="M9" s="47">
        <f>IF('Res Rent Roll'!$B9="","",IF(Rents!M$3&lt;'Res Rent Roll'!$J9,'Res Rent Roll'!$H9*'Res Rent Roll'!$C9*(1+'Property Summary'!$L$18)^(Rents!M$2-1),'Res Rent Roll'!$I9*'Res Rent Roll'!$C9*(1+'Property Summary'!$L$18)^(Rents!M$2-1)))</f>
        <v>5264</v>
      </c>
      <c r="N9" s="47">
        <f>IF('Res Rent Roll'!$B9="","",IF(Rents!N$3&lt;'Res Rent Roll'!$J9,'Res Rent Roll'!$H9*'Res Rent Roll'!$C9*(1+'Property Summary'!$L$18)^(Rents!N$2-1),'Res Rent Roll'!$I9*'Res Rent Roll'!$C9*(1+'Property Summary'!$L$18)^(Rents!N$2-1)))</f>
        <v>5264</v>
      </c>
      <c r="O9" s="47">
        <f>IF('Res Rent Roll'!$B9="","",IF(Rents!O$3&lt;'Res Rent Roll'!$J9,'Res Rent Roll'!$H9*'Res Rent Roll'!$C9*(1+'Property Summary'!$L$18)^(Rents!O$2-1),'Res Rent Roll'!$I9*'Res Rent Roll'!$C9*(1+'Property Summary'!$L$18)^(Rents!O$2-1)))</f>
        <v>5264</v>
      </c>
      <c r="P9" s="47">
        <f>IF('Res Rent Roll'!$B9="","",IF(Rents!P$3&lt;'Res Rent Roll'!$J9,'Res Rent Roll'!$H9*'Res Rent Roll'!$C9*(1+'Property Summary'!$L$18)^(Rents!P$2-1),'Res Rent Roll'!$I9*'Res Rent Roll'!$C9*(1+'Property Summary'!$L$18)^(Rents!P$2-1)))</f>
        <v>5421.92</v>
      </c>
      <c r="Q9" s="47">
        <f>IF('Res Rent Roll'!$B9="","",IF(Rents!Q$3&lt;'Res Rent Roll'!$J9,'Res Rent Roll'!$H9*'Res Rent Roll'!$C9*(1+'Property Summary'!$L$18)^(Rents!Q$2-1),'Res Rent Roll'!$I9*'Res Rent Roll'!$C9*(1+'Property Summary'!$L$18)^(Rents!Q$2-1)))</f>
        <v>5421.92</v>
      </c>
      <c r="R9" s="47">
        <f>IF('Res Rent Roll'!$B9="","",IF(Rents!R$3&lt;'Res Rent Roll'!$J9,'Res Rent Roll'!$H9*'Res Rent Roll'!$C9*(1+'Property Summary'!$L$18)^(Rents!R$2-1),'Res Rent Roll'!$I9*'Res Rent Roll'!$C9*(1+'Property Summary'!$L$18)^(Rents!R$2-1)))</f>
        <v>5421.92</v>
      </c>
      <c r="S9" s="47">
        <f>IF('Res Rent Roll'!$B9="","",IF(Rents!S$3&lt;'Res Rent Roll'!$J9,'Res Rent Roll'!$H9*'Res Rent Roll'!$C9*(1+'Property Summary'!$L$18)^(Rents!S$2-1),'Res Rent Roll'!$I9*'Res Rent Roll'!$C9*(1+'Property Summary'!$L$18)^(Rents!S$2-1)))</f>
        <v>5421.92</v>
      </c>
      <c r="T9" s="47">
        <f>IF('Res Rent Roll'!$B9="","",IF(Rents!T$3&lt;'Res Rent Roll'!$J9,'Res Rent Roll'!$H9*'Res Rent Roll'!$C9*(1+'Property Summary'!$L$18)^(Rents!T$2-1),'Res Rent Roll'!$I9*'Res Rent Roll'!$C9*(1+'Property Summary'!$L$18)^(Rents!T$2-1)))</f>
        <v>5421.92</v>
      </c>
      <c r="U9" s="47">
        <f>IF('Res Rent Roll'!$B9="","",IF(Rents!U$3&lt;'Res Rent Roll'!$J9,'Res Rent Roll'!$H9*'Res Rent Roll'!$C9*(1+'Property Summary'!$L$18)^(Rents!U$2-1),'Res Rent Roll'!$I9*'Res Rent Roll'!$C9*(1+'Property Summary'!$L$18)^(Rents!U$2-1)))</f>
        <v>6561.1</v>
      </c>
      <c r="V9" s="47">
        <f>IF('Res Rent Roll'!$B9="","",IF(Rents!V$3&lt;'Res Rent Roll'!$J9,'Res Rent Roll'!$H9*'Res Rent Roll'!$C9*(1+'Property Summary'!$L$18)^(Rents!V$2-1),'Res Rent Roll'!$I9*'Res Rent Roll'!$C9*(1+'Property Summary'!$L$18)^(Rents!V$2-1)))</f>
        <v>6561.1</v>
      </c>
      <c r="W9" s="47">
        <f>IF('Res Rent Roll'!$B9="","",IF(Rents!W$3&lt;'Res Rent Roll'!$J9,'Res Rent Roll'!$H9*'Res Rent Roll'!$C9*(1+'Property Summary'!$L$18)^(Rents!W$2-1),'Res Rent Roll'!$I9*'Res Rent Roll'!$C9*(1+'Property Summary'!$L$18)^(Rents!W$2-1)))</f>
        <v>6561.1</v>
      </c>
      <c r="X9" s="47">
        <f>IF('Res Rent Roll'!$B9="","",IF(Rents!X$3&lt;'Res Rent Roll'!$J9,'Res Rent Roll'!$H9*'Res Rent Roll'!$C9*(1+'Property Summary'!$L$18)^(Rents!X$2-1),'Res Rent Roll'!$I9*'Res Rent Roll'!$C9*(1+'Property Summary'!$L$18)^(Rents!X$2-1)))</f>
        <v>6561.1</v>
      </c>
      <c r="Y9" s="47">
        <f>IF('Res Rent Roll'!$B9="","",IF(Rents!Y$3&lt;'Res Rent Roll'!$J9,'Res Rent Roll'!$H9*'Res Rent Roll'!$C9*(1+'Property Summary'!$L$18)^(Rents!Y$2-1),'Res Rent Roll'!$I9*'Res Rent Roll'!$C9*(1+'Property Summary'!$L$18)^(Rents!Y$2-1)))</f>
        <v>6561.1</v>
      </c>
      <c r="Z9" s="47">
        <f>IF('Res Rent Roll'!$B9="","",IF(Rents!Z$3&lt;'Res Rent Roll'!$J9,'Res Rent Roll'!$H9*'Res Rent Roll'!$C9*(1+'Property Summary'!$L$18)^(Rents!Z$2-1),'Res Rent Roll'!$I9*'Res Rent Roll'!$C9*(1+'Property Summary'!$L$18)^(Rents!Z$2-1)))</f>
        <v>6561.1</v>
      </c>
      <c r="AA9" s="47">
        <f>IF('Res Rent Roll'!$B9="","",IF(Rents!AA$3&lt;'Res Rent Roll'!$J9,'Res Rent Roll'!$H9*'Res Rent Roll'!$C9*(1+'Property Summary'!$L$18)^(Rents!AA$2-1),'Res Rent Roll'!$I9*'Res Rent Roll'!$C9*(1+'Property Summary'!$L$18)^(Rents!AA$2-1)))</f>
        <v>6561.1</v>
      </c>
      <c r="AB9" s="47">
        <f>IF('Res Rent Roll'!$B9="","",IF(Rents!AB$3&lt;'Res Rent Roll'!$J9,'Res Rent Roll'!$H9*'Res Rent Roll'!$C9*(1+'Property Summary'!$L$18)^(Rents!AB$2-1),'Res Rent Roll'!$I9*'Res Rent Roll'!$C9*(1+'Property Summary'!$L$18)^(Rents!AB$2-1)))</f>
        <v>6757.933</v>
      </c>
      <c r="AC9" s="47">
        <f>IF('Res Rent Roll'!$B9="","",IF(Rents!AC$3&lt;'Res Rent Roll'!$J9,'Res Rent Roll'!$H9*'Res Rent Roll'!$C9*(1+'Property Summary'!$L$18)^(Rents!AC$2-1),'Res Rent Roll'!$I9*'Res Rent Roll'!$C9*(1+'Property Summary'!$L$18)^(Rents!AC$2-1)))</f>
        <v>6757.933</v>
      </c>
      <c r="AD9" s="47">
        <f>IF('Res Rent Roll'!$B9="","",IF(Rents!AD$3&lt;'Res Rent Roll'!$J9,'Res Rent Roll'!$H9*'Res Rent Roll'!$C9*(1+'Property Summary'!$L$18)^(Rents!AD$2-1),'Res Rent Roll'!$I9*'Res Rent Roll'!$C9*(1+'Property Summary'!$L$18)^(Rents!AD$2-1)))</f>
        <v>6757.933</v>
      </c>
      <c r="AE9" s="47">
        <f>IF('Res Rent Roll'!$B9="","",IF(Rents!AE$3&lt;'Res Rent Roll'!$J9,'Res Rent Roll'!$H9*'Res Rent Roll'!$C9*(1+'Property Summary'!$L$18)^(Rents!AE$2-1),'Res Rent Roll'!$I9*'Res Rent Roll'!$C9*(1+'Property Summary'!$L$18)^(Rents!AE$2-1)))</f>
        <v>6757.933</v>
      </c>
      <c r="AF9" s="47">
        <f>IF('Res Rent Roll'!$B9="","",IF(Rents!AF$3&lt;'Res Rent Roll'!$J9,'Res Rent Roll'!$H9*'Res Rent Roll'!$C9*(1+'Property Summary'!$L$18)^(Rents!AF$2-1),'Res Rent Roll'!$I9*'Res Rent Roll'!$C9*(1+'Property Summary'!$L$18)^(Rents!AF$2-1)))</f>
        <v>6757.933</v>
      </c>
      <c r="AG9" s="47">
        <f>IF('Res Rent Roll'!$B9="","",IF(Rents!AG$3&lt;'Res Rent Roll'!$J9,'Res Rent Roll'!$H9*'Res Rent Roll'!$C9*(1+'Property Summary'!$L$18)^(Rents!AG$2-1),'Res Rent Roll'!$I9*'Res Rent Roll'!$C9*(1+'Property Summary'!$L$18)^(Rents!AG$2-1)))</f>
        <v>6757.933</v>
      </c>
      <c r="AH9" s="47">
        <f>IF('Res Rent Roll'!$B9="","",IF(Rents!AH$3&lt;'Res Rent Roll'!$J9,'Res Rent Roll'!$H9*'Res Rent Roll'!$C9*(1+'Property Summary'!$L$18)^(Rents!AH$2-1),'Res Rent Roll'!$I9*'Res Rent Roll'!$C9*(1+'Property Summary'!$L$18)^(Rents!AH$2-1)))</f>
        <v>6757.933</v>
      </c>
      <c r="AI9" s="47">
        <f>IF('Res Rent Roll'!$B9="","",IF(Rents!AI$3&lt;'Res Rent Roll'!$J9,'Res Rent Roll'!$H9*'Res Rent Roll'!$C9*(1+'Property Summary'!$L$18)^(Rents!AI$2-1),'Res Rent Roll'!$I9*'Res Rent Roll'!$C9*(1+'Property Summary'!$L$18)^(Rents!AI$2-1)))</f>
        <v>6757.933</v>
      </c>
      <c r="AJ9" s="47">
        <f>IF('Res Rent Roll'!$B9="","",IF(Rents!AJ$3&lt;'Res Rent Roll'!$J9,'Res Rent Roll'!$H9*'Res Rent Roll'!$C9*(1+'Property Summary'!$L$18)^(Rents!AJ$2-1),'Res Rent Roll'!$I9*'Res Rent Roll'!$C9*(1+'Property Summary'!$L$18)^(Rents!AJ$2-1)))</f>
        <v>6757.933</v>
      </c>
      <c r="AK9" s="47">
        <f>IF('Res Rent Roll'!$B9="","",IF(Rents!AK$3&lt;'Res Rent Roll'!$J9,'Res Rent Roll'!$H9*'Res Rent Roll'!$C9*(1+'Property Summary'!$L$18)^(Rents!AK$2-1),'Res Rent Roll'!$I9*'Res Rent Roll'!$C9*(1+'Property Summary'!$L$18)^(Rents!AK$2-1)))</f>
        <v>6757.933</v>
      </c>
      <c r="AL9" s="47">
        <f>IF('Res Rent Roll'!$B9="","",IF(Rents!AL$3&lt;'Res Rent Roll'!$J9,'Res Rent Roll'!$H9*'Res Rent Roll'!$C9*(1+'Property Summary'!$L$18)^(Rents!AL$2-1),'Res Rent Roll'!$I9*'Res Rent Roll'!$C9*(1+'Property Summary'!$L$18)^(Rents!AL$2-1)))</f>
        <v>6757.933</v>
      </c>
      <c r="AM9" s="47">
        <f>IF('Res Rent Roll'!$B9="","",IF(Rents!AM$3&lt;'Res Rent Roll'!$J9,'Res Rent Roll'!$H9*'Res Rent Roll'!$C9*(1+'Property Summary'!$L$18)^(Rents!AM$2-1),'Res Rent Roll'!$I9*'Res Rent Roll'!$C9*(1+'Property Summary'!$L$18)^(Rents!AM$2-1)))</f>
        <v>6757.933</v>
      </c>
      <c r="AN9" s="47">
        <f>IF('Res Rent Roll'!$B9="","",IF(Rents!AN$3&lt;'Res Rent Roll'!$J9,'Res Rent Roll'!$H9*'Res Rent Roll'!$C9*(1+'Property Summary'!$L$18)^(Rents!AN$2-1),'Res Rent Roll'!$I9*'Res Rent Roll'!$C9*(1+'Property Summary'!$L$18)^(Rents!AN$2-1)))</f>
        <v>6960.6709899999996</v>
      </c>
      <c r="AO9" s="47">
        <f>IF('Res Rent Roll'!$B9="","",IF(Rents!AO$3&lt;'Res Rent Roll'!$J9,'Res Rent Roll'!$H9*'Res Rent Roll'!$C9*(1+'Property Summary'!$L$18)^(Rents!AO$2-1),'Res Rent Roll'!$I9*'Res Rent Roll'!$C9*(1+'Property Summary'!$L$18)^(Rents!AO$2-1)))</f>
        <v>6960.6709899999996</v>
      </c>
      <c r="AP9" s="47">
        <f>IF('Res Rent Roll'!$B9="","",IF(Rents!AP$3&lt;'Res Rent Roll'!$J9,'Res Rent Roll'!$H9*'Res Rent Roll'!$C9*(1+'Property Summary'!$L$18)^(Rents!AP$2-1),'Res Rent Roll'!$I9*'Res Rent Roll'!$C9*(1+'Property Summary'!$L$18)^(Rents!AP$2-1)))</f>
        <v>6960.6709899999996</v>
      </c>
      <c r="AQ9" s="47">
        <f>IF('Res Rent Roll'!$B9="","",IF(Rents!AQ$3&lt;'Res Rent Roll'!$J9,'Res Rent Roll'!$H9*'Res Rent Roll'!$C9*(1+'Property Summary'!$L$18)^(Rents!AQ$2-1),'Res Rent Roll'!$I9*'Res Rent Roll'!$C9*(1+'Property Summary'!$L$18)^(Rents!AQ$2-1)))</f>
        <v>6960.6709899999996</v>
      </c>
      <c r="AR9" s="47">
        <f>IF('Res Rent Roll'!$B9="","",IF(Rents!AR$3&lt;'Res Rent Roll'!$J9,'Res Rent Roll'!$H9*'Res Rent Roll'!$C9*(1+'Property Summary'!$L$18)^(Rents!AR$2-1),'Res Rent Roll'!$I9*'Res Rent Roll'!$C9*(1+'Property Summary'!$L$18)^(Rents!AR$2-1)))</f>
        <v>6960.6709899999996</v>
      </c>
      <c r="AS9" s="47">
        <f>IF('Res Rent Roll'!$B9="","",IF(Rents!AS$3&lt;'Res Rent Roll'!$J9,'Res Rent Roll'!$H9*'Res Rent Roll'!$C9*(1+'Property Summary'!$L$18)^(Rents!AS$2-1),'Res Rent Roll'!$I9*'Res Rent Roll'!$C9*(1+'Property Summary'!$L$18)^(Rents!AS$2-1)))</f>
        <v>6960.6709899999996</v>
      </c>
      <c r="AT9" s="47">
        <f>IF('Res Rent Roll'!$B9="","",IF(Rents!AT$3&lt;'Res Rent Roll'!$J9,'Res Rent Roll'!$H9*'Res Rent Roll'!$C9*(1+'Property Summary'!$L$18)^(Rents!AT$2-1),'Res Rent Roll'!$I9*'Res Rent Roll'!$C9*(1+'Property Summary'!$L$18)^(Rents!AT$2-1)))</f>
        <v>6960.6709899999996</v>
      </c>
      <c r="AU9" s="47">
        <f>IF('Res Rent Roll'!$B9="","",IF(Rents!AU$3&lt;'Res Rent Roll'!$J9,'Res Rent Roll'!$H9*'Res Rent Roll'!$C9*(1+'Property Summary'!$L$18)^(Rents!AU$2-1),'Res Rent Roll'!$I9*'Res Rent Roll'!$C9*(1+'Property Summary'!$L$18)^(Rents!AU$2-1)))</f>
        <v>6960.6709899999996</v>
      </c>
      <c r="AV9" s="47">
        <f>IF('Res Rent Roll'!$B9="","",IF(Rents!AV$3&lt;'Res Rent Roll'!$J9,'Res Rent Roll'!$H9*'Res Rent Roll'!$C9*(1+'Property Summary'!$L$18)^(Rents!AV$2-1),'Res Rent Roll'!$I9*'Res Rent Roll'!$C9*(1+'Property Summary'!$L$18)^(Rents!AV$2-1)))</f>
        <v>6960.6709899999996</v>
      </c>
      <c r="AW9" s="47">
        <f>IF('Res Rent Roll'!$B9="","",IF(Rents!AW$3&lt;'Res Rent Roll'!$J9,'Res Rent Roll'!$H9*'Res Rent Roll'!$C9*(1+'Property Summary'!$L$18)^(Rents!AW$2-1),'Res Rent Roll'!$I9*'Res Rent Roll'!$C9*(1+'Property Summary'!$L$18)^(Rents!AW$2-1)))</f>
        <v>6960.6709899999996</v>
      </c>
      <c r="AX9" s="47">
        <f>IF('Res Rent Roll'!$B9="","",IF(Rents!AX$3&lt;'Res Rent Roll'!$J9,'Res Rent Roll'!$H9*'Res Rent Roll'!$C9*(1+'Property Summary'!$L$18)^(Rents!AX$2-1),'Res Rent Roll'!$I9*'Res Rent Roll'!$C9*(1+'Property Summary'!$L$18)^(Rents!AX$2-1)))</f>
        <v>6960.6709899999996</v>
      </c>
      <c r="AY9" s="47">
        <f>IF('Res Rent Roll'!$B9="","",IF(Rents!AY$3&lt;'Res Rent Roll'!$J9,'Res Rent Roll'!$H9*'Res Rent Roll'!$C9*(1+'Property Summary'!$L$18)^(Rents!AY$2-1),'Res Rent Roll'!$I9*'Res Rent Roll'!$C9*(1+'Property Summary'!$L$18)^(Rents!AY$2-1)))</f>
        <v>6960.6709899999996</v>
      </c>
      <c r="AZ9" s="47">
        <f>IF('Res Rent Roll'!$B9="","",IF(Rents!AZ$3&lt;'Res Rent Roll'!$J9,'Res Rent Roll'!$H9*'Res Rent Roll'!$C9*(1+'Property Summary'!$L$18)^(Rents!AZ$2-1),'Res Rent Roll'!$I9*'Res Rent Roll'!$C9*(1+'Property Summary'!$L$18)^(Rents!AZ$2-1)))</f>
        <v>7169.4911196999992</v>
      </c>
      <c r="BA9" s="47">
        <f>IF('Res Rent Roll'!$B9="","",IF(Rents!BA$3&lt;'Res Rent Roll'!$J9,'Res Rent Roll'!$H9*'Res Rent Roll'!$C9*(1+'Property Summary'!$L$18)^(Rents!BA$2-1),'Res Rent Roll'!$I9*'Res Rent Roll'!$C9*(1+'Property Summary'!$L$18)^(Rents!BA$2-1)))</f>
        <v>7169.4911196999992</v>
      </c>
      <c r="BB9" s="47">
        <f>IF('Res Rent Roll'!$B9="","",IF(Rents!BB$3&lt;'Res Rent Roll'!$J9,'Res Rent Roll'!$H9*'Res Rent Roll'!$C9*(1+'Property Summary'!$L$18)^(Rents!BB$2-1),'Res Rent Roll'!$I9*'Res Rent Roll'!$C9*(1+'Property Summary'!$L$18)^(Rents!BB$2-1)))</f>
        <v>7169.4911196999992</v>
      </c>
      <c r="BC9" s="47">
        <f>IF('Res Rent Roll'!$B9="","",IF(Rents!BC$3&lt;'Res Rent Roll'!$J9,'Res Rent Roll'!$H9*'Res Rent Roll'!$C9*(1+'Property Summary'!$L$18)^(Rents!BC$2-1),'Res Rent Roll'!$I9*'Res Rent Roll'!$C9*(1+'Property Summary'!$L$18)^(Rents!BC$2-1)))</f>
        <v>7169.4911196999992</v>
      </c>
      <c r="BD9" s="47">
        <f>IF('Res Rent Roll'!$B9="","",IF(Rents!BD$3&lt;'Res Rent Roll'!$J9,'Res Rent Roll'!$H9*'Res Rent Roll'!$C9*(1+'Property Summary'!$L$18)^(Rents!BD$2-1),'Res Rent Roll'!$I9*'Res Rent Roll'!$C9*(1+'Property Summary'!$L$18)^(Rents!BD$2-1)))</f>
        <v>7169.4911196999992</v>
      </c>
      <c r="BE9" s="47">
        <f>IF('Res Rent Roll'!$B9="","",IF(Rents!BE$3&lt;'Res Rent Roll'!$J9,'Res Rent Roll'!$H9*'Res Rent Roll'!$C9*(1+'Property Summary'!$L$18)^(Rents!BE$2-1),'Res Rent Roll'!$I9*'Res Rent Roll'!$C9*(1+'Property Summary'!$L$18)^(Rents!BE$2-1)))</f>
        <v>7169.4911196999992</v>
      </c>
      <c r="BF9" s="47">
        <f>IF('Res Rent Roll'!$B9="","",IF(Rents!BF$3&lt;'Res Rent Roll'!$J9,'Res Rent Roll'!$H9*'Res Rent Roll'!$C9*(1+'Property Summary'!$L$18)^(Rents!BF$2-1),'Res Rent Roll'!$I9*'Res Rent Roll'!$C9*(1+'Property Summary'!$L$18)^(Rents!BF$2-1)))</f>
        <v>7169.4911196999992</v>
      </c>
      <c r="BG9" s="47">
        <f>IF('Res Rent Roll'!$B9="","",IF(Rents!BG$3&lt;'Res Rent Roll'!$J9,'Res Rent Roll'!$H9*'Res Rent Roll'!$C9*(1+'Property Summary'!$L$18)^(Rents!BG$2-1),'Res Rent Roll'!$I9*'Res Rent Roll'!$C9*(1+'Property Summary'!$L$18)^(Rents!BG$2-1)))</f>
        <v>7169.4911196999992</v>
      </c>
      <c r="BH9" s="47">
        <f>IF('Res Rent Roll'!$B9="","",IF(Rents!BH$3&lt;'Res Rent Roll'!$J9,'Res Rent Roll'!$H9*'Res Rent Roll'!$C9*(1+'Property Summary'!$L$18)^(Rents!BH$2-1),'Res Rent Roll'!$I9*'Res Rent Roll'!$C9*(1+'Property Summary'!$L$18)^(Rents!BH$2-1)))</f>
        <v>7169.4911196999992</v>
      </c>
      <c r="BI9" s="47">
        <f>IF('Res Rent Roll'!$B9="","",IF(Rents!BI$3&lt;'Res Rent Roll'!$J9,'Res Rent Roll'!$H9*'Res Rent Roll'!$C9*(1+'Property Summary'!$L$18)^(Rents!BI$2-1),'Res Rent Roll'!$I9*'Res Rent Roll'!$C9*(1+'Property Summary'!$L$18)^(Rents!BI$2-1)))</f>
        <v>7169.4911196999992</v>
      </c>
      <c r="BJ9" s="47">
        <f>IF('Res Rent Roll'!$B9="","",IF(Rents!BJ$3&lt;'Res Rent Roll'!$J9,'Res Rent Roll'!$H9*'Res Rent Roll'!$C9*(1+'Property Summary'!$L$18)^(Rents!BJ$2-1),'Res Rent Roll'!$I9*'Res Rent Roll'!$C9*(1+'Property Summary'!$L$18)^(Rents!BJ$2-1)))</f>
        <v>7169.4911196999992</v>
      </c>
      <c r="BK9" s="47">
        <f>IF('Res Rent Roll'!$B9="","",IF(Rents!BK$3&lt;'Res Rent Roll'!$J9,'Res Rent Roll'!$H9*'Res Rent Roll'!$C9*(1+'Property Summary'!$L$18)^(Rents!BK$2-1),'Res Rent Roll'!$I9*'Res Rent Roll'!$C9*(1+'Property Summary'!$L$18)^(Rents!BK$2-1)))</f>
        <v>7169.4911196999992</v>
      </c>
      <c r="BL9" s="47">
        <f>IF('Res Rent Roll'!$B9="","",IF(Rents!BL$3&lt;'Res Rent Roll'!$J9,'Res Rent Roll'!$H9*'Res Rent Roll'!$C9*(1+'Property Summary'!$L$18)^(Rents!BL$2-1),'Res Rent Roll'!$I9*'Res Rent Roll'!$C9*(1+'Property Summary'!$L$18)^(Rents!BL$2-1)))</f>
        <v>7384.5758532909986</v>
      </c>
      <c r="BM9" s="47">
        <f>IF('Res Rent Roll'!$B9="","",IF(Rents!BM$3&lt;'Res Rent Roll'!$J9,'Res Rent Roll'!$H9*'Res Rent Roll'!$C9*(1+'Property Summary'!$L$18)^(Rents!BM$2-1),'Res Rent Roll'!$I9*'Res Rent Roll'!$C9*(1+'Property Summary'!$L$18)^(Rents!BM$2-1)))</f>
        <v>7384.5758532909986</v>
      </c>
      <c r="BN9" s="47">
        <f>IF('Res Rent Roll'!$B9="","",IF(Rents!BN$3&lt;'Res Rent Roll'!$J9,'Res Rent Roll'!$H9*'Res Rent Roll'!$C9*(1+'Property Summary'!$L$18)^(Rents!BN$2-1),'Res Rent Roll'!$I9*'Res Rent Roll'!$C9*(1+'Property Summary'!$L$18)^(Rents!BN$2-1)))</f>
        <v>7384.5758532909986</v>
      </c>
      <c r="BO9" s="47">
        <f>IF('Res Rent Roll'!$B9="","",IF(Rents!BO$3&lt;'Res Rent Roll'!$J9,'Res Rent Roll'!$H9*'Res Rent Roll'!$C9*(1+'Property Summary'!$L$18)^(Rents!BO$2-1),'Res Rent Roll'!$I9*'Res Rent Roll'!$C9*(1+'Property Summary'!$L$18)^(Rents!BO$2-1)))</f>
        <v>7384.5758532909986</v>
      </c>
      <c r="BP9" s="47">
        <f>IF('Res Rent Roll'!$B9="","",IF(Rents!BP$3&lt;'Res Rent Roll'!$J9,'Res Rent Roll'!$H9*'Res Rent Roll'!$C9*(1+'Property Summary'!$L$18)^(Rents!BP$2-1),'Res Rent Roll'!$I9*'Res Rent Roll'!$C9*(1+'Property Summary'!$L$18)^(Rents!BP$2-1)))</f>
        <v>7384.5758532909986</v>
      </c>
      <c r="BQ9" s="47">
        <f>IF('Res Rent Roll'!$B9="","",IF(Rents!BQ$3&lt;'Res Rent Roll'!$J9,'Res Rent Roll'!$H9*'Res Rent Roll'!$C9*(1+'Property Summary'!$L$18)^(Rents!BQ$2-1),'Res Rent Roll'!$I9*'Res Rent Roll'!$C9*(1+'Property Summary'!$L$18)^(Rents!BQ$2-1)))</f>
        <v>7384.5758532909986</v>
      </c>
      <c r="BR9" s="47">
        <f>IF('Res Rent Roll'!$B9="","",IF(Rents!BR$3&lt;'Res Rent Roll'!$J9,'Res Rent Roll'!$H9*'Res Rent Roll'!$C9*(1+'Property Summary'!$L$18)^(Rents!BR$2-1),'Res Rent Roll'!$I9*'Res Rent Roll'!$C9*(1+'Property Summary'!$L$18)^(Rents!BR$2-1)))</f>
        <v>7384.5758532909986</v>
      </c>
      <c r="BS9" s="47">
        <f>IF('Res Rent Roll'!$B9="","",IF(Rents!BS$3&lt;'Res Rent Roll'!$J9,'Res Rent Roll'!$H9*'Res Rent Roll'!$C9*(1+'Property Summary'!$L$18)^(Rents!BS$2-1),'Res Rent Roll'!$I9*'Res Rent Roll'!$C9*(1+'Property Summary'!$L$18)^(Rents!BS$2-1)))</f>
        <v>7384.5758532909986</v>
      </c>
      <c r="BT9" s="47">
        <f>IF('Res Rent Roll'!$B9="","",IF(Rents!BT$3&lt;'Res Rent Roll'!$J9,'Res Rent Roll'!$H9*'Res Rent Roll'!$C9*(1+'Property Summary'!$L$18)^(Rents!BT$2-1),'Res Rent Roll'!$I9*'Res Rent Roll'!$C9*(1+'Property Summary'!$L$18)^(Rents!BT$2-1)))</f>
        <v>7384.5758532909986</v>
      </c>
      <c r="BU9" s="47">
        <f>IF('Res Rent Roll'!$B9="","",IF(Rents!BU$3&lt;'Res Rent Roll'!$J9,'Res Rent Roll'!$H9*'Res Rent Roll'!$C9*(1+'Property Summary'!$L$18)^(Rents!BU$2-1),'Res Rent Roll'!$I9*'Res Rent Roll'!$C9*(1+'Property Summary'!$L$18)^(Rents!BU$2-1)))</f>
        <v>7384.5758532909986</v>
      </c>
      <c r="BV9" s="47">
        <f>IF('Res Rent Roll'!$B9="","",IF(Rents!BV$3&lt;'Res Rent Roll'!$J9,'Res Rent Roll'!$H9*'Res Rent Roll'!$C9*(1+'Property Summary'!$L$18)^(Rents!BV$2-1),'Res Rent Roll'!$I9*'Res Rent Roll'!$C9*(1+'Property Summary'!$L$18)^(Rents!BV$2-1)))</f>
        <v>7384.5758532909986</v>
      </c>
      <c r="BW9" s="47">
        <f>IF('Res Rent Roll'!$B9="","",IF(Rents!BW$3&lt;'Res Rent Roll'!$J9,'Res Rent Roll'!$H9*'Res Rent Roll'!$C9*(1+'Property Summary'!$L$18)^(Rents!BW$2-1),'Res Rent Roll'!$I9*'Res Rent Roll'!$C9*(1+'Property Summary'!$L$18)^(Rents!BW$2-1)))</f>
        <v>7384.5758532909986</v>
      </c>
      <c r="BX9" s="47">
        <f>IF('Res Rent Roll'!$B9="","",IF(Rents!BX$3&lt;'Res Rent Roll'!$J9,'Res Rent Roll'!$H9*'Res Rent Roll'!$C9*(1+'Property Summary'!$L$18)^(Rents!BX$2-1),'Res Rent Roll'!$I9*'Res Rent Roll'!$C9*(1+'Property Summary'!$L$18)^(Rents!BX$2-1)))</f>
        <v>7606.1131288897295</v>
      </c>
      <c r="BY9" s="47">
        <f>IF('Res Rent Roll'!$B9="","",IF(Rents!BY$3&lt;'Res Rent Roll'!$J9,'Res Rent Roll'!$H9*'Res Rent Roll'!$C9*(1+'Property Summary'!$L$18)^(Rents!BY$2-1),'Res Rent Roll'!$I9*'Res Rent Roll'!$C9*(1+'Property Summary'!$L$18)^(Rents!BY$2-1)))</f>
        <v>7606.1131288897295</v>
      </c>
      <c r="BZ9" s="47">
        <f>IF('Res Rent Roll'!$B9="","",IF(Rents!BZ$3&lt;'Res Rent Roll'!$J9,'Res Rent Roll'!$H9*'Res Rent Roll'!$C9*(1+'Property Summary'!$L$18)^(Rents!BZ$2-1),'Res Rent Roll'!$I9*'Res Rent Roll'!$C9*(1+'Property Summary'!$L$18)^(Rents!BZ$2-1)))</f>
        <v>7606.1131288897295</v>
      </c>
      <c r="CA9" s="47">
        <f>IF('Res Rent Roll'!$B9="","",IF(Rents!CA$3&lt;'Res Rent Roll'!$J9,'Res Rent Roll'!$H9*'Res Rent Roll'!$C9*(1+'Property Summary'!$L$18)^(Rents!CA$2-1),'Res Rent Roll'!$I9*'Res Rent Roll'!$C9*(1+'Property Summary'!$L$18)^(Rents!CA$2-1)))</f>
        <v>7606.1131288897295</v>
      </c>
      <c r="CB9" s="47">
        <f>IF('Res Rent Roll'!$B9="","",IF(Rents!CB$3&lt;'Res Rent Roll'!$J9,'Res Rent Roll'!$H9*'Res Rent Roll'!$C9*(1+'Property Summary'!$L$18)^(Rents!CB$2-1),'Res Rent Roll'!$I9*'Res Rent Roll'!$C9*(1+'Property Summary'!$L$18)^(Rents!CB$2-1)))</f>
        <v>7606.1131288897295</v>
      </c>
      <c r="CC9" s="47">
        <f>IF('Res Rent Roll'!$B9="","",IF(Rents!CC$3&lt;'Res Rent Roll'!$J9,'Res Rent Roll'!$H9*'Res Rent Roll'!$C9*(1+'Property Summary'!$L$18)^(Rents!CC$2-1),'Res Rent Roll'!$I9*'Res Rent Roll'!$C9*(1+'Property Summary'!$L$18)^(Rents!CC$2-1)))</f>
        <v>7606.1131288897295</v>
      </c>
      <c r="CD9" s="47">
        <f>IF('Res Rent Roll'!$B9="","",IF(Rents!CD$3&lt;'Res Rent Roll'!$J9,'Res Rent Roll'!$H9*'Res Rent Roll'!$C9*(1+'Property Summary'!$L$18)^(Rents!CD$2-1),'Res Rent Roll'!$I9*'Res Rent Roll'!$C9*(1+'Property Summary'!$L$18)^(Rents!CD$2-1)))</f>
        <v>7606.1131288897295</v>
      </c>
      <c r="CE9" s="47">
        <f>IF('Res Rent Roll'!$B9="","",IF(Rents!CE$3&lt;'Res Rent Roll'!$J9,'Res Rent Roll'!$H9*'Res Rent Roll'!$C9*(1+'Property Summary'!$L$18)^(Rents!CE$2-1),'Res Rent Roll'!$I9*'Res Rent Roll'!$C9*(1+'Property Summary'!$L$18)^(Rents!CE$2-1)))</f>
        <v>7606.1131288897295</v>
      </c>
      <c r="CF9" s="47">
        <f>IF('Res Rent Roll'!$B9="","",IF(Rents!CF$3&lt;'Res Rent Roll'!$J9,'Res Rent Roll'!$H9*'Res Rent Roll'!$C9*(1+'Property Summary'!$L$18)^(Rents!CF$2-1),'Res Rent Roll'!$I9*'Res Rent Roll'!$C9*(1+'Property Summary'!$L$18)^(Rents!CF$2-1)))</f>
        <v>7606.1131288897295</v>
      </c>
      <c r="CG9" s="47">
        <f>IF('Res Rent Roll'!$B9="","",IF(Rents!CG$3&lt;'Res Rent Roll'!$J9,'Res Rent Roll'!$H9*'Res Rent Roll'!$C9*(1+'Property Summary'!$L$18)^(Rents!CG$2-1),'Res Rent Roll'!$I9*'Res Rent Roll'!$C9*(1+'Property Summary'!$L$18)^(Rents!CG$2-1)))</f>
        <v>7606.1131288897295</v>
      </c>
      <c r="CH9" s="47">
        <f>IF('Res Rent Roll'!$B9="","",IF(Rents!CH$3&lt;'Res Rent Roll'!$J9,'Res Rent Roll'!$H9*'Res Rent Roll'!$C9*(1+'Property Summary'!$L$18)^(Rents!CH$2-1),'Res Rent Roll'!$I9*'Res Rent Roll'!$C9*(1+'Property Summary'!$L$18)^(Rents!CH$2-1)))</f>
        <v>7606.1131288897295</v>
      </c>
      <c r="CI9" s="47">
        <f>IF('Res Rent Roll'!$B9="","",IF(Rents!CI$3&lt;'Res Rent Roll'!$J9,'Res Rent Roll'!$H9*'Res Rent Roll'!$C9*(1+'Property Summary'!$L$18)^(Rents!CI$2-1),'Res Rent Roll'!$I9*'Res Rent Roll'!$C9*(1+'Property Summary'!$L$18)^(Rents!CI$2-1)))</f>
        <v>7606.1131288897295</v>
      </c>
      <c r="CJ9" s="47">
        <f>IF('Res Rent Roll'!$B9="","",IF(Rents!CJ$3&lt;'Res Rent Roll'!$J9,'Res Rent Roll'!$H9*'Res Rent Roll'!$C9*(1+'Property Summary'!$L$18)^(Rents!CJ$2-1),'Res Rent Roll'!$I9*'Res Rent Roll'!$C9*(1+'Property Summary'!$L$18)^(Rents!CJ$2-1)))</f>
        <v>7834.2965227564218</v>
      </c>
      <c r="CK9" s="47">
        <f>IF('Res Rent Roll'!$B9="","",IF(Rents!CK$3&lt;'Res Rent Roll'!$J9,'Res Rent Roll'!$H9*'Res Rent Roll'!$C9*(1+'Property Summary'!$L$18)^(Rents!CK$2-1),'Res Rent Roll'!$I9*'Res Rent Roll'!$C9*(1+'Property Summary'!$L$18)^(Rents!CK$2-1)))</f>
        <v>7834.2965227564218</v>
      </c>
      <c r="CL9" s="47">
        <f>IF('Res Rent Roll'!$B9="","",IF(Rents!CL$3&lt;'Res Rent Roll'!$J9,'Res Rent Roll'!$H9*'Res Rent Roll'!$C9*(1+'Property Summary'!$L$18)^(Rents!CL$2-1),'Res Rent Roll'!$I9*'Res Rent Roll'!$C9*(1+'Property Summary'!$L$18)^(Rents!CL$2-1)))</f>
        <v>7834.2965227564218</v>
      </c>
      <c r="CM9" s="47">
        <f>IF('Res Rent Roll'!$B9="","",IF(Rents!CM$3&lt;'Res Rent Roll'!$J9,'Res Rent Roll'!$H9*'Res Rent Roll'!$C9*(1+'Property Summary'!$L$18)^(Rents!CM$2-1),'Res Rent Roll'!$I9*'Res Rent Roll'!$C9*(1+'Property Summary'!$L$18)^(Rents!CM$2-1)))</f>
        <v>7834.2965227564218</v>
      </c>
      <c r="CN9" s="47">
        <f>IF('Res Rent Roll'!$B9="","",IF(Rents!CN$3&lt;'Res Rent Roll'!$J9,'Res Rent Roll'!$H9*'Res Rent Roll'!$C9*(1+'Property Summary'!$L$18)^(Rents!CN$2-1),'Res Rent Roll'!$I9*'Res Rent Roll'!$C9*(1+'Property Summary'!$L$18)^(Rents!CN$2-1)))</f>
        <v>7834.2965227564218</v>
      </c>
      <c r="CO9" s="47">
        <f>IF('Res Rent Roll'!$B9="","",IF(Rents!CO$3&lt;'Res Rent Roll'!$J9,'Res Rent Roll'!$H9*'Res Rent Roll'!$C9*(1+'Property Summary'!$L$18)^(Rents!CO$2-1),'Res Rent Roll'!$I9*'Res Rent Roll'!$C9*(1+'Property Summary'!$L$18)^(Rents!CO$2-1)))</f>
        <v>7834.2965227564218</v>
      </c>
      <c r="CP9" s="47">
        <f>IF('Res Rent Roll'!$B9="","",IF(Rents!CP$3&lt;'Res Rent Roll'!$J9,'Res Rent Roll'!$H9*'Res Rent Roll'!$C9*(1+'Property Summary'!$L$18)^(Rents!CP$2-1),'Res Rent Roll'!$I9*'Res Rent Roll'!$C9*(1+'Property Summary'!$L$18)^(Rents!CP$2-1)))</f>
        <v>7834.2965227564218</v>
      </c>
      <c r="CQ9" s="47">
        <f>IF('Res Rent Roll'!$B9="","",IF(Rents!CQ$3&lt;'Res Rent Roll'!$J9,'Res Rent Roll'!$H9*'Res Rent Roll'!$C9*(1+'Property Summary'!$L$18)^(Rents!CQ$2-1),'Res Rent Roll'!$I9*'Res Rent Roll'!$C9*(1+'Property Summary'!$L$18)^(Rents!CQ$2-1)))</f>
        <v>7834.2965227564218</v>
      </c>
      <c r="CR9" s="47">
        <f>IF('Res Rent Roll'!$B9="","",IF(Rents!CR$3&lt;'Res Rent Roll'!$J9,'Res Rent Roll'!$H9*'Res Rent Roll'!$C9*(1+'Property Summary'!$L$18)^(Rents!CR$2-1),'Res Rent Roll'!$I9*'Res Rent Roll'!$C9*(1+'Property Summary'!$L$18)^(Rents!CR$2-1)))</f>
        <v>7834.2965227564218</v>
      </c>
      <c r="CS9" s="47">
        <f>IF('Res Rent Roll'!$B9="","",IF(Rents!CS$3&lt;'Res Rent Roll'!$J9,'Res Rent Roll'!$H9*'Res Rent Roll'!$C9*(1+'Property Summary'!$L$18)^(Rents!CS$2-1),'Res Rent Roll'!$I9*'Res Rent Roll'!$C9*(1+'Property Summary'!$L$18)^(Rents!CS$2-1)))</f>
        <v>7834.2965227564218</v>
      </c>
      <c r="CT9" s="47">
        <f>IF('Res Rent Roll'!$B9="","",IF(Rents!CT$3&lt;'Res Rent Roll'!$J9,'Res Rent Roll'!$H9*'Res Rent Roll'!$C9*(1+'Property Summary'!$L$18)^(Rents!CT$2-1),'Res Rent Roll'!$I9*'Res Rent Roll'!$C9*(1+'Property Summary'!$L$18)^(Rents!CT$2-1)))</f>
        <v>7834.2965227564218</v>
      </c>
      <c r="CU9" s="47">
        <f>IF('Res Rent Roll'!$B9="","",IF(Rents!CU$3&lt;'Res Rent Roll'!$J9,'Res Rent Roll'!$H9*'Res Rent Roll'!$C9*(1+'Property Summary'!$L$18)^(Rents!CU$2-1),'Res Rent Roll'!$I9*'Res Rent Roll'!$C9*(1+'Property Summary'!$L$18)^(Rents!CU$2-1)))</f>
        <v>7834.2965227564218</v>
      </c>
      <c r="CV9" s="47">
        <f>IF('Res Rent Roll'!$B9="","",IF(Rents!CV$3&lt;'Res Rent Roll'!$J9,'Res Rent Roll'!$H9*'Res Rent Roll'!$C9*(1+'Property Summary'!$L$18)^(Rents!CV$2-1),'Res Rent Roll'!$I9*'Res Rent Roll'!$C9*(1+'Property Summary'!$L$18)^(Rents!CV$2-1)))</f>
        <v>8069.3254184391135</v>
      </c>
      <c r="CW9" s="47">
        <f>IF('Res Rent Roll'!$B9="","",IF(Rents!CW$3&lt;'Res Rent Roll'!$J9,'Res Rent Roll'!$H9*'Res Rent Roll'!$C9*(1+'Property Summary'!$L$18)^(Rents!CW$2-1),'Res Rent Roll'!$I9*'Res Rent Roll'!$C9*(1+'Property Summary'!$L$18)^(Rents!CW$2-1)))</f>
        <v>8069.3254184391135</v>
      </c>
      <c r="CX9" s="47">
        <f>IF('Res Rent Roll'!$B9="","",IF(Rents!CX$3&lt;'Res Rent Roll'!$J9,'Res Rent Roll'!$H9*'Res Rent Roll'!$C9*(1+'Property Summary'!$L$18)^(Rents!CX$2-1),'Res Rent Roll'!$I9*'Res Rent Roll'!$C9*(1+'Property Summary'!$L$18)^(Rents!CX$2-1)))</f>
        <v>8069.3254184391135</v>
      </c>
      <c r="CY9" s="47">
        <f>IF('Res Rent Roll'!$B9="","",IF(Rents!CY$3&lt;'Res Rent Roll'!$J9,'Res Rent Roll'!$H9*'Res Rent Roll'!$C9*(1+'Property Summary'!$L$18)^(Rents!CY$2-1),'Res Rent Roll'!$I9*'Res Rent Roll'!$C9*(1+'Property Summary'!$L$18)^(Rents!CY$2-1)))</f>
        <v>8069.3254184391135</v>
      </c>
      <c r="CZ9" s="47">
        <f>IF('Res Rent Roll'!$B9="","",IF(Rents!CZ$3&lt;'Res Rent Roll'!$J9,'Res Rent Roll'!$H9*'Res Rent Roll'!$C9*(1+'Property Summary'!$L$18)^(Rents!CZ$2-1),'Res Rent Roll'!$I9*'Res Rent Roll'!$C9*(1+'Property Summary'!$L$18)^(Rents!CZ$2-1)))</f>
        <v>8069.3254184391135</v>
      </c>
      <c r="DA9" s="47">
        <f>IF('Res Rent Roll'!$B9="","",IF(Rents!DA$3&lt;'Res Rent Roll'!$J9,'Res Rent Roll'!$H9*'Res Rent Roll'!$C9*(1+'Property Summary'!$L$18)^(Rents!DA$2-1),'Res Rent Roll'!$I9*'Res Rent Roll'!$C9*(1+'Property Summary'!$L$18)^(Rents!DA$2-1)))</f>
        <v>8069.3254184391135</v>
      </c>
      <c r="DB9" s="47">
        <f>IF('Res Rent Roll'!$B9="","",IF(Rents!DB$3&lt;'Res Rent Roll'!$J9,'Res Rent Roll'!$H9*'Res Rent Roll'!$C9*(1+'Property Summary'!$L$18)^(Rents!DB$2-1),'Res Rent Roll'!$I9*'Res Rent Roll'!$C9*(1+'Property Summary'!$L$18)^(Rents!DB$2-1)))</f>
        <v>8069.3254184391135</v>
      </c>
      <c r="DC9" s="47">
        <f>IF('Res Rent Roll'!$B9="","",IF(Rents!DC$3&lt;'Res Rent Roll'!$J9,'Res Rent Roll'!$H9*'Res Rent Roll'!$C9*(1+'Property Summary'!$L$18)^(Rents!DC$2-1),'Res Rent Roll'!$I9*'Res Rent Roll'!$C9*(1+'Property Summary'!$L$18)^(Rents!DC$2-1)))</f>
        <v>8069.3254184391135</v>
      </c>
      <c r="DD9" s="47">
        <f>IF('Res Rent Roll'!$B9="","",IF(Rents!DD$3&lt;'Res Rent Roll'!$J9,'Res Rent Roll'!$H9*'Res Rent Roll'!$C9*(1+'Property Summary'!$L$18)^(Rents!DD$2-1),'Res Rent Roll'!$I9*'Res Rent Roll'!$C9*(1+'Property Summary'!$L$18)^(Rents!DD$2-1)))</f>
        <v>8069.3254184391135</v>
      </c>
      <c r="DE9" s="47">
        <f>IF('Res Rent Roll'!$B9="","",IF(Rents!DE$3&lt;'Res Rent Roll'!$J9,'Res Rent Roll'!$H9*'Res Rent Roll'!$C9*(1+'Property Summary'!$L$18)^(Rents!DE$2-1),'Res Rent Roll'!$I9*'Res Rent Roll'!$C9*(1+'Property Summary'!$L$18)^(Rents!DE$2-1)))</f>
        <v>8069.3254184391135</v>
      </c>
      <c r="DF9" s="47">
        <f>IF('Res Rent Roll'!$B9="","",IF(Rents!DF$3&lt;'Res Rent Roll'!$J9,'Res Rent Roll'!$H9*'Res Rent Roll'!$C9*(1+'Property Summary'!$L$18)^(Rents!DF$2-1),'Res Rent Roll'!$I9*'Res Rent Roll'!$C9*(1+'Property Summary'!$L$18)^(Rents!DF$2-1)))</f>
        <v>8069.3254184391135</v>
      </c>
      <c r="DG9" s="47">
        <f>IF('Res Rent Roll'!$B9="","",IF(Rents!DG$3&lt;'Res Rent Roll'!$J9,'Res Rent Roll'!$H9*'Res Rent Roll'!$C9*(1+'Property Summary'!$L$18)^(Rents!DG$2-1),'Res Rent Roll'!$I9*'Res Rent Roll'!$C9*(1+'Property Summary'!$L$18)^(Rents!DG$2-1)))</f>
        <v>8069.3254184391135</v>
      </c>
      <c r="DH9" s="47">
        <f>IF('Res Rent Roll'!$B9="","",IF(Rents!DH$3&lt;'Res Rent Roll'!$J9,'Res Rent Roll'!$H9*'Res Rent Roll'!$C9*(1+'Property Summary'!$L$18)^(Rents!DH$2-1),'Res Rent Roll'!$I9*'Res Rent Roll'!$C9*(1+'Property Summary'!$L$18)^(Rents!DH$2-1)))</f>
        <v>8311.4051809922876</v>
      </c>
      <c r="DI9" s="47">
        <f>IF('Res Rent Roll'!$B9="","",IF(Rents!DI$3&lt;'Res Rent Roll'!$J9,'Res Rent Roll'!$H9*'Res Rent Roll'!$C9*(1+'Property Summary'!$L$18)^(Rents!DI$2-1),'Res Rent Roll'!$I9*'Res Rent Roll'!$C9*(1+'Property Summary'!$L$18)^(Rents!DI$2-1)))</f>
        <v>8311.4051809922876</v>
      </c>
      <c r="DJ9" s="47">
        <f>IF('Res Rent Roll'!$B9="","",IF(Rents!DJ$3&lt;'Res Rent Roll'!$J9,'Res Rent Roll'!$H9*'Res Rent Roll'!$C9*(1+'Property Summary'!$L$18)^(Rents!DJ$2-1),'Res Rent Roll'!$I9*'Res Rent Roll'!$C9*(1+'Property Summary'!$L$18)^(Rents!DJ$2-1)))</f>
        <v>8311.4051809922876</v>
      </c>
      <c r="DK9" s="47">
        <f>IF('Res Rent Roll'!$B9="","",IF(Rents!DK$3&lt;'Res Rent Roll'!$J9,'Res Rent Roll'!$H9*'Res Rent Roll'!$C9*(1+'Property Summary'!$L$18)^(Rents!DK$2-1),'Res Rent Roll'!$I9*'Res Rent Roll'!$C9*(1+'Property Summary'!$L$18)^(Rents!DK$2-1)))</f>
        <v>8311.4051809922876</v>
      </c>
      <c r="DL9" s="47">
        <f>IF('Res Rent Roll'!$B9="","",IF(Rents!DL$3&lt;'Res Rent Roll'!$J9,'Res Rent Roll'!$H9*'Res Rent Roll'!$C9*(1+'Property Summary'!$L$18)^(Rents!DL$2-1),'Res Rent Roll'!$I9*'Res Rent Roll'!$C9*(1+'Property Summary'!$L$18)^(Rents!DL$2-1)))</f>
        <v>8311.4051809922876</v>
      </c>
      <c r="DM9" s="47">
        <f>IF('Res Rent Roll'!$B9="","",IF(Rents!DM$3&lt;'Res Rent Roll'!$J9,'Res Rent Roll'!$H9*'Res Rent Roll'!$C9*(1+'Property Summary'!$L$18)^(Rents!DM$2-1),'Res Rent Roll'!$I9*'Res Rent Roll'!$C9*(1+'Property Summary'!$L$18)^(Rents!DM$2-1)))</f>
        <v>8311.4051809922876</v>
      </c>
      <c r="DN9" s="47">
        <f>IF('Res Rent Roll'!$B9="","",IF(Rents!DN$3&lt;'Res Rent Roll'!$J9,'Res Rent Roll'!$H9*'Res Rent Roll'!$C9*(1+'Property Summary'!$L$18)^(Rents!DN$2-1),'Res Rent Roll'!$I9*'Res Rent Roll'!$C9*(1+'Property Summary'!$L$18)^(Rents!DN$2-1)))</f>
        <v>8311.4051809922876</v>
      </c>
      <c r="DO9" s="47">
        <f>IF('Res Rent Roll'!$B9="","",IF(Rents!DO$3&lt;'Res Rent Roll'!$J9,'Res Rent Roll'!$H9*'Res Rent Roll'!$C9*(1+'Property Summary'!$L$18)^(Rents!DO$2-1),'Res Rent Roll'!$I9*'Res Rent Roll'!$C9*(1+'Property Summary'!$L$18)^(Rents!DO$2-1)))</f>
        <v>8311.4051809922876</v>
      </c>
      <c r="DP9" s="47">
        <f>IF('Res Rent Roll'!$B9="","",IF(Rents!DP$3&lt;'Res Rent Roll'!$J9,'Res Rent Roll'!$H9*'Res Rent Roll'!$C9*(1+'Property Summary'!$L$18)^(Rents!DP$2-1),'Res Rent Roll'!$I9*'Res Rent Roll'!$C9*(1+'Property Summary'!$L$18)^(Rents!DP$2-1)))</f>
        <v>8311.4051809922876</v>
      </c>
      <c r="DQ9" s="47">
        <f>IF('Res Rent Roll'!$B9="","",IF(Rents!DQ$3&lt;'Res Rent Roll'!$J9,'Res Rent Roll'!$H9*'Res Rent Roll'!$C9*(1+'Property Summary'!$L$18)^(Rents!DQ$2-1),'Res Rent Roll'!$I9*'Res Rent Roll'!$C9*(1+'Property Summary'!$L$18)^(Rents!DQ$2-1)))</f>
        <v>8311.4051809922876</v>
      </c>
      <c r="DR9" s="47">
        <f>IF('Res Rent Roll'!$B9="","",IF(Rents!DR$3&lt;'Res Rent Roll'!$J9,'Res Rent Roll'!$H9*'Res Rent Roll'!$C9*(1+'Property Summary'!$L$18)^(Rents!DR$2-1),'Res Rent Roll'!$I9*'Res Rent Roll'!$C9*(1+'Property Summary'!$L$18)^(Rents!DR$2-1)))</f>
        <v>8311.4051809922876</v>
      </c>
      <c r="DS9" s="47">
        <f>IF('Res Rent Roll'!$B9="","",IF(Rents!DS$3&lt;'Res Rent Roll'!$J9,'Res Rent Roll'!$H9*'Res Rent Roll'!$C9*(1+'Property Summary'!$L$18)^(Rents!DS$2-1),'Res Rent Roll'!$I9*'Res Rent Roll'!$C9*(1+'Property Summary'!$L$18)^(Rents!DS$2-1)))</f>
        <v>8311.4051809922876</v>
      </c>
      <c r="DT9" s="47">
        <f>IF('Res Rent Roll'!$B9="","",IF(Rents!DT$3&lt;'Res Rent Roll'!$J9,'Res Rent Roll'!$H9*'Res Rent Roll'!$C9*(1+'Property Summary'!$L$18)^(Rents!DT$2-1),'Res Rent Roll'!$I9*'Res Rent Roll'!$C9*(1+'Property Summary'!$L$18)^(Rents!DT$2-1)))</f>
        <v>8560.747336422055</v>
      </c>
      <c r="DU9" s="47">
        <f>IF('Res Rent Roll'!$B9="","",IF(Rents!DU$3&lt;'Res Rent Roll'!$J9,'Res Rent Roll'!$H9*'Res Rent Roll'!$C9*(1+'Property Summary'!$L$18)^(Rents!DU$2-1),'Res Rent Roll'!$I9*'Res Rent Roll'!$C9*(1+'Property Summary'!$L$18)^(Rents!DU$2-1)))</f>
        <v>8560.747336422055</v>
      </c>
      <c r="DV9" s="47">
        <f>IF('Res Rent Roll'!$B9="","",IF(Rents!DV$3&lt;'Res Rent Roll'!$J9,'Res Rent Roll'!$H9*'Res Rent Roll'!$C9*(1+'Property Summary'!$L$18)^(Rents!DV$2-1),'Res Rent Roll'!$I9*'Res Rent Roll'!$C9*(1+'Property Summary'!$L$18)^(Rents!DV$2-1)))</f>
        <v>8560.747336422055</v>
      </c>
      <c r="DW9" s="47">
        <f>IF('Res Rent Roll'!$B9="","",IF(Rents!DW$3&lt;'Res Rent Roll'!$J9,'Res Rent Roll'!$H9*'Res Rent Roll'!$C9*(1+'Property Summary'!$L$18)^(Rents!DW$2-1),'Res Rent Roll'!$I9*'Res Rent Roll'!$C9*(1+'Property Summary'!$L$18)^(Rents!DW$2-1)))</f>
        <v>8560.747336422055</v>
      </c>
      <c r="DX9" s="47">
        <f>IF('Res Rent Roll'!$B9="","",IF(Rents!DX$3&lt;'Res Rent Roll'!$J9,'Res Rent Roll'!$H9*'Res Rent Roll'!$C9*(1+'Property Summary'!$L$18)^(Rents!DX$2-1),'Res Rent Roll'!$I9*'Res Rent Roll'!$C9*(1+'Property Summary'!$L$18)^(Rents!DX$2-1)))</f>
        <v>8560.747336422055</v>
      </c>
      <c r="DY9" s="47">
        <f>IF('Res Rent Roll'!$B9="","",IF(Rents!DY$3&lt;'Res Rent Roll'!$J9,'Res Rent Roll'!$H9*'Res Rent Roll'!$C9*(1+'Property Summary'!$L$18)^(Rents!DY$2-1),'Res Rent Roll'!$I9*'Res Rent Roll'!$C9*(1+'Property Summary'!$L$18)^(Rents!DY$2-1)))</f>
        <v>8560.747336422055</v>
      </c>
      <c r="DZ9" s="47">
        <f>IF('Res Rent Roll'!$B9="","",IF(Rents!DZ$3&lt;'Res Rent Roll'!$J9,'Res Rent Roll'!$H9*'Res Rent Roll'!$C9*(1+'Property Summary'!$L$18)^(Rents!DZ$2-1),'Res Rent Roll'!$I9*'Res Rent Roll'!$C9*(1+'Property Summary'!$L$18)^(Rents!DZ$2-1)))</f>
        <v>8560.747336422055</v>
      </c>
      <c r="EA9" s="47">
        <f>IF('Res Rent Roll'!$B9="","",IF(Rents!EA$3&lt;'Res Rent Roll'!$J9,'Res Rent Roll'!$H9*'Res Rent Roll'!$C9*(1+'Property Summary'!$L$18)^(Rents!EA$2-1),'Res Rent Roll'!$I9*'Res Rent Roll'!$C9*(1+'Property Summary'!$L$18)^(Rents!EA$2-1)))</f>
        <v>8560.747336422055</v>
      </c>
      <c r="EB9" s="47">
        <f>IF('Res Rent Roll'!$B9="","",IF(Rents!EB$3&lt;'Res Rent Roll'!$J9,'Res Rent Roll'!$H9*'Res Rent Roll'!$C9*(1+'Property Summary'!$L$18)^(Rents!EB$2-1),'Res Rent Roll'!$I9*'Res Rent Roll'!$C9*(1+'Property Summary'!$L$18)^(Rents!EB$2-1)))</f>
        <v>8560.747336422055</v>
      </c>
      <c r="EC9" s="47">
        <f>IF('Res Rent Roll'!$B9="","",IF(Rents!EC$3&lt;'Res Rent Roll'!$J9,'Res Rent Roll'!$H9*'Res Rent Roll'!$C9*(1+'Property Summary'!$L$18)^(Rents!EC$2-1),'Res Rent Roll'!$I9*'Res Rent Roll'!$C9*(1+'Property Summary'!$L$18)^(Rents!EC$2-1)))</f>
        <v>8560.747336422055</v>
      </c>
      <c r="ED9" s="47">
        <f>IF('Res Rent Roll'!$B9="","",IF(Rents!ED$3&lt;'Res Rent Roll'!$J9,'Res Rent Roll'!$H9*'Res Rent Roll'!$C9*(1+'Property Summary'!$L$18)^(Rents!ED$2-1),'Res Rent Roll'!$I9*'Res Rent Roll'!$C9*(1+'Property Summary'!$L$18)^(Rents!ED$2-1)))</f>
        <v>8560.747336422055</v>
      </c>
      <c r="EE9" s="47">
        <f>IF('Res Rent Roll'!$B9="","",IF(Rents!EE$3&lt;'Res Rent Roll'!$J9,'Res Rent Roll'!$H9*'Res Rent Roll'!$C9*(1+'Property Summary'!$L$18)^(Rents!EE$2-1),'Res Rent Roll'!$I9*'Res Rent Roll'!$C9*(1+'Property Summary'!$L$18)^(Rents!EE$2-1)))</f>
        <v>8560.747336422055</v>
      </c>
      <c r="EF9" s="47">
        <f>IF('Res Rent Roll'!$B9="","",IF(Rents!EF$3&lt;'Res Rent Roll'!$J9,'Res Rent Roll'!$H9*'Res Rent Roll'!$C9*(1+'Property Summary'!$L$18)^(Rents!EF$2-1),'Res Rent Roll'!$I9*'Res Rent Roll'!$C9*(1+'Property Summary'!$L$18)^(Rents!EF$2-1)))</f>
        <v>8817.5697565147184</v>
      </c>
      <c r="EG9" s="47">
        <f>IF('Res Rent Roll'!$B9="","",IF(Rents!EG$3&lt;'Res Rent Roll'!$J9,'Res Rent Roll'!$H9*'Res Rent Roll'!$C9*(1+'Property Summary'!$L$18)^(Rents!EG$2-1),'Res Rent Roll'!$I9*'Res Rent Roll'!$C9*(1+'Property Summary'!$L$18)^(Rents!EG$2-1)))</f>
        <v>8817.5697565147184</v>
      </c>
      <c r="EH9" s="47">
        <f>IF('Res Rent Roll'!$B9="","",IF(Rents!EH$3&lt;'Res Rent Roll'!$J9,'Res Rent Roll'!$H9*'Res Rent Roll'!$C9*(1+'Property Summary'!$L$18)^(Rents!EH$2-1),'Res Rent Roll'!$I9*'Res Rent Roll'!$C9*(1+'Property Summary'!$L$18)^(Rents!EH$2-1)))</f>
        <v>8817.5697565147184</v>
      </c>
      <c r="EI9" s="47">
        <f>IF('Res Rent Roll'!$B9="","",IF(Rents!EI$3&lt;'Res Rent Roll'!$J9,'Res Rent Roll'!$H9*'Res Rent Roll'!$C9*(1+'Property Summary'!$L$18)^(Rents!EI$2-1),'Res Rent Roll'!$I9*'Res Rent Roll'!$C9*(1+'Property Summary'!$L$18)^(Rents!EI$2-1)))</f>
        <v>8817.5697565147184</v>
      </c>
      <c r="EJ9" s="47">
        <f>IF('Res Rent Roll'!$B9="","",IF(Rents!EJ$3&lt;'Res Rent Roll'!$J9,'Res Rent Roll'!$H9*'Res Rent Roll'!$C9*(1+'Property Summary'!$L$18)^(Rents!EJ$2-1),'Res Rent Roll'!$I9*'Res Rent Roll'!$C9*(1+'Property Summary'!$L$18)^(Rents!EJ$2-1)))</f>
        <v>8817.5697565147184</v>
      </c>
      <c r="EK9" s="47">
        <f>IF('Res Rent Roll'!$B9="","",IF(Rents!EK$3&lt;'Res Rent Roll'!$J9,'Res Rent Roll'!$H9*'Res Rent Roll'!$C9*(1+'Property Summary'!$L$18)^(Rents!EK$2-1),'Res Rent Roll'!$I9*'Res Rent Roll'!$C9*(1+'Property Summary'!$L$18)^(Rents!EK$2-1)))</f>
        <v>8817.5697565147184</v>
      </c>
      <c r="EL9" s="47">
        <f>IF('Res Rent Roll'!$B9="","",IF(Rents!EL$3&lt;'Res Rent Roll'!$J9,'Res Rent Roll'!$H9*'Res Rent Roll'!$C9*(1+'Property Summary'!$L$18)^(Rents!EL$2-1),'Res Rent Roll'!$I9*'Res Rent Roll'!$C9*(1+'Property Summary'!$L$18)^(Rents!EL$2-1)))</f>
        <v>8817.5697565147184</v>
      </c>
      <c r="EM9" s="47">
        <f>IF('Res Rent Roll'!$B9="","",IF(Rents!EM$3&lt;'Res Rent Roll'!$J9,'Res Rent Roll'!$H9*'Res Rent Roll'!$C9*(1+'Property Summary'!$L$18)^(Rents!EM$2-1),'Res Rent Roll'!$I9*'Res Rent Roll'!$C9*(1+'Property Summary'!$L$18)^(Rents!EM$2-1)))</f>
        <v>8817.5697565147184</v>
      </c>
      <c r="EN9" s="47">
        <f>IF('Res Rent Roll'!$B9="","",IF(Rents!EN$3&lt;'Res Rent Roll'!$J9,'Res Rent Roll'!$H9*'Res Rent Roll'!$C9*(1+'Property Summary'!$L$18)^(Rents!EN$2-1),'Res Rent Roll'!$I9*'Res Rent Roll'!$C9*(1+'Property Summary'!$L$18)^(Rents!EN$2-1)))</f>
        <v>8817.5697565147184</v>
      </c>
      <c r="EO9" s="47">
        <f>IF('Res Rent Roll'!$B9="","",IF(Rents!EO$3&lt;'Res Rent Roll'!$J9,'Res Rent Roll'!$H9*'Res Rent Roll'!$C9*(1+'Property Summary'!$L$18)^(Rents!EO$2-1),'Res Rent Roll'!$I9*'Res Rent Roll'!$C9*(1+'Property Summary'!$L$18)^(Rents!EO$2-1)))</f>
        <v>8817.5697565147184</v>
      </c>
      <c r="EP9" s="47">
        <f>IF('Res Rent Roll'!$B9="","",IF(Rents!EP$3&lt;'Res Rent Roll'!$J9,'Res Rent Roll'!$H9*'Res Rent Roll'!$C9*(1+'Property Summary'!$L$18)^(Rents!EP$2-1),'Res Rent Roll'!$I9*'Res Rent Roll'!$C9*(1+'Property Summary'!$L$18)^(Rents!EP$2-1)))</f>
        <v>8817.5697565147184</v>
      </c>
      <c r="EQ9" s="47">
        <f>IF('Res Rent Roll'!$B9="","",IF(Rents!EQ$3&lt;'Res Rent Roll'!$J9,'Res Rent Roll'!$H9*'Res Rent Roll'!$C9*(1+'Property Summary'!$L$18)^(Rents!EQ$2-1),'Res Rent Roll'!$I9*'Res Rent Roll'!$C9*(1+'Property Summary'!$L$18)^(Rents!EQ$2-1)))</f>
        <v>8817.5697565147184</v>
      </c>
      <c r="ER9" s="47">
        <f>IF('Res Rent Roll'!$B9="","",IF(Rents!ER$3&lt;'Res Rent Roll'!$J9,'Res Rent Roll'!$H9*'Res Rent Roll'!$C9*(1+'Property Summary'!$L$18)^(Rents!ER$2-1),'Res Rent Roll'!$I9*'Res Rent Roll'!$C9*(1+'Property Summary'!$L$18)^(Rents!ER$2-1)))</f>
        <v>9082.0968492101583</v>
      </c>
      <c r="ES9" s="47">
        <f>IF('Res Rent Roll'!$B9="","",IF(Rents!ES$3&lt;'Res Rent Roll'!$J9,'Res Rent Roll'!$H9*'Res Rent Roll'!$C9*(1+'Property Summary'!$L$18)^(Rents!ES$2-1),'Res Rent Roll'!$I9*'Res Rent Roll'!$C9*(1+'Property Summary'!$L$18)^(Rents!ES$2-1)))</f>
        <v>9082.0968492101583</v>
      </c>
      <c r="ET9" s="47">
        <f>IF('Res Rent Roll'!$B9="","",IF(Rents!ET$3&lt;'Res Rent Roll'!$J9,'Res Rent Roll'!$H9*'Res Rent Roll'!$C9*(1+'Property Summary'!$L$18)^(Rents!ET$2-1),'Res Rent Roll'!$I9*'Res Rent Roll'!$C9*(1+'Property Summary'!$L$18)^(Rents!ET$2-1)))</f>
        <v>9082.0968492101583</v>
      </c>
      <c r="EU9" s="47">
        <f>IF('Res Rent Roll'!$B9="","",IF(Rents!EU$3&lt;'Res Rent Roll'!$J9,'Res Rent Roll'!$H9*'Res Rent Roll'!$C9*(1+'Property Summary'!$L$18)^(Rents!EU$2-1),'Res Rent Roll'!$I9*'Res Rent Roll'!$C9*(1+'Property Summary'!$L$18)^(Rents!EU$2-1)))</f>
        <v>9082.0968492101583</v>
      </c>
      <c r="EV9" s="47">
        <f>IF('Res Rent Roll'!$B9="","",IF(Rents!EV$3&lt;'Res Rent Roll'!$J9,'Res Rent Roll'!$H9*'Res Rent Roll'!$C9*(1+'Property Summary'!$L$18)^(Rents!EV$2-1),'Res Rent Roll'!$I9*'Res Rent Roll'!$C9*(1+'Property Summary'!$L$18)^(Rents!EV$2-1)))</f>
        <v>9082.0968492101583</v>
      </c>
      <c r="EW9" s="47">
        <f>IF('Res Rent Roll'!$B9="","",IF(Rents!EW$3&lt;'Res Rent Roll'!$J9,'Res Rent Roll'!$H9*'Res Rent Roll'!$C9*(1+'Property Summary'!$L$18)^(Rents!EW$2-1),'Res Rent Roll'!$I9*'Res Rent Roll'!$C9*(1+'Property Summary'!$L$18)^(Rents!EW$2-1)))</f>
        <v>9082.0968492101583</v>
      </c>
      <c r="EX9" s="47">
        <f>IF('Res Rent Roll'!$B9="","",IF(Rents!EX$3&lt;'Res Rent Roll'!$J9,'Res Rent Roll'!$H9*'Res Rent Roll'!$C9*(1+'Property Summary'!$L$18)^(Rents!EX$2-1),'Res Rent Roll'!$I9*'Res Rent Roll'!$C9*(1+'Property Summary'!$L$18)^(Rents!EX$2-1)))</f>
        <v>9082.0968492101583</v>
      </c>
      <c r="EY9" s="47">
        <f>IF('Res Rent Roll'!$B9="","",IF(Rents!EY$3&lt;'Res Rent Roll'!$J9,'Res Rent Roll'!$H9*'Res Rent Roll'!$C9*(1+'Property Summary'!$L$18)^(Rents!EY$2-1),'Res Rent Roll'!$I9*'Res Rent Roll'!$C9*(1+'Property Summary'!$L$18)^(Rents!EY$2-1)))</f>
        <v>9082.0968492101583</v>
      </c>
      <c r="EZ9" s="47">
        <f>IF('Res Rent Roll'!$B9="","",IF(Rents!EZ$3&lt;'Res Rent Roll'!$J9,'Res Rent Roll'!$H9*'Res Rent Roll'!$C9*(1+'Property Summary'!$L$18)^(Rents!EZ$2-1),'Res Rent Roll'!$I9*'Res Rent Roll'!$C9*(1+'Property Summary'!$L$18)^(Rents!EZ$2-1)))</f>
        <v>9082.0968492101583</v>
      </c>
      <c r="FA9" s="47">
        <f>IF('Res Rent Roll'!$B9="","",IF(Rents!FA$3&lt;'Res Rent Roll'!$J9,'Res Rent Roll'!$H9*'Res Rent Roll'!$C9*(1+'Property Summary'!$L$18)^(Rents!FA$2-1),'Res Rent Roll'!$I9*'Res Rent Roll'!$C9*(1+'Property Summary'!$L$18)^(Rents!FA$2-1)))</f>
        <v>9082.0968492101583</v>
      </c>
      <c r="FB9" s="47">
        <f>IF('Res Rent Roll'!$B9="","",IF(Rents!FB$3&lt;'Res Rent Roll'!$J9,'Res Rent Roll'!$H9*'Res Rent Roll'!$C9*(1+'Property Summary'!$L$18)^(Rents!FB$2-1),'Res Rent Roll'!$I9*'Res Rent Roll'!$C9*(1+'Property Summary'!$L$18)^(Rents!FB$2-1)))</f>
        <v>9082.0968492101583</v>
      </c>
      <c r="FC9" s="47">
        <f>IF('Res Rent Roll'!$B9="","",IF(Rents!FC$3&lt;'Res Rent Roll'!$J9,'Res Rent Roll'!$H9*'Res Rent Roll'!$C9*(1+'Property Summary'!$L$18)^(Rents!FC$2-1),'Res Rent Roll'!$I9*'Res Rent Roll'!$C9*(1+'Property Summary'!$L$18)^(Rents!FC$2-1)))</f>
        <v>9082.0968492101583</v>
      </c>
      <c r="FD9" s="47">
        <f>IF('Res Rent Roll'!$B9="","",IF(Rents!FD$3&lt;'Res Rent Roll'!$J9,'Res Rent Roll'!$H9*'Res Rent Roll'!$C9*(1+'Property Summary'!$L$18)^(Rents!FD$2-1),'Res Rent Roll'!$I9*'Res Rent Roll'!$C9*(1+'Property Summary'!$L$18)^(Rents!FD$2-1)))</f>
        <v>9354.5597546864628</v>
      </c>
      <c r="FE9" s="47">
        <f>IF('Res Rent Roll'!$B9="","",IF(Rents!FE$3&lt;'Res Rent Roll'!$J9,'Res Rent Roll'!$H9*'Res Rent Roll'!$C9*(1+'Property Summary'!$L$18)^(Rents!FE$2-1),'Res Rent Roll'!$I9*'Res Rent Roll'!$C9*(1+'Property Summary'!$L$18)^(Rents!FE$2-1)))</f>
        <v>9354.5597546864628</v>
      </c>
      <c r="FF9" s="47">
        <f>IF('Res Rent Roll'!$B9="","",IF(Rents!FF$3&lt;'Res Rent Roll'!$J9,'Res Rent Roll'!$H9*'Res Rent Roll'!$C9*(1+'Property Summary'!$L$18)^(Rents!FF$2-1),'Res Rent Roll'!$I9*'Res Rent Roll'!$C9*(1+'Property Summary'!$L$18)^(Rents!FF$2-1)))</f>
        <v>9354.5597546864628</v>
      </c>
      <c r="FG9" s="47">
        <f>IF('Res Rent Roll'!$B9="","",IF(Rents!FG$3&lt;'Res Rent Roll'!$J9,'Res Rent Roll'!$H9*'Res Rent Roll'!$C9*(1+'Property Summary'!$L$18)^(Rents!FG$2-1),'Res Rent Roll'!$I9*'Res Rent Roll'!$C9*(1+'Property Summary'!$L$18)^(Rents!FG$2-1)))</f>
        <v>9354.5597546864628</v>
      </c>
      <c r="FH9" s="47">
        <f>IF('Res Rent Roll'!$B9="","",IF(Rents!FH$3&lt;'Res Rent Roll'!$J9,'Res Rent Roll'!$H9*'Res Rent Roll'!$C9*(1+'Property Summary'!$L$18)^(Rents!FH$2-1),'Res Rent Roll'!$I9*'Res Rent Roll'!$C9*(1+'Property Summary'!$L$18)^(Rents!FH$2-1)))</f>
        <v>9354.5597546864628</v>
      </c>
      <c r="FI9" s="47">
        <f>IF('Res Rent Roll'!$B9="","",IF(Rents!FI$3&lt;'Res Rent Roll'!$J9,'Res Rent Roll'!$H9*'Res Rent Roll'!$C9*(1+'Property Summary'!$L$18)^(Rents!FI$2-1),'Res Rent Roll'!$I9*'Res Rent Roll'!$C9*(1+'Property Summary'!$L$18)^(Rents!FI$2-1)))</f>
        <v>9354.5597546864628</v>
      </c>
      <c r="FJ9" s="47">
        <f>IF('Res Rent Roll'!$B9="","",IF(Rents!FJ$3&lt;'Res Rent Roll'!$J9,'Res Rent Roll'!$H9*'Res Rent Roll'!$C9*(1+'Property Summary'!$L$18)^(Rents!FJ$2-1),'Res Rent Roll'!$I9*'Res Rent Roll'!$C9*(1+'Property Summary'!$L$18)^(Rents!FJ$2-1)))</f>
        <v>9354.5597546864628</v>
      </c>
      <c r="FK9" s="47">
        <f>IF('Res Rent Roll'!$B9="","",IF(Rents!FK$3&lt;'Res Rent Roll'!$J9,'Res Rent Roll'!$H9*'Res Rent Roll'!$C9*(1+'Property Summary'!$L$18)^(Rents!FK$2-1),'Res Rent Roll'!$I9*'Res Rent Roll'!$C9*(1+'Property Summary'!$L$18)^(Rents!FK$2-1)))</f>
        <v>9354.5597546864628</v>
      </c>
      <c r="FL9" s="47">
        <f>IF('Res Rent Roll'!$B9="","",IF(Rents!FL$3&lt;'Res Rent Roll'!$J9,'Res Rent Roll'!$H9*'Res Rent Roll'!$C9*(1+'Property Summary'!$L$18)^(Rents!FL$2-1),'Res Rent Roll'!$I9*'Res Rent Roll'!$C9*(1+'Property Summary'!$L$18)^(Rents!FL$2-1)))</f>
        <v>9354.5597546864628</v>
      </c>
      <c r="FM9" s="47">
        <f>IF('Res Rent Roll'!$B9="","",IF(Rents!FM$3&lt;'Res Rent Roll'!$J9,'Res Rent Roll'!$H9*'Res Rent Roll'!$C9*(1+'Property Summary'!$L$18)^(Rents!FM$2-1),'Res Rent Roll'!$I9*'Res Rent Roll'!$C9*(1+'Property Summary'!$L$18)^(Rents!FM$2-1)))</f>
        <v>9354.5597546864628</v>
      </c>
      <c r="FN9" s="47">
        <f>IF('Res Rent Roll'!$B9="","",IF(Rents!FN$3&lt;'Res Rent Roll'!$J9,'Res Rent Roll'!$H9*'Res Rent Roll'!$C9*(1+'Property Summary'!$L$18)^(Rents!FN$2-1),'Res Rent Roll'!$I9*'Res Rent Roll'!$C9*(1+'Property Summary'!$L$18)^(Rents!FN$2-1)))</f>
        <v>9354.5597546864628</v>
      </c>
      <c r="FO9" s="47">
        <f>IF('Res Rent Roll'!$B9="","",IF(Rents!FO$3&lt;'Res Rent Roll'!$J9,'Res Rent Roll'!$H9*'Res Rent Roll'!$C9*(1+'Property Summary'!$L$18)^(Rents!FO$2-1),'Res Rent Roll'!$I9*'Res Rent Roll'!$C9*(1+'Property Summary'!$L$18)^(Rents!FO$2-1)))</f>
        <v>9354.5597546864628</v>
      </c>
      <c r="FP9" s="47">
        <f>IF('Res Rent Roll'!$B9="","",IF(Rents!FP$3&lt;'Res Rent Roll'!$J9,'Res Rent Roll'!$H9*'Res Rent Roll'!$C9*(1+'Property Summary'!$L$18)^(Rents!FP$2-1),'Res Rent Roll'!$I9*'Res Rent Roll'!$C9*(1+'Property Summary'!$L$18)^(Rents!FP$2-1)))</f>
        <v>9635.1965473270575</v>
      </c>
      <c r="FQ9" s="47">
        <f>IF('Res Rent Roll'!$B9="","",IF(Rents!FQ$3&lt;'Res Rent Roll'!$J9,'Res Rent Roll'!$H9*'Res Rent Roll'!$C9*(1+'Property Summary'!$L$18)^(Rents!FQ$2-1),'Res Rent Roll'!$I9*'Res Rent Roll'!$C9*(1+'Property Summary'!$L$18)^(Rents!FQ$2-1)))</f>
        <v>9635.1965473270575</v>
      </c>
      <c r="FR9" s="47">
        <f>IF('Res Rent Roll'!$B9="","",IF(Rents!FR$3&lt;'Res Rent Roll'!$J9,'Res Rent Roll'!$H9*'Res Rent Roll'!$C9*(1+'Property Summary'!$L$18)^(Rents!FR$2-1),'Res Rent Roll'!$I9*'Res Rent Roll'!$C9*(1+'Property Summary'!$L$18)^(Rents!FR$2-1)))</f>
        <v>9635.1965473270575</v>
      </c>
      <c r="FS9" s="47">
        <f>IF('Res Rent Roll'!$B9="","",IF(Rents!FS$3&lt;'Res Rent Roll'!$J9,'Res Rent Roll'!$H9*'Res Rent Roll'!$C9*(1+'Property Summary'!$L$18)^(Rents!FS$2-1),'Res Rent Roll'!$I9*'Res Rent Roll'!$C9*(1+'Property Summary'!$L$18)^(Rents!FS$2-1)))</f>
        <v>9635.1965473270575</v>
      </c>
      <c r="FT9" s="47">
        <f>IF('Res Rent Roll'!$B9="","",IF(Rents!FT$3&lt;'Res Rent Roll'!$J9,'Res Rent Roll'!$H9*'Res Rent Roll'!$C9*(1+'Property Summary'!$L$18)^(Rents!FT$2-1),'Res Rent Roll'!$I9*'Res Rent Roll'!$C9*(1+'Property Summary'!$L$18)^(Rents!FT$2-1)))</f>
        <v>9635.1965473270575</v>
      </c>
      <c r="FU9" s="47">
        <f>IF('Res Rent Roll'!$B9="","",IF(Rents!FU$3&lt;'Res Rent Roll'!$J9,'Res Rent Roll'!$H9*'Res Rent Roll'!$C9*(1+'Property Summary'!$L$18)^(Rents!FU$2-1),'Res Rent Roll'!$I9*'Res Rent Roll'!$C9*(1+'Property Summary'!$L$18)^(Rents!FU$2-1)))</f>
        <v>9635.1965473270575</v>
      </c>
      <c r="FV9" s="47">
        <f>IF('Res Rent Roll'!$B9="","",IF(Rents!FV$3&lt;'Res Rent Roll'!$J9,'Res Rent Roll'!$H9*'Res Rent Roll'!$C9*(1+'Property Summary'!$L$18)^(Rents!FV$2-1),'Res Rent Roll'!$I9*'Res Rent Roll'!$C9*(1+'Property Summary'!$L$18)^(Rents!FV$2-1)))</f>
        <v>9635.1965473270575</v>
      </c>
      <c r="FW9" s="47">
        <f>IF('Res Rent Roll'!$B9="","",IF(Rents!FW$3&lt;'Res Rent Roll'!$J9,'Res Rent Roll'!$H9*'Res Rent Roll'!$C9*(1+'Property Summary'!$L$18)^(Rents!FW$2-1),'Res Rent Roll'!$I9*'Res Rent Roll'!$C9*(1+'Property Summary'!$L$18)^(Rents!FW$2-1)))</f>
        <v>9635.1965473270575</v>
      </c>
      <c r="FX9" s="47">
        <f>IF('Res Rent Roll'!$B9="","",IF(Rents!FX$3&lt;'Res Rent Roll'!$J9,'Res Rent Roll'!$H9*'Res Rent Roll'!$C9*(1+'Property Summary'!$L$18)^(Rents!FX$2-1),'Res Rent Roll'!$I9*'Res Rent Roll'!$C9*(1+'Property Summary'!$L$18)^(Rents!FX$2-1)))</f>
        <v>9635.1965473270575</v>
      </c>
      <c r="FY9" s="47">
        <f>IF('Res Rent Roll'!$B9="","",IF(Rents!FY$3&lt;'Res Rent Roll'!$J9,'Res Rent Roll'!$H9*'Res Rent Roll'!$C9*(1+'Property Summary'!$L$18)^(Rents!FY$2-1),'Res Rent Roll'!$I9*'Res Rent Roll'!$C9*(1+'Property Summary'!$L$18)^(Rents!FY$2-1)))</f>
        <v>9635.1965473270575</v>
      </c>
      <c r="FZ9" s="47">
        <f>IF('Res Rent Roll'!$B9="","",IF(Rents!FZ$3&lt;'Res Rent Roll'!$J9,'Res Rent Roll'!$H9*'Res Rent Roll'!$C9*(1+'Property Summary'!$L$18)^(Rents!FZ$2-1),'Res Rent Roll'!$I9*'Res Rent Roll'!$C9*(1+'Property Summary'!$L$18)^(Rents!FZ$2-1)))</f>
        <v>9635.1965473270575</v>
      </c>
      <c r="GA9" s="48">
        <f>IF('Res Rent Roll'!$B9="","",IF(Rents!GA$3&lt;'Res Rent Roll'!$J9,'Res Rent Roll'!$H9*'Res Rent Roll'!$C9*(1+'Property Summary'!$L$18)^(Rents!GA$2-1),'Res Rent Roll'!$I9*'Res Rent Roll'!$C9*(1+'Property Summary'!$L$18)^(Rents!GA$2-1)))</f>
        <v>9635.1965473270575</v>
      </c>
    </row>
    <row r="10" spans="2:183" x14ac:dyDescent="0.3">
      <c r="B10" s="42" t="str">
        <f>IF('Res Rent Roll'!$B10="","",'Res Rent Roll'!$B10)</f>
        <v>1-Bed B R2</v>
      </c>
      <c r="C10" s="43"/>
      <c r="D10" s="47">
        <f>IF('Res Rent Roll'!$B10="","",IF(Rents!D$3&lt;'Res Rent Roll'!$J10,'Res Rent Roll'!$H10*'Res Rent Roll'!$C10*(1+'Property Summary'!$L$18)^(Rents!D$2-1),'Res Rent Roll'!$I10*'Res Rent Roll'!$C10*(1+'Property Summary'!$L$18)^(Rents!D$2-1)))</f>
        <v>3132</v>
      </c>
      <c r="E10" s="47">
        <f>IF('Res Rent Roll'!$B10="","",IF(Rents!E$3&lt;'Res Rent Roll'!$J10,'Res Rent Roll'!$H10*'Res Rent Roll'!$C10*(1+'Property Summary'!$L$18)^(Rents!E$2-1),'Res Rent Roll'!$I10*'Res Rent Roll'!$C10*(1+'Property Summary'!$L$18)^(Rents!E$2-1)))</f>
        <v>3132</v>
      </c>
      <c r="F10" s="47">
        <f>IF('Res Rent Roll'!$B10="","",IF(Rents!F$3&lt;'Res Rent Roll'!$J10,'Res Rent Roll'!$H10*'Res Rent Roll'!$C10*(1+'Property Summary'!$L$18)^(Rents!F$2-1),'Res Rent Roll'!$I10*'Res Rent Roll'!$C10*(1+'Property Summary'!$L$18)^(Rents!F$2-1)))</f>
        <v>3132</v>
      </c>
      <c r="G10" s="47">
        <f>IF('Res Rent Roll'!$B10="","",IF(Rents!G$3&lt;'Res Rent Roll'!$J10,'Res Rent Roll'!$H10*'Res Rent Roll'!$C10*(1+'Property Summary'!$L$18)^(Rents!G$2-1),'Res Rent Roll'!$I10*'Res Rent Roll'!$C10*(1+'Property Summary'!$L$18)^(Rents!G$2-1)))</f>
        <v>3132</v>
      </c>
      <c r="H10" s="47">
        <f>IF('Res Rent Roll'!$B10="","",IF(Rents!H$3&lt;'Res Rent Roll'!$J10,'Res Rent Roll'!$H10*'Res Rent Roll'!$C10*(1+'Property Summary'!$L$18)^(Rents!H$2-1),'Res Rent Roll'!$I10*'Res Rent Roll'!$C10*(1+'Property Summary'!$L$18)^(Rents!H$2-1)))</f>
        <v>3132</v>
      </c>
      <c r="I10" s="47">
        <f>IF('Res Rent Roll'!$B10="","",IF(Rents!I$3&lt;'Res Rent Roll'!$J10,'Res Rent Roll'!$H10*'Res Rent Roll'!$C10*(1+'Property Summary'!$L$18)^(Rents!I$2-1),'Res Rent Roll'!$I10*'Res Rent Roll'!$C10*(1+'Property Summary'!$L$18)^(Rents!I$2-1)))</f>
        <v>3132</v>
      </c>
      <c r="J10" s="47">
        <f>IF('Res Rent Roll'!$B10="","",IF(Rents!J$3&lt;'Res Rent Roll'!$J10,'Res Rent Roll'!$H10*'Res Rent Roll'!$C10*(1+'Property Summary'!$L$18)^(Rents!J$2-1),'Res Rent Roll'!$I10*'Res Rent Roll'!$C10*(1+'Property Summary'!$L$18)^(Rents!J$2-1)))</f>
        <v>3132</v>
      </c>
      <c r="K10" s="47">
        <f>IF('Res Rent Roll'!$B10="","",IF(Rents!K$3&lt;'Res Rent Roll'!$J10,'Res Rent Roll'!$H10*'Res Rent Roll'!$C10*(1+'Property Summary'!$L$18)^(Rents!K$2-1),'Res Rent Roll'!$I10*'Res Rent Roll'!$C10*(1+'Property Summary'!$L$18)^(Rents!K$2-1)))</f>
        <v>3132</v>
      </c>
      <c r="L10" s="47">
        <f>IF('Res Rent Roll'!$B10="","",IF(Rents!L$3&lt;'Res Rent Roll'!$J10,'Res Rent Roll'!$H10*'Res Rent Roll'!$C10*(1+'Property Summary'!$L$18)^(Rents!L$2-1),'Res Rent Roll'!$I10*'Res Rent Roll'!$C10*(1+'Property Summary'!$L$18)^(Rents!L$2-1)))</f>
        <v>3132</v>
      </c>
      <c r="M10" s="47">
        <f>IF('Res Rent Roll'!$B10="","",IF(Rents!M$3&lt;'Res Rent Roll'!$J10,'Res Rent Roll'!$H10*'Res Rent Roll'!$C10*(1+'Property Summary'!$L$18)^(Rents!M$2-1),'Res Rent Roll'!$I10*'Res Rent Roll'!$C10*(1+'Property Summary'!$L$18)^(Rents!M$2-1)))</f>
        <v>3132</v>
      </c>
      <c r="N10" s="47">
        <f>IF('Res Rent Roll'!$B10="","",IF(Rents!N$3&lt;'Res Rent Roll'!$J10,'Res Rent Roll'!$H10*'Res Rent Roll'!$C10*(1+'Property Summary'!$L$18)^(Rents!N$2-1),'Res Rent Roll'!$I10*'Res Rent Roll'!$C10*(1+'Property Summary'!$L$18)^(Rents!N$2-1)))</f>
        <v>3132</v>
      </c>
      <c r="O10" s="47">
        <f>IF('Res Rent Roll'!$B10="","",IF(Rents!O$3&lt;'Res Rent Roll'!$J10,'Res Rent Roll'!$H10*'Res Rent Roll'!$C10*(1+'Property Summary'!$L$18)^(Rents!O$2-1),'Res Rent Roll'!$I10*'Res Rent Roll'!$C10*(1+'Property Summary'!$L$18)^(Rents!O$2-1)))</f>
        <v>3132</v>
      </c>
      <c r="P10" s="47">
        <f>IF('Res Rent Roll'!$B10="","",IF(Rents!P$3&lt;'Res Rent Roll'!$J10,'Res Rent Roll'!$H10*'Res Rent Roll'!$C10*(1+'Property Summary'!$L$18)^(Rents!P$2-1),'Res Rent Roll'!$I10*'Res Rent Roll'!$C10*(1+'Property Summary'!$L$18)^(Rents!P$2-1)))</f>
        <v>3225.96</v>
      </c>
      <c r="Q10" s="47">
        <f>IF('Res Rent Roll'!$B10="","",IF(Rents!Q$3&lt;'Res Rent Roll'!$J10,'Res Rent Roll'!$H10*'Res Rent Roll'!$C10*(1+'Property Summary'!$L$18)^(Rents!Q$2-1),'Res Rent Roll'!$I10*'Res Rent Roll'!$C10*(1+'Property Summary'!$L$18)^(Rents!Q$2-1)))</f>
        <v>3225.96</v>
      </c>
      <c r="R10" s="47">
        <f>IF('Res Rent Roll'!$B10="","",IF(Rents!R$3&lt;'Res Rent Roll'!$J10,'Res Rent Roll'!$H10*'Res Rent Roll'!$C10*(1+'Property Summary'!$L$18)^(Rents!R$2-1),'Res Rent Roll'!$I10*'Res Rent Roll'!$C10*(1+'Property Summary'!$L$18)^(Rents!R$2-1)))</f>
        <v>3225.96</v>
      </c>
      <c r="S10" s="47">
        <f>IF('Res Rent Roll'!$B10="","",IF(Rents!S$3&lt;'Res Rent Roll'!$J10,'Res Rent Roll'!$H10*'Res Rent Roll'!$C10*(1+'Property Summary'!$L$18)^(Rents!S$2-1),'Res Rent Roll'!$I10*'Res Rent Roll'!$C10*(1+'Property Summary'!$L$18)^(Rents!S$2-1)))</f>
        <v>3225.96</v>
      </c>
      <c r="T10" s="47">
        <f>IF('Res Rent Roll'!$B10="","",IF(Rents!T$3&lt;'Res Rent Roll'!$J10,'Res Rent Roll'!$H10*'Res Rent Roll'!$C10*(1+'Property Summary'!$L$18)^(Rents!T$2-1),'Res Rent Roll'!$I10*'Res Rent Roll'!$C10*(1+'Property Summary'!$L$18)^(Rents!T$2-1)))</f>
        <v>3225.96</v>
      </c>
      <c r="U10" s="47">
        <f>IF('Res Rent Roll'!$B10="","",IF(Rents!U$3&lt;'Res Rent Roll'!$J10,'Res Rent Roll'!$H10*'Res Rent Roll'!$C10*(1+'Property Summary'!$L$18)^(Rents!U$2-1),'Res Rent Roll'!$I10*'Res Rent Roll'!$C10*(1+'Property Summary'!$L$18)^(Rents!U$2-1)))</f>
        <v>4152.96</v>
      </c>
      <c r="V10" s="47">
        <f>IF('Res Rent Roll'!$B10="","",IF(Rents!V$3&lt;'Res Rent Roll'!$J10,'Res Rent Roll'!$H10*'Res Rent Roll'!$C10*(1+'Property Summary'!$L$18)^(Rents!V$2-1),'Res Rent Roll'!$I10*'Res Rent Roll'!$C10*(1+'Property Summary'!$L$18)^(Rents!V$2-1)))</f>
        <v>4152.96</v>
      </c>
      <c r="W10" s="47">
        <f>IF('Res Rent Roll'!$B10="","",IF(Rents!W$3&lt;'Res Rent Roll'!$J10,'Res Rent Roll'!$H10*'Res Rent Roll'!$C10*(1+'Property Summary'!$L$18)^(Rents!W$2-1),'Res Rent Roll'!$I10*'Res Rent Roll'!$C10*(1+'Property Summary'!$L$18)^(Rents!W$2-1)))</f>
        <v>4152.96</v>
      </c>
      <c r="X10" s="47">
        <f>IF('Res Rent Roll'!$B10="","",IF(Rents!X$3&lt;'Res Rent Roll'!$J10,'Res Rent Roll'!$H10*'Res Rent Roll'!$C10*(1+'Property Summary'!$L$18)^(Rents!X$2-1),'Res Rent Roll'!$I10*'Res Rent Roll'!$C10*(1+'Property Summary'!$L$18)^(Rents!X$2-1)))</f>
        <v>4152.96</v>
      </c>
      <c r="Y10" s="47">
        <f>IF('Res Rent Roll'!$B10="","",IF(Rents!Y$3&lt;'Res Rent Roll'!$J10,'Res Rent Roll'!$H10*'Res Rent Roll'!$C10*(1+'Property Summary'!$L$18)^(Rents!Y$2-1),'Res Rent Roll'!$I10*'Res Rent Roll'!$C10*(1+'Property Summary'!$L$18)^(Rents!Y$2-1)))</f>
        <v>4152.96</v>
      </c>
      <c r="Z10" s="47">
        <f>IF('Res Rent Roll'!$B10="","",IF(Rents!Z$3&lt;'Res Rent Roll'!$J10,'Res Rent Roll'!$H10*'Res Rent Roll'!$C10*(1+'Property Summary'!$L$18)^(Rents!Z$2-1),'Res Rent Roll'!$I10*'Res Rent Roll'!$C10*(1+'Property Summary'!$L$18)^(Rents!Z$2-1)))</f>
        <v>4152.96</v>
      </c>
      <c r="AA10" s="47">
        <f>IF('Res Rent Roll'!$B10="","",IF(Rents!AA$3&lt;'Res Rent Roll'!$J10,'Res Rent Roll'!$H10*'Res Rent Roll'!$C10*(1+'Property Summary'!$L$18)^(Rents!AA$2-1),'Res Rent Roll'!$I10*'Res Rent Roll'!$C10*(1+'Property Summary'!$L$18)^(Rents!AA$2-1)))</f>
        <v>4152.96</v>
      </c>
      <c r="AB10" s="47">
        <f>IF('Res Rent Roll'!$B10="","",IF(Rents!AB$3&lt;'Res Rent Roll'!$J10,'Res Rent Roll'!$H10*'Res Rent Roll'!$C10*(1+'Property Summary'!$L$18)^(Rents!AB$2-1),'Res Rent Roll'!$I10*'Res Rent Roll'!$C10*(1+'Property Summary'!$L$18)^(Rents!AB$2-1)))</f>
        <v>4277.5487999999996</v>
      </c>
      <c r="AC10" s="47">
        <f>IF('Res Rent Roll'!$B10="","",IF(Rents!AC$3&lt;'Res Rent Roll'!$J10,'Res Rent Roll'!$H10*'Res Rent Roll'!$C10*(1+'Property Summary'!$L$18)^(Rents!AC$2-1),'Res Rent Roll'!$I10*'Res Rent Roll'!$C10*(1+'Property Summary'!$L$18)^(Rents!AC$2-1)))</f>
        <v>4277.5487999999996</v>
      </c>
      <c r="AD10" s="47">
        <f>IF('Res Rent Roll'!$B10="","",IF(Rents!AD$3&lt;'Res Rent Roll'!$J10,'Res Rent Roll'!$H10*'Res Rent Roll'!$C10*(1+'Property Summary'!$L$18)^(Rents!AD$2-1),'Res Rent Roll'!$I10*'Res Rent Roll'!$C10*(1+'Property Summary'!$L$18)^(Rents!AD$2-1)))</f>
        <v>4277.5487999999996</v>
      </c>
      <c r="AE10" s="47">
        <f>IF('Res Rent Roll'!$B10="","",IF(Rents!AE$3&lt;'Res Rent Roll'!$J10,'Res Rent Roll'!$H10*'Res Rent Roll'!$C10*(1+'Property Summary'!$L$18)^(Rents!AE$2-1),'Res Rent Roll'!$I10*'Res Rent Roll'!$C10*(1+'Property Summary'!$L$18)^(Rents!AE$2-1)))</f>
        <v>4277.5487999999996</v>
      </c>
      <c r="AF10" s="47">
        <f>IF('Res Rent Roll'!$B10="","",IF(Rents!AF$3&lt;'Res Rent Roll'!$J10,'Res Rent Roll'!$H10*'Res Rent Roll'!$C10*(1+'Property Summary'!$L$18)^(Rents!AF$2-1),'Res Rent Roll'!$I10*'Res Rent Roll'!$C10*(1+'Property Summary'!$L$18)^(Rents!AF$2-1)))</f>
        <v>4277.5487999999996</v>
      </c>
      <c r="AG10" s="47">
        <f>IF('Res Rent Roll'!$B10="","",IF(Rents!AG$3&lt;'Res Rent Roll'!$J10,'Res Rent Roll'!$H10*'Res Rent Roll'!$C10*(1+'Property Summary'!$L$18)^(Rents!AG$2-1),'Res Rent Roll'!$I10*'Res Rent Roll'!$C10*(1+'Property Summary'!$L$18)^(Rents!AG$2-1)))</f>
        <v>4277.5487999999996</v>
      </c>
      <c r="AH10" s="47">
        <f>IF('Res Rent Roll'!$B10="","",IF(Rents!AH$3&lt;'Res Rent Roll'!$J10,'Res Rent Roll'!$H10*'Res Rent Roll'!$C10*(1+'Property Summary'!$L$18)^(Rents!AH$2-1),'Res Rent Roll'!$I10*'Res Rent Roll'!$C10*(1+'Property Summary'!$L$18)^(Rents!AH$2-1)))</f>
        <v>4277.5487999999996</v>
      </c>
      <c r="AI10" s="47">
        <f>IF('Res Rent Roll'!$B10="","",IF(Rents!AI$3&lt;'Res Rent Roll'!$J10,'Res Rent Roll'!$H10*'Res Rent Roll'!$C10*(1+'Property Summary'!$L$18)^(Rents!AI$2-1),'Res Rent Roll'!$I10*'Res Rent Roll'!$C10*(1+'Property Summary'!$L$18)^(Rents!AI$2-1)))</f>
        <v>4277.5487999999996</v>
      </c>
      <c r="AJ10" s="47">
        <f>IF('Res Rent Roll'!$B10="","",IF(Rents!AJ$3&lt;'Res Rent Roll'!$J10,'Res Rent Roll'!$H10*'Res Rent Roll'!$C10*(1+'Property Summary'!$L$18)^(Rents!AJ$2-1),'Res Rent Roll'!$I10*'Res Rent Roll'!$C10*(1+'Property Summary'!$L$18)^(Rents!AJ$2-1)))</f>
        <v>4277.5487999999996</v>
      </c>
      <c r="AK10" s="47">
        <f>IF('Res Rent Roll'!$B10="","",IF(Rents!AK$3&lt;'Res Rent Roll'!$J10,'Res Rent Roll'!$H10*'Res Rent Roll'!$C10*(1+'Property Summary'!$L$18)^(Rents!AK$2-1),'Res Rent Roll'!$I10*'Res Rent Roll'!$C10*(1+'Property Summary'!$L$18)^(Rents!AK$2-1)))</f>
        <v>4277.5487999999996</v>
      </c>
      <c r="AL10" s="47">
        <f>IF('Res Rent Roll'!$B10="","",IF(Rents!AL$3&lt;'Res Rent Roll'!$J10,'Res Rent Roll'!$H10*'Res Rent Roll'!$C10*(1+'Property Summary'!$L$18)^(Rents!AL$2-1),'Res Rent Roll'!$I10*'Res Rent Roll'!$C10*(1+'Property Summary'!$L$18)^(Rents!AL$2-1)))</f>
        <v>4277.5487999999996</v>
      </c>
      <c r="AM10" s="47">
        <f>IF('Res Rent Roll'!$B10="","",IF(Rents!AM$3&lt;'Res Rent Roll'!$J10,'Res Rent Roll'!$H10*'Res Rent Roll'!$C10*(1+'Property Summary'!$L$18)^(Rents!AM$2-1),'Res Rent Roll'!$I10*'Res Rent Roll'!$C10*(1+'Property Summary'!$L$18)^(Rents!AM$2-1)))</f>
        <v>4277.5487999999996</v>
      </c>
      <c r="AN10" s="47">
        <f>IF('Res Rent Roll'!$B10="","",IF(Rents!AN$3&lt;'Res Rent Roll'!$J10,'Res Rent Roll'!$H10*'Res Rent Roll'!$C10*(1+'Property Summary'!$L$18)^(Rents!AN$2-1),'Res Rent Roll'!$I10*'Res Rent Roll'!$C10*(1+'Property Summary'!$L$18)^(Rents!AN$2-1)))</f>
        <v>4405.8752640000002</v>
      </c>
      <c r="AO10" s="47">
        <f>IF('Res Rent Roll'!$B10="","",IF(Rents!AO$3&lt;'Res Rent Roll'!$J10,'Res Rent Roll'!$H10*'Res Rent Roll'!$C10*(1+'Property Summary'!$L$18)^(Rents!AO$2-1),'Res Rent Roll'!$I10*'Res Rent Roll'!$C10*(1+'Property Summary'!$L$18)^(Rents!AO$2-1)))</f>
        <v>4405.8752640000002</v>
      </c>
      <c r="AP10" s="47">
        <f>IF('Res Rent Roll'!$B10="","",IF(Rents!AP$3&lt;'Res Rent Roll'!$J10,'Res Rent Roll'!$H10*'Res Rent Roll'!$C10*(1+'Property Summary'!$L$18)^(Rents!AP$2-1),'Res Rent Roll'!$I10*'Res Rent Roll'!$C10*(1+'Property Summary'!$L$18)^(Rents!AP$2-1)))</f>
        <v>4405.8752640000002</v>
      </c>
      <c r="AQ10" s="47">
        <f>IF('Res Rent Roll'!$B10="","",IF(Rents!AQ$3&lt;'Res Rent Roll'!$J10,'Res Rent Roll'!$H10*'Res Rent Roll'!$C10*(1+'Property Summary'!$L$18)^(Rents!AQ$2-1),'Res Rent Roll'!$I10*'Res Rent Roll'!$C10*(1+'Property Summary'!$L$18)^(Rents!AQ$2-1)))</f>
        <v>4405.8752640000002</v>
      </c>
      <c r="AR10" s="47">
        <f>IF('Res Rent Roll'!$B10="","",IF(Rents!AR$3&lt;'Res Rent Roll'!$J10,'Res Rent Roll'!$H10*'Res Rent Roll'!$C10*(1+'Property Summary'!$L$18)^(Rents!AR$2-1),'Res Rent Roll'!$I10*'Res Rent Roll'!$C10*(1+'Property Summary'!$L$18)^(Rents!AR$2-1)))</f>
        <v>4405.8752640000002</v>
      </c>
      <c r="AS10" s="47">
        <f>IF('Res Rent Roll'!$B10="","",IF(Rents!AS$3&lt;'Res Rent Roll'!$J10,'Res Rent Roll'!$H10*'Res Rent Roll'!$C10*(1+'Property Summary'!$L$18)^(Rents!AS$2-1),'Res Rent Roll'!$I10*'Res Rent Roll'!$C10*(1+'Property Summary'!$L$18)^(Rents!AS$2-1)))</f>
        <v>4405.8752640000002</v>
      </c>
      <c r="AT10" s="47">
        <f>IF('Res Rent Roll'!$B10="","",IF(Rents!AT$3&lt;'Res Rent Roll'!$J10,'Res Rent Roll'!$H10*'Res Rent Roll'!$C10*(1+'Property Summary'!$L$18)^(Rents!AT$2-1),'Res Rent Roll'!$I10*'Res Rent Roll'!$C10*(1+'Property Summary'!$L$18)^(Rents!AT$2-1)))</f>
        <v>4405.8752640000002</v>
      </c>
      <c r="AU10" s="47">
        <f>IF('Res Rent Roll'!$B10="","",IF(Rents!AU$3&lt;'Res Rent Roll'!$J10,'Res Rent Roll'!$H10*'Res Rent Roll'!$C10*(1+'Property Summary'!$L$18)^(Rents!AU$2-1),'Res Rent Roll'!$I10*'Res Rent Roll'!$C10*(1+'Property Summary'!$L$18)^(Rents!AU$2-1)))</f>
        <v>4405.8752640000002</v>
      </c>
      <c r="AV10" s="47">
        <f>IF('Res Rent Roll'!$B10="","",IF(Rents!AV$3&lt;'Res Rent Roll'!$J10,'Res Rent Roll'!$H10*'Res Rent Roll'!$C10*(1+'Property Summary'!$L$18)^(Rents!AV$2-1),'Res Rent Roll'!$I10*'Res Rent Roll'!$C10*(1+'Property Summary'!$L$18)^(Rents!AV$2-1)))</f>
        <v>4405.8752640000002</v>
      </c>
      <c r="AW10" s="47">
        <f>IF('Res Rent Roll'!$B10="","",IF(Rents!AW$3&lt;'Res Rent Roll'!$J10,'Res Rent Roll'!$H10*'Res Rent Roll'!$C10*(1+'Property Summary'!$L$18)^(Rents!AW$2-1),'Res Rent Roll'!$I10*'Res Rent Roll'!$C10*(1+'Property Summary'!$L$18)^(Rents!AW$2-1)))</f>
        <v>4405.8752640000002</v>
      </c>
      <c r="AX10" s="47">
        <f>IF('Res Rent Roll'!$B10="","",IF(Rents!AX$3&lt;'Res Rent Roll'!$J10,'Res Rent Roll'!$H10*'Res Rent Roll'!$C10*(1+'Property Summary'!$L$18)^(Rents!AX$2-1),'Res Rent Roll'!$I10*'Res Rent Roll'!$C10*(1+'Property Summary'!$L$18)^(Rents!AX$2-1)))</f>
        <v>4405.8752640000002</v>
      </c>
      <c r="AY10" s="47">
        <f>IF('Res Rent Roll'!$B10="","",IF(Rents!AY$3&lt;'Res Rent Roll'!$J10,'Res Rent Roll'!$H10*'Res Rent Roll'!$C10*(1+'Property Summary'!$L$18)^(Rents!AY$2-1),'Res Rent Roll'!$I10*'Res Rent Roll'!$C10*(1+'Property Summary'!$L$18)^(Rents!AY$2-1)))</f>
        <v>4405.8752640000002</v>
      </c>
      <c r="AZ10" s="47">
        <f>IF('Res Rent Roll'!$B10="","",IF(Rents!AZ$3&lt;'Res Rent Roll'!$J10,'Res Rent Roll'!$H10*'Res Rent Roll'!$C10*(1+'Property Summary'!$L$18)^(Rents!AZ$2-1),'Res Rent Roll'!$I10*'Res Rent Roll'!$C10*(1+'Property Summary'!$L$18)^(Rents!AZ$2-1)))</f>
        <v>4538.0515219199997</v>
      </c>
      <c r="BA10" s="47">
        <f>IF('Res Rent Roll'!$B10="","",IF(Rents!BA$3&lt;'Res Rent Roll'!$J10,'Res Rent Roll'!$H10*'Res Rent Roll'!$C10*(1+'Property Summary'!$L$18)^(Rents!BA$2-1),'Res Rent Roll'!$I10*'Res Rent Roll'!$C10*(1+'Property Summary'!$L$18)^(Rents!BA$2-1)))</f>
        <v>4538.0515219199997</v>
      </c>
      <c r="BB10" s="47">
        <f>IF('Res Rent Roll'!$B10="","",IF(Rents!BB$3&lt;'Res Rent Roll'!$J10,'Res Rent Roll'!$H10*'Res Rent Roll'!$C10*(1+'Property Summary'!$L$18)^(Rents!BB$2-1),'Res Rent Roll'!$I10*'Res Rent Roll'!$C10*(1+'Property Summary'!$L$18)^(Rents!BB$2-1)))</f>
        <v>4538.0515219199997</v>
      </c>
      <c r="BC10" s="47">
        <f>IF('Res Rent Roll'!$B10="","",IF(Rents!BC$3&lt;'Res Rent Roll'!$J10,'Res Rent Roll'!$H10*'Res Rent Roll'!$C10*(1+'Property Summary'!$L$18)^(Rents!BC$2-1),'Res Rent Roll'!$I10*'Res Rent Roll'!$C10*(1+'Property Summary'!$L$18)^(Rents!BC$2-1)))</f>
        <v>4538.0515219199997</v>
      </c>
      <c r="BD10" s="47">
        <f>IF('Res Rent Roll'!$B10="","",IF(Rents!BD$3&lt;'Res Rent Roll'!$J10,'Res Rent Roll'!$H10*'Res Rent Roll'!$C10*(1+'Property Summary'!$L$18)^(Rents!BD$2-1),'Res Rent Roll'!$I10*'Res Rent Roll'!$C10*(1+'Property Summary'!$L$18)^(Rents!BD$2-1)))</f>
        <v>4538.0515219199997</v>
      </c>
      <c r="BE10" s="47">
        <f>IF('Res Rent Roll'!$B10="","",IF(Rents!BE$3&lt;'Res Rent Roll'!$J10,'Res Rent Roll'!$H10*'Res Rent Roll'!$C10*(1+'Property Summary'!$L$18)^(Rents!BE$2-1),'Res Rent Roll'!$I10*'Res Rent Roll'!$C10*(1+'Property Summary'!$L$18)^(Rents!BE$2-1)))</f>
        <v>4538.0515219199997</v>
      </c>
      <c r="BF10" s="47">
        <f>IF('Res Rent Roll'!$B10="","",IF(Rents!BF$3&lt;'Res Rent Roll'!$J10,'Res Rent Roll'!$H10*'Res Rent Roll'!$C10*(1+'Property Summary'!$L$18)^(Rents!BF$2-1),'Res Rent Roll'!$I10*'Res Rent Roll'!$C10*(1+'Property Summary'!$L$18)^(Rents!BF$2-1)))</f>
        <v>4538.0515219199997</v>
      </c>
      <c r="BG10" s="47">
        <f>IF('Res Rent Roll'!$B10="","",IF(Rents!BG$3&lt;'Res Rent Roll'!$J10,'Res Rent Roll'!$H10*'Res Rent Roll'!$C10*(1+'Property Summary'!$L$18)^(Rents!BG$2-1),'Res Rent Roll'!$I10*'Res Rent Roll'!$C10*(1+'Property Summary'!$L$18)^(Rents!BG$2-1)))</f>
        <v>4538.0515219199997</v>
      </c>
      <c r="BH10" s="47">
        <f>IF('Res Rent Roll'!$B10="","",IF(Rents!BH$3&lt;'Res Rent Roll'!$J10,'Res Rent Roll'!$H10*'Res Rent Roll'!$C10*(1+'Property Summary'!$L$18)^(Rents!BH$2-1),'Res Rent Roll'!$I10*'Res Rent Roll'!$C10*(1+'Property Summary'!$L$18)^(Rents!BH$2-1)))</f>
        <v>4538.0515219199997</v>
      </c>
      <c r="BI10" s="47">
        <f>IF('Res Rent Roll'!$B10="","",IF(Rents!BI$3&lt;'Res Rent Roll'!$J10,'Res Rent Roll'!$H10*'Res Rent Roll'!$C10*(1+'Property Summary'!$L$18)^(Rents!BI$2-1),'Res Rent Roll'!$I10*'Res Rent Roll'!$C10*(1+'Property Summary'!$L$18)^(Rents!BI$2-1)))</f>
        <v>4538.0515219199997</v>
      </c>
      <c r="BJ10" s="47">
        <f>IF('Res Rent Roll'!$B10="","",IF(Rents!BJ$3&lt;'Res Rent Roll'!$J10,'Res Rent Roll'!$H10*'Res Rent Roll'!$C10*(1+'Property Summary'!$L$18)^(Rents!BJ$2-1),'Res Rent Roll'!$I10*'Res Rent Roll'!$C10*(1+'Property Summary'!$L$18)^(Rents!BJ$2-1)))</f>
        <v>4538.0515219199997</v>
      </c>
      <c r="BK10" s="47">
        <f>IF('Res Rent Roll'!$B10="","",IF(Rents!BK$3&lt;'Res Rent Roll'!$J10,'Res Rent Roll'!$H10*'Res Rent Roll'!$C10*(1+'Property Summary'!$L$18)^(Rents!BK$2-1),'Res Rent Roll'!$I10*'Res Rent Roll'!$C10*(1+'Property Summary'!$L$18)^(Rents!BK$2-1)))</f>
        <v>4538.0515219199997</v>
      </c>
      <c r="BL10" s="47">
        <f>IF('Res Rent Roll'!$B10="","",IF(Rents!BL$3&lt;'Res Rent Roll'!$J10,'Res Rent Roll'!$H10*'Res Rent Roll'!$C10*(1+'Property Summary'!$L$18)^(Rents!BL$2-1),'Res Rent Roll'!$I10*'Res Rent Roll'!$C10*(1+'Property Summary'!$L$18)^(Rents!BL$2-1)))</f>
        <v>4674.1930675775993</v>
      </c>
      <c r="BM10" s="47">
        <f>IF('Res Rent Roll'!$B10="","",IF(Rents!BM$3&lt;'Res Rent Roll'!$J10,'Res Rent Roll'!$H10*'Res Rent Roll'!$C10*(1+'Property Summary'!$L$18)^(Rents!BM$2-1),'Res Rent Roll'!$I10*'Res Rent Roll'!$C10*(1+'Property Summary'!$L$18)^(Rents!BM$2-1)))</f>
        <v>4674.1930675775993</v>
      </c>
      <c r="BN10" s="47">
        <f>IF('Res Rent Roll'!$B10="","",IF(Rents!BN$3&lt;'Res Rent Roll'!$J10,'Res Rent Roll'!$H10*'Res Rent Roll'!$C10*(1+'Property Summary'!$L$18)^(Rents!BN$2-1),'Res Rent Roll'!$I10*'Res Rent Roll'!$C10*(1+'Property Summary'!$L$18)^(Rents!BN$2-1)))</f>
        <v>4674.1930675775993</v>
      </c>
      <c r="BO10" s="47">
        <f>IF('Res Rent Roll'!$B10="","",IF(Rents!BO$3&lt;'Res Rent Roll'!$J10,'Res Rent Roll'!$H10*'Res Rent Roll'!$C10*(1+'Property Summary'!$L$18)^(Rents!BO$2-1),'Res Rent Roll'!$I10*'Res Rent Roll'!$C10*(1+'Property Summary'!$L$18)^(Rents!BO$2-1)))</f>
        <v>4674.1930675775993</v>
      </c>
      <c r="BP10" s="47">
        <f>IF('Res Rent Roll'!$B10="","",IF(Rents!BP$3&lt;'Res Rent Roll'!$J10,'Res Rent Roll'!$H10*'Res Rent Roll'!$C10*(1+'Property Summary'!$L$18)^(Rents!BP$2-1),'Res Rent Roll'!$I10*'Res Rent Roll'!$C10*(1+'Property Summary'!$L$18)^(Rents!BP$2-1)))</f>
        <v>4674.1930675775993</v>
      </c>
      <c r="BQ10" s="47">
        <f>IF('Res Rent Roll'!$B10="","",IF(Rents!BQ$3&lt;'Res Rent Roll'!$J10,'Res Rent Roll'!$H10*'Res Rent Roll'!$C10*(1+'Property Summary'!$L$18)^(Rents!BQ$2-1),'Res Rent Roll'!$I10*'Res Rent Roll'!$C10*(1+'Property Summary'!$L$18)^(Rents!BQ$2-1)))</f>
        <v>4674.1930675775993</v>
      </c>
      <c r="BR10" s="47">
        <f>IF('Res Rent Roll'!$B10="","",IF(Rents!BR$3&lt;'Res Rent Roll'!$J10,'Res Rent Roll'!$H10*'Res Rent Roll'!$C10*(1+'Property Summary'!$L$18)^(Rents!BR$2-1),'Res Rent Roll'!$I10*'Res Rent Roll'!$C10*(1+'Property Summary'!$L$18)^(Rents!BR$2-1)))</f>
        <v>4674.1930675775993</v>
      </c>
      <c r="BS10" s="47">
        <f>IF('Res Rent Roll'!$B10="","",IF(Rents!BS$3&lt;'Res Rent Roll'!$J10,'Res Rent Roll'!$H10*'Res Rent Roll'!$C10*(1+'Property Summary'!$L$18)^(Rents!BS$2-1),'Res Rent Roll'!$I10*'Res Rent Roll'!$C10*(1+'Property Summary'!$L$18)^(Rents!BS$2-1)))</f>
        <v>4674.1930675775993</v>
      </c>
      <c r="BT10" s="47">
        <f>IF('Res Rent Roll'!$B10="","",IF(Rents!BT$3&lt;'Res Rent Roll'!$J10,'Res Rent Roll'!$H10*'Res Rent Roll'!$C10*(1+'Property Summary'!$L$18)^(Rents!BT$2-1),'Res Rent Roll'!$I10*'Res Rent Roll'!$C10*(1+'Property Summary'!$L$18)^(Rents!BT$2-1)))</f>
        <v>4674.1930675775993</v>
      </c>
      <c r="BU10" s="47">
        <f>IF('Res Rent Roll'!$B10="","",IF(Rents!BU$3&lt;'Res Rent Roll'!$J10,'Res Rent Roll'!$H10*'Res Rent Roll'!$C10*(1+'Property Summary'!$L$18)^(Rents!BU$2-1),'Res Rent Roll'!$I10*'Res Rent Roll'!$C10*(1+'Property Summary'!$L$18)^(Rents!BU$2-1)))</f>
        <v>4674.1930675775993</v>
      </c>
      <c r="BV10" s="47">
        <f>IF('Res Rent Roll'!$B10="","",IF(Rents!BV$3&lt;'Res Rent Roll'!$J10,'Res Rent Roll'!$H10*'Res Rent Roll'!$C10*(1+'Property Summary'!$L$18)^(Rents!BV$2-1),'Res Rent Roll'!$I10*'Res Rent Roll'!$C10*(1+'Property Summary'!$L$18)^(Rents!BV$2-1)))</f>
        <v>4674.1930675775993</v>
      </c>
      <c r="BW10" s="47">
        <f>IF('Res Rent Roll'!$B10="","",IF(Rents!BW$3&lt;'Res Rent Roll'!$J10,'Res Rent Roll'!$H10*'Res Rent Roll'!$C10*(1+'Property Summary'!$L$18)^(Rents!BW$2-1),'Res Rent Roll'!$I10*'Res Rent Roll'!$C10*(1+'Property Summary'!$L$18)^(Rents!BW$2-1)))</f>
        <v>4674.1930675775993</v>
      </c>
      <c r="BX10" s="47">
        <f>IF('Res Rent Roll'!$B10="","",IF(Rents!BX$3&lt;'Res Rent Roll'!$J10,'Res Rent Roll'!$H10*'Res Rent Roll'!$C10*(1+'Property Summary'!$L$18)^(Rents!BX$2-1),'Res Rent Roll'!$I10*'Res Rent Roll'!$C10*(1+'Property Summary'!$L$18)^(Rents!BX$2-1)))</f>
        <v>4814.418859604928</v>
      </c>
      <c r="BY10" s="47">
        <f>IF('Res Rent Roll'!$B10="","",IF(Rents!BY$3&lt;'Res Rent Roll'!$J10,'Res Rent Roll'!$H10*'Res Rent Roll'!$C10*(1+'Property Summary'!$L$18)^(Rents!BY$2-1),'Res Rent Roll'!$I10*'Res Rent Roll'!$C10*(1+'Property Summary'!$L$18)^(Rents!BY$2-1)))</f>
        <v>4814.418859604928</v>
      </c>
      <c r="BZ10" s="47">
        <f>IF('Res Rent Roll'!$B10="","",IF(Rents!BZ$3&lt;'Res Rent Roll'!$J10,'Res Rent Roll'!$H10*'Res Rent Roll'!$C10*(1+'Property Summary'!$L$18)^(Rents!BZ$2-1),'Res Rent Roll'!$I10*'Res Rent Roll'!$C10*(1+'Property Summary'!$L$18)^(Rents!BZ$2-1)))</f>
        <v>4814.418859604928</v>
      </c>
      <c r="CA10" s="47">
        <f>IF('Res Rent Roll'!$B10="","",IF(Rents!CA$3&lt;'Res Rent Roll'!$J10,'Res Rent Roll'!$H10*'Res Rent Roll'!$C10*(1+'Property Summary'!$L$18)^(Rents!CA$2-1),'Res Rent Roll'!$I10*'Res Rent Roll'!$C10*(1+'Property Summary'!$L$18)^(Rents!CA$2-1)))</f>
        <v>4814.418859604928</v>
      </c>
      <c r="CB10" s="47">
        <f>IF('Res Rent Roll'!$B10="","",IF(Rents!CB$3&lt;'Res Rent Roll'!$J10,'Res Rent Roll'!$H10*'Res Rent Roll'!$C10*(1+'Property Summary'!$L$18)^(Rents!CB$2-1),'Res Rent Roll'!$I10*'Res Rent Roll'!$C10*(1+'Property Summary'!$L$18)^(Rents!CB$2-1)))</f>
        <v>4814.418859604928</v>
      </c>
      <c r="CC10" s="47">
        <f>IF('Res Rent Roll'!$B10="","",IF(Rents!CC$3&lt;'Res Rent Roll'!$J10,'Res Rent Roll'!$H10*'Res Rent Roll'!$C10*(1+'Property Summary'!$L$18)^(Rents!CC$2-1),'Res Rent Roll'!$I10*'Res Rent Roll'!$C10*(1+'Property Summary'!$L$18)^(Rents!CC$2-1)))</f>
        <v>4814.418859604928</v>
      </c>
      <c r="CD10" s="47">
        <f>IF('Res Rent Roll'!$B10="","",IF(Rents!CD$3&lt;'Res Rent Roll'!$J10,'Res Rent Roll'!$H10*'Res Rent Roll'!$C10*(1+'Property Summary'!$L$18)^(Rents!CD$2-1),'Res Rent Roll'!$I10*'Res Rent Roll'!$C10*(1+'Property Summary'!$L$18)^(Rents!CD$2-1)))</f>
        <v>4814.418859604928</v>
      </c>
      <c r="CE10" s="47">
        <f>IF('Res Rent Roll'!$B10="","",IF(Rents!CE$3&lt;'Res Rent Roll'!$J10,'Res Rent Roll'!$H10*'Res Rent Roll'!$C10*(1+'Property Summary'!$L$18)^(Rents!CE$2-1),'Res Rent Roll'!$I10*'Res Rent Roll'!$C10*(1+'Property Summary'!$L$18)^(Rents!CE$2-1)))</f>
        <v>4814.418859604928</v>
      </c>
      <c r="CF10" s="47">
        <f>IF('Res Rent Roll'!$B10="","",IF(Rents!CF$3&lt;'Res Rent Roll'!$J10,'Res Rent Roll'!$H10*'Res Rent Roll'!$C10*(1+'Property Summary'!$L$18)^(Rents!CF$2-1),'Res Rent Roll'!$I10*'Res Rent Roll'!$C10*(1+'Property Summary'!$L$18)^(Rents!CF$2-1)))</f>
        <v>4814.418859604928</v>
      </c>
      <c r="CG10" s="47">
        <f>IF('Res Rent Roll'!$B10="","",IF(Rents!CG$3&lt;'Res Rent Roll'!$J10,'Res Rent Roll'!$H10*'Res Rent Roll'!$C10*(1+'Property Summary'!$L$18)^(Rents!CG$2-1),'Res Rent Roll'!$I10*'Res Rent Roll'!$C10*(1+'Property Summary'!$L$18)^(Rents!CG$2-1)))</f>
        <v>4814.418859604928</v>
      </c>
      <c r="CH10" s="47">
        <f>IF('Res Rent Roll'!$B10="","",IF(Rents!CH$3&lt;'Res Rent Roll'!$J10,'Res Rent Roll'!$H10*'Res Rent Roll'!$C10*(1+'Property Summary'!$L$18)^(Rents!CH$2-1),'Res Rent Roll'!$I10*'Res Rent Roll'!$C10*(1+'Property Summary'!$L$18)^(Rents!CH$2-1)))</f>
        <v>4814.418859604928</v>
      </c>
      <c r="CI10" s="47">
        <f>IF('Res Rent Roll'!$B10="","",IF(Rents!CI$3&lt;'Res Rent Roll'!$J10,'Res Rent Roll'!$H10*'Res Rent Roll'!$C10*(1+'Property Summary'!$L$18)^(Rents!CI$2-1),'Res Rent Roll'!$I10*'Res Rent Roll'!$C10*(1+'Property Summary'!$L$18)^(Rents!CI$2-1)))</f>
        <v>4814.418859604928</v>
      </c>
      <c r="CJ10" s="47">
        <f>IF('Res Rent Roll'!$B10="","",IF(Rents!CJ$3&lt;'Res Rent Roll'!$J10,'Res Rent Roll'!$H10*'Res Rent Roll'!$C10*(1+'Property Summary'!$L$18)^(Rents!CJ$2-1),'Res Rent Roll'!$I10*'Res Rent Roll'!$C10*(1+'Property Summary'!$L$18)^(Rents!CJ$2-1)))</f>
        <v>4958.8514253930762</v>
      </c>
      <c r="CK10" s="47">
        <f>IF('Res Rent Roll'!$B10="","",IF(Rents!CK$3&lt;'Res Rent Roll'!$J10,'Res Rent Roll'!$H10*'Res Rent Roll'!$C10*(1+'Property Summary'!$L$18)^(Rents!CK$2-1),'Res Rent Roll'!$I10*'Res Rent Roll'!$C10*(1+'Property Summary'!$L$18)^(Rents!CK$2-1)))</f>
        <v>4958.8514253930762</v>
      </c>
      <c r="CL10" s="47">
        <f>IF('Res Rent Roll'!$B10="","",IF(Rents!CL$3&lt;'Res Rent Roll'!$J10,'Res Rent Roll'!$H10*'Res Rent Roll'!$C10*(1+'Property Summary'!$L$18)^(Rents!CL$2-1),'Res Rent Roll'!$I10*'Res Rent Roll'!$C10*(1+'Property Summary'!$L$18)^(Rents!CL$2-1)))</f>
        <v>4958.8514253930762</v>
      </c>
      <c r="CM10" s="47">
        <f>IF('Res Rent Roll'!$B10="","",IF(Rents!CM$3&lt;'Res Rent Roll'!$J10,'Res Rent Roll'!$H10*'Res Rent Roll'!$C10*(1+'Property Summary'!$L$18)^(Rents!CM$2-1),'Res Rent Roll'!$I10*'Res Rent Roll'!$C10*(1+'Property Summary'!$L$18)^(Rents!CM$2-1)))</f>
        <v>4958.8514253930762</v>
      </c>
      <c r="CN10" s="47">
        <f>IF('Res Rent Roll'!$B10="","",IF(Rents!CN$3&lt;'Res Rent Roll'!$J10,'Res Rent Roll'!$H10*'Res Rent Roll'!$C10*(1+'Property Summary'!$L$18)^(Rents!CN$2-1),'Res Rent Roll'!$I10*'Res Rent Roll'!$C10*(1+'Property Summary'!$L$18)^(Rents!CN$2-1)))</f>
        <v>4958.8514253930762</v>
      </c>
      <c r="CO10" s="47">
        <f>IF('Res Rent Roll'!$B10="","",IF(Rents!CO$3&lt;'Res Rent Roll'!$J10,'Res Rent Roll'!$H10*'Res Rent Roll'!$C10*(1+'Property Summary'!$L$18)^(Rents!CO$2-1),'Res Rent Roll'!$I10*'Res Rent Roll'!$C10*(1+'Property Summary'!$L$18)^(Rents!CO$2-1)))</f>
        <v>4958.8514253930762</v>
      </c>
      <c r="CP10" s="47">
        <f>IF('Res Rent Roll'!$B10="","",IF(Rents!CP$3&lt;'Res Rent Roll'!$J10,'Res Rent Roll'!$H10*'Res Rent Roll'!$C10*(1+'Property Summary'!$L$18)^(Rents!CP$2-1),'Res Rent Roll'!$I10*'Res Rent Roll'!$C10*(1+'Property Summary'!$L$18)^(Rents!CP$2-1)))</f>
        <v>4958.8514253930762</v>
      </c>
      <c r="CQ10" s="47">
        <f>IF('Res Rent Roll'!$B10="","",IF(Rents!CQ$3&lt;'Res Rent Roll'!$J10,'Res Rent Roll'!$H10*'Res Rent Roll'!$C10*(1+'Property Summary'!$L$18)^(Rents!CQ$2-1),'Res Rent Roll'!$I10*'Res Rent Roll'!$C10*(1+'Property Summary'!$L$18)^(Rents!CQ$2-1)))</f>
        <v>4958.8514253930762</v>
      </c>
      <c r="CR10" s="47">
        <f>IF('Res Rent Roll'!$B10="","",IF(Rents!CR$3&lt;'Res Rent Roll'!$J10,'Res Rent Roll'!$H10*'Res Rent Roll'!$C10*(1+'Property Summary'!$L$18)^(Rents!CR$2-1),'Res Rent Roll'!$I10*'Res Rent Roll'!$C10*(1+'Property Summary'!$L$18)^(Rents!CR$2-1)))</f>
        <v>4958.8514253930762</v>
      </c>
      <c r="CS10" s="47">
        <f>IF('Res Rent Roll'!$B10="","",IF(Rents!CS$3&lt;'Res Rent Roll'!$J10,'Res Rent Roll'!$H10*'Res Rent Roll'!$C10*(1+'Property Summary'!$L$18)^(Rents!CS$2-1),'Res Rent Roll'!$I10*'Res Rent Roll'!$C10*(1+'Property Summary'!$L$18)^(Rents!CS$2-1)))</f>
        <v>4958.8514253930762</v>
      </c>
      <c r="CT10" s="47">
        <f>IF('Res Rent Roll'!$B10="","",IF(Rents!CT$3&lt;'Res Rent Roll'!$J10,'Res Rent Roll'!$H10*'Res Rent Roll'!$C10*(1+'Property Summary'!$L$18)^(Rents!CT$2-1),'Res Rent Roll'!$I10*'Res Rent Roll'!$C10*(1+'Property Summary'!$L$18)^(Rents!CT$2-1)))</f>
        <v>4958.8514253930762</v>
      </c>
      <c r="CU10" s="47">
        <f>IF('Res Rent Roll'!$B10="","",IF(Rents!CU$3&lt;'Res Rent Roll'!$J10,'Res Rent Roll'!$H10*'Res Rent Roll'!$C10*(1+'Property Summary'!$L$18)^(Rents!CU$2-1),'Res Rent Roll'!$I10*'Res Rent Roll'!$C10*(1+'Property Summary'!$L$18)^(Rents!CU$2-1)))</f>
        <v>4958.8514253930762</v>
      </c>
      <c r="CV10" s="47">
        <f>IF('Res Rent Roll'!$B10="","",IF(Rents!CV$3&lt;'Res Rent Roll'!$J10,'Res Rent Roll'!$H10*'Res Rent Roll'!$C10*(1+'Property Summary'!$L$18)^(Rents!CV$2-1),'Res Rent Roll'!$I10*'Res Rent Roll'!$C10*(1+'Property Summary'!$L$18)^(Rents!CV$2-1)))</f>
        <v>5107.6169681548672</v>
      </c>
      <c r="CW10" s="47">
        <f>IF('Res Rent Roll'!$B10="","",IF(Rents!CW$3&lt;'Res Rent Roll'!$J10,'Res Rent Roll'!$H10*'Res Rent Roll'!$C10*(1+'Property Summary'!$L$18)^(Rents!CW$2-1),'Res Rent Roll'!$I10*'Res Rent Roll'!$C10*(1+'Property Summary'!$L$18)^(Rents!CW$2-1)))</f>
        <v>5107.6169681548672</v>
      </c>
      <c r="CX10" s="47">
        <f>IF('Res Rent Roll'!$B10="","",IF(Rents!CX$3&lt;'Res Rent Roll'!$J10,'Res Rent Roll'!$H10*'Res Rent Roll'!$C10*(1+'Property Summary'!$L$18)^(Rents!CX$2-1),'Res Rent Roll'!$I10*'Res Rent Roll'!$C10*(1+'Property Summary'!$L$18)^(Rents!CX$2-1)))</f>
        <v>5107.6169681548672</v>
      </c>
      <c r="CY10" s="47">
        <f>IF('Res Rent Roll'!$B10="","",IF(Rents!CY$3&lt;'Res Rent Roll'!$J10,'Res Rent Roll'!$H10*'Res Rent Roll'!$C10*(1+'Property Summary'!$L$18)^(Rents!CY$2-1),'Res Rent Roll'!$I10*'Res Rent Roll'!$C10*(1+'Property Summary'!$L$18)^(Rents!CY$2-1)))</f>
        <v>5107.6169681548672</v>
      </c>
      <c r="CZ10" s="47">
        <f>IF('Res Rent Roll'!$B10="","",IF(Rents!CZ$3&lt;'Res Rent Roll'!$J10,'Res Rent Roll'!$H10*'Res Rent Roll'!$C10*(1+'Property Summary'!$L$18)^(Rents!CZ$2-1),'Res Rent Roll'!$I10*'Res Rent Roll'!$C10*(1+'Property Summary'!$L$18)^(Rents!CZ$2-1)))</f>
        <v>5107.6169681548672</v>
      </c>
      <c r="DA10" s="47">
        <f>IF('Res Rent Roll'!$B10="","",IF(Rents!DA$3&lt;'Res Rent Roll'!$J10,'Res Rent Roll'!$H10*'Res Rent Roll'!$C10*(1+'Property Summary'!$L$18)^(Rents!DA$2-1),'Res Rent Roll'!$I10*'Res Rent Roll'!$C10*(1+'Property Summary'!$L$18)^(Rents!DA$2-1)))</f>
        <v>5107.6169681548672</v>
      </c>
      <c r="DB10" s="47">
        <f>IF('Res Rent Roll'!$B10="","",IF(Rents!DB$3&lt;'Res Rent Roll'!$J10,'Res Rent Roll'!$H10*'Res Rent Roll'!$C10*(1+'Property Summary'!$L$18)^(Rents!DB$2-1),'Res Rent Roll'!$I10*'Res Rent Roll'!$C10*(1+'Property Summary'!$L$18)^(Rents!DB$2-1)))</f>
        <v>5107.6169681548672</v>
      </c>
      <c r="DC10" s="47">
        <f>IF('Res Rent Roll'!$B10="","",IF(Rents!DC$3&lt;'Res Rent Roll'!$J10,'Res Rent Roll'!$H10*'Res Rent Roll'!$C10*(1+'Property Summary'!$L$18)^(Rents!DC$2-1),'Res Rent Roll'!$I10*'Res Rent Roll'!$C10*(1+'Property Summary'!$L$18)^(Rents!DC$2-1)))</f>
        <v>5107.6169681548672</v>
      </c>
      <c r="DD10" s="47">
        <f>IF('Res Rent Roll'!$B10="","",IF(Rents!DD$3&lt;'Res Rent Roll'!$J10,'Res Rent Roll'!$H10*'Res Rent Roll'!$C10*(1+'Property Summary'!$L$18)^(Rents!DD$2-1),'Res Rent Roll'!$I10*'Res Rent Roll'!$C10*(1+'Property Summary'!$L$18)^(Rents!DD$2-1)))</f>
        <v>5107.6169681548672</v>
      </c>
      <c r="DE10" s="47">
        <f>IF('Res Rent Roll'!$B10="","",IF(Rents!DE$3&lt;'Res Rent Roll'!$J10,'Res Rent Roll'!$H10*'Res Rent Roll'!$C10*(1+'Property Summary'!$L$18)^(Rents!DE$2-1),'Res Rent Roll'!$I10*'Res Rent Roll'!$C10*(1+'Property Summary'!$L$18)^(Rents!DE$2-1)))</f>
        <v>5107.6169681548672</v>
      </c>
      <c r="DF10" s="47">
        <f>IF('Res Rent Roll'!$B10="","",IF(Rents!DF$3&lt;'Res Rent Roll'!$J10,'Res Rent Roll'!$H10*'Res Rent Roll'!$C10*(1+'Property Summary'!$L$18)^(Rents!DF$2-1),'Res Rent Roll'!$I10*'Res Rent Roll'!$C10*(1+'Property Summary'!$L$18)^(Rents!DF$2-1)))</f>
        <v>5107.6169681548672</v>
      </c>
      <c r="DG10" s="47">
        <f>IF('Res Rent Roll'!$B10="","",IF(Rents!DG$3&lt;'Res Rent Roll'!$J10,'Res Rent Roll'!$H10*'Res Rent Roll'!$C10*(1+'Property Summary'!$L$18)^(Rents!DG$2-1),'Res Rent Roll'!$I10*'Res Rent Roll'!$C10*(1+'Property Summary'!$L$18)^(Rents!DG$2-1)))</f>
        <v>5107.6169681548672</v>
      </c>
      <c r="DH10" s="47">
        <f>IF('Res Rent Roll'!$B10="","",IF(Rents!DH$3&lt;'Res Rent Roll'!$J10,'Res Rent Roll'!$H10*'Res Rent Roll'!$C10*(1+'Property Summary'!$L$18)^(Rents!DH$2-1),'Res Rent Roll'!$I10*'Res Rent Roll'!$C10*(1+'Property Summary'!$L$18)^(Rents!DH$2-1)))</f>
        <v>5260.8454771995139</v>
      </c>
      <c r="DI10" s="47">
        <f>IF('Res Rent Roll'!$B10="","",IF(Rents!DI$3&lt;'Res Rent Roll'!$J10,'Res Rent Roll'!$H10*'Res Rent Roll'!$C10*(1+'Property Summary'!$L$18)^(Rents!DI$2-1),'Res Rent Roll'!$I10*'Res Rent Roll'!$C10*(1+'Property Summary'!$L$18)^(Rents!DI$2-1)))</f>
        <v>5260.8454771995139</v>
      </c>
      <c r="DJ10" s="47">
        <f>IF('Res Rent Roll'!$B10="","",IF(Rents!DJ$3&lt;'Res Rent Roll'!$J10,'Res Rent Roll'!$H10*'Res Rent Roll'!$C10*(1+'Property Summary'!$L$18)^(Rents!DJ$2-1),'Res Rent Roll'!$I10*'Res Rent Roll'!$C10*(1+'Property Summary'!$L$18)^(Rents!DJ$2-1)))</f>
        <v>5260.8454771995139</v>
      </c>
      <c r="DK10" s="47">
        <f>IF('Res Rent Roll'!$B10="","",IF(Rents!DK$3&lt;'Res Rent Roll'!$J10,'Res Rent Roll'!$H10*'Res Rent Roll'!$C10*(1+'Property Summary'!$L$18)^(Rents!DK$2-1),'Res Rent Roll'!$I10*'Res Rent Roll'!$C10*(1+'Property Summary'!$L$18)^(Rents!DK$2-1)))</f>
        <v>5260.8454771995139</v>
      </c>
      <c r="DL10" s="47">
        <f>IF('Res Rent Roll'!$B10="","",IF(Rents!DL$3&lt;'Res Rent Roll'!$J10,'Res Rent Roll'!$H10*'Res Rent Roll'!$C10*(1+'Property Summary'!$L$18)^(Rents!DL$2-1),'Res Rent Roll'!$I10*'Res Rent Roll'!$C10*(1+'Property Summary'!$L$18)^(Rents!DL$2-1)))</f>
        <v>5260.8454771995139</v>
      </c>
      <c r="DM10" s="47">
        <f>IF('Res Rent Roll'!$B10="","",IF(Rents!DM$3&lt;'Res Rent Roll'!$J10,'Res Rent Roll'!$H10*'Res Rent Roll'!$C10*(1+'Property Summary'!$L$18)^(Rents!DM$2-1),'Res Rent Roll'!$I10*'Res Rent Roll'!$C10*(1+'Property Summary'!$L$18)^(Rents!DM$2-1)))</f>
        <v>5260.8454771995139</v>
      </c>
      <c r="DN10" s="47">
        <f>IF('Res Rent Roll'!$B10="","",IF(Rents!DN$3&lt;'Res Rent Roll'!$J10,'Res Rent Roll'!$H10*'Res Rent Roll'!$C10*(1+'Property Summary'!$L$18)^(Rents!DN$2-1),'Res Rent Roll'!$I10*'Res Rent Roll'!$C10*(1+'Property Summary'!$L$18)^(Rents!DN$2-1)))</f>
        <v>5260.8454771995139</v>
      </c>
      <c r="DO10" s="47">
        <f>IF('Res Rent Roll'!$B10="","",IF(Rents!DO$3&lt;'Res Rent Roll'!$J10,'Res Rent Roll'!$H10*'Res Rent Roll'!$C10*(1+'Property Summary'!$L$18)^(Rents!DO$2-1),'Res Rent Roll'!$I10*'Res Rent Roll'!$C10*(1+'Property Summary'!$L$18)^(Rents!DO$2-1)))</f>
        <v>5260.8454771995139</v>
      </c>
      <c r="DP10" s="47">
        <f>IF('Res Rent Roll'!$B10="","",IF(Rents!DP$3&lt;'Res Rent Roll'!$J10,'Res Rent Roll'!$H10*'Res Rent Roll'!$C10*(1+'Property Summary'!$L$18)^(Rents!DP$2-1),'Res Rent Roll'!$I10*'Res Rent Roll'!$C10*(1+'Property Summary'!$L$18)^(Rents!DP$2-1)))</f>
        <v>5260.8454771995139</v>
      </c>
      <c r="DQ10" s="47">
        <f>IF('Res Rent Roll'!$B10="","",IF(Rents!DQ$3&lt;'Res Rent Roll'!$J10,'Res Rent Roll'!$H10*'Res Rent Roll'!$C10*(1+'Property Summary'!$L$18)^(Rents!DQ$2-1),'Res Rent Roll'!$I10*'Res Rent Roll'!$C10*(1+'Property Summary'!$L$18)^(Rents!DQ$2-1)))</f>
        <v>5260.8454771995139</v>
      </c>
      <c r="DR10" s="47">
        <f>IF('Res Rent Roll'!$B10="","",IF(Rents!DR$3&lt;'Res Rent Roll'!$J10,'Res Rent Roll'!$H10*'Res Rent Roll'!$C10*(1+'Property Summary'!$L$18)^(Rents!DR$2-1),'Res Rent Roll'!$I10*'Res Rent Roll'!$C10*(1+'Property Summary'!$L$18)^(Rents!DR$2-1)))</f>
        <v>5260.8454771995139</v>
      </c>
      <c r="DS10" s="47">
        <f>IF('Res Rent Roll'!$B10="","",IF(Rents!DS$3&lt;'Res Rent Roll'!$J10,'Res Rent Roll'!$H10*'Res Rent Roll'!$C10*(1+'Property Summary'!$L$18)^(Rents!DS$2-1),'Res Rent Roll'!$I10*'Res Rent Roll'!$C10*(1+'Property Summary'!$L$18)^(Rents!DS$2-1)))</f>
        <v>5260.8454771995139</v>
      </c>
      <c r="DT10" s="47">
        <f>IF('Res Rent Roll'!$B10="","",IF(Rents!DT$3&lt;'Res Rent Roll'!$J10,'Res Rent Roll'!$H10*'Res Rent Roll'!$C10*(1+'Property Summary'!$L$18)^(Rents!DT$2-1),'Res Rent Roll'!$I10*'Res Rent Roll'!$C10*(1+'Property Summary'!$L$18)^(Rents!DT$2-1)))</f>
        <v>5418.670841515499</v>
      </c>
      <c r="DU10" s="47">
        <f>IF('Res Rent Roll'!$B10="","",IF(Rents!DU$3&lt;'Res Rent Roll'!$J10,'Res Rent Roll'!$H10*'Res Rent Roll'!$C10*(1+'Property Summary'!$L$18)^(Rents!DU$2-1),'Res Rent Roll'!$I10*'Res Rent Roll'!$C10*(1+'Property Summary'!$L$18)^(Rents!DU$2-1)))</f>
        <v>5418.670841515499</v>
      </c>
      <c r="DV10" s="47">
        <f>IF('Res Rent Roll'!$B10="","",IF(Rents!DV$3&lt;'Res Rent Roll'!$J10,'Res Rent Roll'!$H10*'Res Rent Roll'!$C10*(1+'Property Summary'!$L$18)^(Rents!DV$2-1),'Res Rent Roll'!$I10*'Res Rent Roll'!$C10*(1+'Property Summary'!$L$18)^(Rents!DV$2-1)))</f>
        <v>5418.670841515499</v>
      </c>
      <c r="DW10" s="47">
        <f>IF('Res Rent Roll'!$B10="","",IF(Rents!DW$3&lt;'Res Rent Roll'!$J10,'Res Rent Roll'!$H10*'Res Rent Roll'!$C10*(1+'Property Summary'!$L$18)^(Rents!DW$2-1),'Res Rent Roll'!$I10*'Res Rent Roll'!$C10*(1+'Property Summary'!$L$18)^(Rents!DW$2-1)))</f>
        <v>5418.670841515499</v>
      </c>
      <c r="DX10" s="47">
        <f>IF('Res Rent Roll'!$B10="","",IF(Rents!DX$3&lt;'Res Rent Roll'!$J10,'Res Rent Roll'!$H10*'Res Rent Roll'!$C10*(1+'Property Summary'!$L$18)^(Rents!DX$2-1),'Res Rent Roll'!$I10*'Res Rent Roll'!$C10*(1+'Property Summary'!$L$18)^(Rents!DX$2-1)))</f>
        <v>5418.670841515499</v>
      </c>
      <c r="DY10" s="47">
        <f>IF('Res Rent Roll'!$B10="","",IF(Rents!DY$3&lt;'Res Rent Roll'!$J10,'Res Rent Roll'!$H10*'Res Rent Roll'!$C10*(1+'Property Summary'!$L$18)^(Rents!DY$2-1),'Res Rent Roll'!$I10*'Res Rent Roll'!$C10*(1+'Property Summary'!$L$18)^(Rents!DY$2-1)))</f>
        <v>5418.670841515499</v>
      </c>
      <c r="DZ10" s="47">
        <f>IF('Res Rent Roll'!$B10="","",IF(Rents!DZ$3&lt;'Res Rent Roll'!$J10,'Res Rent Roll'!$H10*'Res Rent Roll'!$C10*(1+'Property Summary'!$L$18)^(Rents!DZ$2-1),'Res Rent Roll'!$I10*'Res Rent Roll'!$C10*(1+'Property Summary'!$L$18)^(Rents!DZ$2-1)))</f>
        <v>5418.670841515499</v>
      </c>
      <c r="EA10" s="47">
        <f>IF('Res Rent Roll'!$B10="","",IF(Rents!EA$3&lt;'Res Rent Roll'!$J10,'Res Rent Roll'!$H10*'Res Rent Roll'!$C10*(1+'Property Summary'!$L$18)^(Rents!EA$2-1),'Res Rent Roll'!$I10*'Res Rent Roll'!$C10*(1+'Property Summary'!$L$18)^(Rents!EA$2-1)))</f>
        <v>5418.670841515499</v>
      </c>
      <c r="EB10" s="47">
        <f>IF('Res Rent Roll'!$B10="","",IF(Rents!EB$3&lt;'Res Rent Roll'!$J10,'Res Rent Roll'!$H10*'Res Rent Roll'!$C10*(1+'Property Summary'!$L$18)^(Rents!EB$2-1),'Res Rent Roll'!$I10*'Res Rent Roll'!$C10*(1+'Property Summary'!$L$18)^(Rents!EB$2-1)))</f>
        <v>5418.670841515499</v>
      </c>
      <c r="EC10" s="47">
        <f>IF('Res Rent Roll'!$B10="","",IF(Rents!EC$3&lt;'Res Rent Roll'!$J10,'Res Rent Roll'!$H10*'Res Rent Roll'!$C10*(1+'Property Summary'!$L$18)^(Rents!EC$2-1),'Res Rent Roll'!$I10*'Res Rent Roll'!$C10*(1+'Property Summary'!$L$18)^(Rents!EC$2-1)))</f>
        <v>5418.670841515499</v>
      </c>
      <c r="ED10" s="47">
        <f>IF('Res Rent Roll'!$B10="","",IF(Rents!ED$3&lt;'Res Rent Roll'!$J10,'Res Rent Roll'!$H10*'Res Rent Roll'!$C10*(1+'Property Summary'!$L$18)^(Rents!ED$2-1),'Res Rent Roll'!$I10*'Res Rent Roll'!$C10*(1+'Property Summary'!$L$18)^(Rents!ED$2-1)))</f>
        <v>5418.670841515499</v>
      </c>
      <c r="EE10" s="47">
        <f>IF('Res Rent Roll'!$B10="","",IF(Rents!EE$3&lt;'Res Rent Roll'!$J10,'Res Rent Roll'!$H10*'Res Rent Roll'!$C10*(1+'Property Summary'!$L$18)^(Rents!EE$2-1),'Res Rent Roll'!$I10*'Res Rent Roll'!$C10*(1+'Property Summary'!$L$18)^(Rents!EE$2-1)))</f>
        <v>5418.670841515499</v>
      </c>
      <c r="EF10" s="47">
        <f>IF('Res Rent Roll'!$B10="","",IF(Rents!EF$3&lt;'Res Rent Roll'!$J10,'Res Rent Roll'!$H10*'Res Rent Roll'!$C10*(1+'Property Summary'!$L$18)^(Rents!EF$2-1),'Res Rent Roll'!$I10*'Res Rent Roll'!$C10*(1+'Property Summary'!$L$18)^(Rents!EF$2-1)))</f>
        <v>5581.2309667609643</v>
      </c>
      <c r="EG10" s="47">
        <f>IF('Res Rent Roll'!$B10="","",IF(Rents!EG$3&lt;'Res Rent Roll'!$J10,'Res Rent Roll'!$H10*'Res Rent Roll'!$C10*(1+'Property Summary'!$L$18)^(Rents!EG$2-1),'Res Rent Roll'!$I10*'Res Rent Roll'!$C10*(1+'Property Summary'!$L$18)^(Rents!EG$2-1)))</f>
        <v>5581.2309667609643</v>
      </c>
      <c r="EH10" s="47">
        <f>IF('Res Rent Roll'!$B10="","",IF(Rents!EH$3&lt;'Res Rent Roll'!$J10,'Res Rent Roll'!$H10*'Res Rent Roll'!$C10*(1+'Property Summary'!$L$18)^(Rents!EH$2-1),'Res Rent Roll'!$I10*'Res Rent Roll'!$C10*(1+'Property Summary'!$L$18)^(Rents!EH$2-1)))</f>
        <v>5581.2309667609643</v>
      </c>
      <c r="EI10" s="47">
        <f>IF('Res Rent Roll'!$B10="","",IF(Rents!EI$3&lt;'Res Rent Roll'!$J10,'Res Rent Roll'!$H10*'Res Rent Roll'!$C10*(1+'Property Summary'!$L$18)^(Rents!EI$2-1),'Res Rent Roll'!$I10*'Res Rent Roll'!$C10*(1+'Property Summary'!$L$18)^(Rents!EI$2-1)))</f>
        <v>5581.2309667609643</v>
      </c>
      <c r="EJ10" s="47">
        <f>IF('Res Rent Roll'!$B10="","",IF(Rents!EJ$3&lt;'Res Rent Roll'!$J10,'Res Rent Roll'!$H10*'Res Rent Roll'!$C10*(1+'Property Summary'!$L$18)^(Rents!EJ$2-1),'Res Rent Roll'!$I10*'Res Rent Roll'!$C10*(1+'Property Summary'!$L$18)^(Rents!EJ$2-1)))</f>
        <v>5581.2309667609643</v>
      </c>
      <c r="EK10" s="47">
        <f>IF('Res Rent Roll'!$B10="","",IF(Rents!EK$3&lt;'Res Rent Roll'!$J10,'Res Rent Roll'!$H10*'Res Rent Roll'!$C10*(1+'Property Summary'!$L$18)^(Rents!EK$2-1),'Res Rent Roll'!$I10*'Res Rent Roll'!$C10*(1+'Property Summary'!$L$18)^(Rents!EK$2-1)))</f>
        <v>5581.2309667609643</v>
      </c>
      <c r="EL10" s="47">
        <f>IF('Res Rent Roll'!$B10="","",IF(Rents!EL$3&lt;'Res Rent Roll'!$J10,'Res Rent Roll'!$H10*'Res Rent Roll'!$C10*(1+'Property Summary'!$L$18)^(Rents!EL$2-1),'Res Rent Roll'!$I10*'Res Rent Roll'!$C10*(1+'Property Summary'!$L$18)^(Rents!EL$2-1)))</f>
        <v>5581.2309667609643</v>
      </c>
      <c r="EM10" s="47">
        <f>IF('Res Rent Roll'!$B10="","",IF(Rents!EM$3&lt;'Res Rent Roll'!$J10,'Res Rent Roll'!$H10*'Res Rent Roll'!$C10*(1+'Property Summary'!$L$18)^(Rents!EM$2-1),'Res Rent Roll'!$I10*'Res Rent Roll'!$C10*(1+'Property Summary'!$L$18)^(Rents!EM$2-1)))</f>
        <v>5581.2309667609643</v>
      </c>
      <c r="EN10" s="47">
        <f>IF('Res Rent Roll'!$B10="","",IF(Rents!EN$3&lt;'Res Rent Roll'!$J10,'Res Rent Roll'!$H10*'Res Rent Roll'!$C10*(1+'Property Summary'!$L$18)^(Rents!EN$2-1),'Res Rent Roll'!$I10*'Res Rent Roll'!$C10*(1+'Property Summary'!$L$18)^(Rents!EN$2-1)))</f>
        <v>5581.2309667609643</v>
      </c>
      <c r="EO10" s="47">
        <f>IF('Res Rent Roll'!$B10="","",IF(Rents!EO$3&lt;'Res Rent Roll'!$J10,'Res Rent Roll'!$H10*'Res Rent Roll'!$C10*(1+'Property Summary'!$L$18)^(Rents!EO$2-1),'Res Rent Roll'!$I10*'Res Rent Roll'!$C10*(1+'Property Summary'!$L$18)^(Rents!EO$2-1)))</f>
        <v>5581.2309667609643</v>
      </c>
      <c r="EP10" s="47">
        <f>IF('Res Rent Roll'!$B10="","",IF(Rents!EP$3&lt;'Res Rent Roll'!$J10,'Res Rent Roll'!$H10*'Res Rent Roll'!$C10*(1+'Property Summary'!$L$18)^(Rents!EP$2-1),'Res Rent Roll'!$I10*'Res Rent Roll'!$C10*(1+'Property Summary'!$L$18)^(Rents!EP$2-1)))</f>
        <v>5581.2309667609643</v>
      </c>
      <c r="EQ10" s="47">
        <f>IF('Res Rent Roll'!$B10="","",IF(Rents!EQ$3&lt;'Res Rent Roll'!$J10,'Res Rent Roll'!$H10*'Res Rent Roll'!$C10*(1+'Property Summary'!$L$18)^(Rents!EQ$2-1),'Res Rent Roll'!$I10*'Res Rent Roll'!$C10*(1+'Property Summary'!$L$18)^(Rents!EQ$2-1)))</f>
        <v>5581.2309667609643</v>
      </c>
      <c r="ER10" s="47">
        <f>IF('Res Rent Roll'!$B10="","",IF(Rents!ER$3&lt;'Res Rent Roll'!$J10,'Res Rent Roll'!$H10*'Res Rent Roll'!$C10*(1+'Property Summary'!$L$18)^(Rents!ER$2-1),'Res Rent Roll'!$I10*'Res Rent Roll'!$C10*(1+'Property Summary'!$L$18)^(Rents!ER$2-1)))</f>
        <v>5748.6678957637923</v>
      </c>
      <c r="ES10" s="47">
        <f>IF('Res Rent Roll'!$B10="","",IF(Rents!ES$3&lt;'Res Rent Roll'!$J10,'Res Rent Roll'!$H10*'Res Rent Roll'!$C10*(1+'Property Summary'!$L$18)^(Rents!ES$2-1),'Res Rent Roll'!$I10*'Res Rent Roll'!$C10*(1+'Property Summary'!$L$18)^(Rents!ES$2-1)))</f>
        <v>5748.6678957637923</v>
      </c>
      <c r="ET10" s="47">
        <f>IF('Res Rent Roll'!$B10="","",IF(Rents!ET$3&lt;'Res Rent Roll'!$J10,'Res Rent Roll'!$H10*'Res Rent Roll'!$C10*(1+'Property Summary'!$L$18)^(Rents!ET$2-1),'Res Rent Roll'!$I10*'Res Rent Roll'!$C10*(1+'Property Summary'!$L$18)^(Rents!ET$2-1)))</f>
        <v>5748.6678957637923</v>
      </c>
      <c r="EU10" s="47">
        <f>IF('Res Rent Roll'!$B10="","",IF(Rents!EU$3&lt;'Res Rent Roll'!$J10,'Res Rent Roll'!$H10*'Res Rent Roll'!$C10*(1+'Property Summary'!$L$18)^(Rents!EU$2-1),'Res Rent Roll'!$I10*'Res Rent Roll'!$C10*(1+'Property Summary'!$L$18)^(Rents!EU$2-1)))</f>
        <v>5748.6678957637923</v>
      </c>
      <c r="EV10" s="47">
        <f>IF('Res Rent Roll'!$B10="","",IF(Rents!EV$3&lt;'Res Rent Roll'!$J10,'Res Rent Roll'!$H10*'Res Rent Roll'!$C10*(1+'Property Summary'!$L$18)^(Rents!EV$2-1),'Res Rent Roll'!$I10*'Res Rent Roll'!$C10*(1+'Property Summary'!$L$18)^(Rents!EV$2-1)))</f>
        <v>5748.6678957637923</v>
      </c>
      <c r="EW10" s="47">
        <f>IF('Res Rent Roll'!$B10="","",IF(Rents!EW$3&lt;'Res Rent Roll'!$J10,'Res Rent Roll'!$H10*'Res Rent Roll'!$C10*(1+'Property Summary'!$L$18)^(Rents!EW$2-1),'Res Rent Roll'!$I10*'Res Rent Roll'!$C10*(1+'Property Summary'!$L$18)^(Rents!EW$2-1)))</f>
        <v>5748.6678957637923</v>
      </c>
      <c r="EX10" s="47">
        <f>IF('Res Rent Roll'!$B10="","",IF(Rents!EX$3&lt;'Res Rent Roll'!$J10,'Res Rent Roll'!$H10*'Res Rent Roll'!$C10*(1+'Property Summary'!$L$18)^(Rents!EX$2-1),'Res Rent Roll'!$I10*'Res Rent Roll'!$C10*(1+'Property Summary'!$L$18)^(Rents!EX$2-1)))</f>
        <v>5748.6678957637923</v>
      </c>
      <c r="EY10" s="47">
        <f>IF('Res Rent Roll'!$B10="","",IF(Rents!EY$3&lt;'Res Rent Roll'!$J10,'Res Rent Roll'!$H10*'Res Rent Roll'!$C10*(1+'Property Summary'!$L$18)^(Rents!EY$2-1),'Res Rent Roll'!$I10*'Res Rent Roll'!$C10*(1+'Property Summary'!$L$18)^(Rents!EY$2-1)))</f>
        <v>5748.6678957637923</v>
      </c>
      <c r="EZ10" s="47">
        <f>IF('Res Rent Roll'!$B10="","",IF(Rents!EZ$3&lt;'Res Rent Roll'!$J10,'Res Rent Roll'!$H10*'Res Rent Roll'!$C10*(1+'Property Summary'!$L$18)^(Rents!EZ$2-1),'Res Rent Roll'!$I10*'Res Rent Roll'!$C10*(1+'Property Summary'!$L$18)^(Rents!EZ$2-1)))</f>
        <v>5748.6678957637923</v>
      </c>
      <c r="FA10" s="47">
        <f>IF('Res Rent Roll'!$B10="","",IF(Rents!FA$3&lt;'Res Rent Roll'!$J10,'Res Rent Roll'!$H10*'Res Rent Roll'!$C10*(1+'Property Summary'!$L$18)^(Rents!FA$2-1),'Res Rent Roll'!$I10*'Res Rent Roll'!$C10*(1+'Property Summary'!$L$18)^(Rents!FA$2-1)))</f>
        <v>5748.6678957637923</v>
      </c>
      <c r="FB10" s="47">
        <f>IF('Res Rent Roll'!$B10="","",IF(Rents!FB$3&lt;'Res Rent Roll'!$J10,'Res Rent Roll'!$H10*'Res Rent Roll'!$C10*(1+'Property Summary'!$L$18)^(Rents!FB$2-1),'Res Rent Roll'!$I10*'Res Rent Roll'!$C10*(1+'Property Summary'!$L$18)^(Rents!FB$2-1)))</f>
        <v>5748.6678957637923</v>
      </c>
      <c r="FC10" s="47">
        <f>IF('Res Rent Roll'!$B10="","",IF(Rents!FC$3&lt;'Res Rent Roll'!$J10,'Res Rent Roll'!$H10*'Res Rent Roll'!$C10*(1+'Property Summary'!$L$18)^(Rents!FC$2-1),'Res Rent Roll'!$I10*'Res Rent Roll'!$C10*(1+'Property Summary'!$L$18)^(Rents!FC$2-1)))</f>
        <v>5748.6678957637923</v>
      </c>
      <c r="FD10" s="47">
        <f>IF('Res Rent Roll'!$B10="","",IF(Rents!FD$3&lt;'Res Rent Roll'!$J10,'Res Rent Roll'!$H10*'Res Rent Roll'!$C10*(1+'Property Summary'!$L$18)^(Rents!FD$2-1),'Res Rent Roll'!$I10*'Res Rent Roll'!$C10*(1+'Property Summary'!$L$18)^(Rents!FD$2-1)))</f>
        <v>5921.1279326367057</v>
      </c>
      <c r="FE10" s="47">
        <f>IF('Res Rent Roll'!$B10="","",IF(Rents!FE$3&lt;'Res Rent Roll'!$J10,'Res Rent Roll'!$H10*'Res Rent Roll'!$C10*(1+'Property Summary'!$L$18)^(Rents!FE$2-1),'Res Rent Roll'!$I10*'Res Rent Roll'!$C10*(1+'Property Summary'!$L$18)^(Rents!FE$2-1)))</f>
        <v>5921.1279326367057</v>
      </c>
      <c r="FF10" s="47">
        <f>IF('Res Rent Roll'!$B10="","",IF(Rents!FF$3&lt;'Res Rent Roll'!$J10,'Res Rent Roll'!$H10*'Res Rent Roll'!$C10*(1+'Property Summary'!$L$18)^(Rents!FF$2-1),'Res Rent Roll'!$I10*'Res Rent Roll'!$C10*(1+'Property Summary'!$L$18)^(Rents!FF$2-1)))</f>
        <v>5921.1279326367057</v>
      </c>
      <c r="FG10" s="47">
        <f>IF('Res Rent Roll'!$B10="","",IF(Rents!FG$3&lt;'Res Rent Roll'!$J10,'Res Rent Roll'!$H10*'Res Rent Roll'!$C10*(1+'Property Summary'!$L$18)^(Rents!FG$2-1),'Res Rent Roll'!$I10*'Res Rent Roll'!$C10*(1+'Property Summary'!$L$18)^(Rents!FG$2-1)))</f>
        <v>5921.1279326367057</v>
      </c>
      <c r="FH10" s="47">
        <f>IF('Res Rent Roll'!$B10="","",IF(Rents!FH$3&lt;'Res Rent Roll'!$J10,'Res Rent Roll'!$H10*'Res Rent Roll'!$C10*(1+'Property Summary'!$L$18)^(Rents!FH$2-1),'Res Rent Roll'!$I10*'Res Rent Roll'!$C10*(1+'Property Summary'!$L$18)^(Rents!FH$2-1)))</f>
        <v>5921.1279326367057</v>
      </c>
      <c r="FI10" s="47">
        <f>IF('Res Rent Roll'!$B10="","",IF(Rents!FI$3&lt;'Res Rent Roll'!$J10,'Res Rent Roll'!$H10*'Res Rent Roll'!$C10*(1+'Property Summary'!$L$18)^(Rents!FI$2-1),'Res Rent Roll'!$I10*'Res Rent Roll'!$C10*(1+'Property Summary'!$L$18)^(Rents!FI$2-1)))</f>
        <v>5921.1279326367057</v>
      </c>
      <c r="FJ10" s="47">
        <f>IF('Res Rent Roll'!$B10="","",IF(Rents!FJ$3&lt;'Res Rent Roll'!$J10,'Res Rent Roll'!$H10*'Res Rent Roll'!$C10*(1+'Property Summary'!$L$18)^(Rents!FJ$2-1),'Res Rent Roll'!$I10*'Res Rent Roll'!$C10*(1+'Property Summary'!$L$18)^(Rents!FJ$2-1)))</f>
        <v>5921.1279326367057</v>
      </c>
      <c r="FK10" s="47">
        <f>IF('Res Rent Roll'!$B10="","",IF(Rents!FK$3&lt;'Res Rent Roll'!$J10,'Res Rent Roll'!$H10*'Res Rent Roll'!$C10*(1+'Property Summary'!$L$18)^(Rents!FK$2-1),'Res Rent Roll'!$I10*'Res Rent Roll'!$C10*(1+'Property Summary'!$L$18)^(Rents!FK$2-1)))</f>
        <v>5921.1279326367057</v>
      </c>
      <c r="FL10" s="47">
        <f>IF('Res Rent Roll'!$B10="","",IF(Rents!FL$3&lt;'Res Rent Roll'!$J10,'Res Rent Roll'!$H10*'Res Rent Roll'!$C10*(1+'Property Summary'!$L$18)^(Rents!FL$2-1),'Res Rent Roll'!$I10*'Res Rent Roll'!$C10*(1+'Property Summary'!$L$18)^(Rents!FL$2-1)))</f>
        <v>5921.1279326367057</v>
      </c>
      <c r="FM10" s="47">
        <f>IF('Res Rent Roll'!$B10="","",IF(Rents!FM$3&lt;'Res Rent Roll'!$J10,'Res Rent Roll'!$H10*'Res Rent Roll'!$C10*(1+'Property Summary'!$L$18)^(Rents!FM$2-1),'Res Rent Roll'!$I10*'Res Rent Roll'!$C10*(1+'Property Summary'!$L$18)^(Rents!FM$2-1)))</f>
        <v>5921.1279326367057</v>
      </c>
      <c r="FN10" s="47">
        <f>IF('Res Rent Roll'!$B10="","",IF(Rents!FN$3&lt;'Res Rent Roll'!$J10,'Res Rent Roll'!$H10*'Res Rent Roll'!$C10*(1+'Property Summary'!$L$18)^(Rents!FN$2-1),'Res Rent Roll'!$I10*'Res Rent Roll'!$C10*(1+'Property Summary'!$L$18)^(Rents!FN$2-1)))</f>
        <v>5921.1279326367057</v>
      </c>
      <c r="FO10" s="47">
        <f>IF('Res Rent Roll'!$B10="","",IF(Rents!FO$3&lt;'Res Rent Roll'!$J10,'Res Rent Roll'!$H10*'Res Rent Roll'!$C10*(1+'Property Summary'!$L$18)^(Rents!FO$2-1),'Res Rent Roll'!$I10*'Res Rent Roll'!$C10*(1+'Property Summary'!$L$18)^(Rents!FO$2-1)))</f>
        <v>5921.1279326367057</v>
      </c>
      <c r="FP10" s="47">
        <f>IF('Res Rent Roll'!$B10="","",IF(Rents!FP$3&lt;'Res Rent Roll'!$J10,'Res Rent Roll'!$H10*'Res Rent Roll'!$C10*(1+'Property Summary'!$L$18)^(Rents!FP$2-1),'Res Rent Roll'!$I10*'Res Rent Roll'!$C10*(1+'Property Summary'!$L$18)^(Rents!FP$2-1)))</f>
        <v>6098.761770615808</v>
      </c>
      <c r="FQ10" s="47">
        <f>IF('Res Rent Roll'!$B10="","",IF(Rents!FQ$3&lt;'Res Rent Roll'!$J10,'Res Rent Roll'!$H10*'Res Rent Roll'!$C10*(1+'Property Summary'!$L$18)^(Rents!FQ$2-1),'Res Rent Roll'!$I10*'Res Rent Roll'!$C10*(1+'Property Summary'!$L$18)^(Rents!FQ$2-1)))</f>
        <v>6098.761770615808</v>
      </c>
      <c r="FR10" s="47">
        <f>IF('Res Rent Roll'!$B10="","",IF(Rents!FR$3&lt;'Res Rent Roll'!$J10,'Res Rent Roll'!$H10*'Res Rent Roll'!$C10*(1+'Property Summary'!$L$18)^(Rents!FR$2-1),'Res Rent Roll'!$I10*'Res Rent Roll'!$C10*(1+'Property Summary'!$L$18)^(Rents!FR$2-1)))</f>
        <v>6098.761770615808</v>
      </c>
      <c r="FS10" s="47">
        <f>IF('Res Rent Roll'!$B10="","",IF(Rents!FS$3&lt;'Res Rent Roll'!$J10,'Res Rent Roll'!$H10*'Res Rent Roll'!$C10*(1+'Property Summary'!$L$18)^(Rents!FS$2-1),'Res Rent Roll'!$I10*'Res Rent Roll'!$C10*(1+'Property Summary'!$L$18)^(Rents!FS$2-1)))</f>
        <v>6098.761770615808</v>
      </c>
      <c r="FT10" s="47">
        <f>IF('Res Rent Roll'!$B10="","",IF(Rents!FT$3&lt;'Res Rent Roll'!$J10,'Res Rent Roll'!$H10*'Res Rent Roll'!$C10*(1+'Property Summary'!$L$18)^(Rents!FT$2-1),'Res Rent Roll'!$I10*'Res Rent Roll'!$C10*(1+'Property Summary'!$L$18)^(Rents!FT$2-1)))</f>
        <v>6098.761770615808</v>
      </c>
      <c r="FU10" s="47">
        <f>IF('Res Rent Roll'!$B10="","",IF(Rents!FU$3&lt;'Res Rent Roll'!$J10,'Res Rent Roll'!$H10*'Res Rent Roll'!$C10*(1+'Property Summary'!$L$18)^(Rents!FU$2-1),'Res Rent Roll'!$I10*'Res Rent Roll'!$C10*(1+'Property Summary'!$L$18)^(Rents!FU$2-1)))</f>
        <v>6098.761770615808</v>
      </c>
      <c r="FV10" s="47">
        <f>IF('Res Rent Roll'!$B10="","",IF(Rents!FV$3&lt;'Res Rent Roll'!$J10,'Res Rent Roll'!$H10*'Res Rent Roll'!$C10*(1+'Property Summary'!$L$18)^(Rents!FV$2-1),'Res Rent Roll'!$I10*'Res Rent Roll'!$C10*(1+'Property Summary'!$L$18)^(Rents!FV$2-1)))</f>
        <v>6098.761770615808</v>
      </c>
      <c r="FW10" s="47">
        <f>IF('Res Rent Roll'!$B10="","",IF(Rents!FW$3&lt;'Res Rent Roll'!$J10,'Res Rent Roll'!$H10*'Res Rent Roll'!$C10*(1+'Property Summary'!$L$18)^(Rents!FW$2-1),'Res Rent Roll'!$I10*'Res Rent Roll'!$C10*(1+'Property Summary'!$L$18)^(Rents!FW$2-1)))</f>
        <v>6098.761770615808</v>
      </c>
      <c r="FX10" s="47">
        <f>IF('Res Rent Roll'!$B10="","",IF(Rents!FX$3&lt;'Res Rent Roll'!$J10,'Res Rent Roll'!$H10*'Res Rent Roll'!$C10*(1+'Property Summary'!$L$18)^(Rents!FX$2-1),'Res Rent Roll'!$I10*'Res Rent Roll'!$C10*(1+'Property Summary'!$L$18)^(Rents!FX$2-1)))</f>
        <v>6098.761770615808</v>
      </c>
      <c r="FY10" s="47">
        <f>IF('Res Rent Roll'!$B10="","",IF(Rents!FY$3&lt;'Res Rent Roll'!$J10,'Res Rent Roll'!$H10*'Res Rent Roll'!$C10*(1+'Property Summary'!$L$18)^(Rents!FY$2-1),'Res Rent Roll'!$I10*'Res Rent Roll'!$C10*(1+'Property Summary'!$L$18)^(Rents!FY$2-1)))</f>
        <v>6098.761770615808</v>
      </c>
      <c r="FZ10" s="47">
        <f>IF('Res Rent Roll'!$B10="","",IF(Rents!FZ$3&lt;'Res Rent Roll'!$J10,'Res Rent Roll'!$H10*'Res Rent Roll'!$C10*(1+'Property Summary'!$L$18)^(Rents!FZ$2-1),'Res Rent Roll'!$I10*'Res Rent Roll'!$C10*(1+'Property Summary'!$L$18)^(Rents!FZ$2-1)))</f>
        <v>6098.761770615808</v>
      </c>
      <c r="GA10" s="48">
        <f>IF('Res Rent Roll'!$B10="","",IF(Rents!GA$3&lt;'Res Rent Roll'!$J10,'Res Rent Roll'!$H10*'Res Rent Roll'!$C10*(1+'Property Summary'!$L$18)^(Rents!GA$2-1),'Res Rent Roll'!$I10*'Res Rent Roll'!$C10*(1+'Property Summary'!$L$18)^(Rents!GA$2-1)))</f>
        <v>6098.761770615808</v>
      </c>
    </row>
    <row r="11" spans="2:183" x14ac:dyDescent="0.3">
      <c r="B11" s="42" t="str">
        <f>IF('Res Rent Roll'!$B11="","",'Res Rent Roll'!$B11)</f>
        <v>2-Bed A R2</v>
      </c>
      <c r="C11" s="43"/>
      <c r="D11" s="47">
        <f>IF('Res Rent Roll'!$B11="","",IF(Rents!D$3&lt;'Res Rent Roll'!$J11,'Res Rent Roll'!$H11*'Res Rent Roll'!$C11*(1+'Property Summary'!$L$18)^(Rents!D$2-1),'Res Rent Roll'!$I11*'Res Rent Roll'!$C11*(1+'Property Summary'!$L$18)^(Rents!D$2-1)))</f>
        <v>11843</v>
      </c>
      <c r="E11" s="47">
        <f>IF('Res Rent Roll'!$B11="","",IF(Rents!E$3&lt;'Res Rent Roll'!$J11,'Res Rent Roll'!$H11*'Res Rent Roll'!$C11*(1+'Property Summary'!$L$18)^(Rents!E$2-1),'Res Rent Roll'!$I11*'Res Rent Roll'!$C11*(1+'Property Summary'!$L$18)^(Rents!E$2-1)))</f>
        <v>11843</v>
      </c>
      <c r="F11" s="47">
        <f>IF('Res Rent Roll'!$B11="","",IF(Rents!F$3&lt;'Res Rent Roll'!$J11,'Res Rent Roll'!$H11*'Res Rent Roll'!$C11*(1+'Property Summary'!$L$18)^(Rents!F$2-1),'Res Rent Roll'!$I11*'Res Rent Roll'!$C11*(1+'Property Summary'!$L$18)^(Rents!F$2-1)))</f>
        <v>11843</v>
      </c>
      <c r="G11" s="47">
        <f>IF('Res Rent Roll'!$B11="","",IF(Rents!G$3&lt;'Res Rent Roll'!$J11,'Res Rent Roll'!$H11*'Res Rent Roll'!$C11*(1+'Property Summary'!$L$18)^(Rents!G$2-1),'Res Rent Roll'!$I11*'Res Rent Roll'!$C11*(1+'Property Summary'!$L$18)^(Rents!G$2-1)))</f>
        <v>11843</v>
      </c>
      <c r="H11" s="47">
        <f>IF('Res Rent Roll'!$B11="","",IF(Rents!H$3&lt;'Res Rent Roll'!$J11,'Res Rent Roll'!$H11*'Res Rent Roll'!$C11*(1+'Property Summary'!$L$18)^(Rents!H$2-1),'Res Rent Roll'!$I11*'Res Rent Roll'!$C11*(1+'Property Summary'!$L$18)^(Rents!H$2-1)))</f>
        <v>11843</v>
      </c>
      <c r="I11" s="47">
        <f>IF('Res Rent Roll'!$B11="","",IF(Rents!I$3&lt;'Res Rent Roll'!$J11,'Res Rent Roll'!$H11*'Res Rent Roll'!$C11*(1+'Property Summary'!$L$18)^(Rents!I$2-1),'Res Rent Roll'!$I11*'Res Rent Roll'!$C11*(1+'Property Summary'!$L$18)^(Rents!I$2-1)))</f>
        <v>11843</v>
      </c>
      <c r="J11" s="47">
        <f>IF('Res Rent Roll'!$B11="","",IF(Rents!J$3&lt;'Res Rent Roll'!$J11,'Res Rent Roll'!$H11*'Res Rent Roll'!$C11*(1+'Property Summary'!$L$18)^(Rents!J$2-1),'Res Rent Roll'!$I11*'Res Rent Roll'!$C11*(1+'Property Summary'!$L$18)^(Rents!J$2-1)))</f>
        <v>11843</v>
      </c>
      <c r="K11" s="47">
        <f>IF('Res Rent Roll'!$B11="","",IF(Rents!K$3&lt;'Res Rent Roll'!$J11,'Res Rent Roll'!$H11*'Res Rent Roll'!$C11*(1+'Property Summary'!$L$18)^(Rents!K$2-1),'Res Rent Roll'!$I11*'Res Rent Roll'!$C11*(1+'Property Summary'!$L$18)^(Rents!K$2-1)))</f>
        <v>11843</v>
      </c>
      <c r="L11" s="47">
        <f>IF('Res Rent Roll'!$B11="","",IF(Rents!L$3&lt;'Res Rent Roll'!$J11,'Res Rent Roll'!$H11*'Res Rent Roll'!$C11*(1+'Property Summary'!$L$18)^(Rents!L$2-1),'Res Rent Roll'!$I11*'Res Rent Roll'!$C11*(1+'Property Summary'!$L$18)^(Rents!L$2-1)))</f>
        <v>11843</v>
      </c>
      <c r="M11" s="47">
        <f>IF('Res Rent Roll'!$B11="","",IF(Rents!M$3&lt;'Res Rent Roll'!$J11,'Res Rent Roll'!$H11*'Res Rent Roll'!$C11*(1+'Property Summary'!$L$18)^(Rents!M$2-1),'Res Rent Roll'!$I11*'Res Rent Roll'!$C11*(1+'Property Summary'!$L$18)^(Rents!M$2-1)))</f>
        <v>11843</v>
      </c>
      <c r="N11" s="47">
        <f>IF('Res Rent Roll'!$B11="","",IF(Rents!N$3&lt;'Res Rent Roll'!$J11,'Res Rent Roll'!$H11*'Res Rent Roll'!$C11*(1+'Property Summary'!$L$18)^(Rents!N$2-1),'Res Rent Roll'!$I11*'Res Rent Roll'!$C11*(1+'Property Summary'!$L$18)^(Rents!N$2-1)))</f>
        <v>11843</v>
      </c>
      <c r="O11" s="47">
        <f>IF('Res Rent Roll'!$B11="","",IF(Rents!O$3&lt;'Res Rent Roll'!$J11,'Res Rent Roll'!$H11*'Res Rent Roll'!$C11*(1+'Property Summary'!$L$18)^(Rents!O$2-1),'Res Rent Roll'!$I11*'Res Rent Roll'!$C11*(1+'Property Summary'!$L$18)^(Rents!O$2-1)))</f>
        <v>11843</v>
      </c>
      <c r="P11" s="47">
        <f>IF('Res Rent Roll'!$B11="","",IF(Rents!P$3&lt;'Res Rent Roll'!$J11,'Res Rent Roll'!$H11*'Res Rent Roll'!$C11*(1+'Property Summary'!$L$18)^(Rents!P$2-1),'Res Rent Roll'!$I11*'Res Rent Roll'!$C11*(1+'Property Summary'!$L$18)^(Rents!P$2-1)))</f>
        <v>12198.29</v>
      </c>
      <c r="Q11" s="47">
        <f>IF('Res Rent Roll'!$B11="","",IF(Rents!Q$3&lt;'Res Rent Roll'!$J11,'Res Rent Roll'!$H11*'Res Rent Roll'!$C11*(1+'Property Summary'!$L$18)^(Rents!Q$2-1),'Res Rent Roll'!$I11*'Res Rent Roll'!$C11*(1+'Property Summary'!$L$18)^(Rents!Q$2-1)))</f>
        <v>12198.29</v>
      </c>
      <c r="R11" s="47">
        <f>IF('Res Rent Roll'!$B11="","",IF(Rents!R$3&lt;'Res Rent Roll'!$J11,'Res Rent Roll'!$H11*'Res Rent Roll'!$C11*(1+'Property Summary'!$L$18)^(Rents!R$2-1),'Res Rent Roll'!$I11*'Res Rent Roll'!$C11*(1+'Property Summary'!$L$18)^(Rents!R$2-1)))</f>
        <v>12198.29</v>
      </c>
      <c r="S11" s="47">
        <f>IF('Res Rent Roll'!$B11="","",IF(Rents!S$3&lt;'Res Rent Roll'!$J11,'Res Rent Roll'!$H11*'Res Rent Roll'!$C11*(1+'Property Summary'!$L$18)^(Rents!S$2-1),'Res Rent Roll'!$I11*'Res Rent Roll'!$C11*(1+'Property Summary'!$L$18)^(Rents!S$2-1)))</f>
        <v>12198.29</v>
      </c>
      <c r="T11" s="47">
        <f>IF('Res Rent Roll'!$B11="","",IF(Rents!T$3&lt;'Res Rent Roll'!$J11,'Res Rent Roll'!$H11*'Res Rent Roll'!$C11*(1+'Property Summary'!$L$18)^(Rents!T$2-1),'Res Rent Roll'!$I11*'Res Rent Roll'!$C11*(1+'Property Summary'!$L$18)^(Rents!T$2-1)))</f>
        <v>12198.29</v>
      </c>
      <c r="U11" s="47">
        <f>IF('Res Rent Roll'!$B11="","",IF(Rents!U$3&lt;'Res Rent Roll'!$J11,'Res Rent Roll'!$H11*'Res Rent Roll'!$C11*(1+'Property Summary'!$L$18)^(Rents!U$2-1),'Res Rent Roll'!$I11*'Res Rent Roll'!$C11*(1+'Property Summary'!$L$18)^(Rents!U$2-1)))</f>
        <v>14354.08</v>
      </c>
      <c r="V11" s="47">
        <f>IF('Res Rent Roll'!$B11="","",IF(Rents!V$3&lt;'Res Rent Roll'!$J11,'Res Rent Roll'!$H11*'Res Rent Roll'!$C11*(1+'Property Summary'!$L$18)^(Rents!V$2-1),'Res Rent Roll'!$I11*'Res Rent Roll'!$C11*(1+'Property Summary'!$L$18)^(Rents!V$2-1)))</f>
        <v>14354.08</v>
      </c>
      <c r="W11" s="47">
        <f>IF('Res Rent Roll'!$B11="","",IF(Rents!W$3&lt;'Res Rent Roll'!$J11,'Res Rent Roll'!$H11*'Res Rent Roll'!$C11*(1+'Property Summary'!$L$18)^(Rents!W$2-1),'Res Rent Roll'!$I11*'Res Rent Roll'!$C11*(1+'Property Summary'!$L$18)^(Rents!W$2-1)))</f>
        <v>14354.08</v>
      </c>
      <c r="X11" s="47">
        <f>IF('Res Rent Roll'!$B11="","",IF(Rents!X$3&lt;'Res Rent Roll'!$J11,'Res Rent Roll'!$H11*'Res Rent Roll'!$C11*(1+'Property Summary'!$L$18)^(Rents!X$2-1),'Res Rent Roll'!$I11*'Res Rent Roll'!$C11*(1+'Property Summary'!$L$18)^(Rents!X$2-1)))</f>
        <v>14354.08</v>
      </c>
      <c r="Y11" s="47">
        <f>IF('Res Rent Roll'!$B11="","",IF(Rents!Y$3&lt;'Res Rent Roll'!$J11,'Res Rent Roll'!$H11*'Res Rent Roll'!$C11*(1+'Property Summary'!$L$18)^(Rents!Y$2-1),'Res Rent Roll'!$I11*'Res Rent Roll'!$C11*(1+'Property Summary'!$L$18)^(Rents!Y$2-1)))</f>
        <v>14354.08</v>
      </c>
      <c r="Z11" s="47">
        <f>IF('Res Rent Roll'!$B11="","",IF(Rents!Z$3&lt;'Res Rent Roll'!$J11,'Res Rent Roll'!$H11*'Res Rent Roll'!$C11*(1+'Property Summary'!$L$18)^(Rents!Z$2-1),'Res Rent Roll'!$I11*'Res Rent Roll'!$C11*(1+'Property Summary'!$L$18)^(Rents!Z$2-1)))</f>
        <v>14354.08</v>
      </c>
      <c r="AA11" s="47">
        <f>IF('Res Rent Roll'!$B11="","",IF(Rents!AA$3&lt;'Res Rent Roll'!$J11,'Res Rent Roll'!$H11*'Res Rent Roll'!$C11*(1+'Property Summary'!$L$18)^(Rents!AA$2-1),'Res Rent Roll'!$I11*'Res Rent Roll'!$C11*(1+'Property Summary'!$L$18)^(Rents!AA$2-1)))</f>
        <v>14354.08</v>
      </c>
      <c r="AB11" s="47">
        <f>IF('Res Rent Roll'!$B11="","",IF(Rents!AB$3&lt;'Res Rent Roll'!$J11,'Res Rent Roll'!$H11*'Res Rent Roll'!$C11*(1+'Property Summary'!$L$18)^(Rents!AB$2-1),'Res Rent Roll'!$I11*'Res Rent Roll'!$C11*(1+'Property Summary'!$L$18)^(Rents!AB$2-1)))</f>
        <v>14784.7024</v>
      </c>
      <c r="AC11" s="47">
        <f>IF('Res Rent Roll'!$B11="","",IF(Rents!AC$3&lt;'Res Rent Roll'!$J11,'Res Rent Roll'!$H11*'Res Rent Roll'!$C11*(1+'Property Summary'!$L$18)^(Rents!AC$2-1),'Res Rent Roll'!$I11*'Res Rent Roll'!$C11*(1+'Property Summary'!$L$18)^(Rents!AC$2-1)))</f>
        <v>14784.7024</v>
      </c>
      <c r="AD11" s="47">
        <f>IF('Res Rent Roll'!$B11="","",IF(Rents!AD$3&lt;'Res Rent Roll'!$J11,'Res Rent Roll'!$H11*'Res Rent Roll'!$C11*(1+'Property Summary'!$L$18)^(Rents!AD$2-1),'Res Rent Roll'!$I11*'Res Rent Roll'!$C11*(1+'Property Summary'!$L$18)^(Rents!AD$2-1)))</f>
        <v>14784.7024</v>
      </c>
      <c r="AE11" s="47">
        <f>IF('Res Rent Roll'!$B11="","",IF(Rents!AE$3&lt;'Res Rent Roll'!$J11,'Res Rent Roll'!$H11*'Res Rent Roll'!$C11*(1+'Property Summary'!$L$18)^(Rents!AE$2-1),'Res Rent Roll'!$I11*'Res Rent Roll'!$C11*(1+'Property Summary'!$L$18)^(Rents!AE$2-1)))</f>
        <v>14784.7024</v>
      </c>
      <c r="AF11" s="47">
        <f>IF('Res Rent Roll'!$B11="","",IF(Rents!AF$3&lt;'Res Rent Roll'!$J11,'Res Rent Roll'!$H11*'Res Rent Roll'!$C11*(1+'Property Summary'!$L$18)^(Rents!AF$2-1),'Res Rent Roll'!$I11*'Res Rent Roll'!$C11*(1+'Property Summary'!$L$18)^(Rents!AF$2-1)))</f>
        <v>14784.7024</v>
      </c>
      <c r="AG11" s="47">
        <f>IF('Res Rent Roll'!$B11="","",IF(Rents!AG$3&lt;'Res Rent Roll'!$J11,'Res Rent Roll'!$H11*'Res Rent Roll'!$C11*(1+'Property Summary'!$L$18)^(Rents!AG$2-1),'Res Rent Roll'!$I11*'Res Rent Roll'!$C11*(1+'Property Summary'!$L$18)^(Rents!AG$2-1)))</f>
        <v>14784.7024</v>
      </c>
      <c r="AH11" s="47">
        <f>IF('Res Rent Roll'!$B11="","",IF(Rents!AH$3&lt;'Res Rent Roll'!$J11,'Res Rent Roll'!$H11*'Res Rent Roll'!$C11*(1+'Property Summary'!$L$18)^(Rents!AH$2-1),'Res Rent Roll'!$I11*'Res Rent Roll'!$C11*(1+'Property Summary'!$L$18)^(Rents!AH$2-1)))</f>
        <v>14784.7024</v>
      </c>
      <c r="AI11" s="47">
        <f>IF('Res Rent Roll'!$B11="","",IF(Rents!AI$3&lt;'Res Rent Roll'!$J11,'Res Rent Roll'!$H11*'Res Rent Roll'!$C11*(1+'Property Summary'!$L$18)^(Rents!AI$2-1),'Res Rent Roll'!$I11*'Res Rent Roll'!$C11*(1+'Property Summary'!$L$18)^(Rents!AI$2-1)))</f>
        <v>14784.7024</v>
      </c>
      <c r="AJ11" s="47">
        <f>IF('Res Rent Roll'!$B11="","",IF(Rents!AJ$3&lt;'Res Rent Roll'!$J11,'Res Rent Roll'!$H11*'Res Rent Roll'!$C11*(1+'Property Summary'!$L$18)^(Rents!AJ$2-1),'Res Rent Roll'!$I11*'Res Rent Roll'!$C11*(1+'Property Summary'!$L$18)^(Rents!AJ$2-1)))</f>
        <v>14784.7024</v>
      </c>
      <c r="AK11" s="47">
        <f>IF('Res Rent Roll'!$B11="","",IF(Rents!AK$3&lt;'Res Rent Roll'!$J11,'Res Rent Roll'!$H11*'Res Rent Roll'!$C11*(1+'Property Summary'!$L$18)^(Rents!AK$2-1),'Res Rent Roll'!$I11*'Res Rent Roll'!$C11*(1+'Property Summary'!$L$18)^(Rents!AK$2-1)))</f>
        <v>14784.7024</v>
      </c>
      <c r="AL11" s="47">
        <f>IF('Res Rent Roll'!$B11="","",IF(Rents!AL$3&lt;'Res Rent Roll'!$J11,'Res Rent Roll'!$H11*'Res Rent Roll'!$C11*(1+'Property Summary'!$L$18)^(Rents!AL$2-1),'Res Rent Roll'!$I11*'Res Rent Roll'!$C11*(1+'Property Summary'!$L$18)^(Rents!AL$2-1)))</f>
        <v>14784.7024</v>
      </c>
      <c r="AM11" s="47">
        <f>IF('Res Rent Roll'!$B11="","",IF(Rents!AM$3&lt;'Res Rent Roll'!$J11,'Res Rent Roll'!$H11*'Res Rent Roll'!$C11*(1+'Property Summary'!$L$18)^(Rents!AM$2-1),'Res Rent Roll'!$I11*'Res Rent Roll'!$C11*(1+'Property Summary'!$L$18)^(Rents!AM$2-1)))</f>
        <v>14784.7024</v>
      </c>
      <c r="AN11" s="47">
        <f>IF('Res Rent Roll'!$B11="","",IF(Rents!AN$3&lt;'Res Rent Roll'!$J11,'Res Rent Roll'!$H11*'Res Rent Roll'!$C11*(1+'Property Summary'!$L$18)^(Rents!AN$2-1),'Res Rent Roll'!$I11*'Res Rent Roll'!$C11*(1+'Property Summary'!$L$18)^(Rents!AN$2-1)))</f>
        <v>15228.243472</v>
      </c>
      <c r="AO11" s="47">
        <f>IF('Res Rent Roll'!$B11="","",IF(Rents!AO$3&lt;'Res Rent Roll'!$J11,'Res Rent Roll'!$H11*'Res Rent Roll'!$C11*(1+'Property Summary'!$L$18)^(Rents!AO$2-1),'Res Rent Roll'!$I11*'Res Rent Roll'!$C11*(1+'Property Summary'!$L$18)^(Rents!AO$2-1)))</f>
        <v>15228.243472</v>
      </c>
      <c r="AP11" s="47">
        <f>IF('Res Rent Roll'!$B11="","",IF(Rents!AP$3&lt;'Res Rent Roll'!$J11,'Res Rent Roll'!$H11*'Res Rent Roll'!$C11*(1+'Property Summary'!$L$18)^(Rents!AP$2-1),'Res Rent Roll'!$I11*'Res Rent Roll'!$C11*(1+'Property Summary'!$L$18)^(Rents!AP$2-1)))</f>
        <v>15228.243472</v>
      </c>
      <c r="AQ11" s="47">
        <f>IF('Res Rent Roll'!$B11="","",IF(Rents!AQ$3&lt;'Res Rent Roll'!$J11,'Res Rent Roll'!$H11*'Res Rent Roll'!$C11*(1+'Property Summary'!$L$18)^(Rents!AQ$2-1),'Res Rent Roll'!$I11*'Res Rent Roll'!$C11*(1+'Property Summary'!$L$18)^(Rents!AQ$2-1)))</f>
        <v>15228.243472</v>
      </c>
      <c r="AR11" s="47">
        <f>IF('Res Rent Roll'!$B11="","",IF(Rents!AR$3&lt;'Res Rent Roll'!$J11,'Res Rent Roll'!$H11*'Res Rent Roll'!$C11*(1+'Property Summary'!$L$18)^(Rents!AR$2-1),'Res Rent Roll'!$I11*'Res Rent Roll'!$C11*(1+'Property Summary'!$L$18)^(Rents!AR$2-1)))</f>
        <v>15228.243472</v>
      </c>
      <c r="AS11" s="47">
        <f>IF('Res Rent Roll'!$B11="","",IF(Rents!AS$3&lt;'Res Rent Roll'!$J11,'Res Rent Roll'!$H11*'Res Rent Roll'!$C11*(1+'Property Summary'!$L$18)^(Rents!AS$2-1),'Res Rent Roll'!$I11*'Res Rent Roll'!$C11*(1+'Property Summary'!$L$18)^(Rents!AS$2-1)))</f>
        <v>15228.243472</v>
      </c>
      <c r="AT11" s="47">
        <f>IF('Res Rent Roll'!$B11="","",IF(Rents!AT$3&lt;'Res Rent Roll'!$J11,'Res Rent Roll'!$H11*'Res Rent Roll'!$C11*(1+'Property Summary'!$L$18)^(Rents!AT$2-1),'Res Rent Roll'!$I11*'Res Rent Roll'!$C11*(1+'Property Summary'!$L$18)^(Rents!AT$2-1)))</f>
        <v>15228.243472</v>
      </c>
      <c r="AU11" s="47">
        <f>IF('Res Rent Roll'!$B11="","",IF(Rents!AU$3&lt;'Res Rent Roll'!$J11,'Res Rent Roll'!$H11*'Res Rent Roll'!$C11*(1+'Property Summary'!$L$18)^(Rents!AU$2-1),'Res Rent Roll'!$I11*'Res Rent Roll'!$C11*(1+'Property Summary'!$L$18)^(Rents!AU$2-1)))</f>
        <v>15228.243472</v>
      </c>
      <c r="AV11" s="47">
        <f>IF('Res Rent Roll'!$B11="","",IF(Rents!AV$3&lt;'Res Rent Roll'!$J11,'Res Rent Roll'!$H11*'Res Rent Roll'!$C11*(1+'Property Summary'!$L$18)^(Rents!AV$2-1),'Res Rent Roll'!$I11*'Res Rent Roll'!$C11*(1+'Property Summary'!$L$18)^(Rents!AV$2-1)))</f>
        <v>15228.243472</v>
      </c>
      <c r="AW11" s="47">
        <f>IF('Res Rent Roll'!$B11="","",IF(Rents!AW$3&lt;'Res Rent Roll'!$J11,'Res Rent Roll'!$H11*'Res Rent Roll'!$C11*(1+'Property Summary'!$L$18)^(Rents!AW$2-1),'Res Rent Roll'!$I11*'Res Rent Roll'!$C11*(1+'Property Summary'!$L$18)^(Rents!AW$2-1)))</f>
        <v>15228.243472</v>
      </c>
      <c r="AX11" s="47">
        <f>IF('Res Rent Roll'!$B11="","",IF(Rents!AX$3&lt;'Res Rent Roll'!$J11,'Res Rent Roll'!$H11*'Res Rent Roll'!$C11*(1+'Property Summary'!$L$18)^(Rents!AX$2-1),'Res Rent Roll'!$I11*'Res Rent Roll'!$C11*(1+'Property Summary'!$L$18)^(Rents!AX$2-1)))</f>
        <v>15228.243472</v>
      </c>
      <c r="AY11" s="47">
        <f>IF('Res Rent Roll'!$B11="","",IF(Rents!AY$3&lt;'Res Rent Roll'!$J11,'Res Rent Roll'!$H11*'Res Rent Roll'!$C11*(1+'Property Summary'!$L$18)^(Rents!AY$2-1),'Res Rent Roll'!$I11*'Res Rent Roll'!$C11*(1+'Property Summary'!$L$18)^(Rents!AY$2-1)))</f>
        <v>15228.243472</v>
      </c>
      <c r="AZ11" s="47">
        <f>IF('Res Rent Roll'!$B11="","",IF(Rents!AZ$3&lt;'Res Rent Roll'!$J11,'Res Rent Roll'!$H11*'Res Rent Roll'!$C11*(1+'Property Summary'!$L$18)^(Rents!AZ$2-1),'Res Rent Roll'!$I11*'Res Rent Roll'!$C11*(1+'Property Summary'!$L$18)^(Rents!AZ$2-1)))</f>
        <v>15685.090776159999</v>
      </c>
      <c r="BA11" s="47">
        <f>IF('Res Rent Roll'!$B11="","",IF(Rents!BA$3&lt;'Res Rent Roll'!$J11,'Res Rent Roll'!$H11*'Res Rent Roll'!$C11*(1+'Property Summary'!$L$18)^(Rents!BA$2-1),'Res Rent Roll'!$I11*'Res Rent Roll'!$C11*(1+'Property Summary'!$L$18)^(Rents!BA$2-1)))</f>
        <v>15685.090776159999</v>
      </c>
      <c r="BB11" s="47">
        <f>IF('Res Rent Roll'!$B11="","",IF(Rents!BB$3&lt;'Res Rent Roll'!$J11,'Res Rent Roll'!$H11*'Res Rent Roll'!$C11*(1+'Property Summary'!$L$18)^(Rents!BB$2-1),'Res Rent Roll'!$I11*'Res Rent Roll'!$C11*(1+'Property Summary'!$L$18)^(Rents!BB$2-1)))</f>
        <v>15685.090776159999</v>
      </c>
      <c r="BC11" s="47">
        <f>IF('Res Rent Roll'!$B11="","",IF(Rents!BC$3&lt;'Res Rent Roll'!$J11,'Res Rent Roll'!$H11*'Res Rent Roll'!$C11*(1+'Property Summary'!$L$18)^(Rents!BC$2-1),'Res Rent Roll'!$I11*'Res Rent Roll'!$C11*(1+'Property Summary'!$L$18)^(Rents!BC$2-1)))</f>
        <v>15685.090776159999</v>
      </c>
      <c r="BD11" s="47">
        <f>IF('Res Rent Roll'!$B11="","",IF(Rents!BD$3&lt;'Res Rent Roll'!$J11,'Res Rent Roll'!$H11*'Res Rent Roll'!$C11*(1+'Property Summary'!$L$18)^(Rents!BD$2-1),'Res Rent Roll'!$I11*'Res Rent Roll'!$C11*(1+'Property Summary'!$L$18)^(Rents!BD$2-1)))</f>
        <v>15685.090776159999</v>
      </c>
      <c r="BE11" s="47">
        <f>IF('Res Rent Roll'!$B11="","",IF(Rents!BE$3&lt;'Res Rent Roll'!$J11,'Res Rent Roll'!$H11*'Res Rent Roll'!$C11*(1+'Property Summary'!$L$18)^(Rents!BE$2-1),'Res Rent Roll'!$I11*'Res Rent Roll'!$C11*(1+'Property Summary'!$L$18)^(Rents!BE$2-1)))</f>
        <v>15685.090776159999</v>
      </c>
      <c r="BF11" s="47">
        <f>IF('Res Rent Roll'!$B11="","",IF(Rents!BF$3&lt;'Res Rent Roll'!$J11,'Res Rent Roll'!$H11*'Res Rent Roll'!$C11*(1+'Property Summary'!$L$18)^(Rents!BF$2-1),'Res Rent Roll'!$I11*'Res Rent Roll'!$C11*(1+'Property Summary'!$L$18)^(Rents!BF$2-1)))</f>
        <v>15685.090776159999</v>
      </c>
      <c r="BG11" s="47">
        <f>IF('Res Rent Roll'!$B11="","",IF(Rents!BG$3&lt;'Res Rent Roll'!$J11,'Res Rent Roll'!$H11*'Res Rent Roll'!$C11*(1+'Property Summary'!$L$18)^(Rents!BG$2-1),'Res Rent Roll'!$I11*'Res Rent Roll'!$C11*(1+'Property Summary'!$L$18)^(Rents!BG$2-1)))</f>
        <v>15685.090776159999</v>
      </c>
      <c r="BH11" s="47">
        <f>IF('Res Rent Roll'!$B11="","",IF(Rents!BH$3&lt;'Res Rent Roll'!$J11,'Res Rent Roll'!$H11*'Res Rent Roll'!$C11*(1+'Property Summary'!$L$18)^(Rents!BH$2-1),'Res Rent Roll'!$I11*'Res Rent Roll'!$C11*(1+'Property Summary'!$L$18)^(Rents!BH$2-1)))</f>
        <v>15685.090776159999</v>
      </c>
      <c r="BI11" s="47">
        <f>IF('Res Rent Roll'!$B11="","",IF(Rents!BI$3&lt;'Res Rent Roll'!$J11,'Res Rent Roll'!$H11*'Res Rent Roll'!$C11*(1+'Property Summary'!$L$18)^(Rents!BI$2-1),'Res Rent Roll'!$I11*'Res Rent Roll'!$C11*(1+'Property Summary'!$L$18)^(Rents!BI$2-1)))</f>
        <v>15685.090776159999</v>
      </c>
      <c r="BJ11" s="47">
        <f>IF('Res Rent Roll'!$B11="","",IF(Rents!BJ$3&lt;'Res Rent Roll'!$J11,'Res Rent Roll'!$H11*'Res Rent Roll'!$C11*(1+'Property Summary'!$L$18)^(Rents!BJ$2-1),'Res Rent Roll'!$I11*'Res Rent Roll'!$C11*(1+'Property Summary'!$L$18)^(Rents!BJ$2-1)))</f>
        <v>15685.090776159999</v>
      </c>
      <c r="BK11" s="47">
        <f>IF('Res Rent Roll'!$B11="","",IF(Rents!BK$3&lt;'Res Rent Roll'!$J11,'Res Rent Roll'!$H11*'Res Rent Roll'!$C11*(1+'Property Summary'!$L$18)^(Rents!BK$2-1),'Res Rent Roll'!$I11*'Res Rent Roll'!$C11*(1+'Property Summary'!$L$18)^(Rents!BK$2-1)))</f>
        <v>15685.090776159999</v>
      </c>
      <c r="BL11" s="47">
        <f>IF('Res Rent Roll'!$B11="","",IF(Rents!BL$3&lt;'Res Rent Roll'!$J11,'Res Rent Roll'!$H11*'Res Rent Roll'!$C11*(1+'Property Summary'!$L$18)^(Rents!BL$2-1),'Res Rent Roll'!$I11*'Res Rent Roll'!$C11*(1+'Property Summary'!$L$18)^(Rents!BL$2-1)))</f>
        <v>16155.643499444797</v>
      </c>
      <c r="BM11" s="47">
        <f>IF('Res Rent Roll'!$B11="","",IF(Rents!BM$3&lt;'Res Rent Roll'!$J11,'Res Rent Roll'!$H11*'Res Rent Roll'!$C11*(1+'Property Summary'!$L$18)^(Rents!BM$2-1),'Res Rent Roll'!$I11*'Res Rent Roll'!$C11*(1+'Property Summary'!$L$18)^(Rents!BM$2-1)))</f>
        <v>16155.643499444797</v>
      </c>
      <c r="BN11" s="47">
        <f>IF('Res Rent Roll'!$B11="","",IF(Rents!BN$3&lt;'Res Rent Roll'!$J11,'Res Rent Roll'!$H11*'Res Rent Roll'!$C11*(1+'Property Summary'!$L$18)^(Rents!BN$2-1),'Res Rent Roll'!$I11*'Res Rent Roll'!$C11*(1+'Property Summary'!$L$18)^(Rents!BN$2-1)))</f>
        <v>16155.643499444797</v>
      </c>
      <c r="BO11" s="47">
        <f>IF('Res Rent Roll'!$B11="","",IF(Rents!BO$3&lt;'Res Rent Roll'!$J11,'Res Rent Roll'!$H11*'Res Rent Roll'!$C11*(1+'Property Summary'!$L$18)^(Rents!BO$2-1),'Res Rent Roll'!$I11*'Res Rent Roll'!$C11*(1+'Property Summary'!$L$18)^(Rents!BO$2-1)))</f>
        <v>16155.643499444797</v>
      </c>
      <c r="BP11" s="47">
        <f>IF('Res Rent Roll'!$B11="","",IF(Rents!BP$3&lt;'Res Rent Roll'!$J11,'Res Rent Roll'!$H11*'Res Rent Roll'!$C11*(1+'Property Summary'!$L$18)^(Rents!BP$2-1),'Res Rent Roll'!$I11*'Res Rent Roll'!$C11*(1+'Property Summary'!$L$18)^(Rents!BP$2-1)))</f>
        <v>16155.643499444797</v>
      </c>
      <c r="BQ11" s="47">
        <f>IF('Res Rent Roll'!$B11="","",IF(Rents!BQ$3&lt;'Res Rent Roll'!$J11,'Res Rent Roll'!$H11*'Res Rent Roll'!$C11*(1+'Property Summary'!$L$18)^(Rents!BQ$2-1),'Res Rent Roll'!$I11*'Res Rent Roll'!$C11*(1+'Property Summary'!$L$18)^(Rents!BQ$2-1)))</f>
        <v>16155.643499444797</v>
      </c>
      <c r="BR11" s="47">
        <f>IF('Res Rent Roll'!$B11="","",IF(Rents!BR$3&lt;'Res Rent Roll'!$J11,'Res Rent Roll'!$H11*'Res Rent Roll'!$C11*(1+'Property Summary'!$L$18)^(Rents!BR$2-1),'Res Rent Roll'!$I11*'Res Rent Roll'!$C11*(1+'Property Summary'!$L$18)^(Rents!BR$2-1)))</f>
        <v>16155.643499444797</v>
      </c>
      <c r="BS11" s="47">
        <f>IF('Res Rent Roll'!$B11="","",IF(Rents!BS$3&lt;'Res Rent Roll'!$J11,'Res Rent Roll'!$H11*'Res Rent Roll'!$C11*(1+'Property Summary'!$L$18)^(Rents!BS$2-1),'Res Rent Roll'!$I11*'Res Rent Roll'!$C11*(1+'Property Summary'!$L$18)^(Rents!BS$2-1)))</f>
        <v>16155.643499444797</v>
      </c>
      <c r="BT11" s="47">
        <f>IF('Res Rent Roll'!$B11="","",IF(Rents!BT$3&lt;'Res Rent Roll'!$J11,'Res Rent Roll'!$H11*'Res Rent Roll'!$C11*(1+'Property Summary'!$L$18)^(Rents!BT$2-1),'Res Rent Roll'!$I11*'Res Rent Roll'!$C11*(1+'Property Summary'!$L$18)^(Rents!BT$2-1)))</f>
        <v>16155.643499444797</v>
      </c>
      <c r="BU11" s="47">
        <f>IF('Res Rent Roll'!$B11="","",IF(Rents!BU$3&lt;'Res Rent Roll'!$J11,'Res Rent Roll'!$H11*'Res Rent Roll'!$C11*(1+'Property Summary'!$L$18)^(Rents!BU$2-1),'Res Rent Roll'!$I11*'Res Rent Roll'!$C11*(1+'Property Summary'!$L$18)^(Rents!BU$2-1)))</f>
        <v>16155.643499444797</v>
      </c>
      <c r="BV11" s="47">
        <f>IF('Res Rent Roll'!$B11="","",IF(Rents!BV$3&lt;'Res Rent Roll'!$J11,'Res Rent Roll'!$H11*'Res Rent Roll'!$C11*(1+'Property Summary'!$L$18)^(Rents!BV$2-1),'Res Rent Roll'!$I11*'Res Rent Roll'!$C11*(1+'Property Summary'!$L$18)^(Rents!BV$2-1)))</f>
        <v>16155.643499444797</v>
      </c>
      <c r="BW11" s="47">
        <f>IF('Res Rent Roll'!$B11="","",IF(Rents!BW$3&lt;'Res Rent Roll'!$J11,'Res Rent Roll'!$H11*'Res Rent Roll'!$C11*(1+'Property Summary'!$L$18)^(Rents!BW$2-1),'Res Rent Roll'!$I11*'Res Rent Roll'!$C11*(1+'Property Summary'!$L$18)^(Rents!BW$2-1)))</f>
        <v>16155.643499444797</v>
      </c>
      <c r="BX11" s="47">
        <f>IF('Res Rent Roll'!$B11="","",IF(Rents!BX$3&lt;'Res Rent Roll'!$J11,'Res Rent Roll'!$H11*'Res Rent Roll'!$C11*(1+'Property Summary'!$L$18)^(Rents!BX$2-1),'Res Rent Roll'!$I11*'Res Rent Roll'!$C11*(1+'Property Summary'!$L$18)^(Rents!BX$2-1)))</f>
        <v>16640.312804428144</v>
      </c>
      <c r="BY11" s="47">
        <f>IF('Res Rent Roll'!$B11="","",IF(Rents!BY$3&lt;'Res Rent Roll'!$J11,'Res Rent Roll'!$H11*'Res Rent Roll'!$C11*(1+'Property Summary'!$L$18)^(Rents!BY$2-1),'Res Rent Roll'!$I11*'Res Rent Roll'!$C11*(1+'Property Summary'!$L$18)^(Rents!BY$2-1)))</f>
        <v>16640.312804428144</v>
      </c>
      <c r="BZ11" s="47">
        <f>IF('Res Rent Roll'!$B11="","",IF(Rents!BZ$3&lt;'Res Rent Roll'!$J11,'Res Rent Roll'!$H11*'Res Rent Roll'!$C11*(1+'Property Summary'!$L$18)^(Rents!BZ$2-1),'Res Rent Roll'!$I11*'Res Rent Roll'!$C11*(1+'Property Summary'!$L$18)^(Rents!BZ$2-1)))</f>
        <v>16640.312804428144</v>
      </c>
      <c r="CA11" s="47">
        <f>IF('Res Rent Roll'!$B11="","",IF(Rents!CA$3&lt;'Res Rent Roll'!$J11,'Res Rent Roll'!$H11*'Res Rent Roll'!$C11*(1+'Property Summary'!$L$18)^(Rents!CA$2-1),'Res Rent Roll'!$I11*'Res Rent Roll'!$C11*(1+'Property Summary'!$L$18)^(Rents!CA$2-1)))</f>
        <v>16640.312804428144</v>
      </c>
      <c r="CB11" s="47">
        <f>IF('Res Rent Roll'!$B11="","",IF(Rents!CB$3&lt;'Res Rent Roll'!$J11,'Res Rent Roll'!$H11*'Res Rent Roll'!$C11*(1+'Property Summary'!$L$18)^(Rents!CB$2-1),'Res Rent Roll'!$I11*'Res Rent Roll'!$C11*(1+'Property Summary'!$L$18)^(Rents!CB$2-1)))</f>
        <v>16640.312804428144</v>
      </c>
      <c r="CC11" s="47">
        <f>IF('Res Rent Roll'!$B11="","",IF(Rents!CC$3&lt;'Res Rent Roll'!$J11,'Res Rent Roll'!$H11*'Res Rent Roll'!$C11*(1+'Property Summary'!$L$18)^(Rents!CC$2-1),'Res Rent Roll'!$I11*'Res Rent Roll'!$C11*(1+'Property Summary'!$L$18)^(Rents!CC$2-1)))</f>
        <v>16640.312804428144</v>
      </c>
      <c r="CD11" s="47">
        <f>IF('Res Rent Roll'!$B11="","",IF(Rents!CD$3&lt;'Res Rent Roll'!$J11,'Res Rent Roll'!$H11*'Res Rent Roll'!$C11*(1+'Property Summary'!$L$18)^(Rents!CD$2-1),'Res Rent Roll'!$I11*'Res Rent Roll'!$C11*(1+'Property Summary'!$L$18)^(Rents!CD$2-1)))</f>
        <v>16640.312804428144</v>
      </c>
      <c r="CE11" s="47">
        <f>IF('Res Rent Roll'!$B11="","",IF(Rents!CE$3&lt;'Res Rent Roll'!$J11,'Res Rent Roll'!$H11*'Res Rent Roll'!$C11*(1+'Property Summary'!$L$18)^(Rents!CE$2-1),'Res Rent Roll'!$I11*'Res Rent Roll'!$C11*(1+'Property Summary'!$L$18)^(Rents!CE$2-1)))</f>
        <v>16640.312804428144</v>
      </c>
      <c r="CF11" s="47">
        <f>IF('Res Rent Roll'!$B11="","",IF(Rents!CF$3&lt;'Res Rent Roll'!$J11,'Res Rent Roll'!$H11*'Res Rent Roll'!$C11*(1+'Property Summary'!$L$18)^(Rents!CF$2-1),'Res Rent Roll'!$I11*'Res Rent Roll'!$C11*(1+'Property Summary'!$L$18)^(Rents!CF$2-1)))</f>
        <v>16640.312804428144</v>
      </c>
      <c r="CG11" s="47">
        <f>IF('Res Rent Roll'!$B11="","",IF(Rents!CG$3&lt;'Res Rent Roll'!$J11,'Res Rent Roll'!$H11*'Res Rent Roll'!$C11*(1+'Property Summary'!$L$18)^(Rents!CG$2-1),'Res Rent Roll'!$I11*'Res Rent Roll'!$C11*(1+'Property Summary'!$L$18)^(Rents!CG$2-1)))</f>
        <v>16640.312804428144</v>
      </c>
      <c r="CH11" s="47">
        <f>IF('Res Rent Roll'!$B11="","",IF(Rents!CH$3&lt;'Res Rent Roll'!$J11,'Res Rent Roll'!$H11*'Res Rent Roll'!$C11*(1+'Property Summary'!$L$18)^(Rents!CH$2-1),'Res Rent Roll'!$I11*'Res Rent Roll'!$C11*(1+'Property Summary'!$L$18)^(Rents!CH$2-1)))</f>
        <v>16640.312804428144</v>
      </c>
      <c r="CI11" s="47">
        <f>IF('Res Rent Roll'!$B11="","",IF(Rents!CI$3&lt;'Res Rent Roll'!$J11,'Res Rent Roll'!$H11*'Res Rent Roll'!$C11*(1+'Property Summary'!$L$18)^(Rents!CI$2-1),'Res Rent Roll'!$I11*'Res Rent Roll'!$C11*(1+'Property Summary'!$L$18)^(Rents!CI$2-1)))</f>
        <v>16640.312804428144</v>
      </c>
      <c r="CJ11" s="47">
        <f>IF('Res Rent Roll'!$B11="","",IF(Rents!CJ$3&lt;'Res Rent Roll'!$J11,'Res Rent Roll'!$H11*'Res Rent Roll'!$C11*(1+'Property Summary'!$L$18)^(Rents!CJ$2-1),'Res Rent Roll'!$I11*'Res Rent Roll'!$C11*(1+'Property Summary'!$L$18)^(Rents!CJ$2-1)))</f>
        <v>17139.52218856099</v>
      </c>
      <c r="CK11" s="47">
        <f>IF('Res Rent Roll'!$B11="","",IF(Rents!CK$3&lt;'Res Rent Roll'!$J11,'Res Rent Roll'!$H11*'Res Rent Roll'!$C11*(1+'Property Summary'!$L$18)^(Rents!CK$2-1),'Res Rent Roll'!$I11*'Res Rent Roll'!$C11*(1+'Property Summary'!$L$18)^(Rents!CK$2-1)))</f>
        <v>17139.52218856099</v>
      </c>
      <c r="CL11" s="47">
        <f>IF('Res Rent Roll'!$B11="","",IF(Rents!CL$3&lt;'Res Rent Roll'!$J11,'Res Rent Roll'!$H11*'Res Rent Roll'!$C11*(1+'Property Summary'!$L$18)^(Rents!CL$2-1),'Res Rent Roll'!$I11*'Res Rent Roll'!$C11*(1+'Property Summary'!$L$18)^(Rents!CL$2-1)))</f>
        <v>17139.52218856099</v>
      </c>
      <c r="CM11" s="47">
        <f>IF('Res Rent Roll'!$B11="","",IF(Rents!CM$3&lt;'Res Rent Roll'!$J11,'Res Rent Roll'!$H11*'Res Rent Roll'!$C11*(1+'Property Summary'!$L$18)^(Rents!CM$2-1),'Res Rent Roll'!$I11*'Res Rent Roll'!$C11*(1+'Property Summary'!$L$18)^(Rents!CM$2-1)))</f>
        <v>17139.52218856099</v>
      </c>
      <c r="CN11" s="47">
        <f>IF('Res Rent Roll'!$B11="","",IF(Rents!CN$3&lt;'Res Rent Roll'!$J11,'Res Rent Roll'!$H11*'Res Rent Roll'!$C11*(1+'Property Summary'!$L$18)^(Rents!CN$2-1),'Res Rent Roll'!$I11*'Res Rent Roll'!$C11*(1+'Property Summary'!$L$18)^(Rents!CN$2-1)))</f>
        <v>17139.52218856099</v>
      </c>
      <c r="CO11" s="47">
        <f>IF('Res Rent Roll'!$B11="","",IF(Rents!CO$3&lt;'Res Rent Roll'!$J11,'Res Rent Roll'!$H11*'Res Rent Roll'!$C11*(1+'Property Summary'!$L$18)^(Rents!CO$2-1),'Res Rent Roll'!$I11*'Res Rent Roll'!$C11*(1+'Property Summary'!$L$18)^(Rents!CO$2-1)))</f>
        <v>17139.52218856099</v>
      </c>
      <c r="CP11" s="47">
        <f>IF('Res Rent Roll'!$B11="","",IF(Rents!CP$3&lt;'Res Rent Roll'!$J11,'Res Rent Roll'!$H11*'Res Rent Roll'!$C11*(1+'Property Summary'!$L$18)^(Rents!CP$2-1),'Res Rent Roll'!$I11*'Res Rent Roll'!$C11*(1+'Property Summary'!$L$18)^(Rents!CP$2-1)))</f>
        <v>17139.52218856099</v>
      </c>
      <c r="CQ11" s="47">
        <f>IF('Res Rent Roll'!$B11="","",IF(Rents!CQ$3&lt;'Res Rent Roll'!$J11,'Res Rent Roll'!$H11*'Res Rent Roll'!$C11*(1+'Property Summary'!$L$18)^(Rents!CQ$2-1),'Res Rent Roll'!$I11*'Res Rent Roll'!$C11*(1+'Property Summary'!$L$18)^(Rents!CQ$2-1)))</f>
        <v>17139.52218856099</v>
      </c>
      <c r="CR11" s="47">
        <f>IF('Res Rent Roll'!$B11="","",IF(Rents!CR$3&lt;'Res Rent Roll'!$J11,'Res Rent Roll'!$H11*'Res Rent Roll'!$C11*(1+'Property Summary'!$L$18)^(Rents!CR$2-1),'Res Rent Roll'!$I11*'Res Rent Roll'!$C11*(1+'Property Summary'!$L$18)^(Rents!CR$2-1)))</f>
        <v>17139.52218856099</v>
      </c>
      <c r="CS11" s="47">
        <f>IF('Res Rent Roll'!$B11="","",IF(Rents!CS$3&lt;'Res Rent Roll'!$J11,'Res Rent Roll'!$H11*'Res Rent Roll'!$C11*(1+'Property Summary'!$L$18)^(Rents!CS$2-1),'Res Rent Roll'!$I11*'Res Rent Roll'!$C11*(1+'Property Summary'!$L$18)^(Rents!CS$2-1)))</f>
        <v>17139.52218856099</v>
      </c>
      <c r="CT11" s="47">
        <f>IF('Res Rent Roll'!$B11="","",IF(Rents!CT$3&lt;'Res Rent Roll'!$J11,'Res Rent Roll'!$H11*'Res Rent Roll'!$C11*(1+'Property Summary'!$L$18)^(Rents!CT$2-1),'Res Rent Roll'!$I11*'Res Rent Roll'!$C11*(1+'Property Summary'!$L$18)^(Rents!CT$2-1)))</f>
        <v>17139.52218856099</v>
      </c>
      <c r="CU11" s="47">
        <f>IF('Res Rent Roll'!$B11="","",IF(Rents!CU$3&lt;'Res Rent Roll'!$J11,'Res Rent Roll'!$H11*'Res Rent Roll'!$C11*(1+'Property Summary'!$L$18)^(Rents!CU$2-1),'Res Rent Roll'!$I11*'Res Rent Roll'!$C11*(1+'Property Summary'!$L$18)^(Rents!CU$2-1)))</f>
        <v>17139.52218856099</v>
      </c>
      <c r="CV11" s="47">
        <f>IF('Res Rent Roll'!$B11="","",IF(Rents!CV$3&lt;'Res Rent Roll'!$J11,'Res Rent Roll'!$H11*'Res Rent Roll'!$C11*(1+'Property Summary'!$L$18)^(Rents!CV$2-1),'Res Rent Roll'!$I11*'Res Rent Roll'!$C11*(1+'Property Summary'!$L$18)^(Rents!CV$2-1)))</f>
        <v>17653.707854217817</v>
      </c>
      <c r="CW11" s="47">
        <f>IF('Res Rent Roll'!$B11="","",IF(Rents!CW$3&lt;'Res Rent Roll'!$J11,'Res Rent Roll'!$H11*'Res Rent Roll'!$C11*(1+'Property Summary'!$L$18)^(Rents!CW$2-1),'Res Rent Roll'!$I11*'Res Rent Roll'!$C11*(1+'Property Summary'!$L$18)^(Rents!CW$2-1)))</f>
        <v>17653.707854217817</v>
      </c>
      <c r="CX11" s="47">
        <f>IF('Res Rent Roll'!$B11="","",IF(Rents!CX$3&lt;'Res Rent Roll'!$J11,'Res Rent Roll'!$H11*'Res Rent Roll'!$C11*(1+'Property Summary'!$L$18)^(Rents!CX$2-1),'Res Rent Roll'!$I11*'Res Rent Roll'!$C11*(1+'Property Summary'!$L$18)^(Rents!CX$2-1)))</f>
        <v>17653.707854217817</v>
      </c>
      <c r="CY11" s="47">
        <f>IF('Res Rent Roll'!$B11="","",IF(Rents!CY$3&lt;'Res Rent Roll'!$J11,'Res Rent Roll'!$H11*'Res Rent Roll'!$C11*(1+'Property Summary'!$L$18)^(Rents!CY$2-1),'Res Rent Roll'!$I11*'Res Rent Roll'!$C11*(1+'Property Summary'!$L$18)^(Rents!CY$2-1)))</f>
        <v>17653.707854217817</v>
      </c>
      <c r="CZ11" s="47">
        <f>IF('Res Rent Roll'!$B11="","",IF(Rents!CZ$3&lt;'Res Rent Roll'!$J11,'Res Rent Roll'!$H11*'Res Rent Roll'!$C11*(1+'Property Summary'!$L$18)^(Rents!CZ$2-1),'Res Rent Roll'!$I11*'Res Rent Roll'!$C11*(1+'Property Summary'!$L$18)^(Rents!CZ$2-1)))</f>
        <v>17653.707854217817</v>
      </c>
      <c r="DA11" s="47">
        <f>IF('Res Rent Roll'!$B11="","",IF(Rents!DA$3&lt;'Res Rent Roll'!$J11,'Res Rent Roll'!$H11*'Res Rent Roll'!$C11*(1+'Property Summary'!$L$18)^(Rents!DA$2-1),'Res Rent Roll'!$I11*'Res Rent Roll'!$C11*(1+'Property Summary'!$L$18)^(Rents!DA$2-1)))</f>
        <v>17653.707854217817</v>
      </c>
      <c r="DB11" s="47">
        <f>IF('Res Rent Roll'!$B11="","",IF(Rents!DB$3&lt;'Res Rent Roll'!$J11,'Res Rent Roll'!$H11*'Res Rent Roll'!$C11*(1+'Property Summary'!$L$18)^(Rents!DB$2-1),'Res Rent Roll'!$I11*'Res Rent Roll'!$C11*(1+'Property Summary'!$L$18)^(Rents!DB$2-1)))</f>
        <v>17653.707854217817</v>
      </c>
      <c r="DC11" s="47">
        <f>IF('Res Rent Roll'!$B11="","",IF(Rents!DC$3&lt;'Res Rent Roll'!$J11,'Res Rent Roll'!$H11*'Res Rent Roll'!$C11*(1+'Property Summary'!$L$18)^(Rents!DC$2-1),'Res Rent Roll'!$I11*'Res Rent Roll'!$C11*(1+'Property Summary'!$L$18)^(Rents!DC$2-1)))</f>
        <v>17653.707854217817</v>
      </c>
      <c r="DD11" s="47">
        <f>IF('Res Rent Roll'!$B11="","",IF(Rents!DD$3&lt;'Res Rent Roll'!$J11,'Res Rent Roll'!$H11*'Res Rent Roll'!$C11*(1+'Property Summary'!$L$18)^(Rents!DD$2-1),'Res Rent Roll'!$I11*'Res Rent Roll'!$C11*(1+'Property Summary'!$L$18)^(Rents!DD$2-1)))</f>
        <v>17653.707854217817</v>
      </c>
      <c r="DE11" s="47">
        <f>IF('Res Rent Roll'!$B11="","",IF(Rents!DE$3&lt;'Res Rent Roll'!$J11,'Res Rent Roll'!$H11*'Res Rent Roll'!$C11*(1+'Property Summary'!$L$18)^(Rents!DE$2-1),'Res Rent Roll'!$I11*'Res Rent Roll'!$C11*(1+'Property Summary'!$L$18)^(Rents!DE$2-1)))</f>
        <v>17653.707854217817</v>
      </c>
      <c r="DF11" s="47">
        <f>IF('Res Rent Roll'!$B11="","",IF(Rents!DF$3&lt;'Res Rent Roll'!$J11,'Res Rent Roll'!$H11*'Res Rent Roll'!$C11*(1+'Property Summary'!$L$18)^(Rents!DF$2-1),'Res Rent Roll'!$I11*'Res Rent Roll'!$C11*(1+'Property Summary'!$L$18)^(Rents!DF$2-1)))</f>
        <v>17653.707854217817</v>
      </c>
      <c r="DG11" s="47">
        <f>IF('Res Rent Roll'!$B11="","",IF(Rents!DG$3&lt;'Res Rent Roll'!$J11,'Res Rent Roll'!$H11*'Res Rent Roll'!$C11*(1+'Property Summary'!$L$18)^(Rents!DG$2-1),'Res Rent Roll'!$I11*'Res Rent Roll'!$C11*(1+'Property Summary'!$L$18)^(Rents!DG$2-1)))</f>
        <v>17653.707854217817</v>
      </c>
      <c r="DH11" s="47">
        <f>IF('Res Rent Roll'!$B11="","",IF(Rents!DH$3&lt;'Res Rent Roll'!$J11,'Res Rent Roll'!$H11*'Res Rent Roll'!$C11*(1+'Property Summary'!$L$18)^(Rents!DH$2-1),'Res Rent Roll'!$I11*'Res Rent Roll'!$C11*(1+'Property Summary'!$L$18)^(Rents!DH$2-1)))</f>
        <v>18183.31908984435</v>
      </c>
      <c r="DI11" s="47">
        <f>IF('Res Rent Roll'!$B11="","",IF(Rents!DI$3&lt;'Res Rent Roll'!$J11,'Res Rent Roll'!$H11*'Res Rent Roll'!$C11*(1+'Property Summary'!$L$18)^(Rents!DI$2-1),'Res Rent Roll'!$I11*'Res Rent Roll'!$C11*(1+'Property Summary'!$L$18)^(Rents!DI$2-1)))</f>
        <v>18183.31908984435</v>
      </c>
      <c r="DJ11" s="47">
        <f>IF('Res Rent Roll'!$B11="","",IF(Rents!DJ$3&lt;'Res Rent Roll'!$J11,'Res Rent Roll'!$H11*'Res Rent Roll'!$C11*(1+'Property Summary'!$L$18)^(Rents!DJ$2-1),'Res Rent Roll'!$I11*'Res Rent Roll'!$C11*(1+'Property Summary'!$L$18)^(Rents!DJ$2-1)))</f>
        <v>18183.31908984435</v>
      </c>
      <c r="DK11" s="47">
        <f>IF('Res Rent Roll'!$B11="","",IF(Rents!DK$3&lt;'Res Rent Roll'!$J11,'Res Rent Roll'!$H11*'Res Rent Roll'!$C11*(1+'Property Summary'!$L$18)^(Rents!DK$2-1),'Res Rent Roll'!$I11*'Res Rent Roll'!$C11*(1+'Property Summary'!$L$18)^(Rents!DK$2-1)))</f>
        <v>18183.31908984435</v>
      </c>
      <c r="DL11" s="47">
        <f>IF('Res Rent Roll'!$B11="","",IF(Rents!DL$3&lt;'Res Rent Roll'!$J11,'Res Rent Roll'!$H11*'Res Rent Roll'!$C11*(1+'Property Summary'!$L$18)^(Rents!DL$2-1),'Res Rent Roll'!$I11*'Res Rent Roll'!$C11*(1+'Property Summary'!$L$18)^(Rents!DL$2-1)))</f>
        <v>18183.31908984435</v>
      </c>
      <c r="DM11" s="47">
        <f>IF('Res Rent Roll'!$B11="","",IF(Rents!DM$3&lt;'Res Rent Roll'!$J11,'Res Rent Roll'!$H11*'Res Rent Roll'!$C11*(1+'Property Summary'!$L$18)^(Rents!DM$2-1),'Res Rent Roll'!$I11*'Res Rent Roll'!$C11*(1+'Property Summary'!$L$18)^(Rents!DM$2-1)))</f>
        <v>18183.31908984435</v>
      </c>
      <c r="DN11" s="47">
        <f>IF('Res Rent Roll'!$B11="","",IF(Rents!DN$3&lt;'Res Rent Roll'!$J11,'Res Rent Roll'!$H11*'Res Rent Roll'!$C11*(1+'Property Summary'!$L$18)^(Rents!DN$2-1),'Res Rent Roll'!$I11*'Res Rent Roll'!$C11*(1+'Property Summary'!$L$18)^(Rents!DN$2-1)))</f>
        <v>18183.31908984435</v>
      </c>
      <c r="DO11" s="47">
        <f>IF('Res Rent Roll'!$B11="","",IF(Rents!DO$3&lt;'Res Rent Roll'!$J11,'Res Rent Roll'!$H11*'Res Rent Roll'!$C11*(1+'Property Summary'!$L$18)^(Rents!DO$2-1),'Res Rent Roll'!$I11*'Res Rent Roll'!$C11*(1+'Property Summary'!$L$18)^(Rents!DO$2-1)))</f>
        <v>18183.31908984435</v>
      </c>
      <c r="DP11" s="47">
        <f>IF('Res Rent Roll'!$B11="","",IF(Rents!DP$3&lt;'Res Rent Roll'!$J11,'Res Rent Roll'!$H11*'Res Rent Roll'!$C11*(1+'Property Summary'!$L$18)^(Rents!DP$2-1),'Res Rent Roll'!$I11*'Res Rent Roll'!$C11*(1+'Property Summary'!$L$18)^(Rents!DP$2-1)))</f>
        <v>18183.31908984435</v>
      </c>
      <c r="DQ11" s="47">
        <f>IF('Res Rent Roll'!$B11="","",IF(Rents!DQ$3&lt;'Res Rent Roll'!$J11,'Res Rent Roll'!$H11*'Res Rent Roll'!$C11*(1+'Property Summary'!$L$18)^(Rents!DQ$2-1),'Res Rent Roll'!$I11*'Res Rent Roll'!$C11*(1+'Property Summary'!$L$18)^(Rents!DQ$2-1)))</f>
        <v>18183.31908984435</v>
      </c>
      <c r="DR11" s="47">
        <f>IF('Res Rent Roll'!$B11="","",IF(Rents!DR$3&lt;'Res Rent Roll'!$J11,'Res Rent Roll'!$H11*'Res Rent Roll'!$C11*(1+'Property Summary'!$L$18)^(Rents!DR$2-1),'Res Rent Roll'!$I11*'Res Rent Roll'!$C11*(1+'Property Summary'!$L$18)^(Rents!DR$2-1)))</f>
        <v>18183.31908984435</v>
      </c>
      <c r="DS11" s="47">
        <f>IF('Res Rent Roll'!$B11="","",IF(Rents!DS$3&lt;'Res Rent Roll'!$J11,'Res Rent Roll'!$H11*'Res Rent Roll'!$C11*(1+'Property Summary'!$L$18)^(Rents!DS$2-1),'Res Rent Roll'!$I11*'Res Rent Roll'!$C11*(1+'Property Summary'!$L$18)^(Rents!DS$2-1)))</f>
        <v>18183.31908984435</v>
      </c>
      <c r="DT11" s="47">
        <f>IF('Res Rent Roll'!$B11="","",IF(Rents!DT$3&lt;'Res Rent Roll'!$J11,'Res Rent Roll'!$H11*'Res Rent Roll'!$C11*(1+'Property Summary'!$L$18)^(Rents!DT$2-1),'Res Rent Roll'!$I11*'Res Rent Roll'!$C11*(1+'Property Summary'!$L$18)^(Rents!DT$2-1)))</f>
        <v>18728.818662539681</v>
      </c>
      <c r="DU11" s="47">
        <f>IF('Res Rent Roll'!$B11="","",IF(Rents!DU$3&lt;'Res Rent Roll'!$J11,'Res Rent Roll'!$H11*'Res Rent Roll'!$C11*(1+'Property Summary'!$L$18)^(Rents!DU$2-1),'Res Rent Roll'!$I11*'Res Rent Roll'!$C11*(1+'Property Summary'!$L$18)^(Rents!DU$2-1)))</f>
        <v>18728.818662539681</v>
      </c>
      <c r="DV11" s="47">
        <f>IF('Res Rent Roll'!$B11="","",IF(Rents!DV$3&lt;'Res Rent Roll'!$J11,'Res Rent Roll'!$H11*'Res Rent Roll'!$C11*(1+'Property Summary'!$L$18)^(Rents!DV$2-1),'Res Rent Roll'!$I11*'Res Rent Roll'!$C11*(1+'Property Summary'!$L$18)^(Rents!DV$2-1)))</f>
        <v>18728.818662539681</v>
      </c>
      <c r="DW11" s="47">
        <f>IF('Res Rent Roll'!$B11="","",IF(Rents!DW$3&lt;'Res Rent Roll'!$J11,'Res Rent Roll'!$H11*'Res Rent Roll'!$C11*(1+'Property Summary'!$L$18)^(Rents!DW$2-1),'Res Rent Roll'!$I11*'Res Rent Roll'!$C11*(1+'Property Summary'!$L$18)^(Rents!DW$2-1)))</f>
        <v>18728.818662539681</v>
      </c>
      <c r="DX11" s="47">
        <f>IF('Res Rent Roll'!$B11="","",IF(Rents!DX$3&lt;'Res Rent Roll'!$J11,'Res Rent Roll'!$H11*'Res Rent Roll'!$C11*(1+'Property Summary'!$L$18)^(Rents!DX$2-1),'Res Rent Roll'!$I11*'Res Rent Roll'!$C11*(1+'Property Summary'!$L$18)^(Rents!DX$2-1)))</f>
        <v>18728.818662539681</v>
      </c>
      <c r="DY11" s="47">
        <f>IF('Res Rent Roll'!$B11="","",IF(Rents!DY$3&lt;'Res Rent Roll'!$J11,'Res Rent Roll'!$H11*'Res Rent Roll'!$C11*(1+'Property Summary'!$L$18)^(Rents!DY$2-1),'Res Rent Roll'!$I11*'Res Rent Roll'!$C11*(1+'Property Summary'!$L$18)^(Rents!DY$2-1)))</f>
        <v>18728.818662539681</v>
      </c>
      <c r="DZ11" s="47">
        <f>IF('Res Rent Roll'!$B11="","",IF(Rents!DZ$3&lt;'Res Rent Roll'!$J11,'Res Rent Roll'!$H11*'Res Rent Roll'!$C11*(1+'Property Summary'!$L$18)^(Rents!DZ$2-1),'Res Rent Roll'!$I11*'Res Rent Roll'!$C11*(1+'Property Summary'!$L$18)^(Rents!DZ$2-1)))</f>
        <v>18728.818662539681</v>
      </c>
      <c r="EA11" s="47">
        <f>IF('Res Rent Roll'!$B11="","",IF(Rents!EA$3&lt;'Res Rent Roll'!$J11,'Res Rent Roll'!$H11*'Res Rent Roll'!$C11*(1+'Property Summary'!$L$18)^(Rents!EA$2-1),'Res Rent Roll'!$I11*'Res Rent Roll'!$C11*(1+'Property Summary'!$L$18)^(Rents!EA$2-1)))</f>
        <v>18728.818662539681</v>
      </c>
      <c r="EB11" s="47">
        <f>IF('Res Rent Roll'!$B11="","",IF(Rents!EB$3&lt;'Res Rent Roll'!$J11,'Res Rent Roll'!$H11*'Res Rent Roll'!$C11*(1+'Property Summary'!$L$18)^(Rents!EB$2-1),'Res Rent Roll'!$I11*'Res Rent Roll'!$C11*(1+'Property Summary'!$L$18)^(Rents!EB$2-1)))</f>
        <v>18728.818662539681</v>
      </c>
      <c r="EC11" s="47">
        <f>IF('Res Rent Roll'!$B11="","",IF(Rents!EC$3&lt;'Res Rent Roll'!$J11,'Res Rent Roll'!$H11*'Res Rent Roll'!$C11*(1+'Property Summary'!$L$18)^(Rents!EC$2-1),'Res Rent Roll'!$I11*'Res Rent Roll'!$C11*(1+'Property Summary'!$L$18)^(Rents!EC$2-1)))</f>
        <v>18728.818662539681</v>
      </c>
      <c r="ED11" s="47">
        <f>IF('Res Rent Roll'!$B11="","",IF(Rents!ED$3&lt;'Res Rent Roll'!$J11,'Res Rent Roll'!$H11*'Res Rent Roll'!$C11*(1+'Property Summary'!$L$18)^(Rents!ED$2-1),'Res Rent Roll'!$I11*'Res Rent Roll'!$C11*(1+'Property Summary'!$L$18)^(Rents!ED$2-1)))</f>
        <v>18728.818662539681</v>
      </c>
      <c r="EE11" s="47">
        <f>IF('Res Rent Roll'!$B11="","",IF(Rents!EE$3&lt;'Res Rent Roll'!$J11,'Res Rent Roll'!$H11*'Res Rent Roll'!$C11*(1+'Property Summary'!$L$18)^(Rents!EE$2-1),'Res Rent Roll'!$I11*'Res Rent Roll'!$C11*(1+'Property Summary'!$L$18)^(Rents!EE$2-1)))</f>
        <v>18728.818662539681</v>
      </c>
      <c r="EF11" s="47">
        <f>IF('Res Rent Roll'!$B11="","",IF(Rents!EF$3&lt;'Res Rent Roll'!$J11,'Res Rent Roll'!$H11*'Res Rent Roll'!$C11*(1+'Property Summary'!$L$18)^(Rents!EF$2-1),'Res Rent Roll'!$I11*'Res Rent Roll'!$C11*(1+'Property Summary'!$L$18)^(Rents!EF$2-1)))</f>
        <v>19290.683222415872</v>
      </c>
      <c r="EG11" s="47">
        <f>IF('Res Rent Roll'!$B11="","",IF(Rents!EG$3&lt;'Res Rent Roll'!$J11,'Res Rent Roll'!$H11*'Res Rent Roll'!$C11*(1+'Property Summary'!$L$18)^(Rents!EG$2-1),'Res Rent Roll'!$I11*'Res Rent Roll'!$C11*(1+'Property Summary'!$L$18)^(Rents!EG$2-1)))</f>
        <v>19290.683222415872</v>
      </c>
      <c r="EH11" s="47">
        <f>IF('Res Rent Roll'!$B11="","",IF(Rents!EH$3&lt;'Res Rent Roll'!$J11,'Res Rent Roll'!$H11*'Res Rent Roll'!$C11*(1+'Property Summary'!$L$18)^(Rents!EH$2-1),'Res Rent Roll'!$I11*'Res Rent Roll'!$C11*(1+'Property Summary'!$L$18)^(Rents!EH$2-1)))</f>
        <v>19290.683222415872</v>
      </c>
      <c r="EI11" s="47">
        <f>IF('Res Rent Roll'!$B11="","",IF(Rents!EI$3&lt;'Res Rent Roll'!$J11,'Res Rent Roll'!$H11*'Res Rent Roll'!$C11*(1+'Property Summary'!$L$18)^(Rents!EI$2-1),'Res Rent Roll'!$I11*'Res Rent Roll'!$C11*(1+'Property Summary'!$L$18)^(Rents!EI$2-1)))</f>
        <v>19290.683222415872</v>
      </c>
      <c r="EJ11" s="47">
        <f>IF('Res Rent Roll'!$B11="","",IF(Rents!EJ$3&lt;'Res Rent Roll'!$J11,'Res Rent Roll'!$H11*'Res Rent Roll'!$C11*(1+'Property Summary'!$L$18)^(Rents!EJ$2-1),'Res Rent Roll'!$I11*'Res Rent Roll'!$C11*(1+'Property Summary'!$L$18)^(Rents!EJ$2-1)))</f>
        <v>19290.683222415872</v>
      </c>
      <c r="EK11" s="47">
        <f>IF('Res Rent Roll'!$B11="","",IF(Rents!EK$3&lt;'Res Rent Roll'!$J11,'Res Rent Roll'!$H11*'Res Rent Roll'!$C11*(1+'Property Summary'!$L$18)^(Rents!EK$2-1),'Res Rent Roll'!$I11*'Res Rent Roll'!$C11*(1+'Property Summary'!$L$18)^(Rents!EK$2-1)))</f>
        <v>19290.683222415872</v>
      </c>
      <c r="EL11" s="47">
        <f>IF('Res Rent Roll'!$B11="","",IF(Rents!EL$3&lt;'Res Rent Roll'!$J11,'Res Rent Roll'!$H11*'Res Rent Roll'!$C11*(1+'Property Summary'!$L$18)^(Rents!EL$2-1),'Res Rent Roll'!$I11*'Res Rent Roll'!$C11*(1+'Property Summary'!$L$18)^(Rents!EL$2-1)))</f>
        <v>19290.683222415872</v>
      </c>
      <c r="EM11" s="47">
        <f>IF('Res Rent Roll'!$B11="","",IF(Rents!EM$3&lt;'Res Rent Roll'!$J11,'Res Rent Roll'!$H11*'Res Rent Roll'!$C11*(1+'Property Summary'!$L$18)^(Rents!EM$2-1),'Res Rent Roll'!$I11*'Res Rent Roll'!$C11*(1+'Property Summary'!$L$18)^(Rents!EM$2-1)))</f>
        <v>19290.683222415872</v>
      </c>
      <c r="EN11" s="47">
        <f>IF('Res Rent Roll'!$B11="","",IF(Rents!EN$3&lt;'Res Rent Roll'!$J11,'Res Rent Roll'!$H11*'Res Rent Roll'!$C11*(1+'Property Summary'!$L$18)^(Rents!EN$2-1),'Res Rent Roll'!$I11*'Res Rent Roll'!$C11*(1+'Property Summary'!$L$18)^(Rents!EN$2-1)))</f>
        <v>19290.683222415872</v>
      </c>
      <c r="EO11" s="47">
        <f>IF('Res Rent Roll'!$B11="","",IF(Rents!EO$3&lt;'Res Rent Roll'!$J11,'Res Rent Roll'!$H11*'Res Rent Roll'!$C11*(1+'Property Summary'!$L$18)^(Rents!EO$2-1),'Res Rent Roll'!$I11*'Res Rent Roll'!$C11*(1+'Property Summary'!$L$18)^(Rents!EO$2-1)))</f>
        <v>19290.683222415872</v>
      </c>
      <c r="EP11" s="47">
        <f>IF('Res Rent Roll'!$B11="","",IF(Rents!EP$3&lt;'Res Rent Roll'!$J11,'Res Rent Roll'!$H11*'Res Rent Roll'!$C11*(1+'Property Summary'!$L$18)^(Rents!EP$2-1),'Res Rent Roll'!$I11*'Res Rent Roll'!$C11*(1+'Property Summary'!$L$18)^(Rents!EP$2-1)))</f>
        <v>19290.683222415872</v>
      </c>
      <c r="EQ11" s="47">
        <f>IF('Res Rent Roll'!$B11="","",IF(Rents!EQ$3&lt;'Res Rent Roll'!$J11,'Res Rent Roll'!$H11*'Res Rent Roll'!$C11*(1+'Property Summary'!$L$18)^(Rents!EQ$2-1),'Res Rent Roll'!$I11*'Res Rent Roll'!$C11*(1+'Property Summary'!$L$18)^(Rents!EQ$2-1)))</f>
        <v>19290.683222415872</v>
      </c>
      <c r="ER11" s="47">
        <f>IF('Res Rent Roll'!$B11="","",IF(Rents!ER$3&lt;'Res Rent Roll'!$J11,'Res Rent Roll'!$H11*'Res Rent Roll'!$C11*(1+'Property Summary'!$L$18)^(Rents!ER$2-1),'Res Rent Roll'!$I11*'Res Rent Roll'!$C11*(1+'Property Summary'!$L$18)^(Rents!ER$2-1)))</f>
        <v>19869.403719088346</v>
      </c>
      <c r="ES11" s="47">
        <f>IF('Res Rent Roll'!$B11="","",IF(Rents!ES$3&lt;'Res Rent Roll'!$J11,'Res Rent Roll'!$H11*'Res Rent Roll'!$C11*(1+'Property Summary'!$L$18)^(Rents!ES$2-1),'Res Rent Roll'!$I11*'Res Rent Roll'!$C11*(1+'Property Summary'!$L$18)^(Rents!ES$2-1)))</f>
        <v>19869.403719088346</v>
      </c>
      <c r="ET11" s="47">
        <f>IF('Res Rent Roll'!$B11="","",IF(Rents!ET$3&lt;'Res Rent Roll'!$J11,'Res Rent Roll'!$H11*'Res Rent Roll'!$C11*(1+'Property Summary'!$L$18)^(Rents!ET$2-1),'Res Rent Roll'!$I11*'Res Rent Roll'!$C11*(1+'Property Summary'!$L$18)^(Rents!ET$2-1)))</f>
        <v>19869.403719088346</v>
      </c>
      <c r="EU11" s="47">
        <f>IF('Res Rent Roll'!$B11="","",IF(Rents!EU$3&lt;'Res Rent Roll'!$J11,'Res Rent Roll'!$H11*'Res Rent Roll'!$C11*(1+'Property Summary'!$L$18)^(Rents!EU$2-1),'Res Rent Roll'!$I11*'Res Rent Roll'!$C11*(1+'Property Summary'!$L$18)^(Rents!EU$2-1)))</f>
        <v>19869.403719088346</v>
      </c>
      <c r="EV11" s="47">
        <f>IF('Res Rent Roll'!$B11="","",IF(Rents!EV$3&lt;'Res Rent Roll'!$J11,'Res Rent Roll'!$H11*'Res Rent Roll'!$C11*(1+'Property Summary'!$L$18)^(Rents!EV$2-1),'Res Rent Roll'!$I11*'Res Rent Roll'!$C11*(1+'Property Summary'!$L$18)^(Rents!EV$2-1)))</f>
        <v>19869.403719088346</v>
      </c>
      <c r="EW11" s="47">
        <f>IF('Res Rent Roll'!$B11="","",IF(Rents!EW$3&lt;'Res Rent Roll'!$J11,'Res Rent Roll'!$H11*'Res Rent Roll'!$C11*(1+'Property Summary'!$L$18)^(Rents!EW$2-1),'Res Rent Roll'!$I11*'Res Rent Roll'!$C11*(1+'Property Summary'!$L$18)^(Rents!EW$2-1)))</f>
        <v>19869.403719088346</v>
      </c>
      <c r="EX11" s="47">
        <f>IF('Res Rent Roll'!$B11="","",IF(Rents!EX$3&lt;'Res Rent Roll'!$J11,'Res Rent Roll'!$H11*'Res Rent Roll'!$C11*(1+'Property Summary'!$L$18)^(Rents!EX$2-1),'Res Rent Roll'!$I11*'Res Rent Roll'!$C11*(1+'Property Summary'!$L$18)^(Rents!EX$2-1)))</f>
        <v>19869.403719088346</v>
      </c>
      <c r="EY11" s="47">
        <f>IF('Res Rent Roll'!$B11="","",IF(Rents!EY$3&lt;'Res Rent Roll'!$J11,'Res Rent Roll'!$H11*'Res Rent Roll'!$C11*(1+'Property Summary'!$L$18)^(Rents!EY$2-1),'Res Rent Roll'!$I11*'Res Rent Roll'!$C11*(1+'Property Summary'!$L$18)^(Rents!EY$2-1)))</f>
        <v>19869.403719088346</v>
      </c>
      <c r="EZ11" s="47">
        <f>IF('Res Rent Roll'!$B11="","",IF(Rents!EZ$3&lt;'Res Rent Roll'!$J11,'Res Rent Roll'!$H11*'Res Rent Roll'!$C11*(1+'Property Summary'!$L$18)^(Rents!EZ$2-1),'Res Rent Roll'!$I11*'Res Rent Roll'!$C11*(1+'Property Summary'!$L$18)^(Rents!EZ$2-1)))</f>
        <v>19869.403719088346</v>
      </c>
      <c r="FA11" s="47">
        <f>IF('Res Rent Roll'!$B11="","",IF(Rents!FA$3&lt;'Res Rent Roll'!$J11,'Res Rent Roll'!$H11*'Res Rent Roll'!$C11*(1+'Property Summary'!$L$18)^(Rents!FA$2-1),'Res Rent Roll'!$I11*'Res Rent Roll'!$C11*(1+'Property Summary'!$L$18)^(Rents!FA$2-1)))</f>
        <v>19869.403719088346</v>
      </c>
      <c r="FB11" s="47">
        <f>IF('Res Rent Roll'!$B11="","",IF(Rents!FB$3&lt;'Res Rent Roll'!$J11,'Res Rent Roll'!$H11*'Res Rent Roll'!$C11*(1+'Property Summary'!$L$18)^(Rents!FB$2-1),'Res Rent Roll'!$I11*'Res Rent Roll'!$C11*(1+'Property Summary'!$L$18)^(Rents!FB$2-1)))</f>
        <v>19869.403719088346</v>
      </c>
      <c r="FC11" s="47">
        <f>IF('Res Rent Roll'!$B11="","",IF(Rents!FC$3&lt;'Res Rent Roll'!$J11,'Res Rent Roll'!$H11*'Res Rent Roll'!$C11*(1+'Property Summary'!$L$18)^(Rents!FC$2-1),'Res Rent Roll'!$I11*'Res Rent Roll'!$C11*(1+'Property Summary'!$L$18)^(Rents!FC$2-1)))</f>
        <v>19869.403719088346</v>
      </c>
      <c r="FD11" s="47">
        <f>IF('Res Rent Roll'!$B11="","",IF(Rents!FD$3&lt;'Res Rent Roll'!$J11,'Res Rent Roll'!$H11*'Res Rent Roll'!$C11*(1+'Property Summary'!$L$18)^(Rents!FD$2-1),'Res Rent Roll'!$I11*'Res Rent Roll'!$C11*(1+'Property Summary'!$L$18)^(Rents!FD$2-1)))</f>
        <v>20465.485830660993</v>
      </c>
      <c r="FE11" s="47">
        <f>IF('Res Rent Roll'!$B11="","",IF(Rents!FE$3&lt;'Res Rent Roll'!$J11,'Res Rent Roll'!$H11*'Res Rent Roll'!$C11*(1+'Property Summary'!$L$18)^(Rents!FE$2-1),'Res Rent Roll'!$I11*'Res Rent Roll'!$C11*(1+'Property Summary'!$L$18)^(Rents!FE$2-1)))</f>
        <v>20465.485830660993</v>
      </c>
      <c r="FF11" s="47">
        <f>IF('Res Rent Roll'!$B11="","",IF(Rents!FF$3&lt;'Res Rent Roll'!$J11,'Res Rent Roll'!$H11*'Res Rent Roll'!$C11*(1+'Property Summary'!$L$18)^(Rents!FF$2-1),'Res Rent Roll'!$I11*'Res Rent Roll'!$C11*(1+'Property Summary'!$L$18)^(Rents!FF$2-1)))</f>
        <v>20465.485830660993</v>
      </c>
      <c r="FG11" s="47">
        <f>IF('Res Rent Roll'!$B11="","",IF(Rents!FG$3&lt;'Res Rent Roll'!$J11,'Res Rent Roll'!$H11*'Res Rent Roll'!$C11*(1+'Property Summary'!$L$18)^(Rents!FG$2-1),'Res Rent Roll'!$I11*'Res Rent Roll'!$C11*(1+'Property Summary'!$L$18)^(Rents!FG$2-1)))</f>
        <v>20465.485830660993</v>
      </c>
      <c r="FH11" s="47">
        <f>IF('Res Rent Roll'!$B11="","",IF(Rents!FH$3&lt;'Res Rent Roll'!$J11,'Res Rent Roll'!$H11*'Res Rent Roll'!$C11*(1+'Property Summary'!$L$18)^(Rents!FH$2-1),'Res Rent Roll'!$I11*'Res Rent Roll'!$C11*(1+'Property Summary'!$L$18)^(Rents!FH$2-1)))</f>
        <v>20465.485830660993</v>
      </c>
      <c r="FI11" s="47">
        <f>IF('Res Rent Roll'!$B11="","",IF(Rents!FI$3&lt;'Res Rent Roll'!$J11,'Res Rent Roll'!$H11*'Res Rent Roll'!$C11*(1+'Property Summary'!$L$18)^(Rents!FI$2-1),'Res Rent Roll'!$I11*'Res Rent Roll'!$C11*(1+'Property Summary'!$L$18)^(Rents!FI$2-1)))</f>
        <v>20465.485830660993</v>
      </c>
      <c r="FJ11" s="47">
        <f>IF('Res Rent Roll'!$B11="","",IF(Rents!FJ$3&lt;'Res Rent Roll'!$J11,'Res Rent Roll'!$H11*'Res Rent Roll'!$C11*(1+'Property Summary'!$L$18)^(Rents!FJ$2-1),'Res Rent Roll'!$I11*'Res Rent Roll'!$C11*(1+'Property Summary'!$L$18)^(Rents!FJ$2-1)))</f>
        <v>20465.485830660993</v>
      </c>
      <c r="FK11" s="47">
        <f>IF('Res Rent Roll'!$B11="","",IF(Rents!FK$3&lt;'Res Rent Roll'!$J11,'Res Rent Roll'!$H11*'Res Rent Roll'!$C11*(1+'Property Summary'!$L$18)^(Rents!FK$2-1),'Res Rent Roll'!$I11*'Res Rent Roll'!$C11*(1+'Property Summary'!$L$18)^(Rents!FK$2-1)))</f>
        <v>20465.485830660993</v>
      </c>
      <c r="FL11" s="47">
        <f>IF('Res Rent Roll'!$B11="","",IF(Rents!FL$3&lt;'Res Rent Roll'!$J11,'Res Rent Roll'!$H11*'Res Rent Roll'!$C11*(1+'Property Summary'!$L$18)^(Rents!FL$2-1),'Res Rent Roll'!$I11*'Res Rent Roll'!$C11*(1+'Property Summary'!$L$18)^(Rents!FL$2-1)))</f>
        <v>20465.485830660993</v>
      </c>
      <c r="FM11" s="47">
        <f>IF('Res Rent Roll'!$B11="","",IF(Rents!FM$3&lt;'Res Rent Roll'!$J11,'Res Rent Roll'!$H11*'Res Rent Roll'!$C11*(1+'Property Summary'!$L$18)^(Rents!FM$2-1),'Res Rent Roll'!$I11*'Res Rent Roll'!$C11*(1+'Property Summary'!$L$18)^(Rents!FM$2-1)))</f>
        <v>20465.485830660993</v>
      </c>
      <c r="FN11" s="47">
        <f>IF('Res Rent Roll'!$B11="","",IF(Rents!FN$3&lt;'Res Rent Roll'!$J11,'Res Rent Roll'!$H11*'Res Rent Roll'!$C11*(1+'Property Summary'!$L$18)^(Rents!FN$2-1),'Res Rent Roll'!$I11*'Res Rent Roll'!$C11*(1+'Property Summary'!$L$18)^(Rents!FN$2-1)))</f>
        <v>20465.485830660993</v>
      </c>
      <c r="FO11" s="47">
        <f>IF('Res Rent Roll'!$B11="","",IF(Rents!FO$3&lt;'Res Rent Roll'!$J11,'Res Rent Roll'!$H11*'Res Rent Roll'!$C11*(1+'Property Summary'!$L$18)^(Rents!FO$2-1),'Res Rent Roll'!$I11*'Res Rent Roll'!$C11*(1+'Property Summary'!$L$18)^(Rents!FO$2-1)))</f>
        <v>20465.485830660993</v>
      </c>
      <c r="FP11" s="47">
        <f>IF('Res Rent Roll'!$B11="","",IF(Rents!FP$3&lt;'Res Rent Roll'!$J11,'Res Rent Roll'!$H11*'Res Rent Roll'!$C11*(1+'Property Summary'!$L$18)^(Rents!FP$2-1),'Res Rent Roll'!$I11*'Res Rent Roll'!$C11*(1+'Property Summary'!$L$18)^(Rents!FP$2-1)))</f>
        <v>21079.450405580828</v>
      </c>
      <c r="FQ11" s="47">
        <f>IF('Res Rent Roll'!$B11="","",IF(Rents!FQ$3&lt;'Res Rent Roll'!$J11,'Res Rent Roll'!$H11*'Res Rent Roll'!$C11*(1+'Property Summary'!$L$18)^(Rents!FQ$2-1),'Res Rent Roll'!$I11*'Res Rent Roll'!$C11*(1+'Property Summary'!$L$18)^(Rents!FQ$2-1)))</f>
        <v>21079.450405580828</v>
      </c>
      <c r="FR11" s="47">
        <f>IF('Res Rent Roll'!$B11="","",IF(Rents!FR$3&lt;'Res Rent Roll'!$J11,'Res Rent Roll'!$H11*'Res Rent Roll'!$C11*(1+'Property Summary'!$L$18)^(Rents!FR$2-1),'Res Rent Roll'!$I11*'Res Rent Roll'!$C11*(1+'Property Summary'!$L$18)^(Rents!FR$2-1)))</f>
        <v>21079.450405580828</v>
      </c>
      <c r="FS11" s="47">
        <f>IF('Res Rent Roll'!$B11="","",IF(Rents!FS$3&lt;'Res Rent Roll'!$J11,'Res Rent Roll'!$H11*'Res Rent Roll'!$C11*(1+'Property Summary'!$L$18)^(Rents!FS$2-1),'Res Rent Roll'!$I11*'Res Rent Roll'!$C11*(1+'Property Summary'!$L$18)^(Rents!FS$2-1)))</f>
        <v>21079.450405580828</v>
      </c>
      <c r="FT11" s="47">
        <f>IF('Res Rent Roll'!$B11="","",IF(Rents!FT$3&lt;'Res Rent Roll'!$J11,'Res Rent Roll'!$H11*'Res Rent Roll'!$C11*(1+'Property Summary'!$L$18)^(Rents!FT$2-1),'Res Rent Roll'!$I11*'Res Rent Roll'!$C11*(1+'Property Summary'!$L$18)^(Rents!FT$2-1)))</f>
        <v>21079.450405580828</v>
      </c>
      <c r="FU11" s="47">
        <f>IF('Res Rent Roll'!$B11="","",IF(Rents!FU$3&lt;'Res Rent Roll'!$J11,'Res Rent Roll'!$H11*'Res Rent Roll'!$C11*(1+'Property Summary'!$L$18)^(Rents!FU$2-1),'Res Rent Roll'!$I11*'Res Rent Roll'!$C11*(1+'Property Summary'!$L$18)^(Rents!FU$2-1)))</f>
        <v>21079.450405580828</v>
      </c>
      <c r="FV11" s="47">
        <f>IF('Res Rent Roll'!$B11="","",IF(Rents!FV$3&lt;'Res Rent Roll'!$J11,'Res Rent Roll'!$H11*'Res Rent Roll'!$C11*(1+'Property Summary'!$L$18)^(Rents!FV$2-1),'Res Rent Roll'!$I11*'Res Rent Roll'!$C11*(1+'Property Summary'!$L$18)^(Rents!FV$2-1)))</f>
        <v>21079.450405580828</v>
      </c>
      <c r="FW11" s="47">
        <f>IF('Res Rent Roll'!$B11="","",IF(Rents!FW$3&lt;'Res Rent Roll'!$J11,'Res Rent Roll'!$H11*'Res Rent Roll'!$C11*(1+'Property Summary'!$L$18)^(Rents!FW$2-1),'Res Rent Roll'!$I11*'Res Rent Roll'!$C11*(1+'Property Summary'!$L$18)^(Rents!FW$2-1)))</f>
        <v>21079.450405580828</v>
      </c>
      <c r="FX11" s="47">
        <f>IF('Res Rent Roll'!$B11="","",IF(Rents!FX$3&lt;'Res Rent Roll'!$J11,'Res Rent Roll'!$H11*'Res Rent Roll'!$C11*(1+'Property Summary'!$L$18)^(Rents!FX$2-1),'Res Rent Roll'!$I11*'Res Rent Roll'!$C11*(1+'Property Summary'!$L$18)^(Rents!FX$2-1)))</f>
        <v>21079.450405580828</v>
      </c>
      <c r="FY11" s="47">
        <f>IF('Res Rent Roll'!$B11="","",IF(Rents!FY$3&lt;'Res Rent Roll'!$J11,'Res Rent Roll'!$H11*'Res Rent Roll'!$C11*(1+'Property Summary'!$L$18)^(Rents!FY$2-1),'Res Rent Roll'!$I11*'Res Rent Roll'!$C11*(1+'Property Summary'!$L$18)^(Rents!FY$2-1)))</f>
        <v>21079.450405580828</v>
      </c>
      <c r="FZ11" s="47">
        <f>IF('Res Rent Roll'!$B11="","",IF(Rents!FZ$3&lt;'Res Rent Roll'!$J11,'Res Rent Roll'!$H11*'Res Rent Roll'!$C11*(1+'Property Summary'!$L$18)^(Rents!FZ$2-1),'Res Rent Roll'!$I11*'Res Rent Roll'!$C11*(1+'Property Summary'!$L$18)^(Rents!FZ$2-1)))</f>
        <v>21079.450405580828</v>
      </c>
      <c r="GA11" s="48">
        <f>IF('Res Rent Roll'!$B11="","",IF(Rents!GA$3&lt;'Res Rent Roll'!$J11,'Res Rent Roll'!$H11*'Res Rent Roll'!$C11*(1+'Property Summary'!$L$18)^(Rents!GA$2-1),'Res Rent Roll'!$I11*'Res Rent Roll'!$C11*(1+'Property Summary'!$L$18)^(Rents!GA$2-1)))</f>
        <v>21079.450405580828</v>
      </c>
    </row>
    <row r="12" spans="2:183" x14ac:dyDescent="0.3">
      <c r="B12" s="42" t="str">
        <f>IF('Res Rent Roll'!$B12="","",'Res Rent Roll'!$B12)</f>
        <v>2-Bed B R2</v>
      </c>
      <c r="C12" s="43"/>
      <c r="D12" s="47">
        <f>IF('Res Rent Roll'!$B12="","",IF(Rents!D$3&lt;'Res Rent Roll'!$J12,'Res Rent Roll'!$H12*'Res Rent Roll'!$C12*(1+'Property Summary'!$L$18)^(Rents!D$2-1),'Res Rent Roll'!$I12*'Res Rent Roll'!$C12*(1+'Property Summary'!$L$18)^(Rents!D$2-1)))</f>
        <v>11304</v>
      </c>
      <c r="E12" s="47">
        <f>IF('Res Rent Roll'!$B12="","",IF(Rents!E$3&lt;'Res Rent Roll'!$J12,'Res Rent Roll'!$H12*'Res Rent Roll'!$C12*(1+'Property Summary'!$L$18)^(Rents!E$2-1),'Res Rent Roll'!$I12*'Res Rent Roll'!$C12*(1+'Property Summary'!$L$18)^(Rents!E$2-1)))</f>
        <v>11304</v>
      </c>
      <c r="F12" s="47">
        <f>IF('Res Rent Roll'!$B12="","",IF(Rents!F$3&lt;'Res Rent Roll'!$J12,'Res Rent Roll'!$H12*'Res Rent Roll'!$C12*(1+'Property Summary'!$L$18)^(Rents!F$2-1),'Res Rent Roll'!$I12*'Res Rent Roll'!$C12*(1+'Property Summary'!$L$18)^(Rents!F$2-1)))</f>
        <v>11304</v>
      </c>
      <c r="G12" s="47">
        <f>IF('Res Rent Roll'!$B12="","",IF(Rents!G$3&lt;'Res Rent Roll'!$J12,'Res Rent Roll'!$H12*'Res Rent Roll'!$C12*(1+'Property Summary'!$L$18)^(Rents!G$2-1),'Res Rent Roll'!$I12*'Res Rent Roll'!$C12*(1+'Property Summary'!$L$18)^(Rents!G$2-1)))</f>
        <v>11304</v>
      </c>
      <c r="H12" s="47">
        <f>IF('Res Rent Roll'!$B12="","",IF(Rents!H$3&lt;'Res Rent Roll'!$J12,'Res Rent Roll'!$H12*'Res Rent Roll'!$C12*(1+'Property Summary'!$L$18)^(Rents!H$2-1),'Res Rent Roll'!$I12*'Res Rent Roll'!$C12*(1+'Property Summary'!$L$18)^(Rents!H$2-1)))</f>
        <v>11304</v>
      </c>
      <c r="I12" s="47">
        <f>IF('Res Rent Roll'!$B12="","",IF(Rents!I$3&lt;'Res Rent Roll'!$J12,'Res Rent Roll'!$H12*'Res Rent Roll'!$C12*(1+'Property Summary'!$L$18)^(Rents!I$2-1),'Res Rent Roll'!$I12*'Res Rent Roll'!$C12*(1+'Property Summary'!$L$18)^(Rents!I$2-1)))</f>
        <v>11304</v>
      </c>
      <c r="J12" s="47">
        <f>IF('Res Rent Roll'!$B12="","",IF(Rents!J$3&lt;'Res Rent Roll'!$J12,'Res Rent Roll'!$H12*'Res Rent Roll'!$C12*(1+'Property Summary'!$L$18)^(Rents!J$2-1),'Res Rent Roll'!$I12*'Res Rent Roll'!$C12*(1+'Property Summary'!$L$18)^(Rents!J$2-1)))</f>
        <v>11304</v>
      </c>
      <c r="K12" s="47">
        <f>IF('Res Rent Roll'!$B12="","",IF(Rents!K$3&lt;'Res Rent Roll'!$J12,'Res Rent Roll'!$H12*'Res Rent Roll'!$C12*(1+'Property Summary'!$L$18)^(Rents!K$2-1),'Res Rent Roll'!$I12*'Res Rent Roll'!$C12*(1+'Property Summary'!$L$18)^(Rents!K$2-1)))</f>
        <v>11304</v>
      </c>
      <c r="L12" s="47">
        <f>IF('Res Rent Roll'!$B12="","",IF(Rents!L$3&lt;'Res Rent Roll'!$J12,'Res Rent Roll'!$H12*'Res Rent Roll'!$C12*(1+'Property Summary'!$L$18)^(Rents!L$2-1),'Res Rent Roll'!$I12*'Res Rent Roll'!$C12*(1+'Property Summary'!$L$18)^(Rents!L$2-1)))</f>
        <v>11304</v>
      </c>
      <c r="M12" s="47">
        <f>IF('Res Rent Roll'!$B12="","",IF(Rents!M$3&lt;'Res Rent Roll'!$J12,'Res Rent Roll'!$H12*'Res Rent Roll'!$C12*(1+'Property Summary'!$L$18)^(Rents!M$2-1),'Res Rent Roll'!$I12*'Res Rent Roll'!$C12*(1+'Property Summary'!$L$18)^(Rents!M$2-1)))</f>
        <v>11304</v>
      </c>
      <c r="N12" s="47">
        <f>IF('Res Rent Roll'!$B12="","",IF(Rents!N$3&lt;'Res Rent Roll'!$J12,'Res Rent Roll'!$H12*'Res Rent Roll'!$C12*(1+'Property Summary'!$L$18)^(Rents!N$2-1),'Res Rent Roll'!$I12*'Res Rent Roll'!$C12*(1+'Property Summary'!$L$18)^(Rents!N$2-1)))</f>
        <v>11304</v>
      </c>
      <c r="O12" s="47">
        <f>IF('Res Rent Roll'!$B12="","",IF(Rents!O$3&lt;'Res Rent Roll'!$J12,'Res Rent Roll'!$H12*'Res Rent Roll'!$C12*(1+'Property Summary'!$L$18)^(Rents!O$2-1),'Res Rent Roll'!$I12*'Res Rent Roll'!$C12*(1+'Property Summary'!$L$18)^(Rents!O$2-1)))</f>
        <v>11304</v>
      </c>
      <c r="P12" s="47">
        <f>IF('Res Rent Roll'!$B12="","",IF(Rents!P$3&lt;'Res Rent Roll'!$J12,'Res Rent Roll'!$H12*'Res Rent Roll'!$C12*(1+'Property Summary'!$L$18)^(Rents!P$2-1),'Res Rent Roll'!$I12*'Res Rent Roll'!$C12*(1+'Property Summary'!$L$18)^(Rents!P$2-1)))</f>
        <v>11643.12</v>
      </c>
      <c r="Q12" s="47">
        <f>IF('Res Rent Roll'!$B12="","",IF(Rents!Q$3&lt;'Res Rent Roll'!$J12,'Res Rent Roll'!$H12*'Res Rent Roll'!$C12*(1+'Property Summary'!$L$18)^(Rents!Q$2-1),'Res Rent Roll'!$I12*'Res Rent Roll'!$C12*(1+'Property Summary'!$L$18)^(Rents!Q$2-1)))</f>
        <v>11643.12</v>
      </c>
      <c r="R12" s="47">
        <f>IF('Res Rent Roll'!$B12="","",IF(Rents!R$3&lt;'Res Rent Roll'!$J12,'Res Rent Roll'!$H12*'Res Rent Roll'!$C12*(1+'Property Summary'!$L$18)^(Rents!R$2-1),'Res Rent Roll'!$I12*'Res Rent Roll'!$C12*(1+'Property Summary'!$L$18)^(Rents!R$2-1)))</f>
        <v>11643.12</v>
      </c>
      <c r="S12" s="47">
        <f>IF('Res Rent Roll'!$B12="","",IF(Rents!S$3&lt;'Res Rent Roll'!$J12,'Res Rent Roll'!$H12*'Res Rent Roll'!$C12*(1+'Property Summary'!$L$18)^(Rents!S$2-1),'Res Rent Roll'!$I12*'Res Rent Roll'!$C12*(1+'Property Summary'!$L$18)^(Rents!S$2-1)))</f>
        <v>11643.12</v>
      </c>
      <c r="T12" s="47">
        <f>IF('Res Rent Roll'!$B12="","",IF(Rents!T$3&lt;'Res Rent Roll'!$J12,'Res Rent Roll'!$H12*'Res Rent Roll'!$C12*(1+'Property Summary'!$L$18)^(Rents!T$2-1),'Res Rent Roll'!$I12*'Res Rent Roll'!$C12*(1+'Property Summary'!$L$18)^(Rents!T$2-1)))</f>
        <v>11643.12</v>
      </c>
      <c r="U12" s="47">
        <f>IF('Res Rent Roll'!$B12="","",IF(Rents!U$3&lt;'Res Rent Roll'!$J12,'Res Rent Roll'!$H12*'Res Rent Roll'!$C12*(1+'Property Summary'!$L$18)^(Rents!U$2-1),'Res Rent Roll'!$I12*'Res Rent Roll'!$C12*(1+'Property Summary'!$L$18)^(Rents!U$2-1)))</f>
        <v>14078.04</v>
      </c>
      <c r="V12" s="47">
        <f>IF('Res Rent Roll'!$B12="","",IF(Rents!V$3&lt;'Res Rent Roll'!$J12,'Res Rent Roll'!$H12*'Res Rent Roll'!$C12*(1+'Property Summary'!$L$18)^(Rents!V$2-1),'Res Rent Roll'!$I12*'Res Rent Roll'!$C12*(1+'Property Summary'!$L$18)^(Rents!V$2-1)))</f>
        <v>14078.04</v>
      </c>
      <c r="W12" s="47">
        <f>IF('Res Rent Roll'!$B12="","",IF(Rents!W$3&lt;'Res Rent Roll'!$J12,'Res Rent Roll'!$H12*'Res Rent Roll'!$C12*(1+'Property Summary'!$L$18)^(Rents!W$2-1),'Res Rent Roll'!$I12*'Res Rent Roll'!$C12*(1+'Property Summary'!$L$18)^(Rents!W$2-1)))</f>
        <v>14078.04</v>
      </c>
      <c r="X12" s="47">
        <f>IF('Res Rent Roll'!$B12="","",IF(Rents!X$3&lt;'Res Rent Roll'!$J12,'Res Rent Roll'!$H12*'Res Rent Roll'!$C12*(1+'Property Summary'!$L$18)^(Rents!X$2-1),'Res Rent Roll'!$I12*'Res Rent Roll'!$C12*(1+'Property Summary'!$L$18)^(Rents!X$2-1)))</f>
        <v>14078.04</v>
      </c>
      <c r="Y12" s="47">
        <f>IF('Res Rent Roll'!$B12="","",IF(Rents!Y$3&lt;'Res Rent Roll'!$J12,'Res Rent Roll'!$H12*'Res Rent Roll'!$C12*(1+'Property Summary'!$L$18)^(Rents!Y$2-1),'Res Rent Roll'!$I12*'Res Rent Roll'!$C12*(1+'Property Summary'!$L$18)^(Rents!Y$2-1)))</f>
        <v>14078.04</v>
      </c>
      <c r="Z12" s="47">
        <f>IF('Res Rent Roll'!$B12="","",IF(Rents!Z$3&lt;'Res Rent Roll'!$J12,'Res Rent Roll'!$H12*'Res Rent Roll'!$C12*(1+'Property Summary'!$L$18)^(Rents!Z$2-1),'Res Rent Roll'!$I12*'Res Rent Roll'!$C12*(1+'Property Summary'!$L$18)^(Rents!Z$2-1)))</f>
        <v>14078.04</v>
      </c>
      <c r="AA12" s="47">
        <f>IF('Res Rent Roll'!$B12="","",IF(Rents!AA$3&lt;'Res Rent Roll'!$J12,'Res Rent Roll'!$H12*'Res Rent Roll'!$C12*(1+'Property Summary'!$L$18)^(Rents!AA$2-1),'Res Rent Roll'!$I12*'Res Rent Roll'!$C12*(1+'Property Summary'!$L$18)^(Rents!AA$2-1)))</f>
        <v>14078.04</v>
      </c>
      <c r="AB12" s="47">
        <f>IF('Res Rent Roll'!$B12="","",IF(Rents!AB$3&lt;'Res Rent Roll'!$J12,'Res Rent Roll'!$H12*'Res Rent Roll'!$C12*(1+'Property Summary'!$L$18)^(Rents!AB$2-1),'Res Rent Roll'!$I12*'Res Rent Roll'!$C12*(1+'Property Summary'!$L$18)^(Rents!AB$2-1)))</f>
        <v>14500.3812</v>
      </c>
      <c r="AC12" s="47">
        <f>IF('Res Rent Roll'!$B12="","",IF(Rents!AC$3&lt;'Res Rent Roll'!$J12,'Res Rent Roll'!$H12*'Res Rent Roll'!$C12*(1+'Property Summary'!$L$18)^(Rents!AC$2-1),'Res Rent Roll'!$I12*'Res Rent Roll'!$C12*(1+'Property Summary'!$L$18)^(Rents!AC$2-1)))</f>
        <v>14500.3812</v>
      </c>
      <c r="AD12" s="47">
        <f>IF('Res Rent Roll'!$B12="","",IF(Rents!AD$3&lt;'Res Rent Roll'!$J12,'Res Rent Roll'!$H12*'Res Rent Roll'!$C12*(1+'Property Summary'!$L$18)^(Rents!AD$2-1),'Res Rent Roll'!$I12*'Res Rent Roll'!$C12*(1+'Property Summary'!$L$18)^(Rents!AD$2-1)))</f>
        <v>14500.3812</v>
      </c>
      <c r="AE12" s="47">
        <f>IF('Res Rent Roll'!$B12="","",IF(Rents!AE$3&lt;'Res Rent Roll'!$J12,'Res Rent Roll'!$H12*'Res Rent Roll'!$C12*(1+'Property Summary'!$L$18)^(Rents!AE$2-1),'Res Rent Roll'!$I12*'Res Rent Roll'!$C12*(1+'Property Summary'!$L$18)^(Rents!AE$2-1)))</f>
        <v>14500.3812</v>
      </c>
      <c r="AF12" s="47">
        <f>IF('Res Rent Roll'!$B12="","",IF(Rents!AF$3&lt;'Res Rent Roll'!$J12,'Res Rent Roll'!$H12*'Res Rent Roll'!$C12*(1+'Property Summary'!$L$18)^(Rents!AF$2-1),'Res Rent Roll'!$I12*'Res Rent Roll'!$C12*(1+'Property Summary'!$L$18)^(Rents!AF$2-1)))</f>
        <v>14500.3812</v>
      </c>
      <c r="AG12" s="47">
        <f>IF('Res Rent Roll'!$B12="","",IF(Rents!AG$3&lt;'Res Rent Roll'!$J12,'Res Rent Roll'!$H12*'Res Rent Roll'!$C12*(1+'Property Summary'!$L$18)^(Rents!AG$2-1),'Res Rent Roll'!$I12*'Res Rent Roll'!$C12*(1+'Property Summary'!$L$18)^(Rents!AG$2-1)))</f>
        <v>14500.3812</v>
      </c>
      <c r="AH12" s="47">
        <f>IF('Res Rent Roll'!$B12="","",IF(Rents!AH$3&lt;'Res Rent Roll'!$J12,'Res Rent Roll'!$H12*'Res Rent Roll'!$C12*(1+'Property Summary'!$L$18)^(Rents!AH$2-1),'Res Rent Roll'!$I12*'Res Rent Roll'!$C12*(1+'Property Summary'!$L$18)^(Rents!AH$2-1)))</f>
        <v>14500.3812</v>
      </c>
      <c r="AI12" s="47">
        <f>IF('Res Rent Roll'!$B12="","",IF(Rents!AI$3&lt;'Res Rent Roll'!$J12,'Res Rent Roll'!$H12*'Res Rent Roll'!$C12*(1+'Property Summary'!$L$18)^(Rents!AI$2-1),'Res Rent Roll'!$I12*'Res Rent Roll'!$C12*(1+'Property Summary'!$L$18)^(Rents!AI$2-1)))</f>
        <v>14500.3812</v>
      </c>
      <c r="AJ12" s="47">
        <f>IF('Res Rent Roll'!$B12="","",IF(Rents!AJ$3&lt;'Res Rent Roll'!$J12,'Res Rent Roll'!$H12*'Res Rent Roll'!$C12*(1+'Property Summary'!$L$18)^(Rents!AJ$2-1),'Res Rent Roll'!$I12*'Res Rent Roll'!$C12*(1+'Property Summary'!$L$18)^(Rents!AJ$2-1)))</f>
        <v>14500.3812</v>
      </c>
      <c r="AK12" s="47">
        <f>IF('Res Rent Roll'!$B12="","",IF(Rents!AK$3&lt;'Res Rent Roll'!$J12,'Res Rent Roll'!$H12*'Res Rent Roll'!$C12*(1+'Property Summary'!$L$18)^(Rents!AK$2-1),'Res Rent Roll'!$I12*'Res Rent Roll'!$C12*(1+'Property Summary'!$L$18)^(Rents!AK$2-1)))</f>
        <v>14500.3812</v>
      </c>
      <c r="AL12" s="47">
        <f>IF('Res Rent Roll'!$B12="","",IF(Rents!AL$3&lt;'Res Rent Roll'!$J12,'Res Rent Roll'!$H12*'Res Rent Roll'!$C12*(1+'Property Summary'!$L$18)^(Rents!AL$2-1),'Res Rent Roll'!$I12*'Res Rent Roll'!$C12*(1+'Property Summary'!$L$18)^(Rents!AL$2-1)))</f>
        <v>14500.3812</v>
      </c>
      <c r="AM12" s="47">
        <f>IF('Res Rent Roll'!$B12="","",IF(Rents!AM$3&lt;'Res Rent Roll'!$J12,'Res Rent Roll'!$H12*'Res Rent Roll'!$C12*(1+'Property Summary'!$L$18)^(Rents!AM$2-1),'Res Rent Roll'!$I12*'Res Rent Roll'!$C12*(1+'Property Summary'!$L$18)^(Rents!AM$2-1)))</f>
        <v>14500.3812</v>
      </c>
      <c r="AN12" s="47">
        <f>IF('Res Rent Roll'!$B12="","",IF(Rents!AN$3&lt;'Res Rent Roll'!$J12,'Res Rent Roll'!$H12*'Res Rent Roll'!$C12*(1+'Property Summary'!$L$18)^(Rents!AN$2-1),'Res Rent Roll'!$I12*'Res Rent Roll'!$C12*(1+'Property Summary'!$L$18)^(Rents!AN$2-1)))</f>
        <v>14935.392636</v>
      </c>
      <c r="AO12" s="47">
        <f>IF('Res Rent Roll'!$B12="","",IF(Rents!AO$3&lt;'Res Rent Roll'!$J12,'Res Rent Roll'!$H12*'Res Rent Roll'!$C12*(1+'Property Summary'!$L$18)^(Rents!AO$2-1),'Res Rent Roll'!$I12*'Res Rent Roll'!$C12*(1+'Property Summary'!$L$18)^(Rents!AO$2-1)))</f>
        <v>14935.392636</v>
      </c>
      <c r="AP12" s="47">
        <f>IF('Res Rent Roll'!$B12="","",IF(Rents!AP$3&lt;'Res Rent Roll'!$J12,'Res Rent Roll'!$H12*'Res Rent Roll'!$C12*(1+'Property Summary'!$L$18)^(Rents!AP$2-1),'Res Rent Roll'!$I12*'Res Rent Roll'!$C12*(1+'Property Summary'!$L$18)^(Rents!AP$2-1)))</f>
        <v>14935.392636</v>
      </c>
      <c r="AQ12" s="47">
        <f>IF('Res Rent Roll'!$B12="","",IF(Rents!AQ$3&lt;'Res Rent Roll'!$J12,'Res Rent Roll'!$H12*'Res Rent Roll'!$C12*(1+'Property Summary'!$L$18)^(Rents!AQ$2-1),'Res Rent Roll'!$I12*'Res Rent Roll'!$C12*(1+'Property Summary'!$L$18)^(Rents!AQ$2-1)))</f>
        <v>14935.392636</v>
      </c>
      <c r="AR12" s="47">
        <f>IF('Res Rent Roll'!$B12="","",IF(Rents!AR$3&lt;'Res Rent Roll'!$J12,'Res Rent Roll'!$H12*'Res Rent Roll'!$C12*(1+'Property Summary'!$L$18)^(Rents!AR$2-1),'Res Rent Roll'!$I12*'Res Rent Roll'!$C12*(1+'Property Summary'!$L$18)^(Rents!AR$2-1)))</f>
        <v>14935.392636</v>
      </c>
      <c r="AS12" s="47">
        <f>IF('Res Rent Roll'!$B12="","",IF(Rents!AS$3&lt;'Res Rent Roll'!$J12,'Res Rent Roll'!$H12*'Res Rent Roll'!$C12*(1+'Property Summary'!$L$18)^(Rents!AS$2-1),'Res Rent Roll'!$I12*'Res Rent Roll'!$C12*(1+'Property Summary'!$L$18)^(Rents!AS$2-1)))</f>
        <v>14935.392636</v>
      </c>
      <c r="AT12" s="47">
        <f>IF('Res Rent Roll'!$B12="","",IF(Rents!AT$3&lt;'Res Rent Roll'!$J12,'Res Rent Roll'!$H12*'Res Rent Roll'!$C12*(1+'Property Summary'!$L$18)^(Rents!AT$2-1),'Res Rent Roll'!$I12*'Res Rent Roll'!$C12*(1+'Property Summary'!$L$18)^(Rents!AT$2-1)))</f>
        <v>14935.392636</v>
      </c>
      <c r="AU12" s="47">
        <f>IF('Res Rent Roll'!$B12="","",IF(Rents!AU$3&lt;'Res Rent Roll'!$J12,'Res Rent Roll'!$H12*'Res Rent Roll'!$C12*(1+'Property Summary'!$L$18)^(Rents!AU$2-1),'Res Rent Roll'!$I12*'Res Rent Roll'!$C12*(1+'Property Summary'!$L$18)^(Rents!AU$2-1)))</f>
        <v>14935.392636</v>
      </c>
      <c r="AV12" s="47">
        <f>IF('Res Rent Roll'!$B12="","",IF(Rents!AV$3&lt;'Res Rent Roll'!$J12,'Res Rent Roll'!$H12*'Res Rent Roll'!$C12*(1+'Property Summary'!$L$18)^(Rents!AV$2-1),'Res Rent Roll'!$I12*'Res Rent Roll'!$C12*(1+'Property Summary'!$L$18)^(Rents!AV$2-1)))</f>
        <v>14935.392636</v>
      </c>
      <c r="AW12" s="47">
        <f>IF('Res Rent Roll'!$B12="","",IF(Rents!AW$3&lt;'Res Rent Roll'!$J12,'Res Rent Roll'!$H12*'Res Rent Roll'!$C12*(1+'Property Summary'!$L$18)^(Rents!AW$2-1),'Res Rent Roll'!$I12*'Res Rent Roll'!$C12*(1+'Property Summary'!$L$18)^(Rents!AW$2-1)))</f>
        <v>14935.392636</v>
      </c>
      <c r="AX12" s="47">
        <f>IF('Res Rent Roll'!$B12="","",IF(Rents!AX$3&lt;'Res Rent Roll'!$J12,'Res Rent Roll'!$H12*'Res Rent Roll'!$C12*(1+'Property Summary'!$L$18)^(Rents!AX$2-1),'Res Rent Roll'!$I12*'Res Rent Roll'!$C12*(1+'Property Summary'!$L$18)^(Rents!AX$2-1)))</f>
        <v>14935.392636</v>
      </c>
      <c r="AY12" s="47">
        <f>IF('Res Rent Roll'!$B12="","",IF(Rents!AY$3&lt;'Res Rent Roll'!$J12,'Res Rent Roll'!$H12*'Res Rent Roll'!$C12*(1+'Property Summary'!$L$18)^(Rents!AY$2-1),'Res Rent Roll'!$I12*'Res Rent Roll'!$C12*(1+'Property Summary'!$L$18)^(Rents!AY$2-1)))</f>
        <v>14935.392636</v>
      </c>
      <c r="AZ12" s="47">
        <f>IF('Res Rent Roll'!$B12="","",IF(Rents!AZ$3&lt;'Res Rent Roll'!$J12,'Res Rent Roll'!$H12*'Res Rent Roll'!$C12*(1+'Property Summary'!$L$18)^(Rents!AZ$2-1),'Res Rent Roll'!$I12*'Res Rent Roll'!$C12*(1+'Property Summary'!$L$18)^(Rents!AZ$2-1)))</f>
        <v>15383.454415079999</v>
      </c>
      <c r="BA12" s="47">
        <f>IF('Res Rent Roll'!$B12="","",IF(Rents!BA$3&lt;'Res Rent Roll'!$J12,'Res Rent Roll'!$H12*'Res Rent Roll'!$C12*(1+'Property Summary'!$L$18)^(Rents!BA$2-1),'Res Rent Roll'!$I12*'Res Rent Roll'!$C12*(1+'Property Summary'!$L$18)^(Rents!BA$2-1)))</f>
        <v>15383.454415079999</v>
      </c>
      <c r="BB12" s="47">
        <f>IF('Res Rent Roll'!$B12="","",IF(Rents!BB$3&lt;'Res Rent Roll'!$J12,'Res Rent Roll'!$H12*'Res Rent Roll'!$C12*(1+'Property Summary'!$L$18)^(Rents!BB$2-1),'Res Rent Roll'!$I12*'Res Rent Roll'!$C12*(1+'Property Summary'!$L$18)^(Rents!BB$2-1)))</f>
        <v>15383.454415079999</v>
      </c>
      <c r="BC12" s="47">
        <f>IF('Res Rent Roll'!$B12="","",IF(Rents!BC$3&lt;'Res Rent Roll'!$J12,'Res Rent Roll'!$H12*'Res Rent Roll'!$C12*(1+'Property Summary'!$L$18)^(Rents!BC$2-1),'Res Rent Roll'!$I12*'Res Rent Roll'!$C12*(1+'Property Summary'!$L$18)^(Rents!BC$2-1)))</f>
        <v>15383.454415079999</v>
      </c>
      <c r="BD12" s="47">
        <f>IF('Res Rent Roll'!$B12="","",IF(Rents!BD$3&lt;'Res Rent Roll'!$J12,'Res Rent Roll'!$H12*'Res Rent Roll'!$C12*(1+'Property Summary'!$L$18)^(Rents!BD$2-1),'Res Rent Roll'!$I12*'Res Rent Roll'!$C12*(1+'Property Summary'!$L$18)^(Rents!BD$2-1)))</f>
        <v>15383.454415079999</v>
      </c>
      <c r="BE12" s="47">
        <f>IF('Res Rent Roll'!$B12="","",IF(Rents!BE$3&lt;'Res Rent Roll'!$J12,'Res Rent Roll'!$H12*'Res Rent Roll'!$C12*(1+'Property Summary'!$L$18)^(Rents!BE$2-1),'Res Rent Roll'!$I12*'Res Rent Roll'!$C12*(1+'Property Summary'!$L$18)^(Rents!BE$2-1)))</f>
        <v>15383.454415079999</v>
      </c>
      <c r="BF12" s="47">
        <f>IF('Res Rent Roll'!$B12="","",IF(Rents!BF$3&lt;'Res Rent Roll'!$J12,'Res Rent Roll'!$H12*'Res Rent Roll'!$C12*(1+'Property Summary'!$L$18)^(Rents!BF$2-1),'Res Rent Roll'!$I12*'Res Rent Roll'!$C12*(1+'Property Summary'!$L$18)^(Rents!BF$2-1)))</f>
        <v>15383.454415079999</v>
      </c>
      <c r="BG12" s="47">
        <f>IF('Res Rent Roll'!$B12="","",IF(Rents!BG$3&lt;'Res Rent Roll'!$J12,'Res Rent Roll'!$H12*'Res Rent Roll'!$C12*(1+'Property Summary'!$L$18)^(Rents!BG$2-1),'Res Rent Roll'!$I12*'Res Rent Roll'!$C12*(1+'Property Summary'!$L$18)^(Rents!BG$2-1)))</f>
        <v>15383.454415079999</v>
      </c>
      <c r="BH12" s="47">
        <f>IF('Res Rent Roll'!$B12="","",IF(Rents!BH$3&lt;'Res Rent Roll'!$J12,'Res Rent Roll'!$H12*'Res Rent Roll'!$C12*(1+'Property Summary'!$L$18)^(Rents!BH$2-1),'Res Rent Roll'!$I12*'Res Rent Roll'!$C12*(1+'Property Summary'!$L$18)^(Rents!BH$2-1)))</f>
        <v>15383.454415079999</v>
      </c>
      <c r="BI12" s="47">
        <f>IF('Res Rent Roll'!$B12="","",IF(Rents!BI$3&lt;'Res Rent Roll'!$J12,'Res Rent Roll'!$H12*'Res Rent Roll'!$C12*(1+'Property Summary'!$L$18)^(Rents!BI$2-1),'Res Rent Roll'!$I12*'Res Rent Roll'!$C12*(1+'Property Summary'!$L$18)^(Rents!BI$2-1)))</f>
        <v>15383.454415079999</v>
      </c>
      <c r="BJ12" s="47">
        <f>IF('Res Rent Roll'!$B12="","",IF(Rents!BJ$3&lt;'Res Rent Roll'!$J12,'Res Rent Roll'!$H12*'Res Rent Roll'!$C12*(1+'Property Summary'!$L$18)^(Rents!BJ$2-1),'Res Rent Roll'!$I12*'Res Rent Roll'!$C12*(1+'Property Summary'!$L$18)^(Rents!BJ$2-1)))</f>
        <v>15383.454415079999</v>
      </c>
      <c r="BK12" s="47">
        <f>IF('Res Rent Roll'!$B12="","",IF(Rents!BK$3&lt;'Res Rent Roll'!$J12,'Res Rent Roll'!$H12*'Res Rent Roll'!$C12*(1+'Property Summary'!$L$18)^(Rents!BK$2-1),'Res Rent Roll'!$I12*'Res Rent Roll'!$C12*(1+'Property Summary'!$L$18)^(Rents!BK$2-1)))</f>
        <v>15383.454415079999</v>
      </c>
      <c r="BL12" s="47">
        <f>IF('Res Rent Roll'!$B12="","",IF(Rents!BL$3&lt;'Res Rent Roll'!$J12,'Res Rent Roll'!$H12*'Res Rent Roll'!$C12*(1+'Property Summary'!$L$18)^(Rents!BL$2-1),'Res Rent Roll'!$I12*'Res Rent Roll'!$C12*(1+'Property Summary'!$L$18)^(Rents!BL$2-1)))</f>
        <v>15844.958047532398</v>
      </c>
      <c r="BM12" s="47">
        <f>IF('Res Rent Roll'!$B12="","",IF(Rents!BM$3&lt;'Res Rent Roll'!$J12,'Res Rent Roll'!$H12*'Res Rent Roll'!$C12*(1+'Property Summary'!$L$18)^(Rents!BM$2-1),'Res Rent Roll'!$I12*'Res Rent Roll'!$C12*(1+'Property Summary'!$L$18)^(Rents!BM$2-1)))</f>
        <v>15844.958047532398</v>
      </c>
      <c r="BN12" s="47">
        <f>IF('Res Rent Roll'!$B12="","",IF(Rents!BN$3&lt;'Res Rent Roll'!$J12,'Res Rent Roll'!$H12*'Res Rent Roll'!$C12*(1+'Property Summary'!$L$18)^(Rents!BN$2-1),'Res Rent Roll'!$I12*'Res Rent Roll'!$C12*(1+'Property Summary'!$L$18)^(Rents!BN$2-1)))</f>
        <v>15844.958047532398</v>
      </c>
      <c r="BO12" s="47">
        <f>IF('Res Rent Roll'!$B12="","",IF(Rents!BO$3&lt;'Res Rent Roll'!$J12,'Res Rent Roll'!$H12*'Res Rent Roll'!$C12*(1+'Property Summary'!$L$18)^(Rents!BO$2-1),'Res Rent Roll'!$I12*'Res Rent Roll'!$C12*(1+'Property Summary'!$L$18)^(Rents!BO$2-1)))</f>
        <v>15844.958047532398</v>
      </c>
      <c r="BP12" s="47">
        <f>IF('Res Rent Roll'!$B12="","",IF(Rents!BP$3&lt;'Res Rent Roll'!$J12,'Res Rent Roll'!$H12*'Res Rent Roll'!$C12*(1+'Property Summary'!$L$18)^(Rents!BP$2-1),'Res Rent Roll'!$I12*'Res Rent Roll'!$C12*(1+'Property Summary'!$L$18)^(Rents!BP$2-1)))</f>
        <v>15844.958047532398</v>
      </c>
      <c r="BQ12" s="47">
        <f>IF('Res Rent Roll'!$B12="","",IF(Rents!BQ$3&lt;'Res Rent Roll'!$J12,'Res Rent Roll'!$H12*'Res Rent Roll'!$C12*(1+'Property Summary'!$L$18)^(Rents!BQ$2-1),'Res Rent Roll'!$I12*'Res Rent Roll'!$C12*(1+'Property Summary'!$L$18)^(Rents!BQ$2-1)))</f>
        <v>15844.958047532398</v>
      </c>
      <c r="BR12" s="47">
        <f>IF('Res Rent Roll'!$B12="","",IF(Rents!BR$3&lt;'Res Rent Roll'!$J12,'Res Rent Roll'!$H12*'Res Rent Roll'!$C12*(1+'Property Summary'!$L$18)^(Rents!BR$2-1),'Res Rent Roll'!$I12*'Res Rent Roll'!$C12*(1+'Property Summary'!$L$18)^(Rents!BR$2-1)))</f>
        <v>15844.958047532398</v>
      </c>
      <c r="BS12" s="47">
        <f>IF('Res Rent Roll'!$B12="","",IF(Rents!BS$3&lt;'Res Rent Roll'!$J12,'Res Rent Roll'!$H12*'Res Rent Roll'!$C12*(1+'Property Summary'!$L$18)^(Rents!BS$2-1),'Res Rent Roll'!$I12*'Res Rent Roll'!$C12*(1+'Property Summary'!$L$18)^(Rents!BS$2-1)))</f>
        <v>15844.958047532398</v>
      </c>
      <c r="BT12" s="47">
        <f>IF('Res Rent Roll'!$B12="","",IF(Rents!BT$3&lt;'Res Rent Roll'!$J12,'Res Rent Roll'!$H12*'Res Rent Roll'!$C12*(1+'Property Summary'!$L$18)^(Rents!BT$2-1),'Res Rent Roll'!$I12*'Res Rent Roll'!$C12*(1+'Property Summary'!$L$18)^(Rents!BT$2-1)))</f>
        <v>15844.958047532398</v>
      </c>
      <c r="BU12" s="47">
        <f>IF('Res Rent Roll'!$B12="","",IF(Rents!BU$3&lt;'Res Rent Roll'!$J12,'Res Rent Roll'!$H12*'Res Rent Roll'!$C12*(1+'Property Summary'!$L$18)^(Rents!BU$2-1),'Res Rent Roll'!$I12*'Res Rent Roll'!$C12*(1+'Property Summary'!$L$18)^(Rents!BU$2-1)))</f>
        <v>15844.958047532398</v>
      </c>
      <c r="BV12" s="47">
        <f>IF('Res Rent Roll'!$B12="","",IF(Rents!BV$3&lt;'Res Rent Roll'!$J12,'Res Rent Roll'!$H12*'Res Rent Roll'!$C12*(1+'Property Summary'!$L$18)^(Rents!BV$2-1),'Res Rent Roll'!$I12*'Res Rent Roll'!$C12*(1+'Property Summary'!$L$18)^(Rents!BV$2-1)))</f>
        <v>15844.958047532398</v>
      </c>
      <c r="BW12" s="47">
        <f>IF('Res Rent Roll'!$B12="","",IF(Rents!BW$3&lt;'Res Rent Roll'!$J12,'Res Rent Roll'!$H12*'Res Rent Roll'!$C12*(1+'Property Summary'!$L$18)^(Rents!BW$2-1),'Res Rent Roll'!$I12*'Res Rent Roll'!$C12*(1+'Property Summary'!$L$18)^(Rents!BW$2-1)))</f>
        <v>15844.958047532398</v>
      </c>
      <c r="BX12" s="47">
        <f>IF('Res Rent Roll'!$B12="","",IF(Rents!BX$3&lt;'Res Rent Roll'!$J12,'Res Rent Roll'!$H12*'Res Rent Roll'!$C12*(1+'Property Summary'!$L$18)^(Rents!BX$2-1),'Res Rent Roll'!$I12*'Res Rent Roll'!$C12*(1+'Property Summary'!$L$18)^(Rents!BX$2-1)))</f>
        <v>16320.306788958371</v>
      </c>
      <c r="BY12" s="47">
        <f>IF('Res Rent Roll'!$B12="","",IF(Rents!BY$3&lt;'Res Rent Roll'!$J12,'Res Rent Roll'!$H12*'Res Rent Roll'!$C12*(1+'Property Summary'!$L$18)^(Rents!BY$2-1),'Res Rent Roll'!$I12*'Res Rent Roll'!$C12*(1+'Property Summary'!$L$18)^(Rents!BY$2-1)))</f>
        <v>16320.306788958371</v>
      </c>
      <c r="BZ12" s="47">
        <f>IF('Res Rent Roll'!$B12="","",IF(Rents!BZ$3&lt;'Res Rent Roll'!$J12,'Res Rent Roll'!$H12*'Res Rent Roll'!$C12*(1+'Property Summary'!$L$18)^(Rents!BZ$2-1),'Res Rent Roll'!$I12*'Res Rent Roll'!$C12*(1+'Property Summary'!$L$18)^(Rents!BZ$2-1)))</f>
        <v>16320.306788958371</v>
      </c>
      <c r="CA12" s="47">
        <f>IF('Res Rent Roll'!$B12="","",IF(Rents!CA$3&lt;'Res Rent Roll'!$J12,'Res Rent Roll'!$H12*'Res Rent Roll'!$C12*(1+'Property Summary'!$L$18)^(Rents!CA$2-1),'Res Rent Roll'!$I12*'Res Rent Roll'!$C12*(1+'Property Summary'!$L$18)^(Rents!CA$2-1)))</f>
        <v>16320.306788958371</v>
      </c>
      <c r="CB12" s="47">
        <f>IF('Res Rent Roll'!$B12="","",IF(Rents!CB$3&lt;'Res Rent Roll'!$J12,'Res Rent Roll'!$H12*'Res Rent Roll'!$C12*(1+'Property Summary'!$L$18)^(Rents!CB$2-1),'Res Rent Roll'!$I12*'Res Rent Roll'!$C12*(1+'Property Summary'!$L$18)^(Rents!CB$2-1)))</f>
        <v>16320.306788958371</v>
      </c>
      <c r="CC12" s="47">
        <f>IF('Res Rent Roll'!$B12="","",IF(Rents!CC$3&lt;'Res Rent Roll'!$J12,'Res Rent Roll'!$H12*'Res Rent Roll'!$C12*(1+'Property Summary'!$L$18)^(Rents!CC$2-1),'Res Rent Roll'!$I12*'Res Rent Roll'!$C12*(1+'Property Summary'!$L$18)^(Rents!CC$2-1)))</f>
        <v>16320.306788958371</v>
      </c>
      <c r="CD12" s="47">
        <f>IF('Res Rent Roll'!$B12="","",IF(Rents!CD$3&lt;'Res Rent Roll'!$J12,'Res Rent Roll'!$H12*'Res Rent Roll'!$C12*(1+'Property Summary'!$L$18)^(Rents!CD$2-1),'Res Rent Roll'!$I12*'Res Rent Roll'!$C12*(1+'Property Summary'!$L$18)^(Rents!CD$2-1)))</f>
        <v>16320.306788958371</v>
      </c>
      <c r="CE12" s="47">
        <f>IF('Res Rent Roll'!$B12="","",IF(Rents!CE$3&lt;'Res Rent Roll'!$J12,'Res Rent Roll'!$H12*'Res Rent Roll'!$C12*(1+'Property Summary'!$L$18)^(Rents!CE$2-1),'Res Rent Roll'!$I12*'Res Rent Roll'!$C12*(1+'Property Summary'!$L$18)^(Rents!CE$2-1)))</f>
        <v>16320.306788958371</v>
      </c>
      <c r="CF12" s="47">
        <f>IF('Res Rent Roll'!$B12="","",IF(Rents!CF$3&lt;'Res Rent Roll'!$J12,'Res Rent Roll'!$H12*'Res Rent Roll'!$C12*(1+'Property Summary'!$L$18)^(Rents!CF$2-1),'Res Rent Roll'!$I12*'Res Rent Roll'!$C12*(1+'Property Summary'!$L$18)^(Rents!CF$2-1)))</f>
        <v>16320.306788958371</v>
      </c>
      <c r="CG12" s="47">
        <f>IF('Res Rent Roll'!$B12="","",IF(Rents!CG$3&lt;'Res Rent Roll'!$J12,'Res Rent Roll'!$H12*'Res Rent Roll'!$C12*(1+'Property Summary'!$L$18)^(Rents!CG$2-1),'Res Rent Roll'!$I12*'Res Rent Roll'!$C12*(1+'Property Summary'!$L$18)^(Rents!CG$2-1)))</f>
        <v>16320.306788958371</v>
      </c>
      <c r="CH12" s="47">
        <f>IF('Res Rent Roll'!$B12="","",IF(Rents!CH$3&lt;'Res Rent Roll'!$J12,'Res Rent Roll'!$H12*'Res Rent Roll'!$C12*(1+'Property Summary'!$L$18)^(Rents!CH$2-1),'Res Rent Roll'!$I12*'Res Rent Roll'!$C12*(1+'Property Summary'!$L$18)^(Rents!CH$2-1)))</f>
        <v>16320.306788958371</v>
      </c>
      <c r="CI12" s="47">
        <f>IF('Res Rent Roll'!$B12="","",IF(Rents!CI$3&lt;'Res Rent Roll'!$J12,'Res Rent Roll'!$H12*'Res Rent Roll'!$C12*(1+'Property Summary'!$L$18)^(Rents!CI$2-1),'Res Rent Roll'!$I12*'Res Rent Roll'!$C12*(1+'Property Summary'!$L$18)^(Rents!CI$2-1)))</f>
        <v>16320.306788958371</v>
      </c>
      <c r="CJ12" s="47">
        <f>IF('Res Rent Roll'!$B12="","",IF(Rents!CJ$3&lt;'Res Rent Roll'!$J12,'Res Rent Roll'!$H12*'Res Rent Roll'!$C12*(1+'Property Summary'!$L$18)^(Rents!CJ$2-1),'Res Rent Roll'!$I12*'Res Rent Roll'!$C12*(1+'Property Summary'!$L$18)^(Rents!CJ$2-1)))</f>
        <v>16809.915992627124</v>
      </c>
      <c r="CK12" s="47">
        <f>IF('Res Rent Roll'!$B12="","",IF(Rents!CK$3&lt;'Res Rent Roll'!$J12,'Res Rent Roll'!$H12*'Res Rent Roll'!$C12*(1+'Property Summary'!$L$18)^(Rents!CK$2-1),'Res Rent Roll'!$I12*'Res Rent Roll'!$C12*(1+'Property Summary'!$L$18)^(Rents!CK$2-1)))</f>
        <v>16809.915992627124</v>
      </c>
      <c r="CL12" s="47">
        <f>IF('Res Rent Roll'!$B12="","",IF(Rents!CL$3&lt;'Res Rent Roll'!$J12,'Res Rent Roll'!$H12*'Res Rent Roll'!$C12*(1+'Property Summary'!$L$18)^(Rents!CL$2-1),'Res Rent Roll'!$I12*'Res Rent Roll'!$C12*(1+'Property Summary'!$L$18)^(Rents!CL$2-1)))</f>
        <v>16809.915992627124</v>
      </c>
      <c r="CM12" s="47">
        <f>IF('Res Rent Roll'!$B12="","",IF(Rents!CM$3&lt;'Res Rent Roll'!$J12,'Res Rent Roll'!$H12*'Res Rent Roll'!$C12*(1+'Property Summary'!$L$18)^(Rents!CM$2-1),'Res Rent Roll'!$I12*'Res Rent Roll'!$C12*(1+'Property Summary'!$L$18)^(Rents!CM$2-1)))</f>
        <v>16809.915992627124</v>
      </c>
      <c r="CN12" s="47">
        <f>IF('Res Rent Roll'!$B12="","",IF(Rents!CN$3&lt;'Res Rent Roll'!$J12,'Res Rent Roll'!$H12*'Res Rent Roll'!$C12*(1+'Property Summary'!$L$18)^(Rents!CN$2-1),'Res Rent Roll'!$I12*'Res Rent Roll'!$C12*(1+'Property Summary'!$L$18)^(Rents!CN$2-1)))</f>
        <v>16809.915992627124</v>
      </c>
      <c r="CO12" s="47">
        <f>IF('Res Rent Roll'!$B12="","",IF(Rents!CO$3&lt;'Res Rent Roll'!$J12,'Res Rent Roll'!$H12*'Res Rent Roll'!$C12*(1+'Property Summary'!$L$18)^(Rents!CO$2-1),'Res Rent Roll'!$I12*'Res Rent Roll'!$C12*(1+'Property Summary'!$L$18)^(Rents!CO$2-1)))</f>
        <v>16809.915992627124</v>
      </c>
      <c r="CP12" s="47">
        <f>IF('Res Rent Roll'!$B12="","",IF(Rents!CP$3&lt;'Res Rent Roll'!$J12,'Res Rent Roll'!$H12*'Res Rent Roll'!$C12*(1+'Property Summary'!$L$18)^(Rents!CP$2-1),'Res Rent Roll'!$I12*'Res Rent Roll'!$C12*(1+'Property Summary'!$L$18)^(Rents!CP$2-1)))</f>
        <v>16809.915992627124</v>
      </c>
      <c r="CQ12" s="47">
        <f>IF('Res Rent Roll'!$B12="","",IF(Rents!CQ$3&lt;'Res Rent Roll'!$J12,'Res Rent Roll'!$H12*'Res Rent Roll'!$C12*(1+'Property Summary'!$L$18)^(Rents!CQ$2-1),'Res Rent Roll'!$I12*'Res Rent Roll'!$C12*(1+'Property Summary'!$L$18)^(Rents!CQ$2-1)))</f>
        <v>16809.915992627124</v>
      </c>
      <c r="CR12" s="47">
        <f>IF('Res Rent Roll'!$B12="","",IF(Rents!CR$3&lt;'Res Rent Roll'!$J12,'Res Rent Roll'!$H12*'Res Rent Roll'!$C12*(1+'Property Summary'!$L$18)^(Rents!CR$2-1),'Res Rent Roll'!$I12*'Res Rent Roll'!$C12*(1+'Property Summary'!$L$18)^(Rents!CR$2-1)))</f>
        <v>16809.915992627124</v>
      </c>
      <c r="CS12" s="47">
        <f>IF('Res Rent Roll'!$B12="","",IF(Rents!CS$3&lt;'Res Rent Roll'!$J12,'Res Rent Roll'!$H12*'Res Rent Roll'!$C12*(1+'Property Summary'!$L$18)^(Rents!CS$2-1),'Res Rent Roll'!$I12*'Res Rent Roll'!$C12*(1+'Property Summary'!$L$18)^(Rents!CS$2-1)))</f>
        <v>16809.915992627124</v>
      </c>
      <c r="CT12" s="47">
        <f>IF('Res Rent Roll'!$B12="","",IF(Rents!CT$3&lt;'Res Rent Roll'!$J12,'Res Rent Roll'!$H12*'Res Rent Roll'!$C12*(1+'Property Summary'!$L$18)^(Rents!CT$2-1),'Res Rent Roll'!$I12*'Res Rent Roll'!$C12*(1+'Property Summary'!$L$18)^(Rents!CT$2-1)))</f>
        <v>16809.915992627124</v>
      </c>
      <c r="CU12" s="47">
        <f>IF('Res Rent Roll'!$B12="","",IF(Rents!CU$3&lt;'Res Rent Roll'!$J12,'Res Rent Roll'!$H12*'Res Rent Roll'!$C12*(1+'Property Summary'!$L$18)^(Rents!CU$2-1),'Res Rent Roll'!$I12*'Res Rent Roll'!$C12*(1+'Property Summary'!$L$18)^(Rents!CU$2-1)))</f>
        <v>16809.915992627124</v>
      </c>
      <c r="CV12" s="47">
        <f>IF('Res Rent Roll'!$B12="","",IF(Rents!CV$3&lt;'Res Rent Roll'!$J12,'Res Rent Roll'!$H12*'Res Rent Roll'!$C12*(1+'Property Summary'!$L$18)^(Rents!CV$2-1),'Res Rent Roll'!$I12*'Res Rent Roll'!$C12*(1+'Property Summary'!$L$18)^(Rents!CV$2-1)))</f>
        <v>17314.213472405936</v>
      </c>
      <c r="CW12" s="47">
        <f>IF('Res Rent Roll'!$B12="","",IF(Rents!CW$3&lt;'Res Rent Roll'!$J12,'Res Rent Roll'!$H12*'Res Rent Roll'!$C12*(1+'Property Summary'!$L$18)^(Rents!CW$2-1),'Res Rent Roll'!$I12*'Res Rent Roll'!$C12*(1+'Property Summary'!$L$18)^(Rents!CW$2-1)))</f>
        <v>17314.213472405936</v>
      </c>
      <c r="CX12" s="47">
        <f>IF('Res Rent Roll'!$B12="","",IF(Rents!CX$3&lt;'Res Rent Roll'!$J12,'Res Rent Roll'!$H12*'Res Rent Roll'!$C12*(1+'Property Summary'!$L$18)^(Rents!CX$2-1),'Res Rent Roll'!$I12*'Res Rent Roll'!$C12*(1+'Property Summary'!$L$18)^(Rents!CX$2-1)))</f>
        <v>17314.213472405936</v>
      </c>
      <c r="CY12" s="47">
        <f>IF('Res Rent Roll'!$B12="","",IF(Rents!CY$3&lt;'Res Rent Roll'!$J12,'Res Rent Roll'!$H12*'Res Rent Roll'!$C12*(1+'Property Summary'!$L$18)^(Rents!CY$2-1),'Res Rent Roll'!$I12*'Res Rent Roll'!$C12*(1+'Property Summary'!$L$18)^(Rents!CY$2-1)))</f>
        <v>17314.213472405936</v>
      </c>
      <c r="CZ12" s="47">
        <f>IF('Res Rent Roll'!$B12="","",IF(Rents!CZ$3&lt;'Res Rent Roll'!$J12,'Res Rent Roll'!$H12*'Res Rent Roll'!$C12*(1+'Property Summary'!$L$18)^(Rents!CZ$2-1),'Res Rent Roll'!$I12*'Res Rent Roll'!$C12*(1+'Property Summary'!$L$18)^(Rents!CZ$2-1)))</f>
        <v>17314.213472405936</v>
      </c>
      <c r="DA12" s="47">
        <f>IF('Res Rent Roll'!$B12="","",IF(Rents!DA$3&lt;'Res Rent Roll'!$J12,'Res Rent Roll'!$H12*'Res Rent Roll'!$C12*(1+'Property Summary'!$L$18)^(Rents!DA$2-1),'Res Rent Roll'!$I12*'Res Rent Roll'!$C12*(1+'Property Summary'!$L$18)^(Rents!DA$2-1)))</f>
        <v>17314.213472405936</v>
      </c>
      <c r="DB12" s="47">
        <f>IF('Res Rent Roll'!$B12="","",IF(Rents!DB$3&lt;'Res Rent Roll'!$J12,'Res Rent Roll'!$H12*'Res Rent Roll'!$C12*(1+'Property Summary'!$L$18)^(Rents!DB$2-1),'Res Rent Roll'!$I12*'Res Rent Roll'!$C12*(1+'Property Summary'!$L$18)^(Rents!DB$2-1)))</f>
        <v>17314.213472405936</v>
      </c>
      <c r="DC12" s="47">
        <f>IF('Res Rent Roll'!$B12="","",IF(Rents!DC$3&lt;'Res Rent Roll'!$J12,'Res Rent Roll'!$H12*'Res Rent Roll'!$C12*(1+'Property Summary'!$L$18)^(Rents!DC$2-1),'Res Rent Roll'!$I12*'Res Rent Roll'!$C12*(1+'Property Summary'!$L$18)^(Rents!DC$2-1)))</f>
        <v>17314.213472405936</v>
      </c>
      <c r="DD12" s="47">
        <f>IF('Res Rent Roll'!$B12="","",IF(Rents!DD$3&lt;'Res Rent Roll'!$J12,'Res Rent Roll'!$H12*'Res Rent Roll'!$C12*(1+'Property Summary'!$L$18)^(Rents!DD$2-1),'Res Rent Roll'!$I12*'Res Rent Roll'!$C12*(1+'Property Summary'!$L$18)^(Rents!DD$2-1)))</f>
        <v>17314.213472405936</v>
      </c>
      <c r="DE12" s="47">
        <f>IF('Res Rent Roll'!$B12="","",IF(Rents!DE$3&lt;'Res Rent Roll'!$J12,'Res Rent Roll'!$H12*'Res Rent Roll'!$C12*(1+'Property Summary'!$L$18)^(Rents!DE$2-1),'Res Rent Roll'!$I12*'Res Rent Roll'!$C12*(1+'Property Summary'!$L$18)^(Rents!DE$2-1)))</f>
        <v>17314.213472405936</v>
      </c>
      <c r="DF12" s="47">
        <f>IF('Res Rent Roll'!$B12="","",IF(Rents!DF$3&lt;'Res Rent Roll'!$J12,'Res Rent Roll'!$H12*'Res Rent Roll'!$C12*(1+'Property Summary'!$L$18)^(Rents!DF$2-1),'Res Rent Roll'!$I12*'Res Rent Roll'!$C12*(1+'Property Summary'!$L$18)^(Rents!DF$2-1)))</f>
        <v>17314.213472405936</v>
      </c>
      <c r="DG12" s="47">
        <f>IF('Res Rent Roll'!$B12="","",IF(Rents!DG$3&lt;'Res Rent Roll'!$J12,'Res Rent Roll'!$H12*'Res Rent Roll'!$C12*(1+'Property Summary'!$L$18)^(Rents!DG$2-1),'Res Rent Roll'!$I12*'Res Rent Roll'!$C12*(1+'Property Summary'!$L$18)^(Rents!DG$2-1)))</f>
        <v>17314.213472405936</v>
      </c>
      <c r="DH12" s="47">
        <f>IF('Res Rent Roll'!$B12="","",IF(Rents!DH$3&lt;'Res Rent Roll'!$J12,'Res Rent Roll'!$H12*'Res Rent Roll'!$C12*(1+'Property Summary'!$L$18)^(Rents!DH$2-1),'Res Rent Roll'!$I12*'Res Rent Roll'!$C12*(1+'Property Summary'!$L$18)^(Rents!DH$2-1)))</f>
        <v>17833.639876578112</v>
      </c>
      <c r="DI12" s="47">
        <f>IF('Res Rent Roll'!$B12="","",IF(Rents!DI$3&lt;'Res Rent Roll'!$J12,'Res Rent Roll'!$H12*'Res Rent Roll'!$C12*(1+'Property Summary'!$L$18)^(Rents!DI$2-1),'Res Rent Roll'!$I12*'Res Rent Roll'!$C12*(1+'Property Summary'!$L$18)^(Rents!DI$2-1)))</f>
        <v>17833.639876578112</v>
      </c>
      <c r="DJ12" s="47">
        <f>IF('Res Rent Roll'!$B12="","",IF(Rents!DJ$3&lt;'Res Rent Roll'!$J12,'Res Rent Roll'!$H12*'Res Rent Roll'!$C12*(1+'Property Summary'!$L$18)^(Rents!DJ$2-1),'Res Rent Roll'!$I12*'Res Rent Roll'!$C12*(1+'Property Summary'!$L$18)^(Rents!DJ$2-1)))</f>
        <v>17833.639876578112</v>
      </c>
      <c r="DK12" s="47">
        <f>IF('Res Rent Roll'!$B12="","",IF(Rents!DK$3&lt;'Res Rent Roll'!$J12,'Res Rent Roll'!$H12*'Res Rent Roll'!$C12*(1+'Property Summary'!$L$18)^(Rents!DK$2-1),'Res Rent Roll'!$I12*'Res Rent Roll'!$C12*(1+'Property Summary'!$L$18)^(Rents!DK$2-1)))</f>
        <v>17833.639876578112</v>
      </c>
      <c r="DL12" s="47">
        <f>IF('Res Rent Roll'!$B12="","",IF(Rents!DL$3&lt;'Res Rent Roll'!$J12,'Res Rent Roll'!$H12*'Res Rent Roll'!$C12*(1+'Property Summary'!$L$18)^(Rents!DL$2-1),'Res Rent Roll'!$I12*'Res Rent Roll'!$C12*(1+'Property Summary'!$L$18)^(Rents!DL$2-1)))</f>
        <v>17833.639876578112</v>
      </c>
      <c r="DM12" s="47">
        <f>IF('Res Rent Roll'!$B12="","",IF(Rents!DM$3&lt;'Res Rent Roll'!$J12,'Res Rent Roll'!$H12*'Res Rent Roll'!$C12*(1+'Property Summary'!$L$18)^(Rents!DM$2-1),'Res Rent Roll'!$I12*'Res Rent Roll'!$C12*(1+'Property Summary'!$L$18)^(Rents!DM$2-1)))</f>
        <v>17833.639876578112</v>
      </c>
      <c r="DN12" s="47">
        <f>IF('Res Rent Roll'!$B12="","",IF(Rents!DN$3&lt;'Res Rent Roll'!$J12,'Res Rent Roll'!$H12*'Res Rent Roll'!$C12*(1+'Property Summary'!$L$18)^(Rents!DN$2-1),'Res Rent Roll'!$I12*'Res Rent Roll'!$C12*(1+'Property Summary'!$L$18)^(Rents!DN$2-1)))</f>
        <v>17833.639876578112</v>
      </c>
      <c r="DO12" s="47">
        <f>IF('Res Rent Roll'!$B12="","",IF(Rents!DO$3&lt;'Res Rent Roll'!$J12,'Res Rent Roll'!$H12*'Res Rent Roll'!$C12*(1+'Property Summary'!$L$18)^(Rents!DO$2-1),'Res Rent Roll'!$I12*'Res Rent Roll'!$C12*(1+'Property Summary'!$L$18)^(Rents!DO$2-1)))</f>
        <v>17833.639876578112</v>
      </c>
      <c r="DP12" s="47">
        <f>IF('Res Rent Roll'!$B12="","",IF(Rents!DP$3&lt;'Res Rent Roll'!$J12,'Res Rent Roll'!$H12*'Res Rent Roll'!$C12*(1+'Property Summary'!$L$18)^(Rents!DP$2-1),'Res Rent Roll'!$I12*'Res Rent Roll'!$C12*(1+'Property Summary'!$L$18)^(Rents!DP$2-1)))</f>
        <v>17833.639876578112</v>
      </c>
      <c r="DQ12" s="47">
        <f>IF('Res Rent Roll'!$B12="","",IF(Rents!DQ$3&lt;'Res Rent Roll'!$J12,'Res Rent Roll'!$H12*'Res Rent Roll'!$C12*(1+'Property Summary'!$L$18)^(Rents!DQ$2-1),'Res Rent Roll'!$I12*'Res Rent Roll'!$C12*(1+'Property Summary'!$L$18)^(Rents!DQ$2-1)))</f>
        <v>17833.639876578112</v>
      </c>
      <c r="DR12" s="47">
        <f>IF('Res Rent Roll'!$B12="","",IF(Rents!DR$3&lt;'Res Rent Roll'!$J12,'Res Rent Roll'!$H12*'Res Rent Roll'!$C12*(1+'Property Summary'!$L$18)^(Rents!DR$2-1),'Res Rent Roll'!$I12*'Res Rent Roll'!$C12*(1+'Property Summary'!$L$18)^(Rents!DR$2-1)))</f>
        <v>17833.639876578112</v>
      </c>
      <c r="DS12" s="47">
        <f>IF('Res Rent Roll'!$B12="","",IF(Rents!DS$3&lt;'Res Rent Roll'!$J12,'Res Rent Roll'!$H12*'Res Rent Roll'!$C12*(1+'Property Summary'!$L$18)^(Rents!DS$2-1),'Res Rent Roll'!$I12*'Res Rent Roll'!$C12*(1+'Property Summary'!$L$18)^(Rents!DS$2-1)))</f>
        <v>17833.639876578112</v>
      </c>
      <c r="DT12" s="47">
        <f>IF('Res Rent Roll'!$B12="","",IF(Rents!DT$3&lt;'Res Rent Roll'!$J12,'Res Rent Roll'!$H12*'Res Rent Roll'!$C12*(1+'Property Summary'!$L$18)^(Rents!DT$2-1),'Res Rent Roll'!$I12*'Res Rent Roll'!$C12*(1+'Property Summary'!$L$18)^(Rents!DT$2-1)))</f>
        <v>18368.649072875458</v>
      </c>
      <c r="DU12" s="47">
        <f>IF('Res Rent Roll'!$B12="","",IF(Rents!DU$3&lt;'Res Rent Roll'!$J12,'Res Rent Roll'!$H12*'Res Rent Roll'!$C12*(1+'Property Summary'!$L$18)^(Rents!DU$2-1),'Res Rent Roll'!$I12*'Res Rent Roll'!$C12*(1+'Property Summary'!$L$18)^(Rents!DU$2-1)))</f>
        <v>18368.649072875458</v>
      </c>
      <c r="DV12" s="47">
        <f>IF('Res Rent Roll'!$B12="","",IF(Rents!DV$3&lt;'Res Rent Roll'!$J12,'Res Rent Roll'!$H12*'Res Rent Roll'!$C12*(1+'Property Summary'!$L$18)^(Rents!DV$2-1),'Res Rent Roll'!$I12*'Res Rent Roll'!$C12*(1+'Property Summary'!$L$18)^(Rents!DV$2-1)))</f>
        <v>18368.649072875458</v>
      </c>
      <c r="DW12" s="47">
        <f>IF('Res Rent Roll'!$B12="","",IF(Rents!DW$3&lt;'Res Rent Roll'!$J12,'Res Rent Roll'!$H12*'Res Rent Roll'!$C12*(1+'Property Summary'!$L$18)^(Rents!DW$2-1),'Res Rent Roll'!$I12*'Res Rent Roll'!$C12*(1+'Property Summary'!$L$18)^(Rents!DW$2-1)))</f>
        <v>18368.649072875458</v>
      </c>
      <c r="DX12" s="47">
        <f>IF('Res Rent Roll'!$B12="","",IF(Rents!DX$3&lt;'Res Rent Roll'!$J12,'Res Rent Roll'!$H12*'Res Rent Roll'!$C12*(1+'Property Summary'!$L$18)^(Rents!DX$2-1),'Res Rent Roll'!$I12*'Res Rent Roll'!$C12*(1+'Property Summary'!$L$18)^(Rents!DX$2-1)))</f>
        <v>18368.649072875458</v>
      </c>
      <c r="DY12" s="47">
        <f>IF('Res Rent Roll'!$B12="","",IF(Rents!DY$3&lt;'Res Rent Roll'!$J12,'Res Rent Roll'!$H12*'Res Rent Roll'!$C12*(1+'Property Summary'!$L$18)^(Rents!DY$2-1),'Res Rent Roll'!$I12*'Res Rent Roll'!$C12*(1+'Property Summary'!$L$18)^(Rents!DY$2-1)))</f>
        <v>18368.649072875458</v>
      </c>
      <c r="DZ12" s="47">
        <f>IF('Res Rent Roll'!$B12="","",IF(Rents!DZ$3&lt;'Res Rent Roll'!$J12,'Res Rent Roll'!$H12*'Res Rent Roll'!$C12*(1+'Property Summary'!$L$18)^(Rents!DZ$2-1),'Res Rent Roll'!$I12*'Res Rent Roll'!$C12*(1+'Property Summary'!$L$18)^(Rents!DZ$2-1)))</f>
        <v>18368.649072875458</v>
      </c>
      <c r="EA12" s="47">
        <f>IF('Res Rent Roll'!$B12="","",IF(Rents!EA$3&lt;'Res Rent Roll'!$J12,'Res Rent Roll'!$H12*'Res Rent Roll'!$C12*(1+'Property Summary'!$L$18)^(Rents!EA$2-1),'Res Rent Roll'!$I12*'Res Rent Roll'!$C12*(1+'Property Summary'!$L$18)^(Rents!EA$2-1)))</f>
        <v>18368.649072875458</v>
      </c>
      <c r="EB12" s="47">
        <f>IF('Res Rent Roll'!$B12="","",IF(Rents!EB$3&lt;'Res Rent Roll'!$J12,'Res Rent Roll'!$H12*'Res Rent Roll'!$C12*(1+'Property Summary'!$L$18)^(Rents!EB$2-1),'Res Rent Roll'!$I12*'Res Rent Roll'!$C12*(1+'Property Summary'!$L$18)^(Rents!EB$2-1)))</f>
        <v>18368.649072875458</v>
      </c>
      <c r="EC12" s="47">
        <f>IF('Res Rent Roll'!$B12="","",IF(Rents!EC$3&lt;'Res Rent Roll'!$J12,'Res Rent Roll'!$H12*'Res Rent Roll'!$C12*(1+'Property Summary'!$L$18)^(Rents!EC$2-1),'Res Rent Roll'!$I12*'Res Rent Roll'!$C12*(1+'Property Summary'!$L$18)^(Rents!EC$2-1)))</f>
        <v>18368.649072875458</v>
      </c>
      <c r="ED12" s="47">
        <f>IF('Res Rent Roll'!$B12="","",IF(Rents!ED$3&lt;'Res Rent Roll'!$J12,'Res Rent Roll'!$H12*'Res Rent Roll'!$C12*(1+'Property Summary'!$L$18)^(Rents!ED$2-1),'Res Rent Roll'!$I12*'Res Rent Roll'!$C12*(1+'Property Summary'!$L$18)^(Rents!ED$2-1)))</f>
        <v>18368.649072875458</v>
      </c>
      <c r="EE12" s="47">
        <f>IF('Res Rent Roll'!$B12="","",IF(Rents!EE$3&lt;'Res Rent Roll'!$J12,'Res Rent Roll'!$H12*'Res Rent Roll'!$C12*(1+'Property Summary'!$L$18)^(Rents!EE$2-1),'Res Rent Roll'!$I12*'Res Rent Roll'!$C12*(1+'Property Summary'!$L$18)^(Rents!EE$2-1)))</f>
        <v>18368.649072875458</v>
      </c>
      <c r="EF12" s="47">
        <f>IF('Res Rent Roll'!$B12="","",IF(Rents!EF$3&lt;'Res Rent Roll'!$J12,'Res Rent Roll'!$H12*'Res Rent Roll'!$C12*(1+'Property Summary'!$L$18)^(Rents!EF$2-1),'Res Rent Roll'!$I12*'Res Rent Roll'!$C12*(1+'Property Summary'!$L$18)^(Rents!EF$2-1)))</f>
        <v>18919.70854506172</v>
      </c>
      <c r="EG12" s="47">
        <f>IF('Res Rent Roll'!$B12="","",IF(Rents!EG$3&lt;'Res Rent Roll'!$J12,'Res Rent Roll'!$H12*'Res Rent Roll'!$C12*(1+'Property Summary'!$L$18)^(Rents!EG$2-1),'Res Rent Roll'!$I12*'Res Rent Roll'!$C12*(1+'Property Summary'!$L$18)^(Rents!EG$2-1)))</f>
        <v>18919.70854506172</v>
      </c>
      <c r="EH12" s="47">
        <f>IF('Res Rent Roll'!$B12="","",IF(Rents!EH$3&lt;'Res Rent Roll'!$J12,'Res Rent Roll'!$H12*'Res Rent Roll'!$C12*(1+'Property Summary'!$L$18)^(Rents!EH$2-1),'Res Rent Roll'!$I12*'Res Rent Roll'!$C12*(1+'Property Summary'!$L$18)^(Rents!EH$2-1)))</f>
        <v>18919.70854506172</v>
      </c>
      <c r="EI12" s="47">
        <f>IF('Res Rent Roll'!$B12="","",IF(Rents!EI$3&lt;'Res Rent Roll'!$J12,'Res Rent Roll'!$H12*'Res Rent Roll'!$C12*(1+'Property Summary'!$L$18)^(Rents!EI$2-1),'Res Rent Roll'!$I12*'Res Rent Roll'!$C12*(1+'Property Summary'!$L$18)^(Rents!EI$2-1)))</f>
        <v>18919.70854506172</v>
      </c>
      <c r="EJ12" s="47">
        <f>IF('Res Rent Roll'!$B12="","",IF(Rents!EJ$3&lt;'Res Rent Roll'!$J12,'Res Rent Roll'!$H12*'Res Rent Roll'!$C12*(1+'Property Summary'!$L$18)^(Rents!EJ$2-1),'Res Rent Roll'!$I12*'Res Rent Roll'!$C12*(1+'Property Summary'!$L$18)^(Rents!EJ$2-1)))</f>
        <v>18919.70854506172</v>
      </c>
      <c r="EK12" s="47">
        <f>IF('Res Rent Roll'!$B12="","",IF(Rents!EK$3&lt;'Res Rent Roll'!$J12,'Res Rent Roll'!$H12*'Res Rent Roll'!$C12*(1+'Property Summary'!$L$18)^(Rents!EK$2-1),'Res Rent Roll'!$I12*'Res Rent Roll'!$C12*(1+'Property Summary'!$L$18)^(Rents!EK$2-1)))</f>
        <v>18919.70854506172</v>
      </c>
      <c r="EL12" s="47">
        <f>IF('Res Rent Roll'!$B12="","",IF(Rents!EL$3&lt;'Res Rent Roll'!$J12,'Res Rent Roll'!$H12*'Res Rent Roll'!$C12*(1+'Property Summary'!$L$18)^(Rents!EL$2-1),'Res Rent Roll'!$I12*'Res Rent Roll'!$C12*(1+'Property Summary'!$L$18)^(Rents!EL$2-1)))</f>
        <v>18919.70854506172</v>
      </c>
      <c r="EM12" s="47">
        <f>IF('Res Rent Roll'!$B12="","",IF(Rents!EM$3&lt;'Res Rent Roll'!$J12,'Res Rent Roll'!$H12*'Res Rent Roll'!$C12*(1+'Property Summary'!$L$18)^(Rents!EM$2-1),'Res Rent Roll'!$I12*'Res Rent Roll'!$C12*(1+'Property Summary'!$L$18)^(Rents!EM$2-1)))</f>
        <v>18919.70854506172</v>
      </c>
      <c r="EN12" s="47">
        <f>IF('Res Rent Roll'!$B12="","",IF(Rents!EN$3&lt;'Res Rent Roll'!$J12,'Res Rent Roll'!$H12*'Res Rent Roll'!$C12*(1+'Property Summary'!$L$18)^(Rents!EN$2-1),'Res Rent Roll'!$I12*'Res Rent Roll'!$C12*(1+'Property Summary'!$L$18)^(Rents!EN$2-1)))</f>
        <v>18919.70854506172</v>
      </c>
      <c r="EO12" s="47">
        <f>IF('Res Rent Roll'!$B12="","",IF(Rents!EO$3&lt;'Res Rent Roll'!$J12,'Res Rent Roll'!$H12*'Res Rent Roll'!$C12*(1+'Property Summary'!$L$18)^(Rents!EO$2-1),'Res Rent Roll'!$I12*'Res Rent Roll'!$C12*(1+'Property Summary'!$L$18)^(Rents!EO$2-1)))</f>
        <v>18919.70854506172</v>
      </c>
      <c r="EP12" s="47">
        <f>IF('Res Rent Roll'!$B12="","",IF(Rents!EP$3&lt;'Res Rent Roll'!$J12,'Res Rent Roll'!$H12*'Res Rent Roll'!$C12*(1+'Property Summary'!$L$18)^(Rents!EP$2-1),'Res Rent Roll'!$I12*'Res Rent Roll'!$C12*(1+'Property Summary'!$L$18)^(Rents!EP$2-1)))</f>
        <v>18919.70854506172</v>
      </c>
      <c r="EQ12" s="47">
        <f>IF('Res Rent Roll'!$B12="","",IF(Rents!EQ$3&lt;'Res Rent Roll'!$J12,'Res Rent Roll'!$H12*'Res Rent Roll'!$C12*(1+'Property Summary'!$L$18)^(Rents!EQ$2-1),'Res Rent Roll'!$I12*'Res Rent Roll'!$C12*(1+'Property Summary'!$L$18)^(Rents!EQ$2-1)))</f>
        <v>18919.70854506172</v>
      </c>
      <c r="ER12" s="47">
        <f>IF('Res Rent Roll'!$B12="","",IF(Rents!ER$3&lt;'Res Rent Roll'!$J12,'Res Rent Roll'!$H12*'Res Rent Roll'!$C12*(1+'Property Summary'!$L$18)^(Rents!ER$2-1),'Res Rent Roll'!$I12*'Res Rent Roll'!$C12*(1+'Property Summary'!$L$18)^(Rents!ER$2-1)))</f>
        <v>19487.29980141357</v>
      </c>
      <c r="ES12" s="47">
        <f>IF('Res Rent Roll'!$B12="","",IF(Rents!ES$3&lt;'Res Rent Roll'!$J12,'Res Rent Roll'!$H12*'Res Rent Roll'!$C12*(1+'Property Summary'!$L$18)^(Rents!ES$2-1),'Res Rent Roll'!$I12*'Res Rent Roll'!$C12*(1+'Property Summary'!$L$18)^(Rents!ES$2-1)))</f>
        <v>19487.29980141357</v>
      </c>
      <c r="ET12" s="47">
        <f>IF('Res Rent Roll'!$B12="","",IF(Rents!ET$3&lt;'Res Rent Roll'!$J12,'Res Rent Roll'!$H12*'Res Rent Roll'!$C12*(1+'Property Summary'!$L$18)^(Rents!ET$2-1),'Res Rent Roll'!$I12*'Res Rent Roll'!$C12*(1+'Property Summary'!$L$18)^(Rents!ET$2-1)))</f>
        <v>19487.29980141357</v>
      </c>
      <c r="EU12" s="47">
        <f>IF('Res Rent Roll'!$B12="","",IF(Rents!EU$3&lt;'Res Rent Roll'!$J12,'Res Rent Roll'!$H12*'Res Rent Roll'!$C12*(1+'Property Summary'!$L$18)^(Rents!EU$2-1),'Res Rent Roll'!$I12*'Res Rent Roll'!$C12*(1+'Property Summary'!$L$18)^(Rents!EU$2-1)))</f>
        <v>19487.29980141357</v>
      </c>
      <c r="EV12" s="47">
        <f>IF('Res Rent Roll'!$B12="","",IF(Rents!EV$3&lt;'Res Rent Roll'!$J12,'Res Rent Roll'!$H12*'Res Rent Roll'!$C12*(1+'Property Summary'!$L$18)^(Rents!EV$2-1),'Res Rent Roll'!$I12*'Res Rent Roll'!$C12*(1+'Property Summary'!$L$18)^(Rents!EV$2-1)))</f>
        <v>19487.29980141357</v>
      </c>
      <c r="EW12" s="47">
        <f>IF('Res Rent Roll'!$B12="","",IF(Rents!EW$3&lt;'Res Rent Roll'!$J12,'Res Rent Roll'!$H12*'Res Rent Roll'!$C12*(1+'Property Summary'!$L$18)^(Rents!EW$2-1),'Res Rent Roll'!$I12*'Res Rent Roll'!$C12*(1+'Property Summary'!$L$18)^(Rents!EW$2-1)))</f>
        <v>19487.29980141357</v>
      </c>
      <c r="EX12" s="47">
        <f>IF('Res Rent Roll'!$B12="","",IF(Rents!EX$3&lt;'Res Rent Roll'!$J12,'Res Rent Roll'!$H12*'Res Rent Roll'!$C12*(1+'Property Summary'!$L$18)^(Rents!EX$2-1),'Res Rent Roll'!$I12*'Res Rent Roll'!$C12*(1+'Property Summary'!$L$18)^(Rents!EX$2-1)))</f>
        <v>19487.29980141357</v>
      </c>
      <c r="EY12" s="47">
        <f>IF('Res Rent Roll'!$B12="","",IF(Rents!EY$3&lt;'Res Rent Roll'!$J12,'Res Rent Roll'!$H12*'Res Rent Roll'!$C12*(1+'Property Summary'!$L$18)^(Rents!EY$2-1),'Res Rent Roll'!$I12*'Res Rent Roll'!$C12*(1+'Property Summary'!$L$18)^(Rents!EY$2-1)))</f>
        <v>19487.29980141357</v>
      </c>
      <c r="EZ12" s="47">
        <f>IF('Res Rent Roll'!$B12="","",IF(Rents!EZ$3&lt;'Res Rent Roll'!$J12,'Res Rent Roll'!$H12*'Res Rent Roll'!$C12*(1+'Property Summary'!$L$18)^(Rents!EZ$2-1),'Res Rent Roll'!$I12*'Res Rent Roll'!$C12*(1+'Property Summary'!$L$18)^(Rents!EZ$2-1)))</f>
        <v>19487.29980141357</v>
      </c>
      <c r="FA12" s="47">
        <f>IF('Res Rent Roll'!$B12="","",IF(Rents!FA$3&lt;'Res Rent Roll'!$J12,'Res Rent Roll'!$H12*'Res Rent Roll'!$C12*(1+'Property Summary'!$L$18)^(Rents!FA$2-1),'Res Rent Roll'!$I12*'Res Rent Roll'!$C12*(1+'Property Summary'!$L$18)^(Rents!FA$2-1)))</f>
        <v>19487.29980141357</v>
      </c>
      <c r="FB12" s="47">
        <f>IF('Res Rent Roll'!$B12="","",IF(Rents!FB$3&lt;'Res Rent Roll'!$J12,'Res Rent Roll'!$H12*'Res Rent Roll'!$C12*(1+'Property Summary'!$L$18)^(Rents!FB$2-1),'Res Rent Roll'!$I12*'Res Rent Roll'!$C12*(1+'Property Summary'!$L$18)^(Rents!FB$2-1)))</f>
        <v>19487.29980141357</v>
      </c>
      <c r="FC12" s="47">
        <f>IF('Res Rent Roll'!$B12="","",IF(Rents!FC$3&lt;'Res Rent Roll'!$J12,'Res Rent Roll'!$H12*'Res Rent Roll'!$C12*(1+'Property Summary'!$L$18)^(Rents!FC$2-1),'Res Rent Roll'!$I12*'Res Rent Roll'!$C12*(1+'Property Summary'!$L$18)^(Rents!FC$2-1)))</f>
        <v>19487.29980141357</v>
      </c>
      <c r="FD12" s="47">
        <f>IF('Res Rent Roll'!$B12="","",IF(Rents!FD$3&lt;'Res Rent Roll'!$J12,'Res Rent Roll'!$H12*'Res Rent Roll'!$C12*(1+'Property Summary'!$L$18)^(Rents!FD$2-1),'Res Rent Roll'!$I12*'Res Rent Roll'!$C12*(1+'Property Summary'!$L$18)^(Rents!FD$2-1)))</f>
        <v>20071.918795455975</v>
      </c>
      <c r="FE12" s="47">
        <f>IF('Res Rent Roll'!$B12="","",IF(Rents!FE$3&lt;'Res Rent Roll'!$J12,'Res Rent Roll'!$H12*'Res Rent Roll'!$C12*(1+'Property Summary'!$L$18)^(Rents!FE$2-1),'Res Rent Roll'!$I12*'Res Rent Roll'!$C12*(1+'Property Summary'!$L$18)^(Rents!FE$2-1)))</f>
        <v>20071.918795455975</v>
      </c>
      <c r="FF12" s="47">
        <f>IF('Res Rent Roll'!$B12="","",IF(Rents!FF$3&lt;'Res Rent Roll'!$J12,'Res Rent Roll'!$H12*'Res Rent Roll'!$C12*(1+'Property Summary'!$L$18)^(Rents!FF$2-1),'Res Rent Roll'!$I12*'Res Rent Roll'!$C12*(1+'Property Summary'!$L$18)^(Rents!FF$2-1)))</f>
        <v>20071.918795455975</v>
      </c>
      <c r="FG12" s="47">
        <f>IF('Res Rent Roll'!$B12="","",IF(Rents!FG$3&lt;'Res Rent Roll'!$J12,'Res Rent Roll'!$H12*'Res Rent Roll'!$C12*(1+'Property Summary'!$L$18)^(Rents!FG$2-1),'Res Rent Roll'!$I12*'Res Rent Roll'!$C12*(1+'Property Summary'!$L$18)^(Rents!FG$2-1)))</f>
        <v>20071.918795455975</v>
      </c>
      <c r="FH12" s="47">
        <f>IF('Res Rent Roll'!$B12="","",IF(Rents!FH$3&lt;'Res Rent Roll'!$J12,'Res Rent Roll'!$H12*'Res Rent Roll'!$C12*(1+'Property Summary'!$L$18)^(Rents!FH$2-1),'Res Rent Roll'!$I12*'Res Rent Roll'!$C12*(1+'Property Summary'!$L$18)^(Rents!FH$2-1)))</f>
        <v>20071.918795455975</v>
      </c>
      <c r="FI12" s="47">
        <f>IF('Res Rent Roll'!$B12="","",IF(Rents!FI$3&lt;'Res Rent Roll'!$J12,'Res Rent Roll'!$H12*'Res Rent Roll'!$C12*(1+'Property Summary'!$L$18)^(Rents!FI$2-1),'Res Rent Roll'!$I12*'Res Rent Roll'!$C12*(1+'Property Summary'!$L$18)^(Rents!FI$2-1)))</f>
        <v>20071.918795455975</v>
      </c>
      <c r="FJ12" s="47">
        <f>IF('Res Rent Roll'!$B12="","",IF(Rents!FJ$3&lt;'Res Rent Roll'!$J12,'Res Rent Roll'!$H12*'Res Rent Roll'!$C12*(1+'Property Summary'!$L$18)^(Rents!FJ$2-1),'Res Rent Roll'!$I12*'Res Rent Roll'!$C12*(1+'Property Summary'!$L$18)^(Rents!FJ$2-1)))</f>
        <v>20071.918795455975</v>
      </c>
      <c r="FK12" s="47">
        <f>IF('Res Rent Roll'!$B12="","",IF(Rents!FK$3&lt;'Res Rent Roll'!$J12,'Res Rent Roll'!$H12*'Res Rent Roll'!$C12*(1+'Property Summary'!$L$18)^(Rents!FK$2-1),'Res Rent Roll'!$I12*'Res Rent Roll'!$C12*(1+'Property Summary'!$L$18)^(Rents!FK$2-1)))</f>
        <v>20071.918795455975</v>
      </c>
      <c r="FL12" s="47">
        <f>IF('Res Rent Roll'!$B12="","",IF(Rents!FL$3&lt;'Res Rent Roll'!$J12,'Res Rent Roll'!$H12*'Res Rent Roll'!$C12*(1+'Property Summary'!$L$18)^(Rents!FL$2-1),'Res Rent Roll'!$I12*'Res Rent Roll'!$C12*(1+'Property Summary'!$L$18)^(Rents!FL$2-1)))</f>
        <v>20071.918795455975</v>
      </c>
      <c r="FM12" s="47">
        <f>IF('Res Rent Roll'!$B12="","",IF(Rents!FM$3&lt;'Res Rent Roll'!$J12,'Res Rent Roll'!$H12*'Res Rent Roll'!$C12*(1+'Property Summary'!$L$18)^(Rents!FM$2-1),'Res Rent Roll'!$I12*'Res Rent Roll'!$C12*(1+'Property Summary'!$L$18)^(Rents!FM$2-1)))</f>
        <v>20071.918795455975</v>
      </c>
      <c r="FN12" s="47">
        <f>IF('Res Rent Roll'!$B12="","",IF(Rents!FN$3&lt;'Res Rent Roll'!$J12,'Res Rent Roll'!$H12*'Res Rent Roll'!$C12*(1+'Property Summary'!$L$18)^(Rents!FN$2-1),'Res Rent Roll'!$I12*'Res Rent Roll'!$C12*(1+'Property Summary'!$L$18)^(Rents!FN$2-1)))</f>
        <v>20071.918795455975</v>
      </c>
      <c r="FO12" s="47">
        <f>IF('Res Rent Roll'!$B12="","",IF(Rents!FO$3&lt;'Res Rent Roll'!$J12,'Res Rent Roll'!$H12*'Res Rent Roll'!$C12*(1+'Property Summary'!$L$18)^(Rents!FO$2-1),'Res Rent Roll'!$I12*'Res Rent Roll'!$C12*(1+'Property Summary'!$L$18)^(Rents!FO$2-1)))</f>
        <v>20071.918795455975</v>
      </c>
      <c r="FP12" s="47">
        <f>IF('Res Rent Roll'!$B12="","",IF(Rents!FP$3&lt;'Res Rent Roll'!$J12,'Res Rent Roll'!$H12*'Res Rent Roll'!$C12*(1+'Property Summary'!$L$18)^(Rents!FP$2-1),'Res Rent Roll'!$I12*'Res Rent Roll'!$C12*(1+'Property Summary'!$L$18)^(Rents!FP$2-1)))</f>
        <v>20674.076359319657</v>
      </c>
      <c r="FQ12" s="47">
        <f>IF('Res Rent Roll'!$B12="","",IF(Rents!FQ$3&lt;'Res Rent Roll'!$J12,'Res Rent Roll'!$H12*'Res Rent Roll'!$C12*(1+'Property Summary'!$L$18)^(Rents!FQ$2-1),'Res Rent Roll'!$I12*'Res Rent Roll'!$C12*(1+'Property Summary'!$L$18)^(Rents!FQ$2-1)))</f>
        <v>20674.076359319657</v>
      </c>
      <c r="FR12" s="47">
        <f>IF('Res Rent Roll'!$B12="","",IF(Rents!FR$3&lt;'Res Rent Roll'!$J12,'Res Rent Roll'!$H12*'Res Rent Roll'!$C12*(1+'Property Summary'!$L$18)^(Rents!FR$2-1),'Res Rent Roll'!$I12*'Res Rent Roll'!$C12*(1+'Property Summary'!$L$18)^(Rents!FR$2-1)))</f>
        <v>20674.076359319657</v>
      </c>
      <c r="FS12" s="47">
        <f>IF('Res Rent Roll'!$B12="","",IF(Rents!FS$3&lt;'Res Rent Roll'!$J12,'Res Rent Roll'!$H12*'Res Rent Roll'!$C12*(1+'Property Summary'!$L$18)^(Rents!FS$2-1),'Res Rent Roll'!$I12*'Res Rent Roll'!$C12*(1+'Property Summary'!$L$18)^(Rents!FS$2-1)))</f>
        <v>20674.076359319657</v>
      </c>
      <c r="FT12" s="47">
        <f>IF('Res Rent Roll'!$B12="","",IF(Rents!FT$3&lt;'Res Rent Roll'!$J12,'Res Rent Roll'!$H12*'Res Rent Roll'!$C12*(1+'Property Summary'!$L$18)^(Rents!FT$2-1),'Res Rent Roll'!$I12*'Res Rent Roll'!$C12*(1+'Property Summary'!$L$18)^(Rents!FT$2-1)))</f>
        <v>20674.076359319657</v>
      </c>
      <c r="FU12" s="47">
        <f>IF('Res Rent Roll'!$B12="","",IF(Rents!FU$3&lt;'Res Rent Roll'!$J12,'Res Rent Roll'!$H12*'Res Rent Roll'!$C12*(1+'Property Summary'!$L$18)^(Rents!FU$2-1),'Res Rent Roll'!$I12*'Res Rent Roll'!$C12*(1+'Property Summary'!$L$18)^(Rents!FU$2-1)))</f>
        <v>20674.076359319657</v>
      </c>
      <c r="FV12" s="47">
        <f>IF('Res Rent Roll'!$B12="","",IF(Rents!FV$3&lt;'Res Rent Roll'!$J12,'Res Rent Roll'!$H12*'Res Rent Roll'!$C12*(1+'Property Summary'!$L$18)^(Rents!FV$2-1),'Res Rent Roll'!$I12*'Res Rent Roll'!$C12*(1+'Property Summary'!$L$18)^(Rents!FV$2-1)))</f>
        <v>20674.076359319657</v>
      </c>
      <c r="FW12" s="47">
        <f>IF('Res Rent Roll'!$B12="","",IF(Rents!FW$3&lt;'Res Rent Roll'!$J12,'Res Rent Roll'!$H12*'Res Rent Roll'!$C12*(1+'Property Summary'!$L$18)^(Rents!FW$2-1),'Res Rent Roll'!$I12*'Res Rent Roll'!$C12*(1+'Property Summary'!$L$18)^(Rents!FW$2-1)))</f>
        <v>20674.076359319657</v>
      </c>
      <c r="FX12" s="47">
        <f>IF('Res Rent Roll'!$B12="","",IF(Rents!FX$3&lt;'Res Rent Roll'!$J12,'Res Rent Roll'!$H12*'Res Rent Roll'!$C12*(1+'Property Summary'!$L$18)^(Rents!FX$2-1),'Res Rent Roll'!$I12*'Res Rent Roll'!$C12*(1+'Property Summary'!$L$18)^(Rents!FX$2-1)))</f>
        <v>20674.076359319657</v>
      </c>
      <c r="FY12" s="47">
        <f>IF('Res Rent Roll'!$B12="","",IF(Rents!FY$3&lt;'Res Rent Roll'!$J12,'Res Rent Roll'!$H12*'Res Rent Roll'!$C12*(1+'Property Summary'!$L$18)^(Rents!FY$2-1),'Res Rent Roll'!$I12*'Res Rent Roll'!$C12*(1+'Property Summary'!$L$18)^(Rents!FY$2-1)))</f>
        <v>20674.076359319657</v>
      </c>
      <c r="FZ12" s="47">
        <f>IF('Res Rent Roll'!$B12="","",IF(Rents!FZ$3&lt;'Res Rent Roll'!$J12,'Res Rent Roll'!$H12*'Res Rent Roll'!$C12*(1+'Property Summary'!$L$18)^(Rents!FZ$2-1),'Res Rent Roll'!$I12*'Res Rent Roll'!$C12*(1+'Property Summary'!$L$18)^(Rents!FZ$2-1)))</f>
        <v>20674.076359319657</v>
      </c>
      <c r="GA12" s="48">
        <f>IF('Res Rent Roll'!$B12="","",IF(Rents!GA$3&lt;'Res Rent Roll'!$J12,'Res Rent Roll'!$H12*'Res Rent Roll'!$C12*(1+'Property Summary'!$L$18)^(Rents!GA$2-1),'Res Rent Roll'!$I12*'Res Rent Roll'!$C12*(1+'Property Summary'!$L$18)^(Rents!GA$2-1)))</f>
        <v>20674.076359319657</v>
      </c>
    </row>
    <row r="13" spans="2:183" x14ac:dyDescent="0.3">
      <c r="B13" s="42" t="str">
        <f>IF('Res Rent Roll'!$B13="","",'Res Rent Roll'!$B13)</f>
        <v>1-Bed A (No Renovation)</v>
      </c>
      <c r="C13" s="43"/>
      <c r="D13" s="47">
        <f>IF('Res Rent Roll'!$B13="","",IF(Rents!D$3&lt;'Res Rent Roll'!$J13,'Res Rent Roll'!$H13*'Res Rent Roll'!$C13*(1+'Property Summary'!$L$18)^(Rents!D$2-1),'Res Rent Roll'!$I13*'Res Rent Roll'!$C13*(1+'Property Summary'!$L$18)^(Rents!D$2-1)))</f>
        <v>7520</v>
      </c>
      <c r="E13" s="47">
        <f>IF('Res Rent Roll'!$B13="","",IF(Rents!E$3&lt;'Res Rent Roll'!$J13,'Res Rent Roll'!$H13*'Res Rent Roll'!$C13*(1+'Property Summary'!$L$18)^(Rents!E$2-1),'Res Rent Roll'!$I13*'Res Rent Roll'!$C13*(1+'Property Summary'!$L$18)^(Rents!E$2-1)))</f>
        <v>7520</v>
      </c>
      <c r="F13" s="47">
        <f>IF('Res Rent Roll'!$B13="","",IF(Rents!F$3&lt;'Res Rent Roll'!$J13,'Res Rent Roll'!$H13*'Res Rent Roll'!$C13*(1+'Property Summary'!$L$18)^(Rents!F$2-1),'Res Rent Roll'!$I13*'Res Rent Roll'!$C13*(1+'Property Summary'!$L$18)^(Rents!F$2-1)))</f>
        <v>7520</v>
      </c>
      <c r="G13" s="47">
        <f>IF('Res Rent Roll'!$B13="","",IF(Rents!G$3&lt;'Res Rent Roll'!$J13,'Res Rent Roll'!$H13*'Res Rent Roll'!$C13*(1+'Property Summary'!$L$18)^(Rents!G$2-1),'Res Rent Roll'!$I13*'Res Rent Roll'!$C13*(1+'Property Summary'!$L$18)^(Rents!G$2-1)))</f>
        <v>7520</v>
      </c>
      <c r="H13" s="47">
        <f>IF('Res Rent Roll'!$B13="","",IF(Rents!H$3&lt;'Res Rent Roll'!$J13,'Res Rent Roll'!$H13*'Res Rent Roll'!$C13*(1+'Property Summary'!$L$18)^(Rents!H$2-1),'Res Rent Roll'!$I13*'Res Rent Roll'!$C13*(1+'Property Summary'!$L$18)^(Rents!H$2-1)))</f>
        <v>7520</v>
      </c>
      <c r="I13" s="47">
        <f>IF('Res Rent Roll'!$B13="","",IF(Rents!I$3&lt;'Res Rent Roll'!$J13,'Res Rent Roll'!$H13*'Res Rent Roll'!$C13*(1+'Property Summary'!$L$18)^(Rents!I$2-1),'Res Rent Roll'!$I13*'Res Rent Roll'!$C13*(1+'Property Summary'!$L$18)^(Rents!I$2-1)))</f>
        <v>7520</v>
      </c>
      <c r="J13" s="47">
        <f>IF('Res Rent Roll'!$B13="","",IF(Rents!J$3&lt;'Res Rent Roll'!$J13,'Res Rent Roll'!$H13*'Res Rent Roll'!$C13*(1+'Property Summary'!$L$18)^(Rents!J$2-1),'Res Rent Roll'!$I13*'Res Rent Roll'!$C13*(1+'Property Summary'!$L$18)^(Rents!J$2-1)))</f>
        <v>7520</v>
      </c>
      <c r="K13" s="47">
        <f>IF('Res Rent Roll'!$B13="","",IF(Rents!K$3&lt;'Res Rent Roll'!$J13,'Res Rent Roll'!$H13*'Res Rent Roll'!$C13*(1+'Property Summary'!$L$18)^(Rents!K$2-1),'Res Rent Roll'!$I13*'Res Rent Roll'!$C13*(1+'Property Summary'!$L$18)^(Rents!K$2-1)))</f>
        <v>7520</v>
      </c>
      <c r="L13" s="47">
        <f>IF('Res Rent Roll'!$B13="","",IF(Rents!L$3&lt;'Res Rent Roll'!$J13,'Res Rent Roll'!$H13*'Res Rent Roll'!$C13*(1+'Property Summary'!$L$18)^(Rents!L$2-1),'Res Rent Roll'!$I13*'Res Rent Roll'!$C13*(1+'Property Summary'!$L$18)^(Rents!L$2-1)))</f>
        <v>7520</v>
      </c>
      <c r="M13" s="47">
        <f>IF('Res Rent Roll'!$B13="","",IF(Rents!M$3&lt;'Res Rent Roll'!$J13,'Res Rent Roll'!$H13*'Res Rent Roll'!$C13*(1+'Property Summary'!$L$18)^(Rents!M$2-1),'Res Rent Roll'!$I13*'Res Rent Roll'!$C13*(1+'Property Summary'!$L$18)^(Rents!M$2-1)))</f>
        <v>7520</v>
      </c>
      <c r="N13" s="47">
        <f>IF('Res Rent Roll'!$B13="","",IF(Rents!N$3&lt;'Res Rent Roll'!$J13,'Res Rent Roll'!$H13*'Res Rent Roll'!$C13*(1+'Property Summary'!$L$18)^(Rents!N$2-1),'Res Rent Roll'!$I13*'Res Rent Roll'!$C13*(1+'Property Summary'!$L$18)^(Rents!N$2-1)))</f>
        <v>7520</v>
      </c>
      <c r="O13" s="47">
        <f>IF('Res Rent Roll'!$B13="","",IF(Rents!O$3&lt;'Res Rent Roll'!$J13,'Res Rent Roll'!$H13*'Res Rent Roll'!$C13*(1+'Property Summary'!$L$18)^(Rents!O$2-1),'Res Rent Roll'!$I13*'Res Rent Roll'!$C13*(1+'Property Summary'!$L$18)^(Rents!O$2-1)))</f>
        <v>7520</v>
      </c>
      <c r="P13" s="47">
        <f>IF('Res Rent Roll'!$B13="","",IF(Rents!P$3&lt;'Res Rent Roll'!$J13,'Res Rent Roll'!$H13*'Res Rent Roll'!$C13*(1+'Property Summary'!$L$18)^(Rents!P$2-1),'Res Rent Roll'!$I13*'Res Rent Roll'!$C13*(1+'Property Summary'!$L$18)^(Rents!P$2-1)))</f>
        <v>7745.6</v>
      </c>
      <c r="Q13" s="47">
        <f>IF('Res Rent Roll'!$B13="","",IF(Rents!Q$3&lt;'Res Rent Roll'!$J13,'Res Rent Roll'!$H13*'Res Rent Roll'!$C13*(1+'Property Summary'!$L$18)^(Rents!Q$2-1),'Res Rent Roll'!$I13*'Res Rent Roll'!$C13*(1+'Property Summary'!$L$18)^(Rents!Q$2-1)))</f>
        <v>7745.6</v>
      </c>
      <c r="R13" s="47">
        <f>IF('Res Rent Roll'!$B13="","",IF(Rents!R$3&lt;'Res Rent Roll'!$J13,'Res Rent Roll'!$H13*'Res Rent Roll'!$C13*(1+'Property Summary'!$L$18)^(Rents!R$2-1),'Res Rent Roll'!$I13*'Res Rent Roll'!$C13*(1+'Property Summary'!$L$18)^(Rents!R$2-1)))</f>
        <v>7745.6</v>
      </c>
      <c r="S13" s="47">
        <f>IF('Res Rent Roll'!$B13="","",IF(Rents!S$3&lt;'Res Rent Roll'!$J13,'Res Rent Roll'!$H13*'Res Rent Roll'!$C13*(1+'Property Summary'!$L$18)^(Rents!S$2-1),'Res Rent Roll'!$I13*'Res Rent Roll'!$C13*(1+'Property Summary'!$L$18)^(Rents!S$2-1)))</f>
        <v>7745.6</v>
      </c>
      <c r="T13" s="47">
        <f>IF('Res Rent Roll'!$B13="","",IF(Rents!T$3&lt;'Res Rent Roll'!$J13,'Res Rent Roll'!$H13*'Res Rent Roll'!$C13*(1+'Property Summary'!$L$18)^(Rents!T$2-1),'Res Rent Roll'!$I13*'Res Rent Roll'!$C13*(1+'Property Summary'!$L$18)^(Rents!T$2-1)))</f>
        <v>7745.6</v>
      </c>
      <c r="U13" s="47">
        <f>IF('Res Rent Roll'!$B13="","",IF(Rents!U$3&lt;'Res Rent Roll'!$J13,'Res Rent Roll'!$H13*'Res Rent Roll'!$C13*(1+'Property Summary'!$L$18)^(Rents!U$2-1),'Res Rent Roll'!$I13*'Res Rent Roll'!$C13*(1+'Property Summary'!$L$18)^(Rents!U$2-1)))</f>
        <v>7745.6</v>
      </c>
      <c r="V13" s="47">
        <f>IF('Res Rent Roll'!$B13="","",IF(Rents!V$3&lt;'Res Rent Roll'!$J13,'Res Rent Roll'!$H13*'Res Rent Roll'!$C13*(1+'Property Summary'!$L$18)^(Rents!V$2-1),'Res Rent Roll'!$I13*'Res Rent Roll'!$C13*(1+'Property Summary'!$L$18)^(Rents!V$2-1)))</f>
        <v>7745.6</v>
      </c>
      <c r="W13" s="47">
        <f>IF('Res Rent Roll'!$B13="","",IF(Rents!W$3&lt;'Res Rent Roll'!$J13,'Res Rent Roll'!$H13*'Res Rent Roll'!$C13*(1+'Property Summary'!$L$18)^(Rents!W$2-1),'Res Rent Roll'!$I13*'Res Rent Roll'!$C13*(1+'Property Summary'!$L$18)^(Rents!W$2-1)))</f>
        <v>7745.6</v>
      </c>
      <c r="X13" s="47">
        <f>IF('Res Rent Roll'!$B13="","",IF(Rents!X$3&lt;'Res Rent Roll'!$J13,'Res Rent Roll'!$H13*'Res Rent Roll'!$C13*(1+'Property Summary'!$L$18)^(Rents!X$2-1),'Res Rent Roll'!$I13*'Res Rent Roll'!$C13*(1+'Property Summary'!$L$18)^(Rents!X$2-1)))</f>
        <v>7745.6</v>
      </c>
      <c r="Y13" s="47">
        <f>IF('Res Rent Roll'!$B13="","",IF(Rents!Y$3&lt;'Res Rent Roll'!$J13,'Res Rent Roll'!$H13*'Res Rent Roll'!$C13*(1+'Property Summary'!$L$18)^(Rents!Y$2-1),'Res Rent Roll'!$I13*'Res Rent Roll'!$C13*(1+'Property Summary'!$L$18)^(Rents!Y$2-1)))</f>
        <v>7745.6</v>
      </c>
      <c r="Z13" s="47">
        <f>IF('Res Rent Roll'!$B13="","",IF(Rents!Z$3&lt;'Res Rent Roll'!$J13,'Res Rent Roll'!$H13*'Res Rent Roll'!$C13*(1+'Property Summary'!$L$18)^(Rents!Z$2-1),'Res Rent Roll'!$I13*'Res Rent Roll'!$C13*(1+'Property Summary'!$L$18)^(Rents!Z$2-1)))</f>
        <v>7745.6</v>
      </c>
      <c r="AA13" s="47">
        <f>IF('Res Rent Roll'!$B13="","",IF(Rents!AA$3&lt;'Res Rent Roll'!$J13,'Res Rent Roll'!$H13*'Res Rent Roll'!$C13*(1+'Property Summary'!$L$18)^(Rents!AA$2-1),'Res Rent Roll'!$I13*'Res Rent Roll'!$C13*(1+'Property Summary'!$L$18)^(Rents!AA$2-1)))</f>
        <v>7745.6</v>
      </c>
      <c r="AB13" s="47">
        <f>IF('Res Rent Roll'!$B13="","",IF(Rents!AB$3&lt;'Res Rent Roll'!$J13,'Res Rent Roll'!$H13*'Res Rent Roll'!$C13*(1+'Property Summary'!$L$18)^(Rents!AB$2-1),'Res Rent Roll'!$I13*'Res Rent Roll'!$C13*(1+'Property Summary'!$L$18)^(Rents!AB$2-1)))</f>
        <v>7977.9679999999998</v>
      </c>
      <c r="AC13" s="47">
        <f>IF('Res Rent Roll'!$B13="","",IF(Rents!AC$3&lt;'Res Rent Roll'!$J13,'Res Rent Roll'!$H13*'Res Rent Roll'!$C13*(1+'Property Summary'!$L$18)^(Rents!AC$2-1),'Res Rent Roll'!$I13*'Res Rent Roll'!$C13*(1+'Property Summary'!$L$18)^(Rents!AC$2-1)))</f>
        <v>7977.9679999999998</v>
      </c>
      <c r="AD13" s="47">
        <f>IF('Res Rent Roll'!$B13="","",IF(Rents!AD$3&lt;'Res Rent Roll'!$J13,'Res Rent Roll'!$H13*'Res Rent Roll'!$C13*(1+'Property Summary'!$L$18)^(Rents!AD$2-1),'Res Rent Roll'!$I13*'Res Rent Roll'!$C13*(1+'Property Summary'!$L$18)^(Rents!AD$2-1)))</f>
        <v>7977.9679999999998</v>
      </c>
      <c r="AE13" s="47">
        <f>IF('Res Rent Roll'!$B13="","",IF(Rents!AE$3&lt;'Res Rent Roll'!$J13,'Res Rent Roll'!$H13*'Res Rent Roll'!$C13*(1+'Property Summary'!$L$18)^(Rents!AE$2-1),'Res Rent Roll'!$I13*'Res Rent Roll'!$C13*(1+'Property Summary'!$L$18)^(Rents!AE$2-1)))</f>
        <v>7977.9679999999998</v>
      </c>
      <c r="AF13" s="47">
        <f>IF('Res Rent Roll'!$B13="","",IF(Rents!AF$3&lt;'Res Rent Roll'!$J13,'Res Rent Roll'!$H13*'Res Rent Roll'!$C13*(1+'Property Summary'!$L$18)^(Rents!AF$2-1),'Res Rent Roll'!$I13*'Res Rent Roll'!$C13*(1+'Property Summary'!$L$18)^(Rents!AF$2-1)))</f>
        <v>7977.9679999999998</v>
      </c>
      <c r="AG13" s="47">
        <f>IF('Res Rent Roll'!$B13="","",IF(Rents!AG$3&lt;'Res Rent Roll'!$J13,'Res Rent Roll'!$H13*'Res Rent Roll'!$C13*(1+'Property Summary'!$L$18)^(Rents!AG$2-1),'Res Rent Roll'!$I13*'Res Rent Roll'!$C13*(1+'Property Summary'!$L$18)^(Rents!AG$2-1)))</f>
        <v>7977.9679999999998</v>
      </c>
      <c r="AH13" s="47">
        <f>IF('Res Rent Roll'!$B13="","",IF(Rents!AH$3&lt;'Res Rent Roll'!$J13,'Res Rent Roll'!$H13*'Res Rent Roll'!$C13*(1+'Property Summary'!$L$18)^(Rents!AH$2-1),'Res Rent Roll'!$I13*'Res Rent Roll'!$C13*(1+'Property Summary'!$L$18)^(Rents!AH$2-1)))</f>
        <v>7977.9679999999998</v>
      </c>
      <c r="AI13" s="47">
        <f>IF('Res Rent Roll'!$B13="","",IF(Rents!AI$3&lt;'Res Rent Roll'!$J13,'Res Rent Roll'!$H13*'Res Rent Roll'!$C13*(1+'Property Summary'!$L$18)^(Rents!AI$2-1),'Res Rent Roll'!$I13*'Res Rent Roll'!$C13*(1+'Property Summary'!$L$18)^(Rents!AI$2-1)))</f>
        <v>7977.9679999999998</v>
      </c>
      <c r="AJ13" s="47">
        <f>IF('Res Rent Roll'!$B13="","",IF(Rents!AJ$3&lt;'Res Rent Roll'!$J13,'Res Rent Roll'!$H13*'Res Rent Roll'!$C13*(1+'Property Summary'!$L$18)^(Rents!AJ$2-1),'Res Rent Roll'!$I13*'Res Rent Roll'!$C13*(1+'Property Summary'!$L$18)^(Rents!AJ$2-1)))</f>
        <v>7977.9679999999998</v>
      </c>
      <c r="AK13" s="47">
        <f>IF('Res Rent Roll'!$B13="","",IF(Rents!AK$3&lt;'Res Rent Roll'!$J13,'Res Rent Roll'!$H13*'Res Rent Roll'!$C13*(1+'Property Summary'!$L$18)^(Rents!AK$2-1),'Res Rent Roll'!$I13*'Res Rent Roll'!$C13*(1+'Property Summary'!$L$18)^(Rents!AK$2-1)))</f>
        <v>7977.9679999999998</v>
      </c>
      <c r="AL13" s="47">
        <f>IF('Res Rent Roll'!$B13="","",IF(Rents!AL$3&lt;'Res Rent Roll'!$J13,'Res Rent Roll'!$H13*'Res Rent Roll'!$C13*(1+'Property Summary'!$L$18)^(Rents!AL$2-1),'Res Rent Roll'!$I13*'Res Rent Roll'!$C13*(1+'Property Summary'!$L$18)^(Rents!AL$2-1)))</f>
        <v>7977.9679999999998</v>
      </c>
      <c r="AM13" s="47">
        <f>IF('Res Rent Roll'!$B13="","",IF(Rents!AM$3&lt;'Res Rent Roll'!$J13,'Res Rent Roll'!$H13*'Res Rent Roll'!$C13*(1+'Property Summary'!$L$18)^(Rents!AM$2-1),'Res Rent Roll'!$I13*'Res Rent Roll'!$C13*(1+'Property Summary'!$L$18)^(Rents!AM$2-1)))</f>
        <v>7977.9679999999998</v>
      </c>
      <c r="AN13" s="47">
        <f>IF('Res Rent Roll'!$B13="","",IF(Rents!AN$3&lt;'Res Rent Roll'!$J13,'Res Rent Roll'!$H13*'Res Rent Roll'!$C13*(1+'Property Summary'!$L$18)^(Rents!AN$2-1),'Res Rent Roll'!$I13*'Res Rent Roll'!$C13*(1+'Property Summary'!$L$18)^(Rents!AN$2-1)))</f>
        <v>8217.3070399999997</v>
      </c>
      <c r="AO13" s="47">
        <f>IF('Res Rent Roll'!$B13="","",IF(Rents!AO$3&lt;'Res Rent Roll'!$J13,'Res Rent Roll'!$H13*'Res Rent Roll'!$C13*(1+'Property Summary'!$L$18)^(Rents!AO$2-1),'Res Rent Roll'!$I13*'Res Rent Roll'!$C13*(1+'Property Summary'!$L$18)^(Rents!AO$2-1)))</f>
        <v>8217.3070399999997</v>
      </c>
      <c r="AP13" s="47">
        <f>IF('Res Rent Roll'!$B13="","",IF(Rents!AP$3&lt;'Res Rent Roll'!$J13,'Res Rent Roll'!$H13*'Res Rent Roll'!$C13*(1+'Property Summary'!$L$18)^(Rents!AP$2-1),'Res Rent Roll'!$I13*'Res Rent Roll'!$C13*(1+'Property Summary'!$L$18)^(Rents!AP$2-1)))</f>
        <v>8217.3070399999997</v>
      </c>
      <c r="AQ13" s="47">
        <f>IF('Res Rent Roll'!$B13="","",IF(Rents!AQ$3&lt;'Res Rent Roll'!$J13,'Res Rent Roll'!$H13*'Res Rent Roll'!$C13*(1+'Property Summary'!$L$18)^(Rents!AQ$2-1),'Res Rent Roll'!$I13*'Res Rent Roll'!$C13*(1+'Property Summary'!$L$18)^(Rents!AQ$2-1)))</f>
        <v>8217.3070399999997</v>
      </c>
      <c r="AR13" s="47">
        <f>IF('Res Rent Roll'!$B13="","",IF(Rents!AR$3&lt;'Res Rent Roll'!$J13,'Res Rent Roll'!$H13*'Res Rent Roll'!$C13*(1+'Property Summary'!$L$18)^(Rents!AR$2-1),'Res Rent Roll'!$I13*'Res Rent Roll'!$C13*(1+'Property Summary'!$L$18)^(Rents!AR$2-1)))</f>
        <v>8217.3070399999997</v>
      </c>
      <c r="AS13" s="47">
        <f>IF('Res Rent Roll'!$B13="","",IF(Rents!AS$3&lt;'Res Rent Roll'!$J13,'Res Rent Roll'!$H13*'Res Rent Roll'!$C13*(1+'Property Summary'!$L$18)^(Rents!AS$2-1),'Res Rent Roll'!$I13*'Res Rent Roll'!$C13*(1+'Property Summary'!$L$18)^(Rents!AS$2-1)))</f>
        <v>8217.3070399999997</v>
      </c>
      <c r="AT13" s="47">
        <f>IF('Res Rent Roll'!$B13="","",IF(Rents!AT$3&lt;'Res Rent Roll'!$J13,'Res Rent Roll'!$H13*'Res Rent Roll'!$C13*(1+'Property Summary'!$L$18)^(Rents!AT$2-1),'Res Rent Roll'!$I13*'Res Rent Roll'!$C13*(1+'Property Summary'!$L$18)^(Rents!AT$2-1)))</f>
        <v>8217.3070399999997</v>
      </c>
      <c r="AU13" s="47">
        <f>IF('Res Rent Roll'!$B13="","",IF(Rents!AU$3&lt;'Res Rent Roll'!$J13,'Res Rent Roll'!$H13*'Res Rent Roll'!$C13*(1+'Property Summary'!$L$18)^(Rents!AU$2-1),'Res Rent Roll'!$I13*'Res Rent Roll'!$C13*(1+'Property Summary'!$L$18)^(Rents!AU$2-1)))</f>
        <v>8217.3070399999997</v>
      </c>
      <c r="AV13" s="47">
        <f>IF('Res Rent Roll'!$B13="","",IF(Rents!AV$3&lt;'Res Rent Roll'!$J13,'Res Rent Roll'!$H13*'Res Rent Roll'!$C13*(1+'Property Summary'!$L$18)^(Rents!AV$2-1),'Res Rent Roll'!$I13*'Res Rent Roll'!$C13*(1+'Property Summary'!$L$18)^(Rents!AV$2-1)))</f>
        <v>8217.3070399999997</v>
      </c>
      <c r="AW13" s="47">
        <f>IF('Res Rent Roll'!$B13="","",IF(Rents!AW$3&lt;'Res Rent Roll'!$J13,'Res Rent Roll'!$H13*'Res Rent Roll'!$C13*(1+'Property Summary'!$L$18)^(Rents!AW$2-1),'Res Rent Roll'!$I13*'Res Rent Roll'!$C13*(1+'Property Summary'!$L$18)^(Rents!AW$2-1)))</f>
        <v>8217.3070399999997</v>
      </c>
      <c r="AX13" s="47">
        <f>IF('Res Rent Roll'!$B13="","",IF(Rents!AX$3&lt;'Res Rent Roll'!$J13,'Res Rent Roll'!$H13*'Res Rent Roll'!$C13*(1+'Property Summary'!$L$18)^(Rents!AX$2-1),'Res Rent Roll'!$I13*'Res Rent Roll'!$C13*(1+'Property Summary'!$L$18)^(Rents!AX$2-1)))</f>
        <v>8217.3070399999997</v>
      </c>
      <c r="AY13" s="47">
        <f>IF('Res Rent Roll'!$B13="","",IF(Rents!AY$3&lt;'Res Rent Roll'!$J13,'Res Rent Roll'!$H13*'Res Rent Roll'!$C13*(1+'Property Summary'!$L$18)^(Rents!AY$2-1),'Res Rent Roll'!$I13*'Res Rent Roll'!$C13*(1+'Property Summary'!$L$18)^(Rents!AY$2-1)))</f>
        <v>8217.3070399999997</v>
      </c>
      <c r="AZ13" s="47">
        <f>IF('Res Rent Roll'!$B13="","",IF(Rents!AZ$3&lt;'Res Rent Roll'!$J13,'Res Rent Roll'!$H13*'Res Rent Roll'!$C13*(1+'Property Summary'!$L$18)^(Rents!AZ$2-1),'Res Rent Roll'!$I13*'Res Rent Roll'!$C13*(1+'Property Summary'!$L$18)^(Rents!AZ$2-1)))</f>
        <v>8463.8262512000001</v>
      </c>
      <c r="BA13" s="47">
        <f>IF('Res Rent Roll'!$B13="","",IF(Rents!BA$3&lt;'Res Rent Roll'!$J13,'Res Rent Roll'!$H13*'Res Rent Roll'!$C13*(1+'Property Summary'!$L$18)^(Rents!BA$2-1),'Res Rent Roll'!$I13*'Res Rent Roll'!$C13*(1+'Property Summary'!$L$18)^(Rents!BA$2-1)))</f>
        <v>8463.8262512000001</v>
      </c>
      <c r="BB13" s="47">
        <f>IF('Res Rent Roll'!$B13="","",IF(Rents!BB$3&lt;'Res Rent Roll'!$J13,'Res Rent Roll'!$H13*'Res Rent Roll'!$C13*(1+'Property Summary'!$L$18)^(Rents!BB$2-1),'Res Rent Roll'!$I13*'Res Rent Roll'!$C13*(1+'Property Summary'!$L$18)^(Rents!BB$2-1)))</f>
        <v>8463.8262512000001</v>
      </c>
      <c r="BC13" s="47">
        <f>IF('Res Rent Roll'!$B13="","",IF(Rents!BC$3&lt;'Res Rent Roll'!$J13,'Res Rent Roll'!$H13*'Res Rent Roll'!$C13*(1+'Property Summary'!$L$18)^(Rents!BC$2-1),'Res Rent Roll'!$I13*'Res Rent Roll'!$C13*(1+'Property Summary'!$L$18)^(Rents!BC$2-1)))</f>
        <v>8463.8262512000001</v>
      </c>
      <c r="BD13" s="47">
        <f>IF('Res Rent Roll'!$B13="","",IF(Rents!BD$3&lt;'Res Rent Roll'!$J13,'Res Rent Roll'!$H13*'Res Rent Roll'!$C13*(1+'Property Summary'!$L$18)^(Rents!BD$2-1),'Res Rent Roll'!$I13*'Res Rent Roll'!$C13*(1+'Property Summary'!$L$18)^(Rents!BD$2-1)))</f>
        <v>8463.8262512000001</v>
      </c>
      <c r="BE13" s="47">
        <f>IF('Res Rent Roll'!$B13="","",IF(Rents!BE$3&lt;'Res Rent Roll'!$J13,'Res Rent Roll'!$H13*'Res Rent Roll'!$C13*(1+'Property Summary'!$L$18)^(Rents!BE$2-1),'Res Rent Roll'!$I13*'Res Rent Roll'!$C13*(1+'Property Summary'!$L$18)^(Rents!BE$2-1)))</f>
        <v>8463.8262512000001</v>
      </c>
      <c r="BF13" s="47">
        <f>IF('Res Rent Roll'!$B13="","",IF(Rents!BF$3&lt;'Res Rent Roll'!$J13,'Res Rent Roll'!$H13*'Res Rent Roll'!$C13*(1+'Property Summary'!$L$18)^(Rents!BF$2-1),'Res Rent Roll'!$I13*'Res Rent Roll'!$C13*(1+'Property Summary'!$L$18)^(Rents!BF$2-1)))</f>
        <v>8463.8262512000001</v>
      </c>
      <c r="BG13" s="47">
        <f>IF('Res Rent Roll'!$B13="","",IF(Rents!BG$3&lt;'Res Rent Roll'!$J13,'Res Rent Roll'!$H13*'Res Rent Roll'!$C13*(1+'Property Summary'!$L$18)^(Rents!BG$2-1),'Res Rent Roll'!$I13*'Res Rent Roll'!$C13*(1+'Property Summary'!$L$18)^(Rents!BG$2-1)))</f>
        <v>8463.8262512000001</v>
      </c>
      <c r="BH13" s="47">
        <f>IF('Res Rent Roll'!$B13="","",IF(Rents!BH$3&lt;'Res Rent Roll'!$J13,'Res Rent Roll'!$H13*'Res Rent Roll'!$C13*(1+'Property Summary'!$L$18)^(Rents!BH$2-1),'Res Rent Roll'!$I13*'Res Rent Roll'!$C13*(1+'Property Summary'!$L$18)^(Rents!BH$2-1)))</f>
        <v>8463.8262512000001</v>
      </c>
      <c r="BI13" s="47">
        <f>IF('Res Rent Roll'!$B13="","",IF(Rents!BI$3&lt;'Res Rent Roll'!$J13,'Res Rent Roll'!$H13*'Res Rent Roll'!$C13*(1+'Property Summary'!$L$18)^(Rents!BI$2-1),'Res Rent Roll'!$I13*'Res Rent Roll'!$C13*(1+'Property Summary'!$L$18)^(Rents!BI$2-1)))</f>
        <v>8463.8262512000001</v>
      </c>
      <c r="BJ13" s="47">
        <f>IF('Res Rent Roll'!$B13="","",IF(Rents!BJ$3&lt;'Res Rent Roll'!$J13,'Res Rent Roll'!$H13*'Res Rent Roll'!$C13*(1+'Property Summary'!$L$18)^(Rents!BJ$2-1),'Res Rent Roll'!$I13*'Res Rent Roll'!$C13*(1+'Property Summary'!$L$18)^(Rents!BJ$2-1)))</f>
        <v>8463.8262512000001</v>
      </c>
      <c r="BK13" s="47">
        <f>IF('Res Rent Roll'!$B13="","",IF(Rents!BK$3&lt;'Res Rent Roll'!$J13,'Res Rent Roll'!$H13*'Res Rent Roll'!$C13*(1+'Property Summary'!$L$18)^(Rents!BK$2-1),'Res Rent Roll'!$I13*'Res Rent Roll'!$C13*(1+'Property Summary'!$L$18)^(Rents!BK$2-1)))</f>
        <v>8463.8262512000001</v>
      </c>
      <c r="BL13" s="47">
        <f>IF('Res Rent Roll'!$B13="","",IF(Rents!BL$3&lt;'Res Rent Roll'!$J13,'Res Rent Roll'!$H13*'Res Rent Roll'!$C13*(1+'Property Summary'!$L$18)^(Rents!BL$2-1),'Res Rent Roll'!$I13*'Res Rent Roll'!$C13*(1+'Property Summary'!$L$18)^(Rents!BL$2-1)))</f>
        <v>8717.7410387359996</v>
      </c>
      <c r="BM13" s="47">
        <f>IF('Res Rent Roll'!$B13="","",IF(Rents!BM$3&lt;'Res Rent Roll'!$J13,'Res Rent Roll'!$H13*'Res Rent Roll'!$C13*(1+'Property Summary'!$L$18)^(Rents!BM$2-1),'Res Rent Roll'!$I13*'Res Rent Roll'!$C13*(1+'Property Summary'!$L$18)^(Rents!BM$2-1)))</f>
        <v>8717.7410387359996</v>
      </c>
      <c r="BN13" s="47">
        <f>IF('Res Rent Roll'!$B13="","",IF(Rents!BN$3&lt;'Res Rent Roll'!$J13,'Res Rent Roll'!$H13*'Res Rent Roll'!$C13*(1+'Property Summary'!$L$18)^(Rents!BN$2-1),'Res Rent Roll'!$I13*'Res Rent Roll'!$C13*(1+'Property Summary'!$L$18)^(Rents!BN$2-1)))</f>
        <v>8717.7410387359996</v>
      </c>
      <c r="BO13" s="47">
        <f>IF('Res Rent Roll'!$B13="","",IF(Rents!BO$3&lt;'Res Rent Roll'!$J13,'Res Rent Roll'!$H13*'Res Rent Roll'!$C13*(1+'Property Summary'!$L$18)^(Rents!BO$2-1),'Res Rent Roll'!$I13*'Res Rent Roll'!$C13*(1+'Property Summary'!$L$18)^(Rents!BO$2-1)))</f>
        <v>8717.7410387359996</v>
      </c>
      <c r="BP13" s="47">
        <f>IF('Res Rent Roll'!$B13="","",IF(Rents!BP$3&lt;'Res Rent Roll'!$J13,'Res Rent Roll'!$H13*'Res Rent Roll'!$C13*(1+'Property Summary'!$L$18)^(Rents!BP$2-1),'Res Rent Roll'!$I13*'Res Rent Roll'!$C13*(1+'Property Summary'!$L$18)^(Rents!BP$2-1)))</f>
        <v>8717.7410387359996</v>
      </c>
      <c r="BQ13" s="47">
        <f>IF('Res Rent Roll'!$B13="","",IF(Rents!BQ$3&lt;'Res Rent Roll'!$J13,'Res Rent Roll'!$H13*'Res Rent Roll'!$C13*(1+'Property Summary'!$L$18)^(Rents!BQ$2-1),'Res Rent Roll'!$I13*'Res Rent Roll'!$C13*(1+'Property Summary'!$L$18)^(Rents!BQ$2-1)))</f>
        <v>8717.7410387359996</v>
      </c>
      <c r="BR13" s="47">
        <f>IF('Res Rent Roll'!$B13="","",IF(Rents!BR$3&lt;'Res Rent Roll'!$J13,'Res Rent Roll'!$H13*'Res Rent Roll'!$C13*(1+'Property Summary'!$L$18)^(Rents!BR$2-1),'Res Rent Roll'!$I13*'Res Rent Roll'!$C13*(1+'Property Summary'!$L$18)^(Rents!BR$2-1)))</f>
        <v>8717.7410387359996</v>
      </c>
      <c r="BS13" s="47">
        <f>IF('Res Rent Roll'!$B13="","",IF(Rents!BS$3&lt;'Res Rent Roll'!$J13,'Res Rent Roll'!$H13*'Res Rent Roll'!$C13*(1+'Property Summary'!$L$18)^(Rents!BS$2-1),'Res Rent Roll'!$I13*'Res Rent Roll'!$C13*(1+'Property Summary'!$L$18)^(Rents!BS$2-1)))</f>
        <v>8717.7410387359996</v>
      </c>
      <c r="BT13" s="47">
        <f>IF('Res Rent Roll'!$B13="","",IF(Rents!BT$3&lt;'Res Rent Roll'!$J13,'Res Rent Roll'!$H13*'Res Rent Roll'!$C13*(1+'Property Summary'!$L$18)^(Rents!BT$2-1),'Res Rent Roll'!$I13*'Res Rent Roll'!$C13*(1+'Property Summary'!$L$18)^(Rents!BT$2-1)))</f>
        <v>8717.7410387359996</v>
      </c>
      <c r="BU13" s="47">
        <f>IF('Res Rent Roll'!$B13="","",IF(Rents!BU$3&lt;'Res Rent Roll'!$J13,'Res Rent Roll'!$H13*'Res Rent Roll'!$C13*(1+'Property Summary'!$L$18)^(Rents!BU$2-1),'Res Rent Roll'!$I13*'Res Rent Roll'!$C13*(1+'Property Summary'!$L$18)^(Rents!BU$2-1)))</f>
        <v>8717.7410387359996</v>
      </c>
      <c r="BV13" s="47">
        <f>IF('Res Rent Roll'!$B13="","",IF(Rents!BV$3&lt;'Res Rent Roll'!$J13,'Res Rent Roll'!$H13*'Res Rent Roll'!$C13*(1+'Property Summary'!$L$18)^(Rents!BV$2-1),'Res Rent Roll'!$I13*'Res Rent Roll'!$C13*(1+'Property Summary'!$L$18)^(Rents!BV$2-1)))</f>
        <v>8717.7410387359996</v>
      </c>
      <c r="BW13" s="47">
        <f>IF('Res Rent Roll'!$B13="","",IF(Rents!BW$3&lt;'Res Rent Roll'!$J13,'Res Rent Roll'!$H13*'Res Rent Roll'!$C13*(1+'Property Summary'!$L$18)^(Rents!BW$2-1),'Res Rent Roll'!$I13*'Res Rent Roll'!$C13*(1+'Property Summary'!$L$18)^(Rents!BW$2-1)))</f>
        <v>8717.7410387359996</v>
      </c>
      <c r="BX13" s="47">
        <f>IF('Res Rent Roll'!$B13="","",IF(Rents!BX$3&lt;'Res Rent Roll'!$J13,'Res Rent Roll'!$H13*'Res Rent Roll'!$C13*(1+'Property Summary'!$L$18)^(Rents!BX$2-1),'Res Rent Roll'!$I13*'Res Rent Roll'!$C13*(1+'Property Summary'!$L$18)^(Rents!BX$2-1)))</f>
        <v>8979.2732698980799</v>
      </c>
      <c r="BY13" s="47">
        <f>IF('Res Rent Roll'!$B13="","",IF(Rents!BY$3&lt;'Res Rent Roll'!$J13,'Res Rent Roll'!$H13*'Res Rent Roll'!$C13*(1+'Property Summary'!$L$18)^(Rents!BY$2-1),'Res Rent Roll'!$I13*'Res Rent Roll'!$C13*(1+'Property Summary'!$L$18)^(Rents!BY$2-1)))</f>
        <v>8979.2732698980799</v>
      </c>
      <c r="BZ13" s="47">
        <f>IF('Res Rent Roll'!$B13="","",IF(Rents!BZ$3&lt;'Res Rent Roll'!$J13,'Res Rent Roll'!$H13*'Res Rent Roll'!$C13*(1+'Property Summary'!$L$18)^(Rents!BZ$2-1),'Res Rent Roll'!$I13*'Res Rent Roll'!$C13*(1+'Property Summary'!$L$18)^(Rents!BZ$2-1)))</f>
        <v>8979.2732698980799</v>
      </c>
      <c r="CA13" s="47">
        <f>IF('Res Rent Roll'!$B13="","",IF(Rents!CA$3&lt;'Res Rent Roll'!$J13,'Res Rent Roll'!$H13*'Res Rent Roll'!$C13*(1+'Property Summary'!$L$18)^(Rents!CA$2-1),'Res Rent Roll'!$I13*'Res Rent Roll'!$C13*(1+'Property Summary'!$L$18)^(Rents!CA$2-1)))</f>
        <v>8979.2732698980799</v>
      </c>
      <c r="CB13" s="47">
        <f>IF('Res Rent Roll'!$B13="","",IF(Rents!CB$3&lt;'Res Rent Roll'!$J13,'Res Rent Roll'!$H13*'Res Rent Roll'!$C13*(1+'Property Summary'!$L$18)^(Rents!CB$2-1),'Res Rent Roll'!$I13*'Res Rent Roll'!$C13*(1+'Property Summary'!$L$18)^(Rents!CB$2-1)))</f>
        <v>8979.2732698980799</v>
      </c>
      <c r="CC13" s="47">
        <f>IF('Res Rent Roll'!$B13="","",IF(Rents!CC$3&lt;'Res Rent Roll'!$J13,'Res Rent Roll'!$H13*'Res Rent Roll'!$C13*(1+'Property Summary'!$L$18)^(Rents!CC$2-1),'Res Rent Roll'!$I13*'Res Rent Roll'!$C13*(1+'Property Summary'!$L$18)^(Rents!CC$2-1)))</f>
        <v>8979.2732698980799</v>
      </c>
      <c r="CD13" s="47">
        <f>IF('Res Rent Roll'!$B13="","",IF(Rents!CD$3&lt;'Res Rent Roll'!$J13,'Res Rent Roll'!$H13*'Res Rent Roll'!$C13*(1+'Property Summary'!$L$18)^(Rents!CD$2-1),'Res Rent Roll'!$I13*'Res Rent Roll'!$C13*(1+'Property Summary'!$L$18)^(Rents!CD$2-1)))</f>
        <v>8979.2732698980799</v>
      </c>
      <c r="CE13" s="47">
        <f>IF('Res Rent Roll'!$B13="","",IF(Rents!CE$3&lt;'Res Rent Roll'!$J13,'Res Rent Roll'!$H13*'Res Rent Roll'!$C13*(1+'Property Summary'!$L$18)^(Rents!CE$2-1),'Res Rent Roll'!$I13*'Res Rent Roll'!$C13*(1+'Property Summary'!$L$18)^(Rents!CE$2-1)))</f>
        <v>8979.2732698980799</v>
      </c>
      <c r="CF13" s="47">
        <f>IF('Res Rent Roll'!$B13="","",IF(Rents!CF$3&lt;'Res Rent Roll'!$J13,'Res Rent Roll'!$H13*'Res Rent Roll'!$C13*(1+'Property Summary'!$L$18)^(Rents!CF$2-1),'Res Rent Roll'!$I13*'Res Rent Roll'!$C13*(1+'Property Summary'!$L$18)^(Rents!CF$2-1)))</f>
        <v>8979.2732698980799</v>
      </c>
      <c r="CG13" s="47">
        <f>IF('Res Rent Roll'!$B13="","",IF(Rents!CG$3&lt;'Res Rent Roll'!$J13,'Res Rent Roll'!$H13*'Res Rent Roll'!$C13*(1+'Property Summary'!$L$18)^(Rents!CG$2-1),'Res Rent Roll'!$I13*'Res Rent Roll'!$C13*(1+'Property Summary'!$L$18)^(Rents!CG$2-1)))</f>
        <v>8979.2732698980799</v>
      </c>
      <c r="CH13" s="47">
        <f>IF('Res Rent Roll'!$B13="","",IF(Rents!CH$3&lt;'Res Rent Roll'!$J13,'Res Rent Roll'!$H13*'Res Rent Roll'!$C13*(1+'Property Summary'!$L$18)^(Rents!CH$2-1),'Res Rent Roll'!$I13*'Res Rent Roll'!$C13*(1+'Property Summary'!$L$18)^(Rents!CH$2-1)))</f>
        <v>8979.2732698980799</v>
      </c>
      <c r="CI13" s="47">
        <f>IF('Res Rent Roll'!$B13="","",IF(Rents!CI$3&lt;'Res Rent Roll'!$J13,'Res Rent Roll'!$H13*'Res Rent Roll'!$C13*(1+'Property Summary'!$L$18)^(Rents!CI$2-1),'Res Rent Roll'!$I13*'Res Rent Roll'!$C13*(1+'Property Summary'!$L$18)^(Rents!CI$2-1)))</f>
        <v>8979.2732698980799</v>
      </c>
      <c r="CJ13" s="47">
        <f>IF('Res Rent Roll'!$B13="","",IF(Rents!CJ$3&lt;'Res Rent Roll'!$J13,'Res Rent Roll'!$H13*'Res Rent Roll'!$C13*(1+'Property Summary'!$L$18)^(Rents!CJ$2-1),'Res Rent Roll'!$I13*'Res Rent Roll'!$C13*(1+'Property Summary'!$L$18)^(Rents!CJ$2-1)))</f>
        <v>9248.6514679950214</v>
      </c>
      <c r="CK13" s="47">
        <f>IF('Res Rent Roll'!$B13="","",IF(Rents!CK$3&lt;'Res Rent Roll'!$J13,'Res Rent Roll'!$H13*'Res Rent Roll'!$C13*(1+'Property Summary'!$L$18)^(Rents!CK$2-1),'Res Rent Roll'!$I13*'Res Rent Roll'!$C13*(1+'Property Summary'!$L$18)^(Rents!CK$2-1)))</f>
        <v>9248.6514679950214</v>
      </c>
      <c r="CL13" s="47">
        <f>IF('Res Rent Roll'!$B13="","",IF(Rents!CL$3&lt;'Res Rent Roll'!$J13,'Res Rent Roll'!$H13*'Res Rent Roll'!$C13*(1+'Property Summary'!$L$18)^(Rents!CL$2-1),'Res Rent Roll'!$I13*'Res Rent Roll'!$C13*(1+'Property Summary'!$L$18)^(Rents!CL$2-1)))</f>
        <v>9248.6514679950214</v>
      </c>
      <c r="CM13" s="47">
        <f>IF('Res Rent Roll'!$B13="","",IF(Rents!CM$3&lt;'Res Rent Roll'!$J13,'Res Rent Roll'!$H13*'Res Rent Roll'!$C13*(1+'Property Summary'!$L$18)^(Rents!CM$2-1),'Res Rent Roll'!$I13*'Res Rent Roll'!$C13*(1+'Property Summary'!$L$18)^(Rents!CM$2-1)))</f>
        <v>9248.6514679950214</v>
      </c>
      <c r="CN13" s="47">
        <f>IF('Res Rent Roll'!$B13="","",IF(Rents!CN$3&lt;'Res Rent Roll'!$J13,'Res Rent Roll'!$H13*'Res Rent Roll'!$C13*(1+'Property Summary'!$L$18)^(Rents!CN$2-1),'Res Rent Roll'!$I13*'Res Rent Roll'!$C13*(1+'Property Summary'!$L$18)^(Rents!CN$2-1)))</f>
        <v>9248.6514679950214</v>
      </c>
      <c r="CO13" s="47">
        <f>IF('Res Rent Roll'!$B13="","",IF(Rents!CO$3&lt;'Res Rent Roll'!$J13,'Res Rent Roll'!$H13*'Res Rent Roll'!$C13*(1+'Property Summary'!$L$18)^(Rents!CO$2-1),'Res Rent Roll'!$I13*'Res Rent Roll'!$C13*(1+'Property Summary'!$L$18)^(Rents!CO$2-1)))</f>
        <v>9248.6514679950214</v>
      </c>
      <c r="CP13" s="47">
        <f>IF('Res Rent Roll'!$B13="","",IF(Rents!CP$3&lt;'Res Rent Roll'!$J13,'Res Rent Roll'!$H13*'Res Rent Roll'!$C13*(1+'Property Summary'!$L$18)^(Rents!CP$2-1),'Res Rent Roll'!$I13*'Res Rent Roll'!$C13*(1+'Property Summary'!$L$18)^(Rents!CP$2-1)))</f>
        <v>9248.6514679950214</v>
      </c>
      <c r="CQ13" s="47">
        <f>IF('Res Rent Roll'!$B13="","",IF(Rents!CQ$3&lt;'Res Rent Roll'!$J13,'Res Rent Roll'!$H13*'Res Rent Roll'!$C13*(1+'Property Summary'!$L$18)^(Rents!CQ$2-1),'Res Rent Roll'!$I13*'Res Rent Roll'!$C13*(1+'Property Summary'!$L$18)^(Rents!CQ$2-1)))</f>
        <v>9248.6514679950214</v>
      </c>
      <c r="CR13" s="47">
        <f>IF('Res Rent Roll'!$B13="","",IF(Rents!CR$3&lt;'Res Rent Roll'!$J13,'Res Rent Roll'!$H13*'Res Rent Roll'!$C13*(1+'Property Summary'!$L$18)^(Rents!CR$2-1),'Res Rent Roll'!$I13*'Res Rent Roll'!$C13*(1+'Property Summary'!$L$18)^(Rents!CR$2-1)))</f>
        <v>9248.6514679950214</v>
      </c>
      <c r="CS13" s="47">
        <f>IF('Res Rent Roll'!$B13="","",IF(Rents!CS$3&lt;'Res Rent Roll'!$J13,'Res Rent Roll'!$H13*'Res Rent Roll'!$C13*(1+'Property Summary'!$L$18)^(Rents!CS$2-1),'Res Rent Roll'!$I13*'Res Rent Roll'!$C13*(1+'Property Summary'!$L$18)^(Rents!CS$2-1)))</f>
        <v>9248.6514679950214</v>
      </c>
      <c r="CT13" s="47">
        <f>IF('Res Rent Roll'!$B13="","",IF(Rents!CT$3&lt;'Res Rent Roll'!$J13,'Res Rent Roll'!$H13*'Res Rent Roll'!$C13*(1+'Property Summary'!$L$18)^(Rents!CT$2-1),'Res Rent Roll'!$I13*'Res Rent Roll'!$C13*(1+'Property Summary'!$L$18)^(Rents!CT$2-1)))</f>
        <v>9248.6514679950214</v>
      </c>
      <c r="CU13" s="47">
        <f>IF('Res Rent Roll'!$B13="","",IF(Rents!CU$3&lt;'Res Rent Roll'!$J13,'Res Rent Roll'!$H13*'Res Rent Roll'!$C13*(1+'Property Summary'!$L$18)^(Rents!CU$2-1),'Res Rent Roll'!$I13*'Res Rent Roll'!$C13*(1+'Property Summary'!$L$18)^(Rents!CU$2-1)))</f>
        <v>9248.6514679950214</v>
      </c>
      <c r="CV13" s="47">
        <f>IF('Res Rent Roll'!$B13="","",IF(Rents!CV$3&lt;'Res Rent Roll'!$J13,'Res Rent Roll'!$H13*'Res Rent Roll'!$C13*(1+'Property Summary'!$L$18)^(Rents!CV$2-1),'Res Rent Roll'!$I13*'Res Rent Roll'!$C13*(1+'Property Summary'!$L$18)^(Rents!CV$2-1)))</f>
        <v>9526.1110120348712</v>
      </c>
      <c r="CW13" s="47">
        <f>IF('Res Rent Roll'!$B13="","",IF(Rents!CW$3&lt;'Res Rent Roll'!$J13,'Res Rent Roll'!$H13*'Res Rent Roll'!$C13*(1+'Property Summary'!$L$18)^(Rents!CW$2-1),'Res Rent Roll'!$I13*'Res Rent Roll'!$C13*(1+'Property Summary'!$L$18)^(Rents!CW$2-1)))</f>
        <v>9526.1110120348712</v>
      </c>
      <c r="CX13" s="47">
        <f>IF('Res Rent Roll'!$B13="","",IF(Rents!CX$3&lt;'Res Rent Roll'!$J13,'Res Rent Roll'!$H13*'Res Rent Roll'!$C13*(1+'Property Summary'!$L$18)^(Rents!CX$2-1),'Res Rent Roll'!$I13*'Res Rent Roll'!$C13*(1+'Property Summary'!$L$18)^(Rents!CX$2-1)))</f>
        <v>9526.1110120348712</v>
      </c>
      <c r="CY13" s="47">
        <f>IF('Res Rent Roll'!$B13="","",IF(Rents!CY$3&lt;'Res Rent Roll'!$J13,'Res Rent Roll'!$H13*'Res Rent Roll'!$C13*(1+'Property Summary'!$L$18)^(Rents!CY$2-1),'Res Rent Roll'!$I13*'Res Rent Roll'!$C13*(1+'Property Summary'!$L$18)^(Rents!CY$2-1)))</f>
        <v>9526.1110120348712</v>
      </c>
      <c r="CZ13" s="47">
        <f>IF('Res Rent Roll'!$B13="","",IF(Rents!CZ$3&lt;'Res Rent Roll'!$J13,'Res Rent Roll'!$H13*'Res Rent Roll'!$C13*(1+'Property Summary'!$L$18)^(Rents!CZ$2-1),'Res Rent Roll'!$I13*'Res Rent Roll'!$C13*(1+'Property Summary'!$L$18)^(Rents!CZ$2-1)))</f>
        <v>9526.1110120348712</v>
      </c>
      <c r="DA13" s="47">
        <f>IF('Res Rent Roll'!$B13="","",IF(Rents!DA$3&lt;'Res Rent Roll'!$J13,'Res Rent Roll'!$H13*'Res Rent Roll'!$C13*(1+'Property Summary'!$L$18)^(Rents!DA$2-1),'Res Rent Roll'!$I13*'Res Rent Roll'!$C13*(1+'Property Summary'!$L$18)^(Rents!DA$2-1)))</f>
        <v>9526.1110120348712</v>
      </c>
      <c r="DB13" s="47">
        <f>IF('Res Rent Roll'!$B13="","",IF(Rents!DB$3&lt;'Res Rent Roll'!$J13,'Res Rent Roll'!$H13*'Res Rent Roll'!$C13*(1+'Property Summary'!$L$18)^(Rents!DB$2-1),'Res Rent Roll'!$I13*'Res Rent Roll'!$C13*(1+'Property Summary'!$L$18)^(Rents!DB$2-1)))</f>
        <v>9526.1110120348712</v>
      </c>
      <c r="DC13" s="47">
        <f>IF('Res Rent Roll'!$B13="","",IF(Rents!DC$3&lt;'Res Rent Roll'!$J13,'Res Rent Roll'!$H13*'Res Rent Roll'!$C13*(1+'Property Summary'!$L$18)^(Rents!DC$2-1),'Res Rent Roll'!$I13*'Res Rent Roll'!$C13*(1+'Property Summary'!$L$18)^(Rents!DC$2-1)))</f>
        <v>9526.1110120348712</v>
      </c>
      <c r="DD13" s="47">
        <f>IF('Res Rent Roll'!$B13="","",IF(Rents!DD$3&lt;'Res Rent Roll'!$J13,'Res Rent Roll'!$H13*'Res Rent Roll'!$C13*(1+'Property Summary'!$L$18)^(Rents!DD$2-1),'Res Rent Roll'!$I13*'Res Rent Roll'!$C13*(1+'Property Summary'!$L$18)^(Rents!DD$2-1)))</f>
        <v>9526.1110120348712</v>
      </c>
      <c r="DE13" s="47">
        <f>IF('Res Rent Roll'!$B13="","",IF(Rents!DE$3&lt;'Res Rent Roll'!$J13,'Res Rent Roll'!$H13*'Res Rent Roll'!$C13*(1+'Property Summary'!$L$18)^(Rents!DE$2-1),'Res Rent Roll'!$I13*'Res Rent Roll'!$C13*(1+'Property Summary'!$L$18)^(Rents!DE$2-1)))</f>
        <v>9526.1110120348712</v>
      </c>
      <c r="DF13" s="47">
        <f>IF('Res Rent Roll'!$B13="","",IF(Rents!DF$3&lt;'Res Rent Roll'!$J13,'Res Rent Roll'!$H13*'Res Rent Roll'!$C13*(1+'Property Summary'!$L$18)^(Rents!DF$2-1),'Res Rent Roll'!$I13*'Res Rent Roll'!$C13*(1+'Property Summary'!$L$18)^(Rents!DF$2-1)))</f>
        <v>9526.1110120348712</v>
      </c>
      <c r="DG13" s="47">
        <f>IF('Res Rent Roll'!$B13="","",IF(Rents!DG$3&lt;'Res Rent Roll'!$J13,'Res Rent Roll'!$H13*'Res Rent Roll'!$C13*(1+'Property Summary'!$L$18)^(Rents!DG$2-1),'Res Rent Roll'!$I13*'Res Rent Roll'!$C13*(1+'Property Summary'!$L$18)^(Rents!DG$2-1)))</f>
        <v>9526.1110120348712</v>
      </c>
      <c r="DH13" s="47">
        <f>IF('Res Rent Roll'!$B13="","",IF(Rents!DH$3&lt;'Res Rent Roll'!$J13,'Res Rent Roll'!$H13*'Res Rent Roll'!$C13*(1+'Property Summary'!$L$18)^(Rents!DH$2-1),'Res Rent Roll'!$I13*'Res Rent Roll'!$C13*(1+'Property Summary'!$L$18)^(Rents!DH$2-1)))</f>
        <v>9811.894342395919</v>
      </c>
      <c r="DI13" s="47">
        <f>IF('Res Rent Roll'!$B13="","",IF(Rents!DI$3&lt;'Res Rent Roll'!$J13,'Res Rent Roll'!$H13*'Res Rent Roll'!$C13*(1+'Property Summary'!$L$18)^(Rents!DI$2-1),'Res Rent Roll'!$I13*'Res Rent Roll'!$C13*(1+'Property Summary'!$L$18)^(Rents!DI$2-1)))</f>
        <v>9811.894342395919</v>
      </c>
      <c r="DJ13" s="47">
        <f>IF('Res Rent Roll'!$B13="","",IF(Rents!DJ$3&lt;'Res Rent Roll'!$J13,'Res Rent Roll'!$H13*'Res Rent Roll'!$C13*(1+'Property Summary'!$L$18)^(Rents!DJ$2-1),'Res Rent Roll'!$I13*'Res Rent Roll'!$C13*(1+'Property Summary'!$L$18)^(Rents!DJ$2-1)))</f>
        <v>9811.894342395919</v>
      </c>
      <c r="DK13" s="47">
        <f>IF('Res Rent Roll'!$B13="","",IF(Rents!DK$3&lt;'Res Rent Roll'!$J13,'Res Rent Roll'!$H13*'Res Rent Roll'!$C13*(1+'Property Summary'!$L$18)^(Rents!DK$2-1),'Res Rent Roll'!$I13*'Res Rent Roll'!$C13*(1+'Property Summary'!$L$18)^(Rents!DK$2-1)))</f>
        <v>9811.894342395919</v>
      </c>
      <c r="DL13" s="47">
        <f>IF('Res Rent Roll'!$B13="","",IF(Rents!DL$3&lt;'Res Rent Roll'!$J13,'Res Rent Roll'!$H13*'Res Rent Roll'!$C13*(1+'Property Summary'!$L$18)^(Rents!DL$2-1),'Res Rent Roll'!$I13*'Res Rent Roll'!$C13*(1+'Property Summary'!$L$18)^(Rents!DL$2-1)))</f>
        <v>9811.894342395919</v>
      </c>
      <c r="DM13" s="47">
        <f>IF('Res Rent Roll'!$B13="","",IF(Rents!DM$3&lt;'Res Rent Roll'!$J13,'Res Rent Roll'!$H13*'Res Rent Roll'!$C13*(1+'Property Summary'!$L$18)^(Rents!DM$2-1),'Res Rent Roll'!$I13*'Res Rent Roll'!$C13*(1+'Property Summary'!$L$18)^(Rents!DM$2-1)))</f>
        <v>9811.894342395919</v>
      </c>
      <c r="DN13" s="47">
        <f>IF('Res Rent Roll'!$B13="","",IF(Rents!DN$3&lt;'Res Rent Roll'!$J13,'Res Rent Roll'!$H13*'Res Rent Roll'!$C13*(1+'Property Summary'!$L$18)^(Rents!DN$2-1),'Res Rent Roll'!$I13*'Res Rent Roll'!$C13*(1+'Property Summary'!$L$18)^(Rents!DN$2-1)))</f>
        <v>9811.894342395919</v>
      </c>
      <c r="DO13" s="47">
        <f>IF('Res Rent Roll'!$B13="","",IF(Rents!DO$3&lt;'Res Rent Roll'!$J13,'Res Rent Roll'!$H13*'Res Rent Roll'!$C13*(1+'Property Summary'!$L$18)^(Rents!DO$2-1),'Res Rent Roll'!$I13*'Res Rent Roll'!$C13*(1+'Property Summary'!$L$18)^(Rents!DO$2-1)))</f>
        <v>9811.894342395919</v>
      </c>
      <c r="DP13" s="47">
        <f>IF('Res Rent Roll'!$B13="","",IF(Rents!DP$3&lt;'Res Rent Roll'!$J13,'Res Rent Roll'!$H13*'Res Rent Roll'!$C13*(1+'Property Summary'!$L$18)^(Rents!DP$2-1),'Res Rent Roll'!$I13*'Res Rent Roll'!$C13*(1+'Property Summary'!$L$18)^(Rents!DP$2-1)))</f>
        <v>9811.894342395919</v>
      </c>
      <c r="DQ13" s="47">
        <f>IF('Res Rent Roll'!$B13="","",IF(Rents!DQ$3&lt;'Res Rent Roll'!$J13,'Res Rent Roll'!$H13*'Res Rent Roll'!$C13*(1+'Property Summary'!$L$18)^(Rents!DQ$2-1),'Res Rent Roll'!$I13*'Res Rent Roll'!$C13*(1+'Property Summary'!$L$18)^(Rents!DQ$2-1)))</f>
        <v>9811.894342395919</v>
      </c>
      <c r="DR13" s="47">
        <f>IF('Res Rent Roll'!$B13="","",IF(Rents!DR$3&lt;'Res Rent Roll'!$J13,'Res Rent Roll'!$H13*'Res Rent Roll'!$C13*(1+'Property Summary'!$L$18)^(Rents!DR$2-1),'Res Rent Roll'!$I13*'Res Rent Roll'!$C13*(1+'Property Summary'!$L$18)^(Rents!DR$2-1)))</f>
        <v>9811.894342395919</v>
      </c>
      <c r="DS13" s="47">
        <f>IF('Res Rent Roll'!$B13="","",IF(Rents!DS$3&lt;'Res Rent Roll'!$J13,'Res Rent Roll'!$H13*'Res Rent Roll'!$C13*(1+'Property Summary'!$L$18)^(Rents!DS$2-1),'Res Rent Roll'!$I13*'Res Rent Roll'!$C13*(1+'Property Summary'!$L$18)^(Rents!DS$2-1)))</f>
        <v>9811.894342395919</v>
      </c>
      <c r="DT13" s="47">
        <f>IF('Res Rent Roll'!$B13="","",IF(Rents!DT$3&lt;'Res Rent Roll'!$J13,'Res Rent Roll'!$H13*'Res Rent Roll'!$C13*(1+'Property Summary'!$L$18)^(Rents!DT$2-1),'Res Rent Roll'!$I13*'Res Rent Roll'!$C13*(1+'Property Summary'!$L$18)^(Rents!DT$2-1)))</f>
        <v>10106.251172667795</v>
      </c>
      <c r="DU13" s="47">
        <f>IF('Res Rent Roll'!$B13="","",IF(Rents!DU$3&lt;'Res Rent Roll'!$J13,'Res Rent Roll'!$H13*'Res Rent Roll'!$C13*(1+'Property Summary'!$L$18)^(Rents!DU$2-1),'Res Rent Roll'!$I13*'Res Rent Roll'!$C13*(1+'Property Summary'!$L$18)^(Rents!DU$2-1)))</f>
        <v>10106.251172667795</v>
      </c>
      <c r="DV13" s="47">
        <f>IF('Res Rent Roll'!$B13="","",IF(Rents!DV$3&lt;'Res Rent Roll'!$J13,'Res Rent Roll'!$H13*'Res Rent Roll'!$C13*(1+'Property Summary'!$L$18)^(Rents!DV$2-1),'Res Rent Roll'!$I13*'Res Rent Roll'!$C13*(1+'Property Summary'!$L$18)^(Rents!DV$2-1)))</f>
        <v>10106.251172667795</v>
      </c>
      <c r="DW13" s="47">
        <f>IF('Res Rent Roll'!$B13="","",IF(Rents!DW$3&lt;'Res Rent Roll'!$J13,'Res Rent Roll'!$H13*'Res Rent Roll'!$C13*(1+'Property Summary'!$L$18)^(Rents!DW$2-1),'Res Rent Roll'!$I13*'Res Rent Roll'!$C13*(1+'Property Summary'!$L$18)^(Rents!DW$2-1)))</f>
        <v>10106.251172667795</v>
      </c>
      <c r="DX13" s="47">
        <f>IF('Res Rent Roll'!$B13="","",IF(Rents!DX$3&lt;'Res Rent Roll'!$J13,'Res Rent Roll'!$H13*'Res Rent Roll'!$C13*(1+'Property Summary'!$L$18)^(Rents!DX$2-1),'Res Rent Roll'!$I13*'Res Rent Roll'!$C13*(1+'Property Summary'!$L$18)^(Rents!DX$2-1)))</f>
        <v>10106.251172667795</v>
      </c>
      <c r="DY13" s="47">
        <f>IF('Res Rent Roll'!$B13="","",IF(Rents!DY$3&lt;'Res Rent Roll'!$J13,'Res Rent Roll'!$H13*'Res Rent Roll'!$C13*(1+'Property Summary'!$L$18)^(Rents!DY$2-1),'Res Rent Roll'!$I13*'Res Rent Roll'!$C13*(1+'Property Summary'!$L$18)^(Rents!DY$2-1)))</f>
        <v>10106.251172667795</v>
      </c>
      <c r="DZ13" s="47">
        <f>IF('Res Rent Roll'!$B13="","",IF(Rents!DZ$3&lt;'Res Rent Roll'!$J13,'Res Rent Roll'!$H13*'Res Rent Roll'!$C13*(1+'Property Summary'!$L$18)^(Rents!DZ$2-1),'Res Rent Roll'!$I13*'Res Rent Roll'!$C13*(1+'Property Summary'!$L$18)^(Rents!DZ$2-1)))</f>
        <v>10106.251172667795</v>
      </c>
      <c r="EA13" s="47">
        <f>IF('Res Rent Roll'!$B13="","",IF(Rents!EA$3&lt;'Res Rent Roll'!$J13,'Res Rent Roll'!$H13*'Res Rent Roll'!$C13*(1+'Property Summary'!$L$18)^(Rents!EA$2-1),'Res Rent Roll'!$I13*'Res Rent Roll'!$C13*(1+'Property Summary'!$L$18)^(Rents!EA$2-1)))</f>
        <v>10106.251172667795</v>
      </c>
      <c r="EB13" s="47">
        <f>IF('Res Rent Roll'!$B13="","",IF(Rents!EB$3&lt;'Res Rent Roll'!$J13,'Res Rent Roll'!$H13*'Res Rent Roll'!$C13*(1+'Property Summary'!$L$18)^(Rents!EB$2-1),'Res Rent Roll'!$I13*'Res Rent Roll'!$C13*(1+'Property Summary'!$L$18)^(Rents!EB$2-1)))</f>
        <v>10106.251172667795</v>
      </c>
      <c r="EC13" s="47">
        <f>IF('Res Rent Roll'!$B13="","",IF(Rents!EC$3&lt;'Res Rent Roll'!$J13,'Res Rent Roll'!$H13*'Res Rent Roll'!$C13*(1+'Property Summary'!$L$18)^(Rents!EC$2-1),'Res Rent Roll'!$I13*'Res Rent Roll'!$C13*(1+'Property Summary'!$L$18)^(Rents!EC$2-1)))</f>
        <v>10106.251172667795</v>
      </c>
      <c r="ED13" s="47">
        <f>IF('Res Rent Roll'!$B13="","",IF(Rents!ED$3&lt;'Res Rent Roll'!$J13,'Res Rent Roll'!$H13*'Res Rent Roll'!$C13*(1+'Property Summary'!$L$18)^(Rents!ED$2-1),'Res Rent Roll'!$I13*'Res Rent Roll'!$C13*(1+'Property Summary'!$L$18)^(Rents!ED$2-1)))</f>
        <v>10106.251172667795</v>
      </c>
      <c r="EE13" s="47">
        <f>IF('Res Rent Roll'!$B13="","",IF(Rents!EE$3&lt;'Res Rent Roll'!$J13,'Res Rent Roll'!$H13*'Res Rent Roll'!$C13*(1+'Property Summary'!$L$18)^(Rents!EE$2-1),'Res Rent Roll'!$I13*'Res Rent Roll'!$C13*(1+'Property Summary'!$L$18)^(Rents!EE$2-1)))</f>
        <v>10106.251172667795</v>
      </c>
      <c r="EF13" s="47">
        <f>IF('Res Rent Roll'!$B13="","",IF(Rents!EF$3&lt;'Res Rent Roll'!$J13,'Res Rent Roll'!$H13*'Res Rent Roll'!$C13*(1+'Property Summary'!$L$18)^(Rents!EF$2-1),'Res Rent Roll'!$I13*'Res Rent Roll'!$C13*(1+'Property Summary'!$L$18)^(Rents!EF$2-1)))</f>
        <v>10409.43870784783</v>
      </c>
      <c r="EG13" s="47">
        <f>IF('Res Rent Roll'!$B13="","",IF(Rents!EG$3&lt;'Res Rent Roll'!$J13,'Res Rent Roll'!$H13*'Res Rent Roll'!$C13*(1+'Property Summary'!$L$18)^(Rents!EG$2-1),'Res Rent Roll'!$I13*'Res Rent Roll'!$C13*(1+'Property Summary'!$L$18)^(Rents!EG$2-1)))</f>
        <v>10409.43870784783</v>
      </c>
      <c r="EH13" s="47">
        <f>IF('Res Rent Roll'!$B13="","",IF(Rents!EH$3&lt;'Res Rent Roll'!$J13,'Res Rent Roll'!$H13*'Res Rent Roll'!$C13*(1+'Property Summary'!$L$18)^(Rents!EH$2-1),'Res Rent Roll'!$I13*'Res Rent Roll'!$C13*(1+'Property Summary'!$L$18)^(Rents!EH$2-1)))</f>
        <v>10409.43870784783</v>
      </c>
      <c r="EI13" s="47">
        <f>IF('Res Rent Roll'!$B13="","",IF(Rents!EI$3&lt;'Res Rent Roll'!$J13,'Res Rent Roll'!$H13*'Res Rent Roll'!$C13*(1+'Property Summary'!$L$18)^(Rents!EI$2-1),'Res Rent Roll'!$I13*'Res Rent Roll'!$C13*(1+'Property Summary'!$L$18)^(Rents!EI$2-1)))</f>
        <v>10409.43870784783</v>
      </c>
      <c r="EJ13" s="47">
        <f>IF('Res Rent Roll'!$B13="","",IF(Rents!EJ$3&lt;'Res Rent Roll'!$J13,'Res Rent Roll'!$H13*'Res Rent Roll'!$C13*(1+'Property Summary'!$L$18)^(Rents!EJ$2-1),'Res Rent Roll'!$I13*'Res Rent Roll'!$C13*(1+'Property Summary'!$L$18)^(Rents!EJ$2-1)))</f>
        <v>10409.43870784783</v>
      </c>
      <c r="EK13" s="47">
        <f>IF('Res Rent Roll'!$B13="","",IF(Rents!EK$3&lt;'Res Rent Roll'!$J13,'Res Rent Roll'!$H13*'Res Rent Roll'!$C13*(1+'Property Summary'!$L$18)^(Rents!EK$2-1),'Res Rent Roll'!$I13*'Res Rent Roll'!$C13*(1+'Property Summary'!$L$18)^(Rents!EK$2-1)))</f>
        <v>10409.43870784783</v>
      </c>
      <c r="EL13" s="47">
        <f>IF('Res Rent Roll'!$B13="","",IF(Rents!EL$3&lt;'Res Rent Roll'!$J13,'Res Rent Roll'!$H13*'Res Rent Roll'!$C13*(1+'Property Summary'!$L$18)^(Rents!EL$2-1),'Res Rent Roll'!$I13*'Res Rent Roll'!$C13*(1+'Property Summary'!$L$18)^(Rents!EL$2-1)))</f>
        <v>10409.43870784783</v>
      </c>
      <c r="EM13" s="47">
        <f>IF('Res Rent Roll'!$B13="","",IF(Rents!EM$3&lt;'Res Rent Roll'!$J13,'Res Rent Roll'!$H13*'Res Rent Roll'!$C13*(1+'Property Summary'!$L$18)^(Rents!EM$2-1),'Res Rent Roll'!$I13*'Res Rent Roll'!$C13*(1+'Property Summary'!$L$18)^(Rents!EM$2-1)))</f>
        <v>10409.43870784783</v>
      </c>
      <c r="EN13" s="47">
        <f>IF('Res Rent Roll'!$B13="","",IF(Rents!EN$3&lt;'Res Rent Roll'!$J13,'Res Rent Roll'!$H13*'Res Rent Roll'!$C13*(1+'Property Summary'!$L$18)^(Rents!EN$2-1),'Res Rent Roll'!$I13*'Res Rent Roll'!$C13*(1+'Property Summary'!$L$18)^(Rents!EN$2-1)))</f>
        <v>10409.43870784783</v>
      </c>
      <c r="EO13" s="47">
        <f>IF('Res Rent Roll'!$B13="","",IF(Rents!EO$3&lt;'Res Rent Roll'!$J13,'Res Rent Roll'!$H13*'Res Rent Roll'!$C13*(1+'Property Summary'!$L$18)^(Rents!EO$2-1),'Res Rent Roll'!$I13*'Res Rent Roll'!$C13*(1+'Property Summary'!$L$18)^(Rents!EO$2-1)))</f>
        <v>10409.43870784783</v>
      </c>
      <c r="EP13" s="47">
        <f>IF('Res Rent Roll'!$B13="","",IF(Rents!EP$3&lt;'Res Rent Roll'!$J13,'Res Rent Roll'!$H13*'Res Rent Roll'!$C13*(1+'Property Summary'!$L$18)^(Rents!EP$2-1),'Res Rent Roll'!$I13*'Res Rent Roll'!$C13*(1+'Property Summary'!$L$18)^(Rents!EP$2-1)))</f>
        <v>10409.43870784783</v>
      </c>
      <c r="EQ13" s="47">
        <f>IF('Res Rent Roll'!$B13="","",IF(Rents!EQ$3&lt;'Res Rent Roll'!$J13,'Res Rent Roll'!$H13*'Res Rent Roll'!$C13*(1+'Property Summary'!$L$18)^(Rents!EQ$2-1),'Res Rent Roll'!$I13*'Res Rent Roll'!$C13*(1+'Property Summary'!$L$18)^(Rents!EQ$2-1)))</f>
        <v>10409.43870784783</v>
      </c>
      <c r="ER13" s="47">
        <f>IF('Res Rent Roll'!$B13="","",IF(Rents!ER$3&lt;'Res Rent Roll'!$J13,'Res Rent Roll'!$H13*'Res Rent Roll'!$C13*(1+'Property Summary'!$L$18)^(Rents!ER$2-1),'Res Rent Roll'!$I13*'Res Rent Roll'!$C13*(1+'Property Summary'!$L$18)^(Rents!ER$2-1)))</f>
        <v>10721.721869083263</v>
      </c>
      <c r="ES13" s="47">
        <f>IF('Res Rent Roll'!$B13="","",IF(Rents!ES$3&lt;'Res Rent Roll'!$J13,'Res Rent Roll'!$H13*'Res Rent Roll'!$C13*(1+'Property Summary'!$L$18)^(Rents!ES$2-1),'Res Rent Roll'!$I13*'Res Rent Roll'!$C13*(1+'Property Summary'!$L$18)^(Rents!ES$2-1)))</f>
        <v>10721.721869083263</v>
      </c>
      <c r="ET13" s="47">
        <f>IF('Res Rent Roll'!$B13="","",IF(Rents!ET$3&lt;'Res Rent Roll'!$J13,'Res Rent Roll'!$H13*'Res Rent Roll'!$C13*(1+'Property Summary'!$L$18)^(Rents!ET$2-1),'Res Rent Roll'!$I13*'Res Rent Roll'!$C13*(1+'Property Summary'!$L$18)^(Rents!ET$2-1)))</f>
        <v>10721.721869083263</v>
      </c>
      <c r="EU13" s="47">
        <f>IF('Res Rent Roll'!$B13="","",IF(Rents!EU$3&lt;'Res Rent Roll'!$J13,'Res Rent Roll'!$H13*'Res Rent Roll'!$C13*(1+'Property Summary'!$L$18)^(Rents!EU$2-1),'Res Rent Roll'!$I13*'Res Rent Roll'!$C13*(1+'Property Summary'!$L$18)^(Rents!EU$2-1)))</f>
        <v>10721.721869083263</v>
      </c>
      <c r="EV13" s="47">
        <f>IF('Res Rent Roll'!$B13="","",IF(Rents!EV$3&lt;'Res Rent Roll'!$J13,'Res Rent Roll'!$H13*'Res Rent Roll'!$C13*(1+'Property Summary'!$L$18)^(Rents!EV$2-1),'Res Rent Roll'!$I13*'Res Rent Roll'!$C13*(1+'Property Summary'!$L$18)^(Rents!EV$2-1)))</f>
        <v>10721.721869083263</v>
      </c>
      <c r="EW13" s="47">
        <f>IF('Res Rent Roll'!$B13="","",IF(Rents!EW$3&lt;'Res Rent Roll'!$J13,'Res Rent Roll'!$H13*'Res Rent Roll'!$C13*(1+'Property Summary'!$L$18)^(Rents!EW$2-1),'Res Rent Roll'!$I13*'Res Rent Roll'!$C13*(1+'Property Summary'!$L$18)^(Rents!EW$2-1)))</f>
        <v>10721.721869083263</v>
      </c>
      <c r="EX13" s="47">
        <f>IF('Res Rent Roll'!$B13="","",IF(Rents!EX$3&lt;'Res Rent Roll'!$J13,'Res Rent Roll'!$H13*'Res Rent Roll'!$C13*(1+'Property Summary'!$L$18)^(Rents!EX$2-1),'Res Rent Roll'!$I13*'Res Rent Roll'!$C13*(1+'Property Summary'!$L$18)^(Rents!EX$2-1)))</f>
        <v>10721.721869083263</v>
      </c>
      <c r="EY13" s="47">
        <f>IF('Res Rent Roll'!$B13="","",IF(Rents!EY$3&lt;'Res Rent Roll'!$J13,'Res Rent Roll'!$H13*'Res Rent Roll'!$C13*(1+'Property Summary'!$L$18)^(Rents!EY$2-1),'Res Rent Roll'!$I13*'Res Rent Roll'!$C13*(1+'Property Summary'!$L$18)^(Rents!EY$2-1)))</f>
        <v>10721.721869083263</v>
      </c>
      <c r="EZ13" s="47">
        <f>IF('Res Rent Roll'!$B13="","",IF(Rents!EZ$3&lt;'Res Rent Roll'!$J13,'Res Rent Roll'!$H13*'Res Rent Roll'!$C13*(1+'Property Summary'!$L$18)^(Rents!EZ$2-1),'Res Rent Roll'!$I13*'Res Rent Roll'!$C13*(1+'Property Summary'!$L$18)^(Rents!EZ$2-1)))</f>
        <v>10721.721869083263</v>
      </c>
      <c r="FA13" s="47">
        <f>IF('Res Rent Roll'!$B13="","",IF(Rents!FA$3&lt;'Res Rent Roll'!$J13,'Res Rent Roll'!$H13*'Res Rent Roll'!$C13*(1+'Property Summary'!$L$18)^(Rents!FA$2-1),'Res Rent Roll'!$I13*'Res Rent Roll'!$C13*(1+'Property Summary'!$L$18)^(Rents!FA$2-1)))</f>
        <v>10721.721869083263</v>
      </c>
      <c r="FB13" s="47">
        <f>IF('Res Rent Roll'!$B13="","",IF(Rents!FB$3&lt;'Res Rent Roll'!$J13,'Res Rent Roll'!$H13*'Res Rent Roll'!$C13*(1+'Property Summary'!$L$18)^(Rents!FB$2-1),'Res Rent Roll'!$I13*'Res Rent Roll'!$C13*(1+'Property Summary'!$L$18)^(Rents!FB$2-1)))</f>
        <v>10721.721869083263</v>
      </c>
      <c r="FC13" s="47">
        <f>IF('Res Rent Roll'!$B13="","",IF(Rents!FC$3&lt;'Res Rent Roll'!$J13,'Res Rent Roll'!$H13*'Res Rent Roll'!$C13*(1+'Property Summary'!$L$18)^(Rents!FC$2-1),'Res Rent Roll'!$I13*'Res Rent Roll'!$C13*(1+'Property Summary'!$L$18)^(Rents!FC$2-1)))</f>
        <v>10721.721869083263</v>
      </c>
      <c r="FD13" s="47">
        <f>IF('Res Rent Roll'!$B13="","",IF(Rents!FD$3&lt;'Res Rent Roll'!$J13,'Res Rent Roll'!$H13*'Res Rent Roll'!$C13*(1+'Property Summary'!$L$18)^(Rents!FD$2-1),'Res Rent Roll'!$I13*'Res Rent Roll'!$C13*(1+'Property Summary'!$L$18)^(Rents!FD$2-1)))</f>
        <v>11043.373525155761</v>
      </c>
      <c r="FE13" s="47">
        <f>IF('Res Rent Roll'!$B13="","",IF(Rents!FE$3&lt;'Res Rent Roll'!$J13,'Res Rent Roll'!$H13*'Res Rent Roll'!$C13*(1+'Property Summary'!$L$18)^(Rents!FE$2-1),'Res Rent Roll'!$I13*'Res Rent Roll'!$C13*(1+'Property Summary'!$L$18)^(Rents!FE$2-1)))</f>
        <v>11043.373525155761</v>
      </c>
      <c r="FF13" s="47">
        <f>IF('Res Rent Roll'!$B13="","",IF(Rents!FF$3&lt;'Res Rent Roll'!$J13,'Res Rent Roll'!$H13*'Res Rent Roll'!$C13*(1+'Property Summary'!$L$18)^(Rents!FF$2-1),'Res Rent Roll'!$I13*'Res Rent Roll'!$C13*(1+'Property Summary'!$L$18)^(Rents!FF$2-1)))</f>
        <v>11043.373525155761</v>
      </c>
      <c r="FG13" s="47">
        <f>IF('Res Rent Roll'!$B13="","",IF(Rents!FG$3&lt;'Res Rent Roll'!$J13,'Res Rent Roll'!$H13*'Res Rent Roll'!$C13*(1+'Property Summary'!$L$18)^(Rents!FG$2-1),'Res Rent Roll'!$I13*'Res Rent Roll'!$C13*(1+'Property Summary'!$L$18)^(Rents!FG$2-1)))</f>
        <v>11043.373525155761</v>
      </c>
      <c r="FH13" s="47">
        <f>IF('Res Rent Roll'!$B13="","",IF(Rents!FH$3&lt;'Res Rent Roll'!$J13,'Res Rent Roll'!$H13*'Res Rent Roll'!$C13*(1+'Property Summary'!$L$18)^(Rents!FH$2-1),'Res Rent Roll'!$I13*'Res Rent Roll'!$C13*(1+'Property Summary'!$L$18)^(Rents!FH$2-1)))</f>
        <v>11043.373525155761</v>
      </c>
      <c r="FI13" s="47">
        <f>IF('Res Rent Roll'!$B13="","",IF(Rents!FI$3&lt;'Res Rent Roll'!$J13,'Res Rent Roll'!$H13*'Res Rent Roll'!$C13*(1+'Property Summary'!$L$18)^(Rents!FI$2-1),'Res Rent Roll'!$I13*'Res Rent Roll'!$C13*(1+'Property Summary'!$L$18)^(Rents!FI$2-1)))</f>
        <v>11043.373525155761</v>
      </c>
      <c r="FJ13" s="47">
        <f>IF('Res Rent Roll'!$B13="","",IF(Rents!FJ$3&lt;'Res Rent Roll'!$J13,'Res Rent Roll'!$H13*'Res Rent Roll'!$C13*(1+'Property Summary'!$L$18)^(Rents!FJ$2-1),'Res Rent Roll'!$I13*'Res Rent Roll'!$C13*(1+'Property Summary'!$L$18)^(Rents!FJ$2-1)))</f>
        <v>11043.373525155761</v>
      </c>
      <c r="FK13" s="47">
        <f>IF('Res Rent Roll'!$B13="","",IF(Rents!FK$3&lt;'Res Rent Roll'!$J13,'Res Rent Roll'!$H13*'Res Rent Roll'!$C13*(1+'Property Summary'!$L$18)^(Rents!FK$2-1),'Res Rent Roll'!$I13*'Res Rent Roll'!$C13*(1+'Property Summary'!$L$18)^(Rents!FK$2-1)))</f>
        <v>11043.373525155761</v>
      </c>
      <c r="FL13" s="47">
        <f>IF('Res Rent Roll'!$B13="","",IF(Rents!FL$3&lt;'Res Rent Roll'!$J13,'Res Rent Roll'!$H13*'Res Rent Roll'!$C13*(1+'Property Summary'!$L$18)^(Rents!FL$2-1),'Res Rent Roll'!$I13*'Res Rent Roll'!$C13*(1+'Property Summary'!$L$18)^(Rents!FL$2-1)))</f>
        <v>11043.373525155761</v>
      </c>
      <c r="FM13" s="47">
        <f>IF('Res Rent Roll'!$B13="","",IF(Rents!FM$3&lt;'Res Rent Roll'!$J13,'Res Rent Roll'!$H13*'Res Rent Roll'!$C13*(1+'Property Summary'!$L$18)^(Rents!FM$2-1),'Res Rent Roll'!$I13*'Res Rent Roll'!$C13*(1+'Property Summary'!$L$18)^(Rents!FM$2-1)))</f>
        <v>11043.373525155761</v>
      </c>
      <c r="FN13" s="47">
        <f>IF('Res Rent Roll'!$B13="","",IF(Rents!FN$3&lt;'Res Rent Roll'!$J13,'Res Rent Roll'!$H13*'Res Rent Roll'!$C13*(1+'Property Summary'!$L$18)^(Rents!FN$2-1),'Res Rent Roll'!$I13*'Res Rent Roll'!$C13*(1+'Property Summary'!$L$18)^(Rents!FN$2-1)))</f>
        <v>11043.373525155761</v>
      </c>
      <c r="FO13" s="47">
        <f>IF('Res Rent Roll'!$B13="","",IF(Rents!FO$3&lt;'Res Rent Roll'!$J13,'Res Rent Roll'!$H13*'Res Rent Roll'!$C13*(1+'Property Summary'!$L$18)^(Rents!FO$2-1),'Res Rent Roll'!$I13*'Res Rent Roll'!$C13*(1+'Property Summary'!$L$18)^(Rents!FO$2-1)))</f>
        <v>11043.373525155761</v>
      </c>
      <c r="FP13" s="47">
        <f>IF('Res Rent Roll'!$B13="","",IF(Rents!FP$3&lt;'Res Rent Roll'!$J13,'Res Rent Roll'!$H13*'Res Rent Roll'!$C13*(1+'Property Summary'!$L$18)^(Rents!FP$2-1),'Res Rent Roll'!$I13*'Res Rent Roll'!$C13*(1+'Property Summary'!$L$18)^(Rents!FP$2-1)))</f>
        <v>11374.674730910434</v>
      </c>
      <c r="FQ13" s="47">
        <f>IF('Res Rent Roll'!$B13="","",IF(Rents!FQ$3&lt;'Res Rent Roll'!$J13,'Res Rent Roll'!$H13*'Res Rent Roll'!$C13*(1+'Property Summary'!$L$18)^(Rents!FQ$2-1),'Res Rent Roll'!$I13*'Res Rent Roll'!$C13*(1+'Property Summary'!$L$18)^(Rents!FQ$2-1)))</f>
        <v>11374.674730910434</v>
      </c>
      <c r="FR13" s="47">
        <f>IF('Res Rent Roll'!$B13="","",IF(Rents!FR$3&lt;'Res Rent Roll'!$J13,'Res Rent Roll'!$H13*'Res Rent Roll'!$C13*(1+'Property Summary'!$L$18)^(Rents!FR$2-1),'Res Rent Roll'!$I13*'Res Rent Roll'!$C13*(1+'Property Summary'!$L$18)^(Rents!FR$2-1)))</f>
        <v>11374.674730910434</v>
      </c>
      <c r="FS13" s="47">
        <f>IF('Res Rent Roll'!$B13="","",IF(Rents!FS$3&lt;'Res Rent Roll'!$J13,'Res Rent Roll'!$H13*'Res Rent Roll'!$C13*(1+'Property Summary'!$L$18)^(Rents!FS$2-1),'Res Rent Roll'!$I13*'Res Rent Roll'!$C13*(1+'Property Summary'!$L$18)^(Rents!FS$2-1)))</f>
        <v>11374.674730910434</v>
      </c>
      <c r="FT13" s="47">
        <f>IF('Res Rent Roll'!$B13="","",IF(Rents!FT$3&lt;'Res Rent Roll'!$J13,'Res Rent Roll'!$H13*'Res Rent Roll'!$C13*(1+'Property Summary'!$L$18)^(Rents!FT$2-1),'Res Rent Roll'!$I13*'Res Rent Roll'!$C13*(1+'Property Summary'!$L$18)^(Rents!FT$2-1)))</f>
        <v>11374.674730910434</v>
      </c>
      <c r="FU13" s="47">
        <f>IF('Res Rent Roll'!$B13="","",IF(Rents!FU$3&lt;'Res Rent Roll'!$J13,'Res Rent Roll'!$H13*'Res Rent Roll'!$C13*(1+'Property Summary'!$L$18)^(Rents!FU$2-1),'Res Rent Roll'!$I13*'Res Rent Roll'!$C13*(1+'Property Summary'!$L$18)^(Rents!FU$2-1)))</f>
        <v>11374.674730910434</v>
      </c>
      <c r="FV13" s="47">
        <f>IF('Res Rent Roll'!$B13="","",IF(Rents!FV$3&lt;'Res Rent Roll'!$J13,'Res Rent Roll'!$H13*'Res Rent Roll'!$C13*(1+'Property Summary'!$L$18)^(Rents!FV$2-1),'Res Rent Roll'!$I13*'Res Rent Roll'!$C13*(1+'Property Summary'!$L$18)^(Rents!FV$2-1)))</f>
        <v>11374.674730910434</v>
      </c>
      <c r="FW13" s="47">
        <f>IF('Res Rent Roll'!$B13="","",IF(Rents!FW$3&lt;'Res Rent Roll'!$J13,'Res Rent Roll'!$H13*'Res Rent Roll'!$C13*(1+'Property Summary'!$L$18)^(Rents!FW$2-1),'Res Rent Roll'!$I13*'Res Rent Roll'!$C13*(1+'Property Summary'!$L$18)^(Rents!FW$2-1)))</f>
        <v>11374.674730910434</v>
      </c>
      <c r="FX13" s="47">
        <f>IF('Res Rent Roll'!$B13="","",IF(Rents!FX$3&lt;'Res Rent Roll'!$J13,'Res Rent Roll'!$H13*'Res Rent Roll'!$C13*(1+'Property Summary'!$L$18)^(Rents!FX$2-1),'Res Rent Roll'!$I13*'Res Rent Roll'!$C13*(1+'Property Summary'!$L$18)^(Rents!FX$2-1)))</f>
        <v>11374.674730910434</v>
      </c>
      <c r="FY13" s="47">
        <f>IF('Res Rent Roll'!$B13="","",IF(Rents!FY$3&lt;'Res Rent Roll'!$J13,'Res Rent Roll'!$H13*'Res Rent Roll'!$C13*(1+'Property Summary'!$L$18)^(Rents!FY$2-1),'Res Rent Roll'!$I13*'Res Rent Roll'!$C13*(1+'Property Summary'!$L$18)^(Rents!FY$2-1)))</f>
        <v>11374.674730910434</v>
      </c>
      <c r="FZ13" s="47">
        <f>IF('Res Rent Roll'!$B13="","",IF(Rents!FZ$3&lt;'Res Rent Roll'!$J13,'Res Rent Roll'!$H13*'Res Rent Roll'!$C13*(1+'Property Summary'!$L$18)^(Rents!FZ$2-1),'Res Rent Roll'!$I13*'Res Rent Roll'!$C13*(1+'Property Summary'!$L$18)^(Rents!FZ$2-1)))</f>
        <v>11374.674730910434</v>
      </c>
      <c r="GA13" s="48">
        <f>IF('Res Rent Roll'!$B13="","",IF(Rents!GA$3&lt;'Res Rent Roll'!$J13,'Res Rent Roll'!$H13*'Res Rent Roll'!$C13*(1+'Property Summary'!$L$18)^(Rents!GA$2-1),'Res Rent Roll'!$I13*'Res Rent Roll'!$C13*(1+'Property Summary'!$L$18)^(Rents!GA$2-1)))</f>
        <v>11374.674730910434</v>
      </c>
    </row>
    <row r="14" spans="2:183" x14ac:dyDescent="0.3">
      <c r="B14" s="42" t="str">
        <f>IF('Res Rent Roll'!$B14="","",'Res Rent Roll'!$B14)</f>
        <v>1-Bed B (No Renovation)</v>
      </c>
      <c r="C14" s="43"/>
      <c r="D14" s="47">
        <f>IF('Res Rent Roll'!$B14="","",IF(Rents!D$3&lt;'Res Rent Roll'!$J14,'Res Rent Roll'!$H14*'Res Rent Roll'!$C14*(1+'Property Summary'!$L$18)^(Rents!D$2-1),'Res Rent Roll'!$I14*'Res Rent Roll'!$C14*(1+'Property Summary'!$L$18)^(Rents!D$2-1)))</f>
        <v>3132</v>
      </c>
      <c r="E14" s="47">
        <f>IF('Res Rent Roll'!$B14="","",IF(Rents!E$3&lt;'Res Rent Roll'!$J14,'Res Rent Roll'!$H14*'Res Rent Roll'!$C14*(1+'Property Summary'!$L$18)^(Rents!E$2-1),'Res Rent Roll'!$I14*'Res Rent Roll'!$C14*(1+'Property Summary'!$L$18)^(Rents!E$2-1)))</f>
        <v>3132</v>
      </c>
      <c r="F14" s="47">
        <f>IF('Res Rent Roll'!$B14="","",IF(Rents!F$3&lt;'Res Rent Roll'!$J14,'Res Rent Roll'!$H14*'Res Rent Roll'!$C14*(1+'Property Summary'!$L$18)^(Rents!F$2-1),'Res Rent Roll'!$I14*'Res Rent Roll'!$C14*(1+'Property Summary'!$L$18)^(Rents!F$2-1)))</f>
        <v>3132</v>
      </c>
      <c r="G14" s="47">
        <f>IF('Res Rent Roll'!$B14="","",IF(Rents!G$3&lt;'Res Rent Roll'!$J14,'Res Rent Roll'!$H14*'Res Rent Roll'!$C14*(1+'Property Summary'!$L$18)^(Rents!G$2-1),'Res Rent Roll'!$I14*'Res Rent Roll'!$C14*(1+'Property Summary'!$L$18)^(Rents!G$2-1)))</f>
        <v>3132</v>
      </c>
      <c r="H14" s="47">
        <f>IF('Res Rent Roll'!$B14="","",IF(Rents!H$3&lt;'Res Rent Roll'!$J14,'Res Rent Roll'!$H14*'Res Rent Roll'!$C14*(1+'Property Summary'!$L$18)^(Rents!H$2-1),'Res Rent Roll'!$I14*'Res Rent Roll'!$C14*(1+'Property Summary'!$L$18)^(Rents!H$2-1)))</f>
        <v>3132</v>
      </c>
      <c r="I14" s="47">
        <f>IF('Res Rent Roll'!$B14="","",IF(Rents!I$3&lt;'Res Rent Roll'!$J14,'Res Rent Roll'!$H14*'Res Rent Roll'!$C14*(1+'Property Summary'!$L$18)^(Rents!I$2-1),'Res Rent Roll'!$I14*'Res Rent Roll'!$C14*(1+'Property Summary'!$L$18)^(Rents!I$2-1)))</f>
        <v>3132</v>
      </c>
      <c r="J14" s="47">
        <f>IF('Res Rent Roll'!$B14="","",IF(Rents!J$3&lt;'Res Rent Roll'!$J14,'Res Rent Roll'!$H14*'Res Rent Roll'!$C14*(1+'Property Summary'!$L$18)^(Rents!J$2-1),'Res Rent Roll'!$I14*'Res Rent Roll'!$C14*(1+'Property Summary'!$L$18)^(Rents!J$2-1)))</f>
        <v>3132</v>
      </c>
      <c r="K14" s="47">
        <f>IF('Res Rent Roll'!$B14="","",IF(Rents!K$3&lt;'Res Rent Roll'!$J14,'Res Rent Roll'!$H14*'Res Rent Roll'!$C14*(1+'Property Summary'!$L$18)^(Rents!K$2-1),'Res Rent Roll'!$I14*'Res Rent Roll'!$C14*(1+'Property Summary'!$L$18)^(Rents!K$2-1)))</f>
        <v>3132</v>
      </c>
      <c r="L14" s="47">
        <f>IF('Res Rent Roll'!$B14="","",IF(Rents!L$3&lt;'Res Rent Roll'!$J14,'Res Rent Roll'!$H14*'Res Rent Roll'!$C14*(1+'Property Summary'!$L$18)^(Rents!L$2-1),'Res Rent Roll'!$I14*'Res Rent Roll'!$C14*(1+'Property Summary'!$L$18)^(Rents!L$2-1)))</f>
        <v>3132</v>
      </c>
      <c r="M14" s="47">
        <f>IF('Res Rent Roll'!$B14="","",IF(Rents!M$3&lt;'Res Rent Roll'!$J14,'Res Rent Roll'!$H14*'Res Rent Roll'!$C14*(1+'Property Summary'!$L$18)^(Rents!M$2-1),'Res Rent Roll'!$I14*'Res Rent Roll'!$C14*(1+'Property Summary'!$L$18)^(Rents!M$2-1)))</f>
        <v>3132</v>
      </c>
      <c r="N14" s="47">
        <f>IF('Res Rent Roll'!$B14="","",IF(Rents!N$3&lt;'Res Rent Roll'!$J14,'Res Rent Roll'!$H14*'Res Rent Roll'!$C14*(1+'Property Summary'!$L$18)^(Rents!N$2-1),'Res Rent Roll'!$I14*'Res Rent Roll'!$C14*(1+'Property Summary'!$L$18)^(Rents!N$2-1)))</f>
        <v>3132</v>
      </c>
      <c r="O14" s="47">
        <f>IF('Res Rent Roll'!$B14="","",IF(Rents!O$3&lt;'Res Rent Roll'!$J14,'Res Rent Roll'!$H14*'Res Rent Roll'!$C14*(1+'Property Summary'!$L$18)^(Rents!O$2-1),'Res Rent Roll'!$I14*'Res Rent Roll'!$C14*(1+'Property Summary'!$L$18)^(Rents!O$2-1)))</f>
        <v>3132</v>
      </c>
      <c r="P14" s="47">
        <f>IF('Res Rent Roll'!$B14="","",IF(Rents!P$3&lt;'Res Rent Roll'!$J14,'Res Rent Roll'!$H14*'Res Rent Roll'!$C14*(1+'Property Summary'!$L$18)^(Rents!P$2-1),'Res Rent Roll'!$I14*'Res Rent Roll'!$C14*(1+'Property Summary'!$L$18)^(Rents!P$2-1)))</f>
        <v>3225.96</v>
      </c>
      <c r="Q14" s="47">
        <f>IF('Res Rent Roll'!$B14="","",IF(Rents!Q$3&lt;'Res Rent Roll'!$J14,'Res Rent Roll'!$H14*'Res Rent Roll'!$C14*(1+'Property Summary'!$L$18)^(Rents!Q$2-1),'Res Rent Roll'!$I14*'Res Rent Roll'!$C14*(1+'Property Summary'!$L$18)^(Rents!Q$2-1)))</f>
        <v>3225.96</v>
      </c>
      <c r="R14" s="47">
        <f>IF('Res Rent Roll'!$B14="","",IF(Rents!R$3&lt;'Res Rent Roll'!$J14,'Res Rent Roll'!$H14*'Res Rent Roll'!$C14*(1+'Property Summary'!$L$18)^(Rents!R$2-1),'Res Rent Roll'!$I14*'Res Rent Roll'!$C14*(1+'Property Summary'!$L$18)^(Rents!R$2-1)))</f>
        <v>3225.96</v>
      </c>
      <c r="S14" s="47">
        <f>IF('Res Rent Roll'!$B14="","",IF(Rents!S$3&lt;'Res Rent Roll'!$J14,'Res Rent Roll'!$H14*'Res Rent Roll'!$C14*(1+'Property Summary'!$L$18)^(Rents!S$2-1),'Res Rent Roll'!$I14*'Res Rent Roll'!$C14*(1+'Property Summary'!$L$18)^(Rents!S$2-1)))</f>
        <v>3225.96</v>
      </c>
      <c r="T14" s="47">
        <f>IF('Res Rent Roll'!$B14="","",IF(Rents!T$3&lt;'Res Rent Roll'!$J14,'Res Rent Roll'!$H14*'Res Rent Roll'!$C14*(1+'Property Summary'!$L$18)^(Rents!T$2-1),'Res Rent Roll'!$I14*'Res Rent Roll'!$C14*(1+'Property Summary'!$L$18)^(Rents!T$2-1)))</f>
        <v>3225.96</v>
      </c>
      <c r="U14" s="47">
        <f>IF('Res Rent Roll'!$B14="","",IF(Rents!U$3&lt;'Res Rent Roll'!$J14,'Res Rent Roll'!$H14*'Res Rent Roll'!$C14*(1+'Property Summary'!$L$18)^(Rents!U$2-1),'Res Rent Roll'!$I14*'Res Rent Roll'!$C14*(1+'Property Summary'!$L$18)^(Rents!U$2-1)))</f>
        <v>3225.96</v>
      </c>
      <c r="V14" s="47">
        <f>IF('Res Rent Roll'!$B14="","",IF(Rents!V$3&lt;'Res Rent Roll'!$J14,'Res Rent Roll'!$H14*'Res Rent Roll'!$C14*(1+'Property Summary'!$L$18)^(Rents!V$2-1),'Res Rent Roll'!$I14*'Res Rent Roll'!$C14*(1+'Property Summary'!$L$18)^(Rents!V$2-1)))</f>
        <v>3225.96</v>
      </c>
      <c r="W14" s="47">
        <f>IF('Res Rent Roll'!$B14="","",IF(Rents!W$3&lt;'Res Rent Roll'!$J14,'Res Rent Roll'!$H14*'Res Rent Roll'!$C14*(1+'Property Summary'!$L$18)^(Rents!W$2-1),'Res Rent Roll'!$I14*'Res Rent Roll'!$C14*(1+'Property Summary'!$L$18)^(Rents!W$2-1)))</f>
        <v>3225.96</v>
      </c>
      <c r="X14" s="47">
        <f>IF('Res Rent Roll'!$B14="","",IF(Rents!X$3&lt;'Res Rent Roll'!$J14,'Res Rent Roll'!$H14*'Res Rent Roll'!$C14*(1+'Property Summary'!$L$18)^(Rents!X$2-1),'Res Rent Roll'!$I14*'Res Rent Roll'!$C14*(1+'Property Summary'!$L$18)^(Rents!X$2-1)))</f>
        <v>3225.96</v>
      </c>
      <c r="Y14" s="47">
        <f>IF('Res Rent Roll'!$B14="","",IF(Rents!Y$3&lt;'Res Rent Roll'!$J14,'Res Rent Roll'!$H14*'Res Rent Roll'!$C14*(1+'Property Summary'!$L$18)^(Rents!Y$2-1),'Res Rent Roll'!$I14*'Res Rent Roll'!$C14*(1+'Property Summary'!$L$18)^(Rents!Y$2-1)))</f>
        <v>3225.96</v>
      </c>
      <c r="Z14" s="47">
        <f>IF('Res Rent Roll'!$B14="","",IF(Rents!Z$3&lt;'Res Rent Roll'!$J14,'Res Rent Roll'!$H14*'Res Rent Roll'!$C14*(1+'Property Summary'!$L$18)^(Rents!Z$2-1),'Res Rent Roll'!$I14*'Res Rent Roll'!$C14*(1+'Property Summary'!$L$18)^(Rents!Z$2-1)))</f>
        <v>3225.96</v>
      </c>
      <c r="AA14" s="47">
        <f>IF('Res Rent Roll'!$B14="","",IF(Rents!AA$3&lt;'Res Rent Roll'!$J14,'Res Rent Roll'!$H14*'Res Rent Roll'!$C14*(1+'Property Summary'!$L$18)^(Rents!AA$2-1),'Res Rent Roll'!$I14*'Res Rent Roll'!$C14*(1+'Property Summary'!$L$18)^(Rents!AA$2-1)))</f>
        <v>3225.96</v>
      </c>
      <c r="AB14" s="47">
        <f>IF('Res Rent Roll'!$B14="","",IF(Rents!AB$3&lt;'Res Rent Roll'!$J14,'Res Rent Roll'!$H14*'Res Rent Roll'!$C14*(1+'Property Summary'!$L$18)^(Rents!AB$2-1),'Res Rent Roll'!$I14*'Res Rent Roll'!$C14*(1+'Property Summary'!$L$18)^(Rents!AB$2-1)))</f>
        <v>3322.7388000000001</v>
      </c>
      <c r="AC14" s="47">
        <f>IF('Res Rent Roll'!$B14="","",IF(Rents!AC$3&lt;'Res Rent Roll'!$J14,'Res Rent Roll'!$H14*'Res Rent Roll'!$C14*(1+'Property Summary'!$L$18)^(Rents!AC$2-1),'Res Rent Roll'!$I14*'Res Rent Roll'!$C14*(1+'Property Summary'!$L$18)^(Rents!AC$2-1)))</f>
        <v>3322.7388000000001</v>
      </c>
      <c r="AD14" s="47">
        <f>IF('Res Rent Roll'!$B14="","",IF(Rents!AD$3&lt;'Res Rent Roll'!$J14,'Res Rent Roll'!$H14*'Res Rent Roll'!$C14*(1+'Property Summary'!$L$18)^(Rents!AD$2-1),'Res Rent Roll'!$I14*'Res Rent Roll'!$C14*(1+'Property Summary'!$L$18)^(Rents!AD$2-1)))</f>
        <v>3322.7388000000001</v>
      </c>
      <c r="AE14" s="47">
        <f>IF('Res Rent Roll'!$B14="","",IF(Rents!AE$3&lt;'Res Rent Roll'!$J14,'Res Rent Roll'!$H14*'Res Rent Roll'!$C14*(1+'Property Summary'!$L$18)^(Rents!AE$2-1),'Res Rent Roll'!$I14*'Res Rent Roll'!$C14*(1+'Property Summary'!$L$18)^(Rents!AE$2-1)))</f>
        <v>3322.7388000000001</v>
      </c>
      <c r="AF14" s="47">
        <f>IF('Res Rent Roll'!$B14="","",IF(Rents!AF$3&lt;'Res Rent Roll'!$J14,'Res Rent Roll'!$H14*'Res Rent Roll'!$C14*(1+'Property Summary'!$L$18)^(Rents!AF$2-1),'Res Rent Roll'!$I14*'Res Rent Roll'!$C14*(1+'Property Summary'!$L$18)^(Rents!AF$2-1)))</f>
        <v>3322.7388000000001</v>
      </c>
      <c r="AG14" s="47">
        <f>IF('Res Rent Roll'!$B14="","",IF(Rents!AG$3&lt;'Res Rent Roll'!$J14,'Res Rent Roll'!$H14*'Res Rent Roll'!$C14*(1+'Property Summary'!$L$18)^(Rents!AG$2-1),'Res Rent Roll'!$I14*'Res Rent Roll'!$C14*(1+'Property Summary'!$L$18)^(Rents!AG$2-1)))</f>
        <v>3322.7388000000001</v>
      </c>
      <c r="AH14" s="47">
        <f>IF('Res Rent Roll'!$B14="","",IF(Rents!AH$3&lt;'Res Rent Roll'!$J14,'Res Rent Roll'!$H14*'Res Rent Roll'!$C14*(1+'Property Summary'!$L$18)^(Rents!AH$2-1),'Res Rent Roll'!$I14*'Res Rent Roll'!$C14*(1+'Property Summary'!$L$18)^(Rents!AH$2-1)))</f>
        <v>3322.7388000000001</v>
      </c>
      <c r="AI14" s="47">
        <f>IF('Res Rent Roll'!$B14="","",IF(Rents!AI$3&lt;'Res Rent Roll'!$J14,'Res Rent Roll'!$H14*'Res Rent Roll'!$C14*(1+'Property Summary'!$L$18)^(Rents!AI$2-1),'Res Rent Roll'!$I14*'Res Rent Roll'!$C14*(1+'Property Summary'!$L$18)^(Rents!AI$2-1)))</f>
        <v>3322.7388000000001</v>
      </c>
      <c r="AJ14" s="47">
        <f>IF('Res Rent Roll'!$B14="","",IF(Rents!AJ$3&lt;'Res Rent Roll'!$J14,'Res Rent Roll'!$H14*'Res Rent Roll'!$C14*(1+'Property Summary'!$L$18)^(Rents!AJ$2-1),'Res Rent Roll'!$I14*'Res Rent Roll'!$C14*(1+'Property Summary'!$L$18)^(Rents!AJ$2-1)))</f>
        <v>3322.7388000000001</v>
      </c>
      <c r="AK14" s="47">
        <f>IF('Res Rent Roll'!$B14="","",IF(Rents!AK$3&lt;'Res Rent Roll'!$J14,'Res Rent Roll'!$H14*'Res Rent Roll'!$C14*(1+'Property Summary'!$L$18)^(Rents!AK$2-1),'Res Rent Roll'!$I14*'Res Rent Roll'!$C14*(1+'Property Summary'!$L$18)^(Rents!AK$2-1)))</f>
        <v>3322.7388000000001</v>
      </c>
      <c r="AL14" s="47">
        <f>IF('Res Rent Roll'!$B14="","",IF(Rents!AL$3&lt;'Res Rent Roll'!$J14,'Res Rent Roll'!$H14*'Res Rent Roll'!$C14*(1+'Property Summary'!$L$18)^(Rents!AL$2-1),'Res Rent Roll'!$I14*'Res Rent Roll'!$C14*(1+'Property Summary'!$L$18)^(Rents!AL$2-1)))</f>
        <v>3322.7388000000001</v>
      </c>
      <c r="AM14" s="47">
        <f>IF('Res Rent Roll'!$B14="","",IF(Rents!AM$3&lt;'Res Rent Roll'!$J14,'Res Rent Roll'!$H14*'Res Rent Roll'!$C14*(1+'Property Summary'!$L$18)^(Rents!AM$2-1),'Res Rent Roll'!$I14*'Res Rent Roll'!$C14*(1+'Property Summary'!$L$18)^(Rents!AM$2-1)))</f>
        <v>3322.7388000000001</v>
      </c>
      <c r="AN14" s="47">
        <f>IF('Res Rent Roll'!$B14="","",IF(Rents!AN$3&lt;'Res Rent Roll'!$J14,'Res Rent Roll'!$H14*'Res Rent Roll'!$C14*(1+'Property Summary'!$L$18)^(Rents!AN$2-1),'Res Rent Roll'!$I14*'Res Rent Roll'!$C14*(1+'Property Summary'!$L$18)^(Rents!AN$2-1)))</f>
        <v>3422.4209639999999</v>
      </c>
      <c r="AO14" s="47">
        <f>IF('Res Rent Roll'!$B14="","",IF(Rents!AO$3&lt;'Res Rent Roll'!$J14,'Res Rent Roll'!$H14*'Res Rent Roll'!$C14*(1+'Property Summary'!$L$18)^(Rents!AO$2-1),'Res Rent Roll'!$I14*'Res Rent Roll'!$C14*(1+'Property Summary'!$L$18)^(Rents!AO$2-1)))</f>
        <v>3422.4209639999999</v>
      </c>
      <c r="AP14" s="47">
        <f>IF('Res Rent Roll'!$B14="","",IF(Rents!AP$3&lt;'Res Rent Roll'!$J14,'Res Rent Roll'!$H14*'Res Rent Roll'!$C14*(1+'Property Summary'!$L$18)^(Rents!AP$2-1),'Res Rent Roll'!$I14*'Res Rent Roll'!$C14*(1+'Property Summary'!$L$18)^(Rents!AP$2-1)))</f>
        <v>3422.4209639999999</v>
      </c>
      <c r="AQ14" s="47">
        <f>IF('Res Rent Roll'!$B14="","",IF(Rents!AQ$3&lt;'Res Rent Roll'!$J14,'Res Rent Roll'!$H14*'Res Rent Roll'!$C14*(1+'Property Summary'!$L$18)^(Rents!AQ$2-1),'Res Rent Roll'!$I14*'Res Rent Roll'!$C14*(1+'Property Summary'!$L$18)^(Rents!AQ$2-1)))</f>
        <v>3422.4209639999999</v>
      </c>
      <c r="AR14" s="47">
        <f>IF('Res Rent Roll'!$B14="","",IF(Rents!AR$3&lt;'Res Rent Roll'!$J14,'Res Rent Roll'!$H14*'Res Rent Roll'!$C14*(1+'Property Summary'!$L$18)^(Rents!AR$2-1),'Res Rent Roll'!$I14*'Res Rent Roll'!$C14*(1+'Property Summary'!$L$18)^(Rents!AR$2-1)))</f>
        <v>3422.4209639999999</v>
      </c>
      <c r="AS14" s="47">
        <f>IF('Res Rent Roll'!$B14="","",IF(Rents!AS$3&lt;'Res Rent Roll'!$J14,'Res Rent Roll'!$H14*'Res Rent Roll'!$C14*(1+'Property Summary'!$L$18)^(Rents!AS$2-1),'Res Rent Roll'!$I14*'Res Rent Roll'!$C14*(1+'Property Summary'!$L$18)^(Rents!AS$2-1)))</f>
        <v>3422.4209639999999</v>
      </c>
      <c r="AT14" s="47">
        <f>IF('Res Rent Roll'!$B14="","",IF(Rents!AT$3&lt;'Res Rent Roll'!$J14,'Res Rent Roll'!$H14*'Res Rent Roll'!$C14*(1+'Property Summary'!$L$18)^(Rents!AT$2-1),'Res Rent Roll'!$I14*'Res Rent Roll'!$C14*(1+'Property Summary'!$L$18)^(Rents!AT$2-1)))</f>
        <v>3422.4209639999999</v>
      </c>
      <c r="AU14" s="47">
        <f>IF('Res Rent Roll'!$B14="","",IF(Rents!AU$3&lt;'Res Rent Roll'!$J14,'Res Rent Roll'!$H14*'Res Rent Roll'!$C14*(1+'Property Summary'!$L$18)^(Rents!AU$2-1),'Res Rent Roll'!$I14*'Res Rent Roll'!$C14*(1+'Property Summary'!$L$18)^(Rents!AU$2-1)))</f>
        <v>3422.4209639999999</v>
      </c>
      <c r="AV14" s="47">
        <f>IF('Res Rent Roll'!$B14="","",IF(Rents!AV$3&lt;'Res Rent Roll'!$J14,'Res Rent Roll'!$H14*'Res Rent Roll'!$C14*(1+'Property Summary'!$L$18)^(Rents!AV$2-1),'Res Rent Roll'!$I14*'Res Rent Roll'!$C14*(1+'Property Summary'!$L$18)^(Rents!AV$2-1)))</f>
        <v>3422.4209639999999</v>
      </c>
      <c r="AW14" s="47">
        <f>IF('Res Rent Roll'!$B14="","",IF(Rents!AW$3&lt;'Res Rent Roll'!$J14,'Res Rent Roll'!$H14*'Res Rent Roll'!$C14*(1+'Property Summary'!$L$18)^(Rents!AW$2-1),'Res Rent Roll'!$I14*'Res Rent Roll'!$C14*(1+'Property Summary'!$L$18)^(Rents!AW$2-1)))</f>
        <v>3422.4209639999999</v>
      </c>
      <c r="AX14" s="47">
        <f>IF('Res Rent Roll'!$B14="","",IF(Rents!AX$3&lt;'Res Rent Roll'!$J14,'Res Rent Roll'!$H14*'Res Rent Roll'!$C14*(1+'Property Summary'!$L$18)^(Rents!AX$2-1),'Res Rent Roll'!$I14*'Res Rent Roll'!$C14*(1+'Property Summary'!$L$18)^(Rents!AX$2-1)))</f>
        <v>3422.4209639999999</v>
      </c>
      <c r="AY14" s="47">
        <f>IF('Res Rent Roll'!$B14="","",IF(Rents!AY$3&lt;'Res Rent Roll'!$J14,'Res Rent Roll'!$H14*'Res Rent Roll'!$C14*(1+'Property Summary'!$L$18)^(Rents!AY$2-1),'Res Rent Roll'!$I14*'Res Rent Roll'!$C14*(1+'Property Summary'!$L$18)^(Rents!AY$2-1)))</f>
        <v>3422.4209639999999</v>
      </c>
      <c r="AZ14" s="47">
        <f>IF('Res Rent Roll'!$B14="","",IF(Rents!AZ$3&lt;'Res Rent Roll'!$J14,'Res Rent Roll'!$H14*'Res Rent Roll'!$C14*(1+'Property Summary'!$L$18)^(Rents!AZ$2-1),'Res Rent Roll'!$I14*'Res Rent Roll'!$C14*(1+'Property Summary'!$L$18)^(Rents!AZ$2-1)))</f>
        <v>3525.0935929199995</v>
      </c>
      <c r="BA14" s="47">
        <f>IF('Res Rent Roll'!$B14="","",IF(Rents!BA$3&lt;'Res Rent Roll'!$J14,'Res Rent Roll'!$H14*'Res Rent Roll'!$C14*(1+'Property Summary'!$L$18)^(Rents!BA$2-1),'Res Rent Roll'!$I14*'Res Rent Roll'!$C14*(1+'Property Summary'!$L$18)^(Rents!BA$2-1)))</f>
        <v>3525.0935929199995</v>
      </c>
      <c r="BB14" s="47">
        <f>IF('Res Rent Roll'!$B14="","",IF(Rents!BB$3&lt;'Res Rent Roll'!$J14,'Res Rent Roll'!$H14*'Res Rent Roll'!$C14*(1+'Property Summary'!$L$18)^(Rents!BB$2-1),'Res Rent Roll'!$I14*'Res Rent Roll'!$C14*(1+'Property Summary'!$L$18)^(Rents!BB$2-1)))</f>
        <v>3525.0935929199995</v>
      </c>
      <c r="BC14" s="47">
        <f>IF('Res Rent Roll'!$B14="","",IF(Rents!BC$3&lt;'Res Rent Roll'!$J14,'Res Rent Roll'!$H14*'Res Rent Roll'!$C14*(1+'Property Summary'!$L$18)^(Rents!BC$2-1),'Res Rent Roll'!$I14*'Res Rent Roll'!$C14*(1+'Property Summary'!$L$18)^(Rents!BC$2-1)))</f>
        <v>3525.0935929199995</v>
      </c>
      <c r="BD14" s="47">
        <f>IF('Res Rent Roll'!$B14="","",IF(Rents!BD$3&lt;'Res Rent Roll'!$J14,'Res Rent Roll'!$H14*'Res Rent Roll'!$C14*(1+'Property Summary'!$L$18)^(Rents!BD$2-1),'Res Rent Roll'!$I14*'Res Rent Roll'!$C14*(1+'Property Summary'!$L$18)^(Rents!BD$2-1)))</f>
        <v>3525.0935929199995</v>
      </c>
      <c r="BE14" s="47">
        <f>IF('Res Rent Roll'!$B14="","",IF(Rents!BE$3&lt;'Res Rent Roll'!$J14,'Res Rent Roll'!$H14*'Res Rent Roll'!$C14*(1+'Property Summary'!$L$18)^(Rents!BE$2-1),'Res Rent Roll'!$I14*'Res Rent Roll'!$C14*(1+'Property Summary'!$L$18)^(Rents!BE$2-1)))</f>
        <v>3525.0935929199995</v>
      </c>
      <c r="BF14" s="47">
        <f>IF('Res Rent Roll'!$B14="","",IF(Rents!BF$3&lt;'Res Rent Roll'!$J14,'Res Rent Roll'!$H14*'Res Rent Roll'!$C14*(1+'Property Summary'!$L$18)^(Rents!BF$2-1),'Res Rent Roll'!$I14*'Res Rent Roll'!$C14*(1+'Property Summary'!$L$18)^(Rents!BF$2-1)))</f>
        <v>3525.0935929199995</v>
      </c>
      <c r="BG14" s="47">
        <f>IF('Res Rent Roll'!$B14="","",IF(Rents!BG$3&lt;'Res Rent Roll'!$J14,'Res Rent Roll'!$H14*'Res Rent Roll'!$C14*(1+'Property Summary'!$L$18)^(Rents!BG$2-1),'Res Rent Roll'!$I14*'Res Rent Roll'!$C14*(1+'Property Summary'!$L$18)^(Rents!BG$2-1)))</f>
        <v>3525.0935929199995</v>
      </c>
      <c r="BH14" s="47">
        <f>IF('Res Rent Roll'!$B14="","",IF(Rents!BH$3&lt;'Res Rent Roll'!$J14,'Res Rent Roll'!$H14*'Res Rent Roll'!$C14*(1+'Property Summary'!$L$18)^(Rents!BH$2-1),'Res Rent Roll'!$I14*'Res Rent Roll'!$C14*(1+'Property Summary'!$L$18)^(Rents!BH$2-1)))</f>
        <v>3525.0935929199995</v>
      </c>
      <c r="BI14" s="47">
        <f>IF('Res Rent Roll'!$B14="","",IF(Rents!BI$3&lt;'Res Rent Roll'!$J14,'Res Rent Roll'!$H14*'Res Rent Roll'!$C14*(1+'Property Summary'!$L$18)^(Rents!BI$2-1),'Res Rent Roll'!$I14*'Res Rent Roll'!$C14*(1+'Property Summary'!$L$18)^(Rents!BI$2-1)))</f>
        <v>3525.0935929199995</v>
      </c>
      <c r="BJ14" s="47">
        <f>IF('Res Rent Roll'!$B14="","",IF(Rents!BJ$3&lt;'Res Rent Roll'!$J14,'Res Rent Roll'!$H14*'Res Rent Roll'!$C14*(1+'Property Summary'!$L$18)^(Rents!BJ$2-1),'Res Rent Roll'!$I14*'Res Rent Roll'!$C14*(1+'Property Summary'!$L$18)^(Rents!BJ$2-1)))</f>
        <v>3525.0935929199995</v>
      </c>
      <c r="BK14" s="47">
        <f>IF('Res Rent Roll'!$B14="","",IF(Rents!BK$3&lt;'Res Rent Roll'!$J14,'Res Rent Roll'!$H14*'Res Rent Roll'!$C14*(1+'Property Summary'!$L$18)^(Rents!BK$2-1),'Res Rent Roll'!$I14*'Res Rent Roll'!$C14*(1+'Property Summary'!$L$18)^(Rents!BK$2-1)))</f>
        <v>3525.0935929199995</v>
      </c>
      <c r="BL14" s="47">
        <f>IF('Res Rent Roll'!$B14="","",IF(Rents!BL$3&lt;'Res Rent Roll'!$J14,'Res Rent Roll'!$H14*'Res Rent Roll'!$C14*(1+'Property Summary'!$L$18)^(Rents!BL$2-1),'Res Rent Roll'!$I14*'Res Rent Roll'!$C14*(1+'Property Summary'!$L$18)^(Rents!BL$2-1)))</f>
        <v>3630.8464007075995</v>
      </c>
      <c r="BM14" s="47">
        <f>IF('Res Rent Roll'!$B14="","",IF(Rents!BM$3&lt;'Res Rent Roll'!$J14,'Res Rent Roll'!$H14*'Res Rent Roll'!$C14*(1+'Property Summary'!$L$18)^(Rents!BM$2-1),'Res Rent Roll'!$I14*'Res Rent Roll'!$C14*(1+'Property Summary'!$L$18)^(Rents!BM$2-1)))</f>
        <v>3630.8464007075995</v>
      </c>
      <c r="BN14" s="47">
        <f>IF('Res Rent Roll'!$B14="","",IF(Rents!BN$3&lt;'Res Rent Roll'!$J14,'Res Rent Roll'!$H14*'Res Rent Roll'!$C14*(1+'Property Summary'!$L$18)^(Rents!BN$2-1),'Res Rent Roll'!$I14*'Res Rent Roll'!$C14*(1+'Property Summary'!$L$18)^(Rents!BN$2-1)))</f>
        <v>3630.8464007075995</v>
      </c>
      <c r="BO14" s="47">
        <f>IF('Res Rent Roll'!$B14="","",IF(Rents!BO$3&lt;'Res Rent Roll'!$J14,'Res Rent Roll'!$H14*'Res Rent Roll'!$C14*(1+'Property Summary'!$L$18)^(Rents!BO$2-1),'Res Rent Roll'!$I14*'Res Rent Roll'!$C14*(1+'Property Summary'!$L$18)^(Rents!BO$2-1)))</f>
        <v>3630.8464007075995</v>
      </c>
      <c r="BP14" s="47">
        <f>IF('Res Rent Roll'!$B14="","",IF(Rents!BP$3&lt;'Res Rent Roll'!$J14,'Res Rent Roll'!$H14*'Res Rent Roll'!$C14*(1+'Property Summary'!$L$18)^(Rents!BP$2-1),'Res Rent Roll'!$I14*'Res Rent Roll'!$C14*(1+'Property Summary'!$L$18)^(Rents!BP$2-1)))</f>
        <v>3630.8464007075995</v>
      </c>
      <c r="BQ14" s="47">
        <f>IF('Res Rent Roll'!$B14="","",IF(Rents!BQ$3&lt;'Res Rent Roll'!$J14,'Res Rent Roll'!$H14*'Res Rent Roll'!$C14*(1+'Property Summary'!$L$18)^(Rents!BQ$2-1),'Res Rent Roll'!$I14*'Res Rent Roll'!$C14*(1+'Property Summary'!$L$18)^(Rents!BQ$2-1)))</f>
        <v>3630.8464007075995</v>
      </c>
      <c r="BR14" s="47">
        <f>IF('Res Rent Roll'!$B14="","",IF(Rents!BR$3&lt;'Res Rent Roll'!$J14,'Res Rent Roll'!$H14*'Res Rent Roll'!$C14*(1+'Property Summary'!$L$18)^(Rents!BR$2-1),'Res Rent Roll'!$I14*'Res Rent Roll'!$C14*(1+'Property Summary'!$L$18)^(Rents!BR$2-1)))</f>
        <v>3630.8464007075995</v>
      </c>
      <c r="BS14" s="47">
        <f>IF('Res Rent Roll'!$B14="","",IF(Rents!BS$3&lt;'Res Rent Roll'!$J14,'Res Rent Roll'!$H14*'Res Rent Roll'!$C14*(1+'Property Summary'!$L$18)^(Rents!BS$2-1),'Res Rent Roll'!$I14*'Res Rent Roll'!$C14*(1+'Property Summary'!$L$18)^(Rents!BS$2-1)))</f>
        <v>3630.8464007075995</v>
      </c>
      <c r="BT14" s="47">
        <f>IF('Res Rent Roll'!$B14="","",IF(Rents!BT$3&lt;'Res Rent Roll'!$J14,'Res Rent Roll'!$H14*'Res Rent Roll'!$C14*(1+'Property Summary'!$L$18)^(Rents!BT$2-1),'Res Rent Roll'!$I14*'Res Rent Roll'!$C14*(1+'Property Summary'!$L$18)^(Rents!BT$2-1)))</f>
        <v>3630.8464007075995</v>
      </c>
      <c r="BU14" s="47">
        <f>IF('Res Rent Roll'!$B14="","",IF(Rents!BU$3&lt;'Res Rent Roll'!$J14,'Res Rent Roll'!$H14*'Res Rent Roll'!$C14*(1+'Property Summary'!$L$18)^(Rents!BU$2-1),'Res Rent Roll'!$I14*'Res Rent Roll'!$C14*(1+'Property Summary'!$L$18)^(Rents!BU$2-1)))</f>
        <v>3630.8464007075995</v>
      </c>
      <c r="BV14" s="47">
        <f>IF('Res Rent Roll'!$B14="","",IF(Rents!BV$3&lt;'Res Rent Roll'!$J14,'Res Rent Roll'!$H14*'Res Rent Roll'!$C14*(1+'Property Summary'!$L$18)^(Rents!BV$2-1),'Res Rent Roll'!$I14*'Res Rent Roll'!$C14*(1+'Property Summary'!$L$18)^(Rents!BV$2-1)))</f>
        <v>3630.8464007075995</v>
      </c>
      <c r="BW14" s="47">
        <f>IF('Res Rent Roll'!$B14="","",IF(Rents!BW$3&lt;'Res Rent Roll'!$J14,'Res Rent Roll'!$H14*'Res Rent Roll'!$C14*(1+'Property Summary'!$L$18)^(Rents!BW$2-1),'Res Rent Roll'!$I14*'Res Rent Roll'!$C14*(1+'Property Summary'!$L$18)^(Rents!BW$2-1)))</f>
        <v>3630.8464007075995</v>
      </c>
      <c r="BX14" s="47">
        <f>IF('Res Rent Roll'!$B14="","",IF(Rents!BX$3&lt;'Res Rent Roll'!$J14,'Res Rent Roll'!$H14*'Res Rent Roll'!$C14*(1+'Property Summary'!$L$18)^(Rents!BX$2-1),'Res Rent Roll'!$I14*'Res Rent Roll'!$C14*(1+'Property Summary'!$L$18)^(Rents!BX$2-1)))</f>
        <v>3739.7717927288277</v>
      </c>
      <c r="BY14" s="47">
        <f>IF('Res Rent Roll'!$B14="","",IF(Rents!BY$3&lt;'Res Rent Roll'!$J14,'Res Rent Roll'!$H14*'Res Rent Roll'!$C14*(1+'Property Summary'!$L$18)^(Rents!BY$2-1),'Res Rent Roll'!$I14*'Res Rent Roll'!$C14*(1+'Property Summary'!$L$18)^(Rents!BY$2-1)))</f>
        <v>3739.7717927288277</v>
      </c>
      <c r="BZ14" s="47">
        <f>IF('Res Rent Roll'!$B14="","",IF(Rents!BZ$3&lt;'Res Rent Roll'!$J14,'Res Rent Roll'!$H14*'Res Rent Roll'!$C14*(1+'Property Summary'!$L$18)^(Rents!BZ$2-1),'Res Rent Roll'!$I14*'Res Rent Roll'!$C14*(1+'Property Summary'!$L$18)^(Rents!BZ$2-1)))</f>
        <v>3739.7717927288277</v>
      </c>
      <c r="CA14" s="47">
        <f>IF('Res Rent Roll'!$B14="","",IF(Rents!CA$3&lt;'Res Rent Roll'!$J14,'Res Rent Roll'!$H14*'Res Rent Roll'!$C14*(1+'Property Summary'!$L$18)^(Rents!CA$2-1),'Res Rent Roll'!$I14*'Res Rent Roll'!$C14*(1+'Property Summary'!$L$18)^(Rents!CA$2-1)))</f>
        <v>3739.7717927288277</v>
      </c>
      <c r="CB14" s="47">
        <f>IF('Res Rent Roll'!$B14="","",IF(Rents!CB$3&lt;'Res Rent Roll'!$J14,'Res Rent Roll'!$H14*'Res Rent Roll'!$C14*(1+'Property Summary'!$L$18)^(Rents!CB$2-1),'Res Rent Roll'!$I14*'Res Rent Roll'!$C14*(1+'Property Summary'!$L$18)^(Rents!CB$2-1)))</f>
        <v>3739.7717927288277</v>
      </c>
      <c r="CC14" s="47">
        <f>IF('Res Rent Roll'!$B14="","",IF(Rents!CC$3&lt;'Res Rent Roll'!$J14,'Res Rent Roll'!$H14*'Res Rent Roll'!$C14*(1+'Property Summary'!$L$18)^(Rents!CC$2-1),'Res Rent Roll'!$I14*'Res Rent Roll'!$C14*(1+'Property Summary'!$L$18)^(Rents!CC$2-1)))</f>
        <v>3739.7717927288277</v>
      </c>
      <c r="CD14" s="47">
        <f>IF('Res Rent Roll'!$B14="","",IF(Rents!CD$3&lt;'Res Rent Roll'!$J14,'Res Rent Roll'!$H14*'Res Rent Roll'!$C14*(1+'Property Summary'!$L$18)^(Rents!CD$2-1),'Res Rent Roll'!$I14*'Res Rent Roll'!$C14*(1+'Property Summary'!$L$18)^(Rents!CD$2-1)))</f>
        <v>3739.7717927288277</v>
      </c>
      <c r="CE14" s="47">
        <f>IF('Res Rent Roll'!$B14="","",IF(Rents!CE$3&lt;'Res Rent Roll'!$J14,'Res Rent Roll'!$H14*'Res Rent Roll'!$C14*(1+'Property Summary'!$L$18)^(Rents!CE$2-1),'Res Rent Roll'!$I14*'Res Rent Roll'!$C14*(1+'Property Summary'!$L$18)^(Rents!CE$2-1)))</f>
        <v>3739.7717927288277</v>
      </c>
      <c r="CF14" s="47">
        <f>IF('Res Rent Roll'!$B14="","",IF(Rents!CF$3&lt;'Res Rent Roll'!$J14,'Res Rent Roll'!$H14*'Res Rent Roll'!$C14*(1+'Property Summary'!$L$18)^(Rents!CF$2-1),'Res Rent Roll'!$I14*'Res Rent Roll'!$C14*(1+'Property Summary'!$L$18)^(Rents!CF$2-1)))</f>
        <v>3739.7717927288277</v>
      </c>
      <c r="CG14" s="47">
        <f>IF('Res Rent Roll'!$B14="","",IF(Rents!CG$3&lt;'Res Rent Roll'!$J14,'Res Rent Roll'!$H14*'Res Rent Roll'!$C14*(1+'Property Summary'!$L$18)^(Rents!CG$2-1),'Res Rent Roll'!$I14*'Res Rent Roll'!$C14*(1+'Property Summary'!$L$18)^(Rents!CG$2-1)))</f>
        <v>3739.7717927288277</v>
      </c>
      <c r="CH14" s="47">
        <f>IF('Res Rent Roll'!$B14="","",IF(Rents!CH$3&lt;'Res Rent Roll'!$J14,'Res Rent Roll'!$H14*'Res Rent Roll'!$C14*(1+'Property Summary'!$L$18)^(Rents!CH$2-1),'Res Rent Roll'!$I14*'Res Rent Roll'!$C14*(1+'Property Summary'!$L$18)^(Rents!CH$2-1)))</f>
        <v>3739.7717927288277</v>
      </c>
      <c r="CI14" s="47">
        <f>IF('Res Rent Roll'!$B14="","",IF(Rents!CI$3&lt;'Res Rent Roll'!$J14,'Res Rent Roll'!$H14*'Res Rent Roll'!$C14*(1+'Property Summary'!$L$18)^(Rents!CI$2-1),'Res Rent Roll'!$I14*'Res Rent Roll'!$C14*(1+'Property Summary'!$L$18)^(Rents!CI$2-1)))</f>
        <v>3739.7717927288277</v>
      </c>
      <c r="CJ14" s="47">
        <f>IF('Res Rent Roll'!$B14="","",IF(Rents!CJ$3&lt;'Res Rent Roll'!$J14,'Res Rent Roll'!$H14*'Res Rent Roll'!$C14*(1+'Property Summary'!$L$18)^(Rents!CJ$2-1),'Res Rent Roll'!$I14*'Res Rent Roll'!$C14*(1+'Property Summary'!$L$18)^(Rents!CJ$2-1)))</f>
        <v>3851.9649465106927</v>
      </c>
      <c r="CK14" s="47">
        <f>IF('Res Rent Roll'!$B14="","",IF(Rents!CK$3&lt;'Res Rent Roll'!$J14,'Res Rent Roll'!$H14*'Res Rent Roll'!$C14*(1+'Property Summary'!$L$18)^(Rents!CK$2-1),'Res Rent Roll'!$I14*'Res Rent Roll'!$C14*(1+'Property Summary'!$L$18)^(Rents!CK$2-1)))</f>
        <v>3851.9649465106927</v>
      </c>
      <c r="CL14" s="47">
        <f>IF('Res Rent Roll'!$B14="","",IF(Rents!CL$3&lt;'Res Rent Roll'!$J14,'Res Rent Roll'!$H14*'Res Rent Roll'!$C14*(1+'Property Summary'!$L$18)^(Rents!CL$2-1),'Res Rent Roll'!$I14*'Res Rent Roll'!$C14*(1+'Property Summary'!$L$18)^(Rents!CL$2-1)))</f>
        <v>3851.9649465106927</v>
      </c>
      <c r="CM14" s="47">
        <f>IF('Res Rent Roll'!$B14="","",IF(Rents!CM$3&lt;'Res Rent Roll'!$J14,'Res Rent Roll'!$H14*'Res Rent Roll'!$C14*(1+'Property Summary'!$L$18)^(Rents!CM$2-1),'Res Rent Roll'!$I14*'Res Rent Roll'!$C14*(1+'Property Summary'!$L$18)^(Rents!CM$2-1)))</f>
        <v>3851.9649465106927</v>
      </c>
      <c r="CN14" s="47">
        <f>IF('Res Rent Roll'!$B14="","",IF(Rents!CN$3&lt;'Res Rent Roll'!$J14,'Res Rent Roll'!$H14*'Res Rent Roll'!$C14*(1+'Property Summary'!$L$18)^(Rents!CN$2-1),'Res Rent Roll'!$I14*'Res Rent Roll'!$C14*(1+'Property Summary'!$L$18)^(Rents!CN$2-1)))</f>
        <v>3851.9649465106927</v>
      </c>
      <c r="CO14" s="47">
        <f>IF('Res Rent Roll'!$B14="","",IF(Rents!CO$3&lt;'Res Rent Roll'!$J14,'Res Rent Roll'!$H14*'Res Rent Roll'!$C14*(1+'Property Summary'!$L$18)^(Rents!CO$2-1),'Res Rent Roll'!$I14*'Res Rent Roll'!$C14*(1+'Property Summary'!$L$18)^(Rents!CO$2-1)))</f>
        <v>3851.9649465106927</v>
      </c>
      <c r="CP14" s="47">
        <f>IF('Res Rent Roll'!$B14="","",IF(Rents!CP$3&lt;'Res Rent Roll'!$J14,'Res Rent Roll'!$H14*'Res Rent Roll'!$C14*(1+'Property Summary'!$L$18)^(Rents!CP$2-1),'Res Rent Roll'!$I14*'Res Rent Roll'!$C14*(1+'Property Summary'!$L$18)^(Rents!CP$2-1)))</f>
        <v>3851.9649465106927</v>
      </c>
      <c r="CQ14" s="47">
        <f>IF('Res Rent Roll'!$B14="","",IF(Rents!CQ$3&lt;'Res Rent Roll'!$J14,'Res Rent Roll'!$H14*'Res Rent Roll'!$C14*(1+'Property Summary'!$L$18)^(Rents!CQ$2-1),'Res Rent Roll'!$I14*'Res Rent Roll'!$C14*(1+'Property Summary'!$L$18)^(Rents!CQ$2-1)))</f>
        <v>3851.9649465106927</v>
      </c>
      <c r="CR14" s="47">
        <f>IF('Res Rent Roll'!$B14="","",IF(Rents!CR$3&lt;'Res Rent Roll'!$J14,'Res Rent Roll'!$H14*'Res Rent Roll'!$C14*(1+'Property Summary'!$L$18)^(Rents!CR$2-1),'Res Rent Roll'!$I14*'Res Rent Roll'!$C14*(1+'Property Summary'!$L$18)^(Rents!CR$2-1)))</f>
        <v>3851.9649465106927</v>
      </c>
      <c r="CS14" s="47">
        <f>IF('Res Rent Roll'!$B14="","",IF(Rents!CS$3&lt;'Res Rent Roll'!$J14,'Res Rent Roll'!$H14*'Res Rent Roll'!$C14*(1+'Property Summary'!$L$18)^(Rents!CS$2-1),'Res Rent Roll'!$I14*'Res Rent Roll'!$C14*(1+'Property Summary'!$L$18)^(Rents!CS$2-1)))</f>
        <v>3851.9649465106927</v>
      </c>
      <c r="CT14" s="47">
        <f>IF('Res Rent Roll'!$B14="","",IF(Rents!CT$3&lt;'Res Rent Roll'!$J14,'Res Rent Roll'!$H14*'Res Rent Roll'!$C14*(1+'Property Summary'!$L$18)^(Rents!CT$2-1),'Res Rent Roll'!$I14*'Res Rent Roll'!$C14*(1+'Property Summary'!$L$18)^(Rents!CT$2-1)))</f>
        <v>3851.9649465106927</v>
      </c>
      <c r="CU14" s="47">
        <f>IF('Res Rent Roll'!$B14="","",IF(Rents!CU$3&lt;'Res Rent Roll'!$J14,'Res Rent Roll'!$H14*'Res Rent Roll'!$C14*(1+'Property Summary'!$L$18)^(Rents!CU$2-1),'Res Rent Roll'!$I14*'Res Rent Roll'!$C14*(1+'Property Summary'!$L$18)^(Rents!CU$2-1)))</f>
        <v>3851.9649465106927</v>
      </c>
      <c r="CV14" s="47">
        <f>IF('Res Rent Roll'!$B14="","",IF(Rents!CV$3&lt;'Res Rent Roll'!$J14,'Res Rent Roll'!$H14*'Res Rent Roll'!$C14*(1+'Property Summary'!$L$18)^(Rents!CV$2-1),'Res Rent Roll'!$I14*'Res Rent Roll'!$C14*(1+'Property Summary'!$L$18)^(Rents!CV$2-1)))</f>
        <v>3967.5238949060131</v>
      </c>
      <c r="CW14" s="47">
        <f>IF('Res Rent Roll'!$B14="","",IF(Rents!CW$3&lt;'Res Rent Roll'!$J14,'Res Rent Roll'!$H14*'Res Rent Roll'!$C14*(1+'Property Summary'!$L$18)^(Rents!CW$2-1),'Res Rent Roll'!$I14*'Res Rent Roll'!$C14*(1+'Property Summary'!$L$18)^(Rents!CW$2-1)))</f>
        <v>3967.5238949060131</v>
      </c>
      <c r="CX14" s="47">
        <f>IF('Res Rent Roll'!$B14="","",IF(Rents!CX$3&lt;'Res Rent Roll'!$J14,'Res Rent Roll'!$H14*'Res Rent Roll'!$C14*(1+'Property Summary'!$L$18)^(Rents!CX$2-1),'Res Rent Roll'!$I14*'Res Rent Roll'!$C14*(1+'Property Summary'!$L$18)^(Rents!CX$2-1)))</f>
        <v>3967.5238949060131</v>
      </c>
      <c r="CY14" s="47">
        <f>IF('Res Rent Roll'!$B14="","",IF(Rents!CY$3&lt;'Res Rent Roll'!$J14,'Res Rent Roll'!$H14*'Res Rent Roll'!$C14*(1+'Property Summary'!$L$18)^(Rents!CY$2-1),'Res Rent Roll'!$I14*'Res Rent Roll'!$C14*(1+'Property Summary'!$L$18)^(Rents!CY$2-1)))</f>
        <v>3967.5238949060131</v>
      </c>
      <c r="CZ14" s="47">
        <f>IF('Res Rent Roll'!$B14="","",IF(Rents!CZ$3&lt;'Res Rent Roll'!$J14,'Res Rent Roll'!$H14*'Res Rent Roll'!$C14*(1+'Property Summary'!$L$18)^(Rents!CZ$2-1),'Res Rent Roll'!$I14*'Res Rent Roll'!$C14*(1+'Property Summary'!$L$18)^(Rents!CZ$2-1)))</f>
        <v>3967.5238949060131</v>
      </c>
      <c r="DA14" s="47">
        <f>IF('Res Rent Roll'!$B14="","",IF(Rents!DA$3&lt;'Res Rent Roll'!$J14,'Res Rent Roll'!$H14*'Res Rent Roll'!$C14*(1+'Property Summary'!$L$18)^(Rents!DA$2-1),'Res Rent Roll'!$I14*'Res Rent Roll'!$C14*(1+'Property Summary'!$L$18)^(Rents!DA$2-1)))</f>
        <v>3967.5238949060131</v>
      </c>
      <c r="DB14" s="47">
        <f>IF('Res Rent Roll'!$B14="","",IF(Rents!DB$3&lt;'Res Rent Roll'!$J14,'Res Rent Roll'!$H14*'Res Rent Roll'!$C14*(1+'Property Summary'!$L$18)^(Rents!DB$2-1),'Res Rent Roll'!$I14*'Res Rent Roll'!$C14*(1+'Property Summary'!$L$18)^(Rents!DB$2-1)))</f>
        <v>3967.5238949060131</v>
      </c>
      <c r="DC14" s="47">
        <f>IF('Res Rent Roll'!$B14="","",IF(Rents!DC$3&lt;'Res Rent Roll'!$J14,'Res Rent Roll'!$H14*'Res Rent Roll'!$C14*(1+'Property Summary'!$L$18)^(Rents!DC$2-1),'Res Rent Roll'!$I14*'Res Rent Roll'!$C14*(1+'Property Summary'!$L$18)^(Rents!DC$2-1)))</f>
        <v>3967.5238949060131</v>
      </c>
      <c r="DD14" s="47">
        <f>IF('Res Rent Roll'!$B14="","",IF(Rents!DD$3&lt;'Res Rent Roll'!$J14,'Res Rent Roll'!$H14*'Res Rent Roll'!$C14*(1+'Property Summary'!$L$18)^(Rents!DD$2-1),'Res Rent Roll'!$I14*'Res Rent Roll'!$C14*(1+'Property Summary'!$L$18)^(Rents!DD$2-1)))</f>
        <v>3967.5238949060131</v>
      </c>
      <c r="DE14" s="47">
        <f>IF('Res Rent Roll'!$B14="","",IF(Rents!DE$3&lt;'Res Rent Roll'!$J14,'Res Rent Roll'!$H14*'Res Rent Roll'!$C14*(1+'Property Summary'!$L$18)^(Rents!DE$2-1),'Res Rent Roll'!$I14*'Res Rent Roll'!$C14*(1+'Property Summary'!$L$18)^(Rents!DE$2-1)))</f>
        <v>3967.5238949060131</v>
      </c>
      <c r="DF14" s="47">
        <f>IF('Res Rent Roll'!$B14="","",IF(Rents!DF$3&lt;'Res Rent Roll'!$J14,'Res Rent Roll'!$H14*'Res Rent Roll'!$C14*(1+'Property Summary'!$L$18)^(Rents!DF$2-1),'Res Rent Roll'!$I14*'Res Rent Roll'!$C14*(1+'Property Summary'!$L$18)^(Rents!DF$2-1)))</f>
        <v>3967.5238949060131</v>
      </c>
      <c r="DG14" s="47">
        <f>IF('Res Rent Roll'!$B14="","",IF(Rents!DG$3&lt;'Res Rent Roll'!$J14,'Res Rent Roll'!$H14*'Res Rent Roll'!$C14*(1+'Property Summary'!$L$18)^(Rents!DG$2-1),'Res Rent Roll'!$I14*'Res Rent Roll'!$C14*(1+'Property Summary'!$L$18)^(Rents!DG$2-1)))</f>
        <v>3967.5238949060131</v>
      </c>
      <c r="DH14" s="47">
        <f>IF('Res Rent Roll'!$B14="","",IF(Rents!DH$3&lt;'Res Rent Roll'!$J14,'Res Rent Roll'!$H14*'Res Rent Roll'!$C14*(1+'Property Summary'!$L$18)^(Rents!DH$2-1),'Res Rent Roll'!$I14*'Res Rent Roll'!$C14*(1+'Property Summary'!$L$18)^(Rents!DH$2-1)))</f>
        <v>4086.5496117531934</v>
      </c>
      <c r="DI14" s="47">
        <f>IF('Res Rent Roll'!$B14="","",IF(Rents!DI$3&lt;'Res Rent Roll'!$J14,'Res Rent Roll'!$H14*'Res Rent Roll'!$C14*(1+'Property Summary'!$L$18)^(Rents!DI$2-1),'Res Rent Roll'!$I14*'Res Rent Roll'!$C14*(1+'Property Summary'!$L$18)^(Rents!DI$2-1)))</f>
        <v>4086.5496117531934</v>
      </c>
      <c r="DJ14" s="47">
        <f>IF('Res Rent Roll'!$B14="","",IF(Rents!DJ$3&lt;'Res Rent Roll'!$J14,'Res Rent Roll'!$H14*'Res Rent Roll'!$C14*(1+'Property Summary'!$L$18)^(Rents!DJ$2-1),'Res Rent Roll'!$I14*'Res Rent Roll'!$C14*(1+'Property Summary'!$L$18)^(Rents!DJ$2-1)))</f>
        <v>4086.5496117531934</v>
      </c>
      <c r="DK14" s="47">
        <f>IF('Res Rent Roll'!$B14="","",IF(Rents!DK$3&lt;'Res Rent Roll'!$J14,'Res Rent Roll'!$H14*'Res Rent Roll'!$C14*(1+'Property Summary'!$L$18)^(Rents!DK$2-1),'Res Rent Roll'!$I14*'Res Rent Roll'!$C14*(1+'Property Summary'!$L$18)^(Rents!DK$2-1)))</f>
        <v>4086.5496117531934</v>
      </c>
      <c r="DL14" s="47">
        <f>IF('Res Rent Roll'!$B14="","",IF(Rents!DL$3&lt;'Res Rent Roll'!$J14,'Res Rent Roll'!$H14*'Res Rent Roll'!$C14*(1+'Property Summary'!$L$18)^(Rents!DL$2-1),'Res Rent Roll'!$I14*'Res Rent Roll'!$C14*(1+'Property Summary'!$L$18)^(Rents!DL$2-1)))</f>
        <v>4086.5496117531934</v>
      </c>
      <c r="DM14" s="47">
        <f>IF('Res Rent Roll'!$B14="","",IF(Rents!DM$3&lt;'Res Rent Roll'!$J14,'Res Rent Roll'!$H14*'Res Rent Roll'!$C14*(1+'Property Summary'!$L$18)^(Rents!DM$2-1),'Res Rent Roll'!$I14*'Res Rent Roll'!$C14*(1+'Property Summary'!$L$18)^(Rents!DM$2-1)))</f>
        <v>4086.5496117531934</v>
      </c>
      <c r="DN14" s="47">
        <f>IF('Res Rent Roll'!$B14="","",IF(Rents!DN$3&lt;'Res Rent Roll'!$J14,'Res Rent Roll'!$H14*'Res Rent Roll'!$C14*(1+'Property Summary'!$L$18)^(Rents!DN$2-1),'Res Rent Roll'!$I14*'Res Rent Roll'!$C14*(1+'Property Summary'!$L$18)^(Rents!DN$2-1)))</f>
        <v>4086.5496117531934</v>
      </c>
      <c r="DO14" s="47">
        <f>IF('Res Rent Roll'!$B14="","",IF(Rents!DO$3&lt;'Res Rent Roll'!$J14,'Res Rent Roll'!$H14*'Res Rent Roll'!$C14*(1+'Property Summary'!$L$18)^(Rents!DO$2-1),'Res Rent Roll'!$I14*'Res Rent Roll'!$C14*(1+'Property Summary'!$L$18)^(Rents!DO$2-1)))</f>
        <v>4086.5496117531934</v>
      </c>
      <c r="DP14" s="47">
        <f>IF('Res Rent Roll'!$B14="","",IF(Rents!DP$3&lt;'Res Rent Roll'!$J14,'Res Rent Roll'!$H14*'Res Rent Roll'!$C14*(1+'Property Summary'!$L$18)^(Rents!DP$2-1),'Res Rent Roll'!$I14*'Res Rent Roll'!$C14*(1+'Property Summary'!$L$18)^(Rents!DP$2-1)))</f>
        <v>4086.5496117531934</v>
      </c>
      <c r="DQ14" s="47">
        <f>IF('Res Rent Roll'!$B14="","",IF(Rents!DQ$3&lt;'Res Rent Roll'!$J14,'Res Rent Roll'!$H14*'Res Rent Roll'!$C14*(1+'Property Summary'!$L$18)^(Rents!DQ$2-1),'Res Rent Roll'!$I14*'Res Rent Roll'!$C14*(1+'Property Summary'!$L$18)^(Rents!DQ$2-1)))</f>
        <v>4086.5496117531934</v>
      </c>
      <c r="DR14" s="47">
        <f>IF('Res Rent Roll'!$B14="","",IF(Rents!DR$3&lt;'Res Rent Roll'!$J14,'Res Rent Roll'!$H14*'Res Rent Roll'!$C14*(1+'Property Summary'!$L$18)^(Rents!DR$2-1),'Res Rent Roll'!$I14*'Res Rent Roll'!$C14*(1+'Property Summary'!$L$18)^(Rents!DR$2-1)))</f>
        <v>4086.5496117531934</v>
      </c>
      <c r="DS14" s="47">
        <f>IF('Res Rent Roll'!$B14="","",IF(Rents!DS$3&lt;'Res Rent Roll'!$J14,'Res Rent Roll'!$H14*'Res Rent Roll'!$C14*(1+'Property Summary'!$L$18)^(Rents!DS$2-1),'Res Rent Roll'!$I14*'Res Rent Roll'!$C14*(1+'Property Summary'!$L$18)^(Rents!DS$2-1)))</f>
        <v>4086.5496117531934</v>
      </c>
      <c r="DT14" s="47">
        <f>IF('Res Rent Roll'!$B14="","",IF(Rents!DT$3&lt;'Res Rent Roll'!$J14,'Res Rent Roll'!$H14*'Res Rent Roll'!$C14*(1+'Property Summary'!$L$18)^(Rents!DT$2-1),'Res Rent Roll'!$I14*'Res Rent Roll'!$C14*(1+'Property Summary'!$L$18)^(Rents!DT$2-1)))</f>
        <v>4209.1461001057896</v>
      </c>
      <c r="DU14" s="47">
        <f>IF('Res Rent Roll'!$B14="","",IF(Rents!DU$3&lt;'Res Rent Roll'!$J14,'Res Rent Roll'!$H14*'Res Rent Roll'!$C14*(1+'Property Summary'!$L$18)^(Rents!DU$2-1),'Res Rent Roll'!$I14*'Res Rent Roll'!$C14*(1+'Property Summary'!$L$18)^(Rents!DU$2-1)))</f>
        <v>4209.1461001057896</v>
      </c>
      <c r="DV14" s="47">
        <f>IF('Res Rent Roll'!$B14="","",IF(Rents!DV$3&lt;'Res Rent Roll'!$J14,'Res Rent Roll'!$H14*'Res Rent Roll'!$C14*(1+'Property Summary'!$L$18)^(Rents!DV$2-1),'Res Rent Roll'!$I14*'Res Rent Roll'!$C14*(1+'Property Summary'!$L$18)^(Rents!DV$2-1)))</f>
        <v>4209.1461001057896</v>
      </c>
      <c r="DW14" s="47">
        <f>IF('Res Rent Roll'!$B14="","",IF(Rents!DW$3&lt;'Res Rent Roll'!$J14,'Res Rent Roll'!$H14*'Res Rent Roll'!$C14*(1+'Property Summary'!$L$18)^(Rents!DW$2-1),'Res Rent Roll'!$I14*'Res Rent Roll'!$C14*(1+'Property Summary'!$L$18)^(Rents!DW$2-1)))</f>
        <v>4209.1461001057896</v>
      </c>
      <c r="DX14" s="47">
        <f>IF('Res Rent Roll'!$B14="","",IF(Rents!DX$3&lt;'Res Rent Roll'!$J14,'Res Rent Roll'!$H14*'Res Rent Roll'!$C14*(1+'Property Summary'!$L$18)^(Rents!DX$2-1),'Res Rent Roll'!$I14*'Res Rent Roll'!$C14*(1+'Property Summary'!$L$18)^(Rents!DX$2-1)))</f>
        <v>4209.1461001057896</v>
      </c>
      <c r="DY14" s="47">
        <f>IF('Res Rent Roll'!$B14="","",IF(Rents!DY$3&lt;'Res Rent Roll'!$J14,'Res Rent Roll'!$H14*'Res Rent Roll'!$C14*(1+'Property Summary'!$L$18)^(Rents!DY$2-1),'Res Rent Roll'!$I14*'Res Rent Roll'!$C14*(1+'Property Summary'!$L$18)^(Rents!DY$2-1)))</f>
        <v>4209.1461001057896</v>
      </c>
      <c r="DZ14" s="47">
        <f>IF('Res Rent Roll'!$B14="","",IF(Rents!DZ$3&lt;'Res Rent Roll'!$J14,'Res Rent Roll'!$H14*'Res Rent Roll'!$C14*(1+'Property Summary'!$L$18)^(Rents!DZ$2-1),'Res Rent Roll'!$I14*'Res Rent Roll'!$C14*(1+'Property Summary'!$L$18)^(Rents!DZ$2-1)))</f>
        <v>4209.1461001057896</v>
      </c>
      <c r="EA14" s="47">
        <f>IF('Res Rent Roll'!$B14="","",IF(Rents!EA$3&lt;'Res Rent Roll'!$J14,'Res Rent Roll'!$H14*'Res Rent Roll'!$C14*(1+'Property Summary'!$L$18)^(Rents!EA$2-1),'Res Rent Roll'!$I14*'Res Rent Roll'!$C14*(1+'Property Summary'!$L$18)^(Rents!EA$2-1)))</f>
        <v>4209.1461001057896</v>
      </c>
      <c r="EB14" s="47">
        <f>IF('Res Rent Roll'!$B14="","",IF(Rents!EB$3&lt;'Res Rent Roll'!$J14,'Res Rent Roll'!$H14*'Res Rent Roll'!$C14*(1+'Property Summary'!$L$18)^(Rents!EB$2-1),'Res Rent Roll'!$I14*'Res Rent Roll'!$C14*(1+'Property Summary'!$L$18)^(Rents!EB$2-1)))</f>
        <v>4209.1461001057896</v>
      </c>
      <c r="EC14" s="47">
        <f>IF('Res Rent Roll'!$B14="","",IF(Rents!EC$3&lt;'Res Rent Roll'!$J14,'Res Rent Roll'!$H14*'Res Rent Roll'!$C14*(1+'Property Summary'!$L$18)^(Rents!EC$2-1),'Res Rent Roll'!$I14*'Res Rent Roll'!$C14*(1+'Property Summary'!$L$18)^(Rents!EC$2-1)))</f>
        <v>4209.1461001057896</v>
      </c>
      <c r="ED14" s="47">
        <f>IF('Res Rent Roll'!$B14="","",IF(Rents!ED$3&lt;'Res Rent Roll'!$J14,'Res Rent Roll'!$H14*'Res Rent Roll'!$C14*(1+'Property Summary'!$L$18)^(Rents!ED$2-1),'Res Rent Roll'!$I14*'Res Rent Roll'!$C14*(1+'Property Summary'!$L$18)^(Rents!ED$2-1)))</f>
        <v>4209.1461001057896</v>
      </c>
      <c r="EE14" s="47">
        <f>IF('Res Rent Roll'!$B14="","",IF(Rents!EE$3&lt;'Res Rent Roll'!$J14,'Res Rent Roll'!$H14*'Res Rent Roll'!$C14*(1+'Property Summary'!$L$18)^(Rents!EE$2-1),'Res Rent Roll'!$I14*'Res Rent Roll'!$C14*(1+'Property Summary'!$L$18)^(Rents!EE$2-1)))</f>
        <v>4209.1461001057896</v>
      </c>
      <c r="EF14" s="47">
        <f>IF('Res Rent Roll'!$B14="","",IF(Rents!EF$3&lt;'Res Rent Roll'!$J14,'Res Rent Roll'!$H14*'Res Rent Roll'!$C14*(1+'Property Summary'!$L$18)^(Rents!EF$2-1),'Res Rent Roll'!$I14*'Res Rent Roll'!$C14*(1+'Property Summary'!$L$18)^(Rents!EF$2-1)))</f>
        <v>4335.4204831089628</v>
      </c>
      <c r="EG14" s="47">
        <f>IF('Res Rent Roll'!$B14="","",IF(Rents!EG$3&lt;'Res Rent Roll'!$J14,'Res Rent Roll'!$H14*'Res Rent Roll'!$C14*(1+'Property Summary'!$L$18)^(Rents!EG$2-1),'Res Rent Roll'!$I14*'Res Rent Roll'!$C14*(1+'Property Summary'!$L$18)^(Rents!EG$2-1)))</f>
        <v>4335.4204831089628</v>
      </c>
      <c r="EH14" s="47">
        <f>IF('Res Rent Roll'!$B14="","",IF(Rents!EH$3&lt;'Res Rent Roll'!$J14,'Res Rent Roll'!$H14*'Res Rent Roll'!$C14*(1+'Property Summary'!$L$18)^(Rents!EH$2-1),'Res Rent Roll'!$I14*'Res Rent Roll'!$C14*(1+'Property Summary'!$L$18)^(Rents!EH$2-1)))</f>
        <v>4335.4204831089628</v>
      </c>
      <c r="EI14" s="47">
        <f>IF('Res Rent Roll'!$B14="","",IF(Rents!EI$3&lt;'Res Rent Roll'!$J14,'Res Rent Roll'!$H14*'Res Rent Roll'!$C14*(1+'Property Summary'!$L$18)^(Rents!EI$2-1),'Res Rent Roll'!$I14*'Res Rent Roll'!$C14*(1+'Property Summary'!$L$18)^(Rents!EI$2-1)))</f>
        <v>4335.4204831089628</v>
      </c>
      <c r="EJ14" s="47">
        <f>IF('Res Rent Roll'!$B14="","",IF(Rents!EJ$3&lt;'Res Rent Roll'!$J14,'Res Rent Roll'!$H14*'Res Rent Roll'!$C14*(1+'Property Summary'!$L$18)^(Rents!EJ$2-1),'Res Rent Roll'!$I14*'Res Rent Roll'!$C14*(1+'Property Summary'!$L$18)^(Rents!EJ$2-1)))</f>
        <v>4335.4204831089628</v>
      </c>
      <c r="EK14" s="47">
        <f>IF('Res Rent Roll'!$B14="","",IF(Rents!EK$3&lt;'Res Rent Roll'!$J14,'Res Rent Roll'!$H14*'Res Rent Roll'!$C14*(1+'Property Summary'!$L$18)^(Rents!EK$2-1),'Res Rent Roll'!$I14*'Res Rent Roll'!$C14*(1+'Property Summary'!$L$18)^(Rents!EK$2-1)))</f>
        <v>4335.4204831089628</v>
      </c>
      <c r="EL14" s="47">
        <f>IF('Res Rent Roll'!$B14="","",IF(Rents!EL$3&lt;'Res Rent Roll'!$J14,'Res Rent Roll'!$H14*'Res Rent Roll'!$C14*(1+'Property Summary'!$L$18)^(Rents!EL$2-1),'Res Rent Roll'!$I14*'Res Rent Roll'!$C14*(1+'Property Summary'!$L$18)^(Rents!EL$2-1)))</f>
        <v>4335.4204831089628</v>
      </c>
      <c r="EM14" s="47">
        <f>IF('Res Rent Roll'!$B14="","",IF(Rents!EM$3&lt;'Res Rent Roll'!$J14,'Res Rent Roll'!$H14*'Res Rent Roll'!$C14*(1+'Property Summary'!$L$18)^(Rents!EM$2-1),'Res Rent Roll'!$I14*'Res Rent Roll'!$C14*(1+'Property Summary'!$L$18)^(Rents!EM$2-1)))</f>
        <v>4335.4204831089628</v>
      </c>
      <c r="EN14" s="47">
        <f>IF('Res Rent Roll'!$B14="","",IF(Rents!EN$3&lt;'Res Rent Roll'!$J14,'Res Rent Roll'!$H14*'Res Rent Roll'!$C14*(1+'Property Summary'!$L$18)^(Rents!EN$2-1),'Res Rent Roll'!$I14*'Res Rent Roll'!$C14*(1+'Property Summary'!$L$18)^(Rents!EN$2-1)))</f>
        <v>4335.4204831089628</v>
      </c>
      <c r="EO14" s="47">
        <f>IF('Res Rent Roll'!$B14="","",IF(Rents!EO$3&lt;'Res Rent Roll'!$J14,'Res Rent Roll'!$H14*'Res Rent Roll'!$C14*(1+'Property Summary'!$L$18)^(Rents!EO$2-1),'Res Rent Roll'!$I14*'Res Rent Roll'!$C14*(1+'Property Summary'!$L$18)^(Rents!EO$2-1)))</f>
        <v>4335.4204831089628</v>
      </c>
      <c r="EP14" s="47">
        <f>IF('Res Rent Roll'!$B14="","",IF(Rents!EP$3&lt;'Res Rent Roll'!$J14,'Res Rent Roll'!$H14*'Res Rent Roll'!$C14*(1+'Property Summary'!$L$18)^(Rents!EP$2-1),'Res Rent Roll'!$I14*'Res Rent Roll'!$C14*(1+'Property Summary'!$L$18)^(Rents!EP$2-1)))</f>
        <v>4335.4204831089628</v>
      </c>
      <c r="EQ14" s="47">
        <f>IF('Res Rent Roll'!$B14="","",IF(Rents!EQ$3&lt;'Res Rent Roll'!$J14,'Res Rent Roll'!$H14*'Res Rent Roll'!$C14*(1+'Property Summary'!$L$18)^(Rents!EQ$2-1),'Res Rent Roll'!$I14*'Res Rent Roll'!$C14*(1+'Property Summary'!$L$18)^(Rents!EQ$2-1)))</f>
        <v>4335.4204831089628</v>
      </c>
      <c r="ER14" s="47">
        <f>IF('Res Rent Roll'!$B14="","",IF(Rents!ER$3&lt;'Res Rent Roll'!$J14,'Res Rent Roll'!$H14*'Res Rent Roll'!$C14*(1+'Property Summary'!$L$18)^(Rents!ER$2-1),'Res Rent Roll'!$I14*'Res Rent Roll'!$C14*(1+'Property Summary'!$L$18)^(Rents!ER$2-1)))</f>
        <v>4465.4830976022313</v>
      </c>
      <c r="ES14" s="47">
        <f>IF('Res Rent Roll'!$B14="","",IF(Rents!ES$3&lt;'Res Rent Roll'!$J14,'Res Rent Roll'!$H14*'Res Rent Roll'!$C14*(1+'Property Summary'!$L$18)^(Rents!ES$2-1),'Res Rent Roll'!$I14*'Res Rent Roll'!$C14*(1+'Property Summary'!$L$18)^(Rents!ES$2-1)))</f>
        <v>4465.4830976022313</v>
      </c>
      <c r="ET14" s="47">
        <f>IF('Res Rent Roll'!$B14="","",IF(Rents!ET$3&lt;'Res Rent Roll'!$J14,'Res Rent Roll'!$H14*'Res Rent Roll'!$C14*(1+'Property Summary'!$L$18)^(Rents!ET$2-1),'Res Rent Roll'!$I14*'Res Rent Roll'!$C14*(1+'Property Summary'!$L$18)^(Rents!ET$2-1)))</f>
        <v>4465.4830976022313</v>
      </c>
      <c r="EU14" s="47">
        <f>IF('Res Rent Roll'!$B14="","",IF(Rents!EU$3&lt;'Res Rent Roll'!$J14,'Res Rent Roll'!$H14*'Res Rent Roll'!$C14*(1+'Property Summary'!$L$18)^(Rents!EU$2-1),'Res Rent Roll'!$I14*'Res Rent Roll'!$C14*(1+'Property Summary'!$L$18)^(Rents!EU$2-1)))</f>
        <v>4465.4830976022313</v>
      </c>
      <c r="EV14" s="47">
        <f>IF('Res Rent Roll'!$B14="","",IF(Rents!EV$3&lt;'Res Rent Roll'!$J14,'Res Rent Roll'!$H14*'Res Rent Roll'!$C14*(1+'Property Summary'!$L$18)^(Rents!EV$2-1),'Res Rent Roll'!$I14*'Res Rent Roll'!$C14*(1+'Property Summary'!$L$18)^(Rents!EV$2-1)))</f>
        <v>4465.4830976022313</v>
      </c>
      <c r="EW14" s="47">
        <f>IF('Res Rent Roll'!$B14="","",IF(Rents!EW$3&lt;'Res Rent Roll'!$J14,'Res Rent Roll'!$H14*'Res Rent Roll'!$C14*(1+'Property Summary'!$L$18)^(Rents!EW$2-1),'Res Rent Roll'!$I14*'Res Rent Roll'!$C14*(1+'Property Summary'!$L$18)^(Rents!EW$2-1)))</f>
        <v>4465.4830976022313</v>
      </c>
      <c r="EX14" s="47">
        <f>IF('Res Rent Roll'!$B14="","",IF(Rents!EX$3&lt;'Res Rent Roll'!$J14,'Res Rent Roll'!$H14*'Res Rent Roll'!$C14*(1+'Property Summary'!$L$18)^(Rents!EX$2-1),'Res Rent Roll'!$I14*'Res Rent Roll'!$C14*(1+'Property Summary'!$L$18)^(Rents!EX$2-1)))</f>
        <v>4465.4830976022313</v>
      </c>
      <c r="EY14" s="47">
        <f>IF('Res Rent Roll'!$B14="","",IF(Rents!EY$3&lt;'Res Rent Roll'!$J14,'Res Rent Roll'!$H14*'Res Rent Roll'!$C14*(1+'Property Summary'!$L$18)^(Rents!EY$2-1),'Res Rent Roll'!$I14*'Res Rent Roll'!$C14*(1+'Property Summary'!$L$18)^(Rents!EY$2-1)))</f>
        <v>4465.4830976022313</v>
      </c>
      <c r="EZ14" s="47">
        <f>IF('Res Rent Roll'!$B14="","",IF(Rents!EZ$3&lt;'Res Rent Roll'!$J14,'Res Rent Roll'!$H14*'Res Rent Roll'!$C14*(1+'Property Summary'!$L$18)^(Rents!EZ$2-1),'Res Rent Roll'!$I14*'Res Rent Roll'!$C14*(1+'Property Summary'!$L$18)^(Rents!EZ$2-1)))</f>
        <v>4465.4830976022313</v>
      </c>
      <c r="FA14" s="47">
        <f>IF('Res Rent Roll'!$B14="","",IF(Rents!FA$3&lt;'Res Rent Roll'!$J14,'Res Rent Roll'!$H14*'Res Rent Roll'!$C14*(1+'Property Summary'!$L$18)^(Rents!FA$2-1),'Res Rent Roll'!$I14*'Res Rent Roll'!$C14*(1+'Property Summary'!$L$18)^(Rents!FA$2-1)))</f>
        <v>4465.4830976022313</v>
      </c>
      <c r="FB14" s="47">
        <f>IF('Res Rent Roll'!$B14="","",IF(Rents!FB$3&lt;'Res Rent Roll'!$J14,'Res Rent Roll'!$H14*'Res Rent Roll'!$C14*(1+'Property Summary'!$L$18)^(Rents!FB$2-1),'Res Rent Roll'!$I14*'Res Rent Roll'!$C14*(1+'Property Summary'!$L$18)^(Rents!FB$2-1)))</f>
        <v>4465.4830976022313</v>
      </c>
      <c r="FC14" s="47">
        <f>IF('Res Rent Roll'!$B14="","",IF(Rents!FC$3&lt;'Res Rent Roll'!$J14,'Res Rent Roll'!$H14*'Res Rent Roll'!$C14*(1+'Property Summary'!$L$18)^(Rents!FC$2-1),'Res Rent Roll'!$I14*'Res Rent Roll'!$C14*(1+'Property Summary'!$L$18)^(Rents!FC$2-1)))</f>
        <v>4465.4830976022313</v>
      </c>
      <c r="FD14" s="47">
        <f>IF('Res Rent Roll'!$B14="","",IF(Rents!FD$3&lt;'Res Rent Roll'!$J14,'Res Rent Roll'!$H14*'Res Rent Roll'!$C14*(1+'Property Summary'!$L$18)^(Rents!FD$2-1),'Res Rent Roll'!$I14*'Res Rent Roll'!$C14*(1+'Property Summary'!$L$18)^(Rents!FD$2-1)))</f>
        <v>4599.4475905302979</v>
      </c>
      <c r="FE14" s="47">
        <f>IF('Res Rent Roll'!$B14="","",IF(Rents!FE$3&lt;'Res Rent Roll'!$J14,'Res Rent Roll'!$H14*'Res Rent Roll'!$C14*(1+'Property Summary'!$L$18)^(Rents!FE$2-1),'Res Rent Roll'!$I14*'Res Rent Roll'!$C14*(1+'Property Summary'!$L$18)^(Rents!FE$2-1)))</f>
        <v>4599.4475905302979</v>
      </c>
      <c r="FF14" s="47">
        <f>IF('Res Rent Roll'!$B14="","",IF(Rents!FF$3&lt;'Res Rent Roll'!$J14,'Res Rent Roll'!$H14*'Res Rent Roll'!$C14*(1+'Property Summary'!$L$18)^(Rents!FF$2-1),'Res Rent Roll'!$I14*'Res Rent Roll'!$C14*(1+'Property Summary'!$L$18)^(Rents!FF$2-1)))</f>
        <v>4599.4475905302979</v>
      </c>
      <c r="FG14" s="47">
        <f>IF('Res Rent Roll'!$B14="","",IF(Rents!FG$3&lt;'Res Rent Roll'!$J14,'Res Rent Roll'!$H14*'Res Rent Roll'!$C14*(1+'Property Summary'!$L$18)^(Rents!FG$2-1),'Res Rent Roll'!$I14*'Res Rent Roll'!$C14*(1+'Property Summary'!$L$18)^(Rents!FG$2-1)))</f>
        <v>4599.4475905302979</v>
      </c>
      <c r="FH14" s="47">
        <f>IF('Res Rent Roll'!$B14="","",IF(Rents!FH$3&lt;'Res Rent Roll'!$J14,'Res Rent Roll'!$H14*'Res Rent Roll'!$C14*(1+'Property Summary'!$L$18)^(Rents!FH$2-1),'Res Rent Roll'!$I14*'Res Rent Roll'!$C14*(1+'Property Summary'!$L$18)^(Rents!FH$2-1)))</f>
        <v>4599.4475905302979</v>
      </c>
      <c r="FI14" s="47">
        <f>IF('Res Rent Roll'!$B14="","",IF(Rents!FI$3&lt;'Res Rent Roll'!$J14,'Res Rent Roll'!$H14*'Res Rent Roll'!$C14*(1+'Property Summary'!$L$18)^(Rents!FI$2-1),'Res Rent Roll'!$I14*'Res Rent Roll'!$C14*(1+'Property Summary'!$L$18)^(Rents!FI$2-1)))</f>
        <v>4599.4475905302979</v>
      </c>
      <c r="FJ14" s="47">
        <f>IF('Res Rent Roll'!$B14="","",IF(Rents!FJ$3&lt;'Res Rent Roll'!$J14,'Res Rent Roll'!$H14*'Res Rent Roll'!$C14*(1+'Property Summary'!$L$18)^(Rents!FJ$2-1),'Res Rent Roll'!$I14*'Res Rent Roll'!$C14*(1+'Property Summary'!$L$18)^(Rents!FJ$2-1)))</f>
        <v>4599.4475905302979</v>
      </c>
      <c r="FK14" s="47">
        <f>IF('Res Rent Roll'!$B14="","",IF(Rents!FK$3&lt;'Res Rent Roll'!$J14,'Res Rent Roll'!$H14*'Res Rent Roll'!$C14*(1+'Property Summary'!$L$18)^(Rents!FK$2-1),'Res Rent Roll'!$I14*'Res Rent Roll'!$C14*(1+'Property Summary'!$L$18)^(Rents!FK$2-1)))</f>
        <v>4599.4475905302979</v>
      </c>
      <c r="FL14" s="47">
        <f>IF('Res Rent Roll'!$B14="","",IF(Rents!FL$3&lt;'Res Rent Roll'!$J14,'Res Rent Roll'!$H14*'Res Rent Roll'!$C14*(1+'Property Summary'!$L$18)^(Rents!FL$2-1),'Res Rent Roll'!$I14*'Res Rent Roll'!$C14*(1+'Property Summary'!$L$18)^(Rents!FL$2-1)))</f>
        <v>4599.4475905302979</v>
      </c>
      <c r="FM14" s="47">
        <f>IF('Res Rent Roll'!$B14="","",IF(Rents!FM$3&lt;'Res Rent Roll'!$J14,'Res Rent Roll'!$H14*'Res Rent Roll'!$C14*(1+'Property Summary'!$L$18)^(Rents!FM$2-1),'Res Rent Roll'!$I14*'Res Rent Roll'!$C14*(1+'Property Summary'!$L$18)^(Rents!FM$2-1)))</f>
        <v>4599.4475905302979</v>
      </c>
      <c r="FN14" s="47">
        <f>IF('Res Rent Roll'!$B14="","",IF(Rents!FN$3&lt;'Res Rent Roll'!$J14,'Res Rent Roll'!$H14*'Res Rent Roll'!$C14*(1+'Property Summary'!$L$18)^(Rents!FN$2-1),'Res Rent Roll'!$I14*'Res Rent Roll'!$C14*(1+'Property Summary'!$L$18)^(Rents!FN$2-1)))</f>
        <v>4599.4475905302979</v>
      </c>
      <c r="FO14" s="47">
        <f>IF('Res Rent Roll'!$B14="","",IF(Rents!FO$3&lt;'Res Rent Roll'!$J14,'Res Rent Roll'!$H14*'Res Rent Roll'!$C14*(1+'Property Summary'!$L$18)^(Rents!FO$2-1),'Res Rent Roll'!$I14*'Res Rent Roll'!$C14*(1+'Property Summary'!$L$18)^(Rents!FO$2-1)))</f>
        <v>4599.4475905302979</v>
      </c>
      <c r="FP14" s="47">
        <f>IF('Res Rent Roll'!$B14="","",IF(Rents!FP$3&lt;'Res Rent Roll'!$J14,'Res Rent Roll'!$H14*'Res Rent Roll'!$C14*(1+'Property Summary'!$L$18)^(Rents!FP$2-1),'Res Rent Roll'!$I14*'Res Rent Roll'!$C14*(1+'Property Summary'!$L$18)^(Rents!FP$2-1)))</f>
        <v>4737.4310182462077</v>
      </c>
      <c r="FQ14" s="47">
        <f>IF('Res Rent Roll'!$B14="","",IF(Rents!FQ$3&lt;'Res Rent Roll'!$J14,'Res Rent Roll'!$H14*'Res Rent Roll'!$C14*(1+'Property Summary'!$L$18)^(Rents!FQ$2-1),'Res Rent Roll'!$I14*'Res Rent Roll'!$C14*(1+'Property Summary'!$L$18)^(Rents!FQ$2-1)))</f>
        <v>4737.4310182462077</v>
      </c>
      <c r="FR14" s="47">
        <f>IF('Res Rent Roll'!$B14="","",IF(Rents!FR$3&lt;'Res Rent Roll'!$J14,'Res Rent Roll'!$H14*'Res Rent Roll'!$C14*(1+'Property Summary'!$L$18)^(Rents!FR$2-1),'Res Rent Roll'!$I14*'Res Rent Roll'!$C14*(1+'Property Summary'!$L$18)^(Rents!FR$2-1)))</f>
        <v>4737.4310182462077</v>
      </c>
      <c r="FS14" s="47">
        <f>IF('Res Rent Roll'!$B14="","",IF(Rents!FS$3&lt;'Res Rent Roll'!$J14,'Res Rent Roll'!$H14*'Res Rent Roll'!$C14*(1+'Property Summary'!$L$18)^(Rents!FS$2-1),'Res Rent Roll'!$I14*'Res Rent Roll'!$C14*(1+'Property Summary'!$L$18)^(Rents!FS$2-1)))</f>
        <v>4737.4310182462077</v>
      </c>
      <c r="FT14" s="47">
        <f>IF('Res Rent Roll'!$B14="","",IF(Rents!FT$3&lt;'Res Rent Roll'!$J14,'Res Rent Roll'!$H14*'Res Rent Roll'!$C14*(1+'Property Summary'!$L$18)^(Rents!FT$2-1),'Res Rent Roll'!$I14*'Res Rent Roll'!$C14*(1+'Property Summary'!$L$18)^(Rents!FT$2-1)))</f>
        <v>4737.4310182462077</v>
      </c>
      <c r="FU14" s="47">
        <f>IF('Res Rent Roll'!$B14="","",IF(Rents!FU$3&lt;'Res Rent Roll'!$J14,'Res Rent Roll'!$H14*'Res Rent Roll'!$C14*(1+'Property Summary'!$L$18)^(Rents!FU$2-1),'Res Rent Roll'!$I14*'Res Rent Roll'!$C14*(1+'Property Summary'!$L$18)^(Rents!FU$2-1)))</f>
        <v>4737.4310182462077</v>
      </c>
      <c r="FV14" s="47">
        <f>IF('Res Rent Roll'!$B14="","",IF(Rents!FV$3&lt;'Res Rent Roll'!$J14,'Res Rent Roll'!$H14*'Res Rent Roll'!$C14*(1+'Property Summary'!$L$18)^(Rents!FV$2-1),'Res Rent Roll'!$I14*'Res Rent Roll'!$C14*(1+'Property Summary'!$L$18)^(Rents!FV$2-1)))</f>
        <v>4737.4310182462077</v>
      </c>
      <c r="FW14" s="47">
        <f>IF('Res Rent Roll'!$B14="","",IF(Rents!FW$3&lt;'Res Rent Roll'!$J14,'Res Rent Roll'!$H14*'Res Rent Roll'!$C14*(1+'Property Summary'!$L$18)^(Rents!FW$2-1),'Res Rent Roll'!$I14*'Res Rent Roll'!$C14*(1+'Property Summary'!$L$18)^(Rents!FW$2-1)))</f>
        <v>4737.4310182462077</v>
      </c>
      <c r="FX14" s="47">
        <f>IF('Res Rent Roll'!$B14="","",IF(Rents!FX$3&lt;'Res Rent Roll'!$J14,'Res Rent Roll'!$H14*'Res Rent Roll'!$C14*(1+'Property Summary'!$L$18)^(Rents!FX$2-1),'Res Rent Roll'!$I14*'Res Rent Roll'!$C14*(1+'Property Summary'!$L$18)^(Rents!FX$2-1)))</f>
        <v>4737.4310182462077</v>
      </c>
      <c r="FY14" s="47">
        <f>IF('Res Rent Roll'!$B14="","",IF(Rents!FY$3&lt;'Res Rent Roll'!$J14,'Res Rent Roll'!$H14*'Res Rent Roll'!$C14*(1+'Property Summary'!$L$18)^(Rents!FY$2-1),'Res Rent Roll'!$I14*'Res Rent Roll'!$C14*(1+'Property Summary'!$L$18)^(Rents!FY$2-1)))</f>
        <v>4737.4310182462077</v>
      </c>
      <c r="FZ14" s="47">
        <f>IF('Res Rent Roll'!$B14="","",IF(Rents!FZ$3&lt;'Res Rent Roll'!$J14,'Res Rent Roll'!$H14*'Res Rent Roll'!$C14*(1+'Property Summary'!$L$18)^(Rents!FZ$2-1),'Res Rent Roll'!$I14*'Res Rent Roll'!$C14*(1+'Property Summary'!$L$18)^(Rents!FZ$2-1)))</f>
        <v>4737.4310182462077</v>
      </c>
      <c r="GA14" s="48">
        <f>IF('Res Rent Roll'!$B14="","",IF(Rents!GA$3&lt;'Res Rent Roll'!$J14,'Res Rent Roll'!$H14*'Res Rent Roll'!$C14*(1+'Property Summary'!$L$18)^(Rents!GA$2-1),'Res Rent Roll'!$I14*'Res Rent Roll'!$C14*(1+'Property Summary'!$L$18)^(Rents!GA$2-1)))</f>
        <v>4737.4310182462077</v>
      </c>
    </row>
    <row r="15" spans="2:183" x14ac:dyDescent="0.3">
      <c r="B15" s="42" t="str">
        <f>IF('Res Rent Roll'!$B15="","",'Res Rent Roll'!$B15)</f>
        <v>2-Bed A (No Renovation)</v>
      </c>
      <c r="C15" s="43"/>
      <c r="D15" s="47">
        <f>IF('Res Rent Roll'!$B15="","",IF(Rents!D$3&lt;'Res Rent Roll'!$J15,'Res Rent Roll'!$H15*'Res Rent Roll'!$C15*(1+'Property Summary'!$L$18)^(Rents!D$2-1),'Res Rent Roll'!$I15*'Res Rent Roll'!$C15*(1+'Property Summary'!$L$18)^(Rents!D$2-1)))</f>
        <v>20953</v>
      </c>
      <c r="E15" s="47">
        <f>IF('Res Rent Roll'!$B15="","",IF(Rents!E$3&lt;'Res Rent Roll'!$J15,'Res Rent Roll'!$H15*'Res Rent Roll'!$C15*(1+'Property Summary'!$L$18)^(Rents!E$2-1),'Res Rent Roll'!$I15*'Res Rent Roll'!$C15*(1+'Property Summary'!$L$18)^(Rents!E$2-1)))</f>
        <v>20953</v>
      </c>
      <c r="F15" s="47">
        <f>IF('Res Rent Roll'!$B15="","",IF(Rents!F$3&lt;'Res Rent Roll'!$J15,'Res Rent Roll'!$H15*'Res Rent Roll'!$C15*(1+'Property Summary'!$L$18)^(Rents!F$2-1),'Res Rent Roll'!$I15*'Res Rent Roll'!$C15*(1+'Property Summary'!$L$18)^(Rents!F$2-1)))</f>
        <v>20953</v>
      </c>
      <c r="G15" s="47">
        <f>IF('Res Rent Roll'!$B15="","",IF(Rents!G$3&lt;'Res Rent Roll'!$J15,'Res Rent Roll'!$H15*'Res Rent Roll'!$C15*(1+'Property Summary'!$L$18)^(Rents!G$2-1),'Res Rent Roll'!$I15*'Res Rent Roll'!$C15*(1+'Property Summary'!$L$18)^(Rents!G$2-1)))</f>
        <v>20953</v>
      </c>
      <c r="H15" s="47">
        <f>IF('Res Rent Roll'!$B15="","",IF(Rents!H$3&lt;'Res Rent Roll'!$J15,'Res Rent Roll'!$H15*'Res Rent Roll'!$C15*(1+'Property Summary'!$L$18)^(Rents!H$2-1),'Res Rent Roll'!$I15*'Res Rent Roll'!$C15*(1+'Property Summary'!$L$18)^(Rents!H$2-1)))</f>
        <v>20953</v>
      </c>
      <c r="I15" s="47">
        <f>IF('Res Rent Roll'!$B15="","",IF(Rents!I$3&lt;'Res Rent Roll'!$J15,'Res Rent Roll'!$H15*'Res Rent Roll'!$C15*(1+'Property Summary'!$L$18)^(Rents!I$2-1),'Res Rent Roll'!$I15*'Res Rent Roll'!$C15*(1+'Property Summary'!$L$18)^(Rents!I$2-1)))</f>
        <v>20953</v>
      </c>
      <c r="J15" s="47">
        <f>IF('Res Rent Roll'!$B15="","",IF(Rents!J$3&lt;'Res Rent Roll'!$J15,'Res Rent Roll'!$H15*'Res Rent Roll'!$C15*(1+'Property Summary'!$L$18)^(Rents!J$2-1),'Res Rent Roll'!$I15*'Res Rent Roll'!$C15*(1+'Property Summary'!$L$18)^(Rents!J$2-1)))</f>
        <v>20953</v>
      </c>
      <c r="K15" s="47">
        <f>IF('Res Rent Roll'!$B15="","",IF(Rents!K$3&lt;'Res Rent Roll'!$J15,'Res Rent Roll'!$H15*'Res Rent Roll'!$C15*(1+'Property Summary'!$L$18)^(Rents!K$2-1),'Res Rent Roll'!$I15*'Res Rent Roll'!$C15*(1+'Property Summary'!$L$18)^(Rents!K$2-1)))</f>
        <v>20953</v>
      </c>
      <c r="L15" s="47">
        <f>IF('Res Rent Roll'!$B15="","",IF(Rents!L$3&lt;'Res Rent Roll'!$J15,'Res Rent Roll'!$H15*'Res Rent Roll'!$C15*(1+'Property Summary'!$L$18)^(Rents!L$2-1),'Res Rent Roll'!$I15*'Res Rent Roll'!$C15*(1+'Property Summary'!$L$18)^(Rents!L$2-1)))</f>
        <v>20953</v>
      </c>
      <c r="M15" s="47">
        <f>IF('Res Rent Roll'!$B15="","",IF(Rents!M$3&lt;'Res Rent Roll'!$J15,'Res Rent Roll'!$H15*'Res Rent Roll'!$C15*(1+'Property Summary'!$L$18)^(Rents!M$2-1),'Res Rent Roll'!$I15*'Res Rent Roll'!$C15*(1+'Property Summary'!$L$18)^(Rents!M$2-1)))</f>
        <v>20953</v>
      </c>
      <c r="N15" s="47">
        <f>IF('Res Rent Roll'!$B15="","",IF(Rents!N$3&lt;'Res Rent Roll'!$J15,'Res Rent Roll'!$H15*'Res Rent Roll'!$C15*(1+'Property Summary'!$L$18)^(Rents!N$2-1),'Res Rent Roll'!$I15*'Res Rent Roll'!$C15*(1+'Property Summary'!$L$18)^(Rents!N$2-1)))</f>
        <v>20953</v>
      </c>
      <c r="O15" s="47">
        <f>IF('Res Rent Roll'!$B15="","",IF(Rents!O$3&lt;'Res Rent Roll'!$J15,'Res Rent Roll'!$H15*'Res Rent Roll'!$C15*(1+'Property Summary'!$L$18)^(Rents!O$2-1),'Res Rent Roll'!$I15*'Res Rent Roll'!$C15*(1+'Property Summary'!$L$18)^(Rents!O$2-1)))</f>
        <v>20953</v>
      </c>
      <c r="P15" s="47">
        <f>IF('Res Rent Roll'!$B15="","",IF(Rents!P$3&lt;'Res Rent Roll'!$J15,'Res Rent Roll'!$H15*'Res Rent Roll'!$C15*(1+'Property Summary'!$L$18)^(Rents!P$2-1),'Res Rent Roll'!$I15*'Res Rent Roll'!$C15*(1+'Property Summary'!$L$18)^(Rents!P$2-1)))</f>
        <v>21581.59</v>
      </c>
      <c r="Q15" s="47">
        <f>IF('Res Rent Roll'!$B15="","",IF(Rents!Q$3&lt;'Res Rent Roll'!$J15,'Res Rent Roll'!$H15*'Res Rent Roll'!$C15*(1+'Property Summary'!$L$18)^(Rents!Q$2-1),'Res Rent Roll'!$I15*'Res Rent Roll'!$C15*(1+'Property Summary'!$L$18)^(Rents!Q$2-1)))</f>
        <v>21581.59</v>
      </c>
      <c r="R15" s="47">
        <f>IF('Res Rent Roll'!$B15="","",IF(Rents!R$3&lt;'Res Rent Roll'!$J15,'Res Rent Roll'!$H15*'Res Rent Roll'!$C15*(1+'Property Summary'!$L$18)^(Rents!R$2-1),'Res Rent Roll'!$I15*'Res Rent Roll'!$C15*(1+'Property Summary'!$L$18)^(Rents!R$2-1)))</f>
        <v>21581.59</v>
      </c>
      <c r="S15" s="47">
        <f>IF('Res Rent Roll'!$B15="","",IF(Rents!S$3&lt;'Res Rent Roll'!$J15,'Res Rent Roll'!$H15*'Res Rent Roll'!$C15*(1+'Property Summary'!$L$18)^(Rents!S$2-1),'Res Rent Roll'!$I15*'Res Rent Roll'!$C15*(1+'Property Summary'!$L$18)^(Rents!S$2-1)))</f>
        <v>21581.59</v>
      </c>
      <c r="T15" s="47">
        <f>IF('Res Rent Roll'!$B15="","",IF(Rents!T$3&lt;'Res Rent Roll'!$J15,'Res Rent Roll'!$H15*'Res Rent Roll'!$C15*(1+'Property Summary'!$L$18)^(Rents!T$2-1),'Res Rent Roll'!$I15*'Res Rent Roll'!$C15*(1+'Property Summary'!$L$18)^(Rents!T$2-1)))</f>
        <v>21581.59</v>
      </c>
      <c r="U15" s="47">
        <f>IF('Res Rent Roll'!$B15="","",IF(Rents!U$3&lt;'Res Rent Roll'!$J15,'Res Rent Roll'!$H15*'Res Rent Roll'!$C15*(1+'Property Summary'!$L$18)^(Rents!U$2-1),'Res Rent Roll'!$I15*'Res Rent Roll'!$C15*(1+'Property Summary'!$L$18)^(Rents!U$2-1)))</f>
        <v>21581.59</v>
      </c>
      <c r="V15" s="47">
        <f>IF('Res Rent Roll'!$B15="","",IF(Rents!V$3&lt;'Res Rent Roll'!$J15,'Res Rent Roll'!$H15*'Res Rent Roll'!$C15*(1+'Property Summary'!$L$18)^(Rents!V$2-1),'Res Rent Roll'!$I15*'Res Rent Roll'!$C15*(1+'Property Summary'!$L$18)^(Rents!V$2-1)))</f>
        <v>21581.59</v>
      </c>
      <c r="W15" s="47">
        <f>IF('Res Rent Roll'!$B15="","",IF(Rents!W$3&lt;'Res Rent Roll'!$J15,'Res Rent Roll'!$H15*'Res Rent Roll'!$C15*(1+'Property Summary'!$L$18)^(Rents!W$2-1),'Res Rent Roll'!$I15*'Res Rent Roll'!$C15*(1+'Property Summary'!$L$18)^(Rents!W$2-1)))</f>
        <v>21581.59</v>
      </c>
      <c r="X15" s="47">
        <f>IF('Res Rent Roll'!$B15="","",IF(Rents!X$3&lt;'Res Rent Roll'!$J15,'Res Rent Roll'!$H15*'Res Rent Roll'!$C15*(1+'Property Summary'!$L$18)^(Rents!X$2-1),'Res Rent Roll'!$I15*'Res Rent Roll'!$C15*(1+'Property Summary'!$L$18)^(Rents!X$2-1)))</f>
        <v>21581.59</v>
      </c>
      <c r="Y15" s="47">
        <f>IF('Res Rent Roll'!$B15="","",IF(Rents!Y$3&lt;'Res Rent Roll'!$J15,'Res Rent Roll'!$H15*'Res Rent Roll'!$C15*(1+'Property Summary'!$L$18)^(Rents!Y$2-1),'Res Rent Roll'!$I15*'Res Rent Roll'!$C15*(1+'Property Summary'!$L$18)^(Rents!Y$2-1)))</f>
        <v>21581.59</v>
      </c>
      <c r="Z15" s="47">
        <f>IF('Res Rent Roll'!$B15="","",IF(Rents!Z$3&lt;'Res Rent Roll'!$J15,'Res Rent Roll'!$H15*'Res Rent Roll'!$C15*(1+'Property Summary'!$L$18)^(Rents!Z$2-1),'Res Rent Roll'!$I15*'Res Rent Roll'!$C15*(1+'Property Summary'!$L$18)^(Rents!Z$2-1)))</f>
        <v>21581.59</v>
      </c>
      <c r="AA15" s="47">
        <f>IF('Res Rent Roll'!$B15="","",IF(Rents!AA$3&lt;'Res Rent Roll'!$J15,'Res Rent Roll'!$H15*'Res Rent Roll'!$C15*(1+'Property Summary'!$L$18)^(Rents!AA$2-1),'Res Rent Roll'!$I15*'Res Rent Roll'!$C15*(1+'Property Summary'!$L$18)^(Rents!AA$2-1)))</f>
        <v>21581.59</v>
      </c>
      <c r="AB15" s="47">
        <f>IF('Res Rent Roll'!$B15="","",IF(Rents!AB$3&lt;'Res Rent Roll'!$J15,'Res Rent Roll'!$H15*'Res Rent Roll'!$C15*(1+'Property Summary'!$L$18)^(Rents!AB$2-1),'Res Rent Roll'!$I15*'Res Rent Roll'!$C15*(1+'Property Summary'!$L$18)^(Rents!AB$2-1)))</f>
        <v>22229.037700000001</v>
      </c>
      <c r="AC15" s="47">
        <f>IF('Res Rent Roll'!$B15="","",IF(Rents!AC$3&lt;'Res Rent Roll'!$J15,'Res Rent Roll'!$H15*'Res Rent Roll'!$C15*(1+'Property Summary'!$L$18)^(Rents!AC$2-1),'Res Rent Roll'!$I15*'Res Rent Roll'!$C15*(1+'Property Summary'!$L$18)^(Rents!AC$2-1)))</f>
        <v>22229.037700000001</v>
      </c>
      <c r="AD15" s="47">
        <f>IF('Res Rent Roll'!$B15="","",IF(Rents!AD$3&lt;'Res Rent Roll'!$J15,'Res Rent Roll'!$H15*'Res Rent Roll'!$C15*(1+'Property Summary'!$L$18)^(Rents!AD$2-1),'Res Rent Roll'!$I15*'Res Rent Roll'!$C15*(1+'Property Summary'!$L$18)^(Rents!AD$2-1)))</f>
        <v>22229.037700000001</v>
      </c>
      <c r="AE15" s="47">
        <f>IF('Res Rent Roll'!$B15="","",IF(Rents!AE$3&lt;'Res Rent Roll'!$J15,'Res Rent Roll'!$H15*'Res Rent Roll'!$C15*(1+'Property Summary'!$L$18)^(Rents!AE$2-1),'Res Rent Roll'!$I15*'Res Rent Roll'!$C15*(1+'Property Summary'!$L$18)^(Rents!AE$2-1)))</f>
        <v>22229.037700000001</v>
      </c>
      <c r="AF15" s="47">
        <f>IF('Res Rent Roll'!$B15="","",IF(Rents!AF$3&lt;'Res Rent Roll'!$J15,'Res Rent Roll'!$H15*'Res Rent Roll'!$C15*(1+'Property Summary'!$L$18)^(Rents!AF$2-1),'Res Rent Roll'!$I15*'Res Rent Roll'!$C15*(1+'Property Summary'!$L$18)^(Rents!AF$2-1)))</f>
        <v>22229.037700000001</v>
      </c>
      <c r="AG15" s="47">
        <f>IF('Res Rent Roll'!$B15="","",IF(Rents!AG$3&lt;'Res Rent Roll'!$J15,'Res Rent Roll'!$H15*'Res Rent Roll'!$C15*(1+'Property Summary'!$L$18)^(Rents!AG$2-1),'Res Rent Roll'!$I15*'Res Rent Roll'!$C15*(1+'Property Summary'!$L$18)^(Rents!AG$2-1)))</f>
        <v>22229.037700000001</v>
      </c>
      <c r="AH15" s="47">
        <f>IF('Res Rent Roll'!$B15="","",IF(Rents!AH$3&lt;'Res Rent Roll'!$J15,'Res Rent Roll'!$H15*'Res Rent Roll'!$C15*(1+'Property Summary'!$L$18)^(Rents!AH$2-1),'Res Rent Roll'!$I15*'Res Rent Roll'!$C15*(1+'Property Summary'!$L$18)^(Rents!AH$2-1)))</f>
        <v>22229.037700000001</v>
      </c>
      <c r="AI15" s="47">
        <f>IF('Res Rent Roll'!$B15="","",IF(Rents!AI$3&lt;'Res Rent Roll'!$J15,'Res Rent Roll'!$H15*'Res Rent Roll'!$C15*(1+'Property Summary'!$L$18)^(Rents!AI$2-1),'Res Rent Roll'!$I15*'Res Rent Roll'!$C15*(1+'Property Summary'!$L$18)^(Rents!AI$2-1)))</f>
        <v>22229.037700000001</v>
      </c>
      <c r="AJ15" s="47">
        <f>IF('Res Rent Roll'!$B15="","",IF(Rents!AJ$3&lt;'Res Rent Roll'!$J15,'Res Rent Roll'!$H15*'Res Rent Roll'!$C15*(1+'Property Summary'!$L$18)^(Rents!AJ$2-1),'Res Rent Roll'!$I15*'Res Rent Roll'!$C15*(1+'Property Summary'!$L$18)^(Rents!AJ$2-1)))</f>
        <v>22229.037700000001</v>
      </c>
      <c r="AK15" s="47">
        <f>IF('Res Rent Roll'!$B15="","",IF(Rents!AK$3&lt;'Res Rent Roll'!$J15,'Res Rent Roll'!$H15*'Res Rent Roll'!$C15*(1+'Property Summary'!$L$18)^(Rents!AK$2-1),'Res Rent Roll'!$I15*'Res Rent Roll'!$C15*(1+'Property Summary'!$L$18)^(Rents!AK$2-1)))</f>
        <v>22229.037700000001</v>
      </c>
      <c r="AL15" s="47">
        <f>IF('Res Rent Roll'!$B15="","",IF(Rents!AL$3&lt;'Res Rent Roll'!$J15,'Res Rent Roll'!$H15*'Res Rent Roll'!$C15*(1+'Property Summary'!$L$18)^(Rents!AL$2-1),'Res Rent Roll'!$I15*'Res Rent Roll'!$C15*(1+'Property Summary'!$L$18)^(Rents!AL$2-1)))</f>
        <v>22229.037700000001</v>
      </c>
      <c r="AM15" s="47">
        <f>IF('Res Rent Roll'!$B15="","",IF(Rents!AM$3&lt;'Res Rent Roll'!$J15,'Res Rent Roll'!$H15*'Res Rent Roll'!$C15*(1+'Property Summary'!$L$18)^(Rents!AM$2-1),'Res Rent Roll'!$I15*'Res Rent Roll'!$C15*(1+'Property Summary'!$L$18)^(Rents!AM$2-1)))</f>
        <v>22229.037700000001</v>
      </c>
      <c r="AN15" s="47">
        <f>IF('Res Rent Roll'!$B15="","",IF(Rents!AN$3&lt;'Res Rent Roll'!$J15,'Res Rent Roll'!$H15*'Res Rent Roll'!$C15*(1+'Property Summary'!$L$18)^(Rents!AN$2-1),'Res Rent Roll'!$I15*'Res Rent Roll'!$C15*(1+'Property Summary'!$L$18)^(Rents!AN$2-1)))</f>
        <v>22895.908831000001</v>
      </c>
      <c r="AO15" s="47">
        <f>IF('Res Rent Roll'!$B15="","",IF(Rents!AO$3&lt;'Res Rent Roll'!$J15,'Res Rent Roll'!$H15*'Res Rent Roll'!$C15*(1+'Property Summary'!$L$18)^(Rents!AO$2-1),'Res Rent Roll'!$I15*'Res Rent Roll'!$C15*(1+'Property Summary'!$L$18)^(Rents!AO$2-1)))</f>
        <v>22895.908831000001</v>
      </c>
      <c r="AP15" s="47">
        <f>IF('Res Rent Roll'!$B15="","",IF(Rents!AP$3&lt;'Res Rent Roll'!$J15,'Res Rent Roll'!$H15*'Res Rent Roll'!$C15*(1+'Property Summary'!$L$18)^(Rents!AP$2-1),'Res Rent Roll'!$I15*'Res Rent Roll'!$C15*(1+'Property Summary'!$L$18)^(Rents!AP$2-1)))</f>
        <v>22895.908831000001</v>
      </c>
      <c r="AQ15" s="47">
        <f>IF('Res Rent Roll'!$B15="","",IF(Rents!AQ$3&lt;'Res Rent Roll'!$J15,'Res Rent Roll'!$H15*'Res Rent Roll'!$C15*(1+'Property Summary'!$L$18)^(Rents!AQ$2-1),'Res Rent Roll'!$I15*'Res Rent Roll'!$C15*(1+'Property Summary'!$L$18)^(Rents!AQ$2-1)))</f>
        <v>22895.908831000001</v>
      </c>
      <c r="AR15" s="47">
        <f>IF('Res Rent Roll'!$B15="","",IF(Rents!AR$3&lt;'Res Rent Roll'!$J15,'Res Rent Roll'!$H15*'Res Rent Roll'!$C15*(1+'Property Summary'!$L$18)^(Rents!AR$2-1),'Res Rent Roll'!$I15*'Res Rent Roll'!$C15*(1+'Property Summary'!$L$18)^(Rents!AR$2-1)))</f>
        <v>22895.908831000001</v>
      </c>
      <c r="AS15" s="47">
        <f>IF('Res Rent Roll'!$B15="","",IF(Rents!AS$3&lt;'Res Rent Roll'!$J15,'Res Rent Roll'!$H15*'Res Rent Roll'!$C15*(1+'Property Summary'!$L$18)^(Rents!AS$2-1),'Res Rent Roll'!$I15*'Res Rent Roll'!$C15*(1+'Property Summary'!$L$18)^(Rents!AS$2-1)))</f>
        <v>22895.908831000001</v>
      </c>
      <c r="AT15" s="47">
        <f>IF('Res Rent Roll'!$B15="","",IF(Rents!AT$3&lt;'Res Rent Roll'!$J15,'Res Rent Roll'!$H15*'Res Rent Roll'!$C15*(1+'Property Summary'!$L$18)^(Rents!AT$2-1),'Res Rent Roll'!$I15*'Res Rent Roll'!$C15*(1+'Property Summary'!$L$18)^(Rents!AT$2-1)))</f>
        <v>22895.908831000001</v>
      </c>
      <c r="AU15" s="47">
        <f>IF('Res Rent Roll'!$B15="","",IF(Rents!AU$3&lt;'Res Rent Roll'!$J15,'Res Rent Roll'!$H15*'Res Rent Roll'!$C15*(1+'Property Summary'!$L$18)^(Rents!AU$2-1),'Res Rent Roll'!$I15*'Res Rent Roll'!$C15*(1+'Property Summary'!$L$18)^(Rents!AU$2-1)))</f>
        <v>22895.908831000001</v>
      </c>
      <c r="AV15" s="47">
        <f>IF('Res Rent Roll'!$B15="","",IF(Rents!AV$3&lt;'Res Rent Roll'!$J15,'Res Rent Roll'!$H15*'Res Rent Roll'!$C15*(1+'Property Summary'!$L$18)^(Rents!AV$2-1),'Res Rent Roll'!$I15*'Res Rent Roll'!$C15*(1+'Property Summary'!$L$18)^(Rents!AV$2-1)))</f>
        <v>22895.908831000001</v>
      </c>
      <c r="AW15" s="47">
        <f>IF('Res Rent Roll'!$B15="","",IF(Rents!AW$3&lt;'Res Rent Roll'!$J15,'Res Rent Roll'!$H15*'Res Rent Roll'!$C15*(1+'Property Summary'!$L$18)^(Rents!AW$2-1),'Res Rent Roll'!$I15*'Res Rent Roll'!$C15*(1+'Property Summary'!$L$18)^(Rents!AW$2-1)))</f>
        <v>22895.908831000001</v>
      </c>
      <c r="AX15" s="47">
        <f>IF('Res Rent Roll'!$B15="","",IF(Rents!AX$3&lt;'Res Rent Roll'!$J15,'Res Rent Roll'!$H15*'Res Rent Roll'!$C15*(1+'Property Summary'!$L$18)^(Rents!AX$2-1),'Res Rent Roll'!$I15*'Res Rent Roll'!$C15*(1+'Property Summary'!$L$18)^(Rents!AX$2-1)))</f>
        <v>22895.908831000001</v>
      </c>
      <c r="AY15" s="47">
        <f>IF('Res Rent Roll'!$B15="","",IF(Rents!AY$3&lt;'Res Rent Roll'!$J15,'Res Rent Roll'!$H15*'Res Rent Roll'!$C15*(1+'Property Summary'!$L$18)^(Rents!AY$2-1),'Res Rent Roll'!$I15*'Res Rent Roll'!$C15*(1+'Property Summary'!$L$18)^(Rents!AY$2-1)))</f>
        <v>22895.908831000001</v>
      </c>
      <c r="AZ15" s="47">
        <f>IF('Res Rent Roll'!$B15="","",IF(Rents!AZ$3&lt;'Res Rent Roll'!$J15,'Res Rent Roll'!$H15*'Res Rent Roll'!$C15*(1+'Property Summary'!$L$18)^(Rents!AZ$2-1),'Res Rent Roll'!$I15*'Res Rent Roll'!$C15*(1+'Property Summary'!$L$18)^(Rents!AZ$2-1)))</f>
        <v>23582.786095929998</v>
      </c>
      <c r="BA15" s="47">
        <f>IF('Res Rent Roll'!$B15="","",IF(Rents!BA$3&lt;'Res Rent Roll'!$J15,'Res Rent Roll'!$H15*'Res Rent Roll'!$C15*(1+'Property Summary'!$L$18)^(Rents!BA$2-1),'Res Rent Roll'!$I15*'Res Rent Roll'!$C15*(1+'Property Summary'!$L$18)^(Rents!BA$2-1)))</f>
        <v>23582.786095929998</v>
      </c>
      <c r="BB15" s="47">
        <f>IF('Res Rent Roll'!$B15="","",IF(Rents!BB$3&lt;'Res Rent Roll'!$J15,'Res Rent Roll'!$H15*'Res Rent Roll'!$C15*(1+'Property Summary'!$L$18)^(Rents!BB$2-1),'Res Rent Roll'!$I15*'Res Rent Roll'!$C15*(1+'Property Summary'!$L$18)^(Rents!BB$2-1)))</f>
        <v>23582.786095929998</v>
      </c>
      <c r="BC15" s="47">
        <f>IF('Res Rent Roll'!$B15="","",IF(Rents!BC$3&lt;'Res Rent Roll'!$J15,'Res Rent Roll'!$H15*'Res Rent Roll'!$C15*(1+'Property Summary'!$L$18)^(Rents!BC$2-1),'Res Rent Roll'!$I15*'Res Rent Roll'!$C15*(1+'Property Summary'!$L$18)^(Rents!BC$2-1)))</f>
        <v>23582.786095929998</v>
      </c>
      <c r="BD15" s="47">
        <f>IF('Res Rent Roll'!$B15="","",IF(Rents!BD$3&lt;'Res Rent Roll'!$J15,'Res Rent Roll'!$H15*'Res Rent Roll'!$C15*(1+'Property Summary'!$L$18)^(Rents!BD$2-1),'Res Rent Roll'!$I15*'Res Rent Roll'!$C15*(1+'Property Summary'!$L$18)^(Rents!BD$2-1)))</f>
        <v>23582.786095929998</v>
      </c>
      <c r="BE15" s="47">
        <f>IF('Res Rent Roll'!$B15="","",IF(Rents!BE$3&lt;'Res Rent Roll'!$J15,'Res Rent Roll'!$H15*'Res Rent Roll'!$C15*(1+'Property Summary'!$L$18)^(Rents!BE$2-1),'Res Rent Roll'!$I15*'Res Rent Roll'!$C15*(1+'Property Summary'!$L$18)^(Rents!BE$2-1)))</f>
        <v>23582.786095929998</v>
      </c>
      <c r="BF15" s="47">
        <f>IF('Res Rent Roll'!$B15="","",IF(Rents!BF$3&lt;'Res Rent Roll'!$J15,'Res Rent Roll'!$H15*'Res Rent Roll'!$C15*(1+'Property Summary'!$L$18)^(Rents!BF$2-1),'Res Rent Roll'!$I15*'Res Rent Roll'!$C15*(1+'Property Summary'!$L$18)^(Rents!BF$2-1)))</f>
        <v>23582.786095929998</v>
      </c>
      <c r="BG15" s="47">
        <f>IF('Res Rent Roll'!$B15="","",IF(Rents!BG$3&lt;'Res Rent Roll'!$J15,'Res Rent Roll'!$H15*'Res Rent Roll'!$C15*(1+'Property Summary'!$L$18)^(Rents!BG$2-1),'Res Rent Roll'!$I15*'Res Rent Roll'!$C15*(1+'Property Summary'!$L$18)^(Rents!BG$2-1)))</f>
        <v>23582.786095929998</v>
      </c>
      <c r="BH15" s="47">
        <f>IF('Res Rent Roll'!$B15="","",IF(Rents!BH$3&lt;'Res Rent Roll'!$J15,'Res Rent Roll'!$H15*'Res Rent Roll'!$C15*(1+'Property Summary'!$L$18)^(Rents!BH$2-1),'Res Rent Roll'!$I15*'Res Rent Roll'!$C15*(1+'Property Summary'!$L$18)^(Rents!BH$2-1)))</f>
        <v>23582.786095929998</v>
      </c>
      <c r="BI15" s="47">
        <f>IF('Res Rent Roll'!$B15="","",IF(Rents!BI$3&lt;'Res Rent Roll'!$J15,'Res Rent Roll'!$H15*'Res Rent Roll'!$C15*(1+'Property Summary'!$L$18)^(Rents!BI$2-1),'Res Rent Roll'!$I15*'Res Rent Roll'!$C15*(1+'Property Summary'!$L$18)^(Rents!BI$2-1)))</f>
        <v>23582.786095929998</v>
      </c>
      <c r="BJ15" s="47">
        <f>IF('Res Rent Roll'!$B15="","",IF(Rents!BJ$3&lt;'Res Rent Roll'!$J15,'Res Rent Roll'!$H15*'Res Rent Roll'!$C15*(1+'Property Summary'!$L$18)^(Rents!BJ$2-1),'Res Rent Roll'!$I15*'Res Rent Roll'!$C15*(1+'Property Summary'!$L$18)^(Rents!BJ$2-1)))</f>
        <v>23582.786095929998</v>
      </c>
      <c r="BK15" s="47">
        <f>IF('Res Rent Roll'!$B15="","",IF(Rents!BK$3&lt;'Res Rent Roll'!$J15,'Res Rent Roll'!$H15*'Res Rent Roll'!$C15*(1+'Property Summary'!$L$18)^(Rents!BK$2-1),'Res Rent Roll'!$I15*'Res Rent Roll'!$C15*(1+'Property Summary'!$L$18)^(Rents!BK$2-1)))</f>
        <v>23582.786095929998</v>
      </c>
      <c r="BL15" s="47">
        <f>IF('Res Rent Roll'!$B15="","",IF(Rents!BL$3&lt;'Res Rent Roll'!$J15,'Res Rent Roll'!$H15*'Res Rent Roll'!$C15*(1+'Property Summary'!$L$18)^(Rents!BL$2-1),'Res Rent Roll'!$I15*'Res Rent Roll'!$C15*(1+'Property Summary'!$L$18)^(Rents!BL$2-1)))</f>
        <v>24290.269678807897</v>
      </c>
      <c r="BM15" s="47">
        <f>IF('Res Rent Roll'!$B15="","",IF(Rents!BM$3&lt;'Res Rent Roll'!$J15,'Res Rent Roll'!$H15*'Res Rent Roll'!$C15*(1+'Property Summary'!$L$18)^(Rents!BM$2-1),'Res Rent Roll'!$I15*'Res Rent Roll'!$C15*(1+'Property Summary'!$L$18)^(Rents!BM$2-1)))</f>
        <v>24290.269678807897</v>
      </c>
      <c r="BN15" s="47">
        <f>IF('Res Rent Roll'!$B15="","",IF(Rents!BN$3&lt;'Res Rent Roll'!$J15,'Res Rent Roll'!$H15*'Res Rent Roll'!$C15*(1+'Property Summary'!$L$18)^(Rents!BN$2-1),'Res Rent Roll'!$I15*'Res Rent Roll'!$C15*(1+'Property Summary'!$L$18)^(Rents!BN$2-1)))</f>
        <v>24290.269678807897</v>
      </c>
      <c r="BO15" s="47">
        <f>IF('Res Rent Roll'!$B15="","",IF(Rents!BO$3&lt;'Res Rent Roll'!$J15,'Res Rent Roll'!$H15*'Res Rent Roll'!$C15*(1+'Property Summary'!$L$18)^(Rents!BO$2-1),'Res Rent Roll'!$I15*'Res Rent Roll'!$C15*(1+'Property Summary'!$L$18)^(Rents!BO$2-1)))</f>
        <v>24290.269678807897</v>
      </c>
      <c r="BP15" s="47">
        <f>IF('Res Rent Roll'!$B15="","",IF(Rents!BP$3&lt;'Res Rent Roll'!$J15,'Res Rent Roll'!$H15*'Res Rent Roll'!$C15*(1+'Property Summary'!$L$18)^(Rents!BP$2-1),'Res Rent Roll'!$I15*'Res Rent Roll'!$C15*(1+'Property Summary'!$L$18)^(Rents!BP$2-1)))</f>
        <v>24290.269678807897</v>
      </c>
      <c r="BQ15" s="47">
        <f>IF('Res Rent Roll'!$B15="","",IF(Rents!BQ$3&lt;'Res Rent Roll'!$J15,'Res Rent Roll'!$H15*'Res Rent Roll'!$C15*(1+'Property Summary'!$L$18)^(Rents!BQ$2-1),'Res Rent Roll'!$I15*'Res Rent Roll'!$C15*(1+'Property Summary'!$L$18)^(Rents!BQ$2-1)))</f>
        <v>24290.269678807897</v>
      </c>
      <c r="BR15" s="47">
        <f>IF('Res Rent Roll'!$B15="","",IF(Rents!BR$3&lt;'Res Rent Roll'!$J15,'Res Rent Roll'!$H15*'Res Rent Roll'!$C15*(1+'Property Summary'!$L$18)^(Rents!BR$2-1),'Res Rent Roll'!$I15*'Res Rent Roll'!$C15*(1+'Property Summary'!$L$18)^(Rents!BR$2-1)))</f>
        <v>24290.269678807897</v>
      </c>
      <c r="BS15" s="47">
        <f>IF('Res Rent Roll'!$B15="","",IF(Rents!BS$3&lt;'Res Rent Roll'!$J15,'Res Rent Roll'!$H15*'Res Rent Roll'!$C15*(1+'Property Summary'!$L$18)^(Rents!BS$2-1),'Res Rent Roll'!$I15*'Res Rent Roll'!$C15*(1+'Property Summary'!$L$18)^(Rents!BS$2-1)))</f>
        <v>24290.269678807897</v>
      </c>
      <c r="BT15" s="47">
        <f>IF('Res Rent Roll'!$B15="","",IF(Rents!BT$3&lt;'Res Rent Roll'!$J15,'Res Rent Roll'!$H15*'Res Rent Roll'!$C15*(1+'Property Summary'!$L$18)^(Rents!BT$2-1),'Res Rent Roll'!$I15*'Res Rent Roll'!$C15*(1+'Property Summary'!$L$18)^(Rents!BT$2-1)))</f>
        <v>24290.269678807897</v>
      </c>
      <c r="BU15" s="47">
        <f>IF('Res Rent Roll'!$B15="","",IF(Rents!BU$3&lt;'Res Rent Roll'!$J15,'Res Rent Roll'!$H15*'Res Rent Roll'!$C15*(1+'Property Summary'!$L$18)^(Rents!BU$2-1),'Res Rent Roll'!$I15*'Res Rent Roll'!$C15*(1+'Property Summary'!$L$18)^(Rents!BU$2-1)))</f>
        <v>24290.269678807897</v>
      </c>
      <c r="BV15" s="47">
        <f>IF('Res Rent Roll'!$B15="","",IF(Rents!BV$3&lt;'Res Rent Roll'!$J15,'Res Rent Roll'!$H15*'Res Rent Roll'!$C15*(1+'Property Summary'!$L$18)^(Rents!BV$2-1),'Res Rent Roll'!$I15*'Res Rent Roll'!$C15*(1+'Property Summary'!$L$18)^(Rents!BV$2-1)))</f>
        <v>24290.269678807897</v>
      </c>
      <c r="BW15" s="47">
        <f>IF('Res Rent Roll'!$B15="","",IF(Rents!BW$3&lt;'Res Rent Roll'!$J15,'Res Rent Roll'!$H15*'Res Rent Roll'!$C15*(1+'Property Summary'!$L$18)^(Rents!BW$2-1),'Res Rent Roll'!$I15*'Res Rent Roll'!$C15*(1+'Property Summary'!$L$18)^(Rents!BW$2-1)))</f>
        <v>24290.269678807897</v>
      </c>
      <c r="BX15" s="47">
        <f>IF('Res Rent Roll'!$B15="","",IF(Rents!BX$3&lt;'Res Rent Roll'!$J15,'Res Rent Roll'!$H15*'Res Rent Roll'!$C15*(1+'Property Summary'!$L$18)^(Rents!BX$2-1),'Res Rent Roll'!$I15*'Res Rent Roll'!$C15*(1+'Property Summary'!$L$18)^(Rents!BX$2-1)))</f>
        <v>25018.977769172136</v>
      </c>
      <c r="BY15" s="47">
        <f>IF('Res Rent Roll'!$B15="","",IF(Rents!BY$3&lt;'Res Rent Roll'!$J15,'Res Rent Roll'!$H15*'Res Rent Roll'!$C15*(1+'Property Summary'!$L$18)^(Rents!BY$2-1),'Res Rent Roll'!$I15*'Res Rent Roll'!$C15*(1+'Property Summary'!$L$18)^(Rents!BY$2-1)))</f>
        <v>25018.977769172136</v>
      </c>
      <c r="BZ15" s="47">
        <f>IF('Res Rent Roll'!$B15="","",IF(Rents!BZ$3&lt;'Res Rent Roll'!$J15,'Res Rent Roll'!$H15*'Res Rent Roll'!$C15*(1+'Property Summary'!$L$18)^(Rents!BZ$2-1),'Res Rent Roll'!$I15*'Res Rent Roll'!$C15*(1+'Property Summary'!$L$18)^(Rents!BZ$2-1)))</f>
        <v>25018.977769172136</v>
      </c>
      <c r="CA15" s="47">
        <f>IF('Res Rent Roll'!$B15="","",IF(Rents!CA$3&lt;'Res Rent Roll'!$J15,'Res Rent Roll'!$H15*'Res Rent Roll'!$C15*(1+'Property Summary'!$L$18)^(Rents!CA$2-1),'Res Rent Roll'!$I15*'Res Rent Roll'!$C15*(1+'Property Summary'!$L$18)^(Rents!CA$2-1)))</f>
        <v>25018.977769172136</v>
      </c>
      <c r="CB15" s="47">
        <f>IF('Res Rent Roll'!$B15="","",IF(Rents!CB$3&lt;'Res Rent Roll'!$J15,'Res Rent Roll'!$H15*'Res Rent Roll'!$C15*(1+'Property Summary'!$L$18)^(Rents!CB$2-1),'Res Rent Roll'!$I15*'Res Rent Roll'!$C15*(1+'Property Summary'!$L$18)^(Rents!CB$2-1)))</f>
        <v>25018.977769172136</v>
      </c>
      <c r="CC15" s="47">
        <f>IF('Res Rent Roll'!$B15="","",IF(Rents!CC$3&lt;'Res Rent Roll'!$J15,'Res Rent Roll'!$H15*'Res Rent Roll'!$C15*(1+'Property Summary'!$L$18)^(Rents!CC$2-1),'Res Rent Roll'!$I15*'Res Rent Roll'!$C15*(1+'Property Summary'!$L$18)^(Rents!CC$2-1)))</f>
        <v>25018.977769172136</v>
      </c>
      <c r="CD15" s="47">
        <f>IF('Res Rent Roll'!$B15="","",IF(Rents!CD$3&lt;'Res Rent Roll'!$J15,'Res Rent Roll'!$H15*'Res Rent Roll'!$C15*(1+'Property Summary'!$L$18)^(Rents!CD$2-1),'Res Rent Roll'!$I15*'Res Rent Roll'!$C15*(1+'Property Summary'!$L$18)^(Rents!CD$2-1)))</f>
        <v>25018.977769172136</v>
      </c>
      <c r="CE15" s="47">
        <f>IF('Res Rent Roll'!$B15="","",IF(Rents!CE$3&lt;'Res Rent Roll'!$J15,'Res Rent Roll'!$H15*'Res Rent Roll'!$C15*(1+'Property Summary'!$L$18)^(Rents!CE$2-1),'Res Rent Roll'!$I15*'Res Rent Roll'!$C15*(1+'Property Summary'!$L$18)^(Rents!CE$2-1)))</f>
        <v>25018.977769172136</v>
      </c>
      <c r="CF15" s="47">
        <f>IF('Res Rent Roll'!$B15="","",IF(Rents!CF$3&lt;'Res Rent Roll'!$J15,'Res Rent Roll'!$H15*'Res Rent Roll'!$C15*(1+'Property Summary'!$L$18)^(Rents!CF$2-1),'Res Rent Roll'!$I15*'Res Rent Roll'!$C15*(1+'Property Summary'!$L$18)^(Rents!CF$2-1)))</f>
        <v>25018.977769172136</v>
      </c>
      <c r="CG15" s="47">
        <f>IF('Res Rent Roll'!$B15="","",IF(Rents!CG$3&lt;'Res Rent Roll'!$J15,'Res Rent Roll'!$H15*'Res Rent Roll'!$C15*(1+'Property Summary'!$L$18)^(Rents!CG$2-1),'Res Rent Roll'!$I15*'Res Rent Roll'!$C15*(1+'Property Summary'!$L$18)^(Rents!CG$2-1)))</f>
        <v>25018.977769172136</v>
      </c>
      <c r="CH15" s="47">
        <f>IF('Res Rent Roll'!$B15="","",IF(Rents!CH$3&lt;'Res Rent Roll'!$J15,'Res Rent Roll'!$H15*'Res Rent Roll'!$C15*(1+'Property Summary'!$L$18)^(Rents!CH$2-1),'Res Rent Roll'!$I15*'Res Rent Roll'!$C15*(1+'Property Summary'!$L$18)^(Rents!CH$2-1)))</f>
        <v>25018.977769172136</v>
      </c>
      <c r="CI15" s="47">
        <f>IF('Res Rent Roll'!$B15="","",IF(Rents!CI$3&lt;'Res Rent Roll'!$J15,'Res Rent Roll'!$H15*'Res Rent Roll'!$C15*(1+'Property Summary'!$L$18)^(Rents!CI$2-1),'Res Rent Roll'!$I15*'Res Rent Roll'!$C15*(1+'Property Summary'!$L$18)^(Rents!CI$2-1)))</f>
        <v>25018.977769172136</v>
      </c>
      <c r="CJ15" s="47">
        <f>IF('Res Rent Roll'!$B15="","",IF(Rents!CJ$3&lt;'Res Rent Roll'!$J15,'Res Rent Roll'!$H15*'Res Rent Roll'!$C15*(1+'Property Summary'!$L$18)^(Rents!CJ$2-1),'Res Rent Roll'!$I15*'Res Rent Roll'!$C15*(1+'Property Summary'!$L$18)^(Rents!CJ$2-1)))</f>
        <v>25769.547102247299</v>
      </c>
      <c r="CK15" s="47">
        <f>IF('Res Rent Roll'!$B15="","",IF(Rents!CK$3&lt;'Res Rent Roll'!$J15,'Res Rent Roll'!$H15*'Res Rent Roll'!$C15*(1+'Property Summary'!$L$18)^(Rents!CK$2-1),'Res Rent Roll'!$I15*'Res Rent Roll'!$C15*(1+'Property Summary'!$L$18)^(Rents!CK$2-1)))</f>
        <v>25769.547102247299</v>
      </c>
      <c r="CL15" s="47">
        <f>IF('Res Rent Roll'!$B15="","",IF(Rents!CL$3&lt;'Res Rent Roll'!$J15,'Res Rent Roll'!$H15*'Res Rent Roll'!$C15*(1+'Property Summary'!$L$18)^(Rents!CL$2-1),'Res Rent Roll'!$I15*'Res Rent Roll'!$C15*(1+'Property Summary'!$L$18)^(Rents!CL$2-1)))</f>
        <v>25769.547102247299</v>
      </c>
      <c r="CM15" s="47">
        <f>IF('Res Rent Roll'!$B15="","",IF(Rents!CM$3&lt;'Res Rent Roll'!$J15,'Res Rent Roll'!$H15*'Res Rent Roll'!$C15*(1+'Property Summary'!$L$18)^(Rents!CM$2-1),'Res Rent Roll'!$I15*'Res Rent Roll'!$C15*(1+'Property Summary'!$L$18)^(Rents!CM$2-1)))</f>
        <v>25769.547102247299</v>
      </c>
      <c r="CN15" s="47">
        <f>IF('Res Rent Roll'!$B15="","",IF(Rents!CN$3&lt;'Res Rent Roll'!$J15,'Res Rent Roll'!$H15*'Res Rent Roll'!$C15*(1+'Property Summary'!$L$18)^(Rents!CN$2-1),'Res Rent Roll'!$I15*'Res Rent Roll'!$C15*(1+'Property Summary'!$L$18)^(Rents!CN$2-1)))</f>
        <v>25769.547102247299</v>
      </c>
      <c r="CO15" s="47">
        <f>IF('Res Rent Roll'!$B15="","",IF(Rents!CO$3&lt;'Res Rent Roll'!$J15,'Res Rent Roll'!$H15*'Res Rent Roll'!$C15*(1+'Property Summary'!$L$18)^(Rents!CO$2-1),'Res Rent Roll'!$I15*'Res Rent Roll'!$C15*(1+'Property Summary'!$L$18)^(Rents!CO$2-1)))</f>
        <v>25769.547102247299</v>
      </c>
      <c r="CP15" s="47">
        <f>IF('Res Rent Roll'!$B15="","",IF(Rents!CP$3&lt;'Res Rent Roll'!$J15,'Res Rent Roll'!$H15*'Res Rent Roll'!$C15*(1+'Property Summary'!$L$18)^(Rents!CP$2-1),'Res Rent Roll'!$I15*'Res Rent Roll'!$C15*(1+'Property Summary'!$L$18)^(Rents!CP$2-1)))</f>
        <v>25769.547102247299</v>
      </c>
      <c r="CQ15" s="47">
        <f>IF('Res Rent Roll'!$B15="","",IF(Rents!CQ$3&lt;'Res Rent Roll'!$J15,'Res Rent Roll'!$H15*'Res Rent Roll'!$C15*(1+'Property Summary'!$L$18)^(Rents!CQ$2-1),'Res Rent Roll'!$I15*'Res Rent Roll'!$C15*(1+'Property Summary'!$L$18)^(Rents!CQ$2-1)))</f>
        <v>25769.547102247299</v>
      </c>
      <c r="CR15" s="47">
        <f>IF('Res Rent Roll'!$B15="","",IF(Rents!CR$3&lt;'Res Rent Roll'!$J15,'Res Rent Roll'!$H15*'Res Rent Roll'!$C15*(1+'Property Summary'!$L$18)^(Rents!CR$2-1),'Res Rent Roll'!$I15*'Res Rent Roll'!$C15*(1+'Property Summary'!$L$18)^(Rents!CR$2-1)))</f>
        <v>25769.547102247299</v>
      </c>
      <c r="CS15" s="47">
        <f>IF('Res Rent Roll'!$B15="","",IF(Rents!CS$3&lt;'Res Rent Roll'!$J15,'Res Rent Roll'!$H15*'Res Rent Roll'!$C15*(1+'Property Summary'!$L$18)^(Rents!CS$2-1),'Res Rent Roll'!$I15*'Res Rent Roll'!$C15*(1+'Property Summary'!$L$18)^(Rents!CS$2-1)))</f>
        <v>25769.547102247299</v>
      </c>
      <c r="CT15" s="47">
        <f>IF('Res Rent Roll'!$B15="","",IF(Rents!CT$3&lt;'Res Rent Roll'!$J15,'Res Rent Roll'!$H15*'Res Rent Roll'!$C15*(1+'Property Summary'!$L$18)^(Rents!CT$2-1),'Res Rent Roll'!$I15*'Res Rent Roll'!$C15*(1+'Property Summary'!$L$18)^(Rents!CT$2-1)))</f>
        <v>25769.547102247299</v>
      </c>
      <c r="CU15" s="47">
        <f>IF('Res Rent Roll'!$B15="","",IF(Rents!CU$3&lt;'Res Rent Roll'!$J15,'Res Rent Roll'!$H15*'Res Rent Roll'!$C15*(1+'Property Summary'!$L$18)^(Rents!CU$2-1),'Res Rent Roll'!$I15*'Res Rent Roll'!$C15*(1+'Property Summary'!$L$18)^(Rents!CU$2-1)))</f>
        <v>25769.547102247299</v>
      </c>
      <c r="CV15" s="47">
        <f>IF('Res Rent Roll'!$B15="","",IF(Rents!CV$3&lt;'Res Rent Roll'!$J15,'Res Rent Roll'!$H15*'Res Rent Roll'!$C15*(1+'Property Summary'!$L$18)^(Rents!CV$2-1),'Res Rent Roll'!$I15*'Res Rent Roll'!$C15*(1+'Property Summary'!$L$18)^(Rents!CV$2-1)))</f>
        <v>26542.633515314716</v>
      </c>
      <c r="CW15" s="47">
        <f>IF('Res Rent Roll'!$B15="","",IF(Rents!CW$3&lt;'Res Rent Roll'!$J15,'Res Rent Roll'!$H15*'Res Rent Roll'!$C15*(1+'Property Summary'!$L$18)^(Rents!CW$2-1),'Res Rent Roll'!$I15*'Res Rent Roll'!$C15*(1+'Property Summary'!$L$18)^(Rents!CW$2-1)))</f>
        <v>26542.633515314716</v>
      </c>
      <c r="CX15" s="47">
        <f>IF('Res Rent Roll'!$B15="","",IF(Rents!CX$3&lt;'Res Rent Roll'!$J15,'Res Rent Roll'!$H15*'Res Rent Roll'!$C15*(1+'Property Summary'!$L$18)^(Rents!CX$2-1),'Res Rent Roll'!$I15*'Res Rent Roll'!$C15*(1+'Property Summary'!$L$18)^(Rents!CX$2-1)))</f>
        <v>26542.633515314716</v>
      </c>
      <c r="CY15" s="47">
        <f>IF('Res Rent Roll'!$B15="","",IF(Rents!CY$3&lt;'Res Rent Roll'!$J15,'Res Rent Roll'!$H15*'Res Rent Roll'!$C15*(1+'Property Summary'!$L$18)^(Rents!CY$2-1),'Res Rent Roll'!$I15*'Res Rent Roll'!$C15*(1+'Property Summary'!$L$18)^(Rents!CY$2-1)))</f>
        <v>26542.633515314716</v>
      </c>
      <c r="CZ15" s="47">
        <f>IF('Res Rent Roll'!$B15="","",IF(Rents!CZ$3&lt;'Res Rent Roll'!$J15,'Res Rent Roll'!$H15*'Res Rent Roll'!$C15*(1+'Property Summary'!$L$18)^(Rents!CZ$2-1),'Res Rent Roll'!$I15*'Res Rent Roll'!$C15*(1+'Property Summary'!$L$18)^(Rents!CZ$2-1)))</f>
        <v>26542.633515314716</v>
      </c>
      <c r="DA15" s="47">
        <f>IF('Res Rent Roll'!$B15="","",IF(Rents!DA$3&lt;'Res Rent Roll'!$J15,'Res Rent Roll'!$H15*'Res Rent Roll'!$C15*(1+'Property Summary'!$L$18)^(Rents!DA$2-1),'Res Rent Roll'!$I15*'Res Rent Roll'!$C15*(1+'Property Summary'!$L$18)^(Rents!DA$2-1)))</f>
        <v>26542.633515314716</v>
      </c>
      <c r="DB15" s="47">
        <f>IF('Res Rent Roll'!$B15="","",IF(Rents!DB$3&lt;'Res Rent Roll'!$J15,'Res Rent Roll'!$H15*'Res Rent Roll'!$C15*(1+'Property Summary'!$L$18)^(Rents!DB$2-1),'Res Rent Roll'!$I15*'Res Rent Roll'!$C15*(1+'Property Summary'!$L$18)^(Rents!DB$2-1)))</f>
        <v>26542.633515314716</v>
      </c>
      <c r="DC15" s="47">
        <f>IF('Res Rent Roll'!$B15="","",IF(Rents!DC$3&lt;'Res Rent Roll'!$J15,'Res Rent Roll'!$H15*'Res Rent Roll'!$C15*(1+'Property Summary'!$L$18)^(Rents!DC$2-1),'Res Rent Roll'!$I15*'Res Rent Roll'!$C15*(1+'Property Summary'!$L$18)^(Rents!DC$2-1)))</f>
        <v>26542.633515314716</v>
      </c>
      <c r="DD15" s="47">
        <f>IF('Res Rent Roll'!$B15="","",IF(Rents!DD$3&lt;'Res Rent Roll'!$J15,'Res Rent Roll'!$H15*'Res Rent Roll'!$C15*(1+'Property Summary'!$L$18)^(Rents!DD$2-1),'Res Rent Roll'!$I15*'Res Rent Roll'!$C15*(1+'Property Summary'!$L$18)^(Rents!DD$2-1)))</f>
        <v>26542.633515314716</v>
      </c>
      <c r="DE15" s="47">
        <f>IF('Res Rent Roll'!$B15="","",IF(Rents!DE$3&lt;'Res Rent Roll'!$J15,'Res Rent Roll'!$H15*'Res Rent Roll'!$C15*(1+'Property Summary'!$L$18)^(Rents!DE$2-1),'Res Rent Roll'!$I15*'Res Rent Roll'!$C15*(1+'Property Summary'!$L$18)^(Rents!DE$2-1)))</f>
        <v>26542.633515314716</v>
      </c>
      <c r="DF15" s="47">
        <f>IF('Res Rent Roll'!$B15="","",IF(Rents!DF$3&lt;'Res Rent Roll'!$J15,'Res Rent Roll'!$H15*'Res Rent Roll'!$C15*(1+'Property Summary'!$L$18)^(Rents!DF$2-1),'Res Rent Roll'!$I15*'Res Rent Roll'!$C15*(1+'Property Summary'!$L$18)^(Rents!DF$2-1)))</f>
        <v>26542.633515314716</v>
      </c>
      <c r="DG15" s="47">
        <f>IF('Res Rent Roll'!$B15="","",IF(Rents!DG$3&lt;'Res Rent Roll'!$J15,'Res Rent Roll'!$H15*'Res Rent Roll'!$C15*(1+'Property Summary'!$L$18)^(Rents!DG$2-1),'Res Rent Roll'!$I15*'Res Rent Roll'!$C15*(1+'Property Summary'!$L$18)^(Rents!DG$2-1)))</f>
        <v>26542.633515314716</v>
      </c>
      <c r="DH15" s="47">
        <f>IF('Res Rent Roll'!$B15="","",IF(Rents!DH$3&lt;'Res Rent Roll'!$J15,'Res Rent Roll'!$H15*'Res Rent Roll'!$C15*(1+'Property Summary'!$L$18)^(Rents!DH$2-1),'Res Rent Roll'!$I15*'Res Rent Roll'!$C15*(1+'Property Summary'!$L$18)^(Rents!DH$2-1)))</f>
        <v>27338.91252077416</v>
      </c>
      <c r="DI15" s="47">
        <f>IF('Res Rent Roll'!$B15="","",IF(Rents!DI$3&lt;'Res Rent Roll'!$J15,'Res Rent Roll'!$H15*'Res Rent Roll'!$C15*(1+'Property Summary'!$L$18)^(Rents!DI$2-1),'Res Rent Roll'!$I15*'Res Rent Roll'!$C15*(1+'Property Summary'!$L$18)^(Rents!DI$2-1)))</f>
        <v>27338.91252077416</v>
      </c>
      <c r="DJ15" s="47">
        <f>IF('Res Rent Roll'!$B15="","",IF(Rents!DJ$3&lt;'Res Rent Roll'!$J15,'Res Rent Roll'!$H15*'Res Rent Roll'!$C15*(1+'Property Summary'!$L$18)^(Rents!DJ$2-1),'Res Rent Roll'!$I15*'Res Rent Roll'!$C15*(1+'Property Summary'!$L$18)^(Rents!DJ$2-1)))</f>
        <v>27338.91252077416</v>
      </c>
      <c r="DK15" s="47">
        <f>IF('Res Rent Roll'!$B15="","",IF(Rents!DK$3&lt;'Res Rent Roll'!$J15,'Res Rent Roll'!$H15*'Res Rent Roll'!$C15*(1+'Property Summary'!$L$18)^(Rents!DK$2-1),'Res Rent Roll'!$I15*'Res Rent Roll'!$C15*(1+'Property Summary'!$L$18)^(Rents!DK$2-1)))</f>
        <v>27338.91252077416</v>
      </c>
      <c r="DL15" s="47">
        <f>IF('Res Rent Roll'!$B15="","",IF(Rents!DL$3&lt;'Res Rent Roll'!$J15,'Res Rent Roll'!$H15*'Res Rent Roll'!$C15*(1+'Property Summary'!$L$18)^(Rents!DL$2-1),'Res Rent Roll'!$I15*'Res Rent Roll'!$C15*(1+'Property Summary'!$L$18)^(Rents!DL$2-1)))</f>
        <v>27338.91252077416</v>
      </c>
      <c r="DM15" s="47">
        <f>IF('Res Rent Roll'!$B15="","",IF(Rents!DM$3&lt;'Res Rent Roll'!$J15,'Res Rent Roll'!$H15*'Res Rent Roll'!$C15*(1+'Property Summary'!$L$18)^(Rents!DM$2-1),'Res Rent Roll'!$I15*'Res Rent Roll'!$C15*(1+'Property Summary'!$L$18)^(Rents!DM$2-1)))</f>
        <v>27338.91252077416</v>
      </c>
      <c r="DN15" s="47">
        <f>IF('Res Rent Roll'!$B15="","",IF(Rents!DN$3&lt;'Res Rent Roll'!$J15,'Res Rent Roll'!$H15*'Res Rent Roll'!$C15*(1+'Property Summary'!$L$18)^(Rents!DN$2-1),'Res Rent Roll'!$I15*'Res Rent Roll'!$C15*(1+'Property Summary'!$L$18)^(Rents!DN$2-1)))</f>
        <v>27338.91252077416</v>
      </c>
      <c r="DO15" s="47">
        <f>IF('Res Rent Roll'!$B15="","",IF(Rents!DO$3&lt;'Res Rent Roll'!$J15,'Res Rent Roll'!$H15*'Res Rent Roll'!$C15*(1+'Property Summary'!$L$18)^(Rents!DO$2-1),'Res Rent Roll'!$I15*'Res Rent Roll'!$C15*(1+'Property Summary'!$L$18)^(Rents!DO$2-1)))</f>
        <v>27338.91252077416</v>
      </c>
      <c r="DP15" s="47">
        <f>IF('Res Rent Roll'!$B15="","",IF(Rents!DP$3&lt;'Res Rent Roll'!$J15,'Res Rent Roll'!$H15*'Res Rent Roll'!$C15*(1+'Property Summary'!$L$18)^(Rents!DP$2-1),'Res Rent Roll'!$I15*'Res Rent Roll'!$C15*(1+'Property Summary'!$L$18)^(Rents!DP$2-1)))</f>
        <v>27338.91252077416</v>
      </c>
      <c r="DQ15" s="47">
        <f>IF('Res Rent Roll'!$B15="","",IF(Rents!DQ$3&lt;'Res Rent Roll'!$J15,'Res Rent Roll'!$H15*'Res Rent Roll'!$C15*(1+'Property Summary'!$L$18)^(Rents!DQ$2-1),'Res Rent Roll'!$I15*'Res Rent Roll'!$C15*(1+'Property Summary'!$L$18)^(Rents!DQ$2-1)))</f>
        <v>27338.91252077416</v>
      </c>
      <c r="DR15" s="47">
        <f>IF('Res Rent Roll'!$B15="","",IF(Rents!DR$3&lt;'Res Rent Roll'!$J15,'Res Rent Roll'!$H15*'Res Rent Roll'!$C15*(1+'Property Summary'!$L$18)^(Rents!DR$2-1),'Res Rent Roll'!$I15*'Res Rent Roll'!$C15*(1+'Property Summary'!$L$18)^(Rents!DR$2-1)))</f>
        <v>27338.91252077416</v>
      </c>
      <c r="DS15" s="47">
        <f>IF('Res Rent Roll'!$B15="","",IF(Rents!DS$3&lt;'Res Rent Roll'!$J15,'Res Rent Roll'!$H15*'Res Rent Roll'!$C15*(1+'Property Summary'!$L$18)^(Rents!DS$2-1),'Res Rent Roll'!$I15*'Res Rent Roll'!$C15*(1+'Property Summary'!$L$18)^(Rents!DS$2-1)))</f>
        <v>27338.91252077416</v>
      </c>
      <c r="DT15" s="47">
        <f>IF('Res Rent Roll'!$B15="","",IF(Rents!DT$3&lt;'Res Rent Roll'!$J15,'Res Rent Roll'!$H15*'Res Rent Roll'!$C15*(1+'Property Summary'!$L$18)^(Rents!DT$2-1),'Res Rent Roll'!$I15*'Res Rent Roll'!$C15*(1+'Property Summary'!$L$18)^(Rents!DT$2-1)))</f>
        <v>28159.079896397383</v>
      </c>
      <c r="DU15" s="47">
        <f>IF('Res Rent Roll'!$B15="","",IF(Rents!DU$3&lt;'Res Rent Roll'!$J15,'Res Rent Roll'!$H15*'Res Rent Roll'!$C15*(1+'Property Summary'!$L$18)^(Rents!DU$2-1),'Res Rent Roll'!$I15*'Res Rent Roll'!$C15*(1+'Property Summary'!$L$18)^(Rents!DU$2-1)))</f>
        <v>28159.079896397383</v>
      </c>
      <c r="DV15" s="47">
        <f>IF('Res Rent Roll'!$B15="","",IF(Rents!DV$3&lt;'Res Rent Roll'!$J15,'Res Rent Roll'!$H15*'Res Rent Roll'!$C15*(1+'Property Summary'!$L$18)^(Rents!DV$2-1),'Res Rent Roll'!$I15*'Res Rent Roll'!$C15*(1+'Property Summary'!$L$18)^(Rents!DV$2-1)))</f>
        <v>28159.079896397383</v>
      </c>
      <c r="DW15" s="47">
        <f>IF('Res Rent Roll'!$B15="","",IF(Rents!DW$3&lt;'Res Rent Roll'!$J15,'Res Rent Roll'!$H15*'Res Rent Roll'!$C15*(1+'Property Summary'!$L$18)^(Rents!DW$2-1),'Res Rent Roll'!$I15*'Res Rent Roll'!$C15*(1+'Property Summary'!$L$18)^(Rents!DW$2-1)))</f>
        <v>28159.079896397383</v>
      </c>
      <c r="DX15" s="47">
        <f>IF('Res Rent Roll'!$B15="","",IF(Rents!DX$3&lt;'Res Rent Roll'!$J15,'Res Rent Roll'!$H15*'Res Rent Roll'!$C15*(1+'Property Summary'!$L$18)^(Rents!DX$2-1),'Res Rent Roll'!$I15*'Res Rent Roll'!$C15*(1+'Property Summary'!$L$18)^(Rents!DX$2-1)))</f>
        <v>28159.079896397383</v>
      </c>
      <c r="DY15" s="47">
        <f>IF('Res Rent Roll'!$B15="","",IF(Rents!DY$3&lt;'Res Rent Roll'!$J15,'Res Rent Roll'!$H15*'Res Rent Roll'!$C15*(1+'Property Summary'!$L$18)^(Rents!DY$2-1),'Res Rent Roll'!$I15*'Res Rent Roll'!$C15*(1+'Property Summary'!$L$18)^(Rents!DY$2-1)))</f>
        <v>28159.079896397383</v>
      </c>
      <c r="DZ15" s="47">
        <f>IF('Res Rent Roll'!$B15="","",IF(Rents!DZ$3&lt;'Res Rent Roll'!$J15,'Res Rent Roll'!$H15*'Res Rent Roll'!$C15*(1+'Property Summary'!$L$18)^(Rents!DZ$2-1),'Res Rent Roll'!$I15*'Res Rent Roll'!$C15*(1+'Property Summary'!$L$18)^(Rents!DZ$2-1)))</f>
        <v>28159.079896397383</v>
      </c>
      <c r="EA15" s="47">
        <f>IF('Res Rent Roll'!$B15="","",IF(Rents!EA$3&lt;'Res Rent Roll'!$J15,'Res Rent Roll'!$H15*'Res Rent Roll'!$C15*(1+'Property Summary'!$L$18)^(Rents!EA$2-1),'Res Rent Roll'!$I15*'Res Rent Roll'!$C15*(1+'Property Summary'!$L$18)^(Rents!EA$2-1)))</f>
        <v>28159.079896397383</v>
      </c>
      <c r="EB15" s="47">
        <f>IF('Res Rent Roll'!$B15="","",IF(Rents!EB$3&lt;'Res Rent Roll'!$J15,'Res Rent Roll'!$H15*'Res Rent Roll'!$C15*(1+'Property Summary'!$L$18)^(Rents!EB$2-1),'Res Rent Roll'!$I15*'Res Rent Roll'!$C15*(1+'Property Summary'!$L$18)^(Rents!EB$2-1)))</f>
        <v>28159.079896397383</v>
      </c>
      <c r="EC15" s="47">
        <f>IF('Res Rent Roll'!$B15="","",IF(Rents!EC$3&lt;'Res Rent Roll'!$J15,'Res Rent Roll'!$H15*'Res Rent Roll'!$C15*(1+'Property Summary'!$L$18)^(Rents!EC$2-1),'Res Rent Roll'!$I15*'Res Rent Roll'!$C15*(1+'Property Summary'!$L$18)^(Rents!EC$2-1)))</f>
        <v>28159.079896397383</v>
      </c>
      <c r="ED15" s="47">
        <f>IF('Res Rent Roll'!$B15="","",IF(Rents!ED$3&lt;'Res Rent Roll'!$J15,'Res Rent Roll'!$H15*'Res Rent Roll'!$C15*(1+'Property Summary'!$L$18)^(Rents!ED$2-1),'Res Rent Roll'!$I15*'Res Rent Roll'!$C15*(1+'Property Summary'!$L$18)^(Rents!ED$2-1)))</f>
        <v>28159.079896397383</v>
      </c>
      <c r="EE15" s="47">
        <f>IF('Res Rent Roll'!$B15="","",IF(Rents!EE$3&lt;'Res Rent Roll'!$J15,'Res Rent Roll'!$H15*'Res Rent Roll'!$C15*(1+'Property Summary'!$L$18)^(Rents!EE$2-1),'Res Rent Roll'!$I15*'Res Rent Roll'!$C15*(1+'Property Summary'!$L$18)^(Rents!EE$2-1)))</f>
        <v>28159.079896397383</v>
      </c>
      <c r="EF15" s="47">
        <f>IF('Res Rent Roll'!$B15="","",IF(Rents!EF$3&lt;'Res Rent Roll'!$J15,'Res Rent Roll'!$H15*'Res Rent Roll'!$C15*(1+'Property Summary'!$L$18)^(Rents!EF$2-1),'Res Rent Roll'!$I15*'Res Rent Roll'!$C15*(1+'Property Summary'!$L$18)^(Rents!EF$2-1)))</f>
        <v>29003.852293289307</v>
      </c>
      <c r="EG15" s="47">
        <f>IF('Res Rent Roll'!$B15="","",IF(Rents!EG$3&lt;'Res Rent Roll'!$J15,'Res Rent Roll'!$H15*'Res Rent Roll'!$C15*(1+'Property Summary'!$L$18)^(Rents!EG$2-1),'Res Rent Roll'!$I15*'Res Rent Roll'!$C15*(1+'Property Summary'!$L$18)^(Rents!EG$2-1)))</f>
        <v>29003.852293289307</v>
      </c>
      <c r="EH15" s="47">
        <f>IF('Res Rent Roll'!$B15="","",IF(Rents!EH$3&lt;'Res Rent Roll'!$J15,'Res Rent Roll'!$H15*'Res Rent Roll'!$C15*(1+'Property Summary'!$L$18)^(Rents!EH$2-1),'Res Rent Roll'!$I15*'Res Rent Roll'!$C15*(1+'Property Summary'!$L$18)^(Rents!EH$2-1)))</f>
        <v>29003.852293289307</v>
      </c>
      <c r="EI15" s="47">
        <f>IF('Res Rent Roll'!$B15="","",IF(Rents!EI$3&lt;'Res Rent Roll'!$J15,'Res Rent Roll'!$H15*'Res Rent Roll'!$C15*(1+'Property Summary'!$L$18)^(Rents!EI$2-1),'Res Rent Roll'!$I15*'Res Rent Roll'!$C15*(1+'Property Summary'!$L$18)^(Rents!EI$2-1)))</f>
        <v>29003.852293289307</v>
      </c>
      <c r="EJ15" s="47">
        <f>IF('Res Rent Roll'!$B15="","",IF(Rents!EJ$3&lt;'Res Rent Roll'!$J15,'Res Rent Roll'!$H15*'Res Rent Roll'!$C15*(1+'Property Summary'!$L$18)^(Rents!EJ$2-1),'Res Rent Roll'!$I15*'Res Rent Roll'!$C15*(1+'Property Summary'!$L$18)^(Rents!EJ$2-1)))</f>
        <v>29003.852293289307</v>
      </c>
      <c r="EK15" s="47">
        <f>IF('Res Rent Roll'!$B15="","",IF(Rents!EK$3&lt;'Res Rent Roll'!$J15,'Res Rent Roll'!$H15*'Res Rent Roll'!$C15*(1+'Property Summary'!$L$18)^(Rents!EK$2-1),'Res Rent Roll'!$I15*'Res Rent Roll'!$C15*(1+'Property Summary'!$L$18)^(Rents!EK$2-1)))</f>
        <v>29003.852293289307</v>
      </c>
      <c r="EL15" s="47">
        <f>IF('Res Rent Roll'!$B15="","",IF(Rents!EL$3&lt;'Res Rent Roll'!$J15,'Res Rent Roll'!$H15*'Res Rent Roll'!$C15*(1+'Property Summary'!$L$18)^(Rents!EL$2-1),'Res Rent Roll'!$I15*'Res Rent Roll'!$C15*(1+'Property Summary'!$L$18)^(Rents!EL$2-1)))</f>
        <v>29003.852293289307</v>
      </c>
      <c r="EM15" s="47">
        <f>IF('Res Rent Roll'!$B15="","",IF(Rents!EM$3&lt;'Res Rent Roll'!$J15,'Res Rent Roll'!$H15*'Res Rent Roll'!$C15*(1+'Property Summary'!$L$18)^(Rents!EM$2-1),'Res Rent Roll'!$I15*'Res Rent Roll'!$C15*(1+'Property Summary'!$L$18)^(Rents!EM$2-1)))</f>
        <v>29003.852293289307</v>
      </c>
      <c r="EN15" s="47">
        <f>IF('Res Rent Roll'!$B15="","",IF(Rents!EN$3&lt;'Res Rent Roll'!$J15,'Res Rent Roll'!$H15*'Res Rent Roll'!$C15*(1+'Property Summary'!$L$18)^(Rents!EN$2-1),'Res Rent Roll'!$I15*'Res Rent Roll'!$C15*(1+'Property Summary'!$L$18)^(Rents!EN$2-1)))</f>
        <v>29003.852293289307</v>
      </c>
      <c r="EO15" s="47">
        <f>IF('Res Rent Roll'!$B15="","",IF(Rents!EO$3&lt;'Res Rent Roll'!$J15,'Res Rent Roll'!$H15*'Res Rent Roll'!$C15*(1+'Property Summary'!$L$18)^(Rents!EO$2-1),'Res Rent Roll'!$I15*'Res Rent Roll'!$C15*(1+'Property Summary'!$L$18)^(Rents!EO$2-1)))</f>
        <v>29003.852293289307</v>
      </c>
      <c r="EP15" s="47">
        <f>IF('Res Rent Roll'!$B15="","",IF(Rents!EP$3&lt;'Res Rent Roll'!$J15,'Res Rent Roll'!$H15*'Res Rent Roll'!$C15*(1+'Property Summary'!$L$18)^(Rents!EP$2-1),'Res Rent Roll'!$I15*'Res Rent Roll'!$C15*(1+'Property Summary'!$L$18)^(Rents!EP$2-1)))</f>
        <v>29003.852293289307</v>
      </c>
      <c r="EQ15" s="47">
        <f>IF('Res Rent Roll'!$B15="","",IF(Rents!EQ$3&lt;'Res Rent Roll'!$J15,'Res Rent Roll'!$H15*'Res Rent Roll'!$C15*(1+'Property Summary'!$L$18)^(Rents!EQ$2-1),'Res Rent Roll'!$I15*'Res Rent Roll'!$C15*(1+'Property Summary'!$L$18)^(Rents!EQ$2-1)))</f>
        <v>29003.852293289307</v>
      </c>
      <c r="ER15" s="47">
        <f>IF('Res Rent Roll'!$B15="","",IF(Rents!ER$3&lt;'Res Rent Roll'!$J15,'Res Rent Roll'!$H15*'Res Rent Roll'!$C15*(1+'Property Summary'!$L$18)^(Rents!ER$2-1),'Res Rent Roll'!$I15*'Res Rent Roll'!$C15*(1+'Property Summary'!$L$18)^(Rents!ER$2-1)))</f>
        <v>29873.967862087982</v>
      </c>
      <c r="ES15" s="47">
        <f>IF('Res Rent Roll'!$B15="","",IF(Rents!ES$3&lt;'Res Rent Roll'!$J15,'Res Rent Roll'!$H15*'Res Rent Roll'!$C15*(1+'Property Summary'!$L$18)^(Rents!ES$2-1),'Res Rent Roll'!$I15*'Res Rent Roll'!$C15*(1+'Property Summary'!$L$18)^(Rents!ES$2-1)))</f>
        <v>29873.967862087982</v>
      </c>
      <c r="ET15" s="47">
        <f>IF('Res Rent Roll'!$B15="","",IF(Rents!ET$3&lt;'Res Rent Roll'!$J15,'Res Rent Roll'!$H15*'Res Rent Roll'!$C15*(1+'Property Summary'!$L$18)^(Rents!ET$2-1),'Res Rent Roll'!$I15*'Res Rent Roll'!$C15*(1+'Property Summary'!$L$18)^(Rents!ET$2-1)))</f>
        <v>29873.967862087982</v>
      </c>
      <c r="EU15" s="47">
        <f>IF('Res Rent Roll'!$B15="","",IF(Rents!EU$3&lt;'Res Rent Roll'!$J15,'Res Rent Roll'!$H15*'Res Rent Roll'!$C15*(1+'Property Summary'!$L$18)^(Rents!EU$2-1),'Res Rent Roll'!$I15*'Res Rent Roll'!$C15*(1+'Property Summary'!$L$18)^(Rents!EU$2-1)))</f>
        <v>29873.967862087982</v>
      </c>
      <c r="EV15" s="47">
        <f>IF('Res Rent Roll'!$B15="","",IF(Rents!EV$3&lt;'Res Rent Roll'!$J15,'Res Rent Roll'!$H15*'Res Rent Roll'!$C15*(1+'Property Summary'!$L$18)^(Rents!EV$2-1),'Res Rent Roll'!$I15*'Res Rent Roll'!$C15*(1+'Property Summary'!$L$18)^(Rents!EV$2-1)))</f>
        <v>29873.967862087982</v>
      </c>
      <c r="EW15" s="47">
        <f>IF('Res Rent Roll'!$B15="","",IF(Rents!EW$3&lt;'Res Rent Roll'!$J15,'Res Rent Roll'!$H15*'Res Rent Roll'!$C15*(1+'Property Summary'!$L$18)^(Rents!EW$2-1),'Res Rent Roll'!$I15*'Res Rent Roll'!$C15*(1+'Property Summary'!$L$18)^(Rents!EW$2-1)))</f>
        <v>29873.967862087982</v>
      </c>
      <c r="EX15" s="47">
        <f>IF('Res Rent Roll'!$B15="","",IF(Rents!EX$3&lt;'Res Rent Roll'!$J15,'Res Rent Roll'!$H15*'Res Rent Roll'!$C15*(1+'Property Summary'!$L$18)^(Rents!EX$2-1),'Res Rent Roll'!$I15*'Res Rent Roll'!$C15*(1+'Property Summary'!$L$18)^(Rents!EX$2-1)))</f>
        <v>29873.967862087982</v>
      </c>
      <c r="EY15" s="47">
        <f>IF('Res Rent Roll'!$B15="","",IF(Rents!EY$3&lt;'Res Rent Roll'!$J15,'Res Rent Roll'!$H15*'Res Rent Roll'!$C15*(1+'Property Summary'!$L$18)^(Rents!EY$2-1),'Res Rent Roll'!$I15*'Res Rent Roll'!$C15*(1+'Property Summary'!$L$18)^(Rents!EY$2-1)))</f>
        <v>29873.967862087982</v>
      </c>
      <c r="EZ15" s="47">
        <f>IF('Res Rent Roll'!$B15="","",IF(Rents!EZ$3&lt;'Res Rent Roll'!$J15,'Res Rent Roll'!$H15*'Res Rent Roll'!$C15*(1+'Property Summary'!$L$18)^(Rents!EZ$2-1),'Res Rent Roll'!$I15*'Res Rent Roll'!$C15*(1+'Property Summary'!$L$18)^(Rents!EZ$2-1)))</f>
        <v>29873.967862087982</v>
      </c>
      <c r="FA15" s="47">
        <f>IF('Res Rent Roll'!$B15="","",IF(Rents!FA$3&lt;'Res Rent Roll'!$J15,'Res Rent Roll'!$H15*'Res Rent Roll'!$C15*(1+'Property Summary'!$L$18)^(Rents!FA$2-1),'Res Rent Roll'!$I15*'Res Rent Roll'!$C15*(1+'Property Summary'!$L$18)^(Rents!FA$2-1)))</f>
        <v>29873.967862087982</v>
      </c>
      <c r="FB15" s="47">
        <f>IF('Res Rent Roll'!$B15="","",IF(Rents!FB$3&lt;'Res Rent Roll'!$J15,'Res Rent Roll'!$H15*'Res Rent Roll'!$C15*(1+'Property Summary'!$L$18)^(Rents!FB$2-1),'Res Rent Roll'!$I15*'Res Rent Roll'!$C15*(1+'Property Summary'!$L$18)^(Rents!FB$2-1)))</f>
        <v>29873.967862087982</v>
      </c>
      <c r="FC15" s="47">
        <f>IF('Res Rent Roll'!$B15="","",IF(Rents!FC$3&lt;'Res Rent Roll'!$J15,'Res Rent Roll'!$H15*'Res Rent Roll'!$C15*(1+'Property Summary'!$L$18)^(Rents!FC$2-1),'Res Rent Roll'!$I15*'Res Rent Roll'!$C15*(1+'Property Summary'!$L$18)^(Rents!FC$2-1)))</f>
        <v>29873.967862087982</v>
      </c>
      <c r="FD15" s="47">
        <f>IF('Res Rent Roll'!$B15="","",IF(Rents!FD$3&lt;'Res Rent Roll'!$J15,'Res Rent Roll'!$H15*'Res Rent Roll'!$C15*(1+'Property Summary'!$L$18)^(Rents!FD$2-1),'Res Rent Roll'!$I15*'Res Rent Roll'!$C15*(1+'Property Summary'!$L$18)^(Rents!FD$2-1)))</f>
        <v>30770.186897950618</v>
      </c>
      <c r="FE15" s="47">
        <f>IF('Res Rent Roll'!$B15="","",IF(Rents!FE$3&lt;'Res Rent Roll'!$J15,'Res Rent Roll'!$H15*'Res Rent Roll'!$C15*(1+'Property Summary'!$L$18)^(Rents!FE$2-1),'Res Rent Roll'!$I15*'Res Rent Roll'!$C15*(1+'Property Summary'!$L$18)^(Rents!FE$2-1)))</f>
        <v>30770.186897950618</v>
      </c>
      <c r="FF15" s="47">
        <f>IF('Res Rent Roll'!$B15="","",IF(Rents!FF$3&lt;'Res Rent Roll'!$J15,'Res Rent Roll'!$H15*'Res Rent Roll'!$C15*(1+'Property Summary'!$L$18)^(Rents!FF$2-1),'Res Rent Roll'!$I15*'Res Rent Roll'!$C15*(1+'Property Summary'!$L$18)^(Rents!FF$2-1)))</f>
        <v>30770.186897950618</v>
      </c>
      <c r="FG15" s="47">
        <f>IF('Res Rent Roll'!$B15="","",IF(Rents!FG$3&lt;'Res Rent Roll'!$J15,'Res Rent Roll'!$H15*'Res Rent Roll'!$C15*(1+'Property Summary'!$L$18)^(Rents!FG$2-1),'Res Rent Roll'!$I15*'Res Rent Roll'!$C15*(1+'Property Summary'!$L$18)^(Rents!FG$2-1)))</f>
        <v>30770.186897950618</v>
      </c>
      <c r="FH15" s="47">
        <f>IF('Res Rent Roll'!$B15="","",IF(Rents!FH$3&lt;'Res Rent Roll'!$J15,'Res Rent Roll'!$H15*'Res Rent Roll'!$C15*(1+'Property Summary'!$L$18)^(Rents!FH$2-1),'Res Rent Roll'!$I15*'Res Rent Roll'!$C15*(1+'Property Summary'!$L$18)^(Rents!FH$2-1)))</f>
        <v>30770.186897950618</v>
      </c>
      <c r="FI15" s="47">
        <f>IF('Res Rent Roll'!$B15="","",IF(Rents!FI$3&lt;'Res Rent Roll'!$J15,'Res Rent Roll'!$H15*'Res Rent Roll'!$C15*(1+'Property Summary'!$L$18)^(Rents!FI$2-1),'Res Rent Roll'!$I15*'Res Rent Roll'!$C15*(1+'Property Summary'!$L$18)^(Rents!FI$2-1)))</f>
        <v>30770.186897950618</v>
      </c>
      <c r="FJ15" s="47">
        <f>IF('Res Rent Roll'!$B15="","",IF(Rents!FJ$3&lt;'Res Rent Roll'!$J15,'Res Rent Roll'!$H15*'Res Rent Roll'!$C15*(1+'Property Summary'!$L$18)^(Rents!FJ$2-1),'Res Rent Roll'!$I15*'Res Rent Roll'!$C15*(1+'Property Summary'!$L$18)^(Rents!FJ$2-1)))</f>
        <v>30770.186897950618</v>
      </c>
      <c r="FK15" s="47">
        <f>IF('Res Rent Roll'!$B15="","",IF(Rents!FK$3&lt;'Res Rent Roll'!$J15,'Res Rent Roll'!$H15*'Res Rent Roll'!$C15*(1+'Property Summary'!$L$18)^(Rents!FK$2-1),'Res Rent Roll'!$I15*'Res Rent Roll'!$C15*(1+'Property Summary'!$L$18)^(Rents!FK$2-1)))</f>
        <v>30770.186897950618</v>
      </c>
      <c r="FL15" s="47">
        <f>IF('Res Rent Roll'!$B15="","",IF(Rents!FL$3&lt;'Res Rent Roll'!$J15,'Res Rent Roll'!$H15*'Res Rent Roll'!$C15*(1+'Property Summary'!$L$18)^(Rents!FL$2-1),'Res Rent Roll'!$I15*'Res Rent Roll'!$C15*(1+'Property Summary'!$L$18)^(Rents!FL$2-1)))</f>
        <v>30770.186897950618</v>
      </c>
      <c r="FM15" s="47">
        <f>IF('Res Rent Roll'!$B15="","",IF(Rents!FM$3&lt;'Res Rent Roll'!$J15,'Res Rent Roll'!$H15*'Res Rent Roll'!$C15*(1+'Property Summary'!$L$18)^(Rents!FM$2-1),'Res Rent Roll'!$I15*'Res Rent Roll'!$C15*(1+'Property Summary'!$L$18)^(Rents!FM$2-1)))</f>
        <v>30770.186897950618</v>
      </c>
      <c r="FN15" s="47">
        <f>IF('Res Rent Roll'!$B15="","",IF(Rents!FN$3&lt;'Res Rent Roll'!$J15,'Res Rent Roll'!$H15*'Res Rent Roll'!$C15*(1+'Property Summary'!$L$18)^(Rents!FN$2-1),'Res Rent Roll'!$I15*'Res Rent Roll'!$C15*(1+'Property Summary'!$L$18)^(Rents!FN$2-1)))</f>
        <v>30770.186897950618</v>
      </c>
      <c r="FO15" s="47">
        <f>IF('Res Rent Roll'!$B15="","",IF(Rents!FO$3&lt;'Res Rent Roll'!$J15,'Res Rent Roll'!$H15*'Res Rent Roll'!$C15*(1+'Property Summary'!$L$18)^(Rents!FO$2-1),'Res Rent Roll'!$I15*'Res Rent Roll'!$C15*(1+'Property Summary'!$L$18)^(Rents!FO$2-1)))</f>
        <v>30770.186897950618</v>
      </c>
      <c r="FP15" s="47">
        <f>IF('Res Rent Roll'!$B15="","",IF(Rents!FP$3&lt;'Res Rent Roll'!$J15,'Res Rent Roll'!$H15*'Res Rent Roll'!$C15*(1+'Property Summary'!$L$18)^(Rents!FP$2-1),'Res Rent Roll'!$I15*'Res Rent Roll'!$C15*(1+'Property Summary'!$L$18)^(Rents!FP$2-1)))</f>
        <v>31693.292504889141</v>
      </c>
      <c r="FQ15" s="47">
        <f>IF('Res Rent Roll'!$B15="","",IF(Rents!FQ$3&lt;'Res Rent Roll'!$J15,'Res Rent Roll'!$H15*'Res Rent Roll'!$C15*(1+'Property Summary'!$L$18)^(Rents!FQ$2-1),'Res Rent Roll'!$I15*'Res Rent Roll'!$C15*(1+'Property Summary'!$L$18)^(Rents!FQ$2-1)))</f>
        <v>31693.292504889141</v>
      </c>
      <c r="FR15" s="47">
        <f>IF('Res Rent Roll'!$B15="","",IF(Rents!FR$3&lt;'Res Rent Roll'!$J15,'Res Rent Roll'!$H15*'Res Rent Roll'!$C15*(1+'Property Summary'!$L$18)^(Rents!FR$2-1),'Res Rent Roll'!$I15*'Res Rent Roll'!$C15*(1+'Property Summary'!$L$18)^(Rents!FR$2-1)))</f>
        <v>31693.292504889141</v>
      </c>
      <c r="FS15" s="47">
        <f>IF('Res Rent Roll'!$B15="","",IF(Rents!FS$3&lt;'Res Rent Roll'!$J15,'Res Rent Roll'!$H15*'Res Rent Roll'!$C15*(1+'Property Summary'!$L$18)^(Rents!FS$2-1),'Res Rent Roll'!$I15*'Res Rent Roll'!$C15*(1+'Property Summary'!$L$18)^(Rents!FS$2-1)))</f>
        <v>31693.292504889141</v>
      </c>
      <c r="FT15" s="47">
        <f>IF('Res Rent Roll'!$B15="","",IF(Rents!FT$3&lt;'Res Rent Roll'!$J15,'Res Rent Roll'!$H15*'Res Rent Roll'!$C15*(1+'Property Summary'!$L$18)^(Rents!FT$2-1),'Res Rent Roll'!$I15*'Res Rent Roll'!$C15*(1+'Property Summary'!$L$18)^(Rents!FT$2-1)))</f>
        <v>31693.292504889141</v>
      </c>
      <c r="FU15" s="47">
        <f>IF('Res Rent Roll'!$B15="","",IF(Rents!FU$3&lt;'Res Rent Roll'!$J15,'Res Rent Roll'!$H15*'Res Rent Roll'!$C15*(1+'Property Summary'!$L$18)^(Rents!FU$2-1),'Res Rent Roll'!$I15*'Res Rent Roll'!$C15*(1+'Property Summary'!$L$18)^(Rents!FU$2-1)))</f>
        <v>31693.292504889141</v>
      </c>
      <c r="FV15" s="47">
        <f>IF('Res Rent Roll'!$B15="","",IF(Rents!FV$3&lt;'Res Rent Roll'!$J15,'Res Rent Roll'!$H15*'Res Rent Roll'!$C15*(1+'Property Summary'!$L$18)^(Rents!FV$2-1),'Res Rent Roll'!$I15*'Res Rent Roll'!$C15*(1+'Property Summary'!$L$18)^(Rents!FV$2-1)))</f>
        <v>31693.292504889141</v>
      </c>
      <c r="FW15" s="47">
        <f>IF('Res Rent Roll'!$B15="","",IF(Rents!FW$3&lt;'Res Rent Roll'!$J15,'Res Rent Roll'!$H15*'Res Rent Roll'!$C15*(1+'Property Summary'!$L$18)^(Rents!FW$2-1),'Res Rent Roll'!$I15*'Res Rent Roll'!$C15*(1+'Property Summary'!$L$18)^(Rents!FW$2-1)))</f>
        <v>31693.292504889141</v>
      </c>
      <c r="FX15" s="47">
        <f>IF('Res Rent Roll'!$B15="","",IF(Rents!FX$3&lt;'Res Rent Roll'!$J15,'Res Rent Roll'!$H15*'Res Rent Roll'!$C15*(1+'Property Summary'!$L$18)^(Rents!FX$2-1),'Res Rent Roll'!$I15*'Res Rent Roll'!$C15*(1+'Property Summary'!$L$18)^(Rents!FX$2-1)))</f>
        <v>31693.292504889141</v>
      </c>
      <c r="FY15" s="47">
        <f>IF('Res Rent Roll'!$B15="","",IF(Rents!FY$3&lt;'Res Rent Roll'!$J15,'Res Rent Roll'!$H15*'Res Rent Roll'!$C15*(1+'Property Summary'!$L$18)^(Rents!FY$2-1),'Res Rent Roll'!$I15*'Res Rent Roll'!$C15*(1+'Property Summary'!$L$18)^(Rents!FY$2-1)))</f>
        <v>31693.292504889141</v>
      </c>
      <c r="FZ15" s="47">
        <f>IF('Res Rent Roll'!$B15="","",IF(Rents!FZ$3&lt;'Res Rent Roll'!$J15,'Res Rent Roll'!$H15*'Res Rent Roll'!$C15*(1+'Property Summary'!$L$18)^(Rents!FZ$2-1),'Res Rent Roll'!$I15*'Res Rent Roll'!$C15*(1+'Property Summary'!$L$18)^(Rents!FZ$2-1)))</f>
        <v>31693.292504889141</v>
      </c>
      <c r="GA15" s="48">
        <f>IF('Res Rent Roll'!$B15="","",IF(Rents!GA$3&lt;'Res Rent Roll'!$J15,'Res Rent Roll'!$H15*'Res Rent Roll'!$C15*(1+'Property Summary'!$L$18)^(Rents!GA$2-1),'Res Rent Roll'!$I15*'Res Rent Roll'!$C15*(1+'Property Summary'!$L$18)^(Rents!GA$2-1)))</f>
        <v>31693.292504889141</v>
      </c>
    </row>
    <row r="16" spans="2:183" x14ac:dyDescent="0.3">
      <c r="B16" s="42" t="str">
        <f>IF('Res Rent Roll'!$B16="","",'Res Rent Roll'!$B16)</f>
        <v>2-Bed B (No Renovation)</v>
      </c>
      <c r="C16" s="43"/>
      <c r="D16" s="47">
        <f>IF('Res Rent Roll'!$B16="","",IF(Rents!D$3&lt;'Res Rent Roll'!$J16,'Res Rent Roll'!$H16*'Res Rent Roll'!$C16*(1+'Property Summary'!$L$18)^(Rents!D$2-1),'Res Rent Roll'!$I16*'Res Rent Roll'!$C16*(1+'Property Summary'!$L$18)^(Rents!D$2-1)))</f>
        <v>18840</v>
      </c>
      <c r="E16" s="47">
        <f>IF('Res Rent Roll'!$B16="","",IF(Rents!E$3&lt;'Res Rent Roll'!$J16,'Res Rent Roll'!$H16*'Res Rent Roll'!$C16*(1+'Property Summary'!$L$18)^(Rents!E$2-1),'Res Rent Roll'!$I16*'Res Rent Roll'!$C16*(1+'Property Summary'!$L$18)^(Rents!E$2-1)))</f>
        <v>18840</v>
      </c>
      <c r="F16" s="47">
        <f>IF('Res Rent Roll'!$B16="","",IF(Rents!F$3&lt;'Res Rent Roll'!$J16,'Res Rent Roll'!$H16*'Res Rent Roll'!$C16*(1+'Property Summary'!$L$18)^(Rents!F$2-1),'Res Rent Roll'!$I16*'Res Rent Roll'!$C16*(1+'Property Summary'!$L$18)^(Rents!F$2-1)))</f>
        <v>18840</v>
      </c>
      <c r="G16" s="47">
        <f>IF('Res Rent Roll'!$B16="","",IF(Rents!G$3&lt;'Res Rent Roll'!$J16,'Res Rent Roll'!$H16*'Res Rent Roll'!$C16*(1+'Property Summary'!$L$18)^(Rents!G$2-1),'Res Rent Roll'!$I16*'Res Rent Roll'!$C16*(1+'Property Summary'!$L$18)^(Rents!G$2-1)))</f>
        <v>18840</v>
      </c>
      <c r="H16" s="47">
        <f>IF('Res Rent Roll'!$B16="","",IF(Rents!H$3&lt;'Res Rent Roll'!$J16,'Res Rent Roll'!$H16*'Res Rent Roll'!$C16*(1+'Property Summary'!$L$18)^(Rents!H$2-1),'Res Rent Roll'!$I16*'Res Rent Roll'!$C16*(1+'Property Summary'!$L$18)^(Rents!H$2-1)))</f>
        <v>18840</v>
      </c>
      <c r="I16" s="47">
        <f>IF('Res Rent Roll'!$B16="","",IF(Rents!I$3&lt;'Res Rent Roll'!$J16,'Res Rent Roll'!$H16*'Res Rent Roll'!$C16*(1+'Property Summary'!$L$18)^(Rents!I$2-1),'Res Rent Roll'!$I16*'Res Rent Roll'!$C16*(1+'Property Summary'!$L$18)^(Rents!I$2-1)))</f>
        <v>18840</v>
      </c>
      <c r="J16" s="47">
        <f>IF('Res Rent Roll'!$B16="","",IF(Rents!J$3&lt;'Res Rent Roll'!$J16,'Res Rent Roll'!$H16*'Res Rent Roll'!$C16*(1+'Property Summary'!$L$18)^(Rents!J$2-1),'Res Rent Roll'!$I16*'Res Rent Roll'!$C16*(1+'Property Summary'!$L$18)^(Rents!J$2-1)))</f>
        <v>18840</v>
      </c>
      <c r="K16" s="47">
        <f>IF('Res Rent Roll'!$B16="","",IF(Rents!K$3&lt;'Res Rent Roll'!$J16,'Res Rent Roll'!$H16*'Res Rent Roll'!$C16*(1+'Property Summary'!$L$18)^(Rents!K$2-1),'Res Rent Roll'!$I16*'Res Rent Roll'!$C16*(1+'Property Summary'!$L$18)^(Rents!K$2-1)))</f>
        <v>18840</v>
      </c>
      <c r="L16" s="47">
        <f>IF('Res Rent Roll'!$B16="","",IF(Rents!L$3&lt;'Res Rent Roll'!$J16,'Res Rent Roll'!$H16*'Res Rent Roll'!$C16*(1+'Property Summary'!$L$18)^(Rents!L$2-1),'Res Rent Roll'!$I16*'Res Rent Roll'!$C16*(1+'Property Summary'!$L$18)^(Rents!L$2-1)))</f>
        <v>18840</v>
      </c>
      <c r="M16" s="47">
        <f>IF('Res Rent Roll'!$B16="","",IF(Rents!M$3&lt;'Res Rent Roll'!$J16,'Res Rent Roll'!$H16*'Res Rent Roll'!$C16*(1+'Property Summary'!$L$18)^(Rents!M$2-1),'Res Rent Roll'!$I16*'Res Rent Roll'!$C16*(1+'Property Summary'!$L$18)^(Rents!M$2-1)))</f>
        <v>18840</v>
      </c>
      <c r="N16" s="47">
        <f>IF('Res Rent Roll'!$B16="","",IF(Rents!N$3&lt;'Res Rent Roll'!$J16,'Res Rent Roll'!$H16*'Res Rent Roll'!$C16*(1+'Property Summary'!$L$18)^(Rents!N$2-1),'Res Rent Roll'!$I16*'Res Rent Roll'!$C16*(1+'Property Summary'!$L$18)^(Rents!N$2-1)))</f>
        <v>18840</v>
      </c>
      <c r="O16" s="47">
        <f>IF('Res Rent Roll'!$B16="","",IF(Rents!O$3&lt;'Res Rent Roll'!$J16,'Res Rent Roll'!$H16*'Res Rent Roll'!$C16*(1+'Property Summary'!$L$18)^(Rents!O$2-1),'Res Rent Roll'!$I16*'Res Rent Roll'!$C16*(1+'Property Summary'!$L$18)^(Rents!O$2-1)))</f>
        <v>18840</v>
      </c>
      <c r="P16" s="47">
        <f>IF('Res Rent Roll'!$B16="","",IF(Rents!P$3&lt;'Res Rent Roll'!$J16,'Res Rent Roll'!$H16*'Res Rent Roll'!$C16*(1+'Property Summary'!$L$18)^(Rents!P$2-1),'Res Rent Roll'!$I16*'Res Rent Roll'!$C16*(1+'Property Summary'!$L$18)^(Rents!P$2-1)))</f>
        <v>19405.2</v>
      </c>
      <c r="Q16" s="47">
        <f>IF('Res Rent Roll'!$B16="","",IF(Rents!Q$3&lt;'Res Rent Roll'!$J16,'Res Rent Roll'!$H16*'Res Rent Roll'!$C16*(1+'Property Summary'!$L$18)^(Rents!Q$2-1),'Res Rent Roll'!$I16*'Res Rent Roll'!$C16*(1+'Property Summary'!$L$18)^(Rents!Q$2-1)))</f>
        <v>19405.2</v>
      </c>
      <c r="R16" s="47">
        <f>IF('Res Rent Roll'!$B16="","",IF(Rents!R$3&lt;'Res Rent Roll'!$J16,'Res Rent Roll'!$H16*'Res Rent Roll'!$C16*(1+'Property Summary'!$L$18)^(Rents!R$2-1),'Res Rent Roll'!$I16*'Res Rent Roll'!$C16*(1+'Property Summary'!$L$18)^(Rents!R$2-1)))</f>
        <v>19405.2</v>
      </c>
      <c r="S16" s="47">
        <f>IF('Res Rent Roll'!$B16="","",IF(Rents!S$3&lt;'Res Rent Roll'!$J16,'Res Rent Roll'!$H16*'Res Rent Roll'!$C16*(1+'Property Summary'!$L$18)^(Rents!S$2-1),'Res Rent Roll'!$I16*'Res Rent Roll'!$C16*(1+'Property Summary'!$L$18)^(Rents!S$2-1)))</f>
        <v>19405.2</v>
      </c>
      <c r="T16" s="47">
        <f>IF('Res Rent Roll'!$B16="","",IF(Rents!T$3&lt;'Res Rent Roll'!$J16,'Res Rent Roll'!$H16*'Res Rent Roll'!$C16*(1+'Property Summary'!$L$18)^(Rents!T$2-1),'Res Rent Roll'!$I16*'Res Rent Roll'!$C16*(1+'Property Summary'!$L$18)^(Rents!T$2-1)))</f>
        <v>19405.2</v>
      </c>
      <c r="U16" s="47">
        <f>IF('Res Rent Roll'!$B16="","",IF(Rents!U$3&lt;'Res Rent Roll'!$J16,'Res Rent Roll'!$H16*'Res Rent Roll'!$C16*(1+'Property Summary'!$L$18)^(Rents!U$2-1),'Res Rent Roll'!$I16*'Res Rent Roll'!$C16*(1+'Property Summary'!$L$18)^(Rents!U$2-1)))</f>
        <v>19405.2</v>
      </c>
      <c r="V16" s="47">
        <f>IF('Res Rent Roll'!$B16="","",IF(Rents!V$3&lt;'Res Rent Roll'!$J16,'Res Rent Roll'!$H16*'Res Rent Roll'!$C16*(1+'Property Summary'!$L$18)^(Rents!V$2-1),'Res Rent Roll'!$I16*'Res Rent Roll'!$C16*(1+'Property Summary'!$L$18)^(Rents!V$2-1)))</f>
        <v>19405.2</v>
      </c>
      <c r="W16" s="47">
        <f>IF('Res Rent Roll'!$B16="","",IF(Rents!W$3&lt;'Res Rent Roll'!$J16,'Res Rent Roll'!$H16*'Res Rent Roll'!$C16*(1+'Property Summary'!$L$18)^(Rents!W$2-1),'Res Rent Roll'!$I16*'Res Rent Roll'!$C16*(1+'Property Summary'!$L$18)^(Rents!W$2-1)))</f>
        <v>19405.2</v>
      </c>
      <c r="X16" s="47">
        <f>IF('Res Rent Roll'!$B16="","",IF(Rents!X$3&lt;'Res Rent Roll'!$J16,'Res Rent Roll'!$H16*'Res Rent Roll'!$C16*(1+'Property Summary'!$L$18)^(Rents!X$2-1),'Res Rent Roll'!$I16*'Res Rent Roll'!$C16*(1+'Property Summary'!$L$18)^(Rents!X$2-1)))</f>
        <v>19405.2</v>
      </c>
      <c r="Y16" s="47">
        <f>IF('Res Rent Roll'!$B16="","",IF(Rents!Y$3&lt;'Res Rent Roll'!$J16,'Res Rent Roll'!$H16*'Res Rent Roll'!$C16*(1+'Property Summary'!$L$18)^(Rents!Y$2-1),'Res Rent Roll'!$I16*'Res Rent Roll'!$C16*(1+'Property Summary'!$L$18)^(Rents!Y$2-1)))</f>
        <v>19405.2</v>
      </c>
      <c r="Z16" s="47">
        <f>IF('Res Rent Roll'!$B16="","",IF(Rents!Z$3&lt;'Res Rent Roll'!$J16,'Res Rent Roll'!$H16*'Res Rent Roll'!$C16*(1+'Property Summary'!$L$18)^(Rents!Z$2-1),'Res Rent Roll'!$I16*'Res Rent Roll'!$C16*(1+'Property Summary'!$L$18)^(Rents!Z$2-1)))</f>
        <v>19405.2</v>
      </c>
      <c r="AA16" s="47">
        <f>IF('Res Rent Roll'!$B16="","",IF(Rents!AA$3&lt;'Res Rent Roll'!$J16,'Res Rent Roll'!$H16*'Res Rent Roll'!$C16*(1+'Property Summary'!$L$18)^(Rents!AA$2-1),'Res Rent Roll'!$I16*'Res Rent Roll'!$C16*(1+'Property Summary'!$L$18)^(Rents!AA$2-1)))</f>
        <v>19405.2</v>
      </c>
      <c r="AB16" s="47">
        <f>IF('Res Rent Roll'!$B16="","",IF(Rents!AB$3&lt;'Res Rent Roll'!$J16,'Res Rent Roll'!$H16*'Res Rent Roll'!$C16*(1+'Property Summary'!$L$18)^(Rents!AB$2-1),'Res Rent Roll'!$I16*'Res Rent Roll'!$C16*(1+'Property Summary'!$L$18)^(Rents!AB$2-1)))</f>
        <v>19987.356</v>
      </c>
      <c r="AC16" s="47">
        <f>IF('Res Rent Roll'!$B16="","",IF(Rents!AC$3&lt;'Res Rent Roll'!$J16,'Res Rent Roll'!$H16*'Res Rent Roll'!$C16*(1+'Property Summary'!$L$18)^(Rents!AC$2-1),'Res Rent Roll'!$I16*'Res Rent Roll'!$C16*(1+'Property Summary'!$L$18)^(Rents!AC$2-1)))</f>
        <v>19987.356</v>
      </c>
      <c r="AD16" s="47">
        <f>IF('Res Rent Roll'!$B16="","",IF(Rents!AD$3&lt;'Res Rent Roll'!$J16,'Res Rent Roll'!$H16*'Res Rent Roll'!$C16*(1+'Property Summary'!$L$18)^(Rents!AD$2-1),'Res Rent Roll'!$I16*'Res Rent Roll'!$C16*(1+'Property Summary'!$L$18)^(Rents!AD$2-1)))</f>
        <v>19987.356</v>
      </c>
      <c r="AE16" s="47">
        <f>IF('Res Rent Roll'!$B16="","",IF(Rents!AE$3&lt;'Res Rent Roll'!$J16,'Res Rent Roll'!$H16*'Res Rent Roll'!$C16*(1+'Property Summary'!$L$18)^(Rents!AE$2-1),'Res Rent Roll'!$I16*'Res Rent Roll'!$C16*(1+'Property Summary'!$L$18)^(Rents!AE$2-1)))</f>
        <v>19987.356</v>
      </c>
      <c r="AF16" s="47">
        <f>IF('Res Rent Roll'!$B16="","",IF(Rents!AF$3&lt;'Res Rent Roll'!$J16,'Res Rent Roll'!$H16*'Res Rent Roll'!$C16*(1+'Property Summary'!$L$18)^(Rents!AF$2-1),'Res Rent Roll'!$I16*'Res Rent Roll'!$C16*(1+'Property Summary'!$L$18)^(Rents!AF$2-1)))</f>
        <v>19987.356</v>
      </c>
      <c r="AG16" s="47">
        <f>IF('Res Rent Roll'!$B16="","",IF(Rents!AG$3&lt;'Res Rent Roll'!$J16,'Res Rent Roll'!$H16*'Res Rent Roll'!$C16*(1+'Property Summary'!$L$18)^(Rents!AG$2-1),'Res Rent Roll'!$I16*'Res Rent Roll'!$C16*(1+'Property Summary'!$L$18)^(Rents!AG$2-1)))</f>
        <v>19987.356</v>
      </c>
      <c r="AH16" s="47">
        <f>IF('Res Rent Roll'!$B16="","",IF(Rents!AH$3&lt;'Res Rent Roll'!$J16,'Res Rent Roll'!$H16*'Res Rent Roll'!$C16*(1+'Property Summary'!$L$18)^(Rents!AH$2-1),'Res Rent Roll'!$I16*'Res Rent Roll'!$C16*(1+'Property Summary'!$L$18)^(Rents!AH$2-1)))</f>
        <v>19987.356</v>
      </c>
      <c r="AI16" s="47">
        <f>IF('Res Rent Roll'!$B16="","",IF(Rents!AI$3&lt;'Res Rent Roll'!$J16,'Res Rent Roll'!$H16*'Res Rent Roll'!$C16*(1+'Property Summary'!$L$18)^(Rents!AI$2-1),'Res Rent Roll'!$I16*'Res Rent Roll'!$C16*(1+'Property Summary'!$L$18)^(Rents!AI$2-1)))</f>
        <v>19987.356</v>
      </c>
      <c r="AJ16" s="47">
        <f>IF('Res Rent Roll'!$B16="","",IF(Rents!AJ$3&lt;'Res Rent Roll'!$J16,'Res Rent Roll'!$H16*'Res Rent Roll'!$C16*(1+'Property Summary'!$L$18)^(Rents!AJ$2-1),'Res Rent Roll'!$I16*'Res Rent Roll'!$C16*(1+'Property Summary'!$L$18)^(Rents!AJ$2-1)))</f>
        <v>19987.356</v>
      </c>
      <c r="AK16" s="47">
        <f>IF('Res Rent Roll'!$B16="","",IF(Rents!AK$3&lt;'Res Rent Roll'!$J16,'Res Rent Roll'!$H16*'Res Rent Roll'!$C16*(1+'Property Summary'!$L$18)^(Rents!AK$2-1),'Res Rent Roll'!$I16*'Res Rent Roll'!$C16*(1+'Property Summary'!$L$18)^(Rents!AK$2-1)))</f>
        <v>19987.356</v>
      </c>
      <c r="AL16" s="47">
        <f>IF('Res Rent Roll'!$B16="","",IF(Rents!AL$3&lt;'Res Rent Roll'!$J16,'Res Rent Roll'!$H16*'Res Rent Roll'!$C16*(1+'Property Summary'!$L$18)^(Rents!AL$2-1),'Res Rent Roll'!$I16*'Res Rent Roll'!$C16*(1+'Property Summary'!$L$18)^(Rents!AL$2-1)))</f>
        <v>19987.356</v>
      </c>
      <c r="AM16" s="47">
        <f>IF('Res Rent Roll'!$B16="","",IF(Rents!AM$3&lt;'Res Rent Roll'!$J16,'Res Rent Roll'!$H16*'Res Rent Roll'!$C16*(1+'Property Summary'!$L$18)^(Rents!AM$2-1),'Res Rent Roll'!$I16*'Res Rent Roll'!$C16*(1+'Property Summary'!$L$18)^(Rents!AM$2-1)))</f>
        <v>19987.356</v>
      </c>
      <c r="AN16" s="47">
        <f>IF('Res Rent Roll'!$B16="","",IF(Rents!AN$3&lt;'Res Rent Roll'!$J16,'Res Rent Roll'!$H16*'Res Rent Roll'!$C16*(1+'Property Summary'!$L$18)^(Rents!AN$2-1),'Res Rent Roll'!$I16*'Res Rent Roll'!$C16*(1+'Property Summary'!$L$18)^(Rents!AN$2-1)))</f>
        <v>20586.97668</v>
      </c>
      <c r="AO16" s="47">
        <f>IF('Res Rent Roll'!$B16="","",IF(Rents!AO$3&lt;'Res Rent Roll'!$J16,'Res Rent Roll'!$H16*'Res Rent Roll'!$C16*(1+'Property Summary'!$L$18)^(Rents!AO$2-1),'Res Rent Roll'!$I16*'Res Rent Roll'!$C16*(1+'Property Summary'!$L$18)^(Rents!AO$2-1)))</f>
        <v>20586.97668</v>
      </c>
      <c r="AP16" s="47">
        <f>IF('Res Rent Roll'!$B16="","",IF(Rents!AP$3&lt;'Res Rent Roll'!$J16,'Res Rent Roll'!$H16*'Res Rent Roll'!$C16*(1+'Property Summary'!$L$18)^(Rents!AP$2-1),'Res Rent Roll'!$I16*'Res Rent Roll'!$C16*(1+'Property Summary'!$L$18)^(Rents!AP$2-1)))</f>
        <v>20586.97668</v>
      </c>
      <c r="AQ16" s="47">
        <f>IF('Res Rent Roll'!$B16="","",IF(Rents!AQ$3&lt;'Res Rent Roll'!$J16,'Res Rent Roll'!$H16*'Res Rent Roll'!$C16*(1+'Property Summary'!$L$18)^(Rents!AQ$2-1),'Res Rent Roll'!$I16*'Res Rent Roll'!$C16*(1+'Property Summary'!$L$18)^(Rents!AQ$2-1)))</f>
        <v>20586.97668</v>
      </c>
      <c r="AR16" s="47">
        <f>IF('Res Rent Roll'!$B16="","",IF(Rents!AR$3&lt;'Res Rent Roll'!$J16,'Res Rent Roll'!$H16*'Res Rent Roll'!$C16*(1+'Property Summary'!$L$18)^(Rents!AR$2-1),'Res Rent Roll'!$I16*'Res Rent Roll'!$C16*(1+'Property Summary'!$L$18)^(Rents!AR$2-1)))</f>
        <v>20586.97668</v>
      </c>
      <c r="AS16" s="47">
        <f>IF('Res Rent Roll'!$B16="","",IF(Rents!AS$3&lt;'Res Rent Roll'!$J16,'Res Rent Roll'!$H16*'Res Rent Roll'!$C16*(1+'Property Summary'!$L$18)^(Rents!AS$2-1),'Res Rent Roll'!$I16*'Res Rent Roll'!$C16*(1+'Property Summary'!$L$18)^(Rents!AS$2-1)))</f>
        <v>20586.97668</v>
      </c>
      <c r="AT16" s="47">
        <f>IF('Res Rent Roll'!$B16="","",IF(Rents!AT$3&lt;'Res Rent Roll'!$J16,'Res Rent Roll'!$H16*'Res Rent Roll'!$C16*(1+'Property Summary'!$L$18)^(Rents!AT$2-1),'Res Rent Roll'!$I16*'Res Rent Roll'!$C16*(1+'Property Summary'!$L$18)^(Rents!AT$2-1)))</f>
        <v>20586.97668</v>
      </c>
      <c r="AU16" s="47">
        <f>IF('Res Rent Roll'!$B16="","",IF(Rents!AU$3&lt;'Res Rent Roll'!$J16,'Res Rent Roll'!$H16*'Res Rent Roll'!$C16*(1+'Property Summary'!$L$18)^(Rents!AU$2-1),'Res Rent Roll'!$I16*'Res Rent Roll'!$C16*(1+'Property Summary'!$L$18)^(Rents!AU$2-1)))</f>
        <v>20586.97668</v>
      </c>
      <c r="AV16" s="47">
        <f>IF('Res Rent Roll'!$B16="","",IF(Rents!AV$3&lt;'Res Rent Roll'!$J16,'Res Rent Roll'!$H16*'Res Rent Roll'!$C16*(1+'Property Summary'!$L$18)^(Rents!AV$2-1),'Res Rent Roll'!$I16*'Res Rent Roll'!$C16*(1+'Property Summary'!$L$18)^(Rents!AV$2-1)))</f>
        <v>20586.97668</v>
      </c>
      <c r="AW16" s="47">
        <f>IF('Res Rent Roll'!$B16="","",IF(Rents!AW$3&lt;'Res Rent Roll'!$J16,'Res Rent Roll'!$H16*'Res Rent Roll'!$C16*(1+'Property Summary'!$L$18)^(Rents!AW$2-1),'Res Rent Roll'!$I16*'Res Rent Roll'!$C16*(1+'Property Summary'!$L$18)^(Rents!AW$2-1)))</f>
        <v>20586.97668</v>
      </c>
      <c r="AX16" s="47">
        <f>IF('Res Rent Roll'!$B16="","",IF(Rents!AX$3&lt;'Res Rent Roll'!$J16,'Res Rent Roll'!$H16*'Res Rent Roll'!$C16*(1+'Property Summary'!$L$18)^(Rents!AX$2-1),'Res Rent Roll'!$I16*'Res Rent Roll'!$C16*(1+'Property Summary'!$L$18)^(Rents!AX$2-1)))</f>
        <v>20586.97668</v>
      </c>
      <c r="AY16" s="47">
        <f>IF('Res Rent Roll'!$B16="","",IF(Rents!AY$3&lt;'Res Rent Roll'!$J16,'Res Rent Roll'!$H16*'Res Rent Roll'!$C16*(1+'Property Summary'!$L$18)^(Rents!AY$2-1),'Res Rent Roll'!$I16*'Res Rent Roll'!$C16*(1+'Property Summary'!$L$18)^(Rents!AY$2-1)))</f>
        <v>20586.97668</v>
      </c>
      <c r="AZ16" s="47">
        <f>IF('Res Rent Roll'!$B16="","",IF(Rents!AZ$3&lt;'Res Rent Roll'!$J16,'Res Rent Roll'!$H16*'Res Rent Roll'!$C16*(1+'Property Summary'!$L$18)^(Rents!AZ$2-1),'Res Rent Roll'!$I16*'Res Rent Roll'!$C16*(1+'Property Summary'!$L$18)^(Rents!AZ$2-1)))</f>
        <v>21204.585980399999</v>
      </c>
      <c r="BA16" s="47">
        <f>IF('Res Rent Roll'!$B16="","",IF(Rents!BA$3&lt;'Res Rent Roll'!$J16,'Res Rent Roll'!$H16*'Res Rent Roll'!$C16*(1+'Property Summary'!$L$18)^(Rents!BA$2-1),'Res Rent Roll'!$I16*'Res Rent Roll'!$C16*(1+'Property Summary'!$L$18)^(Rents!BA$2-1)))</f>
        <v>21204.585980399999</v>
      </c>
      <c r="BB16" s="47">
        <f>IF('Res Rent Roll'!$B16="","",IF(Rents!BB$3&lt;'Res Rent Roll'!$J16,'Res Rent Roll'!$H16*'Res Rent Roll'!$C16*(1+'Property Summary'!$L$18)^(Rents!BB$2-1),'Res Rent Roll'!$I16*'Res Rent Roll'!$C16*(1+'Property Summary'!$L$18)^(Rents!BB$2-1)))</f>
        <v>21204.585980399999</v>
      </c>
      <c r="BC16" s="47">
        <f>IF('Res Rent Roll'!$B16="","",IF(Rents!BC$3&lt;'Res Rent Roll'!$J16,'Res Rent Roll'!$H16*'Res Rent Roll'!$C16*(1+'Property Summary'!$L$18)^(Rents!BC$2-1),'Res Rent Roll'!$I16*'Res Rent Roll'!$C16*(1+'Property Summary'!$L$18)^(Rents!BC$2-1)))</f>
        <v>21204.585980399999</v>
      </c>
      <c r="BD16" s="47">
        <f>IF('Res Rent Roll'!$B16="","",IF(Rents!BD$3&lt;'Res Rent Roll'!$J16,'Res Rent Roll'!$H16*'Res Rent Roll'!$C16*(1+'Property Summary'!$L$18)^(Rents!BD$2-1),'Res Rent Roll'!$I16*'Res Rent Roll'!$C16*(1+'Property Summary'!$L$18)^(Rents!BD$2-1)))</f>
        <v>21204.585980399999</v>
      </c>
      <c r="BE16" s="47">
        <f>IF('Res Rent Roll'!$B16="","",IF(Rents!BE$3&lt;'Res Rent Roll'!$J16,'Res Rent Roll'!$H16*'Res Rent Roll'!$C16*(1+'Property Summary'!$L$18)^(Rents!BE$2-1),'Res Rent Roll'!$I16*'Res Rent Roll'!$C16*(1+'Property Summary'!$L$18)^(Rents!BE$2-1)))</f>
        <v>21204.585980399999</v>
      </c>
      <c r="BF16" s="47">
        <f>IF('Res Rent Roll'!$B16="","",IF(Rents!BF$3&lt;'Res Rent Roll'!$J16,'Res Rent Roll'!$H16*'Res Rent Roll'!$C16*(1+'Property Summary'!$L$18)^(Rents!BF$2-1),'Res Rent Roll'!$I16*'Res Rent Roll'!$C16*(1+'Property Summary'!$L$18)^(Rents!BF$2-1)))</f>
        <v>21204.585980399999</v>
      </c>
      <c r="BG16" s="47">
        <f>IF('Res Rent Roll'!$B16="","",IF(Rents!BG$3&lt;'Res Rent Roll'!$J16,'Res Rent Roll'!$H16*'Res Rent Roll'!$C16*(1+'Property Summary'!$L$18)^(Rents!BG$2-1),'Res Rent Roll'!$I16*'Res Rent Roll'!$C16*(1+'Property Summary'!$L$18)^(Rents!BG$2-1)))</f>
        <v>21204.585980399999</v>
      </c>
      <c r="BH16" s="47">
        <f>IF('Res Rent Roll'!$B16="","",IF(Rents!BH$3&lt;'Res Rent Roll'!$J16,'Res Rent Roll'!$H16*'Res Rent Roll'!$C16*(1+'Property Summary'!$L$18)^(Rents!BH$2-1),'Res Rent Roll'!$I16*'Res Rent Roll'!$C16*(1+'Property Summary'!$L$18)^(Rents!BH$2-1)))</f>
        <v>21204.585980399999</v>
      </c>
      <c r="BI16" s="47">
        <f>IF('Res Rent Roll'!$B16="","",IF(Rents!BI$3&lt;'Res Rent Roll'!$J16,'Res Rent Roll'!$H16*'Res Rent Roll'!$C16*(1+'Property Summary'!$L$18)^(Rents!BI$2-1),'Res Rent Roll'!$I16*'Res Rent Roll'!$C16*(1+'Property Summary'!$L$18)^(Rents!BI$2-1)))</f>
        <v>21204.585980399999</v>
      </c>
      <c r="BJ16" s="47">
        <f>IF('Res Rent Roll'!$B16="","",IF(Rents!BJ$3&lt;'Res Rent Roll'!$J16,'Res Rent Roll'!$H16*'Res Rent Roll'!$C16*(1+'Property Summary'!$L$18)^(Rents!BJ$2-1),'Res Rent Roll'!$I16*'Res Rent Roll'!$C16*(1+'Property Summary'!$L$18)^(Rents!BJ$2-1)))</f>
        <v>21204.585980399999</v>
      </c>
      <c r="BK16" s="47">
        <f>IF('Res Rent Roll'!$B16="","",IF(Rents!BK$3&lt;'Res Rent Roll'!$J16,'Res Rent Roll'!$H16*'Res Rent Roll'!$C16*(1+'Property Summary'!$L$18)^(Rents!BK$2-1),'Res Rent Roll'!$I16*'Res Rent Roll'!$C16*(1+'Property Summary'!$L$18)^(Rents!BK$2-1)))</f>
        <v>21204.585980399999</v>
      </c>
      <c r="BL16" s="47">
        <f>IF('Res Rent Roll'!$B16="","",IF(Rents!BL$3&lt;'Res Rent Roll'!$J16,'Res Rent Roll'!$H16*'Res Rent Roll'!$C16*(1+'Property Summary'!$L$18)^(Rents!BL$2-1),'Res Rent Roll'!$I16*'Res Rent Roll'!$C16*(1+'Property Summary'!$L$18)^(Rents!BL$2-1)))</f>
        <v>21840.723559811999</v>
      </c>
      <c r="BM16" s="47">
        <f>IF('Res Rent Roll'!$B16="","",IF(Rents!BM$3&lt;'Res Rent Roll'!$J16,'Res Rent Roll'!$H16*'Res Rent Roll'!$C16*(1+'Property Summary'!$L$18)^(Rents!BM$2-1),'Res Rent Roll'!$I16*'Res Rent Roll'!$C16*(1+'Property Summary'!$L$18)^(Rents!BM$2-1)))</f>
        <v>21840.723559811999</v>
      </c>
      <c r="BN16" s="47">
        <f>IF('Res Rent Roll'!$B16="","",IF(Rents!BN$3&lt;'Res Rent Roll'!$J16,'Res Rent Roll'!$H16*'Res Rent Roll'!$C16*(1+'Property Summary'!$L$18)^(Rents!BN$2-1),'Res Rent Roll'!$I16*'Res Rent Roll'!$C16*(1+'Property Summary'!$L$18)^(Rents!BN$2-1)))</f>
        <v>21840.723559811999</v>
      </c>
      <c r="BO16" s="47">
        <f>IF('Res Rent Roll'!$B16="","",IF(Rents!BO$3&lt;'Res Rent Roll'!$J16,'Res Rent Roll'!$H16*'Res Rent Roll'!$C16*(1+'Property Summary'!$L$18)^(Rents!BO$2-1),'Res Rent Roll'!$I16*'Res Rent Roll'!$C16*(1+'Property Summary'!$L$18)^(Rents!BO$2-1)))</f>
        <v>21840.723559811999</v>
      </c>
      <c r="BP16" s="47">
        <f>IF('Res Rent Roll'!$B16="","",IF(Rents!BP$3&lt;'Res Rent Roll'!$J16,'Res Rent Roll'!$H16*'Res Rent Roll'!$C16*(1+'Property Summary'!$L$18)^(Rents!BP$2-1),'Res Rent Roll'!$I16*'Res Rent Roll'!$C16*(1+'Property Summary'!$L$18)^(Rents!BP$2-1)))</f>
        <v>21840.723559811999</v>
      </c>
      <c r="BQ16" s="47">
        <f>IF('Res Rent Roll'!$B16="","",IF(Rents!BQ$3&lt;'Res Rent Roll'!$J16,'Res Rent Roll'!$H16*'Res Rent Roll'!$C16*(1+'Property Summary'!$L$18)^(Rents!BQ$2-1),'Res Rent Roll'!$I16*'Res Rent Roll'!$C16*(1+'Property Summary'!$L$18)^(Rents!BQ$2-1)))</f>
        <v>21840.723559811999</v>
      </c>
      <c r="BR16" s="47">
        <f>IF('Res Rent Roll'!$B16="","",IF(Rents!BR$3&lt;'Res Rent Roll'!$J16,'Res Rent Roll'!$H16*'Res Rent Roll'!$C16*(1+'Property Summary'!$L$18)^(Rents!BR$2-1),'Res Rent Roll'!$I16*'Res Rent Roll'!$C16*(1+'Property Summary'!$L$18)^(Rents!BR$2-1)))</f>
        <v>21840.723559811999</v>
      </c>
      <c r="BS16" s="47">
        <f>IF('Res Rent Roll'!$B16="","",IF(Rents!BS$3&lt;'Res Rent Roll'!$J16,'Res Rent Roll'!$H16*'Res Rent Roll'!$C16*(1+'Property Summary'!$L$18)^(Rents!BS$2-1),'Res Rent Roll'!$I16*'Res Rent Roll'!$C16*(1+'Property Summary'!$L$18)^(Rents!BS$2-1)))</f>
        <v>21840.723559811999</v>
      </c>
      <c r="BT16" s="47">
        <f>IF('Res Rent Roll'!$B16="","",IF(Rents!BT$3&lt;'Res Rent Roll'!$J16,'Res Rent Roll'!$H16*'Res Rent Roll'!$C16*(1+'Property Summary'!$L$18)^(Rents!BT$2-1),'Res Rent Roll'!$I16*'Res Rent Roll'!$C16*(1+'Property Summary'!$L$18)^(Rents!BT$2-1)))</f>
        <v>21840.723559811999</v>
      </c>
      <c r="BU16" s="47">
        <f>IF('Res Rent Roll'!$B16="","",IF(Rents!BU$3&lt;'Res Rent Roll'!$J16,'Res Rent Roll'!$H16*'Res Rent Roll'!$C16*(1+'Property Summary'!$L$18)^(Rents!BU$2-1),'Res Rent Roll'!$I16*'Res Rent Roll'!$C16*(1+'Property Summary'!$L$18)^(Rents!BU$2-1)))</f>
        <v>21840.723559811999</v>
      </c>
      <c r="BV16" s="47">
        <f>IF('Res Rent Roll'!$B16="","",IF(Rents!BV$3&lt;'Res Rent Roll'!$J16,'Res Rent Roll'!$H16*'Res Rent Roll'!$C16*(1+'Property Summary'!$L$18)^(Rents!BV$2-1),'Res Rent Roll'!$I16*'Res Rent Roll'!$C16*(1+'Property Summary'!$L$18)^(Rents!BV$2-1)))</f>
        <v>21840.723559811999</v>
      </c>
      <c r="BW16" s="47">
        <f>IF('Res Rent Roll'!$B16="","",IF(Rents!BW$3&lt;'Res Rent Roll'!$J16,'Res Rent Roll'!$H16*'Res Rent Roll'!$C16*(1+'Property Summary'!$L$18)^(Rents!BW$2-1),'Res Rent Roll'!$I16*'Res Rent Roll'!$C16*(1+'Property Summary'!$L$18)^(Rents!BW$2-1)))</f>
        <v>21840.723559811999</v>
      </c>
      <c r="BX16" s="47">
        <f>IF('Res Rent Roll'!$B16="","",IF(Rents!BX$3&lt;'Res Rent Roll'!$J16,'Res Rent Roll'!$H16*'Res Rent Roll'!$C16*(1+'Property Summary'!$L$18)^(Rents!BX$2-1),'Res Rent Roll'!$I16*'Res Rent Roll'!$C16*(1+'Property Summary'!$L$18)^(Rents!BX$2-1)))</f>
        <v>22495.945266606359</v>
      </c>
      <c r="BY16" s="47">
        <f>IF('Res Rent Roll'!$B16="","",IF(Rents!BY$3&lt;'Res Rent Roll'!$J16,'Res Rent Roll'!$H16*'Res Rent Roll'!$C16*(1+'Property Summary'!$L$18)^(Rents!BY$2-1),'Res Rent Roll'!$I16*'Res Rent Roll'!$C16*(1+'Property Summary'!$L$18)^(Rents!BY$2-1)))</f>
        <v>22495.945266606359</v>
      </c>
      <c r="BZ16" s="47">
        <f>IF('Res Rent Roll'!$B16="","",IF(Rents!BZ$3&lt;'Res Rent Roll'!$J16,'Res Rent Roll'!$H16*'Res Rent Roll'!$C16*(1+'Property Summary'!$L$18)^(Rents!BZ$2-1),'Res Rent Roll'!$I16*'Res Rent Roll'!$C16*(1+'Property Summary'!$L$18)^(Rents!BZ$2-1)))</f>
        <v>22495.945266606359</v>
      </c>
      <c r="CA16" s="47">
        <f>IF('Res Rent Roll'!$B16="","",IF(Rents!CA$3&lt;'Res Rent Roll'!$J16,'Res Rent Roll'!$H16*'Res Rent Roll'!$C16*(1+'Property Summary'!$L$18)^(Rents!CA$2-1),'Res Rent Roll'!$I16*'Res Rent Roll'!$C16*(1+'Property Summary'!$L$18)^(Rents!CA$2-1)))</f>
        <v>22495.945266606359</v>
      </c>
      <c r="CB16" s="47">
        <f>IF('Res Rent Roll'!$B16="","",IF(Rents!CB$3&lt;'Res Rent Roll'!$J16,'Res Rent Roll'!$H16*'Res Rent Roll'!$C16*(1+'Property Summary'!$L$18)^(Rents!CB$2-1),'Res Rent Roll'!$I16*'Res Rent Roll'!$C16*(1+'Property Summary'!$L$18)^(Rents!CB$2-1)))</f>
        <v>22495.945266606359</v>
      </c>
      <c r="CC16" s="47">
        <f>IF('Res Rent Roll'!$B16="","",IF(Rents!CC$3&lt;'Res Rent Roll'!$J16,'Res Rent Roll'!$H16*'Res Rent Roll'!$C16*(1+'Property Summary'!$L$18)^(Rents!CC$2-1),'Res Rent Roll'!$I16*'Res Rent Roll'!$C16*(1+'Property Summary'!$L$18)^(Rents!CC$2-1)))</f>
        <v>22495.945266606359</v>
      </c>
      <c r="CD16" s="47">
        <f>IF('Res Rent Roll'!$B16="","",IF(Rents!CD$3&lt;'Res Rent Roll'!$J16,'Res Rent Roll'!$H16*'Res Rent Roll'!$C16*(1+'Property Summary'!$L$18)^(Rents!CD$2-1),'Res Rent Roll'!$I16*'Res Rent Roll'!$C16*(1+'Property Summary'!$L$18)^(Rents!CD$2-1)))</f>
        <v>22495.945266606359</v>
      </c>
      <c r="CE16" s="47">
        <f>IF('Res Rent Roll'!$B16="","",IF(Rents!CE$3&lt;'Res Rent Roll'!$J16,'Res Rent Roll'!$H16*'Res Rent Roll'!$C16*(1+'Property Summary'!$L$18)^(Rents!CE$2-1),'Res Rent Roll'!$I16*'Res Rent Roll'!$C16*(1+'Property Summary'!$L$18)^(Rents!CE$2-1)))</f>
        <v>22495.945266606359</v>
      </c>
      <c r="CF16" s="47">
        <f>IF('Res Rent Roll'!$B16="","",IF(Rents!CF$3&lt;'Res Rent Roll'!$J16,'Res Rent Roll'!$H16*'Res Rent Roll'!$C16*(1+'Property Summary'!$L$18)^(Rents!CF$2-1),'Res Rent Roll'!$I16*'Res Rent Roll'!$C16*(1+'Property Summary'!$L$18)^(Rents!CF$2-1)))</f>
        <v>22495.945266606359</v>
      </c>
      <c r="CG16" s="47">
        <f>IF('Res Rent Roll'!$B16="","",IF(Rents!CG$3&lt;'Res Rent Roll'!$J16,'Res Rent Roll'!$H16*'Res Rent Roll'!$C16*(1+'Property Summary'!$L$18)^(Rents!CG$2-1),'Res Rent Roll'!$I16*'Res Rent Roll'!$C16*(1+'Property Summary'!$L$18)^(Rents!CG$2-1)))</f>
        <v>22495.945266606359</v>
      </c>
      <c r="CH16" s="47">
        <f>IF('Res Rent Roll'!$B16="","",IF(Rents!CH$3&lt;'Res Rent Roll'!$J16,'Res Rent Roll'!$H16*'Res Rent Roll'!$C16*(1+'Property Summary'!$L$18)^(Rents!CH$2-1),'Res Rent Roll'!$I16*'Res Rent Roll'!$C16*(1+'Property Summary'!$L$18)^(Rents!CH$2-1)))</f>
        <v>22495.945266606359</v>
      </c>
      <c r="CI16" s="47">
        <f>IF('Res Rent Roll'!$B16="","",IF(Rents!CI$3&lt;'Res Rent Roll'!$J16,'Res Rent Roll'!$H16*'Res Rent Roll'!$C16*(1+'Property Summary'!$L$18)^(Rents!CI$2-1),'Res Rent Roll'!$I16*'Res Rent Roll'!$C16*(1+'Property Summary'!$L$18)^(Rents!CI$2-1)))</f>
        <v>22495.945266606359</v>
      </c>
      <c r="CJ16" s="47">
        <f>IF('Res Rent Roll'!$B16="","",IF(Rents!CJ$3&lt;'Res Rent Roll'!$J16,'Res Rent Roll'!$H16*'Res Rent Roll'!$C16*(1+'Property Summary'!$L$18)^(Rents!CJ$2-1),'Res Rent Roll'!$I16*'Res Rent Roll'!$C16*(1+'Property Summary'!$L$18)^(Rents!CJ$2-1)))</f>
        <v>23170.823624604549</v>
      </c>
      <c r="CK16" s="47">
        <f>IF('Res Rent Roll'!$B16="","",IF(Rents!CK$3&lt;'Res Rent Roll'!$J16,'Res Rent Roll'!$H16*'Res Rent Roll'!$C16*(1+'Property Summary'!$L$18)^(Rents!CK$2-1),'Res Rent Roll'!$I16*'Res Rent Roll'!$C16*(1+'Property Summary'!$L$18)^(Rents!CK$2-1)))</f>
        <v>23170.823624604549</v>
      </c>
      <c r="CL16" s="47">
        <f>IF('Res Rent Roll'!$B16="","",IF(Rents!CL$3&lt;'Res Rent Roll'!$J16,'Res Rent Roll'!$H16*'Res Rent Roll'!$C16*(1+'Property Summary'!$L$18)^(Rents!CL$2-1),'Res Rent Roll'!$I16*'Res Rent Roll'!$C16*(1+'Property Summary'!$L$18)^(Rents!CL$2-1)))</f>
        <v>23170.823624604549</v>
      </c>
      <c r="CM16" s="47">
        <f>IF('Res Rent Roll'!$B16="","",IF(Rents!CM$3&lt;'Res Rent Roll'!$J16,'Res Rent Roll'!$H16*'Res Rent Roll'!$C16*(1+'Property Summary'!$L$18)^(Rents!CM$2-1),'Res Rent Roll'!$I16*'Res Rent Roll'!$C16*(1+'Property Summary'!$L$18)^(Rents!CM$2-1)))</f>
        <v>23170.823624604549</v>
      </c>
      <c r="CN16" s="47">
        <f>IF('Res Rent Roll'!$B16="","",IF(Rents!CN$3&lt;'Res Rent Roll'!$J16,'Res Rent Roll'!$H16*'Res Rent Roll'!$C16*(1+'Property Summary'!$L$18)^(Rents!CN$2-1),'Res Rent Roll'!$I16*'Res Rent Roll'!$C16*(1+'Property Summary'!$L$18)^(Rents!CN$2-1)))</f>
        <v>23170.823624604549</v>
      </c>
      <c r="CO16" s="47">
        <f>IF('Res Rent Roll'!$B16="","",IF(Rents!CO$3&lt;'Res Rent Roll'!$J16,'Res Rent Roll'!$H16*'Res Rent Roll'!$C16*(1+'Property Summary'!$L$18)^(Rents!CO$2-1),'Res Rent Roll'!$I16*'Res Rent Roll'!$C16*(1+'Property Summary'!$L$18)^(Rents!CO$2-1)))</f>
        <v>23170.823624604549</v>
      </c>
      <c r="CP16" s="47">
        <f>IF('Res Rent Roll'!$B16="","",IF(Rents!CP$3&lt;'Res Rent Roll'!$J16,'Res Rent Roll'!$H16*'Res Rent Roll'!$C16*(1+'Property Summary'!$L$18)^(Rents!CP$2-1),'Res Rent Roll'!$I16*'Res Rent Roll'!$C16*(1+'Property Summary'!$L$18)^(Rents!CP$2-1)))</f>
        <v>23170.823624604549</v>
      </c>
      <c r="CQ16" s="47">
        <f>IF('Res Rent Roll'!$B16="","",IF(Rents!CQ$3&lt;'Res Rent Roll'!$J16,'Res Rent Roll'!$H16*'Res Rent Roll'!$C16*(1+'Property Summary'!$L$18)^(Rents!CQ$2-1),'Res Rent Roll'!$I16*'Res Rent Roll'!$C16*(1+'Property Summary'!$L$18)^(Rents!CQ$2-1)))</f>
        <v>23170.823624604549</v>
      </c>
      <c r="CR16" s="47">
        <f>IF('Res Rent Roll'!$B16="","",IF(Rents!CR$3&lt;'Res Rent Roll'!$J16,'Res Rent Roll'!$H16*'Res Rent Roll'!$C16*(1+'Property Summary'!$L$18)^(Rents!CR$2-1),'Res Rent Roll'!$I16*'Res Rent Roll'!$C16*(1+'Property Summary'!$L$18)^(Rents!CR$2-1)))</f>
        <v>23170.823624604549</v>
      </c>
      <c r="CS16" s="47">
        <f>IF('Res Rent Roll'!$B16="","",IF(Rents!CS$3&lt;'Res Rent Roll'!$J16,'Res Rent Roll'!$H16*'Res Rent Roll'!$C16*(1+'Property Summary'!$L$18)^(Rents!CS$2-1),'Res Rent Roll'!$I16*'Res Rent Roll'!$C16*(1+'Property Summary'!$L$18)^(Rents!CS$2-1)))</f>
        <v>23170.823624604549</v>
      </c>
      <c r="CT16" s="47">
        <f>IF('Res Rent Roll'!$B16="","",IF(Rents!CT$3&lt;'Res Rent Roll'!$J16,'Res Rent Roll'!$H16*'Res Rent Roll'!$C16*(1+'Property Summary'!$L$18)^(Rents!CT$2-1),'Res Rent Roll'!$I16*'Res Rent Roll'!$C16*(1+'Property Summary'!$L$18)^(Rents!CT$2-1)))</f>
        <v>23170.823624604549</v>
      </c>
      <c r="CU16" s="47">
        <f>IF('Res Rent Roll'!$B16="","",IF(Rents!CU$3&lt;'Res Rent Roll'!$J16,'Res Rent Roll'!$H16*'Res Rent Roll'!$C16*(1+'Property Summary'!$L$18)^(Rents!CU$2-1),'Res Rent Roll'!$I16*'Res Rent Roll'!$C16*(1+'Property Summary'!$L$18)^(Rents!CU$2-1)))</f>
        <v>23170.823624604549</v>
      </c>
      <c r="CV16" s="47">
        <f>IF('Res Rent Roll'!$B16="","",IF(Rents!CV$3&lt;'Res Rent Roll'!$J16,'Res Rent Roll'!$H16*'Res Rent Roll'!$C16*(1+'Property Summary'!$L$18)^(Rents!CV$2-1),'Res Rent Roll'!$I16*'Res Rent Roll'!$C16*(1+'Property Summary'!$L$18)^(Rents!CV$2-1)))</f>
        <v>23865.948333342683</v>
      </c>
      <c r="CW16" s="47">
        <f>IF('Res Rent Roll'!$B16="","",IF(Rents!CW$3&lt;'Res Rent Roll'!$J16,'Res Rent Roll'!$H16*'Res Rent Roll'!$C16*(1+'Property Summary'!$L$18)^(Rents!CW$2-1),'Res Rent Roll'!$I16*'Res Rent Roll'!$C16*(1+'Property Summary'!$L$18)^(Rents!CW$2-1)))</f>
        <v>23865.948333342683</v>
      </c>
      <c r="CX16" s="47">
        <f>IF('Res Rent Roll'!$B16="","",IF(Rents!CX$3&lt;'Res Rent Roll'!$J16,'Res Rent Roll'!$H16*'Res Rent Roll'!$C16*(1+'Property Summary'!$L$18)^(Rents!CX$2-1),'Res Rent Roll'!$I16*'Res Rent Roll'!$C16*(1+'Property Summary'!$L$18)^(Rents!CX$2-1)))</f>
        <v>23865.948333342683</v>
      </c>
      <c r="CY16" s="47">
        <f>IF('Res Rent Roll'!$B16="","",IF(Rents!CY$3&lt;'Res Rent Roll'!$J16,'Res Rent Roll'!$H16*'Res Rent Roll'!$C16*(1+'Property Summary'!$L$18)^(Rents!CY$2-1),'Res Rent Roll'!$I16*'Res Rent Roll'!$C16*(1+'Property Summary'!$L$18)^(Rents!CY$2-1)))</f>
        <v>23865.948333342683</v>
      </c>
      <c r="CZ16" s="47">
        <f>IF('Res Rent Roll'!$B16="","",IF(Rents!CZ$3&lt;'Res Rent Roll'!$J16,'Res Rent Roll'!$H16*'Res Rent Roll'!$C16*(1+'Property Summary'!$L$18)^(Rents!CZ$2-1),'Res Rent Roll'!$I16*'Res Rent Roll'!$C16*(1+'Property Summary'!$L$18)^(Rents!CZ$2-1)))</f>
        <v>23865.948333342683</v>
      </c>
      <c r="DA16" s="47">
        <f>IF('Res Rent Roll'!$B16="","",IF(Rents!DA$3&lt;'Res Rent Roll'!$J16,'Res Rent Roll'!$H16*'Res Rent Roll'!$C16*(1+'Property Summary'!$L$18)^(Rents!DA$2-1),'Res Rent Roll'!$I16*'Res Rent Roll'!$C16*(1+'Property Summary'!$L$18)^(Rents!DA$2-1)))</f>
        <v>23865.948333342683</v>
      </c>
      <c r="DB16" s="47">
        <f>IF('Res Rent Roll'!$B16="","",IF(Rents!DB$3&lt;'Res Rent Roll'!$J16,'Res Rent Roll'!$H16*'Res Rent Roll'!$C16*(1+'Property Summary'!$L$18)^(Rents!DB$2-1),'Res Rent Roll'!$I16*'Res Rent Roll'!$C16*(1+'Property Summary'!$L$18)^(Rents!DB$2-1)))</f>
        <v>23865.948333342683</v>
      </c>
      <c r="DC16" s="47">
        <f>IF('Res Rent Roll'!$B16="","",IF(Rents!DC$3&lt;'Res Rent Roll'!$J16,'Res Rent Roll'!$H16*'Res Rent Roll'!$C16*(1+'Property Summary'!$L$18)^(Rents!DC$2-1),'Res Rent Roll'!$I16*'Res Rent Roll'!$C16*(1+'Property Summary'!$L$18)^(Rents!DC$2-1)))</f>
        <v>23865.948333342683</v>
      </c>
      <c r="DD16" s="47">
        <f>IF('Res Rent Roll'!$B16="","",IF(Rents!DD$3&lt;'Res Rent Roll'!$J16,'Res Rent Roll'!$H16*'Res Rent Roll'!$C16*(1+'Property Summary'!$L$18)^(Rents!DD$2-1),'Res Rent Roll'!$I16*'Res Rent Roll'!$C16*(1+'Property Summary'!$L$18)^(Rents!DD$2-1)))</f>
        <v>23865.948333342683</v>
      </c>
      <c r="DE16" s="47">
        <f>IF('Res Rent Roll'!$B16="","",IF(Rents!DE$3&lt;'Res Rent Roll'!$J16,'Res Rent Roll'!$H16*'Res Rent Roll'!$C16*(1+'Property Summary'!$L$18)^(Rents!DE$2-1),'Res Rent Roll'!$I16*'Res Rent Roll'!$C16*(1+'Property Summary'!$L$18)^(Rents!DE$2-1)))</f>
        <v>23865.948333342683</v>
      </c>
      <c r="DF16" s="47">
        <f>IF('Res Rent Roll'!$B16="","",IF(Rents!DF$3&lt;'Res Rent Roll'!$J16,'Res Rent Roll'!$H16*'Res Rent Roll'!$C16*(1+'Property Summary'!$L$18)^(Rents!DF$2-1),'Res Rent Roll'!$I16*'Res Rent Roll'!$C16*(1+'Property Summary'!$L$18)^(Rents!DF$2-1)))</f>
        <v>23865.948333342683</v>
      </c>
      <c r="DG16" s="47">
        <f>IF('Res Rent Roll'!$B16="","",IF(Rents!DG$3&lt;'Res Rent Roll'!$J16,'Res Rent Roll'!$H16*'Res Rent Roll'!$C16*(1+'Property Summary'!$L$18)^(Rents!DG$2-1),'Res Rent Roll'!$I16*'Res Rent Roll'!$C16*(1+'Property Summary'!$L$18)^(Rents!DG$2-1)))</f>
        <v>23865.948333342683</v>
      </c>
      <c r="DH16" s="47">
        <f>IF('Res Rent Roll'!$B16="","",IF(Rents!DH$3&lt;'Res Rent Roll'!$J16,'Res Rent Roll'!$H16*'Res Rent Roll'!$C16*(1+'Property Summary'!$L$18)^(Rents!DH$2-1),'Res Rent Roll'!$I16*'Res Rent Roll'!$C16*(1+'Property Summary'!$L$18)^(Rents!DH$2-1)))</f>
        <v>24581.926783342966</v>
      </c>
      <c r="DI16" s="47">
        <f>IF('Res Rent Roll'!$B16="","",IF(Rents!DI$3&lt;'Res Rent Roll'!$J16,'Res Rent Roll'!$H16*'Res Rent Roll'!$C16*(1+'Property Summary'!$L$18)^(Rents!DI$2-1),'Res Rent Roll'!$I16*'Res Rent Roll'!$C16*(1+'Property Summary'!$L$18)^(Rents!DI$2-1)))</f>
        <v>24581.926783342966</v>
      </c>
      <c r="DJ16" s="47">
        <f>IF('Res Rent Roll'!$B16="","",IF(Rents!DJ$3&lt;'Res Rent Roll'!$J16,'Res Rent Roll'!$H16*'Res Rent Roll'!$C16*(1+'Property Summary'!$L$18)^(Rents!DJ$2-1),'Res Rent Roll'!$I16*'Res Rent Roll'!$C16*(1+'Property Summary'!$L$18)^(Rents!DJ$2-1)))</f>
        <v>24581.926783342966</v>
      </c>
      <c r="DK16" s="47">
        <f>IF('Res Rent Roll'!$B16="","",IF(Rents!DK$3&lt;'Res Rent Roll'!$J16,'Res Rent Roll'!$H16*'Res Rent Roll'!$C16*(1+'Property Summary'!$L$18)^(Rents!DK$2-1),'Res Rent Roll'!$I16*'Res Rent Roll'!$C16*(1+'Property Summary'!$L$18)^(Rents!DK$2-1)))</f>
        <v>24581.926783342966</v>
      </c>
      <c r="DL16" s="47">
        <f>IF('Res Rent Roll'!$B16="","",IF(Rents!DL$3&lt;'Res Rent Roll'!$J16,'Res Rent Roll'!$H16*'Res Rent Roll'!$C16*(1+'Property Summary'!$L$18)^(Rents!DL$2-1),'Res Rent Roll'!$I16*'Res Rent Roll'!$C16*(1+'Property Summary'!$L$18)^(Rents!DL$2-1)))</f>
        <v>24581.926783342966</v>
      </c>
      <c r="DM16" s="47">
        <f>IF('Res Rent Roll'!$B16="","",IF(Rents!DM$3&lt;'Res Rent Roll'!$J16,'Res Rent Roll'!$H16*'Res Rent Roll'!$C16*(1+'Property Summary'!$L$18)^(Rents!DM$2-1),'Res Rent Roll'!$I16*'Res Rent Roll'!$C16*(1+'Property Summary'!$L$18)^(Rents!DM$2-1)))</f>
        <v>24581.926783342966</v>
      </c>
      <c r="DN16" s="47">
        <f>IF('Res Rent Roll'!$B16="","",IF(Rents!DN$3&lt;'Res Rent Roll'!$J16,'Res Rent Roll'!$H16*'Res Rent Roll'!$C16*(1+'Property Summary'!$L$18)^(Rents!DN$2-1),'Res Rent Roll'!$I16*'Res Rent Roll'!$C16*(1+'Property Summary'!$L$18)^(Rents!DN$2-1)))</f>
        <v>24581.926783342966</v>
      </c>
      <c r="DO16" s="47">
        <f>IF('Res Rent Roll'!$B16="","",IF(Rents!DO$3&lt;'Res Rent Roll'!$J16,'Res Rent Roll'!$H16*'Res Rent Roll'!$C16*(1+'Property Summary'!$L$18)^(Rents!DO$2-1),'Res Rent Roll'!$I16*'Res Rent Roll'!$C16*(1+'Property Summary'!$L$18)^(Rents!DO$2-1)))</f>
        <v>24581.926783342966</v>
      </c>
      <c r="DP16" s="47">
        <f>IF('Res Rent Roll'!$B16="","",IF(Rents!DP$3&lt;'Res Rent Roll'!$J16,'Res Rent Roll'!$H16*'Res Rent Roll'!$C16*(1+'Property Summary'!$L$18)^(Rents!DP$2-1),'Res Rent Roll'!$I16*'Res Rent Roll'!$C16*(1+'Property Summary'!$L$18)^(Rents!DP$2-1)))</f>
        <v>24581.926783342966</v>
      </c>
      <c r="DQ16" s="47">
        <f>IF('Res Rent Roll'!$B16="","",IF(Rents!DQ$3&lt;'Res Rent Roll'!$J16,'Res Rent Roll'!$H16*'Res Rent Roll'!$C16*(1+'Property Summary'!$L$18)^(Rents!DQ$2-1),'Res Rent Roll'!$I16*'Res Rent Roll'!$C16*(1+'Property Summary'!$L$18)^(Rents!DQ$2-1)))</f>
        <v>24581.926783342966</v>
      </c>
      <c r="DR16" s="47">
        <f>IF('Res Rent Roll'!$B16="","",IF(Rents!DR$3&lt;'Res Rent Roll'!$J16,'Res Rent Roll'!$H16*'Res Rent Roll'!$C16*(1+'Property Summary'!$L$18)^(Rents!DR$2-1),'Res Rent Roll'!$I16*'Res Rent Roll'!$C16*(1+'Property Summary'!$L$18)^(Rents!DR$2-1)))</f>
        <v>24581.926783342966</v>
      </c>
      <c r="DS16" s="47">
        <f>IF('Res Rent Roll'!$B16="","",IF(Rents!DS$3&lt;'Res Rent Roll'!$J16,'Res Rent Roll'!$H16*'Res Rent Roll'!$C16*(1+'Property Summary'!$L$18)^(Rents!DS$2-1),'Res Rent Roll'!$I16*'Res Rent Roll'!$C16*(1+'Property Summary'!$L$18)^(Rents!DS$2-1)))</f>
        <v>24581.926783342966</v>
      </c>
      <c r="DT16" s="47">
        <f>IF('Res Rent Roll'!$B16="","",IF(Rents!DT$3&lt;'Res Rent Roll'!$J16,'Res Rent Roll'!$H16*'Res Rent Roll'!$C16*(1+'Property Summary'!$L$18)^(Rents!DT$2-1),'Res Rent Roll'!$I16*'Res Rent Roll'!$C16*(1+'Property Summary'!$L$18)^(Rents!DT$2-1)))</f>
        <v>25319.384586843255</v>
      </c>
      <c r="DU16" s="47">
        <f>IF('Res Rent Roll'!$B16="","",IF(Rents!DU$3&lt;'Res Rent Roll'!$J16,'Res Rent Roll'!$H16*'Res Rent Roll'!$C16*(1+'Property Summary'!$L$18)^(Rents!DU$2-1),'Res Rent Roll'!$I16*'Res Rent Roll'!$C16*(1+'Property Summary'!$L$18)^(Rents!DU$2-1)))</f>
        <v>25319.384586843255</v>
      </c>
      <c r="DV16" s="47">
        <f>IF('Res Rent Roll'!$B16="","",IF(Rents!DV$3&lt;'Res Rent Roll'!$J16,'Res Rent Roll'!$H16*'Res Rent Roll'!$C16*(1+'Property Summary'!$L$18)^(Rents!DV$2-1),'Res Rent Roll'!$I16*'Res Rent Roll'!$C16*(1+'Property Summary'!$L$18)^(Rents!DV$2-1)))</f>
        <v>25319.384586843255</v>
      </c>
      <c r="DW16" s="47">
        <f>IF('Res Rent Roll'!$B16="","",IF(Rents!DW$3&lt;'Res Rent Roll'!$J16,'Res Rent Roll'!$H16*'Res Rent Roll'!$C16*(1+'Property Summary'!$L$18)^(Rents!DW$2-1),'Res Rent Roll'!$I16*'Res Rent Roll'!$C16*(1+'Property Summary'!$L$18)^(Rents!DW$2-1)))</f>
        <v>25319.384586843255</v>
      </c>
      <c r="DX16" s="47">
        <f>IF('Res Rent Roll'!$B16="","",IF(Rents!DX$3&lt;'Res Rent Roll'!$J16,'Res Rent Roll'!$H16*'Res Rent Roll'!$C16*(1+'Property Summary'!$L$18)^(Rents!DX$2-1),'Res Rent Roll'!$I16*'Res Rent Roll'!$C16*(1+'Property Summary'!$L$18)^(Rents!DX$2-1)))</f>
        <v>25319.384586843255</v>
      </c>
      <c r="DY16" s="47">
        <f>IF('Res Rent Roll'!$B16="","",IF(Rents!DY$3&lt;'Res Rent Roll'!$J16,'Res Rent Roll'!$H16*'Res Rent Roll'!$C16*(1+'Property Summary'!$L$18)^(Rents!DY$2-1),'Res Rent Roll'!$I16*'Res Rent Roll'!$C16*(1+'Property Summary'!$L$18)^(Rents!DY$2-1)))</f>
        <v>25319.384586843255</v>
      </c>
      <c r="DZ16" s="47">
        <f>IF('Res Rent Roll'!$B16="","",IF(Rents!DZ$3&lt;'Res Rent Roll'!$J16,'Res Rent Roll'!$H16*'Res Rent Roll'!$C16*(1+'Property Summary'!$L$18)^(Rents!DZ$2-1),'Res Rent Roll'!$I16*'Res Rent Roll'!$C16*(1+'Property Summary'!$L$18)^(Rents!DZ$2-1)))</f>
        <v>25319.384586843255</v>
      </c>
      <c r="EA16" s="47">
        <f>IF('Res Rent Roll'!$B16="","",IF(Rents!EA$3&lt;'Res Rent Roll'!$J16,'Res Rent Roll'!$H16*'Res Rent Roll'!$C16*(1+'Property Summary'!$L$18)^(Rents!EA$2-1),'Res Rent Roll'!$I16*'Res Rent Roll'!$C16*(1+'Property Summary'!$L$18)^(Rents!EA$2-1)))</f>
        <v>25319.384586843255</v>
      </c>
      <c r="EB16" s="47">
        <f>IF('Res Rent Roll'!$B16="","",IF(Rents!EB$3&lt;'Res Rent Roll'!$J16,'Res Rent Roll'!$H16*'Res Rent Roll'!$C16*(1+'Property Summary'!$L$18)^(Rents!EB$2-1),'Res Rent Roll'!$I16*'Res Rent Roll'!$C16*(1+'Property Summary'!$L$18)^(Rents!EB$2-1)))</f>
        <v>25319.384586843255</v>
      </c>
      <c r="EC16" s="47">
        <f>IF('Res Rent Roll'!$B16="","",IF(Rents!EC$3&lt;'Res Rent Roll'!$J16,'Res Rent Roll'!$H16*'Res Rent Roll'!$C16*(1+'Property Summary'!$L$18)^(Rents!EC$2-1),'Res Rent Roll'!$I16*'Res Rent Roll'!$C16*(1+'Property Summary'!$L$18)^(Rents!EC$2-1)))</f>
        <v>25319.384586843255</v>
      </c>
      <c r="ED16" s="47">
        <f>IF('Res Rent Roll'!$B16="","",IF(Rents!ED$3&lt;'Res Rent Roll'!$J16,'Res Rent Roll'!$H16*'Res Rent Roll'!$C16*(1+'Property Summary'!$L$18)^(Rents!ED$2-1),'Res Rent Roll'!$I16*'Res Rent Roll'!$C16*(1+'Property Summary'!$L$18)^(Rents!ED$2-1)))</f>
        <v>25319.384586843255</v>
      </c>
      <c r="EE16" s="47">
        <f>IF('Res Rent Roll'!$B16="","",IF(Rents!EE$3&lt;'Res Rent Roll'!$J16,'Res Rent Roll'!$H16*'Res Rent Roll'!$C16*(1+'Property Summary'!$L$18)^(Rents!EE$2-1),'Res Rent Roll'!$I16*'Res Rent Roll'!$C16*(1+'Property Summary'!$L$18)^(Rents!EE$2-1)))</f>
        <v>25319.384586843255</v>
      </c>
      <c r="EF16" s="47">
        <f>IF('Res Rent Roll'!$B16="","",IF(Rents!EF$3&lt;'Res Rent Roll'!$J16,'Res Rent Roll'!$H16*'Res Rent Roll'!$C16*(1+'Property Summary'!$L$18)^(Rents!EF$2-1),'Res Rent Roll'!$I16*'Res Rent Roll'!$C16*(1+'Property Summary'!$L$18)^(Rents!EF$2-1)))</f>
        <v>26078.966124448554</v>
      </c>
      <c r="EG16" s="47">
        <f>IF('Res Rent Roll'!$B16="","",IF(Rents!EG$3&lt;'Res Rent Roll'!$J16,'Res Rent Roll'!$H16*'Res Rent Roll'!$C16*(1+'Property Summary'!$L$18)^(Rents!EG$2-1),'Res Rent Roll'!$I16*'Res Rent Roll'!$C16*(1+'Property Summary'!$L$18)^(Rents!EG$2-1)))</f>
        <v>26078.966124448554</v>
      </c>
      <c r="EH16" s="47">
        <f>IF('Res Rent Roll'!$B16="","",IF(Rents!EH$3&lt;'Res Rent Roll'!$J16,'Res Rent Roll'!$H16*'Res Rent Roll'!$C16*(1+'Property Summary'!$L$18)^(Rents!EH$2-1),'Res Rent Roll'!$I16*'Res Rent Roll'!$C16*(1+'Property Summary'!$L$18)^(Rents!EH$2-1)))</f>
        <v>26078.966124448554</v>
      </c>
      <c r="EI16" s="47">
        <f>IF('Res Rent Roll'!$B16="","",IF(Rents!EI$3&lt;'Res Rent Roll'!$J16,'Res Rent Roll'!$H16*'Res Rent Roll'!$C16*(1+'Property Summary'!$L$18)^(Rents!EI$2-1),'Res Rent Roll'!$I16*'Res Rent Roll'!$C16*(1+'Property Summary'!$L$18)^(Rents!EI$2-1)))</f>
        <v>26078.966124448554</v>
      </c>
      <c r="EJ16" s="47">
        <f>IF('Res Rent Roll'!$B16="","",IF(Rents!EJ$3&lt;'Res Rent Roll'!$J16,'Res Rent Roll'!$H16*'Res Rent Roll'!$C16*(1+'Property Summary'!$L$18)^(Rents!EJ$2-1),'Res Rent Roll'!$I16*'Res Rent Roll'!$C16*(1+'Property Summary'!$L$18)^(Rents!EJ$2-1)))</f>
        <v>26078.966124448554</v>
      </c>
      <c r="EK16" s="47">
        <f>IF('Res Rent Roll'!$B16="","",IF(Rents!EK$3&lt;'Res Rent Roll'!$J16,'Res Rent Roll'!$H16*'Res Rent Roll'!$C16*(1+'Property Summary'!$L$18)^(Rents!EK$2-1),'Res Rent Roll'!$I16*'Res Rent Roll'!$C16*(1+'Property Summary'!$L$18)^(Rents!EK$2-1)))</f>
        <v>26078.966124448554</v>
      </c>
      <c r="EL16" s="47">
        <f>IF('Res Rent Roll'!$B16="","",IF(Rents!EL$3&lt;'Res Rent Roll'!$J16,'Res Rent Roll'!$H16*'Res Rent Roll'!$C16*(1+'Property Summary'!$L$18)^(Rents!EL$2-1),'Res Rent Roll'!$I16*'Res Rent Roll'!$C16*(1+'Property Summary'!$L$18)^(Rents!EL$2-1)))</f>
        <v>26078.966124448554</v>
      </c>
      <c r="EM16" s="47">
        <f>IF('Res Rent Roll'!$B16="","",IF(Rents!EM$3&lt;'Res Rent Roll'!$J16,'Res Rent Roll'!$H16*'Res Rent Roll'!$C16*(1+'Property Summary'!$L$18)^(Rents!EM$2-1),'Res Rent Roll'!$I16*'Res Rent Roll'!$C16*(1+'Property Summary'!$L$18)^(Rents!EM$2-1)))</f>
        <v>26078.966124448554</v>
      </c>
      <c r="EN16" s="47">
        <f>IF('Res Rent Roll'!$B16="","",IF(Rents!EN$3&lt;'Res Rent Roll'!$J16,'Res Rent Roll'!$H16*'Res Rent Roll'!$C16*(1+'Property Summary'!$L$18)^(Rents!EN$2-1),'Res Rent Roll'!$I16*'Res Rent Roll'!$C16*(1+'Property Summary'!$L$18)^(Rents!EN$2-1)))</f>
        <v>26078.966124448554</v>
      </c>
      <c r="EO16" s="47">
        <f>IF('Res Rent Roll'!$B16="","",IF(Rents!EO$3&lt;'Res Rent Roll'!$J16,'Res Rent Roll'!$H16*'Res Rent Roll'!$C16*(1+'Property Summary'!$L$18)^(Rents!EO$2-1),'Res Rent Roll'!$I16*'Res Rent Roll'!$C16*(1+'Property Summary'!$L$18)^(Rents!EO$2-1)))</f>
        <v>26078.966124448554</v>
      </c>
      <c r="EP16" s="47">
        <f>IF('Res Rent Roll'!$B16="","",IF(Rents!EP$3&lt;'Res Rent Roll'!$J16,'Res Rent Roll'!$H16*'Res Rent Roll'!$C16*(1+'Property Summary'!$L$18)^(Rents!EP$2-1),'Res Rent Roll'!$I16*'Res Rent Roll'!$C16*(1+'Property Summary'!$L$18)^(Rents!EP$2-1)))</f>
        <v>26078.966124448554</v>
      </c>
      <c r="EQ16" s="47">
        <f>IF('Res Rent Roll'!$B16="","",IF(Rents!EQ$3&lt;'Res Rent Roll'!$J16,'Res Rent Roll'!$H16*'Res Rent Roll'!$C16*(1+'Property Summary'!$L$18)^(Rents!EQ$2-1),'Res Rent Roll'!$I16*'Res Rent Roll'!$C16*(1+'Property Summary'!$L$18)^(Rents!EQ$2-1)))</f>
        <v>26078.966124448554</v>
      </c>
      <c r="ER16" s="47">
        <f>IF('Res Rent Roll'!$B16="","",IF(Rents!ER$3&lt;'Res Rent Roll'!$J16,'Res Rent Roll'!$H16*'Res Rent Roll'!$C16*(1+'Property Summary'!$L$18)^(Rents!ER$2-1),'Res Rent Roll'!$I16*'Res Rent Roll'!$C16*(1+'Property Summary'!$L$18)^(Rents!ER$2-1)))</f>
        <v>26861.335108182004</v>
      </c>
      <c r="ES16" s="47">
        <f>IF('Res Rent Roll'!$B16="","",IF(Rents!ES$3&lt;'Res Rent Roll'!$J16,'Res Rent Roll'!$H16*'Res Rent Roll'!$C16*(1+'Property Summary'!$L$18)^(Rents!ES$2-1),'Res Rent Roll'!$I16*'Res Rent Roll'!$C16*(1+'Property Summary'!$L$18)^(Rents!ES$2-1)))</f>
        <v>26861.335108182004</v>
      </c>
      <c r="ET16" s="47">
        <f>IF('Res Rent Roll'!$B16="","",IF(Rents!ET$3&lt;'Res Rent Roll'!$J16,'Res Rent Roll'!$H16*'Res Rent Roll'!$C16*(1+'Property Summary'!$L$18)^(Rents!ET$2-1),'Res Rent Roll'!$I16*'Res Rent Roll'!$C16*(1+'Property Summary'!$L$18)^(Rents!ET$2-1)))</f>
        <v>26861.335108182004</v>
      </c>
      <c r="EU16" s="47">
        <f>IF('Res Rent Roll'!$B16="","",IF(Rents!EU$3&lt;'Res Rent Roll'!$J16,'Res Rent Roll'!$H16*'Res Rent Roll'!$C16*(1+'Property Summary'!$L$18)^(Rents!EU$2-1),'Res Rent Roll'!$I16*'Res Rent Roll'!$C16*(1+'Property Summary'!$L$18)^(Rents!EU$2-1)))</f>
        <v>26861.335108182004</v>
      </c>
      <c r="EV16" s="47">
        <f>IF('Res Rent Roll'!$B16="","",IF(Rents!EV$3&lt;'Res Rent Roll'!$J16,'Res Rent Roll'!$H16*'Res Rent Roll'!$C16*(1+'Property Summary'!$L$18)^(Rents!EV$2-1),'Res Rent Roll'!$I16*'Res Rent Roll'!$C16*(1+'Property Summary'!$L$18)^(Rents!EV$2-1)))</f>
        <v>26861.335108182004</v>
      </c>
      <c r="EW16" s="47">
        <f>IF('Res Rent Roll'!$B16="","",IF(Rents!EW$3&lt;'Res Rent Roll'!$J16,'Res Rent Roll'!$H16*'Res Rent Roll'!$C16*(1+'Property Summary'!$L$18)^(Rents!EW$2-1),'Res Rent Roll'!$I16*'Res Rent Roll'!$C16*(1+'Property Summary'!$L$18)^(Rents!EW$2-1)))</f>
        <v>26861.335108182004</v>
      </c>
      <c r="EX16" s="47">
        <f>IF('Res Rent Roll'!$B16="","",IF(Rents!EX$3&lt;'Res Rent Roll'!$J16,'Res Rent Roll'!$H16*'Res Rent Roll'!$C16*(1+'Property Summary'!$L$18)^(Rents!EX$2-1),'Res Rent Roll'!$I16*'Res Rent Roll'!$C16*(1+'Property Summary'!$L$18)^(Rents!EX$2-1)))</f>
        <v>26861.335108182004</v>
      </c>
      <c r="EY16" s="47">
        <f>IF('Res Rent Roll'!$B16="","",IF(Rents!EY$3&lt;'Res Rent Roll'!$J16,'Res Rent Roll'!$H16*'Res Rent Roll'!$C16*(1+'Property Summary'!$L$18)^(Rents!EY$2-1),'Res Rent Roll'!$I16*'Res Rent Roll'!$C16*(1+'Property Summary'!$L$18)^(Rents!EY$2-1)))</f>
        <v>26861.335108182004</v>
      </c>
      <c r="EZ16" s="47">
        <f>IF('Res Rent Roll'!$B16="","",IF(Rents!EZ$3&lt;'Res Rent Roll'!$J16,'Res Rent Roll'!$H16*'Res Rent Roll'!$C16*(1+'Property Summary'!$L$18)^(Rents!EZ$2-1),'Res Rent Roll'!$I16*'Res Rent Roll'!$C16*(1+'Property Summary'!$L$18)^(Rents!EZ$2-1)))</f>
        <v>26861.335108182004</v>
      </c>
      <c r="FA16" s="47">
        <f>IF('Res Rent Roll'!$B16="","",IF(Rents!FA$3&lt;'Res Rent Roll'!$J16,'Res Rent Roll'!$H16*'Res Rent Roll'!$C16*(1+'Property Summary'!$L$18)^(Rents!FA$2-1),'Res Rent Roll'!$I16*'Res Rent Roll'!$C16*(1+'Property Summary'!$L$18)^(Rents!FA$2-1)))</f>
        <v>26861.335108182004</v>
      </c>
      <c r="FB16" s="47">
        <f>IF('Res Rent Roll'!$B16="","",IF(Rents!FB$3&lt;'Res Rent Roll'!$J16,'Res Rent Roll'!$H16*'Res Rent Roll'!$C16*(1+'Property Summary'!$L$18)^(Rents!FB$2-1),'Res Rent Roll'!$I16*'Res Rent Roll'!$C16*(1+'Property Summary'!$L$18)^(Rents!FB$2-1)))</f>
        <v>26861.335108182004</v>
      </c>
      <c r="FC16" s="47">
        <f>IF('Res Rent Roll'!$B16="","",IF(Rents!FC$3&lt;'Res Rent Roll'!$J16,'Res Rent Roll'!$H16*'Res Rent Roll'!$C16*(1+'Property Summary'!$L$18)^(Rents!FC$2-1),'Res Rent Roll'!$I16*'Res Rent Roll'!$C16*(1+'Property Summary'!$L$18)^(Rents!FC$2-1)))</f>
        <v>26861.335108182004</v>
      </c>
      <c r="FD16" s="47">
        <f>IF('Res Rent Roll'!$B16="","",IF(Rents!FD$3&lt;'Res Rent Roll'!$J16,'Res Rent Roll'!$H16*'Res Rent Roll'!$C16*(1+'Property Summary'!$L$18)^(Rents!FD$2-1),'Res Rent Roll'!$I16*'Res Rent Roll'!$C16*(1+'Property Summary'!$L$18)^(Rents!FD$2-1)))</f>
        <v>27667.175161427465</v>
      </c>
      <c r="FE16" s="47">
        <f>IF('Res Rent Roll'!$B16="","",IF(Rents!FE$3&lt;'Res Rent Roll'!$J16,'Res Rent Roll'!$H16*'Res Rent Roll'!$C16*(1+'Property Summary'!$L$18)^(Rents!FE$2-1),'Res Rent Roll'!$I16*'Res Rent Roll'!$C16*(1+'Property Summary'!$L$18)^(Rents!FE$2-1)))</f>
        <v>27667.175161427465</v>
      </c>
      <c r="FF16" s="47">
        <f>IF('Res Rent Roll'!$B16="","",IF(Rents!FF$3&lt;'Res Rent Roll'!$J16,'Res Rent Roll'!$H16*'Res Rent Roll'!$C16*(1+'Property Summary'!$L$18)^(Rents!FF$2-1),'Res Rent Roll'!$I16*'Res Rent Roll'!$C16*(1+'Property Summary'!$L$18)^(Rents!FF$2-1)))</f>
        <v>27667.175161427465</v>
      </c>
      <c r="FG16" s="47">
        <f>IF('Res Rent Roll'!$B16="","",IF(Rents!FG$3&lt;'Res Rent Roll'!$J16,'Res Rent Roll'!$H16*'Res Rent Roll'!$C16*(1+'Property Summary'!$L$18)^(Rents!FG$2-1),'Res Rent Roll'!$I16*'Res Rent Roll'!$C16*(1+'Property Summary'!$L$18)^(Rents!FG$2-1)))</f>
        <v>27667.175161427465</v>
      </c>
      <c r="FH16" s="47">
        <f>IF('Res Rent Roll'!$B16="","",IF(Rents!FH$3&lt;'Res Rent Roll'!$J16,'Res Rent Roll'!$H16*'Res Rent Roll'!$C16*(1+'Property Summary'!$L$18)^(Rents!FH$2-1),'Res Rent Roll'!$I16*'Res Rent Roll'!$C16*(1+'Property Summary'!$L$18)^(Rents!FH$2-1)))</f>
        <v>27667.175161427465</v>
      </c>
      <c r="FI16" s="47">
        <f>IF('Res Rent Roll'!$B16="","",IF(Rents!FI$3&lt;'Res Rent Roll'!$J16,'Res Rent Roll'!$H16*'Res Rent Roll'!$C16*(1+'Property Summary'!$L$18)^(Rents!FI$2-1),'Res Rent Roll'!$I16*'Res Rent Roll'!$C16*(1+'Property Summary'!$L$18)^(Rents!FI$2-1)))</f>
        <v>27667.175161427465</v>
      </c>
      <c r="FJ16" s="47">
        <f>IF('Res Rent Roll'!$B16="","",IF(Rents!FJ$3&lt;'Res Rent Roll'!$J16,'Res Rent Roll'!$H16*'Res Rent Roll'!$C16*(1+'Property Summary'!$L$18)^(Rents!FJ$2-1),'Res Rent Roll'!$I16*'Res Rent Roll'!$C16*(1+'Property Summary'!$L$18)^(Rents!FJ$2-1)))</f>
        <v>27667.175161427465</v>
      </c>
      <c r="FK16" s="47">
        <f>IF('Res Rent Roll'!$B16="","",IF(Rents!FK$3&lt;'Res Rent Roll'!$J16,'Res Rent Roll'!$H16*'Res Rent Roll'!$C16*(1+'Property Summary'!$L$18)^(Rents!FK$2-1),'Res Rent Roll'!$I16*'Res Rent Roll'!$C16*(1+'Property Summary'!$L$18)^(Rents!FK$2-1)))</f>
        <v>27667.175161427465</v>
      </c>
      <c r="FL16" s="47">
        <f>IF('Res Rent Roll'!$B16="","",IF(Rents!FL$3&lt;'Res Rent Roll'!$J16,'Res Rent Roll'!$H16*'Res Rent Roll'!$C16*(1+'Property Summary'!$L$18)^(Rents!FL$2-1),'Res Rent Roll'!$I16*'Res Rent Roll'!$C16*(1+'Property Summary'!$L$18)^(Rents!FL$2-1)))</f>
        <v>27667.175161427465</v>
      </c>
      <c r="FM16" s="47">
        <f>IF('Res Rent Roll'!$B16="","",IF(Rents!FM$3&lt;'Res Rent Roll'!$J16,'Res Rent Roll'!$H16*'Res Rent Roll'!$C16*(1+'Property Summary'!$L$18)^(Rents!FM$2-1),'Res Rent Roll'!$I16*'Res Rent Roll'!$C16*(1+'Property Summary'!$L$18)^(Rents!FM$2-1)))</f>
        <v>27667.175161427465</v>
      </c>
      <c r="FN16" s="47">
        <f>IF('Res Rent Roll'!$B16="","",IF(Rents!FN$3&lt;'Res Rent Roll'!$J16,'Res Rent Roll'!$H16*'Res Rent Roll'!$C16*(1+'Property Summary'!$L$18)^(Rents!FN$2-1),'Res Rent Roll'!$I16*'Res Rent Roll'!$C16*(1+'Property Summary'!$L$18)^(Rents!FN$2-1)))</f>
        <v>27667.175161427465</v>
      </c>
      <c r="FO16" s="47">
        <f>IF('Res Rent Roll'!$B16="","",IF(Rents!FO$3&lt;'Res Rent Roll'!$J16,'Res Rent Roll'!$H16*'Res Rent Roll'!$C16*(1+'Property Summary'!$L$18)^(Rents!FO$2-1),'Res Rent Roll'!$I16*'Res Rent Roll'!$C16*(1+'Property Summary'!$L$18)^(Rents!FO$2-1)))</f>
        <v>27667.175161427465</v>
      </c>
      <c r="FP16" s="47">
        <f>IF('Res Rent Roll'!$B16="","",IF(Rents!FP$3&lt;'Res Rent Roll'!$J16,'Res Rent Roll'!$H16*'Res Rent Roll'!$C16*(1+'Property Summary'!$L$18)^(Rents!FP$2-1),'Res Rent Roll'!$I16*'Res Rent Roll'!$C16*(1+'Property Summary'!$L$18)^(Rents!FP$2-1)))</f>
        <v>28497.190416270292</v>
      </c>
      <c r="FQ16" s="47">
        <f>IF('Res Rent Roll'!$B16="","",IF(Rents!FQ$3&lt;'Res Rent Roll'!$J16,'Res Rent Roll'!$H16*'Res Rent Roll'!$C16*(1+'Property Summary'!$L$18)^(Rents!FQ$2-1),'Res Rent Roll'!$I16*'Res Rent Roll'!$C16*(1+'Property Summary'!$L$18)^(Rents!FQ$2-1)))</f>
        <v>28497.190416270292</v>
      </c>
      <c r="FR16" s="47">
        <f>IF('Res Rent Roll'!$B16="","",IF(Rents!FR$3&lt;'Res Rent Roll'!$J16,'Res Rent Roll'!$H16*'Res Rent Roll'!$C16*(1+'Property Summary'!$L$18)^(Rents!FR$2-1),'Res Rent Roll'!$I16*'Res Rent Roll'!$C16*(1+'Property Summary'!$L$18)^(Rents!FR$2-1)))</f>
        <v>28497.190416270292</v>
      </c>
      <c r="FS16" s="47">
        <f>IF('Res Rent Roll'!$B16="","",IF(Rents!FS$3&lt;'Res Rent Roll'!$J16,'Res Rent Roll'!$H16*'Res Rent Roll'!$C16*(1+'Property Summary'!$L$18)^(Rents!FS$2-1),'Res Rent Roll'!$I16*'Res Rent Roll'!$C16*(1+'Property Summary'!$L$18)^(Rents!FS$2-1)))</f>
        <v>28497.190416270292</v>
      </c>
      <c r="FT16" s="47">
        <f>IF('Res Rent Roll'!$B16="","",IF(Rents!FT$3&lt;'Res Rent Roll'!$J16,'Res Rent Roll'!$H16*'Res Rent Roll'!$C16*(1+'Property Summary'!$L$18)^(Rents!FT$2-1),'Res Rent Roll'!$I16*'Res Rent Roll'!$C16*(1+'Property Summary'!$L$18)^(Rents!FT$2-1)))</f>
        <v>28497.190416270292</v>
      </c>
      <c r="FU16" s="47">
        <f>IF('Res Rent Roll'!$B16="","",IF(Rents!FU$3&lt;'Res Rent Roll'!$J16,'Res Rent Roll'!$H16*'Res Rent Roll'!$C16*(1+'Property Summary'!$L$18)^(Rents!FU$2-1),'Res Rent Roll'!$I16*'Res Rent Roll'!$C16*(1+'Property Summary'!$L$18)^(Rents!FU$2-1)))</f>
        <v>28497.190416270292</v>
      </c>
      <c r="FV16" s="47">
        <f>IF('Res Rent Roll'!$B16="","",IF(Rents!FV$3&lt;'Res Rent Roll'!$J16,'Res Rent Roll'!$H16*'Res Rent Roll'!$C16*(1+'Property Summary'!$L$18)^(Rents!FV$2-1),'Res Rent Roll'!$I16*'Res Rent Roll'!$C16*(1+'Property Summary'!$L$18)^(Rents!FV$2-1)))</f>
        <v>28497.190416270292</v>
      </c>
      <c r="FW16" s="47">
        <f>IF('Res Rent Roll'!$B16="","",IF(Rents!FW$3&lt;'Res Rent Roll'!$J16,'Res Rent Roll'!$H16*'Res Rent Roll'!$C16*(1+'Property Summary'!$L$18)^(Rents!FW$2-1),'Res Rent Roll'!$I16*'Res Rent Roll'!$C16*(1+'Property Summary'!$L$18)^(Rents!FW$2-1)))</f>
        <v>28497.190416270292</v>
      </c>
      <c r="FX16" s="47">
        <f>IF('Res Rent Roll'!$B16="","",IF(Rents!FX$3&lt;'Res Rent Roll'!$J16,'Res Rent Roll'!$H16*'Res Rent Roll'!$C16*(1+'Property Summary'!$L$18)^(Rents!FX$2-1),'Res Rent Roll'!$I16*'Res Rent Roll'!$C16*(1+'Property Summary'!$L$18)^(Rents!FX$2-1)))</f>
        <v>28497.190416270292</v>
      </c>
      <c r="FY16" s="47">
        <f>IF('Res Rent Roll'!$B16="","",IF(Rents!FY$3&lt;'Res Rent Roll'!$J16,'Res Rent Roll'!$H16*'Res Rent Roll'!$C16*(1+'Property Summary'!$L$18)^(Rents!FY$2-1),'Res Rent Roll'!$I16*'Res Rent Roll'!$C16*(1+'Property Summary'!$L$18)^(Rents!FY$2-1)))</f>
        <v>28497.190416270292</v>
      </c>
      <c r="FZ16" s="47">
        <f>IF('Res Rent Roll'!$B16="","",IF(Rents!FZ$3&lt;'Res Rent Roll'!$J16,'Res Rent Roll'!$H16*'Res Rent Roll'!$C16*(1+'Property Summary'!$L$18)^(Rents!FZ$2-1),'Res Rent Roll'!$I16*'Res Rent Roll'!$C16*(1+'Property Summary'!$L$18)^(Rents!FZ$2-1)))</f>
        <v>28497.190416270292</v>
      </c>
      <c r="GA16" s="48">
        <f>IF('Res Rent Roll'!$B16="","",IF(Rents!GA$3&lt;'Res Rent Roll'!$J16,'Res Rent Roll'!$H16*'Res Rent Roll'!$C16*(1+'Property Summary'!$L$18)^(Rents!GA$2-1),'Res Rent Roll'!$I16*'Res Rent Roll'!$C16*(1+'Property Summary'!$L$18)^(Rents!GA$2-1)))</f>
        <v>28497.190416270292</v>
      </c>
    </row>
    <row r="17" spans="2:183" x14ac:dyDescent="0.3">
      <c r="B17" s="42" t="str">
        <f>IF('Res Rent Roll'!$B17="","",'Res Rent Roll'!$B17)</f>
        <v/>
      </c>
      <c r="C17" s="43"/>
      <c r="D17" s="47" t="str">
        <f>IF('Res Rent Roll'!$B17="","",IF(Rents!D$3&lt;'Res Rent Roll'!$J17,'Res Rent Roll'!$H17*'Res Rent Roll'!$C17*(1+'Property Summary'!$L$18)^(Rents!D$2-1),'Res Rent Roll'!$I17*'Res Rent Roll'!$C17*(1+'Property Summary'!$L$18)^(Rents!D$2-1)))</f>
        <v/>
      </c>
      <c r="E17" s="47" t="str">
        <f>IF('Res Rent Roll'!$B17="","",IF(Rents!E$3&lt;'Res Rent Roll'!$J17,'Res Rent Roll'!$H17*'Res Rent Roll'!$C17*(1+'Property Summary'!$L$18)^(Rents!E$2-1),'Res Rent Roll'!$I17*'Res Rent Roll'!$C17*(1+'Property Summary'!$L$18)^(Rents!E$2-1)))</f>
        <v/>
      </c>
      <c r="F17" s="47" t="str">
        <f>IF('Res Rent Roll'!$B17="","",IF(Rents!F$3&lt;'Res Rent Roll'!$J17,'Res Rent Roll'!$H17*'Res Rent Roll'!$C17*(1+'Property Summary'!$L$18)^(Rents!F$2-1),'Res Rent Roll'!$I17*'Res Rent Roll'!$C17*(1+'Property Summary'!$L$18)^(Rents!F$2-1)))</f>
        <v/>
      </c>
      <c r="G17" s="47" t="str">
        <f>IF('Res Rent Roll'!$B17="","",IF(Rents!G$3&lt;'Res Rent Roll'!$J17,'Res Rent Roll'!$H17*'Res Rent Roll'!$C17*(1+'Property Summary'!$L$18)^(Rents!G$2-1),'Res Rent Roll'!$I17*'Res Rent Roll'!$C17*(1+'Property Summary'!$L$18)^(Rents!G$2-1)))</f>
        <v/>
      </c>
      <c r="H17" s="47" t="str">
        <f>IF('Res Rent Roll'!$B17="","",IF(Rents!H$3&lt;'Res Rent Roll'!$J17,'Res Rent Roll'!$H17*'Res Rent Roll'!$C17*(1+'Property Summary'!$L$18)^(Rents!H$2-1),'Res Rent Roll'!$I17*'Res Rent Roll'!$C17*(1+'Property Summary'!$L$18)^(Rents!H$2-1)))</f>
        <v/>
      </c>
      <c r="I17" s="47" t="str">
        <f>IF('Res Rent Roll'!$B17="","",IF(Rents!I$3&lt;'Res Rent Roll'!$J17,'Res Rent Roll'!$H17*'Res Rent Roll'!$C17*(1+'Property Summary'!$L$18)^(Rents!I$2-1),'Res Rent Roll'!$I17*'Res Rent Roll'!$C17*(1+'Property Summary'!$L$18)^(Rents!I$2-1)))</f>
        <v/>
      </c>
      <c r="J17" s="47" t="str">
        <f>IF('Res Rent Roll'!$B17="","",IF(Rents!J$3&lt;'Res Rent Roll'!$J17,'Res Rent Roll'!$H17*'Res Rent Roll'!$C17*(1+'Property Summary'!$L$18)^(Rents!J$2-1),'Res Rent Roll'!$I17*'Res Rent Roll'!$C17*(1+'Property Summary'!$L$18)^(Rents!J$2-1)))</f>
        <v/>
      </c>
      <c r="K17" s="47" t="str">
        <f>IF('Res Rent Roll'!$B17="","",IF(Rents!K$3&lt;'Res Rent Roll'!$J17,'Res Rent Roll'!$H17*'Res Rent Roll'!$C17*(1+'Property Summary'!$L$18)^(Rents!K$2-1),'Res Rent Roll'!$I17*'Res Rent Roll'!$C17*(1+'Property Summary'!$L$18)^(Rents!K$2-1)))</f>
        <v/>
      </c>
      <c r="L17" s="47" t="str">
        <f>IF('Res Rent Roll'!$B17="","",IF(Rents!L$3&lt;'Res Rent Roll'!$J17,'Res Rent Roll'!$H17*'Res Rent Roll'!$C17*(1+'Property Summary'!$L$18)^(Rents!L$2-1),'Res Rent Roll'!$I17*'Res Rent Roll'!$C17*(1+'Property Summary'!$L$18)^(Rents!L$2-1)))</f>
        <v/>
      </c>
      <c r="M17" s="47" t="str">
        <f>IF('Res Rent Roll'!$B17="","",IF(Rents!M$3&lt;'Res Rent Roll'!$J17,'Res Rent Roll'!$H17*'Res Rent Roll'!$C17*(1+'Property Summary'!$L$18)^(Rents!M$2-1),'Res Rent Roll'!$I17*'Res Rent Roll'!$C17*(1+'Property Summary'!$L$18)^(Rents!M$2-1)))</f>
        <v/>
      </c>
      <c r="N17" s="47" t="str">
        <f>IF('Res Rent Roll'!$B17="","",IF(Rents!N$3&lt;'Res Rent Roll'!$J17,'Res Rent Roll'!$H17*'Res Rent Roll'!$C17*(1+'Property Summary'!$L$18)^(Rents!N$2-1),'Res Rent Roll'!$I17*'Res Rent Roll'!$C17*(1+'Property Summary'!$L$18)^(Rents!N$2-1)))</f>
        <v/>
      </c>
      <c r="O17" s="47" t="str">
        <f>IF('Res Rent Roll'!$B17="","",IF(Rents!O$3&lt;'Res Rent Roll'!$J17,'Res Rent Roll'!$H17*'Res Rent Roll'!$C17*(1+'Property Summary'!$L$18)^(Rents!O$2-1),'Res Rent Roll'!$I17*'Res Rent Roll'!$C17*(1+'Property Summary'!$L$18)^(Rents!O$2-1)))</f>
        <v/>
      </c>
      <c r="P17" s="47" t="str">
        <f>IF('Res Rent Roll'!$B17="","",IF(Rents!P$3&lt;'Res Rent Roll'!$J17,'Res Rent Roll'!$H17*'Res Rent Roll'!$C17*(1+'Property Summary'!$L$18)^(Rents!P$2-1),'Res Rent Roll'!$I17*'Res Rent Roll'!$C17*(1+'Property Summary'!$L$18)^(Rents!P$2-1)))</f>
        <v/>
      </c>
      <c r="Q17" s="47" t="str">
        <f>IF('Res Rent Roll'!$B17="","",IF(Rents!Q$3&lt;'Res Rent Roll'!$J17,'Res Rent Roll'!$H17*'Res Rent Roll'!$C17*(1+'Property Summary'!$L$18)^(Rents!Q$2-1),'Res Rent Roll'!$I17*'Res Rent Roll'!$C17*(1+'Property Summary'!$L$18)^(Rents!Q$2-1)))</f>
        <v/>
      </c>
      <c r="R17" s="47" t="str">
        <f>IF('Res Rent Roll'!$B17="","",IF(Rents!R$3&lt;'Res Rent Roll'!$J17,'Res Rent Roll'!$H17*'Res Rent Roll'!$C17*(1+'Property Summary'!$L$18)^(Rents!R$2-1),'Res Rent Roll'!$I17*'Res Rent Roll'!$C17*(1+'Property Summary'!$L$18)^(Rents!R$2-1)))</f>
        <v/>
      </c>
      <c r="S17" s="47" t="str">
        <f>IF('Res Rent Roll'!$B17="","",IF(Rents!S$3&lt;'Res Rent Roll'!$J17,'Res Rent Roll'!$H17*'Res Rent Roll'!$C17*(1+'Property Summary'!$L$18)^(Rents!S$2-1),'Res Rent Roll'!$I17*'Res Rent Roll'!$C17*(1+'Property Summary'!$L$18)^(Rents!S$2-1)))</f>
        <v/>
      </c>
      <c r="T17" s="47" t="str">
        <f>IF('Res Rent Roll'!$B17="","",IF(Rents!T$3&lt;'Res Rent Roll'!$J17,'Res Rent Roll'!$H17*'Res Rent Roll'!$C17*(1+'Property Summary'!$L$18)^(Rents!T$2-1),'Res Rent Roll'!$I17*'Res Rent Roll'!$C17*(1+'Property Summary'!$L$18)^(Rents!T$2-1)))</f>
        <v/>
      </c>
      <c r="U17" s="47" t="str">
        <f>IF('Res Rent Roll'!$B17="","",IF(Rents!U$3&lt;'Res Rent Roll'!$J17,'Res Rent Roll'!$H17*'Res Rent Roll'!$C17*(1+'Property Summary'!$L$18)^(Rents!U$2-1),'Res Rent Roll'!$I17*'Res Rent Roll'!$C17*(1+'Property Summary'!$L$18)^(Rents!U$2-1)))</f>
        <v/>
      </c>
      <c r="V17" s="47" t="str">
        <f>IF('Res Rent Roll'!$B17="","",IF(Rents!V$3&lt;'Res Rent Roll'!$J17,'Res Rent Roll'!$H17*'Res Rent Roll'!$C17*(1+'Property Summary'!$L$18)^(Rents!V$2-1),'Res Rent Roll'!$I17*'Res Rent Roll'!$C17*(1+'Property Summary'!$L$18)^(Rents!V$2-1)))</f>
        <v/>
      </c>
      <c r="W17" s="47" t="str">
        <f>IF('Res Rent Roll'!$B17="","",IF(Rents!W$3&lt;'Res Rent Roll'!$J17,'Res Rent Roll'!$H17*'Res Rent Roll'!$C17*(1+'Property Summary'!$L$18)^(Rents!W$2-1),'Res Rent Roll'!$I17*'Res Rent Roll'!$C17*(1+'Property Summary'!$L$18)^(Rents!W$2-1)))</f>
        <v/>
      </c>
      <c r="X17" s="47" t="str">
        <f>IF('Res Rent Roll'!$B17="","",IF(Rents!X$3&lt;'Res Rent Roll'!$J17,'Res Rent Roll'!$H17*'Res Rent Roll'!$C17*(1+'Property Summary'!$L$18)^(Rents!X$2-1),'Res Rent Roll'!$I17*'Res Rent Roll'!$C17*(1+'Property Summary'!$L$18)^(Rents!X$2-1)))</f>
        <v/>
      </c>
      <c r="Y17" s="47" t="str">
        <f>IF('Res Rent Roll'!$B17="","",IF(Rents!Y$3&lt;'Res Rent Roll'!$J17,'Res Rent Roll'!$H17*'Res Rent Roll'!$C17*(1+'Property Summary'!$L$18)^(Rents!Y$2-1),'Res Rent Roll'!$I17*'Res Rent Roll'!$C17*(1+'Property Summary'!$L$18)^(Rents!Y$2-1)))</f>
        <v/>
      </c>
      <c r="Z17" s="47" t="str">
        <f>IF('Res Rent Roll'!$B17="","",IF(Rents!Z$3&lt;'Res Rent Roll'!$J17,'Res Rent Roll'!$H17*'Res Rent Roll'!$C17*(1+'Property Summary'!$L$18)^(Rents!Z$2-1),'Res Rent Roll'!$I17*'Res Rent Roll'!$C17*(1+'Property Summary'!$L$18)^(Rents!Z$2-1)))</f>
        <v/>
      </c>
      <c r="AA17" s="47" t="str">
        <f>IF('Res Rent Roll'!$B17="","",IF(Rents!AA$3&lt;'Res Rent Roll'!$J17,'Res Rent Roll'!$H17*'Res Rent Roll'!$C17*(1+'Property Summary'!$L$18)^(Rents!AA$2-1),'Res Rent Roll'!$I17*'Res Rent Roll'!$C17*(1+'Property Summary'!$L$18)^(Rents!AA$2-1)))</f>
        <v/>
      </c>
      <c r="AB17" s="47" t="str">
        <f>IF('Res Rent Roll'!$B17="","",IF(Rents!AB$3&lt;'Res Rent Roll'!$J17,'Res Rent Roll'!$H17*'Res Rent Roll'!$C17*(1+'Property Summary'!$L$18)^(Rents!AB$2-1),'Res Rent Roll'!$I17*'Res Rent Roll'!$C17*(1+'Property Summary'!$L$18)^(Rents!AB$2-1)))</f>
        <v/>
      </c>
      <c r="AC17" s="47" t="str">
        <f>IF('Res Rent Roll'!$B17="","",IF(Rents!AC$3&lt;'Res Rent Roll'!$J17,'Res Rent Roll'!$H17*'Res Rent Roll'!$C17*(1+'Property Summary'!$L$18)^(Rents!AC$2-1),'Res Rent Roll'!$I17*'Res Rent Roll'!$C17*(1+'Property Summary'!$L$18)^(Rents!AC$2-1)))</f>
        <v/>
      </c>
      <c r="AD17" s="47" t="str">
        <f>IF('Res Rent Roll'!$B17="","",IF(Rents!AD$3&lt;'Res Rent Roll'!$J17,'Res Rent Roll'!$H17*'Res Rent Roll'!$C17*(1+'Property Summary'!$L$18)^(Rents!AD$2-1),'Res Rent Roll'!$I17*'Res Rent Roll'!$C17*(1+'Property Summary'!$L$18)^(Rents!AD$2-1)))</f>
        <v/>
      </c>
      <c r="AE17" s="47" t="str">
        <f>IF('Res Rent Roll'!$B17="","",IF(Rents!AE$3&lt;'Res Rent Roll'!$J17,'Res Rent Roll'!$H17*'Res Rent Roll'!$C17*(1+'Property Summary'!$L$18)^(Rents!AE$2-1),'Res Rent Roll'!$I17*'Res Rent Roll'!$C17*(1+'Property Summary'!$L$18)^(Rents!AE$2-1)))</f>
        <v/>
      </c>
      <c r="AF17" s="47" t="str">
        <f>IF('Res Rent Roll'!$B17="","",IF(Rents!AF$3&lt;'Res Rent Roll'!$J17,'Res Rent Roll'!$H17*'Res Rent Roll'!$C17*(1+'Property Summary'!$L$18)^(Rents!AF$2-1),'Res Rent Roll'!$I17*'Res Rent Roll'!$C17*(1+'Property Summary'!$L$18)^(Rents!AF$2-1)))</f>
        <v/>
      </c>
      <c r="AG17" s="47" t="str">
        <f>IF('Res Rent Roll'!$B17="","",IF(Rents!AG$3&lt;'Res Rent Roll'!$J17,'Res Rent Roll'!$H17*'Res Rent Roll'!$C17*(1+'Property Summary'!$L$18)^(Rents!AG$2-1),'Res Rent Roll'!$I17*'Res Rent Roll'!$C17*(1+'Property Summary'!$L$18)^(Rents!AG$2-1)))</f>
        <v/>
      </c>
      <c r="AH17" s="47" t="str">
        <f>IF('Res Rent Roll'!$B17="","",IF(Rents!AH$3&lt;'Res Rent Roll'!$J17,'Res Rent Roll'!$H17*'Res Rent Roll'!$C17*(1+'Property Summary'!$L$18)^(Rents!AH$2-1),'Res Rent Roll'!$I17*'Res Rent Roll'!$C17*(1+'Property Summary'!$L$18)^(Rents!AH$2-1)))</f>
        <v/>
      </c>
      <c r="AI17" s="47" t="str">
        <f>IF('Res Rent Roll'!$B17="","",IF(Rents!AI$3&lt;'Res Rent Roll'!$J17,'Res Rent Roll'!$H17*'Res Rent Roll'!$C17*(1+'Property Summary'!$L$18)^(Rents!AI$2-1),'Res Rent Roll'!$I17*'Res Rent Roll'!$C17*(1+'Property Summary'!$L$18)^(Rents!AI$2-1)))</f>
        <v/>
      </c>
      <c r="AJ17" s="47" t="str">
        <f>IF('Res Rent Roll'!$B17="","",IF(Rents!AJ$3&lt;'Res Rent Roll'!$J17,'Res Rent Roll'!$H17*'Res Rent Roll'!$C17*(1+'Property Summary'!$L$18)^(Rents!AJ$2-1),'Res Rent Roll'!$I17*'Res Rent Roll'!$C17*(1+'Property Summary'!$L$18)^(Rents!AJ$2-1)))</f>
        <v/>
      </c>
      <c r="AK17" s="47" t="str">
        <f>IF('Res Rent Roll'!$B17="","",IF(Rents!AK$3&lt;'Res Rent Roll'!$J17,'Res Rent Roll'!$H17*'Res Rent Roll'!$C17*(1+'Property Summary'!$L$18)^(Rents!AK$2-1),'Res Rent Roll'!$I17*'Res Rent Roll'!$C17*(1+'Property Summary'!$L$18)^(Rents!AK$2-1)))</f>
        <v/>
      </c>
      <c r="AL17" s="47" t="str">
        <f>IF('Res Rent Roll'!$B17="","",IF(Rents!AL$3&lt;'Res Rent Roll'!$J17,'Res Rent Roll'!$H17*'Res Rent Roll'!$C17*(1+'Property Summary'!$L$18)^(Rents!AL$2-1),'Res Rent Roll'!$I17*'Res Rent Roll'!$C17*(1+'Property Summary'!$L$18)^(Rents!AL$2-1)))</f>
        <v/>
      </c>
      <c r="AM17" s="47" t="str">
        <f>IF('Res Rent Roll'!$B17="","",IF(Rents!AM$3&lt;'Res Rent Roll'!$J17,'Res Rent Roll'!$H17*'Res Rent Roll'!$C17*(1+'Property Summary'!$L$18)^(Rents!AM$2-1),'Res Rent Roll'!$I17*'Res Rent Roll'!$C17*(1+'Property Summary'!$L$18)^(Rents!AM$2-1)))</f>
        <v/>
      </c>
      <c r="AN17" s="47" t="str">
        <f>IF('Res Rent Roll'!$B17="","",IF(Rents!AN$3&lt;'Res Rent Roll'!$J17,'Res Rent Roll'!$H17*'Res Rent Roll'!$C17*(1+'Property Summary'!$L$18)^(Rents!AN$2-1),'Res Rent Roll'!$I17*'Res Rent Roll'!$C17*(1+'Property Summary'!$L$18)^(Rents!AN$2-1)))</f>
        <v/>
      </c>
      <c r="AO17" s="47" t="str">
        <f>IF('Res Rent Roll'!$B17="","",IF(Rents!AO$3&lt;'Res Rent Roll'!$J17,'Res Rent Roll'!$H17*'Res Rent Roll'!$C17*(1+'Property Summary'!$L$18)^(Rents!AO$2-1),'Res Rent Roll'!$I17*'Res Rent Roll'!$C17*(1+'Property Summary'!$L$18)^(Rents!AO$2-1)))</f>
        <v/>
      </c>
      <c r="AP17" s="47" t="str">
        <f>IF('Res Rent Roll'!$B17="","",IF(Rents!AP$3&lt;'Res Rent Roll'!$J17,'Res Rent Roll'!$H17*'Res Rent Roll'!$C17*(1+'Property Summary'!$L$18)^(Rents!AP$2-1),'Res Rent Roll'!$I17*'Res Rent Roll'!$C17*(1+'Property Summary'!$L$18)^(Rents!AP$2-1)))</f>
        <v/>
      </c>
      <c r="AQ17" s="47" t="str">
        <f>IF('Res Rent Roll'!$B17="","",IF(Rents!AQ$3&lt;'Res Rent Roll'!$J17,'Res Rent Roll'!$H17*'Res Rent Roll'!$C17*(1+'Property Summary'!$L$18)^(Rents!AQ$2-1),'Res Rent Roll'!$I17*'Res Rent Roll'!$C17*(1+'Property Summary'!$L$18)^(Rents!AQ$2-1)))</f>
        <v/>
      </c>
      <c r="AR17" s="47" t="str">
        <f>IF('Res Rent Roll'!$B17="","",IF(Rents!AR$3&lt;'Res Rent Roll'!$J17,'Res Rent Roll'!$H17*'Res Rent Roll'!$C17*(1+'Property Summary'!$L$18)^(Rents!AR$2-1),'Res Rent Roll'!$I17*'Res Rent Roll'!$C17*(1+'Property Summary'!$L$18)^(Rents!AR$2-1)))</f>
        <v/>
      </c>
      <c r="AS17" s="47" t="str">
        <f>IF('Res Rent Roll'!$B17="","",IF(Rents!AS$3&lt;'Res Rent Roll'!$J17,'Res Rent Roll'!$H17*'Res Rent Roll'!$C17*(1+'Property Summary'!$L$18)^(Rents!AS$2-1),'Res Rent Roll'!$I17*'Res Rent Roll'!$C17*(1+'Property Summary'!$L$18)^(Rents!AS$2-1)))</f>
        <v/>
      </c>
      <c r="AT17" s="47" t="str">
        <f>IF('Res Rent Roll'!$B17="","",IF(Rents!AT$3&lt;'Res Rent Roll'!$J17,'Res Rent Roll'!$H17*'Res Rent Roll'!$C17*(1+'Property Summary'!$L$18)^(Rents!AT$2-1),'Res Rent Roll'!$I17*'Res Rent Roll'!$C17*(1+'Property Summary'!$L$18)^(Rents!AT$2-1)))</f>
        <v/>
      </c>
      <c r="AU17" s="47" t="str">
        <f>IF('Res Rent Roll'!$B17="","",IF(Rents!AU$3&lt;'Res Rent Roll'!$J17,'Res Rent Roll'!$H17*'Res Rent Roll'!$C17*(1+'Property Summary'!$L$18)^(Rents!AU$2-1),'Res Rent Roll'!$I17*'Res Rent Roll'!$C17*(1+'Property Summary'!$L$18)^(Rents!AU$2-1)))</f>
        <v/>
      </c>
      <c r="AV17" s="47" t="str">
        <f>IF('Res Rent Roll'!$B17="","",IF(Rents!AV$3&lt;'Res Rent Roll'!$J17,'Res Rent Roll'!$H17*'Res Rent Roll'!$C17*(1+'Property Summary'!$L$18)^(Rents!AV$2-1),'Res Rent Roll'!$I17*'Res Rent Roll'!$C17*(1+'Property Summary'!$L$18)^(Rents!AV$2-1)))</f>
        <v/>
      </c>
      <c r="AW17" s="47" t="str">
        <f>IF('Res Rent Roll'!$B17="","",IF(Rents!AW$3&lt;'Res Rent Roll'!$J17,'Res Rent Roll'!$H17*'Res Rent Roll'!$C17*(1+'Property Summary'!$L$18)^(Rents!AW$2-1),'Res Rent Roll'!$I17*'Res Rent Roll'!$C17*(1+'Property Summary'!$L$18)^(Rents!AW$2-1)))</f>
        <v/>
      </c>
      <c r="AX17" s="47" t="str">
        <f>IF('Res Rent Roll'!$B17="","",IF(Rents!AX$3&lt;'Res Rent Roll'!$J17,'Res Rent Roll'!$H17*'Res Rent Roll'!$C17*(1+'Property Summary'!$L$18)^(Rents!AX$2-1),'Res Rent Roll'!$I17*'Res Rent Roll'!$C17*(1+'Property Summary'!$L$18)^(Rents!AX$2-1)))</f>
        <v/>
      </c>
      <c r="AY17" s="47" t="str">
        <f>IF('Res Rent Roll'!$B17="","",IF(Rents!AY$3&lt;'Res Rent Roll'!$J17,'Res Rent Roll'!$H17*'Res Rent Roll'!$C17*(1+'Property Summary'!$L$18)^(Rents!AY$2-1),'Res Rent Roll'!$I17*'Res Rent Roll'!$C17*(1+'Property Summary'!$L$18)^(Rents!AY$2-1)))</f>
        <v/>
      </c>
      <c r="AZ17" s="47" t="str">
        <f>IF('Res Rent Roll'!$B17="","",IF(Rents!AZ$3&lt;'Res Rent Roll'!$J17,'Res Rent Roll'!$H17*'Res Rent Roll'!$C17*(1+'Property Summary'!$L$18)^(Rents!AZ$2-1),'Res Rent Roll'!$I17*'Res Rent Roll'!$C17*(1+'Property Summary'!$L$18)^(Rents!AZ$2-1)))</f>
        <v/>
      </c>
      <c r="BA17" s="47" t="str">
        <f>IF('Res Rent Roll'!$B17="","",IF(Rents!BA$3&lt;'Res Rent Roll'!$J17,'Res Rent Roll'!$H17*'Res Rent Roll'!$C17*(1+'Property Summary'!$L$18)^(Rents!BA$2-1),'Res Rent Roll'!$I17*'Res Rent Roll'!$C17*(1+'Property Summary'!$L$18)^(Rents!BA$2-1)))</f>
        <v/>
      </c>
      <c r="BB17" s="47" t="str">
        <f>IF('Res Rent Roll'!$B17="","",IF(Rents!BB$3&lt;'Res Rent Roll'!$J17,'Res Rent Roll'!$H17*'Res Rent Roll'!$C17*(1+'Property Summary'!$L$18)^(Rents!BB$2-1),'Res Rent Roll'!$I17*'Res Rent Roll'!$C17*(1+'Property Summary'!$L$18)^(Rents!BB$2-1)))</f>
        <v/>
      </c>
      <c r="BC17" s="47" t="str">
        <f>IF('Res Rent Roll'!$B17="","",IF(Rents!BC$3&lt;'Res Rent Roll'!$J17,'Res Rent Roll'!$H17*'Res Rent Roll'!$C17*(1+'Property Summary'!$L$18)^(Rents!BC$2-1),'Res Rent Roll'!$I17*'Res Rent Roll'!$C17*(1+'Property Summary'!$L$18)^(Rents!BC$2-1)))</f>
        <v/>
      </c>
      <c r="BD17" s="47" t="str">
        <f>IF('Res Rent Roll'!$B17="","",IF(Rents!BD$3&lt;'Res Rent Roll'!$J17,'Res Rent Roll'!$H17*'Res Rent Roll'!$C17*(1+'Property Summary'!$L$18)^(Rents!BD$2-1),'Res Rent Roll'!$I17*'Res Rent Roll'!$C17*(1+'Property Summary'!$L$18)^(Rents!BD$2-1)))</f>
        <v/>
      </c>
      <c r="BE17" s="47" t="str">
        <f>IF('Res Rent Roll'!$B17="","",IF(Rents!BE$3&lt;'Res Rent Roll'!$J17,'Res Rent Roll'!$H17*'Res Rent Roll'!$C17*(1+'Property Summary'!$L$18)^(Rents!BE$2-1),'Res Rent Roll'!$I17*'Res Rent Roll'!$C17*(1+'Property Summary'!$L$18)^(Rents!BE$2-1)))</f>
        <v/>
      </c>
      <c r="BF17" s="47" t="str">
        <f>IF('Res Rent Roll'!$B17="","",IF(Rents!BF$3&lt;'Res Rent Roll'!$J17,'Res Rent Roll'!$H17*'Res Rent Roll'!$C17*(1+'Property Summary'!$L$18)^(Rents!BF$2-1),'Res Rent Roll'!$I17*'Res Rent Roll'!$C17*(1+'Property Summary'!$L$18)^(Rents!BF$2-1)))</f>
        <v/>
      </c>
      <c r="BG17" s="47" t="str">
        <f>IF('Res Rent Roll'!$B17="","",IF(Rents!BG$3&lt;'Res Rent Roll'!$J17,'Res Rent Roll'!$H17*'Res Rent Roll'!$C17*(1+'Property Summary'!$L$18)^(Rents!BG$2-1),'Res Rent Roll'!$I17*'Res Rent Roll'!$C17*(1+'Property Summary'!$L$18)^(Rents!BG$2-1)))</f>
        <v/>
      </c>
      <c r="BH17" s="47" t="str">
        <f>IF('Res Rent Roll'!$B17="","",IF(Rents!BH$3&lt;'Res Rent Roll'!$J17,'Res Rent Roll'!$H17*'Res Rent Roll'!$C17*(1+'Property Summary'!$L$18)^(Rents!BH$2-1),'Res Rent Roll'!$I17*'Res Rent Roll'!$C17*(1+'Property Summary'!$L$18)^(Rents!BH$2-1)))</f>
        <v/>
      </c>
      <c r="BI17" s="47" t="str">
        <f>IF('Res Rent Roll'!$B17="","",IF(Rents!BI$3&lt;'Res Rent Roll'!$J17,'Res Rent Roll'!$H17*'Res Rent Roll'!$C17*(1+'Property Summary'!$L$18)^(Rents!BI$2-1),'Res Rent Roll'!$I17*'Res Rent Roll'!$C17*(1+'Property Summary'!$L$18)^(Rents!BI$2-1)))</f>
        <v/>
      </c>
      <c r="BJ17" s="47" t="str">
        <f>IF('Res Rent Roll'!$B17="","",IF(Rents!BJ$3&lt;'Res Rent Roll'!$J17,'Res Rent Roll'!$H17*'Res Rent Roll'!$C17*(1+'Property Summary'!$L$18)^(Rents!BJ$2-1),'Res Rent Roll'!$I17*'Res Rent Roll'!$C17*(1+'Property Summary'!$L$18)^(Rents!BJ$2-1)))</f>
        <v/>
      </c>
      <c r="BK17" s="47" t="str">
        <f>IF('Res Rent Roll'!$B17="","",IF(Rents!BK$3&lt;'Res Rent Roll'!$J17,'Res Rent Roll'!$H17*'Res Rent Roll'!$C17*(1+'Property Summary'!$L$18)^(Rents!BK$2-1),'Res Rent Roll'!$I17*'Res Rent Roll'!$C17*(1+'Property Summary'!$L$18)^(Rents!BK$2-1)))</f>
        <v/>
      </c>
      <c r="BL17" s="47" t="str">
        <f>IF('Res Rent Roll'!$B17="","",IF(Rents!BL$3&lt;'Res Rent Roll'!$J17,'Res Rent Roll'!$H17*'Res Rent Roll'!$C17*(1+'Property Summary'!$L$18)^(Rents!BL$2-1),'Res Rent Roll'!$I17*'Res Rent Roll'!$C17*(1+'Property Summary'!$L$18)^(Rents!BL$2-1)))</f>
        <v/>
      </c>
      <c r="BM17" s="47" t="str">
        <f>IF('Res Rent Roll'!$B17="","",IF(Rents!BM$3&lt;'Res Rent Roll'!$J17,'Res Rent Roll'!$H17*'Res Rent Roll'!$C17*(1+'Property Summary'!$L$18)^(Rents!BM$2-1),'Res Rent Roll'!$I17*'Res Rent Roll'!$C17*(1+'Property Summary'!$L$18)^(Rents!BM$2-1)))</f>
        <v/>
      </c>
      <c r="BN17" s="47" t="str">
        <f>IF('Res Rent Roll'!$B17="","",IF(Rents!BN$3&lt;'Res Rent Roll'!$J17,'Res Rent Roll'!$H17*'Res Rent Roll'!$C17*(1+'Property Summary'!$L$18)^(Rents!BN$2-1),'Res Rent Roll'!$I17*'Res Rent Roll'!$C17*(1+'Property Summary'!$L$18)^(Rents!BN$2-1)))</f>
        <v/>
      </c>
      <c r="BO17" s="47" t="str">
        <f>IF('Res Rent Roll'!$B17="","",IF(Rents!BO$3&lt;'Res Rent Roll'!$J17,'Res Rent Roll'!$H17*'Res Rent Roll'!$C17*(1+'Property Summary'!$L$18)^(Rents!BO$2-1),'Res Rent Roll'!$I17*'Res Rent Roll'!$C17*(1+'Property Summary'!$L$18)^(Rents!BO$2-1)))</f>
        <v/>
      </c>
      <c r="BP17" s="47" t="str">
        <f>IF('Res Rent Roll'!$B17="","",IF(Rents!BP$3&lt;'Res Rent Roll'!$J17,'Res Rent Roll'!$H17*'Res Rent Roll'!$C17*(1+'Property Summary'!$L$18)^(Rents!BP$2-1),'Res Rent Roll'!$I17*'Res Rent Roll'!$C17*(1+'Property Summary'!$L$18)^(Rents!BP$2-1)))</f>
        <v/>
      </c>
      <c r="BQ17" s="47" t="str">
        <f>IF('Res Rent Roll'!$B17="","",IF(Rents!BQ$3&lt;'Res Rent Roll'!$J17,'Res Rent Roll'!$H17*'Res Rent Roll'!$C17*(1+'Property Summary'!$L$18)^(Rents!BQ$2-1),'Res Rent Roll'!$I17*'Res Rent Roll'!$C17*(1+'Property Summary'!$L$18)^(Rents!BQ$2-1)))</f>
        <v/>
      </c>
      <c r="BR17" s="47" t="str">
        <f>IF('Res Rent Roll'!$B17="","",IF(Rents!BR$3&lt;'Res Rent Roll'!$J17,'Res Rent Roll'!$H17*'Res Rent Roll'!$C17*(1+'Property Summary'!$L$18)^(Rents!BR$2-1),'Res Rent Roll'!$I17*'Res Rent Roll'!$C17*(1+'Property Summary'!$L$18)^(Rents!BR$2-1)))</f>
        <v/>
      </c>
      <c r="BS17" s="47" t="str">
        <f>IF('Res Rent Roll'!$B17="","",IF(Rents!BS$3&lt;'Res Rent Roll'!$J17,'Res Rent Roll'!$H17*'Res Rent Roll'!$C17*(1+'Property Summary'!$L$18)^(Rents!BS$2-1),'Res Rent Roll'!$I17*'Res Rent Roll'!$C17*(1+'Property Summary'!$L$18)^(Rents!BS$2-1)))</f>
        <v/>
      </c>
      <c r="BT17" s="47" t="str">
        <f>IF('Res Rent Roll'!$B17="","",IF(Rents!BT$3&lt;'Res Rent Roll'!$J17,'Res Rent Roll'!$H17*'Res Rent Roll'!$C17*(1+'Property Summary'!$L$18)^(Rents!BT$2-1),'Res Rent Roll'!$I17*'Res Rent Roll'!$C17*(1+'Property Summary'!$L$18)^(Rents!BT$2-1)))</f>
        <v/>
      </c>
      <c r="BU17" s="47" t="str">
        <f>IF('Res Rent Roll'!$B17="","",IF(Rents!BU$3&lt;'Res Rent Roll'!$J17,'Res Rent Roll'!$H17*'Res Rent Roll'!$C17*(1+'Property Summary'!$L$18)^(Rents!BU$2-1),'Res Rent Roll'!$I17*'Res Rent Roll'!$C17*(1+'Property Summary'!$L$18)^(Rents!BU$2-1)))</f>
        <v/>
      </c>
      <c r="BV17" s="47" t="str">
        <f>IF('Res Rent Roll'!$B17="","",IF(Rents!BV$3&lt;'Res Rent Roll'!$J17,'Res Rent Roll'!$H17*'Res Rent Roll'!$C17*(1+'Property Summary'!$L$18)^(Rents!BV$2-1),'Res Rent Roll'!$I17*'Res Rent Roll'!$C17*(1+'Property Summary'!$L$18)^(Rents!BV$2-1)))</f>
        <v/>
      </c>
      <c r="BW17" s="47" t="str">
        <f>IF('Res Rent Roll'!$B17="","",IF(Rents!BW$3&lt;'Res Rent Roll'!$J17,'Res Rent Roll'!$H17*'Res Rent Roll'!$C17*(1+'Property Summary'!$L$18)^(Rents!BW$2-1),'Res Rent Roll'!$I17*'Res Rent Roll'!$C17*(1+'Property Summary'!$L$18)^(Rents!BW$2-1)))</f>
        <v/>
      </c>
      <c r="BX17" s="47" t="str">
        <f>IF('Res Rent Roll'!$B17="","",IF(Rents!BX$3&lt;'Res Rent Roll'!$J17,'Res Rent Roll'!$H17*'Res Rent Roll'!$C17*(1+'Property Summary'!$L$18)^(Rents!BX$2-1),'Res Rent Roll'!$I17*'Res Rent Roll'!$C17*(1+'Property Summary'!$L$18)^(Rents!BX$2-1)))</f>
        <v/>
      </c>
      <c r="BY17" s="47" t="str">
        <f>IF('Res Rent Roll'!$B17="","",IF(Rents!BY$3&lt;'Res Rent Roll'!$J17,'Res Rent Roll'!$H17*'Res Rent Roll'!$C17*(1+'Property Summary'!$L$18)^(Rents!BY$2-1),'Res Rent Roll'!$I17*'Res Rent Roll'!$C17*(1+'Property Summary'!$L$18)^(Rents!BY$2-1)))</f>
        <v/>
      </c>
      <c r="BZ17" s="47" t="str">
        <f>IF('Res Rent Roll'!$B17="","",IF(Rents!BZ$3&lt;'Res Rent Roll'!$J17,'Res Rent Roll'!$H17*'Res Rent Roll'!$C17*(1+'Property Summary'!$L$18)^(Rents!BZ$2-1),'Res Rent Roll'!$I17*'Res Rent Roll'!$C17*(1+'Property Summary'!$L$18)^(Rents!BZ$2-1)))</f>
        <v/>
      </c>
      <c r="CA17" s="47" t="str">
        <f>IF('Res Rent Roll'!$B17="","",IF(Rents!CA$3&lt;'Res Rent Roll'!$J17,'Res Rent Roll'!$H17*'Res Rent Roll'!$C17*(1+'Property Summary'!$L$18)^(Rents!CA$2-1),'Res Rent Roll'!$I17*'Res Rent Roll'!$C17*(1+'Property Summary'!$L$18)^(Rents!CA$2-1)))</f>
        <v/>
      </c>
      <c r="CB17" s="47" t="str">
        <f>IF('Res Rent Roll'!$B17="","",IF(Rents!CB$3&lt;'Res Rent Roll'!$J17,'Res Rent Roll'!$H17*'Res Rent Roll'!$C17*(1+'Property Summary'!$L$18)^(Rents!CB$2-1),'Res Rent Roll'!$I17*'Res Rent Roll'!$C17*(1+'Property Summary'!$L$18)^(Rents!CB$2-1)))</f>
        <v/>
      </c>
      <c r="CC17" s="47" t="str">
        <f>IF('Res Rent Roll'!$B17="","",IF(Rents!CC$3&lt;'Res Rent Roll'!$J17,'Res Rent Roll'!$H17*'Res Rent Roll'!$C17*(1+'Property Summary'!$L$18)^(Rents!CC$2-1),'Res Rent Roll'!$I17*'Res Rent Roll'!$C17*(1+'Property Summary'!$L$18)^(Rents!CC$2-1)))</f>
        <v/>
      </c>
      <c r="CD17" s="47" t="str">
        <f>IF('Res Rent Roll'!$B17="","",IF(Rents!CD$3&lt;'Res Rent Roll'!$J17,'Res Rent Roll'!$H17*'Res Rent Roll'!$C17*(1+'Property Summary'!$L$18)^(Rents!CD$2-1),'Res Rent Roll'!$I17*'Res Rent Roll'!$C17*(1+'Property Summary'!$L$18)^(Rents!CD$2-1)))</f>
        <v/>
      </c>
      <c r="CE17" s="47" t="str">
        <f>IF('Res Rent Roll'!$B17="","",IF(Rents!CE$3&lt;'Res Rent Roll'!$J17,'Res Rent Roll'!$H17*'Res Rent Roll'!$C17*(1+'Property Summary'!$L$18)^(Rents!CE$2-1),'Res Rent Roll'!$I17*'Res Rent Roll'!$C17*(1+'Property Summary'!$L$18)^(Rents!CE$2-1)))</f>
        <v/>
      </c>
      <c r="CF17" s="47" t="str">
        <f>IF('Res Rent Roll'!$B17="","",IF(Rents!CF$3&lt;'Res Rent Roll'!$J17,'Res Rent Roll'!$H17*'Res Rent Roll'!$C17*(1+'Property Summary'!$L$18)^(Rents!CF$2-1),'Res Rent Roll'!$I17*'Res Rent Roll'!$C17*(1+'Property Summary'!$L$18)^(Rents!CF$2-1)))</f>
        <v/>
      </c>
      <c r="CG17" s="47" t="str">
        <f>IF('Res Rent Roll'!$B17="","",IF(Rents!CG$3&lt;'Res Rent Roll'!$J17,'Res Rent Roll'!$H17*'Res Rent Roll'!$C17*(1+'Property Summary'!$L$18)^(Rents!CG$2-1),'Res Rent Roll'!$I17*'Res Rent Roll'!$C17*(1+'Property Summary'!$L$18)^(Rents!CG$2-1)))</f>
        <v/>
      </c>
      <c r="CH17" s="47" t="str">
        <f>IF('Res Rent Roll'!$B17="","",IF(Rents!CH$3&lt;'Res Rent Roll'!$J17,'Res Rent Roll'!$H17*'Res Rent Roll'!$C17*(1+'Property Summary'!$L$18)^(Rents!CH$2-1),'Res Rent Roll'!$I17*'Res Rent Roll'!$C17*(1+'Property Summary'!$L$18)^(Rents!CH$2-1)))</f>
        <v/>
      </c>
      <c r="CI17" s="47" t="str">
        <f>IF('Res Rent Roll'!$B17="","",IF(Rents!CI$3&lt;'Res Rent Roll'!$J17,'Res Rent Roll'!$H17*'Res Rent Roll'!$C17*(1+'Property Summary'!$L$18)^(Rents!CI$2-1),'Res Rent Roll'!$I17*'Res Rent Roll'!$C17*(1+'Property Summary'!$L$18)^(Rents!CI$2-1)))</f>
        <v/>
      </c>
      <c r="CJ17" s="47" t="str">
        <f>IF('Res Rent Roll'!$B17="","",IF(Rents!CJ$3&lt;'Res Rent Roll'!$J17,'Res Rent Roll'!$H17*'Res Rent Roll'!$C17*(1+'Property Summary'!$L$18)^(Rents!CJ$2-1),'Res Rent Roll'!$I17*'Res Rent Roll'!$C17*(1+'Property Summary'!$L$18)^(Rents!CJ$2-1)))</f>
        <v/>
      </c>
      <c r="CK17" s="47" t="str">
        <f>IF('Res Rent Roll'!$B17="","",IF(Rents!CK$3&lt;'Res Rent Roll'!$J17,'Res Rent Roll'!$H17*'Res Rent Roll'!$C17*(1+'Property Summary'!$L$18)^(Rents!CK$2-1),'Res Rent Roll'!$I17*'Res Rent Roll'!$C17*(1+'Property Summary'!$L$18)^(Rents!CK$2-1)))</f>
        <v/>
      </c>
      <c r="CL17" s="47" t="str">
        <f>IF('Res Rent Roll'!$B17="","",IF(Rents!CL$3&lt;'Res Rent Roll'!$J17,'Res Rent Roll'!$H17*'Res Rent Roll'!$C17*(1+'Property Summary'!$L$18)^(Rents!CL$2-1),'Res Rent Roll'!$I17*'Res Rent Roll'!$C17*(1+'Property Summary'!$L$18)^(Rents!CL$2-1)))</f>
        <v/>
      </c>
      <c r="CM17" s="47" t="str">
        <f>IF('Res Rent Roll'!$B17="","",IF(Rents!CM$3&lt;'Res Rent Roll'!$J17,'Res Rent Roll'!$H17*'Res Rent Roll'!$C17*(1+'Property Summary'!$L$18)^(Rents!CM$2-1),'Res Rent Roll'!$I17*'Res Rent Roll'!$C17*(1+'Property Summary'!$L$18)^(Rents!CM$2-1)))</f>
        <v/>
      </c>
      <c r="CN17" s="47" t="str">
        <f>IF('Res Rent Roll'!$B17="","",IF(Rents!CN$3&lt;'Res Rent Roll'!$J17,'Res Rent Roll'!$H17*'Res Rent Roll'!$C17*(1+'Property Summary'!$L$18)^(Rents!CN$2-1),'Res Rent Roll'!$I17*'Res Rent Roll'!$C17*(1+'Property Summary'!$L$18)^(Rents!CN$2-1)))</f>
        <v/>
      </c>
      <c r="CO17" s="47" t="str">
        <f>IF('Res Rent Roll'!$B17="","",IF(Rents!CO$3&lt;'Res Rent Roll'!$J17,'Res Rent Roll'!$H17*'Res Rent Roll'!$C17*(1+'Property Summary'!$L$18)^(Rents!CO$2-1),'Res Rent Roll'!$I17*'Res Rent Roll'!$C17*(1+'Property Summary'!$L$18)^(Rents!CO$2-1)))</f>
        <v/>
      </c>
      <c r="CP17" s="47" t="str">
        <f>IF('Res Rent Roll'!$B17="","",IF(Rents!CP$3&lt;'Res Rent Roll'!$J17,'Res Rent Roll'!$H17*'Res Rent Roll'!$C17*(1+'Property Summary'!$L$18)^(Rents!CP$2-1),'Res Rent Roll'!$I17*'Res Rent Roll'!$C17*(1+'Property Summary'!$L$18)^(Rents!CP$2-1)))</f>
        <v/>
      </c>
      <c r="CQ17" s="47" t="str">
        <f>IF('Res Rent Roll'!$B17="","",IF(Rents!CQ$3&lt;'Res Rent Roll'!$J17,'Res Rent Roll'!$H17*'Res Rent Roll'!$C17*(1+'Property Summary'!$L$18)^(Rents!CQ$2-1),'Res Rent Roll'!$I17*'Res Rent Roll'!$C17*(1+'Property Summary'!$L$18)^(Rents!CQ$2-1)))</f>
        <v/>
      </c>
      <c r="CR17" s="47" t="str">
        <f>IF('Res Rent Roll'!$B17="","",IF(Rents!CR$3&lt;'Res Rent Roll'!$J17,'Res Rent Roll'!$H17*'Res Rent Roll'!$C17*(1+'Property Summary'!$L$18)^(Rents!CR$2-1),'Res Rent Roll'!$I17*'Res Rent Roll'!$C17*(1+'Property Summary'!$L$18)^(Rents!CR$2-1)))</f>
        <v/>
      </c>
      <c r="CS17" s="47" t="str">
        <f>IF('Res Rent Roll'!$B17="","",IF(Rents!CS$3&lt;'Res Rent Roll'!$J17,'Res Rent Roll'!$H17*'Res Rent Roll'!$C17*(1+'Property Summary'!$L$18)^(Rents!CS$2-1),'Res Rent Roll'!$I17*'Res Rent Roll'!$C17*(1+'Property Summary'!$L$18)^(Rents!CS$2-1)))</f>
        <v/>
      </c>
      <c r="CT17" s="47" t="str">
        <f>IF('Res Rent Roll'!$B17="","",IF(Rents!CT$3&lt;'Res Rent Roll'!$J17,'Res Rent Roll'!$H17*'Res Rent Roll'!$C17*(1+'Property Summary'!$L$18)^(Rents!CT$2-1),'Res Rent Roll'!$I17*'Res Rent Roll'!$C17*(1+'Property Summary'!$L$18)^(Rents!CT$2-1)))</f>
        <v/>
      </c>
      <c r="CU17" s="47" t="str">
        <f>IF('Res Rent Roll'!$B17="","",IF(Rents!CU$3&lt;'Res Rent Roll'!$J17,'Res Rent Roll'!$H17*'Res Rent Roll'!$C17*(1+'Property Summary'!$L$18)^(Rents!CU$2-1),'Res Rent Roll'!$I17*'Res Rent Roll'!$C17*(1+'Property Summary'!$L$18)^(Rents!CU$2-1)))</f>
        <v/>
      </c>
      <c r="CV17" s="47" t="str">
        <f>IF('Res Rent Roll'!$B17="","",IF(Rents!CV$3&lt;'Res Rent Roll'!$J17,'Res Rent Roll'!$H17*'Res Rent Roll'!$C17*(1+'Property Summary'!$L$18)^(Rents!CV$2-1),'Res Rent Roll'!$I17*'Res Rent Roll'!$C17*(1+'Property Summary'!$L$18)^(Rents!CV$2-1)))</f>
        <v/>
      </c>
      <c r="CW17" s="47" t="str">
        <f>IF('Res Rent Roll'!$B17="","",IF(Rents!CW$3&lt;'Res Rent Roll'!$J17,'Res Rent Roll'!$H17*'Res Rent Roll'!$C17*(1+'Property Summary'!$L$18)^(Rents!CW$2-1),'Res Rent Roll'!$I17*'Res Rent Roll'!$C17*(1+'Property Summary'!$L$18)^(Rents!CW$2-1)))</f>
        <v/>
      </c>
      <c r="CX17" s="47" t="str">
        <f>IF('Res Rent Roll'!$B17="","",IF(Rents!CX$3&lt;'Res Rent Roll'!$J17,'Res Rent Roll'!$H17*'Res Rent Roll'!$C17*(1+'Property Summary'!$L$18)^(Rents!CX$2-1),'Res Rent Roll'!$I17*'Res Rent Roll'!$C17*(1+'Property Summary'!$L$18)^(Rents!CX$2-1)))</f>
        <v/>
      </c>
      <c r="CY17" s="47" t="str">
        <f>IF('Res Rent Roll'!$B17="","",IF(Rents!CY$3&lt;'Res Rent Roll'!$J17,'Res Rent Roll'!$H17*'Res Rent Roll'!$C17*(1+'Property Summary'!$L$18)^(Rents!CY$2-1),'Res Rent Roll'!$I17*'Res Rent Roll'!$C17*(1+'Property Summary'!$L$18)^(Rents!CY$2-1)))</f>
        <v/>
      </c>
      <c r="CZ17" s="47" t="str">
        <f>IF('Res Rent Roll'!$B17="","",IF(Rents!CZ$3&lt;'Res Rent Roll'!$J17,'Res Rent Roll'!$H17*'Res Rent Roll'!$C17*(1+'Property Summary'!$L$18)^(Rents!CZ$2-1),'Res Rent Roll'!$I17*'Res Rent Roll'!$C17*(1+'Property Summary'!$L$18)^(Rents!CZ$2-1)))</f>
        <v/>
      </c>
      <c r="DA17" s="47" t="str">
        <f>IF('Res Rent Roll'!$B17="","",IF(Rents!DA$3&lt;'Res Rent Roll'!$J17,'Res Rent Roll'!$H17*'Res Rent Roll'!$C17*(1+'Property Summary'!$L$18)^(Rents!DA$2-1),'Res Rent Roll'!$I17*'Res Rent Roll'!$C17*(1+'Property Summary'!$L$18)^(Rents!DA$2-1)))</f>
        <v/>
      </c>
      <c r="DB17" s="47" t="str">
        <f>IF('Res Rent Roll'!$B17="","",IF(Rents!DB$3&lt;'Res Rent Roll'!$J17,'Res Rent Roll'!$H17*'Res Rent Roll'!$C17*(1+'Property Summary'!$L$18)^(Rents!DB$2-1),'Res Rent Roll'!$I17*'Res Rent Roll'!$C17*(1+'Property Summary'!$L$18)^(Rents!DB$2-1)))</f>
        <v/>
      </c>
      <c r="DC17" s="47" t="str">
        <f>IF('Res Rent Roll'!$B17="","",IF(Rents!DC$3&lt;'Res Rent Roll'!$J17,'Res Rent Roll'!$H17*'Res Rent Roll'!$C17*(1+'Property Summary'!$L$18)^(Rents!DC$2-1),'Res Rent Roll'!$I17*'Res Rent Roll'!$C17*(1+'Property Summary'!$L$18)^(Rents!DC$2-1)))</f>
        <v/>
      </c>
      <c r="DD17" s="47" t="str">
        <f>IF('Res Rent Roll'!$B17="","",IF(Rents!DD$3&lt;'Res Rent Roll'!$J17,'Res Rent Roll'!$H17*'Res Rent Roll'!$C17*(1+'Property Summary'!$L$18)^(Rents!DD$2-1),'Res Rent Roll'!$I17*'Res Rent Roll'!$C17*(1+'Property Summary'!$L$18)^(Rents!DD$2-1)))</f>
        <v/>
      </c>
      <c r="DE17" s="47" t="str">
        <f>IF('Res Rent Roll'!$B17="","",IF(Rents!DE$3&lt;'Res Rent Roll'!$J17,'Res Rent Roll'!$H17*'Res Rent Roll'!$C17*(1+'Property Summary'!$L$18)^(Rents!DE$2-1),'Res Rent Roll'!$I17*'Res Rent Roll'!$C17*(1+'Property Summary'!$L$18)^(Rents!DE$2-1)))</f>
        <v/>
      </c>
      <c r="DF17" s="47" t="str">
        <f>IF('Res Rent Roll'!$B17="","",IF(Rents!DF$3&lt;'Res Rent Roll'!$J17,'Res Rent Roll'!$H17*'Res Rent Roll'!$C17*(1+'Property Summary'!$L$18)^(Rents!DF$2-1),'Res Rent Roll'!$I17*'Res Rent Roll'!$C17*(1+'Property Summary'!$L$18)^(Rents!DF$2-1)))</f>
        <v/>
      </c>
      <c r="DG17" s="47" t="str">
        <f>IF('Res Rent Roll'!$B17="","",IF(Rents!DG$3&lt;'Res Rent Roll'!$J17,'Res Rent Roll'!$H17*'Res Rent Roll'!$C17*(1+'Property Summary'!$L$18)^(Rents!DG$2-1),'Res Rent Roll'!$I17*'Res Rent Roll'!$C17*(1+'Property Summary'!$L$18)^(Rents!DG$2-1)))</f>
        <v/>
      </c>
      <c r="DH17" s="47" t="str">
        <f>IF('Res Rent Roll'!$B17="","",IF(Rents!DH$3&lt;'Res Rent Roll'!$J17,'Res Rent Roll'!$H17*'Res Rent Roll'!$C17*(1+'Property Summary'!$L$18)^(Rents!DH$2-1),'Res Rent Roll'!$I17*'Res Rent Roll'!$C17*(1+'Property Summary'!$L$18)^(Rents!DH$2-1)))</f>
        <v/>
      </c>
      <c r="DI17" s="47" t="str">
        <f>IF('Res Rent Roll'!$B17="","",IF(Rents!DI$3&lt;'Res Rent Roll'!$J17,'Res Rent Roll'!$H17*'Res Rent Roll'!$C17*(1+'Property Summary'!$L$18)^(Rents!DI$2-1),'Res Rent Roll'!$I17*'Res Rent Roll'!$C17*(1+'Property Summary'!$L$18)^(Rents!DI$2-1)))</f>
        <v/>
      </c>
      <c r="DJ17" s="47" t="str">
        <f>IF('Res Rent Roll'!$B17="","",IF(Rents!DJ$3&lt;'Res Rent Roll'!$J17,'Res Rent Roll'!$H17*'Res Rent Roll'!$C17*(1+'Property Summary'!$L$18)^(Rents!DJ$2-1),'Res Rent Roll'!$I17*'Res Rent Roll'!$C17*(1+'Property Summary'!$L$18)^(Rents!DJ$2-1)))</f>
        <v/>
      </c>
      <c r="DK17" s="47" t="str">
        <f>IF('Res Rent Roll'!$B17="","",IF(Rents!DK$3&lt;'Res Rent Roll'!$J17,'Res Rent Roll'!$H17*'Res Rent Roll'!$C17*(1+'Property Summary'!$L$18)^(Rents!DK$2-1),'Res Rent Roll'!$I17*'Res Rent Roll'!$C17*(1+'Property Summary'!$L$18)^(Rents!DK$2-1)))</f>
        <v/>
      </c>
      <c r="DL17" s="47" t="str">
        <f>IF('Res Rent Roll'!$B17="","",IF(Rents!DL$3&lt;'Res Rent Roll'!$J17,'Res Rent Roll'!$H17*'Res Rent Roll'!$C17*(1+'Property Summary'!$L$18)^(Rents!DL$2-1),'Res Rent Roll'!$I17*'Res Rent Roll'!$C17*(1+'Property Summary'!$L$18)^(Rents!DL$2-1)))</f>
        <v/>
      </c>
      <c r="DM17" s="47" t="str">
        <f>IF('Res Rent Roll'!$B17="","",IF(Rents!DM$3&lt;'Res Rent Roll'!$J17,'Res Rent Roll'!$H17*'Res Rent Roll'!$C17*(1+'Property Summary'!$L$18)^(Rents!DM$2-1),'Res Rent Roll'!$I17*'Res Rent Roll'!$C17*(1+'Property Summary'!$L$18)^(Rents!DM$2-1)))</f>
        <v/>
      </c>
      <c r="DN17" s="47" t="str">
        <f>IF('Res Rent Roll'!$B17="","",IF(Rents!DN$3&lt;'Res Rent Roll'!$J17,'Res Rent Roll'!$H17*'Res Rent Roll'!$C17*(1+'Property Summary'!$L$18)^(Rents!DN$2-1),'Res Rent Roll'!$I17*'Res Rent Roll'!$C17*(1+'Property Summary'!$L$18)^(Rents!DN$2-1)))</f>
        <v/>
      </c>
      <c r="DO17" s="47" t="str">
        <f>IF('Res Rent Roll'!$B17="","",IF(Rents!DO$3&lt;'Res Rent Roll'!$J17,'Res Rent Roll'!$H17*'Res Rent Roll'!$C17*(1+'Property Summary'!$L$18)^(Rents!DO$2-1),'Res Rent Roll'!$I17*'Res Rent Roll'!$C17*(1+'Property Summary'!$L$18)^(Rents!DO$2-1)))</f>
        <v/>
      </c>
      <c r="DP17" s="47" t="str">
        <f>IF('Res Rent Roll'!$B17="","",IF(Rents!DP$3&lt;'Res Rent Roll'!$J17,'Res Rent Roll'!$H17*'Res Rent Roll'!$C17*(1+'Property Summary'!$L$18)^(Rents!DP$2-1),'Res Rent Roll'!$I17*'Res Rent Roll'!$C17*(1+'Property Summary'!$L$18)^(Rents!DP$2-1)))</f>
        <v/>
      </c>
      <c r="DQ17" s="47" t="str">
        <f>IF('Res Rent Roll'!$B17="","",IF(Rents!DQ$3&lt;'Res Rent Roll'!$J17,'Res Rent Roll'!$H17*'Res Rent Roll'!$C17*(1+'Property Summary'!$L$18)^(Rents!DQ$2-1),'Res Rent Roll'!$I17*'Res Rent Roll'!$C17*(1+'Property Summary'!$L$18)^(Rents!DQ$2-1)))</f>
        <v/>
      </c>
      <c r="DR17" s="47" t="str">
        <f>IF('Res Rent Roll'!$B17="","",IF(Rents!DR$3&lt;'Res Rent Roll'!$J17,'Res Rent Roll'!$H17*'Res Rent Roll'!$C17*(1+'Property Summary'!$L$18)^(Rents!DR$2-1),'Res Rent Roll'!$I17*'Res Rent Roll'!$C17*(1+'Property Summary'!$L$18)^(Rents!DR$2-1)))</f>
        <v/>
      </c>
      <c r="DS17" s="47" t="str">
        <f>IF('Res Rent Roll'!$B17="","",IF(Rents!DS$3&lt;'Res Rent Roll'!$J17,'Res Rent Roll'!$H17*'Res Rent Roll'!$C17*(1+'Property Summary'!$L$18)^(Rents!DS$2-1),'Res Rent Roll'!$I17*'Res Rent Roll'!$C17*(1+'Property Summary'!$L$18)^(Rents!DS$2-1)))</f>
        <v/>
      </c>
      <c r="DT17" s="47" t="str">
        <f>IF('Res Rent Roll'!$B17="","",IF(Rents!DT$3&lt;'Res Rent Roll'!$J17,'Res Rent Roll'!$H17*'Res Rent Roll'!$C17*(1+'Property Summary'!$L$18)^(Rents!DT$2-1),'Res Rent Roll'!$I17*'Res Rent Roll'!$C17*(1+'Property Summary'!$L$18)^(Rents!DT$2-1)))</f>
        <v/>
      </c>
      <c r="DU17" s="47" t="str">
        <f>IF('Res Rent Roll'!$B17="","",IF(Rents!DU$3&lt;'Res Rent Roll'!$J17,'Res Rent Roll'!$H17*'Res Rent Roll'!$C17*(1+'Property Summary'!$L$18)^(Rents!DU$2-1),'Res Rent Roll'!$I17*'Res Rent Roll'!$C17*(1+'Property Summary'!$L$18)^(Rents!DU$2-1)))</f>
        <v/>
      </c>
      <c r="DV17" s="47" t="str">
        <f>IF('Res Rent Roll'!$B17="","",IF(Rents!DV$3&lt;'Res Rent Roll'!$J17,'Res Rent Roll'!$H17*'Res Rent Roll'!$C17*(1+'Property Summary'!$L$18)^(Rents!DV$2-1),'Res Rent Roll'!$I17*'Res Rent Roll'!$C17*(1+'Property Summary'!$L$18)^(Rents!DV$2-1)))</f>
        <v/>
      </c>
      <c r="DW17" s="47" t="str">
        <f>IF('Res Rent Roll'!$B17="","",IF(Rents!DW$3&lt;'Res Rent Roll'!$J17,'Res Rent Roll'!$H17*'Res Rent Roll'!$C17*(1+'Property Summary'!$L$18)^(Rents!DW$2-1),'Res Rent Roll'!$I17*'Res Rent Roll'!$C17*(1+'Property Summary'!$L$18)^(Rents!DW$2-1)))</f>
        <v/>
      </c>
      <c r="DX17" s="47" t="str">
        <f>IF('Res Rent Roll'!$B17="","",IF(Rents!DX$3&lt;'Res Rent Roll'!$J17,'Res Rent Roll'!$H17*'Res Rent Roll'!$C17*(1+'Property Summary'!$L$18)^(Rents!DX$2-1),'Res Rent Roll'!$I17*'Res Rent Roll'!$C17*(1+'Property Summary'!$L$18)^(Rents!DX$2-1)))</f>
        <v/>
      </c>
      <c r="DY17" s="47" t="str">
        <f>IF('Res Rent Roll'!$B17="","",IF(Rents!DY$3&lt;'Res Rent Roll'!$J17,'Res Rent Roll'!$H17*'Res Rent Roll'!$C17*(1+'Property Summary'!$L$18)^(Rents!DY$2-1),'Res Rent Roll'!$I17*'Res Rent Roll'!$C17*(1+'Property Summary'!$L$18)^(Rents!DY$2-1)))</f>
        <v/>
      </c>
      <c r="DZ17" s="47" t="str">
        <f>IF('Res Rent Roll'!$B17="","",IF(Rents!DZ$3&lt;'Res Rent Roll'!$J17,'Res Rent Roll'!$H17*'Res Rent Roll'!$C17*(1+'Property Summary'!$L$18)^(Rents!DZ$2-1),'Res Rent Roll'!$I17*'Res Rent Roll'!$C17*(1+'Property Summary'!$L$18)^(Rents!DZ$2-1)))</f>
        <v/>
      </c>
      <c r="EA17" s="47" t="str">
        <f>IF('Res Rent Roll'!$B17="","",IF(Rents!EA$3&lt;'Res Rent Roll'!$J17,'Res Rent Roll'!$H17*'Res Rent Roll'!$C17*(1+'Property Summary'!$L$18)^(Rents!EA$2-1),'Res Rent Roll'!$I17*'Res Rent Roll'!$C17*(1+'Property Summary'!$L$18)^(Rents!EA$2-1)))</f>
        <v/>
      </c>
      <c r="EB17" s="47" t="str">
        <f>IF('Res Rent Roll'!$B17="","",IF(Rents!EB$3&lt;'Res Rent Roll'!$J17,'Res Rent Roll'!$H17*'Res Rent Roll'!$C17*(1+'Property Summary'!$L$18)^(Rents!EB$2-1),'Res Rent Roll'!$I17*'Res Rent Roll'!$C17*(1+'Property Summary'!$L$18)^(Rents!EB$2-1)))</f>
        <v/>
      </c>
      <c r="EC17" s="47" t="str">
        <f>IF('Res Rent Roll'!$B17="","",IF(Rents!EC$3&lt;'Res Rent Roll'!$J17,'Res Rent Roll'!$H17*'Res Rent Roll'!$C17*(1+'Property Summary'!$L$18)^(Rents!EC$2-1),'Res Rent Roll'!$I17*'Res Rent Roll'!$C17*(1+'Property Summary'!$L$18)^(Rents!EC$2-1)))</f>
        <v/>
      </c>
      <c r="ED17" s="47" t="str">
        <f>IF('Res Rent Roll'!$B17="","",IF(Rents!ED$3&lt;'Res Rent Roll'!$J17,'Res Rent Roll'!$H17*'Res Rent Roll'!$C17*(1+'Property Summary'!$L$18)^(Rents!ED$2-1),'Res Rent Roll'!$I17*'Res Rent Roll'!$C17*(1+'Property Summary'!$L$18)^(Rents!ED$2-1)))</f>
        <v/>
      </c>
      <c r="EE17" s="47" t="str">
        <f>IF('Res Rent Roll'!$B17="","",IF(Rents!EE$3&lt;'Res Rent Roll'!$J17,'Res Rent Roll'!$H17*'Res Rent Roll'!$C17*(1+'Property Summary'!$L$18)^(Rents!EE$2-1),'Res Rent Roll'!$I17*'Res Rent Roll'!$C17*(1+'Property Summary'!$L$18)^(Rents!EE$2-1)))</f>
        <v/>
      </c>
      <c r="EF17" s="47" t="str">
        <f>IF('Res Rent Roll'!$B17="","",IF(Rents!EF$3&lt;'Res Rent Roll'!$J17,'Res Rent Roll'!$H17*'Res Rent Roll'!$C17*(1+'Property Summary'!$L$18)^(Rents!EF$2-1),'Res Rent Roll'!$I17*'Res Rent Roll'!$C17*(1+'Property Summary'!$L$18)^(Rents!EF$2-1)))</f>
        <v/>
      </c>
      <c r="EG17" s="47" t="str">
        <f>IF('Res Rent Roll'!$B17="","",IF(Rents!EG$3&lt;'Res Rent Roll'!$J17,'Res Rent Roll'!$H17*'Res Rent Roll'!$C17*(1+'Property Summary'!$L$18)^(Rents!EG$2-1),'Res Rent Roll'!$I17*'Res Rent Roll'!$C17*(1+'Property Summary'!$L$18)^(Rents!EG$2-1)))</f>
        <v/>
      </c>
      <c r="EH17" s="47" t="str">
        <f>IF('Res Rent Roll'!$B17="","",IF(Rents!EH$3&lt;'Res Rent Roll'!$J17,'Res Rent Roll'!$H17*'Res Rent Roll'!$C17*(1+'Property Summary'!$L$18)^(Rents!EH$2-1),'Res Rent Roll'!$I17*'Res Rent Roll'!$C17*(1+'Property Summary'!$L$18)^(Rents!EH$2-1)))</f>
        <v/>
      </c>
      <c r="EI17" s="47" t="str">
        <f>IF('Res Rent Roll'!$B17="","",IF(Rents!EI$3&lt;'Res Rent Roll'!$J17,'Res Rent Roll'!$H17*'Res Rent Roll'!$C17*(1+'Property Summary'!$L$18)^(Rents!EI$2-1),'Res Rent Roll'!$I17*'Res Rent Roll'!$C17*(1+'Property Summary'!$L$18)^(Rents!EI$2-1)))</f>
        <v/>
      </c>
      <c r="EJ17" s="47" t="str">
        <f>IF('Res Rent Roll'!$B17="","",IF(Rents!EJ$3&lt;'Res Rent Roll'!$J17,'Res Rent Roll'!$H17*'Res Rent Roll'!$C17*(1+'Property Summary'!$L$18)^(Rents!EJ$2-1),'Res Rent Roll'!$I17*'Res Rent Roll'!$C17*(1+'Property Summary'!$L$18)^(Rents!EJ$2-1)))</f>
        <v/>
      </c>
      <c r="EK17" s="47" t="str">
        <f>IF('Res Rent Roll'!$B17="","",IF(Rents!EK$3&lt;'Res Rent Roll'!$J17,'Res Rent Roll'!$H17*'Res Rent Roll'!$C17*(1+'Property Summary'!$L$18)^(Rents!EK$2-1),'Res Rent Roll'!$I17*'Res Rent Roll'!$C17*(1+'Property Summary'!$L$18)^(Rents!EK$2-1)))</f>
        <v/>
      </c>
      <c r="EL17" s="47" t="str">
        <f>IF('Res Rent Roll'!$B17="","",IF(Rents!EL$3&lt;'Res Rent Roll'!$J17,'Res Rent Roll'!$H17*'Res Rent Roll'!$C17*(1+'Property Summary'!$L$18)^(Rents!EL$2-1),'Res Rent Roll'!$I17*'Res Rent Roll'!$C17*(1+'Property Summary'!$L$18)^(Rents!EL$2-1)))</f>
        <v/>
      </c>
      <c r="EM17" s="47" t="str">
        <f>IF('Res Rent Roll'!$B17="","",IF(Rents!EM$3&lt;'Res Rent Roll'!$J17,'Res Rent Roll'!$H17*'Res Rent Roll'!$C17*(1+'Property Summary'!$L$18)^(Rents!EM$2-1),'Res Rent Roll'!$I17*'Res Rent Roll'!$C17*(1+'Property Summary'!$L$18)^(Rents!EM$2-1)))</f>
        <v/>
      </c>
      <c r="EN17" s="47" t="str">
        <f>IF('Res Rent Roll'!$B17="","",IF(Rents!EN$3&lt;'Res Rent Roll'!$J17,'Res Rent Roll'!$H17*'Res Rent Roll'!$C17*(1+'Property Summary'!$L$18)^(Rents!EN$2-1),'Res Rent Roll'!$I17*'Res Rent Roll'!$C17*(1+'Property Summary'!$L$18)^(Rents!EN$2-1)))</f>
        <v/>
      </c>
      <c r="EO17" s="47" t="str">
        <f>IF('Res Rent Roll'!$B17="","",IF(Rents!EO$3&lt;'Res Rent Roll'!$J17,'Res Rent Roll'!$H17*'Res Rent Roll'!$C17*(1+'Property Summary'!$L$18)^(Rents!EO$2-1),'Res Rent Roll'!$I17*'Res Rent Roll'!$C17*(1+'Property Summary'!$L$18)^(Rents!EO$2-1)))</f>
        <v/>
      </c>
      <c r="EP17" s="47" t="str">
        <f>IF('Res Rent Roll'!$B17="","",IF(Rents!EP$3&lt;'Res Rent Roll'!$J17,'Res Rent Roll'!$H17*'Res Rent Roll'!$C17*(1+'Property Summary'!$L$18)^(Rents!EP$2-1),'Res Rent Roll'!$I17*'Res Rent Roll'!$C17*(1+'Property Summary'!$L$18)^(Rents!EP$2-1)))</f>
        <v/>
      </c>
      <c r="EQ17" s="47" t="str">
        <f>IF('Res Rent Roll'!$B17="","",IF(Rents!EQ$3&lt;'Res Rent Roll'!$J17,'Res Rent Roll'!$H17*'Res Rent Roll'!$C17*(1+'Property Summary'!$L$18)^(Rents!EQ$2-1),'Res Rent Roll'!$I17*'Res Rent Roll'!$C17*(1+'Property Summary'!$L$18)^(Rents!EQ$2-1)))</f>
        <v/>
      </c>
      <c r="ER17" s="47" t="str">
        <f>IF('Res Rent Roll'!$B17="","",IF(Rents!ER$3&lt;'Res Rent Roll'!$J17,'Res Rent Roll'!$H17*'Res Rent Roll'!$C17*(1+'Property Summary'!$L$18)^(Rents!ER$2-1),'Res Rent Roll'!$I17*'Res Rent Roll'!$C17*(1+'Property Summary'!$L$18)^(Rents!ER$2-1)))</f>
        <v/>
      </c>
      <c r="ES17" s="47" t="str">
        <f>IF('Res Rent Roll'!$B17="","",IF(Rents!ES$3&lt;'Res Rent Roll'!$J17,'Res Rent Roll'!$H17*'Res Rent Roll'!$C17*(1+'Property Summary'!$L$18)^(Rents!ES$2-1),'Res Rent Roll'!$I17*'Res Rent Roll'!$C17*(1+'Property Summary'!$L$18)^(Rents!ES$2-1)))</f>
        <v/>
      </c>
      <c r="ET17" s="47" t="str">
        <f>IF('Res Rent Roll'!$B17="","",IF(Rents!ET$3&lt;'Res Rent Roll'!$J17,'Res Rent Roll'!$H17*'Res Rent Roll'!$C17*(1+'Property Summary'!$L$18)^(Rents!ET$2-1),'Res Rent Roll'!$I17*'Res Rent Roll'!$C17*(1+'Property Summary'!$L$18)^(Rents!ET$2-1)))</f>
        <v/>
      </c>
      <c r="EU17" s="47" t="str">
        <f>IF('Res Rent Roll'!$B17="","",IF(Rents!EU$3&lt;'Res Rent Roll'!$J17,'Res Rent Roll'!$H17*'Res Rent Roll'!$C17*(1+'Property Summary'!$L$18)^(Rents!EU$2-1),'Res Rent Roll'!$I17*'Res Rent Roll'!$C17*(1+'Property Summary'!$L$18)^(Rents!EU$2-1)))</f>
        <v/>
      </c>
      <c r="EV17" s="47" t="str">
        <f>IF('Res Rent Roll'!$B17="","",IF(Rents!EV$3&lt;'Res Rent Roll'!$J17,'Res Rent Roll'!$H17*'Res Rent Roll'!$C17*(1+'Property Summary'!$L$18)^(Rents!EV$2-1),'Res Rent Roll'!$I17*'Res Rent Roll'!$C17*(1+'Property Summary'!$L$18)^(Rents!EV$2-1)))</f>
        <v/>
      </c>
      <c r="EW17" s="47" t="str">
        <f>IF('Res Rent Roll'!$B17="","",IF(Rents!EW$3&lt;'Res Rent Roll'!$J17,'Res Rent Roll'!$H17*'Res Rent Roll'!$C17*(1+'Property Summary'!$L$18)^(Rents!EW$2-1),'Res Rent Roll'!$I17*'Res Rent Roll'!$C17*(1+'Property Summary'!$L$18)^(Rents!EW$2-1)))</f>
        <v/>
      </c>
      <c r="EX17" s="47" t="str">
        <f>IF('Res Rent Roll'!$B17="","",IF(Rents!EX$3&lt;'Res Rent Roll'!$J17,'Res Rent Roll'!$H17*'Res Rent Roll'!$C17*(1+'Property Summary'!$L$18)^(Rents!EX$2-1),'Res Rent Roll'!$I17*'Res Rent Roll'!$C17*(1+'Property Summary'!$L$18)^(Rents!EX$2-1)))</f>
        <v/>
      </c>
      <c r="EY17" s="47" t="str">
        <f>IF('Res Rent Roll'!$B17="","",IF(Rents!EY$3&lt;'Res Rent Roll'!$J17,'Res Rent Roll'!$H17*'Res Rent Roll'!$C17*(1+'Property Summary'!$L$18)^(Rents!EY$2-1),'Res Rent Roll'!$I17*'Res Rent Roll'!$C17*(1+'Property Summary'!$L$18)^(Rents!EY$2-1)))</f>
        <v/>
      </c>
      <c r="EZ17" s="47" t="str">
        <f>IF('Res Rent Roll'!$B17="","",IF(Rents!EZ$3&lt;'Res Rent Roll'!$J17,'Res Rent Roll'!$H17*'Res Rent Roll'!$C17*(1+'Property Summary'!$L$18)^(Rents!EZ$2-1),'Res Rent Roll'!$I17*'Res Rent Roll'!$C17*(1+'Property Summary'!$L$18)^(Rents!EZ$2-1)))</f>
        <v/>
      </c>
      <c r="FA17" s="47" t="str">
        <f>IF('Res Rent Roll'!$B17="","",IF(Rents!FA$3&lt;'Res Rent Roll'!$J17,'Res Rent Roll'!$H17*'Res Rent Roll'!$C17*(1+'Property Summary'!$L$18)^(Rents!FA$2-1),'Res Rent Roll'!$I17*'Res Rent Roll'!$C17*(1+'Property Summary'!$L$18)^(Rents!FA$2-1)))</f>
        <v/>
      </c>
      <c r="FB17" s="47" t="str">
        <f>IF('Res Rent Roll'!$B17="","",IF(Rents!FB$3&lt;'Res Rent Roll'!$J17,'Res Rent Roll'!$H17*'Res Rent Roll'!$C17*(1+'Property Summary'!$L$18)^(Rents!FB$2-1),'Res Rent Roll'!$I17*'Res Rent Roll'!$C17*(1+'Property Summary'!$L$18)^(Rents!FB$2-1)))</f>
        <v/>
      </c>
      <c r="FC17" s="47" t="str">
        <f>IF('Res Rent Roll'!$B17="","",IF(Rents!FC$3&lt;'Res Rent Roll'!$J17,'Res Rent Roll'!$H17*'Res Rent Roll'!$C17*(1+'Property Summary'!$L$18)^(Rents!FC$2-1),'Res Rent Roll'!$I17*'Res Rent Roll'!$C17*(1+'Property Summary'!$L$18)^(Rents!FC$2-1)))</f>
        <v/>
      </c>
      <c r="FD17" s="47" t="str">
        <f>IF('Res Rent Roll'!$B17="","",IF(Rents!FD$3&lt;'Res Rent Roll'!$J17,'Res Rent Roll'!$H17*'Res Rent Roll'!$C17*(1+'Property Summary'!$L$18)^(Rents!FD$2-1),'Res Rent Roll'!$I17*'Res Rent Roll'!$C17*(1+'Property Summary'!$L$18)^(Rents!FD$2-1)))</f>
        <v/>
      </c>
      <c r="FE17" s="47" t="str">
        <f>IF('Res Rent Roll'!$B17="","",IF(Rents!FE$3&lt;'Res Rent Roll'!$J17,'Res Rent Roll'!$H17*'Res Rent Roll'!$C17*(1+'Property Summary'!$L$18)^(Rents!FE$2-1),'Res Rent Roll'!$I17*'Res Rent Roll'!$C17*(1+'Property Summary'!$L$18)^(Rents!FE$2-1)))</f>
        <v/>
      </c>
      <c r="FF17" s="47" t="str">
        <f>IF('Res Rent Roll'!$B17="","",IF(Rents!FF$3&lt;'Res Rent Roll'!$J17,'Res Rent Roll'!$H17*'Res Rent Roll'!$C17*(1+'Property Summary'!$L$18)^(Rents!FF$2-1),'Res Rent Roll'!$I17*'Res Rent Roll'!$C17*(1+'Property Summary'!$L$18)^(Rents!FF$2-1)))</f>
        <v/>
      </c>
      <c r="FG17" s="47" t="str">
        <f>IF('Res Rent Roll'!$B17="","",IF(Rents!FG$3&lt;'Res Rent Roll'!$J17,'Res Rent Roll'!$H17*'Res Rent Roll'!$C17*(1+'Property Summary'!$L$18)^(Rents!FG$2-1),'Res Rent Roll'!$I17*'Res Rent Roll'!$C17*(1+'Property Summary'!$L$18)^(Rents!FG$2-1)))</f>
        <v/>
      </c>
      <c r="FH17" s="47" t="str">
        <f>IF('Res Rent Roll'!$B17="","",IF(Rents!FH$3&lt;'Res Rent Roll'!$J17,'Res Rent Roll'!$H17*'Res Rent Roll'!$C17*(1+'Property Summary'!$L$18)^(Rents!FH$2-1),'Res Rent Roll'!$I17*'Res Rent Roll'!$C17*(1+'Property Summary'!$L$18)^(Rents!FH$2-1)))</f>
        <v/>
      </c>
      <c r="FI17" s="47" t="str">
        <f>IF('Res Rent Roll'!$B17="","",IF(Rents!FI$3&lt;'Res Rent Roll'!$J17,'Res Rent Roll'!$H17*'Res Rent Roll'!$C17*(1+'Property Summary'!$L$18)^(Rents!FI$2-1),'Res Rent Roll'!$I17*'Res Rent Roll'!$C17*(1+'Property Summary'!$L$18)^(Rents!FI$2-1)))</f>
        <v/>
      </c>
      <c r="FJ17" s="47" t="str">
        <f>IF('Res Rent Roll'!$B17="","",IF(Rents!FJ$3&lt;'Res Rent Roll'!$J17,'Res Rent Roll'!$H17*'Res Rent Roll'!$C17*(1+'Property Summary'!$L$18)^(Rents!FJ$2-1),'Res Rent Roll'!$I17*'Res Rent Roll'!$C17*(1+'Property Summary'!$L$18)^(Rents!FJ$2-1)))</f>
        <v/>
      </c>
      <c r="FK17" s="47" t="str">
        <f>IF('Res Rent Roll'!$B17="","",IF(Rents!FK$3&lt;'Res Rent Roll'!$J17,'Res Rent Roll'!$H17*'Res Rent Roll'!$C17*(1+'Property Summary'!$L$18)^(Rents!FK$2-1),'Res Rent Roll'!$I17*'Res Rent Roll'!$C17*(1+'Property Summary'!$L$18)^(Rents!FK$2-1)))</f>
        <v/>
      </c>
      <c r="FL17" s="47" t="str">
        <f>IF('Res Rent Roll'!$B17="","",IF(Rents!FL$3&lt;'Res Rent Roll'!$J17,'Res Rent Roll'!$H17*'Res Rent Roll'!$C17*(1+'Property Summary'!$L$18)^(Rents!FL$2-1),'Res Rent Roll'!$I17*'Res Rent Roll'!$C17*(1+'Property Summary'!$L$18)^(Rents!FL$2-1)))</f>
        <v/>
      </c>
      <c r="FM17" s="47" t="str">
        <f>IF('Res Rent Roll'!$B17="","",IF(Rents!FM$3&lt;'Res Rent Roll'!$J17,'Res Rent Roll'!$H17*'Res Rent Roll'!$C17*(1+'Property Summary'!$L$18)^(Rents!FM$2-1),'Res Rent Roll'!$I17*'Res Rent Roll'!$C17*(1+'Property Summary'!$L$18)^(Rents!FM$2-1)))</f>
        <v/>
      </c>
      <c r="FN17" s="47" t="str">
        <f>IF('Res Rent Roll'!$B17="","",IF(Rents!FN$3&lt;'Res Rent Roll'!$J17,'Res Rent Roll'!$H17*'Res Rent Roll'!$C17*(1+'Property Summary'!$L$18)^(Rents!FN$2-1),'Res Rent Roll'!$I17*'Res Rent Roll'!$C17*(1+'Property Summary'!$L$18)^(Rents!FN$2-1)))</f>
        <v/>
      </c>
      <c r="FO17" s="47" t="str">
        <f>IF('Res Rent Roll'!$B17="","",IF(Rents!FO$3&lt;'Res Rent Roll'!$J17,'Res Rent Roll'!$H17*'Res Rent Roll'!$C17*(1+'Property Summary'!$L$18)^(Rents!FO$2-1),'Res Rent Roll'!$I17*'Res Rent Roll'!$C17*(1+'Property Summary'!$L$18)^(Rents!FO$2-1)))</f>
        <v/>
      </c>
      <c r="FP17" s="47" t="str">
        <f>IF('Res Rent Roll'!$B17="","",IF(Rents!FP$3&lt;'Res Rent Roll'!$J17,'Res Rent Roll'!$H17*'Res Rent Roll'!$C17*(1+'Property Summary'!$L$18)^(Rents!FP$2-1),'Res Rent Roll'!$I17*'Res Rent Roll'!$C17*(1+'Property Summary'!$L$18)^(Rents!FP$2-1)))</f>
        <v/>
      </c>
      <c r="FQ17" s="47" t="str">
        <f>IF('Res Rent Roll'!$B17="","",IF(Rents!FQ$3&lt;'Res Rent Roll'!$J17,'Res Rent Roll'!$H17*'Res Rent Roll'!$C17*(1+'Property Summary'!$L$18)^(Rents!FQ$2-1),'Res Rent Roll'!$I17*'Res Rent Roll'!$C17*(1+'Property Summary'!$L$18)^(Rents!FQ$2-1)))</f>
        <v/>
      </c>
      <c r="FR17" s="47" t="str">
        <f>IF('Res Rent Roll'!$B17="","",IF(Rents!FR$3&lt;'Res Rent Roll'!$J17,'Res Rent Roll'!$H17*'Res Rent Roll'!$C17*(1+'Property Summary'!$L$18)^(Rents!FR$2-1),'Res Rent Roll'!$I17*'Res Rent Roll'!$C17*(1+'Property Summary'!$L$18)^(Rents!FR$2-1)))</f>
        <v/>
      </c>
      <c r="FS17" s="47" t="str">
        <f>IF('Res Rent Roll'!$B17="","",IF(Rents!FS$3&lt;'Res Rent Roll'!$J17,'Res Rent Roll'!$H17*'Res Rent Roll'!$C17*(1+'Property Summary'!$L$18)^(Rents!FS$2-1),'Res Rent Roll'!$I17*'Res Rent Roll'!$C17*(1+'Property Summary'!$L$18)^(Rents!FS$2-1)))</f>
        <v/>
      </c>
      <c r="FT17" s="47" t="str">
        <f>IF('Res Rent Roll'!$B17="","",IF(Rents!FT$3&lt;'Res Rent Roll'!$J17,'Res Rent Roll'!$H17*'Res Rent Roll'!$C17*(1+'Property Summary'!$L$18)^(Rents!FT$2-1),'Res Rent Roll'!$I17*'Res Rent Roll'!$C17*(1+'Property Summary'!$L$18)^(Rents!FT$2-1)))</f>
        <v/>
      </c>
      <c r="FU17" s="47" t="str">
        <f>IF('Res Rent Roll'!$B17="","",IF(Rents!FU$3&lt;'Res Rent Roll'!$J17,'Res Rent Roll'!$H17*'Res Rent Roll'!$C17*(1+'Property Summary'!$L$18)^(Rents!FU$2-1),'Res Rent Roll'!$I17*'Res Rent Roll'!$C17*(1+'Property Summary'!$L$18)^(Rents!FU$2-1)))</f>
        <v/>
      </c>
      <c r="FV17" s="47" t="str">
        <f>IF('Res Rent Roll'!$B17="","",IF(Rents!FV$3&lt;'Res Rent Roll'!$J17,'Res Rent Roll'!$H17*'Res Rent Roll'!$C17*(1+'Property Summary'!$L$18)^(Rents!FV$2-1),'Res Rent Roll'!$I17*'Res Rent Roll'!$C17*(1+'Property Summary'!$L$18)^(Rents!FV$2-1)))</f>
        <v/>
      </c>
      <c r="FW17" s="47" t="str">
        <f>IF('Res Rent Roll'!$B17="","",IF(Rents!FW$3&lt;'Res Rent Roll'!$J17,'Res Rent Roll'!$H17*'Res Rent Roll'!$C17*(1+'Property Summary'!$L$18)^(Rents!FW$2-1),'Res Rent Roll'!$I17*'Res Rent Roll'!$C17*(1+'Property Summary'!$L$18)^(Rents!FW$2-1)))</f>
        <v/>
      </c>
      <c r="FX17" s="47" t="str">
        <f>IF('Res Rent Roll'!$B17="","",IF(Rents!FX$3&lt;'Res Rent Roll'!$J17,'Res Rent Roll'!$H17*'Res Rent Roll'!$C17*(1+'Property Summary'!$L$18)^(Rents!FX$2-1),'Res Rent Roll'!$I17*'Res Rent Roll'!$C17*(1+'Property Summary'!$L$18)^(Rents!FX$2-1)))</f>
        <v/>
      </c>
      <c r="FY17" s="47" t="str">
        <f>IF('Res Rent Roll'!$B17="","",IF(Rents!FY$3&lt;'Res Rent Roll'!$J17,'Res Rent Roll'!$H17*'Res Rent Roll'!$C17*(1+'Property Summary'!$L$18)^(Rents!FY$2-1),'Res Rent Roll'!$I17*'Res Rent Roll'!$C17*(1+'Property Summary'!$L$18)^(Rents!FY$2-1)))</f>
        <v/>
      </c>
      <c r="FZ17" s="47" t="str">
        <f>IF('Res Rent Roll'!$B17="","",IF(Rents!FZ$3&lt;'Res Rent Roll'!$J17,'Res Rent Roll'!$H17*'Res Rent Roll'!$C17*(1+'Property Summary'!$L$18)^(Rents!FZ$2-1),'Res Rent Roll'!$I17*'Res Rent Roll'!$C17*(1+'Property Summary'!$L$18)^(Rents!FZ$2-1)))</f>
        <v/>
      </c>
      <c r="GA17" s="48" t="str">
        <f>IF('Res Rent Roll'!$B17="","",IF(Rents!GA$3&lt;'Res Rent Roll'!$J17,'Res Rent Roll'!$H17*'Res Rent Roll'!$C17*(1+'Property Summary'!$L$18)^(Rents!GA$2-1),'Res Rent Roll'!$I17*'Res Rent Roll'!$C17*(1+'Property Summary'!$L$18)^(Rents!GA$2-1)))</f>
        <v/>
      </c>
    </row>
    <row r="18" spans="2:183" x14ac:dyDescent="0.3">
      <c r="B18" s="42" t="str">
        <f>IF('Res Rent Roll'!$B18="","",'Res Rent Roll'!$B18)</f>
        <v/>
      </c>
      <c r="C18" s="43"/>
      <c r="D18" s="47" t="str">
        <f>IF('Res Rent Roll'!$B18="","",IF(Rents!D$3&lt;'Res Rent Roll'!$J18,'Res Rent Roll'!$H18*'Res Rent Roll'!$C18*(1+'Property Summary'!$L$18)^(Rents!D$2-1),'Res Rent Roll'!$I18*'Res Rent Roll'!$C18*(1+'Property Summary'!$L$18)^(Rents!D$2-1)))</f>
        <v/>
      </c>
      <c r="E18" s="47" t="str">
        <f>IF('Res Rent Roll'!$B18="","",IF(Rents!E$3&lt;'Res Rent Roll'!$J18,'Res Rent Roll'!$H18*'Res Rent Roll'!$C18*(1+'Property Summary'!$L$18)^(Rents!E$2-1),'Res Rent Roll'!$I18*'Res Rent Roll'!$C18*(1+'Property Summary'!$L$18)^(Rents!E$2-1)))</f>
        <v/>
      </c>
      <c r="F18" s="47" t="str">
        <f>IF('Res Rent Roll'!$B18="","",IF(Rents!F$3&lt;'Res Rent Roll'!$J18,'Res Rent Roll'!$H18*'Res Rent Roll'!$C18*(1+'Property Summary'!$L$18)^(Rents!F$2-1),'Res Rent Roll'!$I18*'Res Rent Roll'!$C18*(1+'Property Summary'!$L$18)^(Rents!F$2-1)))</f>
        <v/>
      </c>
      <c r="G18" s="47" t="str">
        <f>IF('Res Rent Roll'!$B18="","",IF(Rents!G$3&lt;'Res Rent Roll'!$J18,'Res Rent Roll'!$H18*'Res Rent Roll'!$C18*(1+'Property Summary'!$L$18)^(Rents!G$2-1),'Res Rent Roll'!$I18*'Res Rent Roll'!$C18*(1+'Property Summary'!$L$18)^(Rents!G$2-1)))</f>
        <v/>
      </c>
      <c r="H18" s="47" t="str">
        <f>IF('Res Rent Roll'!$B18="","",IF(Rents!H$3&lt;'Res Rent Roll'!$J18,'Res Rent Roll'!$H18*'Res Rent Roll'!$C18*(1+'Property Summary'!$L$18)^(Rents!H$2-1),'Res Rent Roll'!$I18*'Res Rent Roll'!$C18*(1+'Property Summary'!$L$18)^(Rents!H$2-1)))</f>
        <v/>
      </c>
      <c r="I18" s="47" t="str">
        <f>IF('Res Rent Roll'!$B18="","",IF(Rents!I$3&lt;'Res Rent Roll'!$J18,'Res Rent Roll'!$H18*'Res Rent Roll'!$C18*(1+'Property Summary'!$L$18)^(Rents!I$2-1),'Res Rent Roll'!$I18*'Res Rent Roll'!$C18*(1+'Property Summary'!$L$18)^(Rents!I$2-1)))</f>
        <v/>
      </c>
      <c r="J18" s="47" t="str">
        <f>IF('Res Rent Roll'!$B18="","",IF(Rents!J$3&lt;'Res Rent Roll'!$J18,'Res Rent Roll'!$H18*'Res Rent Roll'!$C18*(1+'Property Summary'!$L$18)^(Rents!J$2-1),'Res Rent Roll'!$I18*'Res Rent Roll'!$C18*(1+'Property Summary'!$L$18)^(Rents!J$2-1)))</f>
        <v/>
      </c>
      <c r="K18" s="47" t="str">
        <f>IF('Res Rent Roll'!$B18="","",IF(Rents!K$3&lt;'Res Rent Roll'!$J18,'Res Rent Roll'!$H18*'Res Rent Roll'!$C18*(1+'Property Summary'!$L$18)^(Rents!K$2-1),'Res Rent Roll'!$I18*'Res Rent Roll'!$C18*(1+'Property Summary'!$L$18)^(Rents!K$2-1)))</f>
        <v/>
      </c>
      <c r="L18" s="47" t="str">
        <f>IF('Res Rent Roll'!$B18="","",IF(Rents!L$3&lt;'Res Rent Roll'!$J18,'Res Rent Roll'!$H18*'Res Rent Roll'!$C18*(1+'Property Summary'!$L$18)^(Rents!L$2-1),'Res Rent Roll'!$I18*'Res Rent Roll'!$C18*(1+'Property Summary'!$L$18)^(Rents!L$2-1)))</f>
        <v/>
      </c>
      <c r="M18" s="47" t="str">
        <f>IF('Res Rent Roll'!$B18="","",IF(Rents!M$3&lt;'Res Rent Roll'!$J18,'Res Rent Roll'!$H18*'Res Rent Roll'!$C18*(1+'Property Summary'!$L$18)^(Rents!M$2-1),'Res Rent Roll'!$I18*'Res Rent Roll'!$C18*(1+'Property Summary'!$L$18)^(Rents!M$2-1)))</f>
        <v/>
      </c>
      <c r="N18" s="47" t="str">
        <f>IF('Res Rent Roll'!$B18="","",IF(Rents!N$3&lt;'Res Rent Roll'!$J18,'Res Rent Roll'!$H18*'Res Rent Roll'!$C18*(1+'Property Summary'!$L$18)^(Rents!N$2-1),'Res Rent Roll'!$I18*'Res Rent Roll'!$C18*(1+'Property Summary'!$L$18)^(Rents!N$2-1)))</f>
        <v/>
      </c>
      <c r="O18" s="47" t="str">
        <f>IF('Res Rent Roll'!$B18="","",IF(Rents!O$3&lt;'Res Rent Roll'!$J18,'Res Rent Roll'!$H18*'Res Rent Roll'!$C18*(1+'Property Summary'!$L$18)^(Rents!O$2-1),'Res Rent Roll'!$I18*'Res Rent Roll'!$C18*(1+'Property Summary'!$L$18)^(Rents!O$2-1)))</f>
        <v/>
      </c>
      <c r="P18" s="47" t="str">
        <f>IF('Res Rent Roll'!$B18="","",IF(Rents!P$3&lt;'Res Rent Roll'!$J18,'Res Rent Roll'!$H18*'Res Rent Roll'!$C18*(1+'Property Summary'!$L$18)^(Rents!P$2-1),'Res Rent Roll'!$I18*'Res Rent Roll'!$C18*(1+'Property Summary'!$L$18)^(Rents!P$2-1)))</f>
        <v/>
      </c>
      <c r="Q18" s="47" t="str">
        <f>IF('Res Rent Roll'!$B18="","",IF(Rents!Q$3&lt;'Res Rent Roll'!$J18,'Res Rent Roll'!$H18*'Res Rent Roll'!$C18*(1+'Property Summary'!$L$18)^(Rents!Q$2-1),'Res Rent Roll'!$I18*'Res Rent Roll'!$C18*(1+'Property Summary'!$L$18)^(Rents!Q$2-1)))</f>
        <v/>
      </c>
      <c r="R18" s="47" t="str">
        <f>IF('Res Rent Roll'!$B18="","",IF(Rents!R$3&lt;'Res Rent Roll'!$J18,'Res Rent Roll'!$H18*'Res Rent Roll'!$C18*(1+'Property Summary'!$L$18)^(Rents!R$2-1),'Res Rent Roll'!$I18*'Res Rent Roll'!$C18*(1+'Property Summary'!$L$18)^(Rents!R$2-1)))</f>
        <v/>
      </c>
      <c r="S18" s="47" t="str">
        <f>IF('Res Rent Roll'!$B18="","",IF(Rents!S$3&lt;'Res Rent Roll'!$J18,'Res Rent Roll'!$H18*'Res Rent Roll'!$C18*(1+'Property Summary'!$L$18)^(Rents!S$2-1),'Res Rent Roll'!$I18*'Res Rent Roll'!$C18*(1+'Property Summary'!$L$18)^(Rents!S$2-1)))</f>
        <v/>
      </c>
      <c r="T18" s="47" t="str">
        <f>IF('Res Rent Roll'!$B18="","",IF(Rents!T$3&lt;'Res Rent Roll'!$J18,'Res Rent Roll'!$H18*'Res Rent Roll'!$C18*(1+'Property Summary'!$L$18)^(Rents!T$2-1),'Res Rent Roll'!$I18*'Res Rent Roll'!$C18*(1+'Property Summary'!$L$18)^(Rents!T$2-1)))</f>
        <v/>
      </c>
      <c r="U18" s="47" t="str">
        <f>IF('Res Rent Roll'!$B18="","",IF(Rents!U$3&lt;'Res Rent Roll'!$J18,'Res Rent Roll'!$H18*'Res Rent Roll'!$C18*(1+'Property Summary'!$L$18)^(Rents!U$2-1),'Res Rent Roll'!$I18*'Res Rent Roll'!$C18*(1+'Property Summary'!$L$18)^(Rents!U$2-1)))</f>
        <v/>
      </c>
      <c r="V18" s="47" t="str">
        <f>IF('Res Rent Roll'!$B18="","",IF(Rents!V$3&lt;'Res Rent Roll'!$J18,'Res Rent Roll'!$H18*'Res Rent Roll'!$C18*(1+'Property Summary'!$L$18)^(Rents!V$2-1),'Res Rent Roll'!$I18*'Res Rent Roll'!$C18*(1+'Property Summary'!$L$18)^(Rents!V$2-1)))</f>
        <v/>
      </c>
      <c r="W18" s="47" t="str">
        <f>IF('Res Rent Roll'!$B18="","",IF(Rents!W$3&lt;'Res Rent Roll'!$J18,'Res Rent Roll'!$H18*'Res Rent Roll'!$C18*(1+'Property Summary'!$L$18)^(Rents!W$2-1),'Res Rent Roll'!$I18*'Res Rent Roll'!$C18*(1+'Property Summary'!$L$18)^(Rents!W$2-1)))</f>
        <v/>
      </c>
      <c r="X18" s="47" t="str">
        <f>IF('Res Rent Roll'!$B18="","",IF(Rents!X$3&lt;'Res Rent Roll'!$J18,'Res Rent Roll'!$H18*'Res Rent Roll'!$C18*(1+'Property Summary'!$L$18)^(Rents!X$2-1),'Res Rent Roll'!$I18*'Res Rent Roll'!$C18*(1+'Property Summary'!$L$18)^(Rents!X$2-1)))</f>
        <v/>
      </c>
      <c r="Y18" s="47" t="str">
        <f>IF('Res Rent Roll'!$B18="","",IF(Rents!Y$3&lt;'Res Rent Roll'!$J18,'Res Rent Roll'!$H18*'Res Rent Roll'!$C18*(1+'Property Summary'!$L$18)^(Rents!Y$2-1),'Res Rent Roll'!$I18*'Res Rent Roll'!$C18*(1+'Property Summary'!$L$18)^(Rents!Y$2-1)))</f>
        <v/>
      </c>
      <c r="Z18" s="47" t="str">
        <f>IF('Res Rent Roll'!$B18="","",IF(Rents!Z$3&lt;'Res Rent Roll'!$J18,'Res Rent Roll'!$H18*'Res Rent Roll'!$C18*(1+'Property Summary'!$L$18)^(Rents!Z$2-1),'Res Rent Roll'!$I18*'Res Rent Roll'!$C18*(1+'Property Summary'!$L$18)^(Rents!Z$2-1)))</f>
        <v/>
      </c>
      <c r="AA18" s="47" t="str">
        <f>IF('Res Rent Roll'!$B18="","",IF(Rents!AA$3&lt;'Res Rent Roll'!$J18,'Res Rent Roll'!$H18*'Res Rent Roll'!$C18*(1+'Property Summary'!$L$18)^(Rents!AA$2-1),'Res Rent Roll'!$I18*'Res Rent Roll'!$C18*(1+'Property Summary'!$L$18)^(Rents!AA$2-1)))</f>
        <v/>
      </c>
      <c r="AB18" s="47" t="str">
        <f>IF('Res Rent Roll'!$B18="","",IF(Rents!AB$3&lt;'Res Rent Roll'!$J18,'Res Rent Roll'!$H18*'Res Rent Roll'!$C18*(1+'Property Summary'!$L$18)^(Rents!AB$2-1),'Res Rent Roll'!$I18*'Res Rent Roll'!$C18*(1+'Property Summary'!$L$18)^(Rents!AB$2-1)))</f>
        <v/>
      </c>
      <c r="AC18" s="47" t="str">
        <f>IF('Res Rent Roll'!$B18="","",IF(Rents!AC$3&lt;'Res Rent Roll'!$J18,'Res Rent Roll'!$H18*'Res Rent Roll'!$C18*(1+'Property Summary'!$L$18)^(Rents!AC$2-1),'Res Rent Roll'!$I18*'Res Rent Roll'!$C18*(1+'Property Summary'!$L$18)^(Rents!AC$2-1)))</f>
        <v/>
      </c>
      <c r="AD18" s="47" t="str">
        <f>IF('Res Rent Roll'!$B18="","",IF(Rents!AD$3&lt;'Res Rent Roll'!$J18,'Res Rent Roll'!$H18*'Res Rent Roll'!$C18*(1+'Property Summary'!$L$18)^(Rents!AD$2-1),'Res Rent Roll'!$I18*'Res Rent Roll'!$C18*(1+'Property Summary'!$L$18)^(Rents!AD$2-1)))</f>
        <v/>
      </c>
      <c r="AE18" s="47" t="str">
        <f>IF('Res Rent Roll'!$B18="","",IF(Rents!AE$3&lt;'Res Rent Roll'!$J18,'Res Rent Roll'!$H18*'Res Rent Roll'!$C18*(1+'Property Summary'!$L$18)^(Rents!AE$2-1),'Res Rent Roll'!$I18*'Res Rent Roll'!$C18*(1+'Property Summary'!$L$18)^(Rents!AE$2-1)))</f>
        <v/>
      </c>
      <c r="AF18" s="47" t="str">
        <f>IF('Res Rent Roll'!$B18="","",IF(Rents!AF$3&lt;'Res Rent Roll'!$J18,'Res Rent Roll'!$H18*'Res Rent Roll'!$C18*(1+'Property Summary'!$L$18)^(Rents!AF$2-1),'Res Rent Roll'!$I18*'Res Rent Roll'!$C18*(1+'Property Summary'!$L$18)^(Rents!AF$2-1)))</f>
        <v/>
      </c>
      <c r="AG18" s="47" t="str">
        <f>IF('Res Rent Roll'!$B18="","",IF(Rents!AG$3&lt;'Res Rent Roll'!$J18,'Res Rent Roll'!$H18*'Res Rent Roll'!$C18*(1+'Property Summary'!$L$18)^(Rents!AG$2-1),'Res Rent Roll'!$I18*'Res Rent Roll'!$C18*(1+'Property Summary'!$L$18)^(Rents!AG$2-1)))</f>
        <v/>
      </c>
      <c r="AH18" s="47" t="str">
        <f>IF('Res Rent Roll'!$B18="","",IF(Rents!AH$3&lt;'Res Rent Roll'!$J18,'Res Rent Roll'!$H18*'Res Rent Roll'!$C18*(1+'Property Summary'!$L$18)^(Rents!AH$2-1),'Res Rent Roll'!$I18*'Res Rent Roll'!$C18*(1+'Property Summary'!$L$18)^(Rents!AH$2-1)))</f>
        <v/>
      </c>
      <c r="AI18" s="47" t="str">
        <f>IF('Res Rent Roll'!$B18="","",IF(Rents!AI$3&lt;'Res Rent Roll'!$J18,'Res Rent Roll'!$H18*'Res Rent Roll'!$C18*(1+'Property Summary'!$L$18)^(Rents!AI$2-1),'Res Rent Roll'!$I18*'Res Rent Roll'!$C18*(1+'Property Summary'!$L$18)^(Rents!AI$2-1)))</f>
        <v/>
      </c>
      <c r="AJ18" s="47" t="str">
        <f>IF('Res Rent Roll'!$B18="","",IF(Rents!AJ$3&lt;'Res Rent Roll'!$J18,'Res Rent Roll'!$H18*'Res Rent Roll'!$C18*(1+'Property Summary'!$L$18)^(Rents!AJ$2-1),'Res Rent Roll'!$I18*'Res Rent Roll'!$C18*(1+'Property Summary'!$L$18)^(Rents!AJ$2-1)))</f>
        <v/>
      </c>
      <c r="AK18" s="47" t="str">
        <f>IF('Res Rent Roll'!$B18="","",IF(Rents!AK$3&lt;'Res Rent Roll'!$J18,'Res Rent Roll'!$H18*'Res Rent Roll'!$C18*(1+'Property Summary'!$L$18)^(Rents!AK$2-1),'Res Rent Roll'!$I18*'Res Rent Roll'!$C18*(1+'Property Summary'!$L$18)^(Rents!AK$2-1)))</f>
        <v/>
      </c>
      <c r="AL18" s="47" t="str">
        <f>IF('Res Rent Roll'!$B18="","",IF(Rents!AL$3&lt;'Res Rent Roll'!$J18,'Res Rent Roll'!$H18*'Res Rent Roll'!$C18*(1+'Property Summary'!$L$18)^(Rents!AL$2-1),'Res Rent Roll'!$I18*'Res Rent Roll'!$C18*(1+'Property Summary'!$L$18)^(Rents!AL$2-1)))</f>
        <v/>
      </c>
      <c r="AM18" s="47" t="str">
        <f>IF('Res Rent Roll'!$B18="","",IF(Rents!AM$3&lt;'Res Rent Roll'!$J18,'Res Rent Roll'!$H18*'Res Rent Roll'!$C18*(1+'Property Summary'!$L$18)^(Rents!AM$2-1),'Res Rent Roll'!$I18*'Res Rent Roll'!$C18*(1+'Property Summary'!$L$18)^(Rents!AM$2-1)))</f>
        <v/>
      </c>
      <c r="AN18" s="47" t="str">
        <f>IF('Res Rent Roll'!$B18="","",IF(Rents!AN$3&lt;'Res Rent Roll'!$J18,'Res Rent Roll'!$H18*'Res Rent Roll'!$C18*(1+'Property Summary'!$L$18)^(Rents!AN$2-1),'Res Rent Roll'!$I18*'Res Rent Roll'!$C18*(1+'Property Summary'!$L$18)^(Rents!AN$2-1)))</f>
        <v/>
      </c>
      <c r="AO18" s="47" t="str">
        <f>IF('Res Rent Roll'!$B18="","",IF(Rents!AO$3&lt;'Res Rent Roll'!$J18,'Res Rent Roll'!$H18*'Res Rent Roll'!$C18*(1+'Property Summary'!$L$18)^(Rents!AO$2-1),'Res Rent Roll'!$I18*'Res Rent Roll'!$C18*(1+'Property Summary'!$L$18)^(Rents!AO$2-1)))</f>
        <v/>
      </c>
      <c r="AP18" s="47" t="str">
        <f>IF('Res Rent Roll'!$B18="","",IF(Rents!AP$3&lt;'Res Rent Roll'!$J18,'Res Rent Roll'!$H18*'Res Rent Roll'!$C18*(1+'Property Summary'!$L$18)^(Rents!AP$2-1),'Res Rent Roll'!$I18*'Res Rent Roll'!$C18*(1+'Property Summary'!$L$18)^(Rents!AP$2-1)))</f>
        <v/>
      </c>
      <c r="AQ18" s="47" t="str">
        <f>IF('Res Rent Roll'!$B18="","",IF(Rents!AQ$3&lt;'Res Rent Roll'!$J18,'Res Rent Roll'!$H18*'Res Rent Roll'!$C18*(1+'Property Summary'!$L$18)^(Rents!AQ$2-1),'Res Rent Roll'!$I18*'Res Rent Roll'!$C18*(1+'Property Summary'!$L$18)^(Rents!AQ$2-1)))</f>
        <v/>
      </c>
      <c r="AR18" s="47" t="str">
        <f>IF('Res Rent Roll'!$B18="","",IF(Rents!AR$3&lt;'Res Rent Roll'!$J18,'Res Rent Roll'!$H18*'Res Rent Roll'!$C18*(1+'Property Summary'!$L$18)^(Rents!AR$2-1),'Res Rent Roll'!$I18*'Res Rent Roll'!$C18*(1+'Property Summary'!$L$18)^(Rents!AR$2-1)))</f>
        <v/>
      </c>
      <c r="AS18" s="47" t="str">
        <f>IF('Res Rent Roll'!$B18="","",IF(Rents!AS$3&lt;'Res Rent Roll'!$J18,'Res Rent Roll'!$H18*'Res Rent Roll'!$C18*(1+'Property Summary'!$L$18)^(Rents!AS$2-1),'Res Rent Roll'!$I18*'Res Rent Roll'!$C18*(1+'Property Summary'!$L$18)^(Rents!AS$2-1)))</f>
        <v/>
      </c>
      <c r="AT18" s="47" t="str">
        <f>IF('Res Rent Roll'!$B18="","",IF(Rents!AT$3&lt;'Res Rent Roll'!$J18,'Res Rent Roll'!$H18*'Res Rent Roll'!$C18*(1+'Property Summary'!$L$18)^(Rents!AT$2-1),'Res Rent Roll'!$I18*'Res Rent Roll'!$C18*(1+'Property Summary'!$L$18)^(Rents!AT$2-1)))</f>
        <v/>
      </c>
      <c r="AU18" s="47" t="str">
        <f>IF('Res Rent Roll'!$B18="","",IF(Rents!AU$3&lt;'Res Rent Roll'!$J18,'Res Rent Roll'!$H18*'Res Rent Roll'!$C18*(1+'Property Summary'!$L$18)^(Rents!AU$2-1),'Res Rent Roll'!$I18*'Res Rent Roll'!$C18*(1+'Property Summary'!$L$18)^(Rents!AU$2-1)))</f>
        <v/>
      </c>
      <c r="AV18" s="47" t="str">
        <f>IF('Res Rent Roll'!$B18="","",IF(Rents!AV$3&lt;'Res Rent Roll'!$J18,'Res Rent Roll'!$H18*'Res Rent Roll'!$C18*(1+'Property Summary'!$L$18)^(Rents!AV$2-1),'Res Rent Roll'!$I18*'Res Rent Roll'!$C18*(1+'Property Summary'!$L$18)^(Rents!AV$2-1)))</f>
        <v/>
      </c>
      <c r="AW18" s="47" t="str">
        <f>IF('Res Rent Roll'!$B18="","",IF(Rents!AW$3&lt;'Res Rent Roll'!$J18,'Res Rent Roll'!$H18*'Res Rent Roll'!$C18*(1+'Property Summary'!$L$18)^(Rents!AW$2-1),'Res Rent Roll'!$I18*'Res Rent Roll'!$C18*(1+'Property Summary'!$L$18)^(Rents!AW$2-1)))</f>
        <v/>
      </c>
      <c r="AX18" s="47" t="str">
        <f>IF('Res Rent Roll'!$B18="","",IF(Rents!AX$3&lt;'Res Rent Roll'!$J18,'Res Rent Roll'!$H18*'Res Rent Roll'!$C18*(1+'Property Summary'!$L$18)^(Rents!AX$2-1),'Res Rent Roll'!$I18*'Res Rent Roll'!$C18*(1+'Property Summary'!$L$18)^(Rents!AX$2-1)))</f>
        <v/>
      </c>
      <c r="AY18" s="47" t="str">
        <f>IF('Res Rent Roll'!$B18="","",IF(Rents!AY$3&lt;'Res Rent Roll'!$J18,'Res Rent Roll'!$H18*'Res Rent Roll'!$C18*(1+'Property Summary'!$L$18)^(Rents!AY$2-1),'Res Rent Roll'!$I18*'Res Rent Roll'!$C18*(1+'Property Summary'!$L$18)^(Rents!AY$2-1)))</f>
        <v/>
      </c>
      <c r="AZ18" s="47" t="str">
        <f>IF('Res Rent Roll'!$B18="","",IF(Rents!AZ$3&lt;'Res Rent Roll'!$J18,'Res Rent Roll'!$H18*'Res Rent Roll'!$C18*(1+'Property Summary'!$L$18)^(Rents!AZ$2-1),'Res Rent Roll'!$I18*'Res Rent Roll'!$C18*(1+'Property Summary'!$L$18)^(Rents!AZ$2-1)))</f>
        <v/>
      </c>
      <c r="BA18" s="47" t="str">
        <f>IF('Res Rent Roll'!$B18="","",IF(Rents!BA$3&lt;'Res Rent Roll'!$J18,'Res Rent Roll'!$H18*'Res Rent Roll'!$C18*(1+'Property Summary'!$L$18)^(Rents!BA$2-1),'Res Rent Roll'!$I18*'Res Rent Roll'!$C18*(1+'Property Summary'!$L$18)^(Rents!BA$2-1)))</f>
        <v/>
      </c>
      <c r="BB18" s="47" t="str">
        <f>IF('Res Rent Roll'!$B18="","",IF(Rents!BB$3&lt;'Res Rent Roll'!$J18,'Res Rent Roll'!$H18*'Res Rent Roll'!$C18*(1+'Property Summary'!$L$18)^(Rents!BB$2-1),'Res Rent Roll'!$I18*'Res Rent Roll'!$C18*(1+'Property Summary'!$L$18)^(Rents!BB$2-1)))</f>
        <v/>
      </c>
      <c r="BC18" s="47" t="str">
        <f>IF('Res Rent Roll'!$B18="","",IF(Rents!BC$3&lt;'Res Rent Roll'!$J18,'Res Rent Roll'!$H18*'Res Rent Roll'!$C18*(1+'Property Summary'!$L$18)^(Rents!BC$2-1),'Res Rent Roll'!$I18*'Res Rent Roll'!$C18*(1+'Property Summary'!$L$18)^(Rents!BC$2-1)))</f>
        <v/>
      </c>
      <c r="BD18" s="47" t="str">
        <f>IF('Res Rent Roll'!$B18="","",IF(Rents!BD$3&lt;'Res Rent Roll'!$J18,'Res Rent Roll'!$H18*'Res Rent Roll'!$C18*(1+'Property Summary'!$L$18)^(Rents!BD$2-1),'Res Rent Roll'!$I18*'Res Rent Roll'!$C18*(1+'Property Summary'!$L$18)^(Rents!BD$2-1)))</f>
        <v/>
      </c>
      <c r="BE18" s="47" t="str">
        <f>IF('Res Rent Roll'!$B18="","",IF(Rents!BE$3&lt;'Res Rent Roll'!$J18,'Res Rent Roll'!$H18*'Res Rent Roll'!$C18*(1+'Property Summary'!$L$18)^(Rents!BE$2-1),'Res Rent Roll'!$I18*'Res Rent Roll'!$C18*(1+'Property Summary'!$L$18)^(Rents!BE$2-1)))</f>
        <v/>
      </c>
      <c r="BF18" s="47" t="str">
        <f>IF('Res Rent Roll'!$B18="","",IF(Rents!BF$3&lt;'Res Rent Roll'!$J18,'Res Rent Roll'!$H18*'Res Rent Roll'!$C18*(1+'Property Summary'!$L$18)^(Rents!BF$2-1),'Res Rent Roll'!$I18*'Res Rent Roll'!$C18*(1+'Property Summary'!$L$18)^(Rents!BF$2-1)))</f>
        <v/>
      </c>
      <c r="BG18" s="47" t="str">
        <f>IF('Res Rent Roll'!$B18="","",IF(Rents!BG$3&lt;'Res Rent Roll'!$J18,'Res Rent Roll'!$H18*'Res Rent Roll'!$C18*(1+'Property Summary'!$L$18)^(Rents!BG$2-1),'Res Rent Roll'!$I18*'Res Rent Roll'!$C18*(1+'Property Summary'!$L$18)^(Rents!BG$2-1)))</f>
        <v/>
      </c>
      <c r="BH18" s="47" t="str">
        <f>IF('Res Rent Roll'!$B18="","",IF(Rents!BH$3&lt;'Res Rent Roll'!$J18,'Res Rent Roll'!$H18*'Res Rent Roll'!$C18*(1+'Property Summary'!$L$18)^(Rents!BH$2-1),'Res Rent Roll'!$I18*'Res Rent Roll'!$C18*(1+'Property Summary'!$L$18)^(Rents!BH$2-1)))</f>
        <v/>
      </c>
      <c r="BI18" s="47" t="str">
        <f>IF('Res Rent Roll'!$B18="","",IF(Rents!BI$3&lt;'Res Rent Roll'!$J18,'Res Rent Roll'!$H18*'Res Rent Roll'!$C18*(1+'Property Summary'!$L$18)^(Rents!BI$2-1),'Res Rent Roll'!$I18*'Res Rent Roll'!$C18*(1+'Property Summary'!$L$18)^(Rents!BI$2-1)))</f>
        <v/>
      </c>
      <c r="BJ18" s="47" t="str">
        <f>IF('Res Rent Roll'!$B18="","",IF(Rents!BJ$3&lt;'Res Rent Roll'!$J18,'Res Rent Roll'!$H18*'Res Rent Roll'!$C18*(1+'Property Summary'!$L$18)^(Rents!BJ$2-1),'Res Rent Roll'!$I18*'Res Rent Roll'!$C18*(1+'Property Summary'!$L$18)^(Rents!BJ$2-1)))</f>
        <v/>
      </c>
      <c r="BK18" s="47" t="str">
        <f>IF('Res Rent Roll'!$B18="","",IF(Rents!BK$3&lt;'Res Rent Roll'!$J18,'Res Rent Roll'!$H18*'Res Rent Roll'!$C18*(1+'Property Summary'!$L$18)^(Rents!BK$2-1),'Res Rent Roll'!$I18*'Res Rent Roll'!$C18*(1+'Property Summary'!$L$18)^(Rents!BK$2-1)))</f>
        <v/>
      </c>
      <c r="BL18" s="47" t="str">
        <f>IF('Res Rent Roll'!$B18="","",IF(Rents!BL$3&lt;'Res Rent Roll'!$J18,'Res Rent Roll'!$H18*'Res Rent Roll'!$C18*(1+'Property Summary'!$L$18)^(Rents!BL$2-1),'Res Rent Roll'!$I18*'Res Rent Roll'!$C18*(1+'Property Summary'!$L$18)^(Rents!BL$2-1)))</f>
        <v/>
      </c>
      <c r="BM18" s="47" t="str">
        <f>IF('Res Rent Roll'!$B18="","",IF(Rents!BM$3&lt;'Res Rent Roll'!$J18,'Res Rent Roll'!$H18*'Res Rent Roll'!$C18*(1+'Property Summary'!$L$18)^(Rents!BM$2-1),'Res Rent Roll'!$I18*'Res Rent Roll'!$C18*(1+'Property Summary'!$L$18)^(Rents!BM$2-1)))</f>
        <v/>
      </c>
      <c r="BN18" s="47" t="str">
        <f>IF('Res Rent Roll'!$B18="","",IF(Rents!BN$3&lt;'Res Rent Roll'!$J18,'Res Rent Roll'!$H18*'Res Rent Roll'!$C18*(1+'Property Summary'!$L$18)^(Rents!BN$2-1),'Res Rent Roll'!$I18*'Res Rent Roll'!$C18*(1+'Property Summary'!$L$18)^(Rents!BN$2-1)))</f>
        <v/>
      </c>
      <c r="BO18" s="47" t="str">
        <f>IF('Res Rent Roll'!$B18="","",IF(Rents!BO$3&lt;'Res Rent Roll'!$J18,'Res Rent Roll'!$H18*'Res Rent Roll'!$C18*(1+'Property Summary'!$L$18)^(Rents!BO$2-1),'Res Rent Roll'!$I18*'Res Rent Roll'!$C18*(1+'Property Summary'!$L$18)^(Rents!BO$2-1)))</f>
        <v/>
      </c>
      <c r="BP18" s="47" t="str">
        <f>IF('Res Rent Roll'!$B18="","",IF(Rents!BP$3&lt;'Res Rent Roll'!$J18,'Res Rent Roll'!$H18*'Res Rent Roll'!$C18*(1+'Property Summary'!$L$18)^(Rents!BP$2-1),'Res Rent Roll'!$I18*'Res Rent Roll'!$C18*(1+'Property Summary'!$L$18)^(Rents!BP$2-1)))</f>
        <v/>
      </c>
      <c r="BQ18" s="47" t="str">
        <f>IF('Res Rent Roll'!$B18="","",IF(Rents!BQ$3&lt;'Res Rent Roll'!$J18,'Res Rent Roll'!$H18*'Res Rent Roll'!$C18*(1+'Property Summary'!$L$18)^(Rents!BQ$2-1),'Res Rent Roll'!$I18*'Res Rent Roll'!$C18*(1+'Property Summary'!$L$18)^(Rents!BQ$2-1)))</f>
        <v/>
      </c>
      <c r="BR18" s="47" t="str">
        <f>IF('Res Rent Roll'!$B18="","",IF(Rents!BR$3&lt;'Res Rent Roll'!$J18,'Res Rent Roll'!$H18*'Res Rent Roll'!$C18*(1+'Property Summary'!$L$18)^(Rents!BR$2-1),'Res Rent Roll'!$I18*'Res Rent Roll'!$C18*(1+'Property Summary'!$L$18)^(Rents!BR$2-1)))</f>
        <v/>
      </c>
      <c r="BS18" s="47" t="str">
        <f>IF('Res Rent Roll'!$B18="","",IF(Rents!BS$3&lt;'Res Rent Roll'!$J18,'Res Rent Roll'!$H18*'Res Rent Roll'!$C18*(1+'Property Summary'!$L$18)^(Rents!BS$2-1),'Res Rent Roll'!$I18*'Res Rent Roll'!$C18*(1+'Property Summary'!$L$18)^(Rents!BS$2-1)))</f>
        <v/>
      </c>
      <c r="BT18" s="47" t="str">
        <f>IF('Res Rent Roll'!$B18="","",IF(Rents!BT$3&lt;'Res Rent Roll'!$J18,'Res Rent Roll'!$H18*'Res Rent Roll'!$C18*(1+'Property Summary'!$L$18)^(Rents!BT$2-1),'Res Rent Roll'!$I18*'Res Rent Roll'!$C18*(1+'Property Summary'!$L$18)^(Rents!BT$2-1)))</f>
        <v/>
      </c>
      <c r="BU18" s="47" t="str">
        <f>IF('Res Rent Roll'!$B18="","",IF(Rents!BU$3&lt;'Res Rent Roll'!$J18,'Res Rent Roll'!$H18*'Res Rent Roll'!$C18*(1+'Property Summary'!$L$18)^(Rents!BU$2-1),'Res Rent Roll'!$I18*'Res Rent Roll'!$C18*(1+'Property Summary'!$L$18)^(Rents!BU$2-1)))</f>
        <v/>
      </c>
      <c r="BV18" s="47" t="str">
        <f>IF('Res Rent Roll'!$B18="","",IF(Rents!BV$3&lt;'Res Rent Roll'!$J18,'Res Rent Roll'!$H18*'Res Rent Roll'!$C18*(1+'Property Summary'!$L$18)^(Rents!BV$2-1),'Res Rent Roll'!$I18*'Res Rent Roll'!$C18*(1+'Property Summary'!$L$18)^(Rents!BV$2-1)))</f>
        <v/>
      </c>
      <c r="BW18" s="47" t="str">
        <f>IF('Res Rent Roll'!$B18="","",IF(Rents!BW$3&lt;'Res Rent Roll'!$J18,'Res Rent Roll'!$H18*'Res Rent Roll'!$C18*(1+'Property Summary'!$L$18)^(Rents!BW$2-1),'Res Rent Roll'!$I18*'Res Rent Roll'!$C18*(1+'Property Summary'!$L$18)^(Rents!BW$2-1)))</f>
        <v/>
      </c>
      <c r="BX18" s="47" t="str">
        <f>IF('Res Rent Roll'!$B18="","",IF(Rents!BX$3&lt;'Res Rent Roll'!$J18,'Res Rent Roll'!$H18*'Res Rent Roll'!$C18*(1+'Property Summary'!$L$18)^(Rents!BX$2-1),'Res Rent Roll'!$I18*'Res Rent Roll'!$C18*(1+'Property Summary'!$L$18)^(Rents!BX$2-1)))</f>
        <v/>
      </c>
      <c r="BY18" s="47" t="str">
        <f>IF('Res Rent Roll'!$B18="","",IF(Rents!BY$3&lt;'Res Rent Roll'!$J18,'Res Rent Roll'!$H18*'Res Rent Roll'!$C18*(1+'Property Summary'!$L$18)^(Rents!BY$2-1),'Res Rent Roll'!$I18*'Res Rent Roll'!$C18*(1+'Property Summary'!$L$18)^(Rents!BY$2-1)))</f>
        <v/>
      </c>
      <c r="BZ18" s="47" t="str">
        <f>IF('Res Rent Roll'!$B18="","",IF(Rents!BZ$3&lt;'Res Rent Roll'!$J18,'Res Rent Roll'!$H18*'Res Rent Roll'!$C18*(1+'Property Summary'!$L$18)^(Rents!BZ$2-1),'Res Rent Roll'!$I18*'Res Rent Roll'!$C18*(1+'Property Summary'!$L$18)^(Rents!BZ$2-1)))</f>
        <v/>
      </c>
      <c r="CA18" s="47" t="str">
        <f>IF('Res Rent Roll'!$B18="","",IF(Rents!CA$3&lt;'Res Rent Roll'!$J18,'Res Rent Roll'!$H18*'Res Rent Roll'!$C18*(1+'Property Summary'!$L$18)^(Rents!CA$2-1),'Res Rent Roll'!$I18*'Res Rent Roll'!$C18*(1+'Property Summary'!$L$18)^(Rents!CA$2-1)))</f>
        <v/>
      </c>
      <c r="CB18" s="47" t="str">
        <f>IF('Res Rent Roll'!$B18="","",IF(Rents!CB$3&lt;'Res Rent Roll'!$J18,'Res Rent Roll'!$H18*'Res Rent Roll'!$C18*(1+'Property Summary'!$L$18)^(Rents!CB$2-1),'Res Rent Roll'!$I18*'Res Rent Roll'!$C18*(1+'Property Summary'!$L$18)^(Rents!CB$2-1)))</f>
        <v/>
      </c>
      <c r="CC18" s="47" t="str">
        <f>IF('Res Rent Roll'!$B18="","",IF(Rents!CC$3&lt;'Res Rent Roll'!$J18,'Res Rent Roll'!$H18*'Res Rent Roll'!$C18*(1+'Property Summary'!$L$18)^(Rents!CC$2-1),'Res Rent Roll'!$I18*'Res Rent Roll'!$C18*(1+'Property Summary'!$L$18)^(Rents!CC$2-1)))</f>
        <v/>
      </c>
      <c r="CD18" s="47" t="str">
        <f>IF('Res Rent Roll'!$B18="","",IF(Rents!CD$3&lt;'Res Rent Roll'!$J18,'Res Rent Roll'!$H18*'Res Rent Roll'!$C18*(1+'Property Summary'!$L$18)^(Rents!CD$2-1),'Res Rent Roll'!$I18*'Res Rent Roll'!$C18*(1+'Property Summary'!$L$18)^(Rents!CD$2-1)))</f>
        <v/>
      </c>
      <c r="CE18" s="47" t="str">
        <f>IF('Res Rent Roll'!$B18="","",IF(Rents!CE$3&lt;'Res Rent Roll'!$J18,'Res Rent Roll'!$H18*'Res Rent Roll'!$C18*(1+'Property Summary'!$L$18)^(Rents!CE$2-1),'Res Rent Roll'!$I18*'Res Rent Roll'!$C18*(1+'Property Summary'!$L$18)^(Rents!CE$2-1)))</f>
        <v/>
      </c>
      <c r="CF18" s="47" t="str">
        <f>IF('Res Rent Roll'!$B18="","",IF(Rents!CF$3&lt;'Res Rent Roll'!$J18,'Res Rent Roll'!$H18*'Res Rent Roll'!$C18*(1+'Property Summary'!$L$18)^(Rents!CF$2-1),'Res Rent Roll'!$I18*'Res Rent Roll'!$C18*(1+'Property Summary'!$L$18)^(Rents!CF$2-1)))</f>
        <v/>
      </c>
      <c r="CG18" s="47" t="str">
        <f>IF('Res Rent Roll'!$B18="","",IF(Rents!CG$3&lt;'Res Rent Roll'!$J18,'Res Rent Roll'!$H18*'Res Rent Roll'!$C18*(1+'Property Summary'!$L$18)^(Rents!CG$2-1),'Res Rent Roll'!$I18*'Res Rent Roll'!$C18*(1+'Property Summary'!$L$18)^(Rents!CG$2-1)))</f>
        <v/>
      </c>
      <c r="CH18" s="47" t="str">
        <f>IF('Res Rent Roll'!$B18="","",IF(Rents!CH$3&lt;'Res Rent Roll'!$J18,'Res Rent Roll'!$H18*'Res Rent Roll'!$C18*(1+'Property Summary'!$L$18)^(Rents!CH$2-1),'Res Rent Roll'!$I18*'Res Rent Roll'!$C18*(1+'Property Summary'!$L$18)^(Rents!CH$2-1)))</f>
        <v/>
      </c>
      <c r="CI18" s="47" t="str">
        <f>IF('Res Rent Roll'!$B18="","",IF(Rents!CI$3&lt;'Res Rent Roll'!$J18,'Res Rent Roll'!$H18*'Res Rent Roll'!$C18*(1+'Property Summary'!$L$18)^(Rents!CI$2-1),'Res Rent Roll'!$I18*'Res Rent Roll'!$C18*(1+'Property Summary'!$L$18)^(Rents!CI$2-1)))</f>
        <v/>
      </c>
      <c r="CJ18" s="47" t="str">
        <f>IF('Res Rent Roll'!$B18="","",IF(Rents!CJ$3&lt;'Res Rent Roll'!$J18,'Res Rent Roll'!$H18*'Res Rent Roll'!$C18*(1+'Property Summary'!$L$18)^(Rents!CJ$2-1),'Res Rent Roll'!$I18*'Res Rent Roll'!$C18*(1+'Property Summary'!$L$18)^(Rents!CJ$2-1)))</f>
        <v/>
      </c>
      <c r="CK18" s="47" t="str">
        <f>IF('Res Rent Roll'!$B18="","",IF(Rents!CK$3&lt;'Res Rent Roll'!$J18,'Res Rent Roll'!$H18*'Res Rent Roll'!$C18*(1+'Property Summary'!$L$18)^(Rents!CK$2-1),'Res Rent Roll'!$I18*'Res Rent Roll'!$C18*(1+'Property Summary'!$L$18)^(Rents!CK$2-1)))</f>
        <v/>
      </c>
      <c r="CL18" s="47" t="str">
        <f>IF('Res Rent Roll'!$B18="","",IF(Rents!CL$3&lt;'Res Rent Roll'!$J18,'Res Rent Roll'!$H18*'Res Rent Roll'!$C18*(1+'Property Summary'!$L$18)^(Rents!CL$2-1),'Res Rent Roll'!$I18*'Res Rent Roll'!$C18*(1+'Property Summary'!$L$18)^(Rents!CL$2-1)))</f>
        <v/>
      </c>
      <c r="CM18" s="47" t="str">
        <f>IF('Res Rent Roll'!$B18="","",IF(Rents!CM$3&lt;'Res Rent Roll'!$J18,'Res Rent Roll'!$H18*'Res Rent Roll'!$C18*(1+'Property Summary'!$L$18)^(Rents!CM$2-1),'Res Rent Roll'!$I18*'Res Rent Roll'!$C18*(1+'Property Summary'!$L$18)^(Rents!CM$2-1)))</f>
        <v/>
      </c>
      <c r="CN18" s="47" t="str">
        <f>IF('Res Rent Roll'!$B18="","",IF(Rents!CN$3&lt;'Res Rent Roll'!$J18,'Res Rent Roll'!$H18*'Res Rent Roll'!$C18*(1+'Property Summary'!$L$18)^(Rents!CN$2-1),'Res Rent Roll'!$I18*'Res Rent Roll'!$C18*(1+'Property Summary'!$L$18)^(Rents!CN$2-1)))</f>
        <v/>
      </c>
      <c r="CO18" s="47" t="str">
        <f>IF('Res Rent Roll'!$B18="","",IF(Rents!CO$3&lt;'Res Rent Roll'!$J18,'Res Rent Roll'!$H18*'Res Rent Roll'!$C18*(1+'Property Summary'!$L$18)^(Rents!CO$2-1),'Res Rent Roll'!$I18*'Res Rent Roll'!$C18*(1+'Property Summary'!$L$18)^(Rents!CO$2-1)))</f>
        <v/>
      </c>
      <c r="CP18" s="47" t="str">
        <f>IF('Res Rent Roll'!$B18="","",IF(Rents!CP$3&lt;'Res Rent Roll'!$J18,'Res Rent Roll'!$H18*'Res Rent Roll'!$C18*(1+'Property Summary'!$L$18)^(Rents!CP$2-1),'Res Rent Roll'!$I18*'Res Rent Roll'!$C18*(1+'Property Summary'!$L$18)^(Rents!CP$2-1)))</f>
        <v/>
      </c>
      <c r="CQ18" s="47" t="str">
        <f>IF('Res Rent Roll'!$B18="","",IF(Rents!CQ$3&lt;'Res Rent Roll'!$J18,'Res Rent Roll'!$H18*'Res Rent Roll'!$C18*(1+'Property Summary'!$L$18)^(Rents!CQ$2-1),'Res Rent Roll'!$I18*'Res Rent Roll'!$C18*(1+'Property Summary'!$L$18)^(Rents!CQ$2-1)))</f>
        <v/>
      </c>
      <c r="CR18" s="47" t="str">
        <f>IF('Res Rent Roll'!$B18="","",IF(Rents!CR$3&lt;'Res Rent Roll'!$J18,'Res Rent Roll'!$H18*'Res Rent Roll'!$C18*(1+'Property Summary'!$L$18)^(Rents!CR$2-1),'Res Rent Roll'!$I18*'Res Rent Roll'!$C18*(1+'Property Summary'!$L$18)^(Rents!CR$2-1)))</f>
        <v/>
      </c>
      <c r="CS18" s="47" t="str">
        <f>IF('Res Rent Roll'!$B18="","",IF(Rents!CS$3&lt;'Res Rent Roll'!$J18,'Res Rent Roll'!$H18*'Res Rent Roll'!$C18*(1+'Property Summary'!$L$18)^(Rents!CS$2-1),'Res Rent Roll'!$I18*'Res Rent Roll'!$C18*(1+'Property Summary'!$L$18)^(Rents!CS$2-1)))</f>
        <v/>
      </c>
      <c r="CT18" s="47" t="str">
        <f>IF('Res Rent Roll'!$B18="","",IF(Rents!CT$3&lt;'Res Rent Roll'!$J18,'Res Rent Roll'!$H18*'Res Rent Roll'!$C18*(1+'Property Summary'!$L$18)^(Rents!CT$2-1),'Res Rent Roll'!$I18*'Res Rent Roll'!$C18*(1+'Property Summary'!$L$18)^(Rents!CT$2-1)))</f>
        <v/>
      </c>
      <c r="CU18" s="47" t="str">
        <f>IF('Res Rent Roll'!$B18="","",IF(Rents!CU$3&lt;'Res Rent Roll'!$J18,'Res Rent Roll'!$H18*'Res Rent Roll'!$C18*(1+'Property Summary'!$L$18)^(Rents!CU$2-1),'Res Rent Roll'!$I18*'Res Rent Roll'!$C18*(1+'Property Summary'!$L$18)^(Rents!CU$2-1)))</f>
        <v/>
      </c>
      <c r="CV18" s="47" t="str">
        <f>IF('Res Rent Roll'!$B18="","",IF(Rents!CV$3&lt;'Res Rent Roll'!$J18,'Res Rent Roll'!$H18*'Res Rent Roll'!$C18*(1+'Property Summary'!$L$18)^(Rents!CV$2-1),'Res Rent Roll'!$I18*'Res Rent Roll'!$C18*(1+'Property Summary'!$L$18)^(Rents!CV$2-1)))</f>
        <v/>
      </c>
      <c r="CW18" s="47" t="str">
        <f>IF('Res Rent Roll'!$B18="","",IF(Rents!CW$3&lt;'Res Rent Roll'!$J18,'Res Rent Roll'!$H18*'Res Rent Roll'!$C18*(1+'Property Summary'!$L$18)^(Rents!CW$2-1),'Res Rent Roll'!$I18*'Res Rent Roll'!$C18*(1+'Property Summary'!$L$18)^(Rents!CW$2-1)))</f>
        <v/>
      </c>
      <c r="CX18" s="47" t="str">
        <f>IF('Res Rent Roll'!$B18="","",IF(Rents!CX$3&lt;'Res Rent Roll'!$J18,'Res Rent Roll'!$H18*'Res Rent Roll'!$C18*(1+'Property Summary'!$L$18)^(Rents!CX$2-1),'Res Rent Roll'!$I18*'Res Rent Roll'!$C18*(1+'Property Summary'!$L$18)^(Rents!CX$2-1)))</f>
        <v/>
      </c>
      <c r="CY18" s="47" t="str">
        <f>IF('Res Rent Roll'!$B18="","",IF(Rents!CY$3&lt;'Res Rent Roll'!$J18,'Res Rent Roll'!$H18*'Res Rent Roll'!$C18*(1+'Property Summary'!$L$18)^(Rents!CY$2-1),'Res Rent Roll'!$I18*'Res Rent Roll'!$C18*(1+'Property Summary'!$L$18)^(Rents!CY$2-1)))</f>
        <v/>
      </c>
      <c r="CZ18" s="47" t="str">
        <f>IF('Res Rent Roll'!$B18="","",IF(Rents!CZ$3&lt;'Res Rent Roll'!$J18,'Res Rent Roll'!$H18*'Res Rent Roll'!$C18*(1+'Property Summary'!$L$18)^(Rents!CZ$2-1),'Res Rent Roll'!$I18*'Res Rent Roll'!$C18*(1+'Property Summary'!$L$18)^(Rents!CZ$2-1)))</f>
        <v/>
      </c>
      <c r="DA18" s="47" t="str">
        <f>IF('Res Rent Roll'!$B18="","",IF(Rents!DA$3&lt;'Res Rent Roll'!$J18,'Res Rent Roll'!$H18*'Res Rent Roll'!$C18*(1+'Property Summary'!$L$18)^(Rents!DA$2-1),'Res Rent Roll'!$I18*'Res Rent Roll'!$C18*(1+'Property Summary'!$L$18)^(Rents!DA$2-1)))</f>
        <v/>
      </c>
      <c r="DB18" s="47" t="str">
        <f>IF('Res Rent Roll'!$B18="","",IF(Rents!DB$3&lt;'Res Rent Roll'!$J18,'Res Rent Roll'!$H18*'Res Rent Roll'!$C18*(1+'Property Summary'!$L$18)^(Rents!DB$2-1),'Res Rent Roll'!$I18*'Res Rent Roll'!$C18*(1+'Property Summary'!$L$18)^(Rents!DB$2-1)))</f>
        <v/>
      </c>
      <c r="DC18" s="47" t="str">
        <f>IF('Res Rent Roll'!$B18="","",IF(Rents!DC$3&lt;'Res Rent Roll'!$J18,'Res Rent Roll'!$H18*'Res Rent Roll'!$C18*(1+'Property Summary'!$L$18)^(Rents!DC$2-1),'Res Rent Roll'!$I18*'Res Rent Roll'!$C18*(1+'Property Summary'!$L$18)^(Rents!DC$2-1)))</f>
        <v/>
      </c>
      <c r="DD18" s="47" t="str">
        <f>IF('Res Rent Roll'!$B18="","",IF(Rents!DD$3&lt;'Res Rent Roll'!$J18,'Res Rent Roll'!$H18*'Res Rent Roll'!$C18*(1+'Property Summary'!$L$18)^(Rents!DD$2-1),'Res Rent Roll'!$I18*'Res Rent Roll'!$C18*(1+'Property Summary'!$L$18)^(Rents!DD$2-1)))</f>
        <v/>
      </c>
      <c r="DE18" s="47" t="str">
        <f>IF('Res Rent Roll'!$B18="","",IF(Rents!DE$3&lt;'Res Rent Roll'!$J18,'Res Rent Roll'!$H18*'Res Rent Roll'!$C18*(1+'Property Summary'!$L$18)^(Rents!DE$2-1),'Res Rent Roll'!$I18*'Res Rent Roll'!$C18*(1+'Property Summary'!$L$18)^(Rents!DE$2-1)))</f>
        <v/>
      </c>
      <c r="DF18" s="47" t="str">
        <f>IF('Res Rent Roll'!$B18="","",IF(Rents!DF$3&lt;'Res Rent Roll'!$J18,'Res Rent Roll'!$H18*'Res Rent Roll'!$C18*(1+'Property Summary'!$L$18)^(Rents!DF$2-1),'Res Rent Roll'!$I18*'Res Rent Roll'!$C18*(1+'Property Summary'!$L$18)^(Rents!DF$2-1)))</f>
        <v/>
      </c>
      <c r="DG18" s="47" t="str">
        <f>IF('Res Rent Roll'!$B18="","",IF(Rents!DG$3&lt;'Res Rent Roll'!$J18,'Res Rent Roll'!$H18*'Res Rent Roll'!$C18*(1+'Property Summary'!$L$18)^(Rents!DG$2-1),'Res Rent Roll'!$I18*'Res Rent Roll'!$C18*(1+'Property Summary'!$L$18)^(Rents!DG$2-1)))</f>
        <v/>
      </c>
      <c r="DH18" s="47" t="str">
        <f>IF('Res Rent Roll'!$B18="","",IF(Rents!DH$3&lt;'Res Rent Roll'!$J18,'Res Rent Roll'!$H18*'Res Rent Roll'!$C18*(1+'Property Summary'!$L$18)^(Rents!DH$2-1),'Res Rent Roll'!$I18*'Res Rent Roll'!$C18*(1+'Property Summary'!$L$18)^(Rents!DH$2-1)))</f>
        <v/>
      </c>
      <c r="DI18" s="47" t="str">
        <f>IF('Res Rent Roll'!$B18="","",IF(Rents!DI$3&lt;'Res Rent Roll'!$J18,'Res Rent Roll'!$H18*'Res Rent Roll'!$C18*(1+'Property Summary'!$L$18)^(Rents!DI$2-1),'Res Rent Roll'!$I18*'Res Rent Roll'!$C18*(1+'Property Summary'!$L$18)^(Rents!DI$2-1)))</f>
        <v/>
      </c>
      <c r="DJ18" s="47" t="str">
        <f>IF('Res Rent Roll'!$B18="","",IF(Rents!DJ$3&lt;'Res Rent Roll'!$J18,'Res Rent Roll'!$H18*'Res Rent Roll'!$C18*(1+'Property Summary'!$L$18)^(Rents!DJ$2-1),'Res Rent Roll'!$I18*'Res Rent Roll'!$C18*(1+'Property Summary'!$L$18)^(Rents!DJ$2-1)))</f>
        <v/>
      </c>
      <c r="DK18" s="47" t="str">
        <f>IF('Res Rent Roll'!$B18="","",IF(Rents!DK$3&lt;'Res Rent Roll'!$J18,'Res Rent Roll'!$H18*'Res Rent Roll'!$C18*(1+'Property Summary'!$L$18)^(Rents!DK$2-1),'Res Rent Roll'!$I18*'Res Rent Roll'!$C18*(1+'Property Summary'!$L$18)^(Rents!DK$2-1)))</f>
        <v/>
      </c>
      <c r="DL18" s="47" t="str">
        <f>IF('Res Rent Roll'!$B18="","",IF(Rents!DL$3&lt;'Res Rent Roll'!$J18,'Res Rent Roll'!$H18*'Res Rent Roll'!$C18*(1+'Property Summary'!$L$18)^(Rents!DL$2-1),'Res Rent Roll'!$I18*'Res Rent Roll'!$C18*(1+'Property Summary'!$L$18)^(Rents!DL$2-1)))</f>
        <v/>
      </c>
      <c r="DM18" s="47" t="str">
        <f>IF('Res Rent Roll'!$B18="","",IF(Rents!DM$3&lt;'Res Rent Roll'!$J18,'Res Rent Roll'!$H18*'Res Rent Roll'!$C18*(1+'Property Summary'!$L$18)^(Rents!DM$2-1),'Res Rent Roll'!$I18*'Res Rent Roll'!$C18*(1+'Property Summary'!$L$18)^(Rents!DM$2-1)))</f>
        <v/>
      </c>
      <c r="DN18" s="47" t="str">
        <f>IF('Res Rent Roll'!$B18="","",IF(Rents!DN$3&lt;'Res Rent Roll'!$J18,'Res Rent Roll'!$H18*'Res Rent Roll'!$C18*(1+'Property Summary'!$L$18)^(Rents!DN$2-1),'Res Rent Roll'!$I18*'Res Rent Roll'!$C18*(1+'Property Summary'!$L$18)^(Rents!DN$2-1)))</f>
        <v/>
      </c>
      <c r="DO18" s="47" t="str">
        <f>IF('Res Rent Roll'!$B18="","",IF(Rents!DO$3&lt;'Res Rent Roll'!$J18,'Res Rent Roll'!$H18*'Res Rent Roll'!$C18*(1+'Property Summary'!$L$18)^(Rents!DO$2-1),'Res Rent Roll'!$I18*'Res Rent Roll'!$C18*(1+'Property Summary'!$L$18)^(Rents!DO$2-1)))</f>
        <v/>
      </c>
      <c r="DP18" s="47" t="str">
        <f>IF('Res Rent Roll'!$B18="","",IF(Rents!DP$3&lt;'Res Rent Roll'!$J18,'Res Rent Roll'!$H18*'Res Rent Roll'!$C18*(1+'Property Summary'!$L$18)^(Rents!DP$2-1),'Res Rent Roll'!$I18*'Res Rent Roll'!$C18*(1+'Property Summary'!$L$18)^(Rents!DP$2-1)))</f>
        <v/>
      </c>
      <c r="DQ18" s="47" t="str">
        <f>IF('Res Rent Roll'!$B18="","",IF(Rents!DQ$3&lt;'Res Rent Roll'!$J18,'Res Rent Roll'!$H18*'Res Rent Roll'!$C18*(1+'Property Summary'!$L$18)^(Rents!DQ$2-1),'Res Rent Roll'!$I18*'Res Rent Roll'!$C18*(1+'Property Summary'!$L$18)^(Rents!DQ$2-1)))</f>
        <v/>
      </c>
      <c r="DR18" s="47" t="str">
        <f>IF('Res Rent Roll'!$B18="","",IF(Rents!DR$3&lt;'Res Rent Roll'!$J18,'Res Rent Roll'!$H18*'Res Rent Roll'!$C18*(1+'Property Summary'!$L$18)^(Rents!DR$2-1),'Res Rent Roll'!$I18*'Res Rent Roll'!$C18*(1+'Property Summary'!$L$18)^(Rents!DR$2-1)))</f>
        <v/>
      </c>
      <c r="DS18" s="47" t="str">
        <f>IF('Res Rent Roll'!$B18="","",IF(Rents!DS$3&lt;'Res Rent Roll'!$J18,'Res Rent Roll'!$H18*'Res Rent Roll'!$C18*(1+'Property Summary'!$L$18)^(Rents!DS$2-1),'Res Rent Roll'!$I18*'Res Rent Roll'!$C18*(1+'Property Summary'!$L$18)^(Rents!DS$2-1)))</f>
        <v/>
      </c>
      <c r="DT18" s="47" t="str">
        <f>IF('Res Rent Roll'!$B18="","",IF(Rents!DT$3&lt;'Res Rent Roll'!$J18,'Res Rent Roll'!$H18*'Res Rent Roll'!$C18*(1+'Property Summary'!$L$18)^(Rents!DT$2-1),'Res Rent Roll'!$I18*'Res Rent Roll'!$C18*(1+'Property Summary'!$L$18)^(Rents!DT$2-1)))</f>
        <v/>
      </c>
      <c r="DU18" s="47" t="str">
        <f>IF('Res Rent Roll'!$B18="","",IF(Rents!DU$3&lt;'Res Rent Roll'!$J18,'Res Rent Roll'!$H18*'Res Rent Roll'!$C18*(1+'Property Summary'!$L$18)^(Rents!DU$2-1),'Res Rent Roll'!$I18*'Res Rent Roll'!$C18*(1+'Property Summary'!$L$18)^(Rents!DU$2-1)))</f>
        <v/>
      </c>
      <c r="DV18" s="47" t="str">
        <f>IF('Res Rent Roll'!$B18="","",IF(Rents!DV$3&lt;'Res Rent Roll'!$J18,'Res Rent Roll'!$H18*'Res Rent Roll'!$C18*(1+'Property Summary'!$L$18)^(Rents!DV$2-1),'Res Rent Roll'!$I18*'Res Rent Roll'!$C18*(1+'Property Summary'!$L$18)^(Rents!DV$2-1)))</f>
        <v/>
      </c>
      <c r="DW18" s="47" t="str">
        <f>IF('Res Rent Roll'!$B18="","",IF(Rents!DW$3&lt;'Res Rent Roll'!$J18,'Res Rent Roll'!$H18*'Res Rent Roll'!$C18*(1+'Property Summary'!$L$18)^(Rents!DW$2-1),'Res Rent Roll'!$I18*'Res Rent Roll'!$C18*(1+'Property Summary'!$L$18)^(Rents!DW$2-1)))</f>
        <v/>
      </c>
      <c r="DX18" s="47" t="str">
        <f>IF('Res Rent Roll'!$B18="","",IF(Rents!DX$3&lt;'Res Rent Roll'!$J18,'Res Rent Roll'!$H18*'Res Rent Roll'!$C18*(1+'Property Summary'!$L$18)^(Rents!DX$2-1),'Res Rent Roll'!$I18*'Res Rent Roll'!$C18*(1+'Property Summary'!$L$18)^(Rents!DX$2-1)))</f>
        <v/>
      </c>
      <c r="DY18" s="47" t="str">
        <f>IF('Res Rent Roll'!$B18="","",IF(Rents!DY$3&lt;'Res Rent Roll'!$J18,'Res Rent Roll'!$H18*'Res Rent Roll'!$C18*(1+'Property Summary'!$L$18)^(Rents!DY$2-1),'Res Rent Roll'!$I18*'Res Rent Roll'!$C18*(1+'Property Summary'!$L$18)^(Rents!DY$2-1)))</f>
        <v/>
      </c>
      <c r="DZ18" s="47" t="str">
        <f>IF('Res Rent Roll'!$B18="","",IF(Rents!DZ$3&lt;'Res Rent Roll'!$J18,'Res Rent Roll'!$H18*'Res Rent Roll'!$C18*(1+'Property Summary'!$L$18)^(Rents!DZ$2-1),'Res Rent Roll'!$I18*'Res Rent Roll'!$C18*(1+'Property Summary'!$L$18)^(Rents!DZ$2-1)))</f>
        <v/>
      </c>
      <c r="EA18" s="47" t="str">
        <f>IF('Res Rent Roll'!$B18="","",IF(Rents!EA$3&lt;'Res Rent Roll'!$J18,'Res Rent Roll'!$H18*'Res Rent Roll'!$C18*(1+'Property Summary'!$L$18)^(Rents!EA$2-1),'Res Rent Roll'!$I18*'Res Rent Roll'!$C18*(1+'Property Summary'!$L$18)^(Rents!EA$2-1)))</f>
        <v/>
      </c>
      <c r="EB18" s="47" t="str">
        <f>IF('Res Rent Roll'!$B18="","",IF(Rents!EB$3&lt;'Res Rent Roll'!$J18,'Res Rent Roll'!$H18*'Res Rent Roll'!$C18*(1+'Property Summary'!$L$18)^(Rents!EB$2-1),'Res Rent Roll'!$I18*'Res Rent Roll'!$C18*(1+'Property Summary'!$L$18)^(Rents!EB$2-1)))</f>
        <v/>
      </c>
      <c r="EC18" s="47" t="str">
        <f>IF('Res Rent Roll'!$B18="","",IF(Rents!EC$3&lt;'Res Rent Roll'!$J18,'Res Rent Roll'!$H18*'Res Rent Roll'!$C18*(1+'Property Summary'!$L$18)^(Rents!EC$2-1),'Res Rent Roll'!$I18*'Res Rent Roll'!$C18*(1+'Property Summary'!$L$18)^(Rents!EC$2-1)))</f>
        <v/>
      </c>
      <c r="ED18" s="47" t="str">
        <f>IF('Res Rent Roll'!$B18="","",IF(Rents!ED$3&lt;'Res Rent Roll'!$J18,'Res Rent Roll'!$H18*'Res Rent Roll'!$C18*(1+'Property Summary'!$L$18)^(Rents!ED$2-1),'Res Rent Roll'!$I18*'Res Rent Roll'!$C18*(1+'Property Summary'!$L$18)^(Rents!ED$2-1)))</f>
        <v/>
      </c>
      <c r="EE18" s="47" t="str">
        <f>IF('Res Rent Roll'!$B18="","",IF(Rents!EE$3&lt;'Res Rent Roll'!$J18,'Res Rent Roll'!$H18*'Res Rent Roll'!$C18*(1+'Property Summary'!$L$18)^(Rents!EE$2-1),'Res Rent Roll'!$I18*'Res Rent Roll'!$C18*(1+'Property Summary'!$L$18)^(Rents!EE$2-1)))</f>
        <v/>
      </c>
      <c r="EF18" s="47" t="str">
        <f>IF('Res Rent Roll'!$B18="","",IF(Rents!EF$3&lt;'Res Rent Roll'!$J18,'Res Rent Roll'!$H18*'Res Rent Roll'!$C18*(1+'Property Summary'!$L$18)^(Rents!EF$2-1),'Res Rent Roll'!$I18*'Res Rent Roll'!$C18*(1+'Property Summary'!$L$18)^(Rents!EF$2-1)))</f>
        <v/>
      </c>
      <c r="EG18" s="47" t="str">
        <f>IF('Res Rent Roll'!$B18="","",IF(Rents!EG$3&lt;'Res Rent Roll'!$J18,'Res Rent Roll'!$H18*'Res Rent Roll'!$C18*(1+'Property Summary'!$L$18)^(Rents!EG$2-1),'Res Rent Roll'!$I18*'Res Rent Roll'!$C18*(1+'Property Summary'!$L$18)^(Rents!EG$2-1)))</f>
        <v/>
      </c>
      <c r="EH18" s="47" t="str">
        <f>IF('Res Rent Roll'!$B18="","",IF(Rents!EH$3&lt;'Res Rent Roll'!$J18,'Res Rent Roll'!$H18*'Res Rent Roll'!$C18*(1+'Property Summary'!$L$18)^(Rents!EH$2-1),'Res Rent Roll'!$I18*'Res Rent Roll'!$C18*(1+'Property Summary'!$L$18)^(Rents!EH$2-1)))</f>
        <v/>
      </c>
      <c r="EI18" s="47" t="str">
        <f>IF('Res Rent Roll'!$B18="","",IF(Rents!EI$3&lt;'Res Rent Roll'!$J18,'Res Rent Roll'!$H18*'Res Rent Roll'!$C18*(1+'Property Summary'!$L$18)^(Rents!EI$2-1),'Res Rent Roll'!$I18*'Res Rent Roll'!$C18*(1+'Property Summary'!$L$18)^(Rents!EI$2-1)))</f>
        <v/>
      </c>
      <c r="EJ18" s="47" t="str">
        <f>IF('Res Rent Roll'!$B18="","",IF(Rents!EJ$3&lt;'Res Rent Roll'!$J18,'Res Rent Roll'!$H18*'Res Rent Roll'!$C18*(1+'Property Summary'!$L$18)^(Rents!EJ$2-1),'Res Rent Roll'!$I18*'Res Rent Roll'!$C18*(1+'Property Summary'!$L$18)^(Rents!EJ$2-1)))</f>
        <v/>
      </c>
      <c r="EK18" s="47" t="str">
        <f>IF('Res Rent Roll'!$B18="","",IF(Rents!EK$3&lt;'Res Rent Roll'!$J18,'Res Rent Roll'!$H18*'Res Rent Roll'!$C18*(1+'Property Summary'!$L$18)^(Rents!EK$2-1),'Res Rent Roll'!$I18*'Res Rent Roll'!$C18*(1+'Property Summary'!$L$18)^(Rents!EK$2-1)))</f>
        <v/>
      </c>
      <c r="EL18" s="47" t="str">
        <f>IF('Res Rent Roll'!$B18="","",IF(Rents!EL$3&lt;'Res Rent Roll'!$J18,'Res Rent Roll'!$H18*'Res Rent Roll'!$C18*(1+'Property Summary'!$L$18)^(Rents!EL$2-1),'Res Rent Roll'!$I18*'Res Rent Roll'!$C18*(1+'Property Summary'!$L$18)^(Rents!EL$2-1)))</f>
        <v/>
      </c>
      <c r="EM18" s="47" t="str">
        <f>IF('Res Rent Roll'!$B18="","",IF(Rents!EM$3&lt;'Res Rent Roll'!$J18,'Res Rent Roll'!$H18*'Res Rent Roll'!$C18*(1+'Property Summary'!$L$18)^(Rents!EM$2-1),'Res Rent Roll'!$I18*'Res Rent Roll'!$C18*(1+'Property Summary'!$L$18)^(Rents!EM$2-1)))</f>
        <v/>
      </c>
      <c r="EN18" s="47" t="str">
        <f>IF('Res Rent Roll'!$B18="","",IF(Rents!EN$3&lt;'Res Rent Roll'!$J18,'Res Rent Roll'!$H18*'Res Rent Roll'!$C18*(1+'Property Summary'!$L$18)^(Rents!EN$2-1),'Res Rent Roll'!$I18*'Res Rent Roll'!$C18*(1+'Property Summary'!$L$18)^(Rents!EN$2-1)))</f>
        <v/>
      </c>
      <c r="EO18" s="47" t="str">
        <f>IF('Res Rent Roll'!$B18="","",IF(Rents!EO$3&lt;'Res Rent Roll'!$J18,'Res Rent Roll'!$H18*'Res Rent Roll'!$C18*(1+'Property Summary'!$L$18)^(Rents!EO$2-1),'Res Rent Roll'!$I18*'Res Rent Roll'!$C18*(1+'Property Summary'!$L$18)^(Rents!EO$2-1)))</f>
        <v/>
      </c>
      <c r="EP18" s="47" t="str">
        <f>IF('Res Rent Roll'!$B18="","",IF(Rents!EP$3&lt;'Res Rent Roll'!$J18,'Res Rent Roll'!$H18*'Res Rent Roll'!$C18*(1+'Property Summary'!$L$18)^(Rents!EP$2-1),'Res Rent Roll'!$I18*'Res Rent Roll'!$C18*(1+'Property Summary'!$L$18)^(Rents!EP$2-1)))</f>
        <v/>
      </c>
      <c r="EQ18" s="47" t="str">
        <f>IF('Res Rent Roll'!$B18="","",IF(Rents!EQ$3&lt;'Res Rent Roll'!$J18,'Res Rent Roll'!$H18*'Res Rent Roll'!$C18*(1+'Property Summary'!$L$18)^(Rents!EQ$2-1),'Res Rent Roll'!$I18*'Res Rent Roll'!$C18*(1+'Property Summary'!$L$18)^(Rents!EQ$2-1)))</f>
        <v/>
      </c>
      <c r="ER18" s="47" t="str">
        <f>IF('Res Rent Roll'!$B18="","",IF(Rents!ER$3&lt;'Res Rent Roll'!$J18,'Res Rent Roll'!$H18*'Res Rent Roll'!$C18*(1+'Property Summary'!$L$18)^(Rents!ER$2-1),'Res Rent Roll'!$I18*'Res Rent Roll'!$C18*(1+'Property Summary'!$L$18)^(Rents!ER$2-1)))</f>
        <v/>
      </c>
      <c r="ES18" s="47" t="str">
        <f>IF('Res Rent Roll'!$B18="","",IF(Rents!ES$3&lt;'Res Rent Roll'!$J18,'Res Rent Roll'!$H18*'Res Rent Roll'!$C18*(1+'Property Summary'!$L$18)^(Rents!ES$2-1),'Res Rent Roll'!$I18*'Res Rent Roll'!$C18*(1+'Property Summary'!$L$18)^(Rents!ES$2-1)))</f>
        <v/>
      </c>
      <c r="ET18" s="47" t="str">
        <f>IF('Res Rent Roll'!$B18="","",IF(Rents!ET$3&lt;'Res Rent Roll'!$J18,'Res Rent Roll'!$H18*'Res Rent Roll'!$C18*(1+'Property Summary'!$L$18)^(Rents!ET$2-1),'Res Rent Roll'!$I18*'Res Rent Roll'!$C18*(1+'Property Summary'!$L$18)^(Rents!ET$2-1)))</f>
        <v/>
      </c>
      <c r="EU18" s="47" t="str">
        <f>IF('Res Rent Roll'!$B18="","",IF(Rents!EU$3&lt;'Res Rent Roll'!$J18,'Res Rent Roll'!$H18*'Res Rent Roll'!$C18*(1+'Property Summary'!$L$18)^(Rents!EU$2-1),'Res Rent Roll'!$I18*'Res Rent Roll'!$C18*(1+'Property Summary'!$L$18)^(Rents!EU$2-1)))</f>
        <v/>
      </c>
      <c r="EV18" s="47" t="str">
        <f>IF('Res Rent Roll'!$B18="","",IF(Rents!EV$3&lt;'Res Rent Roll'!$J18,'Res Rent Roll'!$H18*'Res Rent Roll'!$C18*(1+'Property Summary'!$L$18)^(Rents!EV$2-1),'Res Rent Roll'!$I18*'Res Rent Roll'!$C18*(1+'Property Summary'!$L$18)^(Rents!EV$2-1)))</f>
        <v/>
      </c>
      <c r="EW18" s="47" t="str">
        <f>IF('Res Rent Roll'!$B18="","",IF(Rents!EW$3&lt;'Res Rent Roll'!$J18,'Res Rent Roll'!$H18*'Res Rent Roll'!$C18*(1+'Property Summary'!$L$18)^(Rents!EW$2-1),'Res Rent Roll'!$I18*'Res Rent Roll'!$C18*(1+'Property Summary'!$L$18)^(Rents!EW$2-1)))</f>
        <v/>
      </c>
      <c r="EX18" s="47" t="str">
        <f>IF('Res Rent Roll'!$B18="","",IF(Rents!EX$3&lt;'Res Rent Roll'!$J18,'Res Rent Roll'!$H18*'Res Rent Roll'!$C18*(1+'Property Summary'!$L$18)^(Rents!EX$2-1),'Res Rent Roll'!$I18*'Res Rent Roll'!$C18*(1+'Property Summary'!$L$18)^(Rents!EX$2-1)))</f>
        <v/>
      </c>
      <c r="EY18" s="47" t="str">
        <f>IF('Res Rent Roll'!$B18="","",IF(Rents!EY$3&lt;'Res Rent Roll'!$J18,'Res Rent Roll'!$H18*'Res Rent Roll'!$C18*(1+'Property Summary'!$L$18)^(Rents!EY$2-1),'Res Rent Roll'!$I18*'Res Rent Roll'!$C18*(1+'Property Summary'!$L$18)^(Rents!EY$2-1)))</f>
        <v/>
      </c>
      <c r="EZ18" s="47" t="str">
        <f>IF('Res Rent Roll'!$B18="","",IF(Rents!EZ$3&lt;'Res Rent Roll'!$J18,'Res Rent Roll'!$H18*'Res Rent Roll'!$C18*(1+'Property Summary'!$L$18)^(Rents!EZ$2-1),'Res Rent Roll'!$I18*'Res Rent Roll'!$C18*(1+'Property Summary'!$L$18)^(Rents!EZ$2-1)))</f>
        <v/>
      </c>
      <c r="FA18" s="47" t="str">
        <f>IF('Res Rent Roll'!$B18="","",IF(Rents!FA$3&lt;'Res Rent Roll'!$J18,'Res Rent Roll'!$H18*'Res Rent Roll'!$C18*(1+'Property Summary'!$L$18)^(Rents!FA$2-1),'Res Rent Roll'!$I18*'Res Rent Roll'!$C18*(1+'Property Summary'!$L$18)^(Rents!FA$2-1)))</f>
        <v/>
      </c>
      <c r="FB18" s="47" t="str">
        <f>IF('Res Rent Roll'!$B18="","",IF(Rents!FB$3&lt;'Res Rent Roll'!$J18,'Res Rent Roll'!$H18*'Res Rent Roll'!$C18*(1+'Property Summary'!$L$18)^(Rents!FB$2-1),'Res Rent Roll'!$I18*'Res Rent Roll'!$C18*(1+'Property Summary'!$L$18)^(Rents!FB$2-1)))</f>
        <v/>
      </c>
      <c r="FC18" s="47" t="str">
        <f>IF('Res Rent Roll'!$B18="","",IF(Rents!FC$3&lt;'Res Rent Roll'!$J18,'Res Rent Roll'!$H18*'Res Rent Roll'!$C18*(1+'Property Summary'!$L$18)^(Rents!FC$2-1),'Res Rent Roll'!$I18*'Res Rent Roll'!$C18*(1+'Property Summary'!$L$18)^(Rents!FC$2-1)))</f>
        <v/>
      </c>
      <c r="FD18" s="47" t="str">
        <f>IF('Res Rent Roll'!$B18="","",IF(Rents!FD$3&lt;'Res Rent Roll'!$J18,'Res Rent Roll'!$H18*'Res Rent Roll'!$C18*(1+'Property Summary'!$L$18)^(Rents!FD$2-1),'Res Rent Roll'!$I18*'Res Rent Roll'!$C18*(1+'Property Summary'!$L$18)^(Rents!FD$2-1)))</f>
        <v/>
      </c>
      <c r="FE18" s="47" t="str">
        <f>IF('Res Rent Roll'!$B18="","",IF(Rents!FE$3&lt;'Res Rent Roll'!$J18,'Res Rent Roll'!$H18*'Res Rent Roll'!$C18*(1+'Property Summary'!$L$18)^(Rents!FE$2-1),'Res Rent Roll'!$I18*'Res Rent Roll'!$C18*(1+'Property Summary'!$L$18)^(Rents!FE$2-1)))</f>
        <v/>
      </c>
      <c r="FF18" s="47" t="str">
        <f>IF('Res Rent Roll'!$B18="","",IF(Rents!FF$3&lt;'Res Rent Roll'!$J18,'Res Rent Roll'!$H18*'Res Rent Roll'!$C18*(1+'Property Summary'!$L$18)^(Rents!FF$2-1),'Res Rent Roll'!$I18*'Res Rent Roll'!$C18*(1+'Property Summary'!$L$18)^(Rents!FF$2-1)))</f>
        <v/>
      </c>
      <c r="FG18" s="47" t="str">
        <f>IF('Res Rent Roll'!$B18="","",IF(Rents!FG$3&lt;'Res Rent Roll'!$J18,'Res Rent Roll'!$H18*'Res Rent Roll'!$C18*(1+'Property Summary'!$L$18)^(Rents!FG$2-1),'Res Rent Roll'!$I18*'Res Rent Roll'!$C18*(1+'Property Summary'!$L$18)^(Rents!FG$2-1)))</f>
        <v/>
      </c>
      <c r="FH18" s="47" t="str">
        <f>IF('Res Rent Roll'!$B18="","",IF(Rents!FH$3&lt;'Res Rent Roll'!$J18,'Res Rent Roll'!$H18*'Res Rent Roll'!$C18*(1+'Property Summary'!$L$18)^(Rents!FH$2-1),'Res Rent Roll'!$I18*'Res Rent Roll'!$C18*(1+'Property Summary'!$L$18)^(Rents!FH$2-1)))</f>
        <v/>
      </c>
      <c r="FI18" s="47" t="str">
        <f>IF('Res Rent Roll'!$B18="","",IF(Rents!FI$3&lt;'Res Rent Roll'!$J18,'Res Rent Roll'!$H18*'Res Rent Roll'!$C18*(1+'Property Summary'!$L$18)^(Rents!FI$2-1),'Res Rent Roll'!$I18*'Res Rent Roll'!$C18*(1+'Property Summary'!$L$18)^(Rents!FI$2-1)))</f>
        <v/>
      </c>
      <c r="FJ18" s="47" t="str">
        <f>IF('Res Rent Roll'!$B18="","",IF(Rents!FJ$3&lt;'Res Rent Roll'!$J18,'Res Rent Roll'!$H18*'Res Rent Roll'!$C18*(1+'Property Summary'!$L$18)^(Rents!FJ$2-1),'Res Rent Roll'!$I18*'Res Rent Roll'!$C18*(1+'Property Summary'!$L$18)^(Rents!FJ$2-1)))</f>
        <v/>
      </c>
      <c r="FK18" s="47" t="str">
        <f>IF('Res Rent Roll'!$B18="","",IF(Rents!FK$3&lt;'Res Rent Roll'!$J18,'Res Rent Roll'!$H18*'Res Rent Roll'!$C18*(1+'Property Summary'!$L$18)^(Rents!FK$2-1),'Res Rent Roll'!$I18*'Res Rent Roll'!$C18*(1+'Property Summary'!$L$18)^(Rents!FK$2-1)))</f>
        <v/>
      </c>
      <c r="FL18" s="47" t="str">
        <f>IF('Res Rent Roll'!$B18="","",IF(Rents!FL$3&lt;'Res Rent Roll'!$J18,'Res Rent Roll'!$H18*'Res Rent Roll'!$C18*(1+'Property Summary'!$L$18)^(Rents!FL$2-1),'Res Rent Roll'!$I18*'Res Rent Roll'!$C18*(1+'Property Summary'!$L$18)^(Rents!FL$2-1)))</f>
        <v/>
      </c>
      <c r="FM18" s="47" t="str">
        <f>IF('Res Rent Roll'!$B18="","",IF(Rents!FM$3&lt;'Res Rent Roll'!$J18,'Res Rent Roll'!$H18*'Res Rent Roll'!$C18*(1+'Property Summary'!$L$18)^(Rents!FM$2-1),'Res Rent Roll'!$I18*'Res Rent Roll'!$C18*(1+'Property Summary'!$L$18)^(Rents!FM$2-1)))</f>
        <v/>
      </c>
      <c r="FN18" s="47" t="str">
        <f>IF('Res Rent Roll'!$B18="","",IF(Rents!FN$3&lt;'Res Rent Roll'!$J18,'Res Rent Roll'!$H18*'Res Rent Roll'!$C18*(1+'Property Summary'!$L$18)^(Rents!FN$2-1),'Res Rent Roll'!$I18*'Res Rent Roll'!$C18*(1+'Property Summary'!$L$18)^(Rents!FN$2-1)))</f>
        <v/>
      </c>
      <c r="FO18" s="47" t="str">
        <f>IF('Res Rent Roll'!$B18="","",IF(Rents!FO$3&lt;'Res Rent Roll'!$J18,'Res Rent Roll'!$H18*'Res Rent Roll'!$C18*(1+'Property Summary'!$L$18)^(Rents!FO$2-1),'Res Rent Roll'!$I18*'Res Rent Roll'!$C18*(1+'Property Summary'!$L$18)^(Rents!FO$2-1)))</f>
        <v/>
      </c>
      <c r="FP18" s="47" t="str">
        <f>IF('Res Rent Roll'!$B18="","",IF(Rents!FP$3&lt;'Res Rent Roll'!$J18,'Res Rent Roll'!$H18*'Res Rent Roll'!$C18*(1+'Property Summary'!$L$18)^(Rents!FP$2-1),'Res Rent Roll'!$I18*'Res Rent Roll'!$C18*(1+'Property Summary'!$L$18)^(Rents!FP$2-1)))</f>
        <v/>
      </c>
      <c r="FQ18" s="47" t="str">
        <f>IF('Res Rent Roll'!$B18="","",IF(Rents!FQ$3&lt;'Res Rent Roll'!$J18,'Res Rent Roll'!$H18*'Res Rent Roll'!$C18*(1+'Property Summary'!$L$18)^(Rents!FQ$2-1),'Res Rent Roll'!$I18*'Res Rent Roll'!$C18*(1+'Property Summary'!$L$18)^(Rents!FQ$2-1)))</f>
        <v/>
      </c>
      <c r="FR18" s="47" t="str">
        <f>IF('Res Rent Roll'!$B18="","",IF(Rents!FR$3&lt;'Res Rent Roll'!$J18,'Res Rent Roll'!$H18*'Res Rent Roll'!$C18*(1+'Property Summary'!$L$18)^(Rents!FR$2-1),'Res Rent Roll'!$I18*'Res Rent Roll'!$C18*(1+'Property Summary'!$L$18)^(Rents!FR$2-1)))</f>
        <v/>
      </c>
      <c r="FS18" s="47" t="str">
        <f>IF('Res Rent Roll'!$B18="","",IF(Rents!FS$3&lt;'Res Rent Roll'!$J18,'Res Rent Roll'!$H18*'Res Rent Roll'!$C18*(1+'Property Summary'!$L$18)^(Rents!FS$2-1),'Res Rent Roll'!$I18*'Res Rent Roll'!$C18*(1+'Property Summary'!$L$18)^(Rents!FS$2-1)))</f>
        <v/>
      </c>
      <c r="FT18" s="47" t="str">
        <f>IF('Res Rent Roll'!$B18="","",IF(Rents!FT$3&lt;'Res Rent Roll'!$J18,'Res Rent Roll'!$H18*'Res Rent Roll'!$C18*(1+'Property Summary'!$L$18)^(Rents!FT$2-1),'Res Rent Roll'!$I18*'Res Rent Roll'!$C18*(1+'Property Summary'!$L$18)^(Rents!FT$2-1)))</f>
        <v/>
      </c>
      <c r="FU18" s="47" t="str">
        <f>IF('Res Rent Roll'!$B18="","",IF(Rents!FU$3&lt;'Res Rent Roll'!$J18,'Res Rent Roll'!$H18*'Res Rent Roll'!$C18*(1+'Property Summary'!$L$18)^(Rents!FU$2-1),'Res Rent Roll'!$I18*'Res Rent Roll'!$C18*(1+'Property Summary'!$L$18)^(Rents!FU$2-1)))</f>
        <v/>
      </c>
      <c r="FV18" s="47" t="str">
        <f>IF('Res Rent Roll'!$B18="","",IF(Rents!FV$3&lt;'Res Rent Roll'!$J18,'Res Rent Roll'!$H18*'Res Rent Roll'!$C18*(1+'Property Summary'!$L$18)^(Rents!FV$2-1),'Res Rent Roll'!$I18*'Res Rent Roll'!$C18*(1+'Property Summary'!$L$18)^(Rents!FV$2-1)))</f>
        <v/>
      </c>
      <c r="FW18" s="47" t="str">
        <f>IF('Res Rent Roll'!$B18="","",IF(Rents!FW$3&lt;'Res Rent Roll'!$J18,'Res Rent Roll'!$H18*'Res Rent Roll'!$C18*(1+'Property Summary'!$L$18)^(Rents!FW$2-1),'Res Rent Roll'!$I18*'Res Rent Roll'!$C18*(1+'Property Summary'!$L$18)^(Rents!FW$2-1)))</f>
        <v/>
      </c>
      <c r="FX18" s="47" t="str">
        <f>IF('Res Rent Roll'!$B18="","",IF(Rents!FX$3&lt;'Res Rent Roll'!$J18,'Res Rent Roll'!$H18*'Res Rent Roll'!$C18*(1+'Property Summary'!$L$18)^(Rents!FX$2-1),'Res Rent Roll'!$I18*'Res Rent Roll'!$C18*(1+'Property Summary'!$L$18)^(Rents!FX$2-1)))</f>
        <v/>
      </c>
      <c r="FY18" s="47" t="str">
        <f>IF('Res Rent Roll'!$B18="","",IF(Rents!FY$3&lt;'Res Rent Roll'!$J18,'Res Rent Roll'!$H18*'Res Rent Roll'!$C18*(1+'Property Summary'!$L$18)^(Rents!FY$2-1),'Res Rent Roll'!$I18*'Res Rent Roll'!$C18*(1+'Property Summary'!$L$18)^(Rents!FY$2-1)))</f>
        <v/>
      </c>
      <c r="FZ18" s="47" t="str">
        <f>IF('Res Rent Roll'!$B18="","",IF(Rents!FZ$3&lt;'Res Rent Roll'!$J18,'Res Rent Roll'!$H18*'Res Rent Roll'!$C18*(1+'Property Summary'!$L$18)^(Rents!FZ$2-1),'Res Rent Roll'!$I18*'Res Rent Roll'!$C18*(1+'Property Summary'!$L$18)^(Rents!FZ$2-1)))</f>
        <v/>
      </c>
      <c r="GA18" s="48" t="str">
        <f>IF('Res Rent Roll'!$B18="","",IF(Rents!GA$3&lt;'Res Rent Roll'!$J18,'Res Rent Roll'!$H18*'Res Rent Roll'!$C18*(1+'Property Summary'!$L$18)^(Rents!GA$2-1),'Res Rent Roll'!$I18*'Res Rent Roll'!$C18*(1+'Property Summary'!$L$18)^(Rents!GA$2-1)))</f>
        <v/>
      </c>
    </row>
    <row r="19" spans="2:183" x14ac:dyDescent="0.3">
      <c r="B19" s="42" t="str">
        <f>IF('Res Rent Roll'!$B19="","",'Res Rent Roll'!$B19)</f>
        <v/>
      </c>
      <c r="C19" s="43"/>
      <c r="D19" s="47" t="str">
        <f>IF('Res Rent Roll'!$B19="","",IF(Rents!D$3&lt;'Res Rent Roll'!$J19,'Res Rent Roll'!$H19*'Res Rent Roll'!$C19*(1+'Property Summary'!$L$18)^(Rents!D$2-1),'Res Rent Roll'!$I19*'Res Rent Roll'!$C19*(1+'Property Summary'!$L$18)^(Rents!D$2-1)))</f>
        <v/>
      </c>
      <c r="E19" s="47" t="str">
        <f>IF('Res Rent Roll'!$B19="","",IF(Rents!E$3&lt;'Res Rent Roll'!$J19,'Res Rent Roll'!$H19*'Res Rent Roll'!$C19*(1+'Property Summary'!$L$18)^(Rents!E$2-1),'Res Rent Roll'!$I19*'Res Rent Roll'!$C19*(1+'Property Summary'!$L$18)^(Rents!E$2-1)))</f>
        <v/>
      </c>
      <c r="F19" s="47" t="str">
        <f>IF('Res Rent Roll'!$B19="","",IF(Rents!F$3&lt;'Res Rent Roll'!$J19,'Res Rent Roll'!$H19*'Res Rent Roll'!$C19*(1+'Property Summary'!$L$18)^(Rents!F$2-1),'Res Rent Roll'!$I19*'Res Rent Roll'!$C19*(1+'Property Summary'!$L$18)^(Rents!F$2-1)))</f>
        <v/>
      </c>
      <c r="G19" s="47" t="str">
        <f>IF('Res Rent Roll'!$B19="","",IF(Rents!G$3&lt;'Res Rent Roll'!$J19,'Res Rent Roll'!$H19*'Res Rent Roll'!$C19*(1+'Property Summary'!$L$18)^(Rents!G$2-1),'Res Rent Roll'!$I19*'Res Rent Roll'!$C19*(1+'Property Summary'!$L$18)^(Rents!G$2-1)))</f>
        <v/>
      </c>
      <c r="H19" s="47" t="str">
        <f>IF('Res Rent Roll'!$B19="","",IF(Rents!H$3&lt;'Res Rent Roll'!$J19,'Res Rent Roll'!$H19*'Res Rent Roll'!$C19*(1+'Property Summary'!$L$18)^(Rents!H$2-1),'Res Rent Roll'!$I19*'Res Rent Roll'!$C19*(1+'Property Summary'!$L$18)^(Rents!H$2-1)))</f>
        <v/>
      </c>
      <c r="I19" s="47" t="str">
        <f>IF('Res Rent Roll'!$B19="","",IF(Rents!I$3&lt;'Res Rent Roll'!$J19,'Res Rent Roll'!$H19*'Res Rent Roll'!$C19*(1+'Property Summary'!$L$18)^(Rents!I$2-1),'Res Rent Roll'!$I19*'Res Rent Roll'!$C19*(1+'Property Summary'!$L$18)^(Rents!I$2-1)))</f>
        <v/>
      </c>
      <c r="J19" s="47" t="str">
        <f>IF('Res Rent Roll'!$B19="","",IF(Rents!J$3&lt;'Res Rent Roll'!$J19,'Res Rent Roll'!$H19*'Res Rent Roll'!$C19*(1+'Property Summary'!$L$18)^(Rents!J$2-1),'Res Rent Roll'!$I19*'Res Rent Roll'!$C19*(1+'Property Summary'!$L$18)^(Rents!J$2-1)))</f>
        <v/>
      </c>
      <c r="K19" s="47" t="str">
        <f>IF('Res Rent Roll'!$B19="","",IF(Rents!K$3&lt;'Res Rent Roll'!$J19,'Res Rent Roll'!$H19*'Res Rent Roll'!$C19*(1+'Property Summary'!$L$18)^(Rents!K$2-1),'Res Rent Roll'!$I19*'Res Rent Roll'!$C19*(1+'Property Summary'!$L$18)^(Rents!K$2-1)))</f>
        <v/>
      </c>
      <c r="L19" s="47" t="str">
        <f>IF('Res Rent Roll'!$B19="","",IF(Rents!L$3&lt;'Res Rent Roll'!$J19,'Res Rent Roll'!$H19*'Res Rent Roll'!$C19*(1+'Property Summary'!$L$18)^(Rents!L$2-1),'Res Rent Roll'!$I19*'Res Rent Roll'!$C19*(1+'Property Summary'!$L$18)^(Rents!L$2-1)))</f>
        <v/>
      </c>
      <c r="M19" s="47" t="str">
        <f>IF('Res Rent Roll'!$B19="","",IF(Rents!M$3&lt;'Res Rent Roll'!$J19,'Res Rent Roll'!$H19*'Res Rent Roll'!$C19*(1+'Property Summary'!$L$18)^(Rents!M$2-1),'Res Rent Roll'!$I19*'Res Rent Roll'!$C19*(1+'Property Summary'!$L$18)^(Rents!M$2-1)))</f>
        <v/>
      </c>
      <c r="N19" s="47" t="str">
        <f>IF('Res Rent Roll'!$B19="","",IF(Rents!N$3&lt;'Res Rent Roll'!$J19,'Res Rent Roll'!$H19*'Res Rent Roll'!$C19*(1+'Property Summary'!$L$18)^(Rents!N$2-1),'Res Rent Roll'!$I19*'Res Rent Roll'!$C19*(1+'Property Summary'!$L$18)^(Rents!N$2-1)))</f>
        <v/>
      </c>
      <c r="O19" s="47" t="str">
        <f>IF('Res Rent Roll'!$B19="","",IF(Rents!O$3&lt;'Res Rent Roll'!$J19,'Res Rent Roll'!$H19*'Res Rent Roll'!$C19*(1+'Property Summary'!$L$18)^(Rents!O$2-1),'Res Rent Roll'!$I19*'Res Rent Roll'!$C19*(1+'Property Summary'!$L$18)^(Rents!O$2-1)))</f>
        <v/>
      </c>
      <c r="P19" s="47" t="str">
        <f>IF('Res Rent Roll'!$B19="","",IF(Rents!P$3&lt;'Res Rent Roll'!$J19,'Res Rent Roll'!$H19*'Res Rent Roll'!$C19*(1+'Property Summary'!$L$18)^(Rents!P$2-1),'Res Rent Roll'!$I19*'Res Rent Roll'!$C19*(1+'Property Summary'!$L$18)^(Rents!P$2-1)))</f>
        <v/>
      </c>
      <c r="Q19" s="47" t="str">
        <f>IF('Res Rent Roll'!$B19="","",IF(Rents!Q$3&lt;'Res Rent Roll'!$J19,'Res Rent Roll'!$H19*'Res Rent Roll'!$C19*(1+'Property Summary'!$L$18)^(Rents!Q$2-1),'Res Rent Roll'!$I19*'Res Rent Roll'!$C19*(1+'Property Summary'!$L$18)^(Rents!Q$2-1)))</f>
        <v/>
      </c>
      <c r="R19" s="47" t="str">
        <f>IF('Res Rent Roll'!$B19="","",IF(Rents!R$3&lt;'Res Rent Roll'!$J19,'Res Rent Roll'!$H19*'Res Rent Roll'!$C19*(1+'Property Summary'!$L$18)^(Rents!R$2-1),'Res Rent Roll'!$I19*'Res Rent Roll'!$C19*(1+'Property Summary'!$L$18)^(Rents!R$2-1)))</f>
        <v/>
      </c>
      <c r="S19" s="47" t="str">
        <f>IF('Res Rent Roll'!$B19="","",IF(Rents!S$3&lt;'Res Rent Roll'!$J19,'Res Rent Roll'!$H19*'Res Rent Roll'!$C19*(1+'Property Summary'!$L$18)^(Rents!S$2-1),'Res Rent Roll'!$I19*'Res Rent Roll'!$C19*(1+'Property Summary'!$L$18)^(Rents!S$2-1)))</f>
        <v/>
      </c>
      <c r="T19" s="47" t="str">
        <f>IF('Res Rent Roll'!$B19="","",IF(Rents!T$3&lt;'Res Rent Roll'!$J19,'Res Rent Roll'!$H19*'Res Rent Roll'!$C19*(1+'Property Summary'!$L$18)^(Rents!T$2-1),'Res Rent Roll'!$I19*'Res Rent Roll'!$C19*(1+'Property Summary'!$L$18)^(Rents!T$2-1)))</f>
        <v/>
      </c>
      <c r="U19" s="47" t="str">
        <f>IF('Res Rent Roll'!$B19="","",IF(Rents!U$3&lt;'Res Rent Roll'!$J19,'Res Rent Roll'!$H19*'Res Rent Roll'!$C19*(1+'Property Summary'!$L$18)^(Rents!U$2-1),'Res Rent Roll'!$I19*'Res Rent Roll'!$C19*(1+'Property Summary'!$L$18)^(Rents!U$2-1)))</f>
        <v/>
      </c>
      <c r="V19" s="47" t="str">
        <f>IF('Res Rent Roll'!$B19="","",IF(Rents!V$3&lt;'Res Rent Roll'!$J19,'Res Rent Roll'!$H19*'Res Rent Roll'!$C19*(1+'Property Summary'!$L$18)^(Rents!V$2-1),'Res Rent Roll'!$I19*'Res Rent Roll'!$C19*(1+'Property Summary'!$L$18)^(Rents!V$2-1)))</f>
        <v/>
      </c>
      <c r="W19" s="47" t="str">
        <f>IF('Res Rent Roll'!$B19="","",IF(Rents!W$3&lt;'Res Rent Roll'!$J19,'Res Rent Roll'!$H19*'Res Rent Roll'!$C19*(1+'Property Summary'!$L$18)^(Rents!W$2-1),'Res Rent Roll'!$I19*'Res Rent Roll'!$C19*(1+'Property Summary'!$L$18)^(Rents!W$2-1)))</f>
        <v/>
      </c>
      <c r="X19" s="47" t="str">
        <f>IF('Res Rent Roll'!$B19="","",IF(Rents!X$3&lt;'Res Rent Roll'!$J19,'Res Rent Roll'!$H19*'Res Rent Roll'!$C19*(1+'Property Summary'!$L$18)^(Rents!X$2-1),'Res Rent Roll'!$I19*'Res Rent Roll'!$C19*(1+'Property Summary'!$L$18)^(Rents!X$2-1)))</f>
        <v/>
      </c>
      <c r="Y19" s="47" t="str">
        <f>IF('Res Rent Roll'!$B19="","",IF(Rents!Y$3&lt;'Res Rent Roll'!$J19,'Res Rent Roll'!$H19*'Res Rent Roll'!$C19*(1+'Property Summary'!$L$18)^(Rents!Y$2-1),'Res Rent Roll'!$I19*'Res Rent Roll'!$C19*(1+'Property Summary'!$L$18)^(Rents!Y$2-1)))</f>
        <v/>
      </c>
      <c r="Z19" s="47" t="str">
        <f>IF('Res Rent Roll'!$B19="","",IF(Rents!Z$3&lt;'Res Rent Roll'!$J19,'Res Rent Roll'!$H19*'Res Rent Roll'!$C19*(1+'Property Summary'!$L$18)^(Rents!Z$2-1),'Res Rent Roll'!$I19*'Res Rent Roll'!$C19*(1+'Property Summary'!$L$18)^(Rents!Z$2-1)))</f>
        <v/>
      </c>
      <c r="AA19" s="47" t="str">
        <f>IF('Res Rent Roll'!$B19="","",IF(Rents!AA$3&lt;'Res Rent Roll'!$J19,'Res Rent Roll'!$H19*'Res Rent Roll'!$C19*(1+'Property Summary'!$L$18)^(Rents!AA$2-1),'Res Rent Roll'!$I19*'Res Rent Roll'!$C19*(1+'Property Summary'!$L$18)^(Rents!AA$2-1)))</f>
        <v/>
      </c>
      <c r="AB19" s="47" t="str">
        <f>IF('Res Rent Roll'!$B19="","",IF(Rents!AB$3&lt;'Res Rent Roll'!$J19,'Res Rent Roll'!$H19*'Res Rent Roll'!$C19*(1+'Property Summary'!$L$18)^(Rents!AB$2-1),'Res Rent Roll'!$I19*'Res Rent Roll'!$C19*(1+'Property Summary'!$L$18)^(Rents!AB$2-1)))</f>
        <v/>
      </c>
      <c r="AC19" s="47" t="str">
        <f>IF('Res Rent Roll'!$B19="","",IF(Rents!AC$3&lt;'Res Rent Roll'!$J19,'Res Rent Roll'!$H19*'Res Rent Roll'!$C19*(1+'Property Summary'!$L$18)^(Rents!AC$2-1),'Res Rent Roll'!$I19*'Res Rent Roll'!$C19*(1+'Property Summary'!$L$18)^(Rents!AC$2-1)))</f>
        <v/>
      </c>
      <c r="AD19" s="47" t="str">
        <f>IF('Res Rent Roll'!$B19="","",IF(Rents!AD$3&lt;'Res Rent Roll'!$J19,'Res Rent Roll'!$H19*'Res Rent Roll'!$C19*(1+'Property Summary'!$L$18)^(Rents!AD$2-1),'Res Rent Roll'!$I19*'Res Rent Roll'!$C19*(1+'Property Summary'!$L$18)^(Rents!AD$2-1)))</f>
        <v/>
      </c>
      <c r="AE19" s="47" t="str">
        <f>IF('Res Rent Roll'!$B19="","",IF(Rents!AE$3&lt;'Res Rent Roll'!$J19,'Res Rent Roll'!$H19*'Res Rent Roll'!$C19*(1+'Property Summary'!$L$18)^(Rents!AE$2-1),'Res Rent Roll'!$I19*'Res Rent Roll'!$C19*(1+'Property Summary'!$L$18)^(Rents!AE$2-1)))</f>
        <v/>
      </c>
      <c r="AF19" s="47" t="str">
        <f>IF('Res Rent Roll'!$B19="","",IF(Rents!AF$3&lt;'Res Rent Roll'!$J19,'Res Rent Roll'!$H19*'Res Rent Roll'!$C19*(1+'Property Summary'!$L$18)^(Rents!AF$2-1),'Res Rent Roll'!$I19*'Res Rent Roll'!$C19*(1+'Property Summary'!$L$18)^(Rents!AF$2-1)))</f>
        <v/>
      </c>
      <c r="AG19" s="47" t="str">
        <f>IF('Res Rent Roll'!$B19="","",IF(Rents!AG$3&lt;'Res Rent Roll'!$J19,'Res Rent Roll'!$H19*'Res Rent Roll'!$C19*(1+'Property Summary'!$L$18)^(Rents!AG$2-1),'Res Rent Roll'!$I19*'Res Rent Roll'!$C19*(1+'Property Summary'!$L$18)^(Rents!AG$2-1)))</f>
        <v/>
      </c>
      <c r="AH19" s="47" t="str">
        <f>IF('Res Rent Roll'!$B19="","",IF(Rents!AH$3&lt;'Res Rent Roll'!$J19,'Res Rent Roll'!$H19*'Res Rent Roll'!$C19*(1+'Property Summary'!$L$18)^(Rents!AH$2-1),'Res Rent Roll'!$I19*'Res Rent Roll'!$C19*(1+'Property Summary'!$L$18)^(Rents!AH$2-1)))</f>
        <v/>
      </c>
      <c r="AI19" s="47" t="str">
        <f>IF('Res Rent Roll'!$B19="","",IF(Rents!AI$3&lt;'Res Rent Roll'!$J19,'Res Rent Roll'!$H19*'Res Rent Roll'!$C19*(1+'Property Summary'!$L$18)^(Rents!AI$2-1),'Res Rent Roll'!$I19*'Res Rent Roll'!$C19*(1+'Property Summary'!$L$18)^(Rents!AI$2-1)))</f>
        <v/>
      </c>
      <c r="AJ19" s="47" t="str">
        <f>IF('Res Rent Roll'!$B19="","",IF(Rents!AJ$3&lt;'Res Rent Roll'!$J19,'Res Rent Roll'!$H19*'Res Rent Roll'!$C19*(1+'Property Summary'!$L$18)^(Rents!AJ$2-1),'Res Rent Roll'!$I19*'Res Rent Roll'!$C19*(1+'Property Summary'!$L$18)^(Rents!AJ$2-1)))</f>
        <v/>
      </c>
      <c r="AK19" s="47" t="str">
        <f>IF('Res Rent Roll'!$B19="","",IF(Rents!AK$3&lt;'Res Rent Roll'!$J19,'Res Rent Roll'!$H19*'Res Rent Roll'!$C19*(1+'Property Summary'!$L$18)^(Rents!AK$2-1),'Res Rent Roll'!$I19*'Res Rent Roll'!$C19*(1+'Property Summary'!$L$18)^(Rents!AK$2-1)))</f>
        <v/>
      </c>
      <c r="AL19" s="47" t="str">
        <f>IF('Res Rent Roll'!$B19="","",IF(Rents!AL$3&lt;'Res Rent Roll'!$J19,'Res Rent Roll'!$H19*'Res Rent Roll'!$C19*(1+'Property Summary'!$L$18)^(Rents!AL$2-1),'Res Rent Roll'!$I19*'Res Rent Roll'!$C19*(1+'Property Summary'!$L$18)^(Rents!AL$2-1)))</f>
        <v/>
      </c>
      <c r="AM19" s="47" t="str">
        <f>IF('Res Rent Roll'!$B19="","",IF(Rents!AM$3&lt;'Res Rent Roll'!$J19,'Res Rent Roll'!$H19*'Res Rent Roll'!$C19*(1+'Property Summary'!$L$18)^(Rents!AM$2-1),'Res Rent Roll'!$I19*'Res Rent Roll'!$C19*(1+'Property Summary'!$L$18)^(Rents!AM$2-1)))</f>
        <v/>
      </c>
      <c r="AN19" s="47" t="str">
        <f>IF('Res Rent Roll'!$B19="","",IF(Rents!AN$3&lt;'Res Rent Roll'!$J19,'Res Rent Roll'!$H19*'Res Rent Roll'!$C19*(1+'Property Summary'!$L$18)^(Rents!AN$2-1),'Res Rent Roll'!$I19*'Res Rent Roll'!$C19*(1+'Property Summary'!$L$18)^(Rents!AN$2-1)))</f>
        <v/>
      </c>
      <c r="AO19" s="47" t="str">
        <f>IF('Res Rent Roll'!$B19="","",IF(Rents!AO$3&lt;'Res Rent Roll'!$J19,'Res Rent Roll'!$H19*'Res Rent Roll'!$C19*(1+'Property Summary'!$L$18)^(Rents!AO$2-1),'Res Rent Roll'!$I19*'Res Rent Roll'!$C19*(1+'Property Summary'!$L$18)^(Rents!AO$2-1)))</f>
        <v/>
      </c>
      <c r="AP19" s="47" t="str">
        <f>IF('Res Rent Roll'!$B19="","",IF(Rents!AP$3&lt;'Res Rent Roll'!$J19,'Res Rent Roll'!$H19*'Res Rent Roll'!$C19*(1+'Property Summary'!$L$18)^(Rents!AP$2-1),'Res Rent Roll'!$I19*'Res Rent Roll'!$C19*(1+'Property Summary'!$L$18)^(Rents!AP$2-1)))</f>
        <v/>
      </c>
      <c r="AQ19" s="47" t="str">
        <f>IF('Res Rent Roll'!$B19="","",IF(Rents!AQ$3&lt;'Res Rent Roll'!$J19,'Res Rent Roll'!$H19*'Res Rent Roll'!$C19*(1+'Property Summary'!$L$18)^(Rents!AQ$2-1),'Res Rent Roll'!$I19*'Res Rent Roll'!$C19*(1+'Property Summary'!$L$18)^(Rents!AQ$2-1)))</f>
        <v/>
      </c>
      <c r="AR19" s="47" t="str">
        <f>IF('Res Rent Roll'!$B19="","",IF(Rents!AR$3&lt;'Res Rent Roll'!$J19,'Res Rent Roll'!$H19*'Res Rent Roll'!$C19*(1+'Property Summary'!$L$18)^(Rents!AR$2-1),'Res Rent Roll'!$I19*'Res Rent Roll'!$C19*(1+'Property Summary'!$L$18)^(Rents!AR$2-1)))</f>
        <v/>
      </c>
      <c r="AS19" s="47" t="str">
        <f>IF('Res Rent Roll'!$B19="","",IF(Rents!AS$3&lt;'Res Rent Roll'!$J19,'Res Rent Roll'!$H19*'Res Rent Roll'!$C19*(1+'Property Summary'!$L$18)^(Rents!AS$2-1),'Res Rent Roll'!$I19*'Res Rent Roll'!$C19*(1+'Property Summary'!$L$18)^(Rents!AS$2-1)))</f>
        <v/>
      </c>
      <c r="AT19" s="47" t="str">
        <f>IF('Res Rent Roll'!$B19="","",IF(Rents!AT$3&lt;'Res Rent Roll'!$J19,'Res Rent Roll'!$H19*'Res Rent Roll'!$C19*(1+'Property Summary'!$L$18)^(Rents!AT$2-1),'Res Rent Roll'!$I19*'Res Rent Roll'!$C19*(1+'Property Summary'!$L$18)^(Rents!AT$2-1)))</f>
        <v/>
      </c>
      <c r="AU19" s="47" t="str">
        <f>IF('Res Rent Roll'!$B19="","",IF(Rents!AU$3&lt;'Res Rent Roll'!$J19,'Res Rent Roll'!$H19*'Res Rent Roll'!$C19*(1+'Property Summary'!$L$18)^(Rents!AU$2-1),'Res Rent Roll'!$I19*'Res Rent Roll'!$C19*(1+'Property Summary'!$L$18)^(Rents!AU$2-1)))</f>
        <v/>
      </c>
      <c r="AV19" s="47" t="str">
        <f>IF('Res Rent Roll'!$B19="","",IF(Rents!AV$3&lt;'Res Rent Roll'!$J19,'Res Rent Roll'!$H19*'Res Rent Roll'!$C19*(1+'Property Summary'!$L$18)^(Rents!AV$2-1),'Res Rent Roll'!$I19*'Res Rent Roll'!$C19*(1+'Property Summary'!$L$18)^(Rents!AV$2-1)))</f>
        <v/>
      </c>
      <c r="AW19" s="47" t="str">
        <f>IF('Res Rent Roll'!$B19="","",IF(Rents!AW$3&lt;'Res Rent Roll'!$J19,'Res Rent Roll'!$H19*'Res Rent Roll'!$C19*(1+'Property Summary'!$L$18)^(Rents!AW$2-1),'Res Rent Roll'!$I19*'Res Rent Roll'!$C19*(1+'Property Summary'!$L$18)^(Rents!AW$2-1)))</f>
        <v/>
      </c>
      <c r="AX19" s="47" t="str">
        <f>IF('Res Rent Roll'!$B19="","",IF(Rents!AX$3&lt;'Res Rent Roll'!$J19,'Res Rent Roll'!$H19*'Res Rent Roll'!$C19*(1+'Property Summary'!$L$18)^(Rents!AX$2-1),'Res Rent Roll'!$I19*'Res Rent Roll'!$C19*(1+'Property Summary'!$L$18)^(Rents!AX$2-1)))</f>
        <v/>
      </c>
      <c r="AY19" s="47" t="str">
        <f>IF('Res Rent Roll'!$B19="","",IF(Rents!AY$3&lt;'Res Rent Roll'!$J19,'Res Rent Roll'!$H19*'Res Rent Roll'!$C19*(1+'Property Summary'!$L$18)^(Rents!AY$2-1),'Res Rent Roll'!$I19*'Res Rent Roll'!$C19*(1+'Property Summary'!$L$18)^(Rents!AY$2-1)))</f>
        <v/>
      </c>
      <c r="AZ19" s="47" t="str">
        <f>IF('Res Rent Roll'!$B19="","",IF(Rents!AZ$3&lt;'Res Rent Roll'!$J19,'Res Rent Roll'!$H19*'Res Rent Roll'!$C19*(1+'Property Summary'!$L$18)^(Rents!AZ$2-1),'Res Rent Roll'!$I19*'Res Rent Roll'!$C19*(1+'Property Summary'!$L$18)^(Rents!AZ$2-1)))</f>
        <v/>
      </c>
      <c r="BA19" s="47" t="str">
        <f>IF('Res Rent Roll'!$B19="","",IF(Rents!BA$3&lt;'Res Rent Roll'!$J19,'Res Rent Roll'!$H19*'Res Rent Roll'!$C19*(1+'Property Summary'!$L$18)^(Rents!BA$2-1),'Res Rent Roll'!$I19*'Res Rent Roll'!$C19*(1+'Property Summary'!$L$18)^(Rents!BA$2-1)))</f>
        <v/>
      </c>
      <c r="BB19" s="47" t="str">
        <f>IF('Res Rent Roll'!$B19="","",IF(Rents!BB$3&lt;'Res Rent Roll'!$J19,'Res Rent Roll'!$H19*'Res Rent Roll'!$C19*(1+'Property Summary'!$L$18)^(Rents!BB$2-1),'Res Rent Roll'!$I19*'Res Rent Roll'!$C19*(1+'Property Summary'!$L$18)^(Rents!BB$2-1)))</f>
        <v/>
      </c>
      <c r="BC19" s="47" t="str">
        <f>IF('Res Rent Roll'!$B19="","",IF(Rents!BC$3&lt;'Res Rent Roll'!$J19,'Res Rent Roll'!$H19*'Res Rent Roll'!$C19*(1+'Property Summary'!$L$18)^(Rents!BC$2-1),'Res Rent Roll'!$I19*'Res Rent Roll'!$C19*(1+'Property Summary'!$L$18)^(Rents!BC$2-1)))</f>
        <v/>
      </c>
      <c r="BD19" s="47" t="str">
        <f>IF('Res Rent Roll'!$B19="","",IF(Rents!BD$3&lt;'Res Rent Roll'!$J19,'Res Rent Roll'!$H19*'Res Rent Roll'!$C19*(1+'Property Summary'!$L$18)^(Rents!BD$2-1),'Res Rent Roll'!$I19*'Res Rent Roll'!$C19*(1+'Property Summary'!$L$18)^(Rents!BD$2-1)))</f>
        <v/>
      </c>
      <c r="BE19" s="47" t="str">
        <f>IF('Res Rent Roll'!$B19="","",IF(Rents!BE$3&lt;'Res Rent Roll'!$J19,'Res Rent Roll'!$H19*'Res Rent Roll'!$C19*(1+'Property Summary'!$L$18)^(Rents!BE$2-1),'Res Rent Roll'!$I19*'Res Rent Roll'!$C19*(1+'Property Summary'!$L$18)^(Rents!BE$2-1)))</f>
        <v/>
      </c>
      <c r="BF19" s="47" t="str">
        <f>IF('Res Rent Roll'!$B19="","",IF(Rents!BF$3&lt;'Res Rent Roll'!$J19,'Res Rent Roll'!$H19*'Res Rent Roll'!$C19*(1+'Property Summary'!$L$18)^(Rents!BF$2-1),'Res Rent Roll'!$I19*'Res Rent Roll'!$C19*(1+'Property Summary'!$L$18)^(Rents!BF$2-1)))</f>
        <v/>
      </c>
      <c r="BG19" s="47" t="str">
        <f>IF('Res Rent Roll'!$B19="","",IF(Rents!BG$3&lt;'Res Rent Roll'!$J19,'Res Rent Roll'!$H19*'Res Rent Roll'!$C19*(1+'Property Summary'!$L$18)^(Rents!BG$2-1),'Res Rent Roll'!$I19*'Res Rent Roll'!$C19*(1+'Property Summary'!$L$18)^(Rents!BG$2-1)))</f>
        <v/>
      </c>
      <c r="BH19" s="47" t="str">
        <f>IF('Res Rent Roll'!$B19="","",IF(Rents!BH$3&lt;'Res Rent Roll'!$J19,'Res Rent Roll'!$H19*'Res Rent Roll'!$C19*(1+'Property Summary'!$L$18)^(Rents!BH$2-1),'Res Rent Roll'!$I19*'Res Rent Roll'!$C19*(1+'Property Summary'!$L$18)^(Rents!BH$2-1)))</f>
        <v/>
      </c>
      <c r="BI19" s="47" t="str">
        <f>IF('Res Rent Roll'!$B19="","",IF(Rents!BI$3&lt;'Res Rent Roll'!$J19,'Res Rent Roll'!$H19*'Res Rent Roll'!$C19*(1+'Property Summary'!$L$18)^(Rents!BI$2-1),'Res Rent Roll'!$I19*'Res Rent Roll'!$C19*(1+'Property Summary'!$L$18)^(Rents!BI$2-1)))</f>
        <v/>
      </c>
      <c r="BJ19" s="47" t="str">
        <f>IF('Res Rent Roll'!$B19="","",IF(Rents!BJ$3&lt;'Res Rent Roll'!$J19,'Res Rent Roll'!$H19*'Res Rent Roll'!$C19*(1+'Property Summary'!$L$18)^(Rents!BJ$2-1),'Res Rent Roll'!$I19*'Res Rent Roll'!$C19*(1+'Property Summary'!$L$18)^(Rents!BJ$2-1)))</f>
        <v/>
      </c>
      <c r="BK19" s="47" t="str">
        <f>IF('Res Rent Roll'!$B19="","",IF(Rents!BK$3&lt;'Res Rent Roll'!$J19,'Res Rent Roll'!$H19*'Res Rent Roll'!$C19*(1+'Property Summary'!$L$18)^(Rents!BK$2-1),'Res Rent Roll'!$I19*'Res Rent Roll'!$C19*(1+'Property Summary'!$L$18)^(Rents!BK$2-1)))</f>
        <v/>
      </c>
      <c r="BL19" s="47" t="str">
        <f>IF('Res Rent Roll'!$B19="","",IF(Rents!BL$3&lt;'Res Rent Roll'!$J19,'Res Rent Roll'!$H19*'Res Rent Roll'!$C19*(1+'Property Summary'!$L$18)^(Rents!BL$2-1),'Res Rent Roll'!$I19*'Res Rent Roll'!$C19*(1+'Property Summary'!$L$18)^(Rents!BL$2-1)))</f>
        <v/>
      </c>
      <c r="BM19" s="47" t="str">
        <f>IF('Res Rent Roll'!$B19="","",IF(Rents!BM$3&lt;'Res Rent Roll'!$J19,'Res Rent Roll'!$H19*'Res Rent Roll'!$C19*(1+'Property Summary'!$L$18)^(Rents!BM$2-1),'Res Rent Roll'!$I19*'Res Rent Roll'!$C19*(1+'Property Summary'!$L$18)^(Rents!BM$2-1)))</f>
        <v/>
      </c>
      <c r="BN19" s="47" t="str">
        <f>IF('Res Rent Roll'!$B19="","",IF(Rents!BN$3&lt;'Res Rent Roll'!$J19,'Res Rent Roll'!$H19*'Res Rent Roll'!$C19*(1+'Property Summary'!$L$18)^(Rents!BN$2-1),'Res Rent Roll'!$I19*'Res Rent Roll'!$C19*(1+'Property Summary'!$L$18)^(Rents!BN$2-1)))</f>
        <v/>
      </c>
      <c r="BO19" s="47" t="str">
        <f>IF('Res Rent Roll'!$B19="","",IF(Rents!BO$3&lt;'Res Rent Roll'!$J19,'Res Rent Roll'!$H19*'Res Rent Roll'!$C19*(1+'Property Summary'!$L$18)^(Rents!BO$2-1),'Res Rent Roll'!$I19*'Res Rent Roll'!$C19*(1+'Property Summary'!$L$18)^(Rents!BO$2-1)))</f>
        <v/>
      </c>
      <c r="BP19" s="47" t="str">
        <f>IF('Res Rent Roll'!$B19="","",IF(Rents!BP$3&lt;'Res Rent Roll'!$J19,'Res Rent Roll'!$H19*'Res Rent Roll'!$C19*(1+'Property Summary'!$L$18)^(Rents!BP$2-1),'Res Rent Roll'!$I19*'Res Rent Roll'!$C19*(1+'Property Summary'!$L$18)^(Rents!BP$2-1)))</f>
        <v/>
      </c>
      <c r="BQ19" s="47" t="str">
        <f>IF('Res Rent Roll'!$B19="","",IF(Rents!BQ$3&lt;'Res Rent Roll'!$J19,'Res Rent Roll'!$H19*'Res Rent Roll'!$C19*(1+'Property Summary'!$L$18)^(Rents!BQ$2-1),'Res Rent Roll'!$I19*'Res Rent Roll'!$C19*(1+'Property Summary'!$L$18)^(Rents!BQ$2-1)))</f>
        <v/>
      </c>
      <c r="BR19" s="47" t="str">
        <f>IF('Res Rent Roll'!$B19="","",IF(Rents!BR$3&lt;'Res Rent Roll'!$J19,'Res Rent Roll'!$H19*'Res Rent Roll'!$C19*(1+'Property Summary'!$L$18)^(Rents!BR$2-1),'Res Rent Roll'!$I19*'Res Rent Roll'!$C19*(1+'Property Summary'!$L$18)^(Rents!BR$2-1)))</f>
        <v/>
      </c>
      <c r="BS19" s="47" t="str">
        <f>IF('Res Rent Roll'!$B19="","",IF(Rents!BS$3&lt;'Res Rent Roll'!$J19,'Res Rent Roll'!$H19*'Res Rent Roll'!$C19*(1+'Property Summary'!$L$18)^(Rents!BS$2-1),'Res Rent Roll'!$I19*'Res Rent Roll'!$C19*(1+'Property Summary'!$L$18)^(Rents!BS$2-1)))</f>
        <v/>
      </c>
      <c r="BT19" s="47" t="str">
        <f>IF('Res Rent Roll'!$B19="","",IF(Rents!BT$3&lt;'Res Rent Roll'!$J19,'Res Rent Roll'!$H19*'Res Rent Roll'!$C19*(1+'Property Summary'!$L$18)^(Rents!BT$2-1),'Res Rent Roll'!$I19*'Res Rent Roll'!$C19*(1+'Property Summary'!$L$18)^(Rents!BT$2-1)))</f>
        <v/>
      </c>
      <c r="BU19" s="47" t="str">
        <f>IF('Res Rent Roll'!$B19="","",IF(Rents!BU$3&lt;'Res Rent Roll'!$J19,'Res Rent Roll'!$H19*'Res Rent Roll'!$C19*(1+'Property Summary'!$L$18)^(Rents!BU$2-1),'Res Rent Roll'!$I19*'Res Rent Roll'!$C19*(1+'Property Summary'!$L$18)^(Rents!BU$2-1)))</f>
        <v/>
      </c>
      <c r="BV19" s="47" t="str">
        <f>IF('Res Rent Roll'!$B19="","",IF(Rents!BV$3&lt;'Res Rent Roll'!$J19,'Res Rent Roll'!$H19*'Res Rent Roll'!$C19*(1+'Property Summary'!$L$18)^(Rents!BV$2-1),'Res Rent Roll'!$I19*'Res Rent Roll'!$C19*(1+'Property Summary'!$L$18)^(Rents!BV$2-1)))</f>
        <v/>
      </c>
      <c r="BW19" s="47" t="str">
        <f>IF('Res Rent Roll'!$B19="","",IF(Rents!BW$3&lt;'Res Rent Roll'!$J19,'Res Rent Roll'!$H19*'Res Rent Roll'!$C19*(1+'Property Summary'!$L$18)^(Rents!BW$2-1),'Res Rent Roll'!$I19*'Res Rent Roll'!$C19*(1+'Property Summary'!$L$18)^(Rents!BW$2-1)))</f>
        <v/>
      </c>
      <c r="BX19" s="47" t="str">
        <f>IF('Res Rent Roll'!$B19="","",IF(Rents!BX$3&lt;'Res Rent Roll'!$J19,'Res Rent Roll'!$H19*'Res Rent Roll'!$C19*(1+'Property Summary'!$L$18)^(Rents!BX$2-1),'Res Rent Roll'!$I19*'Res Rent Roll'!$C19*(1+'Property Summary'!$L$18)^(Rents!BX$2-1)))</f>
        <v/>
      </c>
      <c r="BY19" s="47" t="str">
        <f>IF('Res Rent Roll'!$B19="","",IF(Rents!BY$3&lt;'Res Rent Roll'!$J19,'Res Rent Roll'!$H19*'Res Rent Roll'!$C19*(1+'Property Summary'!$L$18)^(Rents!BY$2-1),'Res Rent Roll'!$I19*'Res Rent Roll'!$C19*(1+'Property Summary'!$L$18)^(Rents!BY$2-1)))</f>
        <v/>
      </c>
      <c r="BZ19" s="47" t="str">
        <f>IF('Res Rent Roll'!$B19="","",IF(Rents!BZ$3&lt;'Res Rent Roll'!$J19,'Res Rent Roll'!$H19*'Res Rent Roll'!$C19*(1+'Property Summary'!$L$18)^(Rents!BZ$2-1),'Res Rent Roll'!$I19*'Res Rent Roll'!$C19*(1+'Property Summary'!$L$18)^(Rents!BZ$2-1)))</f>
        <v/>
      </c>
      <c r="CA19" s="47" t="str">
        <f>IF('Res Rent Roll'!$B19="","",IF(Rents!CA$3&lt;'Res Rent Roll'!$J19,'Res Rent Roll'!$H19*'Res Rent Roll'!$C19*(1+'Property Summary'!$L$18)^(Rents!CA$2-1),'Res Rent Roll'!$I19*'Res Rent Roll'!$C19*(1+'Property Summary'!$L$18)^(Rents!CA$2-1)))</f>
        <v/>
      </c>
      <c r="CB19" s="47" t="str">
        <f>IF('Res Rent Roll'!$B19="","",IF(Rents!CB$3&lt;'Res Rent Roll'!$J19,'Res Rent Roll'!$H19*'Res Rent Roll'!$C19*(1+'Property Summary'!$L$18)^(Rents!CB$2-1),'Res Rent Roll'!$I19*'Res Rent Roll'!$C19*(1+'Property Summary'!$L$18)^(Rents!CB$2-1)))</f>
        <v/>
      </c>
      <c r="CC19" s="47" t="str">
        <f>IF('Res Rent Roll'!$B19="","",IF(Rents!CC$3&lt;'Res Rent Roll'!$J19,'Res Rent Roll'!$H19*'Res Rent Roll'!$C19*(1+'Property Summary'!$L$18)^(Rents!CC$2-1),'Res Rent Roll'!$I19*'Res Rent Roll'!$C19*(1+'Property Summary'!$L$18)^(Rents!CC$2-1)))</f>
        <v/>
      </c>
      <c r="CD19" s="47" t="str">
        <f>IF('Res Rent Roll'!$B19="","",IF(Rents!CD$3&lt;'Res Rent Roll'!$J19,'Res Rent Roll'!$H19*'Res Rent Roll'!$C19*(1+'Property Summary'!$L$18)^(Rents!CD$2-1),'Res Rent Roll'!$I19*'Res Rent Roll'!$C19*(1+'Property Summary'!$L$18)^(Rents!CD$2-1)))</f>
        <v/>
      </c>
      <c r="CE19" s="47" t="str">
        <f>IF('Res Rent Roll'!$B19="","",IF(Rents!CE$3&lt;'Res Rent Roll'!$J19,'Res Rent Roll'!$H19*'Res Rent Roll'!$C19*(1+'Property Summary'!$L$18)^(Rents!CE$2-1),'Res Rent Roll'!$I19*'Res Rent Roll'!$C19*(1+'Property Summary'!$L$18)^(Rents!CE$2-1)))</f>
        <v/>
      </c>
      <c r="CF19" s="47" t="str">
        <f>IF('Res Rent Roll'!$B19="","",IF(Rents!CF$3&lt;'Res Rent Roll'!$J19,'Res Rent Roll'!$H19*'Res Rent Roll'!$C19*(1+'Property Summary'!$L$18)^(Rents!CF$2-1),'Res Rent Roll'!$I19*'Res Rent Roll'!$C19*(1+'Property Summary'!$L$18)^(Rents!CF$2-1)))</f>
        <v/>
      </c>
      <c r="CG19" s="47" t="str">
        <f>IF('Res Rent Roll'!$B19="","",IF(Rents!CG$3&lt;'Res Rent Roll'!$J19,'Res Rent Roll'!$H19*'Res Rent Roll'!$C19*(1+'Property Summary'!$L$18)^(Rents!CG$2-1),'Res Rent Roll'!$I19*'Res Rent Roll'!$C19*(1+'Property Summary'!$L$18)^(Rents!CG$2-1)))</f>
        <v/>
      </c>
      <c r="CH19" s="47" t="str">
        <f>IF('Res Rent Roll'!$B19="","",IF(Rents!CH$3&lt;'Res Rent Roll'!$J19,'Res Rent Roll'!$H19*'Res Rent Roll'!$C19*(1+'Property Summary'!$L$18)^(Rents!CH$2-1),'Res Rent Roll'!$I19*'Res Rent Roll'!$C19*(1+'Property Summary'!$L$18)^(Rents!CH$2-1)))</f>
        <v/>
      </c>
      <c r="CI19" s="47" t="str">
        <f>IF('Res Rent Roll'!$B19="","",IF(Rents!CI$3&lt;'Res Rent Roll'!$J19,'Res Rent Roll'!$H19*'Res Rent Roll'!$C19*(1+'Property Summary'!$L$18)^(Rents!CI$2-1),'Res Rent Roll'!$I19*'Res Rent Roll'!$C19*(1+'Property Summary'!$L$18)^(Rents!CI$2-1)))</f>
        <v/>
      </c>
      <c r="CJ19" s="47" t="str">
        <f>IF('Res Rent Roll'!$B19="","",IF(Rents!CJ$3&lt;'Res Rent Roll'!$J19,'Res Rent Roll'!$H19*'Res Rent Roll'!$C19*(1+'Property Summary'!$L$18)^(Rents!CJ$2-1),'Res Rent Roll'!$I19*'Res Rent Roll'!$C19*(1+'Property Summary'!$L$18)^(Rents!CJ$2-1)))</f>
        <v/>
      </c>
      <c r="CK19" s="47" t="str">
        <f>IF('Res Rent Roll'!$B19="","",IF(Rents!CK$3&lt;'Res Rent Roll'!$J19,'Res Rent Roll'!$H19*'Res Rent Roll'!$C19*(1+'Property Summary'!$L$18)^(Rents!CK$2-1),'Res Rent Roll'!$I19*'Res Rent Roll'!$C19*(1+'Property Summary'!$L$18)^(Rents!CK$2-1)))</f>
        <v/>
      </c>
      <c r="CL19" s="47" t="str">
        <f>IF('Res Rent Roll'!$B19="","",IF(Rents!CL$3&lt;'Res Rent Roll'!$J19,'Res Rent Roll'!$H19*'Res Rent Roll'!$C19*(1+'Property Summary'!$L$18)^(Rents!CL$2-1),'Res Rent Roll'!$I19*'Res Rent Roll'!$C19*(1+'Property Summary'!$L$18)^(Rents!CL$2-1)))</f>
        <v/>
      </c>
      <c r="CM19" s="47" t="str">
        <f>IF('Res Rent Roll'!$B19="","",IF(Rents!CM$3&lt;'Res Rent Roll'!$J19,'Res Rent Roll'!$H19*'Res Rent Roll'!$C19*(1+'Property Summary'!$L$18)^(Rents!CM$2-1),'Res Rent Roll'!$I19*'Res Rent Roll'!$C19*(1+'Property Summary'!$L$18)^(Rents!CM$2-1)))</f>
        <v/>
      </c>
      <c r="CN19" s="47" t="str">
        <f>IF('Res Rent Roll'!$B19="","",IF(Rents!CN$3&lt;'Res Rent Roll'!$J19,'Res Rent Roll'!$H19*'Res Rent Roll'!$C19*(1+'Property Summary'!$L$18)^(Rents!CN$2-1),'Res Rent Roll'!$I19*'Res Rent Roll'!$C19*(1+'Property Summary'!$L$18)^(Rents!CN$2-1)))</f>
        <v/>
      </c>
      <c r="CO19" s="47" t="str">
        <f>IF('Res Rent Roll'!$B19="","",IF(Rents!CO$3&lt;'Res Rent Roll'!$J19,'Res Rent Roll'!$H19*'Res Rent Roll'!$C19*(1+'Property Summary'!$L$18)^(Rents!CO$2-1),'Res Rent Roll'!$I19*'Res Rent Roll'!$C19*(1+'Property Summary'!$L$18)^(Rents!CO$2-1)))</f>
        <v/>
      </c>
      <c r="CP19" s="47" t="str">
        <f>IF('Res Rent Roll'!$B19="","",IF(Rents!CP$3&lt;'Res Rent Roll'!$J19,'Res Rent Roll'!$H19*'Res Rent Roll'!$C19*(1+'Property Summary'!$L$18)^(Rents!CP$2-1),'Res Rent Roll'!$I19*'Res Rent Roll'!$C19*(1+'Property Summary'!$L$18)^(Rents!CP$2-1)))</f>
        <v/>
      </c>
      <c r="CQ19" s="47" t="str">
        <f>IF('Res Rent Roll'!$B19="","",IF(Rents!CQ$3&lt;'Res Rent Roll'!$J19,'Res Rent Roll'!$H19*'Res Rent Roll'!$C19*(1+'Property Summary'!$L$18)^(Rents!CQ$2-1),'Res Rent Roll'!$I19*'Res Rent Roll'!$C19*(1+'Property Summary'!$L$18)^(Rents!CQ$2-1)))</f>
        <v/>
      </c>
      <c r="CR19" s="47" t="str">
        <f>IF('Res Rent Roll'!$B19="","",IF(Rents!CR$3&lt;'Res Rent Roll'!$J19,'Res Rent Roll'!$H19*'Res Rent Roll'!$C19*(1+'Property Summary'!$L$18)^(Rents!CR$2-1),'Res Rent Roll'!$I19*'Res Rent Roll'!$C19*(1+'Property Summary'!$L$18)^(Rents!CR$2-1)))</f>
        <v/>
      </c>
      <c r="CS19" s="47" t="str">
        <f>IF('Res Rent Roll'!$B19="","",IF(Rents!CS$3&lt;'Res Rent Roll'!$J19,'Res Rent Roll'!$H19*'Res Rent Roll'!$C19*(1+'Property Summary'!$L$18)^(Rents!CS$2-1),'Res Rent Roll'!$I19*'Res Rent Roll'!$C19*(1+'Property Summary'!$L$18)^(Rents!CS$2-1)))</f>
        <v/>
      </c>
      <c r="CT19" s="47" t="str">
        <f>IF('Res Rent Roll'!$B19="","",IF(Rents!CT$3&lt;'Res Rent Roll'!$J19,'Res Rent Roll'!$H19*'Res Rent Roll'!$C19*(1+'Property Summary'!$L$18)^(Rents!CT$2-1),'Res Rent Roll'!$I19*'Res Rent Roll'!$C19*(1+'Property Summary'!$L$18)^(Rents!CT$2-1)))</f>
        <v/>
      </c>
      <c r="CU19" s="47" t="str">
        <f>IF('Res Rent Roll'!$B19="","",IF(Rents!CU$3&lt;'Res Rent Roll'!$J19,'Res Rent Roll'!$H19*'Res Rent Roll'!$C19*(1+'Property Summary'!$L$18)^(Rents!CU$2-1),'Res Rent Roll'!$I19*'Res Rent Roll'!$C19*(1+'Property Summary'!$L$18)^(Rents!CU$2-1)))</f>
        <v/>
      </c>
      <c r="CV19" s="47" t="str">
        <f>IF('Res Rent Roll'!$B19="","",IF(Rents!CV$3&lt;'Res Rent Roll'!$J19,'Res Rent Roll'!$H19*'Res Rent Roll'!$C19*(1+'Property Summary'!$L$18)^(Rents!CV$2-1),'Res Rent Roll'!$I19*'Res Rent Roll'!$C19*(1+'Property Summary'!$L$18)^(Rents!CV$2-1)))</f>
        <v/>
      </c>
      <c r="CW19" s="47" t="str">
        <f>IF('Res Rent Roll'!$B19="","",IF(Rents!CW$3&lt;'Res Rent Roll'!$J19,'Res Rent Roll'!$H19*'Res Rent Roll'!$C19*(1+'Property Summary'!$L$18)^(Rents!CW$2-1),'Res Rent Roll'!$I19*'Res Rent Roll'!$C19*(1+'Property Summary'!$L$18)^(Rents!CW$2-1)))</f>
        <v/>
      </c>
      <c r="CX19" s="47" t="str">
        <f>IF('Res Rent Roll'!$B19="","",IF(Rents!CX$3&lt;'Res Rent Roll'!$J19,'Res Rent Roll'!$H19*'Res Rent Roll'!$C19*(1+'Property Summary'!$L$18)^(Rents!CX$2-1),'Res Rent Roll'!$I19*'Res Rent Roll'!$C19*(1+'Property Summary'!$L$18)^(Rents!CX$2-1)))</f>
        <v/>
      </c>
      <c r="CY19" s="47" t="str">
        <f>IF('Res Rent Roll'!$B19="","",IF(Rents!CY$3&lt;'Res Rent Roll'!$J19,'Res Rent Roll'!$H19*'Res Rent Roll'!$C19*(1+'Property Summary'!$L$18)^(Rents!CY$2-1),'Res Rent Roll'!$I19*'Res Rent Roll'!$C19*(1+'Property Summary'!$L$18)^(Rents!CY$2-1)))</f>
        <v/>
      </c>
      <c r="CZ19" s="47" t="str">
        <f>IF('Res Rent Roll'!$B19="","",IF(Rents!CZ$3&lt;'Res Rent Roll'!$J19,'Res Rent Roll'!$H19*'Res Rent Roll'!$C19*(1+'Property Summary'!$L$18)^(Rents!CZ$2-1),'Res Rent Roll'!$I19*'Res Rent Roll'!$C19*(1+'Property Summary'!$L$18)^(Rents!CZ$2-1)))</f>
        <v/>
      </c>
      <c r="DA19" s="47" t="str">
        <f>IF('Res Rent Roll'!$B19="","",IF(Rents!DA$3&lt;'Res Rent Roll'!$J19,'Res Rent Roll'!$H19*'Res Rent Roll'!$C19*(1+'Property Summary'!$L$18)^(Rents!DA$2-1),'Res Rent Roll'!$I19*'Res Rent Roll'!$C19*(1+'Property Summary'!$L$18)^(Rents!DA$2-1)))</f>
        <v/>
      </c>
      <c r="DB19" s="47" t="str">
        <f>IF('Res Rent Roll'!$B19="","",IF(Rents!DB$3&lt;'Res Rent Roll'!$J19,'Res Rent Roll'!$H19*'Res Rent Roll'!$C19*(1+'Property Summary'!$L$18)^(Rents!DB$2-1),'Res Rent Roll'!$I19*'Res Rent Roll'!$C19*(1+'Property Summary'!$L$18)^(Rents!DB$2-1)))</f>
        <v/>
      </c>
      <c r="DC19" s="47" t="str">
        <f>IF('Res Rent Roll'!$B19="","",IF(Rents!DC$3&lt;'Res Rent Roll'!$J19,'Res Rent Roll'!$H19*'Res Rent Roll'!$C19*(1+'Property Summary'!$L$18)^(Rents!DC$2-1),'Res Rent Roll'!$I19*'Res Rent Roll'!$C19*(1+'Property Summary'!$L$18)^(Rents!DC$2-1)))</f>
        <v/>
      </c>
      <c r="DD19" s="47" t="str">
        <f>IF('Res Rent Roll'!$B19="","",IF(Rents!DD$3&lt;'Res Rent Roll'!$J19,'Res Rent Roll'!$H19*'Res Rent Roll'!$C19*(1+'Property Summary'!$L$18)^(Rents!DD$2-1),'Res Rent Roll'!$I19*'Res Rent Roll'!$C19*(1+'Property Summary'!$L$18)^(Rents!DD$2-1)))</f>
        <v/>
      </c>
      <c r="DE19" s="47" t="str">
        <f>IF('Res Rent Roll'!$B19="","",IF(Rents!DE$3&lt;'Res Rent Roll'!$J19,'Res Rent Roll'!$H19*'Res Rent Roll'!$C19*(1+'Property Summary'!$L$18)^(Rents!DE$2-1),'Res Rent Roll'!$I19*'Res Rent Roll'!$C19*(1+'Property Summary'!$L$18)^(Rents!DE$2-1)))</f>
        <v/>
      </c>
      <c r="DF19" s="47" t="str">
        <f>IF('Res Rent Roll'!$B19="","",IF(Rents!DF$3&lt;'Res Rent Roll'!$J19,'Res Rent Roll'!$H19*'Res Rent Roll'!$C19*(1+'Property Summary'!$L$18)^(Rents!DF$2-1),'Res Rent Roll'!$I19*'Res Rent Roll'!$C19*(1+'Property Summary'!$L$18)^(Rents!DF$2-1)))</f>
        <v/>
      </c>
      <c r="DG19" s="47" t="str">
        <f>IF('Res Rent Roll'!$B19="","",IF(Rents!DG$3&lt;'Res Rent Roll'!$J19,'Res Rent Roll'!$H19*'Res Rent Roll'!$C19*(1+'Property Summary'!$L$18)^(Rents!DG$2-1),'Res Rent Roll'!$I19*'Res Rent Roll'!$C19*(1+'Property Summary'!$L$18)^(Rents!DG$2-1)))</f>
        <v/>
      </c>
      <c r="DH19" s="47" t="str">
        <f>IF('Res Rent Roll'!$B19="","",IF(Rents!DH$3&lt;'Res Rent Roll'!$J19,'Res Rent Roll'!$H19*'Res Rent Roll'!$C19*(1+'Property Summary'!$L$18)^(Rents!DH$2-1),'Res Rent Roll'!$I19*'Res Rent Roll'!$C19*(1+'Property Summary'!$L$18)^(Rents!DH$2-1)))</f>
        <v/>
      </c>
      <c r="DI19" s="47" t="str">
        <f>IF('Res Rent Roll'!$B19="","",IF(Rents!DI$3&lt;'Res Rent Roll'!$J19,'Res Rent Roll'!$H19*'Res Rent Roll'!$C19*(1+'Property Summary'!$L$18)^(Rents!DI$2-1),'Res Rent Roll'!$I19*'Res Rent Roll'!$C19*(1+'Property Summary'!$L$18)^(Rents!DI$2-1)))</f>
        <v/>
      </c>
      <c r="DJ19" s="47" t="str">
        <f>IF('Res Rent Roll'!$B19="","",IF(Rents!DJ$3&lt;'Res Rent Roll'!$J19,'Res Rent Roll'!$H19*'Res Rent Roll'!$C19*(1+'Property Summary'!$L$18)^(Rents!DJ$2-1),'Res Rent Roll'!$I19*'Res Rent Roll'!$C19*(1+'Property Summary'!$L$18)^(Rents!DJ$2-1)))</f>
        <v/>
      </c>
      <c r="DK19" s="47" t="str">
        <f>IF('Res Rent Roll'!$B19="","",IF(Rents!DK$3&lt;'Res Rent Roll'!$J19,'Res Rent Roll'!$H19*'Res Rent Roll'!$C19*(1+'Property Summary'!$L$18)^(Rents!DK$2-1),'Res Rent Roll'!$I19*'Res Rent Roll'!$C19*(1+'Property Summary'!$L$18)^(Rents!DK$2-1)))</f>
        <v/>
      </c>
      <c r="DL19" s="47" t="str">
        <f>IF('Res Rent Roll'!$B19="","",IF(Rents!DL$3&lt;'Res Rent Roll'!$J19,'Res Rent Roll'!$H19*'Res Rent Roll'!$C19*(1+'Property Summary'!$L$18)^(Rents!DL$2-1),'Res Rent Roll'!$I19*'Res Rent Roll'!$C19*(1+'Property Summary'!$L$18)^(Rents!DL$2-1)))</f>
        <v/>
      </c>
      <c r="DM19" s="47" t="str">
        <f>IF('Res Rent Roll'!$B19="","",IF(Rents!DM$3&lt;'Res Rent Roll'!$J19,'Res Rent Roll'!$H19*'Res Rent Roll'!$C19*(1+'Property Summary'!$L$18)^(Rents!DM$2-1),'Res Rent Roll'!$I19*'Res Rent Roll'!$C19*(1+'Property Summary'!$L$18)^(Rents!DM$2-1)))</f>
        <v/>
      </c>
      <c r="DN19" s="47" t="str">
        <f>IF('Res Rent Roll'!$B19="","",IF(Rents!DN$3&lt;'Res Rent Roll'!$J19,'Res Rent Roll'!$H19*'Res Rent Roll'!$C19*(1+'Property Summary'!$L$18)^(Rents!DN$2-1),'Res Rent Roll'!$I19*'Res Rent Roll'!$C19*(1+'Property Summary'!$L$18)^(Rents!DN$2-1)))</f>
        <v/>
      </c>
      <c r="DO19" s="47" t="str">
        <f>IF('Res Rent Roll'!$B19="","",IF(Rents!DO$3&lt;'Res Rent Roll'!$J19,'Res Rent Roll'!$H19*'Res Rent Roll'!$C19*(1+'Property Summary'!$L$18)^(Rents!DO$2-1),'Res Rent Roll'!$I19*'Res Rent Roll'!$C19*(1+'Property Summary'!$L$18)^(Rents!DO$2-1)))</f>
        <v/>
      </c>
      <c r="DP19" s="47" t="str">
        <f>IF('Res Rent Roll'!$B19="","",IF(Rents!DP$3&lt;'Res Rent Roll'!$J19,'Res Rent Roll'!$H19*'Res Rent Roll'!$C19*(1+'Property Summary'!$L$18)^(Rents!DP$2-1),'Res Rent Roll'!$I19*'Res Rent Roll'!$C19*(1+'Property Summary'!$L$18)^(Rents!DP$2-1)))</f>
        <v/>
      </c>
      <c r="DQ19" s="47" t="str">
        <f>IF('Res Rent Roll'!$B19="","",IF(Rents!DQ$3&lt;'Res Rent Roll'!$J19,'Res Rent Roll'!$H19*'Res Rent Roll'!$C19*(1+'Property Summary'!$L$18)^(Rents!DQ$2-1),'Res Rent Roll'!$I19*'Res Rent Roll'!$C19*(1+'Property Summary'!$L$18)^(Rents!DQ$2-1)))</f>
        <v/>
      </c>
      <c r="DR19" s="47" t="str">
        <f>IF('Res Rent Roll'!$B19="","",IF(Rents!DR$3&lt;'Res Rent Roll'!$J19,'Res Rent Roll'!$H19*'Res Rent Roll'!$C19*(1+'Property Summary'!$L$18)^(Rents!DR$2-1),'Res Rent Roll'!$I19*'Res Rent Roll'!$C19*(1+'Property Summary'!$L$18)^(Rents!DR$2-1)))</f>
        <v/>
      </c>
      <c r="DS19" s="47" t="str">
        <f>IF('Res Rent Roll'!$B19="","",IF(Rents!DS$3&lt;'Res Rent Roll'!$J19,'Res Rent Roll'!$H19*'Res Rent Roll'!$C19*(1+'Property Summary'!$L$18)^(Rents!DS$2-1),'Res Rent Roll'!$I19*'Res Rent Roll'!$C19*(1+'Property Summary'!$L$18)^(Rents!DS$2-1)))</f>
        <v/>
      </c>
      <c r="DT19" s="47" t="str">
        <f>IF('Res Rent Roll'!$B19="","",IF(Rents!DT$3&lt;'Res Rent Roll'!$J19,'Res Rent Roll'!$H19*'Res Rent Roll'!$C19*(1+'Property Summary'!$L$18)^(Rents!DT$2-1),'Res Rent Roll'!$I19*'Res Rent Roll'!$C19*(1+'Property Summary'!$L$18)^(Rents!DT$2-1)))</f>
        <v/>
      </c>
      <c r="DU19" s="47" t="str">
        <f>IF('Res Rent Roll'!$B19="","",IF(Rents!DU$3&lt;'Res Rent Roll'!$J19,'Res Rent Roll'!$H19*'Res Rent Roll'!$C19*(1+'Property Summary'!$L$18)^(Rents!DU$2-1),'Res Rent Roll'!$I19*'Res Rent Roll'!$C19*(1+'Property Summary'!$L$18)^(Rents!DU$2-1)))</f>
        <v/>
      </c>
      <c r="DV19" s="47" t="str">
        <f>IF('Res Rent Roll'!$B19="","",IF(Rents!DV$3&lt;'Res Rent Roll'!$J19,'Res Rent Roll'!$H19*'Res Rent Roll'!$C19*(1+'Property Summary'!$L$18)^(Rents!DV$2-1),'Res Rent Roll'!$I19*'Res Rent Roll'!$C19*(1+'Property Summary'!$L$18)^(Rents!DV$2-1)))</f>
        <v/>
      </c>
      <c r="DW19" s="47" t="str">
        <f>IF('Res Rent Roll'!$B19="","",IF(Rents!DW$3&lt;'Res Rent Roll'!$J19,'Res Rent Roll'!$H19*'Res Rent Roll'!$C19*(1+'Property Summary'!$L$18)^(Rents!DW$2-1),'Res Rent Roll'!$I19*'Res Rent Roll'!$C19*(1+'Property Summary'!$L$18)^(Rents!DW$2-1)))</f>
        <v/>
      </c>
      <c r="DX19" s="47" t="str">
        <f>IF('Res Rent Roll'!$B19="","",IF(Rents!DX$3&lt;'Res Rent Roll'!$J19,'Res Rent Roll'!$H19*'Res Rent Roll'!$C19*(1+'Property Summary'!$L$18)^(Rents!DX$2-1),'Res Rent Roll'!$I19*'Res Rent Roll'!$C19*(1+'Property Summary'!$L$18)^(Rents!DX$2-1)))</f>
        <v/>
      </c>
      <c r="DY19" s="47" t="str">
        <f>IF('Res Rent Roll'!$B19="","",IF(Rents!DY$3&lt;'Res Rent Roll'!$J19,'Res Rent Roll'!$H19*'Res Rent Roll'!$C19*(1+'Property Summary'!$L$18)^(Rents!DY$2-1),'Res Rent Roll'!$I19*'Res Rent Roll'!$C19*(1+'Property Summary'!$L$18)^(Rents!DY$2-1)))</f>
        <v/>
      </c>
      <c r="DZ19" s="47" t="str">
        <f>IF('Res Rent Roll'!$B19="","",IF(Rents!DZ$3&lt;'Res Rent Roll'!$J19,'Res Rent Roll'!$H19*'Res Rent Roll'!$C19*(1+'Property Summary'!$L$18)^(Rents!DZ$2-1),'Res Rent Roll'!$I19*'Res Rent Roll'!$C19*(1+'Property Summary'!$L$18)^(Rents!DZ$2-1)))</f>
        <v/>
      </c>
      <c r="EA19" s="47" t="str">
        <f>IF('Res Rent Roll'!$B19="","",IF(Rents!EA$3&lt;'Res Rent Roll'!$J19,'Res Rent Roll'!$H19*'Res Rent Roll'!$C19*(1+'Property Summary'!$L$18)^(Rents!EA$2-1),'Res Rent Roll'!$I19*'Res Rent Roll'!$C19*(1+'Property Summary'!$L$18)^(Rents!EA$2-1)))</f>
        <v/>
      </c>
      <c r="EB19" s="47" t="str">
        <f>IF('Res Rent Roll'!$B19="","",IF(Rents!EB$3&lt;'Res Rent Roll'!$J19,'Res Rent Roll'!$H19*'Res Rent Roll'!$C19*(1+'Property Summary'!$L$18)^(Rents!EB$2-1),'Res Rent Roll'!$I19*'Res Rent Roll'!$C19*(1+'Property Summary'!$L$18)^(Rents!EB$2-1)))</f>
        <v/>
      </c>
      <c r="EC19" s="47" t="str">
        <f>IF('Res Rent Roll'!$B19="","",IF(Rents!EC$3&lt;'Res Rent Roll'!$J19,'Res Rent Roll'!$H19*'Res Rent Roll'!$C19*(1+'Property Summary'!$L$18)^(Rents!EC$2-1),'Res Rent Roll'!$I19*'Res Rent Roll'!$C19*(1+'Property Summary'!$L$18)^(Rents!EC$2-1)))</f>
        <v/>
      </c>
      <c r="ED19" s="47" t="str">
        <f>IF('Res Rent Roll'!$B19="","",IF(Rents!ED$3&lt;'Res Rent Roll'!$J19,'Res Rent Roll'!$H19*'Res Rent Roll'!$C19*(1+'Property Summary'!$L$18)^(Rents!ED$2-1),'Res Rent Roll'!$I19*'Res Rent Roll'!$C19*(1+'Property Summary'!$L$18)^(Rents!ED$2-1)))</f>
        <v/>
      </c>
      <c r="EE19" s="47" t="str">
        <f>IF('Res Rent Roll'!$B19="","",IF(Rents!EE$3&lt;'Res Rent Roll'!$J19,'Res Rent Roll'!$H19*'Res Rent Roll'!$C19*(1+'Property Summary'!$L$18)^(Rents!EE$2-1),'Res Rent Roll'!$I19*'Res Rent Roll'!$C19*(1+'Property Summary'!$L$18)^(Rents!EE$2-1)))</f>
        <v/>
      </c>
      <c r="EF19" s="47" t="str">
        <f>IF('Res Rent Roll'!$B19="","",IF(Rents!EF$3&lt;'Res Rent Roll'!$J19,'Res Rent Roll'!$H19*'Res Rent Roll'!$C19*(1+'Property Summary'!$L$18)^(Rents!EF$2-1),'Res Rent Roll'!$I19*'Res Rent Roll'!$C19*(1+'Property Summary'!$L$18)^(Rents!EF$2-1)))</f>
        <v/>
      </c>
      <c r="EG19" s="47" t="str">
        <f>IF('Res Rent Roll'!$B19="","",IF(Rents!EG$3&lt;'Res Rent Roll'!$J19,'Res Rent Roll'!$H19*'Res Rent Roll'!$C19*(1+'Property Summary'!$L$18)^(Rents!EG$2-1),'Res Rent Roll'!$I19*'Res Rent Roll'!$C19*(1+'Property Summary'!$L$18)^(Rents!EG$2-1)))</f>
        <v/>
      </c>
      <c r="EH19" s="47" t="str">
        <f>IF('Res Rent Roll'!$B19="","",IF(Rents!EH$3&lt;'Res Rent Roll'!$J19,'Res Rent Roll'!$H19*'Res Rent Roll'!$C19*(1+'Property Summary'!$L$18)^(Rents!EH$2-1),'Res Rent Roll'!$I19*'Res Rent Roll'!$C19*(1+'Property Summary'!$L$18)^(Rents!EH$2-1)))</f>
        <v/>
      </c>
      <c r="EI19" s="47" t="str">
        <f>IF('Res Rent Roll'!$B19="","",IF(Rents!EI$3&lt;'Res Rent Roll'!$J19,'Res Rent Roll'!$H19*'Res Rent Roll'!$C19*(1+'Property Summary'!$L$18)^(Rents!EI$2-1),'Res Rent Roll'!$I19*'Res Rent Roll'!$C19*(1+'Property Summary'!$L$18)^(Rents!EI$2-1)))</f>
        <v/>
      </c>
      <c r="EJ19" s="47" t="str">
        <f>IF('Res Rent Roll'!$B19="","",IF(Rents!EJ$3&lt;'Res Rent Roll'!$J19,'Res Rent Roll'!$H19*'Res Rent Roll'!$C19*(1+'Property Summary'!$L$18)^(Rents!EJ$2-1),'Res Rent Roll'!$I19*'Res Rent Roll'!$C19*(1+'Property Summary'!$L$18)^(Rents!EJ$2-1)))</f>
        <v/>
      </c>
      <c r="EK19" s="47" t="str">
        <f>IF('Res Rent Roll'!$B19="","",IF(Rents!EK$3&lt;'Res Rent Roll'!$J19,'Res Rent Roll'!$H19*'Res Rent Roll'!$C19*(1+'Property Summary'!$L$18)^(Rents!EK$2-1),'Res Rent Roll'!$I19*'Res Rent Roll'!$C19*(1+'Property Summary'!$L$18)^(Rents!EK$2-1)))</f>
        <v/>
      </c>
      <c r="EL19" s="47" t="str">
        <f>IF('Res Rent Roll'!$B19="","",IF(Rents!EL$3&lt;'Res Rent Roll'!$J19,'Res Rent Roll'!$H19*'Res Rent Roll'!$C19*(1+'Property Summary'!$L$18)^(Rents!EL$2-1),'Res Rent Roll'!$I19*'Res Rent Roll'!$C19*(1+'Property Summary'!$L$18)^(Rents!EL$2-1)))</f>
        <v/>
      </c>
      <c r="EM19" s="47" t="str">
        <f>IF('Res Rent Roll'!$B19="","",IF(Rents!EM$3&lt;'Res Rent Roll'!$J19,'Res Rent Roll'!$H19*'Res Rent Roll'!$C19*(1+'Property Summary'!$L$18)^(Rents!EM$2-1),'Res Rent Roll'!$I19*'Res Rent Roll'!$C19*(1+'Property Summary'!$L$18)^(Rents!EM$2-1)))</f>
        <v/>
      </c>
      <c r="EN19" s="47" t="str">
        <f>IF('Res Rent Roll'!$B19="","",IF(Rents!EN$3&lt;'Res Rent Roll'!$J19,'Res Rent Roll'!$H19*'Res Rent Roll'!$C19*(1+'Property Summary'!$L$18)^(Rents!EN$2-1),'Res Rent Roll'!$I19*'Res Rent Roll'!$C19*(1+'Property Summary'!$L$18)^(Rents!EN$2-1)))</f>
        <v/>
      </c>
      <c r="EO19" s="47" t="str">
        <f>IF('Res Rent Roll'!$B19="","",IF(Rents!EO$3&lt;'Res Rent Roll'!$J19,'Res Rent Roll'!$H19*'Res Rent Roll'!$C19*(1+'Property Summary'!$L$18)^(Rents!EO$2-1),'Res Rent Roll'!$I19*'Res Rent Roll'!$C19*(1+'Property Summary'!$L$18)^(Rents!EO$2-1)))</f>
        <v/>
      </c>
      <c r="EP19" s="47" t="str">
        <f>IF('Res Rent Roll'!$B19="","",IF(Rents!EP$3&lt;'Res Rent Roll'!$J19,'Res Rent Roll'!$H19*'Res Rent Roll'!$C19*(1+'Property Summary'!$L$18)^(Rents!EP$2-1),'Res Rent Roll'!$I19*'Res Rent Roll'!$C19*(1+'Property Summary'!$L$18)^(Rents!EP$2-1)))</f>
        <v/>
      </c>
      <c r="EQ19" s="47" t="str">
        <f>IF('Res Rent Roll'!$B19="","",IF(Rents!EQ$3&lt;'Res Rent Roll'!$J19,'Res Rent Roll'!$H19*'Res Rent Roll'!$C19*(1+'Property Summary'!$L$18)^(Rents!EQ$2-1),'Res Rent Roll'!$I19*'Res Rent Roll'!$C19*(1+'Property Summary'!$L$18)^(Rents!EQ$2-1)))</f>
        <v/>
      </c>
      <c r="ER19" s="47" t="str">
        <f>IF('Res Rent Roll'!$B19="","",IF(Rents!ER$3&lt;'Res Rent Roll'!$J19,'Res Rent Roll'!$H19*'Res Rent Roll'!$C19*(1+'Property Summary'!$L$18)^(Rents!ER$2-1),'Res Rent Roll'!$I19*'Res Rent Roll'!$C19*(1+'Property Summary'!$L$18)^(Rents!ER$2-1)))</f>
        <v/>
      </c>
      <c r="ES19" s="47" t="str">
        <f>IF('Res Rent Roll'!$B19="","",IF(Rents!ES$3&lt;'Res Rent Roll'!$J19,'Res Rent Roll'!$H19*'Res Rent Roll'!$C19*(1+'Property Summary'!$L$18)^(Rents!ES$2-1),'Res Rent Roll'!$I19*'Res Rent Roll'!$C19*(1+'Property Summary'!$L$18)^(Rents!ES$2-1)))</f>
        <v/>
      </c>
      <c r="ET19" s="47" t="str">
        <f>IF('Res Rent Roll'!$B19="","",IF(Rents!ET$3&lt;'Res Rent Roll'!$J19,'Res Rent Roll'!$H19*'Res Rent Roll'!$C19*(1+'Property Summary'!$L$18)^(Rents!ET$2-1),'Res Rent Roll'!$I19*'Res Rent Roll'!$C19*(1+'Property Summary'!$L$18)^(Rents!ET$2-1)))</f>
        <v/>
      </c>
      <c r="EU19" s="47" t="str">
        <f>IF('Res Rent Roll'!$B19="","",IF(Rents!EU$3&lt;'Res Rent Roll'!$J19,'Res Rent Roll'!$H19*'Res Rent Roll'!$C19*(1+'Property Summary'!$L$18)^(Rents!EU$2-1),'Res Rent Roll'!$I19*'Res Rent Roll'!$C19*(1+'Property Summary'!$L$18)^(Rents!EU$2-1)))</f>
        <v/>
      </c>
      <c r="EV19" s="47" t="str">
        <f>IF('Res Rent Roll'!$B19="","",IF(Rents!EV$3&lt;'Res Rent Roll'!$J19,'Res Rent Roll'!$H19*'Res Rent Roll'!$C19*(1+'Property Summary'!$L$18)^(Rents!EV$2-1),'Res Rent Roll'!$I19*'Res Rent Roll'!$C19*(1+'Property Summary'!$L$18)^(Rents!EV$2-1)))</f>
        <v/>
      </c>
      <c r="EW19" s="47" t="str">
        <f>IF('Res Rent Roll'!$B19="","",IF(Rents!EW$3&lt;'Res Rent Roll'!$J19,'Res Rent Roll'!$H19*'Res Rent Roll'!$C19*(1+'Property Summary'!$L$18)^(Rents!EW$2-1),'Res Rent Roll'!$I19*'Res Rent Roll'!$C19*(1+'Property Summary'!$L$18)^(Rents!EW$2-1)))</f>
        <v/>
      </c>
      <c r="EX19" s="47" t="str">
        <f>IF('Res Rent Roll'!$B19="","",IF(Rents!EX$3&lt;'Res Rent Roll'!$J19,'Res Rent Roll'!$H19*'Res Rent Roll'!$C19*(1+'Property Summary'!$L$18)^(Rents!EX$2-1),'Res Rent Roll'!$I19*'Res Rent Roll'!$C19*(1+'Property Summary'!$L$18)^(Rents!EX$2-1)))</f>
        <v/>
      </c>
      <c r="EY19" s="47" t="str">
        <f>IF('Res Rent Roll'!$B19="","",IF(Rents!EY$3&lt;'Res Rent Roll'!$J19,'Res Rent Roll'!$H19*'Res Rent Roll'!$C19*(1+'Property Summary'!$L$18)^(Rents!EY$2-1),'Res Rent Roll'!$I19*'Res Rent Roll'!$C19*(1+'Property Summary'!$L$18)^(Rents!EY$2-1)))</f>
        <v/>
      </c>
      <c r="EZ19" s="47" t="str">
        <f>IF('Res Rent Roll'!$B19="","",IF(Rents!EZ$3&lt;'Res Rent Roll'!$J19,'Res Rent Roll'!$H19*'Res Rent Roll'!$C19*(1+'Property Summary'!$L$18)^(Rents!EZ$2-1),'Res Rent Roll'!$I19*'Res Rent Roll'!$C19*(1+'Property Summary'!$L$18)^(Rents!EZ$2-1)))</f>
        <v/>
      </c>
      <c r="FA19" s="47" t="str">
        <f>IF('Res Rent Roll'!$B19="","",IF(Rents!FA$3&lt;'Res Rent Roll'!$J19,'Res Rent Roll'!$H19*'Res Rent Roll'!$C19*(1+'Property Summary'!$L$18)^(Rents!FA$2-1),'Res Rent Roll'!$I19*'Res Rent Roll'!$C19*(1+'Property Summary'!$L$18)^(Rents!FA$2-1)))</f>
        <v/>
      </c>
      <c r="FB19" s="47" t="str">
        <f>IF('Res Rent Roll'!$B19="","",IF(Rents!FB$3&lt;'Res Rent Roll'!$J19,'Res Rent Roll'!$H19*'Res Rent Roll'!$C19*(1+'Property Summary'!$L$18)^(Rents!FB$2-1),'Res Rent Roll'!$I19*'Res Rent Roll'!$C19*(1+'Property Summary'!$L$18)^(Rents!FB$2-1)))</f>
        <v/>
      </c>
      <c r="FC19" s="47" t="str">
        <f>IF('Res Rent Roll'!$B19="","",IF(Rents!FC$3&lt;'Res Rent Roll'!$J19,'Res Rent Roll'!$H19*'Res Rent Roll'!$C19*(1+'Property Summary'!$L$18)^(Rents!FC$2-1),'Res Rent Roll'!$I19*'Res Rent Roll'!$C19*(1+'Property Summary'!$L$18)^(Rents!FC$2-1)))</f>
        <v/>
      </c>
      <c r="FD19" s="47" t="str">
        <f>IF('Res Rent Roll'!$B19="","",IF(Rents!FD$3&lt;'Res Rent Roll'!$J19,'Res Rent Roll'!$H19*'Res Rent Roll'!$C19*(1+'Property Summary'!$L$18)^(Rents!FD$2-1),'Res Rent Roll'!$I19*'Res Rent Roll'!$C19*(1+'Property Summary'!$L$18)^(Rents!FD$2-1)))</f>
        <v/>
      </c>
      <c r="FE19" s="47" t="str">
        <f>IF('Res Rent Roll'!$B19="","",IF(Rents!FE$3&lt;'Res Rent Roll'!$J19,'Res Rent Roll'!$H19*'Res Rent Roll'!$C19*(1+'Property Summary'!$L$18)^(Rents!FE$2-1),'Res Rent Roll'!$I19*'Res Rent Roll'!$C19*(1+'Property Summary'!$L$18)^(Rents!FE$2-1)))</f>
        <v/>
      </c>
      <c r="FF19" s="47" t="str">
        <f>IF('Res Rent Roll'!$B19="","",IF(Rents!FF$3&lt;'Res Rent Roll'!$J19,'Res Rent Roll'!$H19*'Res Rent Roll'!$C19*(1+'Property Summary'!$L$18)^(Rents!FF$2-1),'Res Rent Roll'!$I19*'Res Rent Roll'!$C19*(1+'Property Summary'!$L$18)^(Rents!FF$2-1)))</f>
        <v/>
      </c>
      <c r="FG19" s="47" t="str">
        <f>IF('Res Rent Roll'!$B19="","",IF(Rents!FG$3&lt;'Res Rent Roll'!$J19,'Res Rent Roll'!$H19*'Res Rent Roll'!$C19*(1+'Property Summary'!$L$18)^(Rents!FG$2-1),'Res Rent Roll'!$I19*'Res Rent Roll'!$C19*(1+'Property Summary'!$L$18)^(Rents!FG$2-1)))</f>
        <v/>
      </c>
      <c r="FH19" s="47" t="str">
        <f>IF('Res Rent Roll'!$B19="","",IF(Rents!FH$3&lt;'Res Rent Roll'!$J19,'Res Rent Roll'!$H19*'Res Rent Roll'!$C19*(1+'Property Summary'!$L$18)^(Rents!FH$2-1),'Res Rent Roll'!$I19*'Res Rent Roll'!$C19*(1+'Property Summary'!$L$18)^(Rents!FH$2-1)))</f>
        <v/>
      </c>
      <c r="FI19" s="47" t="str">
        <f>IF('Res Rent Roll'!$B19="","",IF(Rents!FI$3&lt;'Res Rent Roll'!$J19,'Res Rent Roll'!$H19*'Res Rent Roll'!$C19*(1+'Property Summary'!$L$18)^(Rents!FI$2-1),'Res Rent Roll'!$I19*'Res Rent Roll'!$C19*(1+'Property Summary'!$L$18)^(Rents!FI$2-1)))</f>
        <v/>
      </c>
      <c r="FJ19" s="47" t="str">
        <f>IF('Res Rent Roll'!$B19="","",IF(Rents!FJ$3&lt;'Res Rent Roll'!$J19,'Res Rent Roll'!$H19*'Res Rent Roll'!$C19*(1+'Property Summary'!$L$18)^(Rents!FJ$2-1),'Res Rent Roll'!$I19*'Res Rent Roll'!$C19*(1+'Property Summary'!$L$18)^(Rents!FJ$2-1)))</f>
        <v/>
      </c>
      <c r="FK19" s="47" t="str">
        <f>IF('Res Rent Roll'!$B19="","",IF(Rents!FK$3&lt;'Res Rent Roll'!$J19,'Res Rent Roll'!$H19*'Res Rent Roll'!$C19*(1+'Property Summary'!$L$18)^(Rents!FK$2-1),'Res Rent Roll'!$I19*'Res Rent Roll'!$C19*(1+'Property Summary'!$L$18)^(Rents!FK$2-1)))</f>
        <v/>
      </c>
      <c r="FL19" s="47" t="str">
        <f>IF('Res Rent Roll'!$B19="","",IF(Rents!FL$3&lt;'Res Rent Roll'!$J19,'Res Rent Roll'!$H19*'Res Rent Roll'!$C19*(1+'Property Summary'!$L$18)^(Rents!FL$2-1),'Res Rent Roll'!$I19*'Res Rent Roll'!$C19*(1+'Property Summary'!$L$18)^(Rents!FL$2-1)))</f>
        <v/>
      </c>
      <c r="FM19" s="47" t="str">
        <f>IF('Res Rent Roll'!$B19="","",IF(Rents!FM$3&lt;'Res Rent Roll'!$J19,'Res Rent Roll'!$H19*'Res Rent Roll'!$C19*(1+'Property Summary'!$L$18)^(Rents!FM$2-1),'Res Rent Roll'!$I19*'Res Rent Roll'!$C19*(1+'Property Summary'!$L$18)^(Rents!FM$2-1)))</f>
        <v/>
      </c>
      <c r="FN19" s="47" t="str">
        <f>IF('Res Rent Roll'!$B19="","",IF(Rents!FN$3&lt;'Res Rent Roll'!$J19,'Res Rent Roll'!$H19*'Res Rent Roll'!$C19*(1+'Property Summary'!$L$18)^(Rents!FN$2-1),'Res Rent Roll'!$I19*'Res Rent Roll'!$C19*(1+'Property Summary'!$L$18)^(Rents!FN$2-1)))</f>
        <v/>
      </c>
      <c r="FO19" s="47" t="str">
        <f>IF('Res Rent Roll'!$B19="","",IF(Rents!FO$3&lt;'Res Rent Roll'!$J19,'Res Rent Roll'!$H19*'Res Rent Roll'!$C19*(1+'Property Summary'!$L$18)^(Rents!FO$2-1),'Res Rent Roll'!$I19*'Res Rent Roll'!$C19*(1+'Property Summary'!$L$18)^(Rents!FO$2-1)))</f>
        <v/>
      </c>
      <c r="FP19" s="47" t="str">
        <f>IF('Res Rent Roll'!$B19="","",IF(Rents!FP$3&lt;'Res Rent Roll'!$J19,'Res Rent Roll'!$H19*'Res Rent Roll'!$C19*(1+'Property Summary'!$L$18)^(Rents!FP$2-1),'Res Rent Roll'!$I19*'Res Rent Roll'!$C19*(1+'Property Summary'!$L$18)^(Rents!FP$2-1)))</f>
        <v/>
      </c>
      <c r="FQ19" s="47" t="str">
        <f>IF('Res Rent Roll'!$B19="","",IF(Rents!FQ$3&lt;'Res Rent Roll'!$J19,'Res Rent Roll'!$H19*'Res Rent Roll'!$C19*(1+'Property Summary'!$L$18)^(Rents!FQ$2-1),'Res Rent Roll'!$I19*'Res Rent Roll'!$C19*(1+'Property Summary'!$L$18)^(Rents!FQ$2-1)))</f>
        <v/>
      </c>
      <c r="FR19" s="47" t="str">
        <f>IF('Res Rent Roll'!$B19="","",IF(Rents!FR$3&lt;'Res Rent Roll'!$J19,'Res Rent Roll'!$H19*'Res Rent Roll'!$C19*(1+'Property Summary'!$L$18)^(Rents!FR$2-1),'Res Rent Roll'!$I19*'Res Rent Roll'!$C19*(1+'Property Summary'!$L$18)^(Rents!FR$2-1)))</f>
        <v/>
      </c>
      <c r="FS19" s="47" t="str">
        <f>IF('Res Rent Roll'!$B19="","",IF(Rents!FS$3&lt;'Res Rent Roll'!$J19,'Res Rent Roll'!$H19*'Res Rent Roll'!$C19*(1+'Property Summary'!$L$18)^(Rents!FS$2-1),'Res Rent Roll'!$I19*'Res Rent Roll'!$C19*(1+'Property Summary'!$L$18)^(Rents!FS$2-1)))</f>
        <v/>
      </c>
      <c r="FT19" s="47" t="str">
        <f>IF('Res Rent Roll'!$B19="","",IF(Rents!FT$3&lt;'Res Rent Roll'!$J19,'Res Rent Roll'!$H19*'Res Rent Roll'!$C19*(1+'Property Summary'!$L$18)^(Rents!FT$2-1),'Res Rent Roll'!$I19*'Res Rent Roll'!$C19*(1+'Property Summary'!$L$18)^(Rents!FT$2-1)))</f>
        <v/>
      </c>
      <c r="FU19" s="47" t="str">
        <f>IF('Res Rent Roll'!$B19="","",IF(Rents!FU$3&lt;'Res Rent Roll'!$J19,'Res Rent Roll'!$H19*'Res Rent Roll'!$C19*(1+'Property Summary'!$L$18)^(Rents!FU$2-1),'Res Rent Roll'!$I19*'Res Rent Roll'!$C19*(1+'Property Summary'!$L$18)^(Rents!FU$2-1)))</f>
        <v/>
      </c>
      <c r="FV19" s="47" t="str">
        <f>IF('Res Rent Roll'!$B19="","",IF(Rents!FV$3&lt;'Res Rent Roll'!$J19,'Res Rent Roll'!$H19*'Res Rent Roll'!$C19*(1+'Property Summary'!$L$18)^(Rents!FV$2-1),'Res Rent Roll'!$I19*'Res Rent Roll'!$C19*(1+'Property Summary'!$L$18)^(Rents!FV$2-1)))</f>
        <v/>
      </c>
      <c r="FW19" s="47" t="str">
        <f>IF('Res Rent Roll'!$B19="","",IF(Rents!FW$3&lt;'Res Rent Roll'!$J19,'Res Rent Roll'!$H19*'Res Rent Roll'!$C19*(1+'Property Summary'!$L$18)^(Rents!FW$2-1),'Res Rent Roll'!$I19*'Res Rent Roll'!$C19*(1+'Property Summary'!$L$18)^(Rents!FW$2-1)))</f>
        <v/>
      </c>
      <c r="FX19" s="47" t="str">
        <f>IF('Res Rent Roll'!$B19="","",IF(Rents!FX$3&lt;'Res Rent Roll'!$J19,'Res Rent Roll'!$H19*'Res Rent Roll'!$C19*(1+'Property Summary'!$L$18)^(Rents!FX$2-1),'Res Rent Roll'!$I19*'Res Rent Roll'!$C19*(1+'Property Summary'!$L$18)^(Rents!FX$2-1)))</f>
        <v/>
      </c>
      <c r="FY19" s="47" t="str">
        <f>IF('Res Rent Roll'!$B19="","",IF(Rents!FY$3&lt;'Res Rent Roll'!$J19,'Res Rent Roll'!$H19*'Res Rent Roll'!$C19*(1+'Property Summary'!$L$18)^(Rents!FY$2-1),'Res Rent Roll'!$I19*'Res Rent Roll'!$C19*(1+'Property Summary'!$L$18)^(Rents!FY$2-1)))</f>
        <v/>
      </c>
      <c r="FZ19" s="47" t="str">
        <f>IF('Res Rent Roll'!$B19="","",IF(Rents!FZ$3&lt;'Res Rent Roll'!$J19,'Res Rent Roll'!$H19*'Res Rent Roll'!$C19*(1+'Property Summary'!$L$18)^(Rents!FZ$2-1),'Res Rent Roll'!$I19*'Res Rent Roll'!$C19*(1+'Property Summary'!$L$18)^(Rents!FZ$2-1)))</f>
        <v/>
      </c>
      <c r="GA19" s="48" t="str">
        <f>IF('Res Rent Roll'!$B19="","",IF(Rents!GA$3&lt;'Res Rent Roll'!$J19,'Res Rent Roll'!$H19*'Res Rent Roll'!$C19*(1+'Property Summary'!$L$18)^(Rents!GA$2-1),'Res Rent Roll'!$I19*'Res Rent Roll'!$C19*(1+'Property Summary'!$L$18)^(Rents!GA$2-1)))</f>
        <v/>
      </c>
    </row>
    <row r="20" spans="2:183" x14ac:dyDescent="0.3">
      <c r="B20" s="42" t="str">
        <f>IF('Res Rent Roll'!$B20="","",'Res Rent Roll'!$B20)</f>
        <v/>
      </c>
      <c r="C20" s="43"/>
      <c r="D20" s="47" t="str">
        <f>IF('Res Rent Roll'!$B20="","",IF(Rents!D$3&lt;'Res Rent Roll'!$J20,'Res Rent Roll'!$H20*'Res Rent Roll'!$C20*(1+'Property Summary'!$L$18)^(Rents!D$2-1),'Res Rent Roll'!$I20*'Res Rent Roll'!$C20*(1+'Property Summary'!$L$18)^(Rents!D$2-1)))</f>
        <v/>
      </c>
      <c r="E20" s="47" t="str">
        <f>IF('Res Rent Roll'!$B20="","",IF(Rents!E$3&lt;'Res Rent Roll'!$J20,'Res Rent Roll'!$H20*'Res Rent Roll'!$C20*(1+'Property Summary'!$L$18)^(Rents!E$2-1),'Res Rent Roll'!$I20*'Res Rent Roll'!$C20*(1+'Property Summary'!$L$18)^(Rents!E$2-1)))</f>
        <v/>
      </c>
      <c r="F20" s="47" t="str">
        <f>IF('Res Rent Roll'!$B20="","",IF(Rents!F$3&lt;'Res Rent Roll'!$J20,'Res Rent Roll'!$H20*'Res Rent Roll'!$C20*(1+'Property Summary'!$L$18)^(Rents!F$2-1),'Res Rent Roll'!$I20*'Res Rent Roll'!$C20*(1+'Property Summary'!$L$18)^(Rents!F$2-1)))</f>
        <v/>
      </c>
      <c r="G20" s="47" t="str">
        <f>IF('Res Rent Roll'!$B20="","",IF(Rents!G$3&lt;'Res Rent Roll'!$J20,'Res Rent Roll'!$H20*'Res Rent Roll'!$C20*(1+'Property Summary'!$L$18)^(Rents!G$2-1),'Res Rent Roll'!$I20*'Res Rent Roll'!$C20*(1+'Property Summary'!$L$18)^(Rents!G$2-1)))</f>
        <v/>
      </c>
      <c r="H20" s="47" t="str">
        <f>IF('Res Rent Roll'!$B20="","",IF(Rents!H$3&lt;'Res Rent Roll'!$J20,'Res Rent Roll'!$H20*'Res Rent Roll'!$C20*(1+'Property Summary'!$L$18)^(Rents!H$2-1),'Res Rent Roll'!$I20*'Res Rent Roll'!$C20*(1+'Property Summary'!$L$18)^(Rents!H$2-1)))</f>
        <v/>
      </c>
      <c r="I20" s="47" t="str">
        <f>IF('Res Rent Roll'!$B20="","",IF(Rents!I$3&lt;'Res Rent Roll'!$J20,'Res Rent Roll'!$H20*'Res Rent Roll'!$C20*(1+'Property Summary'!$L$18)^(Rents!I$2-1),'Res Rent Roll'!$I20*'Res Rent Roll'!$C20*(1+'Property Summary'!$L$18)^(Rents!I$2-1)))</f>
        <v/>
      </c>
      <c r="J20" s="47" t="str">
        <f>IF('Res Rent Roll'!$B20="","",IF(Rents!J$3&lt;'Res Rent Roll'!$J20,'Res Rent Roll'!$H20*'Res Rent Roll'!$C20*(1+'Property Summary'!$L$18)^(Rents!J$2-1),'Res Rent Roll'!$I20*'Res Rent Roll'!$C20*(1+'Property Summary'!$L$18)^(Rents!J$2-1)))</f>
        <v/>
      </c>
      <c r="K20" s="47" t="str">
        <f>IF('Res Rent Roll'!$B20="","",IF(Rents!K$3&lt;'Res Rent Roll'!$J20,'Res Rent Roll'!$H20*'Res Rent Roll'!$C20*(1+'Property Summary'!$L$18)^(Rents!K$2-1),'Res Rent Roll'!$I20*'Res Rent Roll'!$C20*(1+'Property Summary'!$L$18)^(Rents!K$2-1)))</f>
        <v/>
      </c>
      <c r="L20" s="47" t="str">
        <f>IF('Res Rent Roll'!$B20="","",IF(Rents!L$3&lt;'Res Rent Roll'!$J20,'Res Rent Roll'!$H20*'Res Rent Roll'!$C20*(1+'Property Summary'!$L$18)^(Rents!L$2-1),'Res Rent Roll'!$I20*'Res Rent Roll'!$C20*(1+'Property Summary'!$L$18)^(Rents!L$2-1)))</f>
        <v/>
      </c>
      <c r="M20" s="47" t="str">
        <f>IF('Res Rent Roll'!$B20="","",IF(Rents!M$3&lt;'Res Rent Roll'!$J20,'Res Rent Roll'!$H20*'Res Rent Roll'!$C20*(1+'Property Summary'!$L$18)^(Rents!M$2-1),'Res Rent Roll'!$I20*'Res Rent Roll'!$C20*(1+'Property Summary'!$L$18)^(Rents!M$2-1)))</f>
        <v/>
      </c>
      <c r="N20" s="47" t="str">
        <f>IF('Res Rent Roll'!$B20="","",IF(Rents!N$3&lt;'Res Rent Roll'!$J20,'Res Rent Roll'!$H20*'Res Rent Roll'!$C20*(1+'Property Summary'!$L$18)^(Rents!N$2-1),'Res Rent Roll'!$I20*'Res Rent Roll'!$C20*(1+'Property Summary'!$L$18)^(Rents!N$2-1)))</f>
        <v/>
      </c>
      <c r="O20" s="47" t="str">
        <f>IF('Res Rent Roll'!$B20="","",IF(Rents!O$3&lt;'Res Rent Roll'!$J20,'Res Rent Roll'!$H20*'Res Rent Roll'!$C20*(1+'Property Summary'!$L$18)^(Rents!O$2-1),'Res Rent Roll'!$I20*'Res Rent Roll'!$C20*(1+'Property Summary'!$L$18)^(Rents!O$2-1)))</f>
        <v/>
      </c>
      <c r="P20" s="47" t="str">
        <f>IF('Res Rent Roll'!$B20="","",IF(Rents!P$3&lt;'Res Rent Roll'!$J20,'Res Rent Roll'!$H20*'Res Rent Roll'!$C20*(1+'Property Summary'!$L$18)^(Rents!P$2-1),'Res Rent Roll'!$I20*'Res Rent Roll'!$C20*(1+'Property Summary'!$L$18)^(Rents!P$2-1)))</f>
        <v/>
      </c>
      <c r="Q20" s="47" t="str">
        <f>IF('Res Rent Roll'!$B20="","",IF(Rents!Q$3&lt;'Res Rent Roll'!$J20,'Res Rent Roll'!$H20*'Res Rent Roll'!$C20*(1+'Property Summary'!$L$18)^(Rents!Q$2-1),'Res Rent Roll'!$I20*'Res Rent Roll'!$C20*(1+'Property Summary'!$L$18)^(Rents!Q$2-1)))</f>
        <v/>
      </c>
      <c r="R20" s="47" t="str">
        <f>IF('Res Rent Roll'!$B20="","",IF(Rents!R$3&lt;'Res Rent Roll'!$J20,'Res Rent Roll'!$H20*'Res Rent Roll'!$C20*(1+'Property Summary'!$L$18)^(Rents!R$2-1),'Res Rent Roll'!$I20*'Res Rent Roll'!$C20*(1+'Property Summary'!$L$18)^(Rents!R$2-1)))</f>
        <v/>
      </c>
      <c r="S20" s="47" t="str">
        <f>IF('Res Rent Roll'!$B20="","",IF(Rents!S$3&lt;'Res Rent Roll'!$J20,'Res Rent Roll'!$H20*'Res Rent Roll'!$C20*(1+'Property Summary'!$L$18)^(Rents!S$2-1),'Res Rent Roll'!$I20*'Res Rent Roll'!$C20*(1+'Property Summary'!$L$18)^(Rents!S$2-1)))</f>
        <v/>
      </c>
      <c r="T20" s="47" t="str">
        <f>IF('Res Rent Roll'!$B20="","",IF(Rents!T$3&lt;'Res Rent Roll'!$J20,'Res Rent Roll'!$H20*'Res Rent Roll'!$C20*(1+'Property Summary'!$L$18)^(Rents!T$2-1),'Res Rent Roll'!$I20*'Res Rent Roll'!$C20*(1+'Property Summary'!$L$18)^(Rents!T$2-1)))</f>
        <v/>
      </c>
      <c r="U20" s="47" t="str">
        <f>IF('Res Rent Roll'!$B20="","",IF(Rents!U$3&lt;'Res Rent Roll'!$J20,'Res Rent Roll'!$H20*'Res Rent Roll'!$C20*(1+'Property Summary'!$L$18)^(Rents!U$2-1),'Res Rent Roll'!$I20*'Res Rent Roll'!$C20*(1+'Property Summary'!$L$18)^(Rents!U$2-1)))</f>
        <v/>
      </c>
      <c r="V20" s="47" t="str">
        <f>IF('Res Rent Roll'!$B20="","",IF(Rents!V$3&lt;'Res Rent Roll'!$J20,'Res Rent Roll'!$H20*'Res Rent Roll'!$C20*(1+'Property Summary'!$L$18)^(Rents!V$2-1),'Res Rent Roll'!$I20*'Res Rent Roll'!$C20*(1+'Property Summary'!$L$18)^(Rents!V$2-1)))</f>
        <v/>
      </c>
      <c r="W20" s="47" t="str">
        <f>IF('Res Rent Roll'!$B20="","",IF(Rents!W$3&lt;'Res Rent Roll'!$J20,'Res Rent Roll'!$H20*'Res Rent Roll'!$C20*(1+'Property Summary'!$L$18)^(Rents!W$2-1),'Res Rent Roll'!$I20*'Res Rent Roll'!$C20*(1+'Property Summary'!$L$18)^(Rents!W$2-1)))</f>
        <v/>
      </c>
      <c r="X20" s="47" t="str">
        <f>IF('Res Rent Roll'!$B20="","",IF(Rents!X$3&lt;'Res Rent Roll'!$J20,'Res Rent Roll'!$H20*'Res Rent Roll'!$C20*(1+'Property Summary'!$L$18)^(Rents!X$2-1),'Res Rent Roll'!$I20*'Res Rent Roll'!$C20*(1+'Property Summary'!$L$18)^(Rents!X$2-1)))</f>
        <v/>
      </c>
      <c r="Y20" s="47" t="str">
        <f>IF('Res Rent Roll'!$B20="","",IF(Rents!Y$3&lt;'Res Rent Roll'!$J20,'Res Rent Roll'!$H20*'Res Rent Roll'!$C20*(1+'Property Summary'!$L$18)^(Rents!Y$2-1),'Res Rent Roll'!$I20*'Res Rent Roll'!$C20*(1+'Property Summary'!$L$18)^(Rents!Y$2-1)))</f>
        <v/>
      </c>
      <c r="Z20" s="47" t="str">
        <f>IF('Res Rent Roll'!$B20="","",IF(Rents!Z$3&lt;'Res Rent Roll'!$J20,'Res Rent Roll'!$H20*'Res Rent Roll'!$C20*(1+'Property Summary'!$L$18)^(Rents!Z$2-1),'Res Rent Roll'!$I20*'Res Rent Roll'!$C20*(1+'Property Summary'!$L$18)^(Rents!Z$2-1)))</f>
        <v/>
      </c>
      <c r="AA20" s="47" t="str">
        <f>IF('Res Rent Roll'!$B20="","",IF(Rents!AA$3&lt;'Res Rent Roll'!$J20,'Res Rent Roll'!$H20*'Res Rent Roll'!$C20*(1+'Property Summary'!$L$18)^(Rents!AA$2-1),'Res Rent Roll'!$I20*'Res Rent Roll'!$C20*(1+'Property Summary'!$L$18)^(Rents!AA$2-1)))</f>
        <v/>
      </c>
      <c r="AB20" s="47" t="str">
        <f>IF('Res Rent Roll'!$B20="","",IF(Rents!AB$3&lt;'Res Rent Roll'!$J20,'Res Rent Roll'!$H20*'Res Rent Roll'!$C20*(1+'Property Summary'!$L$18)^(Rents!AB$2-1),'Res Rent Roll'!$I20*'Res Rent Roll'!$C20*(1+'Property Summary'!$L$18)^(Rents!AB$2-1)))</f>
        <v/>
      </c>
      <c r="AC20" s="47" t="str">
        <f>IF('Res Rent Roll'!$B20="","",IF(Rents!AC$3&lt;'Res Rent Roll'!$J20,'Res Rent Roll'!$H20*'Res Rent Roll'!$C20*(1+'Property Summary'!$L$18)^(Rents!AC$2-1),'Res Rent Roll'!$I20*'Res Rent Roll'!$C20*(1+'Property Summary'!$L$18)^(Rents!AC$2-1)))</f>
        <v/>
      </c>
      <c r="AD20" s="47" t="str">
        <f>IF('Res Rent Roll'!$B20="","",IF(Rents!AD$3&lt;'Res Rent Roll'!$J20,'Res Rent Roll'!$H20*'Res Rent Roll'!$C20*(1+'Property Summary'!$L$18)^(Rents!AD$2-1),'Res Rent Roll'!$I20*'Res Rent Roll'!$C20*(1+'Property Summary'!$L$18)^(Rents!AD$2-1)))</f>
        <v/>
      </c>
      <c r="AE20" s="47" t="str">
        <f>IF('Res Rent Roll'!$B20="","",IF(Rents!AE$3&lt;'Res Rent Roll'!$J20,'Res Rent Roll'!$H20*'Res Rent Roll'!$C20*(1+'Property Summary'!$L$18)^(Rents!AE$2-1),'Res Rent Roll'!$I20*'Res Rent Roll'!$C20*(1+'Property Summary'!$L$18)^(Rents!AE$2-1)))</f>
        <v/>
      </c>
      <c r="AF20" s="47" t="str">
        <f>IF('Res Rent Roll'!$B20="","",IF(Rents!AF$3&lt;'Res Rent Roll'!$J20,'Res Rent Roll'!$H20*'Res Rent Roll'!$C20*(1+'Property Summary'!$L$18)^(Rents!AF$2-1),'Res Rent Roll'!$I20*'Res Rent Roll'!$C20*(1+'Property Summary'!$L$18)^(Rents!AF$2-1)))</f>
        <v/>
      </c>
      <c r="AG20" s="47" t="str">
        <f>IF('Res Rent Roll'!$B20="","",IF(Rents!AG$3&lt;'Res Rent Roll'!$J20,'Res Rent Roll'!$H20*'Res Rent Roll'!$C20*(1+'Property Summary'!$L$18)^(Rents!AG$2-1),'Res Rent Roll'!$I20*'Res Rent Roll'!$C20*(1+'Property Summary'!$L$18)^(Rents!AG$2-1)))</f>
        <v/>
      </c>
      <c r="AH20" s="47" t="str">
        <f>IF('Res Rent Roll'!$B20="","",IF(Rents!AH$3&lt;'Res Rent Roll'!$J20,'Res Rent Roll'!$H20*'Res Rent Roll'!$C20*(1+'Property Summary'!$L$18)^(Rents!AH$2-1),'Res Rent Roll'!$I20*'Res Rent Roll'!$C20*(1+'Property Summary'!$L$18)^(Rents!AH$2-1)))</f>
        <v/>
      </c>
      <c r="AI20" s="47" t="str">
        <f>IF('Res Rent Roll'!$B20="","",IF(Rents!AI$3&lt;'Res Rent Roll'!$J20,'Res Rent Roll'!$H20*'Res Rent Roll'!$C20*(1+'Property Summary'!$L$18)^(Rents!AI$2-1),'Res Rent Roll'!$I20*'Res Rent Roll'!$C20*(1+'Property Summary'!$L$18)^(Rents!AI$2-1)))</f>
        <v/>
      </c>
      <c r="AJ20" s="47" t="str">
        <f>IF('Res Rent Roll'!$B20="","",IF(Rents!AJ$3&lt;'Res Rent Roll'!$J20,'Res Rent Roll'!$H20*'Res Rent Roll'!$C20*(1+'Property Summary'!$L$18)^(Rents!AJ$2-1),'Res Rent Roll'!$I20*'Res Rent Roll'!$C20*(1+'Property Summary'!$L$18)^(Rents!AJ$2-1)))</f>
        <v/>
      </c>
      <c r="AK20" s="47" t="str">
        <f>IF('Res Rent Roll'!$B20="","",IF(Rents!AK$3&lt;'Res Rent Roll'!$J20,'Res Rent Roll'!$H20*'Res Rent Roll'!$C20*(1+'Property Summary'!$L$18)^(Rents!AK$2-1),'Res Rent Roll'!$I20*'Res Rent Roll'!$C20*(1+'Property Summary'!$L$18)^(Rents!AK$2-1)))</f>
        <v/>
      </c>
      <c r="AL20" s="47" t="str">
        <f>IF('Res Rent Roll'!$B20="","",IF(Rents!AL$3&lt;'Res Rent Roll'!$J20,'Res Rent Roll'!$H20*'Res Rent Roll'!$C20*(1+'Property Summary'!$L$18)^(Rents!AL$2-1),'Res Rent Roll'!$I20*'Res Rent Roll'!$C20*(1+'Property Summary'!$L$18)^(Rents!AL$2-1)))</f>
        <v/>
      </c>
      <c r="AM20" s="47" t="str">
        <f>IF('Res Rent Roll'!$B20="","",IF(Rents!AM$3&lt;'Res Rent Roll'!$J20,'Res Rent Roll'!$H20*'Res Rent Roll'!$C20*(1+'Property Summary'!$L$18)^(Rents!AM$2-1),'Res Rent Roll'!$I20*'Res Rent Roll'!$C20*(1+'Property Summary'!$L$18)^(Rents!AM$2-1)))</f>
        <v/>
      </c>
      <c r="AN20" s="47" t="str">
        <f>IF('Res Rent Roll'!$B20="","",IF(Rents!AN$3&lt;'Res Rent Roll'!$J20,'Res Rent Roll'!$H20*'Res Rent Roll'!$C20*(1+'Property Summary'!$L$18)^(Rents!AN$2-1),'Res Rent Roll'!$I20*'Res Rent Roll'!$C20*(1+'Property Summary'!$L$18)^(Rents!AN$2-1)))</f>
        <v/>
      </c>
      <c r="AO20" s="47" t="str">
        <f>IF('Res Rent Roll'!$B20="","",IF(Rents!AO$3&lt;'Res Rent Roll'!$J20,'Res Rent Roll'!$H20*'Res Rent Roll'!$C20*(1+'Property Summary'!$L$18)^(Rents!AO$2-1),'Res Rent Roll'!$I20*'Res Rent Roll'!$C20*(1+'Property Summary'!$L$18)^(Rents!AO$2-1)))</f>
        <v/>
      </c>
      <c r="AP20" s="47" t="str">
        <f>IF('Res Rent Roll'!$B20="","",IF(Rents!AP$3&lt;'Res Rent Roll'!$J20,'Res Rent Roll'!$H20*'Res Rent Roll'!$C20*(1+'Property Summary'!$L$18)^(Rents!AP$2-1),'Res Rent Roll'!$I20*'Res Rent Roll'!$C20*(1+'Property Summary'!$L$18)^(Rents!AP$2-1)))</f>
        <v/>
      </c>
      <c r="AQ20" s="47" t="str">
        <f>IF('Res Rent Roll'!$B20="","",IF(Rents!AQ$3&lt;'Res Rent Roll'!$J20,'Res Rent Roll'!$H20*'Res Rent Roll'!$C20*(1+'Property Summary'!$L$18)^(Rents!AQ$2-1),'Res Rent Roll'!$I20*'Res Rent Roll'!$C20*(1+'Property Summary'!$L$18)^(Rents!AQ$2-1)))</f>
        <v/>
      </c>
      <c r="AR20" s="47" t="str">
        <f>IF('Res Rent Roll'!$B20="","",IF(Rents!AR$3&lt;'Res Rent Roll'!$J20,'Res Rent Roll'!$H20*'Res Rent Roll'!$C20*(1+'Property Summary'!$L$18)^(Rents!AR$2-1),'Res Rent Roll'!$I20*'Res Rent Roll'!$C20*(1+'Property Summary'!$L$18)^(Rents!AR$2-1)))</f>
        <v/>
      </c>
      <c r="AS20" s="47" t="str">
        <f>IF('Res Rent Roll'!$B20="","",IF(Rents!AS$3&lt;'Res Rent Roll'!$J20,'Res Rent Roll'!$H20*'Res Rent Roll'!$C20*(1+'Property Summary'!$L$18)^(Rents!AS$2-1),'Res Rent Roll'!$I20*'Res Rent Roll'!$C20*(1+'Property Summary'!$L$18)^(Rents!AS$2-1)))</f>
        <v/>
      </c>
      <c r="AT20" s="47" t="str">
        <f>IF('Res Rent Roll'!$B20="","",IF(Rents!AT$3&lt;'Res Rent Roll'!$J20,'Res Rent Roll'!$H20*'Res Rent Roll'!$C20*(1+'Property Summary'!$L$18)^(Rents!AT$2-1),'Res Rent Roll'!$I20*'Res Rent Roll'!$C20*(1+'Property Summary'!$L$18)^(Rents!AT$2-1)))</f>
        <v/>
      </c>
      <c r="AU20" s="47" t="str">
        <f>IF('Res Rent Roll'!$B20="","",IF(Rents!AU$3&lt;'Res Rent Roll'!$J20,'Res Rent Roll'!$H20*'Res Rent Roll'!$C20*(1+'Property Summary'!$L$18)^(Rents!AU$2-1),'Res Rent Roll'!$I20*'Res Rent Roll'!$C20*(1+'Property Summary'!$L$18)^(Rents!AU$2-1)))</f>
        <v/>
      </c>
      <c r="AV20" s="47" t="str">
        <f>IF('Res Rent Roll'!$B20="","",IF(Rents!AV$3&lt;'Res Rent Roll'!$J20,'Res Rent Roll'!$H20*'Res Rent Roll'!$C20*(1+'Property Summary'!$L$18)^(Rents!AV$2-1),'Res Rent Roll'!$I20*'Res Rent Roll'!$C20*(1+'Property Summary'!$L$18)^(Rents!AV$2-1)))</f>
        <v/>
      </c>
      <c r="AW20" s="47" t="str">
        <f>IF('Res Rent Roll'!$B20="","",IF(Rents!AW$3&lt;'Res Rent Roll'!$J20,'Res Rent Roll'!$H20*'Res Rent Roll'!$C20*(1+'Property Summary'!$L$18)^(Rents!AW$2-1),'Res Rent Roll'!$I20*'Res Rent Roll'!$C20*(1+'Property Summary'!$L$18)^(Rents!AW$2-1)))</f>
        <v/>
      </c>
      <c r="AX20" s="47" t="str">
        <f>IF('Res Rent Roll'!$B20="","",IF(Rents!AX$3&lt;'Res Rent Roll'!$J20,'Res Rent Roll'!$H20*'Res Rent Roll'!$C20*(1+'Property Summary'!$L$18)^(Rents!AX$2-1),'Res Rent Roll'!$I20*'Res Rent Roll'!$C20*(1+'Property Summary'!$L$18)^(Rents!AX$2-1)))</f>
        <v/>
      </c>
      <c r="AY20" s="47" t="str">
        <f>IF('Res Rent Roll'!$B20="","",IF(Rents!AY$3&lt;'Res Rent Roll'!$J20,'Res Rent Roll'!$H20*'Res Rent Roll'!$C20*(1+'Property Summary'!$L$18)^(Rents!AY$2-1),'Res Rent Roll'!$I20*'Res Rent Roll'!$C20*(1+'Property Summary'!$L$18)^(Rents!AY$2-1)))</f>
        <v/>
      </c>
      <c r="AZ20" s="47" t="str">
        <f>IF('Res Rent Roll'!$B20="","",IF(Rents!AZ$3&lt;'Res Rent Roll'!$J20,'Res Rent Roll'!$H20*'Res Rent Roll'!$C20*(1+'Property Summary'!$L$18)^(Rents!AZ$2-1),'Res Rent Roll'!$I20*'Res Rent Roll'!$C20*(1+'Property Summary'!$L$18)^(Rents!AZ$2-1)))</f>
        <v/>
      </c>
      <c r="BA20" s="47" t="str">
        <f>IF('Res Rent Roll'!$B20="","",IF(Rents!BA$3&lt;'Res Rent Roll'!$J20,'Res Rent Roll'!$H20*'Res Rent Roll'!$C20*(1+'Property Summary'!$L$18)^(Rents!BA$2-1),'Res Rent Roll'!$I20*'Res Rent Roll'!$C20*(1+'Property Summary'!$L$18)^(Rents!BA$2-1)))</f>
        <v/>
      </c>
      <c r="BB20" s="47" t="str">
        <f>IF('Res Rent Roll'!$B20="","",IF(Rents!BB$3&lt;'Res Rent Roll'!$J20,'Res Rent Roll'!$H20*'Res Rent Roll'!$C20*(1+'Property Summary'!$L$18)^(Rents!BB$2-1),'Res Rent Roll'!$I20*'Res Rent Roll'!$C20*(1+'Property Summary'!$L$18)^(Rents!BB$2-1)))</f>
        <v/>
      </c>
      <c r="BC20" s="47" t="str">
        <f>IF('Res Rent Roll'!$B20="","",IF(Rents!BC$3&lt;'Res Rent Roll'!$J20,'Res Rent Roll'!$H20*'Res Rent Roll'!$C20*(1+'Property Summary'!$L$18)^(Rents!BC$2-1),'Res Rent Roll'!$I20*'Res Rent Roll'!$C20*(1+'Property Summary'!$L$18)^(Rents!BC$2-1)))</f>
        <v/>
      </c>
      <c r="BD20" s="47" t="str">
        <f>IF('Res Rent Roll'!$B20="","",IF(Rents!BD$3&lt;'Res Rent Roll'!$J20,'Res Rent Roll'!$H20*'Res Rent Roll'!$C20*(1+'Property Summary'!$L$18)^(Rents!BD$2-1),'Res Rent Roll'!$I20*'Res Rent Roll'!$C20*(1+'Property Summary'!$L$18)^(Rents!BD$2-1)))</f>
        <v/>
      </c>
      <c r="BE20" s="47" t="str">
        <f>IF('Res Rent Roll'!$B20="","",IF(Rents!BE$3&lt;'Res Rent Roll'!$J20,'Res Rent Roll'!$H20*'Res Rent Roll'!$C20*(1+'Property Summary'!$L$18)^(Rents!BE$2-1),'Res Rent Roll'!$I20*'Res Rent Roll'!$C20*(1+'Property Summary'!$L$18)^(Rents!BE$2-1)))</f>
        <v/>
      </c>
      <c r="BF20" s="47" t="str">
        <f>IF('Res Rent Roll'!$B20="","",IF(Rents!BF$3&lt;'Res Rent Roll'!$J20,'Res Rent Roll'!$H20*'Res Rent Roll'!$C20*(1+'Property Summary'!$L$18)^(Rents!BF$2-1),'Res Rent Roll'!$I20*'Res Rent Roll'!$C20*(1+'Property Summary'!$L$18)^(Rents!BF$2-1)))</f>
        <v/>
      </c>
      <c r="BG20" s="47" t="str">
        <f>IF('Res Rent Roll'!$B20="","",IF(Rents!BG$3&lt;'Res Rent Roll'!$J20,'Res Rent Roll'!$H20*'Res Rent Roll'!$C20*(1+'Property Summary'!$L$18)^(Rents!BG$2-1),'Res Rent Roll'!$I20*'Res Rent Roll'!$C20*(1+'Property Summary'!$L$18)^(Rents!BG$2-1)))</f>
        <v/>
      </c>
      <c r="BH20" s="47" t="str">
        <f>IF('Res Rent Roll'!$B20="","",IF(Rents!BH$3&lt;'Res Rent Roll'!$J20,'Res Rent Roll'!$H20*'Res Rent Roll'!$C20*(1+'Property Summary'!$L$18)^(Rents!BH$2-1),'Res Rent Roll'!$I20*'Res Rent Roll'!$C20*(1+'Property Summary'!$L$18)^(Rents!BH$2-1)))</f>
        <v/>
      </c>
      <c r="BI20" s="47" t="str">
        <f>IF('Res Rent Roll'!$B20="","",IF(Rents!BI$3&lt;'Res Rent Roll'!$J20,'Res Rent Roll'!$H20*'Res Rent Roll'!$C20*(1+'Property Summary'!$L$18)^(Rents!BI$2-1),'Res Rent Roll'!$I20*'Res Rent Roll'!$C20*(1+'Property Summary'!$L$18)^(Rents!BI$2-1)))</f>
        <v/>
      </c>
      <c r="BJ20" s="47" t="str">
        <f>IF('Res Rent Roll'!$B20="","",IF(Rents!BJ$3&lt;'Res Rent Roll'!$J20,'Res Rent Roll'!$H20*'Res Rent Roll'!$C20*(1+'Property Summary'!$L$18)^(Rents!BJ$2-1),'Res Rent Roll'!$I20*'Res Rent Roll'!$C20*(1+'Property Summary'!$L$18)^(Rents!BJ$2-1)))</f>
        <v/>
      </c>
      <c r="BK20" s="47" t="str">
        <f>IF('Res Rent Roll'!$B20="","",IF(Rents!BK$3&lt;'Res Rent Roll'!$J20,'Res Rent Roll'!$H20*'Res Rent Roll'!$C20*(1+'Property Summary'!$L$18)^(Rents!BK$2-1),'Res Rent Roll'!$I20*'Res Rent Roll'!$C20*(1+'Property Summary'!$L$18)^(Rents!BK$2-1)))</f>
        <v/>
      </c>
      <c r="BL20" s="47" t="str">
        <f>IF('Res Rent Roll'!$B20="","",IF(Rents!BL$3&lt;'Res Rent Roll'!$J20,'Res Rent Roll'!$H20*'Res Rent Roll'!$C20*(1+'Property Summary'!$L$18)^(Rents!BL$2-1),'Res Rent Roll'!$I20*'Res Rent Roll'!$C20*(1+'Property Summary'!$L$18)^(Rents!BL$2-1)))</f>
        <v/>
      </c>
      <c r="BM20" s="47" t="str">
        <f>IF('Res Rent Roll'!$B20="","",IF(Rents!BM$3&lt;'Res Rent Roll'!$J20,'Res Rent Roll'!$H20*'Res Rent Roll'!$C20*(1+'Property Summary'!$L$18)^(Rents!BM$2-1),'Res Rent Roll'!$I20*'Res Rent Roll'!$C20*(1+'Property Summary'!$L$18)^(Rents!BM$2-1)))</f>
        <v/>
      </c>
      <c r="BN20" s="47" t="str">
        <f>IF('Res Rent Roll'!$B20="","",IF(Rents!BN$3&lt;'Res Rent Roll'!$J20,'Res Rent Roll'!$H20*'Res Rent Roll'!$C20*(1+'Property Summary'!$L$18)^(Rents!BN$2-1),'Res Rent Roll'!$I20*'Res Rent Roll'!$C20*(1+'Property Summary'!$L$18)^(Rents!BN$2-1)))</f>
        <v/>
      </c>
      <c r="BO20" s="47" t="str">
        <f>IF('Res Rent Roll'!$B20="","",IF(Rents!BO$3&lt;'Res Rent Roll'!$J20,'Res Rent Roll'!$H20*'Res Rent Roll'!$C20*(1+'Property Summary'!$L$18)^(Rents!BO$2-1),'Res Rent Roll'!$I20*'Res Rent Roll'!$C20*(1+'Property Summary'!$L$18)^(Rents!BO$2-1)))</f>
        <v/>
      </c>
      <c r="BP20" s="47" t="str">
        <f>IF('Res Rent Roll'!$B20="","",IF(Rents!BP$3&lt;'Res Rent Roll'!$J20,'Res Rent Roll'!$H20*'Res Rent Roll'!$C20*(1+'Property Summary'!$L$18)^(Rents!BP$2-1),'Res Rent Roll'!$I20*'Res Rent Roll'!$C20*(1+'Property Summary'!$L$18)^(Rents!BP$2-1)))</f>
        <v/>
      </c>
      <c r="BQ20" s="47" t="str">
        <f>IF('Res Rent Roll'!$B20="","",IF(Rents!BQ$3&lt;'Res Rent Roll'!$J20,'Res Rent Roll'!$H20*'Res Rent Roll'!$C20*(1+'Property Summary'!$L$18)^(Rents!BQ$2-1),'Res Rent Roll'!$I20*'Res Rent Roll'!$C20*(1+'Property Summary'!$L$18)^(Rents!BQ$2-1)))</f>
        <v/>
      </c>
      <c r="BR20" s="47" t="str">
        <f>IF('Res Rent Roll'!$B20="","",IF(Rents!BR$3&lt;'Res Rent Roll'!$J20,'Res Rent Roll'!$H20*'Res Rent Roll'!$C20*(1+'Property Summary'!$L$18)^(Rents!BR$2-1),'Res Rent Roll'!$I20*'Res Rent Roll'!$C20*(1+'Property Summary'!$L$18)^(Rents!BR$2-1)))</f>
        <v/>
      </c>
      <c r="BS20" s="47" t="str">
        <f>IF('Res Rent Roll'!$B20="","",IF(Rents!BS$3&lt;'Res Rent Roll'!$J20,'Res Rent Roll'!$H20*'Res Rent Roll'!$C20*(1+'Property Summary'!$L$18)^(Rents!BS$2-1),'Res Rent Roll'!$I20*'Res Rent Roll'!$C20*(1+'Property Summary'!$L$18)^(Rents!BS$2-1)))</f>
        <v/>
      </c>
      <c r="BT20" s="47" t="str">
        <f>IF('Res Rent Roll'!$B20="","",IF(Rents!BT$3&lt;'Res Rent Roll'!$J20,'Res Rent Roll'!$H20*'Res Rent Roll'!$C20*(1+'Property Summary'!$L$18)^(Rents!BT$2-1),'Res Rent Roll'!$I20*'Res Rent Roll'!$C20*(1+'Property Summary'!$L$18)^(Rents!BT$2-1)))</f>
        <v/>
      </c>
      <c r="BU20" s="47" t="str">
        <f>IF('Res Rent Roll'!$B20="","",IF(Rents!BU$3&lt;'Res Rent Roll'!$J20,'Res Rent Roll'!$H20*'Res Rent Roll'!$C20*(1+'Property Summary'!$L$18)^(Rents!BU$2-1),'Res Rent Roll'!$I20*'Res Rent Roll'!$C20*(1+'Property Summary'!$L$18)^(Rents!BU$2-1)))</f>
        <v/>
      </c>
      <c r="BV20" s="47" t="str">
        <f>IF('Res Rent Roll'!$B20="","",IF(Rents!BV$3&lt;'Res Rent Roll'!$J20,'Res Rent Roll'!$H20*'Res Rent Roll'!$C20*(1+'Property Summary'!$L$18)^(Rents!BV$2-1),'Res Rent Roll'!$I20*'Res Rent Roll'!$C20*(1+'Property Summary'!$L$18)^(Rents!BV$2-1)))</f>
        <v/>
      </c>
      <c r="BW20" s="47" t="str">
        <f>IF('Res Rent Roll'!$B20="","",IF(Rents!BW$3&lt;'Res Rent Roll'!$J20,'Res Rent Roll'!$H20*'Res Rent Roll'!$C20*(1+'Property Summary'!$L$18)^(Rents!BW$2-1),'Res Rent Roll'!$I20*'Res Rent Roll'!$C20*(1+'Property Summary'!$L$18)^(Rents!BW$2-1)))</f>
        <v/>
      </c>
      <c r="BX20" s="47" t="str">
        <f>IF('Res Rent Roll'!$B20="","",IF(Rents!BX$3&lt;'Res Rent Roll'!$J20,'Res Rent Roll'!$H20*'Res Rent Roll'!$C20*(1+'Property Summary'!$L$18)^(Rents!BX$2-1),'Res Rent Roll'!$I20*'Res Rent Roll'!$C20*(1+'Property Summary'!$L$18)^(Rents!BX$2-1)))</f>
        <v/>
      </c>
      <c r="BY20" s="47" t="str">
        <f>IF('Res Rent Roll'!$B20="","",IF(Rents!BY$3&lt;'Res Rent Roll'!$J20,'Res Rent Roll'!$H20*'Res Rent Roll'!$C20*(1+'Property Summary'!$L$18)^(Rents!BY$2-1),'Res Rent Roll'!$I20*'Res Rent Roll'!$C20*(1+'Property Summary'!$L$18)^(Rents!BY$2-1)))</f>
        <v/>
      </c>
      <c r="BZ20" s="47" t="str">
        <f>IF('Res Rent Roll'!$B20="","",IF(Rents!BZ$3&lt;'Res Rent Roll'!$J20,'Res Rent Roll'!$H20*'Res Rent Roll'!$C20*(1+'Property Summary'!$L$18)^(Rents!BZ$2-1),'Res Rent Roll'!$I20*'Res Rent Roll'!$C20*(1+'Property Summary'!$L$18)^(Rents!BZ$2-1)))</f>
        <v/>
      </c>
      <c r="CA20" s="47" t="str">
        <f>IF('Res Rent Roll'!$B20="","",IF(Rents!CA$3&lt;'Res Rent Roll'!$J20,'Res Rent Roll'!$H20*'Res Rent Roll'!$C20*(1+'Property Summary'!$L$18)^(Rents!CA$2-1),'Res Rent Roll'!$I20*'Res Rent Roll'!$C20*(1+'Property Summary'!$L$18)^(Rents!CA$2-1)))</f>
        <v/>
      </c>
      <c r="CB20" s="47" t="str">
        <f>IF('Res Rent Roll'!$B20="","",IF(Rents!CB$3&lt;'Res Rent Roll'!$J20,'Res Rent Roll'!$H20*'Res Rent Roll'!$C20*(1+'Property Summary'!$L$18)^(Rents!CB$2-1),'Res Rent Roll'!$I20*'Res Rent Roll'!$C20*(1+'Property Summary'!$L$18)^(Rents!CB$2-1)))</f>
        <v/>
      </c>
      <c r="CC20" s="47" t="str">
        <f>IF('Res Rent Roll'!$B20="","",IF(Rents!CC$3&lt;'Res Rent Roll'!$J20,'Res Rent Roll'!$H20*'Res Rent Roll'!$C20*(1+'Property Summary'!$L$18)^(Rents!CC$2-1),'Res Rent Roll'!$I20*'Res Rent Roll'!$C20*(1+'Property Summary'!$L$18)^(Rents!CC$2-1)))</f>
        <v/>
      </c>
      <c r="CD20" s="47" t="str">
        <f>IF('Res Rent Roll'!$B20="","",IF(Rents!CD$3&lt;'Res Rent Roll'!$J20,'Res Rent Roll'!$H20*'Res Rent Roll'!$C20*(1+'Property Summary'!$L$18)^(Rents!CD$2-1),'Res Rent Roll'!$I20*'Res Rent Roll'!$C20*(1+'Property Summary'!$L$18)^(Rents!CD$2-1)))</f>
        <v/>
      </c>
      <c r="CE20" s="47" t="str">
        <f>IF('Res Rent Roll'!$B20="","",IF(Rents!CE$3&lt;'Res Rent Roll'!$J20,'Res Rent Roll'!$H20*'Res Rent Roll'!$C20*(1+'Property Summary'!$L$18)^(Rents!CE$2-1),'Res Rent Roll'!$I20*'Res Rent Roll'!$C20*(1+'Property Summary'!$L$18)^(Rents!CE$2-1)))</f>
        <v/>
      </c>
      <c r="CF20" s="47" t="str">
        <f>IF('Res Rent Roll'!$B20="","",IF(Rents!CF$3&lt;'Res Rent Roll'!$J20,'Res Rent Roll'!$H20*'Res Rent Roll'!$C20*(1+'Property Summary'!$L$18)^(Rents!CF$2-1),'Res Rent Roll'!$I20*'Res Rent Roll'!$C20*(1+'Property Summary'!$L$18)^(Rents!CF$2-1)))</f>
        <v/>
      </c>
      <c r="CG20" s="47" t="str">
        <f>IF('Res Rent Roll'!$B20="","",IF(Rents!CG$3&lt;'Res Rent Roll'!$J20,'Res Rent Roll'!$H20*'Res Rent Roll'!$C20*(1+'Property Summary'!$L$18)^(Rents!CG$2-1),'Res Rent Roll'!$I20*'Res Rent Roll'!$C20*(1+'Property Summary'!$L$18)^(Rents!CG$2-1)))</f>
        <v/>
      </c>
      <c r="CH20" s="47" t="str">
        <f>IF('Res Rent Roll'!$B20="","",IF(Rents!CH$3&lt;'Res Rent Roll'!$J20,'Res Rent Roll'!$H20*'Res Rent Roll'!$C20*(1+'Property Summary'!$L$18)^(Rents!CH$2-1),'Res Rent Roll'!$I20*'Res Rent Roll'!$C20*(1+'Property Summary'!$L$18)^(Rents!CH$2-1)))</f>
        <v/>
      </c>
      <c r="CI20" s="47" t="str">
        <f>IF('Res Rent Roll'!$B20="","",IF(Rents!CI$3&lt;'Res Rent Roll'!$J20,'Res Rent Roll'!$H20*'Res Rent Roll'!$C20*(1+'Property Summary'!$L$18)^(Rents!CI$2-1),'Res Rent Roll'!$I20*'Res Rent Roll'!$C20*(1+'Property Summary'!$L$18)^(Rents!CI$2-1)))</f>
        <v/>
      </c>
      <c r="CJ20" s="47" t="str">
        <f>IF('Res Rent Roll'!$B20="","",IF(Rents!CJ$3&lt;'Res Rent Roll'!$J20,'Res Rent Roll'!$H20*'Res Rent Roll'!$C20*(1+'Property Summary'!$L$18)^(Rents!CJ$2-1),'Res Rent Roll'!$I20*'Res Rent Roll'!$C20*(1+'Property Summary'!$L$18)^(Rents!CJ$2-1)))</f>
        <v/>
      </c>
      <c r="CK20" s="47" t="str">
        <f>IF('Res Rent Roll'!$B20="","",IF(Rents!CK$3&lt;'Res Rent Roll'!$J20,'Res Rent Roll'!$H20*'Res Rent Roll'!$C20*(1+'Property Summary'!$L$18)^(Rents!CK$2-1),'Res Rent Roll'!$I20*'Res Rent Roll'!$C20*(1+'Property Summary'!$L$18)^(Rents!CK$2-1)))</f>
        <v/>
      </c>
      <c r="CL20" s="47" t="str">
        <f>IF('Res Rent Roll'!$B20="","",IF(Rents!CL$3&lt;'Res Rent Roll'!$J20,'Res Rent Roll'!$H20*'Res Rent Roll'!$C20*(1+'Property Summary'!$L$18)^(Rents!CL$2-1),'Res Rent Roll'!$I20*'Res Rent Roll'!$C20*(1+'Property Summary'!$L$18)^(Rents!CL$2-1)))</f>
        <v/>
      </c>
      <c r="CM20" s="47" t="str">
        <f>IF('Res Rent Roll'!$B20="","",IF(Rents!CM$3&lt;'Res Rent Roll'!$J20,'Res Rent Roll'!$H20*'Res Rent Roll'!$C20*(1+'Property Summary'!$L$18)^(Rents!CM$2-1),'Res Rent Roll'!$I20*'Res Rent Roll'!$C20*(1+'Property Summary'!$L$18)^(Rents!CM$2-1)))</f>
        <v/>
      </c>
      <c r="CN20" s="47" t="str">
        <f>IF('Res Rent Roll'!$B20="","",IF(Rents!CN$3&lt;'Res Rent Roll'!$J20,'Res Rent Roll'!$H20*'Res Rent Roll'!$C20*(1+'Property Summary'!$L$18)^(Rents!CN$2-1),'Res Rent Roll'!$I20*'Res Rent Roll'!$C20*(1+'Property Summary'!$L$18)^(Rents!CN$2-1)))</f>
        <v/>
      </c>
      <c r="CO20" s="47" t="str">
        <f>IF('Res Rent Roll'!$B20="","",IF(Rents!CO$3&lt;'Res Rent Roll'!$J20,'Res Rent Roll'!$H20*'Res Rent Roll'!$C20*(1+'Property Summary'!$L$18)^(Rents!CO$2-1),'Res Rent Roll'!$I20*'Res Rent Roll'!$C20*(1+'Property Summary'!$L$18)^(Rents!CO$2-1)))</f>
        <v/>
      </c>
      <c r="CP20" s="47" t="str">
        <f>IF('Res Rent Roll'!$B20="","",IF(Rents!CP$3&lt;'Res Rent Roll'!$J20,'Res Rent Roll'!$H20*'Res Rent Roll'!$C20*(1+'Property Summary'!$L$18)^(Rents!CP$2-1),'Res Rent Roll'!$I20*'Res Rent Roll'!$C20*(1+'Property Summary'!$L$18)^(Rents!CP$2-1)))</f>
        <v/>
      </c>
      <c r="CQ20" s="47" t="str">
        <f>IF('Res Rent Roll'!$B20="","",IF(Rents!CQ$3&lt;'Res Rent Roll'!$J20,'Res Rent Roll'!$H20*'Res Rent Roll'!$C20*(1+'Property Summary'!$L$18)^(Rents!CQ$2-1),'Res Rent Roll'!$I20*'Res Rent Roll'!$C20*(1+'Property Summary'!$L$18)^(Rents!CQ$2-1)))</f>
        <v/>
      </c>
      <c r="CR20" s="47" t="str">
        <f>IF('Res Rent Roll'!$B20="","",IF(Rents!CR$3&lt;'Res Rent Roll'!$J20,'Res Rent Roll'!$H20*'Res Rent Roll'!$C20*(1+'Property Summary'!$L$18)^(Rents!CR$2-1),'Res Rent Roll'!$I20*'Res Rent Roll'!$C20*(1+'Property Summary'!$L$18)^(Rents!CR$2-1)))</f>
        <v/>
      </c>
      <c r="CS20" s="47" t="str">
        <f>IF('Res Rent Roll'!$B20="","",IF(Rents!CS$3&lt;'Res Rent Roll'!$J20,'Res Rent Roll'!$H20*'Res Rent Roll'!$C20*(1+'Property Summary'!$L$18)^(Rents!CS$2-1),'Res Rent Roll'!$I20*'Res Rent Roll'!$C20*(1+'Property Summary'!$L$18)^(Rents!CS$2-1)))</f>
        <v/>
      </c>
      <c r="CT20" s="47" t="str">
        <f>IF('Res Rent Roll'!$B20="","",IF(Rents!CT$3&lt;'Res Rent Roll'!$J20,'Res Rent Roll'!$H20*'Res Rent Roll'!$C20*(1+'Property Summary'!$L$18)^(Rents!CT$2-1),'Res Rent Roll'!$I20*'Res Rent Roll'!$C20*(1+'Property Summary'!$L$18)^(Rents!CT$2-1)))</f>
        <v/>
      </c>
      <c r="CU20" s="47" t="str">
        <f>IF('Res Rent Roll'!$B20="","",IF(Rents!CU$3&lt;'Res Rent Roll'!$J20,'Res Rent Roll'!$H20*'Res Rent Roll'!$C20*(1+'Property Summary'!$L$18)^(Rents!CU$2-1),'Res Rent Roll'!$I20*'Res Rent Roll'!$C20*(1+'Property Summary'!$L$18)^(Rents!CU$2-1)))</f>
        <v/>
      </c>
      <c r="CV20" s="47" t="str">
        <f>IF('Res Rent Roll'!$B20="","",IF(Rents!CV$3&lt;'Res Rent Roll'!$J20,'Res Rent Roll'!$H20*'Res Rent Roll'!$C20*(1+'Property Summary'!$L$18)^(Rents!CV$2-1),'Res Rent Roll'!$I20*'Res Rent Roll'!$C20*(1+'Property Summary'!$L$18)^(Rents!CV$2-1)))</f>
        <v/>
      </c>
      <c r="CW20" s="47" t="str">
        <f>IF('Res Rent Roll'!$B20="","",IF(Rents!CW$3&lt;'Res Rent Roll'!$J20,'Res Rent Roll'!$H20*'Res Rent Roll'!$C20*(1+'Property Summary'!$L$18)^(Rents!CW$2-1),'Res Rent Roll'!$I20*'Res Rent Roll'!$C20*(1+'Property Summary'!$L$18)^(Rents!CW$2-1)))</f>
        <v/>
      </c>
      <c r="CX20" s="47" t="str">
        <f>IF('Res Rent Roll'!$B20="","",IF(Rents!CX$3&lt;'Res Rent Roll'!$J20,'Res Rent Roll'!$H20*'Res Rent Roll'!$C20*(1+'Property Summary'!$L$18)^(Rents!CX$2-1),'Res Rent Roll'!$I20*'Res Rent Roll'!$C20*(1+'Property Summary'!$L$18)^(Rents!CX$2-1)))</f>
        <v/>
      </c>
      <c r="CY20" s="47" t="str">
        <f>IF('Res Rent Roll'!$B20="","",IF(Rents!CY$3&lt;'Res Rent Roll'!$J20,'Res Rent Roll'!$H20*'Res Rent Roll'!$C20*(1+'Property Summary'!$L$18)^(Rents!CY$2-1),'Res Rent Roll'!$I20*'Res Rent Roll'!$C20*(1+'Property Summary'!$L$18)^(Rents!CY$2-1)))</f>
        <v/>
      </c>
      <c r="CZ20" s="47" t="str">
        <f>IF('Res Rent Roll'!$B20="","",IF(Rents!CZ$3&lt;'Res Rent Roll'!$J20,'Res Rent Roll'!$H20*'Res Rent Roll'!$C20*(1+'Property Summary'!$L$18)^(Rents!CZ$2-1),'Res Rent Roll'!$I20*'Res Rent Roll'!$C20*(1+'Property Summary'!$L$18)^(Rents!CZ$2-1)))</f>
        <v/>
      </c>
      <c r="DA20" s="47" t="str">
        <f>IF('Res Rent Roll'!$B20="","",IF(Rents!DA$3&lt;'Res Rent Roll'!$J20,'Res Rent Roll'!$H20*'Res Rent Roll'!$C20*(1+'Property Summary'!$L$18)^(Rents!DA$2-1),'Res Rent Roll'!$I20*'Res Rent Roll'!$C20*(1+'Property Summary'!$L$18)^(Rents!DA$2-1)))</f>
        <v/>
      </c>
      <c r="DB20" s="47" t="str">
        <f>IF('Res Rent Roll'!$B20="","",IF(Rents!DB$3&lt;'Res Rent Roll'!$J20,'Res Rent Roll'!$H20*'Res Rent Roll'!$C20*(1+'Property Summary'!$L$18)^(Rents!DB$2-1),'Res Rent Roll'!$I20*'Res Rent Roll'!$C20*(1+'Property Summary'!$L$18)^(Rents!DB$2-1)))</f>
        <v/>
      </c>
      <c r="DC20" s="47" t="str">
        <f>IF('Res Rent Roll'!$B20="","",IF(Rents!DC$3&lt;'Res Rent Roll'!$J20,'Res Rent Roll'!$H20*'Res Rent Roll'!$C20*(1+'Property Summary'!$L$18)^(Rents!DC$2-1),'Res Rent Roll'!$I20*'Res Rent Roll'!$C20*(1+'Property Summary'!$L$18)^(Rents!DC$2-1)))</f>
        <v/>
      </c>
      <c r="DD20" s="47" t="str">
        <f>IF('Res Rent Roll'!$B20="","",IF(Rents!DD$3&lt;'Res Rent Roll'!$J20,'Res Rent Roll'!$H20*'Res Rent Roll'!$C20*(1+'Property Summary'!$L$18)^(Rents!DD$2-1),'Res Rent Roll'!$I20*'Res Rent Roll'!$C20*(1+'Property Summary'!$L$18)^(Rents!DD$2-1)))</f>
        <v/>
      </c>
      <c r="DE20" s="47" t="str">
        <f>IF('Res Rent Roll'!$B20="","",IF(Rents!DE$3&lt;'Res Rent Roll'!$J20,'Res Rent Roll'!$H20*'Res Rent Roll'!$C20*(1+'Property Summary'!$L$18)^(Rents!DE$2-1),'Res Rent Roll'!$I20*'Res Rent Roll'!$C20*(1+'Property Summary'!$L$18)^(Rents!DE$2-1)))</f>
        <v/>
      </c>
      <c r="DF20" s="47" t="str">
        <f>IF('Res Rent Roll'!$B20="","",IF(Rents!DF$3&lt;'Res Rent Roll'!$J20,'Res Rent Roll'!$H20*'Res Rent Roll'!$C20*(1+'Property Summary'!$L$18)^(Rents!DF$2-1),'Res Rent Roll'!$I20*'Res Rent Roll'!$C20*(1+'Property Summary'!$L$18)^(Rents!DF$2-1)))</f>
        <v/>
      </c>
      <c r="DG20" s="47" t="str">
        <f>IF('Res Rent Roll'!$B20="","",IF(Rents!DG$3&lt;'Res Rent Roll'!$J20,'Res Rent Roll'!$H20*'Res Rent Roll'!$C20*(1+'Property Summary'!$L$18)^(Rents!DG$2-1),'Res Rent Roll'!$I20*'Res Rent Roll'!$C20*(1+'Property Summary'!$L$18)^(Rents!DG$2-1)))</f>
        <v/>
      </c>
      <c r="DH20" s="47" t="str">
        <f>IF('Res Rent Roll'!$B20="","",IF(Rents!DH$3&lt;'Res Rent Roll'!$J20,'Res Rent Roll'!$H20*'Res Rent Roll'!$C20*(1+'Property Summary'!$L$18)^(Rents!DH$2-1),'Res Rent Roll'!$I20*'Res Rent Roll'!$C20*(1+'Property Summary'!$L$18)^(Rents!DH$2-1)))</f>
        <v/>
      </c>
      <c r="DI20" s="47" t="str">
        <f>IF('Res Rent Roll'!$B20="","",IF(Rents!DI$3&lt;'Res Rent Roll'!$J20,'Res Rent Roll'!$H20*'Res Rent Roll'!$C20*(1+'Property Summary'!$L$18)^(Rents!DI$2-1),'Res Rent Roll'!$I20*'Res Rent Roll'!$C20*(1+'Property Summary'!$L$18)^(Rents!DI$2-1)))</f>
        <v/>
      </c>
      <c r="DJ20" s="47" t="str">
        <f>IF('Res Rent Roll'!$B20="","",IF(Rents!DJ$3&lt;'Res Rent Roll'!$J20,'Res Rent Roll'!$H20*'Res Rent Roll'!$C20*(1+'Property Summary'!$L$18)^(Rents!DJ$2-1),'Res Rent Roll'!$I20*'Res Rent Roll'!$C20*(1+'Property Summary'!$L$18)^(Rents!DJ$2-1)))</f>
        <v/>
      </c>
      <c r="DK20" s="47" t="str">
        <f>IF('Res Rent Roll'!$B20="","",IF(Rents!DK$3&lt;'Res Rent Roll'!$J20,'Res Rent Roll'!$H20*'Res Rent Roll'!$C20*(1+'Property Summary'!$L$18)^(Rents!DK$2-1),'Res Rent Roll'!$I20*'Res Rent Roll'!$C20*(1+'Property Summary'!$L$18)^(Rents!DK$2-1)))</f>
        <v/>
      </c>
      <c r="DL20" s="47" t="str">
        <f>IF('Res Rent Roll'!$B20="","",IF(Rents!DL$3&lt;'Res Rent Roll'!$J20,'Res Rent Roll'!$H20*'Res Rent Roll'!$C20*(1+'Property Summary'!$L$18)^(Rents!DL$2-1),'Res Rent Roll'!$I20*'Res Rent Roll'!$C20*(1+'Property Summary'!$L$18)^(Rents!DL$2-1)))</f>
        <v/>
      </c>
      <c r="DM20" s="47" t="str">
        <f>IF('Res Rent Roll'!$B20="","",IF(Rents!DM$3&lt;'Res Rent Roll'!$J20,'Res Rent Roll'!$H20*'Res Rent Roll'!$C20*(1+'Property Summary'!$L$18)^(Rents!DM$2-1),'Res Rent Roll'!$I20*'Res Rent Roll'!$C20*(1+'Property Summary'!$L$18)^(Rents!DM$2-1)))</f>
        <v/>
      </c>
      <c r="DN20" s="47" t="str">
        <f>IF('Res Rent Roll'!$B20="","",IF(Rents!DN$3&lt;'Res Rent Roll'!$J20,'Res Rent Roll'!$H20*'Res Rent Roll'!$C20*(1+'Property Summary'!$L$18)^(Rents!DN$2-1),'Res Rent Roll'!$I20*'Res Rent Roll'!$C20*(1+'Property Summary'!$L$18)^(Rents!DN$2-1)))</f>
        <v/>
      </c>
      <c r="DO20" s="47" t="str">
        <f>IF('Res Rent Roll'!$B20="","",IF(Rents!DO$3&lt;'Res Rent Roll'!$J20,'Res Rent Roll'!$H20*'Res Rent Roll'!$C20*(1+'Property Summary'!$L$18)^(Rents!DO$2-1),'Res Rent Roll'!$I20*'Res Rent Roll'!$C20*(1+'Property Summary'!$L$18)^(Rents!DO$2-1)))</f>
        <v/>
      </c>
      <c r="DP20" s="47" t="str">
        <f>IF('Res Rent Roll'!$B20="","",IF(Rents!DP$3&lt;'Res Rent Roll'!$J20,'Res Rent Roll'!$H20*'Res Rent Roll'!$C20*(1+'Property Summary'!$L$18)^(Rents!DP$2-1),'Res Rent Roll'!$I20*'Res Rent Roll'!$C20*(1+'Property Summary'!$L$18)^(Rents!DP$2-1)))</f>
        <v/>
      </c>
      <c r="DQ20" s="47" t="str">
        <f>IF('Res Rent Roll'!$B20="","",IF(Rents!DQ$3&lt;'Res Rent Roll'!$J20,'Res Rent Roll'!$H20*'Res Rent Roll'!$C20*(1+'Property Summary'!$L$18)^(Rents!DQ$2-1),'Res Rent Roll'!$I20*'Res Rent Roll'!$C20*(1+'Property Summary'!$L$18)^(Rents!DQ$2-1)))</f>
        <v/>
      </c>
      <c r="DR20" s="47" t="str">
        <f>IF('Res Rent Roll'!$B20="","",IF(Rents!DR$3&lt;'Res Rent Roll'!$J20,'Res Rent Roll'!$H20*'Res Rent Roll'!$C20*(1+'Property Summary'!$L$18)^(Rents!DR$2-1),'Res Rent Roll'!$I20*'Res Rent Roll'!$C20*(1+'Property Summary'!$L$18)^(Rents!DR$2-1)))</f>
        <v/>
      </c>
      <c r="DS20" s="47" t="str">
        <f>IF('Res Rent Roll'!$B20="","",IF(Rents!DS$3&lt;'Res Rent Roll'!$J20,'Res Rent Roll'!$H20*'Res Rent Roll'!$C20*(1+'Property Summary'!$L$18)^(Rents!DS$2-1),'Res Rent Roll'!$I20*'Res Rent Roll'!$C20*(1+'Property Summary'!$L$18)^(Rents!DS$2-1)))</f>
        <v/>
      </c>
      <c r="DT20" s="47" t="str">
        <f>IF('Res Rent Roll'!$B20="","",IF(Rents!DT$3&lt;'Res Rent Roll'!$J20,'Res Rent Roll'!$H20*'Res Rent Roll'!$C20*(1+'Property Summary'!$L$18)^(Rents!DT$2-1),'Res Rent Roll'!$I20*'Res Rent Roll'!$C20*(1+'Property Summary'!$L$18)^(Rents!DT$2-1)))</f>
        <v/>
      </c>
      <c r="DU20" s="47" t="str">
        <f>IF('Res Rent Roll'!$B20="","",IF(Rents!DU$3&lt;'Res Rent Roll'!$J20,'Res Rent Roll'!$H20*'Res Rent Roll'!$C20*(1+'Property Summary'!$L$18)^(Rents!DU$2-1),'Res Rent Roll'!$I20*'Res Rent Roll'!$C20*(1+'Property Summary'!$L$18)^(Rents!DU$2-1)))</f>
        <v/>
      </c>
      <c r="DV20" s="47" t="str">
        <f>IF('Res Rent Roll'!$B20="","",IF(Rents!DV$3&lt;'Res Rent Roll'!$J20,'Res Rent Roll'!$H20*'Res Rent Roll'!$C20*(1+'Property Summary'!$L$18)^(Rents!DV$2-1),'Res Rent Roll'!$I20*'Res Rent Roll'!$C20*(1+'Property Summary'!$L$18)^(Rents!DV$2-1)))</f>
        <v/>
      </c>
      <c r="DW20" s="47" t="str">
        <f>IF('Res Rent Roll'!$B20="","",IF(Rents!DW$3&lt;'Res Rent Roll'!$J20,'Res Rent Roll'!$H20*'Res Rent Roll'!$C20*(1+'Property Summary'!$L$18)^(Rents!DW$2-1),'Res Rent Roll'!$I20*'Res Rent Roll'!$C20*(1+'Property Summary'!$L$18)^(Rents!DW$2-1)))</f>
        <v/>
      </c>
      <c r="DX20" s="47" t="str">
        <f>IF('Res Rent Roll'!$B20="","",IF(Rents!DX$3&lt;'Res Rent Roll'!$J20,'Res Rent Roll'!$H20*'Res Rent Roll'!$C20*(1+'Property Summary'!$L$18)^(Rents!DX$2-1),'Res Rent Roll'!$I20*'Res Rent Roll'!$C20*(1+'Property Summary'!$L$18)^(Rents!DX$2-1)))</f>
        <v/>
      </c>
      <c r="DY20" s="47" t="str">
        <f>IF('Res Rent Roll'!$B20="","",IF(Rents!DY$3&lt;'Res Rent Roll'!$J20,'Res Rent Roll'!$H20*'Res Rent Roll'!$C20*(1+'Property Summary'!$L$18)^(Rents!DY$2-1),'Res Rent Roll'!$I20*'Res Rent Roll'!$C20*(1+'Property Summary'!$L$18)^(Rents!DY$2-1)))</f>
        <v/>
      </c>
      <c r="DZ20" s="47" t="str">
        <f>IF('Res Rent Roll'!$B20="","",IF(Rents!DZ$3&lt;'Res Rent Roll'!$J20,'Res Rent Roll'!$H20*'Res Rent Roll'!$C20*(1+'Property Summary'!$L$18)^(Rents!DZ$2-1),'Res Rent Roll'!$I20*'Res Rent Roll'!$C20*(1+'Property Summary'!$L$18)^(Rents!DZ$2-1)))</f>
        <v/>
      </c>
      <c r="EA20" s="47" t="str">
        <f>IF('Res Rent Roll'!$B20="","",IF(Rents!EA$3&lt;'Res Rent Roll'!$J20,'Res Rent Roll'!$H20*'Res Rent Roll'!$C20*(1+'Property Summary'!$L$18)^(Rents!EA$2-1),'Res Rent Roll'!$I20*'Res Rent Roll'!$C20*(1+'Property Summary'!$L$18)^(Rents!EA$2-1)))</f>
        <v/>
      </c>
      <c r="EB20" s="47" t="str">
        <f>IF('Res Rent Roll'!$B20="","",IF(Rents!EB$3&lt;'Res Rent Roll'!$J20,'Res Rent Roll'!$H20*'Res Rent Roll'!$C20*(1+'Property Summary'!$L$18)^(Rents!EB$2-1),'Res Rent Roll'!$I20*'Res Rent Roll'!$C20*(1+'Property Summary'!$L$18)^(Rents!EB$2-1)))</f>
        <v/>
      </c>
      <c r="EC20" s="47" t="str">
        <f>IF('Res Rent Roll'!$B20="","",IF(Rents!EC$3&lt;'Res Rent Roll'!$J20,'Res Rent Roll'!$H20*'Res Rent Roll'!$C20*(1+'Property Summary'!$L$18)^(Rents!EC$2-1),'Res Rent Roll'!$I20*'Res Rent Roll'!$C20*(1+'Property Summary'!$L$18)^(Rents!EC$2-1)))</f>
        <v/>
      </c>
      <c r="ED20" s="47" t="str">
        <f>IF('Res Rent Roll'!$B20="","",IF(Rents!ED$3&lt;'Res Rent Roll'!$J20,'Res Rent Roll'!$H20*'Res Rent Roll'!$C20*(1+'Property Summary'!$L$18)^(Rents!ED$2-1),'Res Rent Roll'!$I20*'Res Rent Roll'!$C20*(1+'Property Summary'!$L$18)^(Rents!ED$2-1)))</f>
        <v/>
      </c>
      <c r="EE20" s="47" t="str">
        <f>IF('Res Rent Roll'!$B20="","",IF(Rents!EE$3&lt;'Res Rent Roll'!$J20,'Res Rent Roll'!$H20*'Res Rent Roll'!$C20*(1+'Property Summary'!$L$18)^(Rents!EE$2-1),'Res Rent Roll'!$I20*'Res Rent Roll'!$C20*(1+'Property Summary'!$L$18)^(Rents!EE$2-1)))</f>
        <v/>
      </c>
      <c r="EF20" s="47" t="str">
        <f>IF('Res Rent Roll'!$B20="","",IF(Rents!EF$3&lt;'Res Rent Roll'!$J20,'Res Rent Roll'!$H20*'Res Rent Roll'!$C20*(1+'Property Summary'!$L$18)^(Rents!EF$2-1),'Res Rent Roll'!$I20*'Res Rent Roll'!$C20*(1+'Property Summary'!$L$18)^(Rents!EF$2-1)))</f>
        <v/>
      </c>
      <c r="EG20" s="47" t="str">
        <f>IF('Res Rent Roll'!$B20="","",IF(Rents!EG$3&lt;'Res Rent Roll'!$J20,'Res Rent Roll'!$H20*'Res Rent Roll'!$C20*(1+'Property Summary'!$L$18)^(Rents!EG$2-1),'Res Rent Roll'!$I20*'Res Rent Roll'!$C20*(1+'Property Summary'!$L$18)^(Rents!EG$2-1)))</f>
        <v/>
      </c>
      <c r="EH20" s="47" t="str">
        <f>IF('Res Rent Roll'!$B20="","",IF(Rents!EH$3&lt;'Res Rent Roll'!$J20,'Res Rent Roll'!$H20*'Res Rent Roll'!$C20*(1+'Property Summary'!$L$18)^(Rents!EH$2-1),'Res Rent Roll'!$I20*'Res Rent Roll'!$C20*(1+'Property Summary'!$L$18)^(Rents!EH$2-1)))</f>
        <v/>
      </c>
      <c r="EI20" s="47" t="str">
        <f>IF('Res Rent Roll'!$B20="","",IF(Rents!EI$3&lt;'Res Rent Roll'!$J20,'Res Rent Roll'!$H20*'Res Rent Roll'!$C20*(1+'Property Summary'!$L$18)^(Rents!EI$2-1),'Res Rent Roll'!$I20*'Res Rent Roll'!$C20*(1+'Property Summary'!$L$18)^(Rents!EI$2-1)))</f>
        <v/>
      </c>
      <c r="EJ20" s="47" t="str">
        <f>IF('Res Rent Roll'!$B20="","",IF(Rents!EJ$3&lt;'Res Rent Roll'!$J20,'Res Rent Roll'!$H20*'Res Rent Roll'!$C20*(1+'Property Summary'!$L$18)^(Rents!EJ$2-1),'Res Rent Roll'!$I20*'Res Rent Roll'!$C20*(1+'Property Summary'!$L$18)^(Rents!EJ$2-1)))</f>
        <v/>
      </c>
      <c r="EK20" s="47" t="str">
        <f>IF('Res Rent Roll'!$B20="","",IF(Rents!EK$3&lt;'Res Rent Roll'!$J20,'Res Rent Roll'!$H20*'Res Rent Roll'!$C20*(1+'Property Summary'!$L$18)^(Rents!EK$2-1),'Res Rent Roll'!$I20*'Res Rent Roll'!$C20*(1+'Property Summary'!$L$18)^(Rents!EK$2-1)))</f>
        <v/>
      </c>
      <c r="EL20" s="47" t="str">
        <f>IF('Res Rent Roll'!$B20="","",IF(Rents!EL$3&lt;'Res Rent Roll'!$J20,'Res Rent Roll'!$H20*'Res Rent Roll'!$C20*(1+'Property Summary'!$L$18)^(Rents!EL$2-1),'Res Rent Roll'!$I20*'Res Rent Roll'!$C20*(1+'Property Summary'!$L$18)^(Rents!EL$2-1)))</f>
        <v/>
      </c>
      <c r="EM20" s="47" t="str">
        <f>IF('Res Rent Roll'!$B20="","",IF(Rents!EM$3&lt;'Res Rent Roll'!$J20,'Res Rent Roll'!$H20*'Res Rent Roll'!$C20*(1+'Property Summary'!$L$18)^(Rents!EM$2-1),'Res Rent Roll'!$I20*'Res Rent Roll'!$C20*(1+'Property Summary'!$L$18)^(Rents!EM$2-1)))</f>
        <v/>
      </c>
      <c r="EN20" s="47" t="str">
        <f>IF('Res Rent Roll'!$B20="","",IF(Rents!EN$3&lt;'Res Rent Roll'!$J20,'Res Rent Roll'!$H20*'Res Rent Roll'!$C20*(1+'Property Summary'!$L$18)^(Rents!EN$2-1),'Res Rent Roll'!$I20*'Res Rent Roll'!$C20*(1+'Property Summary'!$L$18)^(Rents!EN$2-1)))</f>
        <v/>
      </c>
      <c r="EO20" s="47" t="str">
        <f>IF('Res Rent Roll'!$B20="","",IF(Rents!EO$3&lt;'Res Rent Roll'!$J20,'Res Rent Roll'!$H20*'Res Rent Roll'!$C20*(1+'Property Summary'!$L$18)^(Rents!EO$2-1),'Res Rent Roll'!$I20*'Res Rent Roll'!$C20*(1+'Property Summary'!$L$18)^(Rents!EO$2-1)))</f>
        <v/>
      </c>
      <c r="EP20" s="47" t="str">
        <f>IF('Res Rent Roll'!$B20="","",IF(Rents!EP$3&lt;'Res Rent Roll'!$J20,'Res Rent Roll'!$H20*'Res Rent Roll'!$C20*(1+'Property Summary'!$L$18)^(Rents!EP$2-1),'Res Rent Roll'!$I20*'Res Rent Roll'!$C20*(1+'Property Summary'!$L$18)^(Rents!EP$2-1)))</f>
        <v/>
      </c>
      <c r="EQ20" s="47" t="str">
        <f>IF('Res Rent Roll'!$B20="","",IF(Rents!EQ$3&lt;'Res Rent Roll'!$J20,'Res Rent Roll'!$H20*'Res Rent Roll'!$C20*(1+'Property Summary'!$L$18)^(Rents!EQ$2-1),'Res Rent Roll'!$I20*'Res Rent Roll'!$C20*(1+'Property Summary'!$L$18)^(Rents!EQ$2-1)))</f>
        <v/>
      </c>
      <c r="ER20" s="47" t="str">
        <f>IF('Res Rent Roll'!$B20="","",IF(Rents!ER$3&lt;'Res Rent Roll'!$J20,'Res Rent Roll'!$H20*'Res Rent Roll'!$C20*(1+'Property Summary'!$L$18)^(Rents!ER$2-1),'Res Rent Roll'!$I20*'Res Rent Roll'!$C20*(1+'Property Summary'!$L$18)^(Rents!ER$2-1)))</f>
        <v/>
      </c>
      <c r="ES20" s="47" t="str">
        <f>IF('Res Rent Roll'!$B20="","",IF(Rents!ES$3&lt;'Res Rent Roll'!$J20,'Res Rent Roll'!$H20*'Res Rent Roll'!$C20*(1+'Property Summary'!$L$18)^(Rents!ES$2-1),'Res Rent Roll'!$I20*'Res Rent Roll'!$C20*(1+'Property Summary'!$L$18)^(Rents!ES$2-1)))</f>
        <v/>
      </c>
      <c r="ET20" s="47" t="str">
        <f>IF('Res Rent Roll'!$B20="","",IF(Rents!ET$3&lt;'Res Rent Roll'!$J20,'Res Rent Roll'!$H20*'Res Rent Roll'!$C20*(1+'Property Summary'!$L$18)^(Rents!ET$2-1),'Res Rent Roll'!$I20*'Res Rent Roll'!$C20*(1+'Property Summary'!$L$18)^(Rents!ET$2-1)))</f>
        <v/>
      </c>
      <c r="EU20" s="47" t="str">
        <f>IF('Res Rent Roll'!$B20="","",IF(Rents!EU$3&lt;'Res Rent Roll'!$J20,'Res Rent Roll'!$H20*'Res Rent Roll'!$C20*(1+'Property Summary'!$L$18)^(Rents!EU$2-1),'Res Rent Roll'!$I20*'Res Rent Roll'!$C20*(1+'Property Summary'!$L$18)^(Rents!EU$2-1)))</f>
        <v/>
      </c>
      <c r="EV20" s="47" t="str">
        <f>IF('Res Rent Roll'!$B20="","",IF(Rents!EV$3&lt;'Res Rent Roll'!$J20,'Res Rent Roll'!$H20*'Res Rent Roll'!$C20*(1+'Property Summary'!$L$18)^(Rents!EV$2-1),'Res Rent Roll'!$I20*'Res Rent Roll'!$C20*(1+'Property Summary'!$L$18)^(Rents!EV$2-1)))</f>
        <v/>
      </c>
      <c r="EW20" s="47" t="str">
        <f>IF('Res Rent Roll'!$B20="","",IF(Rents!EW$3&lt;'Res Rent Roll'!$J20,'Res Rent Roll'!$H20*'Res Rent Roll'!$C20*(1+'Property Summary'!$L$18)^(Rents!EW$2-1),'Res Rent Roll'!$I20*'Res Rent Roll'!$C20*(1+'Property Summary'!$L$18)^(Rents!EW$2-1)))</f>
        <v/>
      </c>
      <c r="EX20" s="47" t="str">
        <f>IF('Res Rent Roll'!$B20="","",IF(Rents!EX$3&lt;'Res Rent Roll'!$J20,'Res Rent Roll'!$H20*'Res Rent Roll'!$C20*(1+'Property Summary'!$L$18)^(Rents!EX$2-1),'Res Rent Roll'!$I20*'Res Rent Roll'!$C20*(1+'Property Summary'!$L$18)^(Rents!EX$2-1)))</f>
        <v/>
      </c>
      <c r="EY20" s="47" t="str">
        <f>IF('Res Rent Roll'!$B20="","",IF(Rents!EY$3&lt;'Res Rent Roll'!$J20,'Res Rent Roll'!$H20*'Res Rent Roll'!$C20*(1+'Property Summary'!$L$18)^(Rents!EY$2-1),'Res Rent Roll'!$I20*'Res Rent Roll'!$C20*(1+'Property Summary'!$L$18)^(Rents!EY$2-1)))</f>
        <v/>
      </c>
      <c r="EZ20" s="47" t="str">
        <f>IF('Res Rent Roll'!$B20="","",IF(Rents!EZ$3&lt;'Res Rent Roll'!$J20,'Res Rent Roll'!$H20*'Res Rent Roll'!$C20*(1+'Property Summary'!$L$18)^(Rents!EZ$2-1),'Res Rent Roll'!$I20*'Res Rent Roll'!$C20*(1+'Property Summary'!$L$18)^(Rents!EZ$2-1)))</f>
        <v/>
      </c>
      <c r="FA20" s="47" t="str">
        <f>IF('Res Rent Roll'!$B20="","",IF(Rents!FA$3&lt;'Res Rent Roll'!$J20,'Res Rent Roll'!$H20*'Res Rent Roll'!$C20*(1+'Property Summary'!$L$18)^(Rents!FA$2-1),'Res Rent Roll'!$I20*'Res Rent Roll'!$C20*(1+'Property Summary'!$L$18)^(Rents!FA$2-1)))</f>
        <v/>
      </c>
      <c r="FB20" s="47" t="str">
        <f>IF('Res Rent Roll'!$B20="","",IF(Rents!FB$3&lt;'Res Rent Roll'!$J20,'Res Rent Roll'!$H20*'Res Rent Roll'!$C20*(1+'Property Summary'!$L$18)^(Rents!FB$2-1),'Res Rent Roll'!$I20*'Res Rent Roll'!$C20*(1+'Property Summary'!$L$18)^(Rents!FB$2-1)))</f>
        <v/>
      </c>
      <c r="FC20" s="47" t="str">
        <f>IF('Res Rent Roll'!$B20="","",IF(Rents!FC$3&lt;'Res Rent Roll'!$J20,'Res Rent Roll'!$H20*'Res Rent Roll'!$C20*(1+'Property Summary'!$L$18)^(Rents!FC$2-1),'Res Rent Roll'!$I20*'Res Rent Roll'!$C20*(1+'Property Summary'!$L$18)^(Rents!FC$2-1)))</f>
        <v/>
      </c>
      <c r="FD20" s="47" t="str">
        <f>IF('Res Rent Roll'!$B20="","",IF(Rents!FD$3&lt;'Res Rent Roll'!$J20,'Res Rent Roll'!$H20*'Res Rent Roll'!$C20*(1+'Property Summary'!$L$18)^(Rents!FD$2-1),'Res Rent Roll'!$I20*'Res Rent Roll'!$C20*(1+'Property Summary'!$L$18)^(Rents!FD$2-1)))</f>
        <v/>
      </c>
      <c r="FE20" s="47" t="str">
        <f>IF('Res Rent Roll'!$B20="","",IF(Rents!FE$3&lt;'Res Rent Roll'!$J20,'Res Rent Roll'!$H20*'Res Rent Roll'!$C20*(1+'Property Summary'!$L$18)^(Rents!FE$2-1),'Res Rent Roll'!$I20*'Res Rent Roll'!$C20*(1+'Property Summary'!$L$18)^(Rents!FE$2-1)))</f>
        <v/>
      </c>
      <c r="FF20" s="47" t="str">
        <f>IF('Res Rent Roll'!$B20="","",IF(Rents!FF$3&lt;'Res Rent Roll'!$J20,'Res Rent Roll'!$H20*'Res Rent Roll'!$C20*(1+'Property Summary'!$L$18)^(Rents!FF$2-1),'Res Rent Roll'!$I20*'Res Rent Roll'!$C20*(1+'Property Summary'!$L$18)^(Rents!FF$2-1)))</f>
        <v/>
      </c>
      <c r="FG20" s="47" t="str">
        <f>IF('Res Rent Roll'!$B20="","",IF(Rents!FG$3&lt;'Res Rent Roll'!$J20,'Res Rent Roll'!$H20*'Res Rent Roll'!$C20*(1+'Property Summary'!$L$18)^(Rents!FG$2-1),'Res Rent Roll'!$I20*'Res Rent Roll'!$C20*(1+'Property Summary'!$L$18)^(Rents!FG$2-1)))</f>
        <v/>
      </c>
      <c r="FH20" s="47" t="str">
        <f>IF('Res Rent Roll'!$B20="","",IF(Rents!FH$3&lt;'Res Rent Roll'!$J20,'Res Rent Roll'!$H20*'Res Rent Roll'!$C20*(1+'Property Summary'!$L$18)^(Rents!FH$2-1),'Res Rent Roll'!$I20*'Res Rent Roll'!$C20*(1+'Property Summary'!$L$18)^(Rents!FH$2-1)))</f>
        <v/>
      </c>
      <c r="FI20" s="47" t="str">
        <f>IF('Res Rent Roll'!$B20="","",IF(Rents!FI$3&lt;'Res Rent Roll'!$J20,'Res Rent Roll'!$H20*'Res Rent Roll'!$C20*(1+'Property Summary'!$L$18)^(Rents!FI$2-1),'Res Rent Roll'!$I20*'Res Rent Roll'!$C20*(1+'Property Summary'!$L$18)^(Rents!FI$2-1)))</f>
        <v/>
      </c>
      <c r="FJ20" s="47" t="str">
        <f>IF('Res Rent Roll'!$B20="","",IF(Rents!FJ$3&lt;'Res Rent Roll'!$J20,'Res Rent Roll'!$H20*'Res Rent Roll'!$C20*(1+'Property Summary'!$L$18)^(Rents!FJ$2-1),'Res Rent Roll'!$I20*'Res Rent Roll'!$C20*(1+'Property Summary'!$L$18)^(Rents!FJ$2-1)))</f>
        <v/>
      </c>
      <c r="FK20" s="47" t="str">
        <f>IF('Res Rent Roll'!$B20="","",IF(Rents!FK$3&lt;'Res Rent Roll'!$J20,'Res Rent Roll'!$H20*'Res Rent Roll'!$C20*(1+'Property Summary'!$L$18)^(Rents!FK$2-1),'Res Rent Roll'!$I20*'Res Rent Roll'!$C20*(1+'Property Summary'!$L$18)^(Rents!FK$2-1)))</f>
        <v/>
      </c>
      <c r="FL20" s="47" t="str">
        <f>IF('Res Rent Roll'!$B20="","",IF(Rents!FL$3&lt;'Res Rent Roll'!$J20,'Res Rent Roll'!$H20*'Res Rent Roll'!$C20*(1+'Property Summary'!$L$18)^(Rents!FL$2-1),'Res Rent Roll'!$I20*'Res Rent Roll'!$C20*(1+'Property Summary'!$L$18)^(Rents!FL$2-1)))</f>
        <v/>
      </c>
      <c r="FM20" s="47" t="str">
        <f>IF('Res Rent Roll'!$B20="","",IF(Rents!FM$3&lt;'Res Rent Roll'!$J20,'Res Rent Roll'!$H20*'Res Rent Roll'!$C20*(1+'Property Summary'!$L$18)^(Rents!FM$2-1),'Res Rent Roll'!$I20*'Res Rent Roll'!$C20*(1+'Property Summary'!$L$18)^(Rents!FM$2-1)))</f>
        <v/>
      </c>
      <c r="FN20" s="47" t="str">
        <f>IF('Res Rent Roll'!$B20="","",IF(Rents!FN$3&lt;'Res Rent Roll'!$J20,'Res Rent Roll'!$H20*'Res Rent Roll'!$C20*(1+'Property Summary'!$L$18)^(Rents!FN$2-1),'Res Rent Roll'!$I20*'Res Rent Roll'!$C20*(1+'Property Summary'!$L$18)^(Rents!FN$2-1)))</f>
        <v/>
      </c>
      <c r="FO20" s="47" t="str">
        <f>IF('Res Rent Roll'!$B20="","",IF(Rents!FO$3&lt;'Res Rent Roll'!$J20,'Res Rent Roll'!$H20*'Res Rent Roll'!$C20*(1+'Property Summary'!$L$18)^(Rents!FO$2-1),'Res Rent Roll'!$I20*'Res Rent Roll'!$C20*(1+'Property Summary'!$L$18)^(Rents!FO$2-1)))</f>
        <v/>
      </c>
      <c r="FP20" s="47" t="str">
        <f>IF('Res Rent Roll'!$B20="","",IF(Rents!FP$3&lt;'Res Rent Roll'!$J20,'Res Rent Roll'!$H20*'Res Rent Roll'!$C20*(1+'Property Summary'!$L$18)^(Rents!FP$2-1),'Res Rent Roll'!$I20*'Res Rent Roll'!$C20*(1+'Property Summary'!$L$18)^(Rents!FP$2-1)))</f>
        <v/>
      </c>
      <c r="FQ20" s="47" t="str">
        <f>IF('Res Rent Roll'!$B20="","",IF(Rents!FQ$3&lt;'Res Rent Roll'!$J20,'Res Rent Roll'!$H20*'Res Rent Roll'!$C20*(1+'Property Summary'!$L$18)^(Rents!FQ$2-1),'Res Rent Roll'!$I20*'Res Rent Roll'!$C20*(1+'Property Summary'!$L$18)^(Rents!FQ$2-1)))</f>
        <v/>
      </c>
      <c r="FR20" s="47" t="str">
        <f>IF('Res Rent Roll'!$B20="","",IF(Rents!FR$3&lt;'Res Rent Roll'!$J20,'Res Rent Roll'!$H20*'Res Rent Roll'!$C20*(1+'Property Summary'!$L$18)^(Rents!FR$2-1),'Res Rent Roll'!$I20*'Res Rent Roll'!$C20*(1+'Property Summary'!$L$18)^(Rents!FR$2-1)))</f>
        <v/>
      </c>
      <c r="FS20" s="47" t="str">
        <f>IF('Res Rent Roll'!$B20="","",IF(Rents!FS$3&lt;'Res Rent Roll'!$J20,'Res Rent Roll'!$H20*'Res Rent Roll'!$C20*(1+'Property Summary'!$L$18)^(Rents!FS$2-1),'Res Rent Roll'!$I20*'Res Rent Roll'!$C20*(1+'Property Summary'!$L$18)^(Rents!FS$2-1)))</f>
        <v/>
      </c>
      <c r="FT20" s="47" t="str">
        <f>IF('Res Rent Roll'!$B20="","",IF(Rents!FT$3&lt;'Res Rent Roll'!$J20,'Res Rent Roll'!$H20*'Res Rent Roll'!$C20*(1+'Property Summary'!$L$18)^(Rents!FT$2-1),'Res Rent Roll'!$I20*'Res Rent Roll'!$C20*(1+'Property Summary'!$L$18)^(Rents!FT$2-1)))</f>
        <v/>
      </c>
      <c r="FU20" s="47" t="str">
        <f>IF('Res Rent Roll'!$B20="","",IF(Rents!FU$3&lt;'Res Rent Roll'!$J20,'Res Rent Roll'!$H20*'Res Rent Roll'!$C20*(1+'Property Summary'!$L$18)^(Rents!FU$2-1),'Res Rent Roll'!$I20*'Res Rent Roll'!$C20*(1+'Property Summary'!$L$18)^(Rents!FU$2-1)))</f>
        <v/>
      </c>
      <c r="FV20" s="47" t="str">
        <f>IF('Res Rent Roll'!$B20="","",IF(Rents!FV$3&lt;'Res Rent Roll'!$J20,'Res Rent Roll'!$H20*'Res Rent Roll'!$C20*(1+'Property Summary'!$L$18)^(Rents!FV$2-1),'Res Rent Roll'!$I20*'Res Rent Roll'!$C20*(1+'Property Summary'!$L$18)^(Rents!FV$2-1)))</f>
        <v/>
      </c>
      <c r="FW20" s="47" t="str">
        <f>IF('Res Rent Roll'!$B20="","",IF(Rents!FW$3&lt;'Res Rent Roll'!$J20,'Res Rent Roll'!$H20*'Res Rent Roll'!$C20*(1+'Property Summary'!$L$18)^(Rents!FW$2-1),'Res Rent Roll'!$I20*'Res Rent Roll'!$C20*(1+'Property Summary'!$L$18)^(Rents!FW$2-1)))</f>
        <v/>
      </c>
      <c r="FX20" s="47" t="str">
        <f>IF('Res Rent Roll'!$B20="","",IF(Rents!FX$3&lt;'Res Rent Roll'!$J20,'Res Rent Roll'!$H20*'Res Rent Roll'!$C20*(1+'Property Summary'!$L$18)^(Rents!FX$2-1),'Res Rent Roll'!$I20*'Res Rent Roll'!$C20*(1+'Property Summary'!$L$18)^(Rents!FX$2-1)))</f>
        <v/>
      </c>
      <c r="FY20" s="47" t="str">
        <f>IF('Res Rent Roll'!$B20="","",IF(Rents!FY$3&lt;'Res Rent Roll'!$J20,'Res Rent Roll'!$H20*'Res Rent Roll'!$C20*(1+'Property Summary'!$L$18)^(Rents!FY$2-1),'Res Rent Roll'!$I20*'Res Rent Roll'!$C20*(1+'Property Summary'!$L$18)^(Rents!FY$2-1)))</f>
        <v/>
      </c>
      <c r="FZ20" s="47" t="str">
        <f>IF('Res Rent Roll'!$B20="","",IF(Rents!FZ$3&lt;'Res Rent Roll'!$J20,'Res Rent Roll'!$H20*'Res Rent Roll'!$C20*(1+'Property Summary'!$L$18)^(Rents!FZ$2-1),'Res Rent Roll'!$I20*'Res Rent Roll'!$C20*(1+'Property Summary'!$L$18)^(Rents!FZ$2-1)))</f>
        <v/>
      </c>
      <c r="GA20" s="48" t="str">
        <f>IF('Res Rent Roll'!$B20="","",IF(Rents!GA$3&lt;'Res Rent Roll'!$J20,'Res Rent Roll'!$H20*'Res Rent Roll'!$C20*(1+'Property Summary'!$L$18)^(Rents!GA$2-1),'Res Rent Roll'!$I20*'Res Rent Roll'!$C20*(1+'Property Summary'!$L$18)^(Rents!GA$2-1)))</f>
        <v/>
      </c>
    </row>
    <row r="21" spans="2:183" x14ac:dyDescent="0.3">
      <c r="B21" s="42" t="str">
        <f>IF('Res Rent Roll'!$B21="","",'Res Rent Roll'!$B21)</f>
        <v/>
      </c>
      <c r="C21" s="43"/>
      <c r="D21" s="47" t="str">
        <f>IF('Res Rent Roll'!$B21="","",IF(Rents!D$3&lt;'Res Rent Roll'!$J21,'Res Rent Roll'!$H21*'Res Rent Roll'!$C21*(1+'Property Summary'!$L$18)^(Rents!D$2-1),'Res Rent Roll'!$I21*'Res Rent Roll'!$C21*(1+'Property Summary'!$L$18)^(Rents!D$2-1)))</f>
        <v/>
      </c>
      <c r="E21" s="47" t="str">
        <f>IF('Res Rent Roll'!$B21="","",IF(Rents!E$3&lt;'Res Rent Roll'!$J21,'Res Rent Roll'!$H21*'Res Rent Roll'!$C21*(1+'Property Summary'!$L$18)^(Rents!E$2-1),'Res Rent Roll'!$I21*'Res Rent Roll'!$C21*(1+'Property Summary'!$L$18)^(Rents!E$2-1)))</f>
        <v/>
      </c>
      <c r="F21" s="47" t="str">
        <f>IF('Res Rent Roll'!$B21="","",IF(Rents!F$3&lt;'Res Rent Roll'!$J21,'Res Rent Roll'!$H21*'Res Rent Roll'!$C21*(1+'Property Summary'!$L$18)^(Rents!F$2-1),'Res Rent Roll'!$I21*'Res Rent Roll'!$C21*(1+'Property Summary'!$L$18)^(Rents!F$2-1)))</f>
        <v/>
      </c>
      <c r="G21" s="47" t="str">
        <f>IF('Res Rent Roll'!$B21="","",IF(Rents!G$3&lt;'Res Rent Roll'!$J21,'Res Rent Roll'!$H21*'Res Rent Roll'!$C21*(1+'Property Summary'!$L$18)^(Rents!G$2-1),'Res Rent Roll'!$I21*'Res Rent Roll'!$C21*(1+'Property Summary'!$L$18)^(Rents!G$2-1)))</f>
        <v/>
      </c>
      <c r="H21" s="47" t="str">
        <f>IF('Res Rent Roll'!$B21="","",IF(Rents!H$3&lt;'Res Rent Roll'!$J21,'Res Rent Roll'!$H21*'Res Rent Roll'!$C21*(1+'Property Summary'!$L$18)^(Rents!H$2-1),'Res Rent Roll'!$I21*'Res Rent Roll'!$C21*(1+'Property Summary'!$L$18)^(Rents!H$2-1)))</f>
        <v/>
      </c>
      <c r="I21" s="47" t="str">
        <f>IF('Res Rent Roll'!$B21="","",IF(Rents!I$3&lt;'Res Rent Roll'!$J21,'Res Rent Roll'!$H21*'Res Rent Roll'!$C21*(1+'Property Summary'!$L$18)^(Rents!I$2-1),'Res Rent Roll'!$I21*'Res Rent Roll'!$C21*(1+'Property Summary'!$L$18)^(Rents!I$2-1)))</f>
        <v/>
      </c>
      <c r="J21" s="47" t="str">
        <f>IF('Res Rent Roll'!$B21="","",IF(Rents!J$3&lt;'Res Rent Roll'!$J21,'Res Rent Roll'!$H21*'Res Rent Roll'!$C21*(1+'Property Summary'!$L$18)^(Rents!J$2-1),'Res Rent Roll'!$I21*'Res Rent Roll'!$C21*(1+'Property Summary'!$L$18)^(Rents!J$2-1)))</f>
        <v/>
      </c>
      <c r="K21" s="47" t="str">
        <f>IF('Res Rent Roll'!$B21="","",IF(Rents!K$3&lt;'Res Rent Roll'!$J21,'Res Rent Roll'!$H21*'Res Rent Roll'!$C21*(1+'Property Summary'!$L$18)^(Rents!K$2-1),'Res Rent Roll'!$I21*'Res Rent Roll'!$C21*(1+'Property Summary'!$L$18)^(Rents!K$2-1)))</f>
        <v/>
      </c>
      <c r="L21" s="47" t="str">
        <f>IF('Res Rent Roll'!$B21="","",IF(Rents!L$3&lt;'Res Rent Roll'!$J21,'Res Rent Roll'!$H21*'Res Rent Roll'!$C21*(1+'Property Summary'!$L$18)^(Rents!L$2-1),'Res Rent Roll'!$I21*'Res Rent Roll'!$C21*(1+'Property Summary'!$L$18)^(Rents!L$2-1)))</f>
        <v/>
      </c>
      <c r="M21" s="47" t="str">
        <f>IF('Res Rent Roll'!$B21="","",IF(Rents!M$3&lt;'Res Rent Roll'!$J21,'Res Rent Roll'!$H21*'Res Rent Roll'!$C21*(1+'Property Summary'!$L$18)^(Rents!M$2-1),'Res Rent Roll'!$I21*'Res Rent Roll'!$C21*(1+'Property Summary'!$L$18)^(Rents!M$2-1)))</f>
        <v/>
      </c>
      <c r="N21" s="47" t="str">
        <f>IF('Res Rent Roll'!$B21="","",IF(Rents!N$3&lt;'Res Rent Roll'!$J21,'Res Rent Roll'!$H21*'Res Rent Roll'!$C21*(1+'Property Summary'!$L$18)^(Rents!N$2-1),'Res Rent Roll'!$I21*'Res Rent Roll'!$C21*(1+'Property Summary'!$L$18)^(Rents!N$2-1)))</f>
        <v/>
      </c>
      <c r="O21" s="47" t="str">
        <f>IF('Res Rent Roll'!$B21="","",IF(Rents!O$3&lt;'Res Rent Roll'!$J21,'Res Rent Roll'!$H21*'Res Rent Roll'!$C21*(1+'Property Summary'!$L$18)^(Rents!O$2-1),'Res Rent Roll'!$I21*'Res Rent Roll'!$C21*(1+'Property Summary'!$L$18)^(Rents!O$2-1)))</f>
        <v/>
      </c>
      <c r="P21" s="47" t="str">
        <f>IF('Res Rent Roll'!$B21="","",IF(Rents!P$3&lt;'Res Rent Roll'!$J21,'Res Rent Roll'!$H21*'Res Rent Roll'!$C21*(1+'Property Summary'!$L$18)^(Rents!P$2-1),'Res Rent Roll'!$I21*'Res Rent Roll'!$C21*(1+'Property Summary'!$L$18)^(Rents!P$2-1)))</f>
        <v/>
      </c>
      <c r="Q21" s="47" t="str">
        <f>IF('Res Rent Roll'!$B21="","",IF(Rents!Q$3&lt;'Res Rent Roll'!$J21,'Res Rent Roll'!$H21*'Res Rent Roll'!$C21*(1+'Property Summary'!$L$18)^(Rents!Q$2-1),'Res Rent Roll'!$I21*'Res Rent Roll'!$C21*(1+'Property Summary'!$L$18)^(Rents!Q$2-1)))</f>
        <v/>
      </c>
      <c r="R21" s="47" t="str">
        <f>IF('Res Rent Roll'!$B21="","",IF(Rents!R$3&lt;'Res Rent Roll'!$J21,'Res Rent Roll'!$H21*'Res Rent Roll'!$C21*(1+'Property Summary'!$L$18)^(Rents!R$2-1),'Res Rent Roll'!$I21*'Res Rent Roll'!$C21*(1+'Property Summary'!$L$18)^(Rents!R$2-1)))</f>
        <v/>
      </c>
      <c r="S21" s="47" t="str">
        <f>IF('Res Rent Roll'!$B21="","",IF(Rents!S$3&lt;'Res Rent Roll'!$J21,'Res Rent Roll'!$H21*'Res Rent Roll'!$C21*(1+'Property Summary'!$L$18)^(Rents!S$2-1),'Res Rent Roll'!$I21*'Res Rent Roll'!$C21*(1+'Property Summary'!$L$18)^(Rents!S$2-1)))</f>
        <v/>
      </c>
      <c r="T21" s="47" t="str">
        <f>IF('Res Rent Roll'!$B21="","",IF(Rents!T$3&lt;'Res Rent Roll'!$J21,'Res Rent Roll'!$H21*'Res Rent Roll'!$C21*(1+'Property Summary'!$L$18)^(Rents!T$2-1),'Res Rent Roll'!$I21*'Res Rent Roll'!$C21*(1+'Property Summary'!$L$18)^(Rents!T$2-1)))</f>
        <v/>
      </c>
      <c r="U21" s="47" t="str">
        <f>IF('Res Rent Roll'!$B21="","",IF(Rents!U$3&lt;'Res Rent Roll'!$J21,'Res Rent Roll'!$H21*'Res Rent Roll'!$C21*(1+'Property Summary'!$L$18)^(Rents!U$2-1),'Res Rent Roll'!$I21*'Res Rent Roll'!$C21*(1+'Property Summary'!$L$18)^(Rents!U$2-1)))</f>
        <v/>
      </c>
      <c r="V21" s="47" t="str">
        <f>IF('Res Rent Roll'!$B21="","",IF(Rents!V$3&lt;'Res Rent Roll'!$J21,'Res Rent Roll'!$H21*'Res Rent Roll'!$C21*(1+'Property Summary'!$L$18)^(Rents!V$2-1),'Res Rent Roll'!$I21*'Res Rent Roll'!$C21*(1+'Property Summary'!$L$18)^(Rents!V$2-1)))</f>
        <v/>
      </c>
      <c r="W21" s="47" t="str">
        <f>IF('Res Rent Roll'!$B21="","",IF(Rents!W$3&lt;'Res Rent Roll'!$J21,'Res Rent Roll'!$H21*'Res Rent Roll'!$C21*(1+'Property Summary'!$L$18)^(Rents!W$2-1),'Res Rent Roll'!$I21*'Res Rent Roll'!$C21*(1+'Property Summary'!$L$18)^(Rents!W$2-1)))</f>
        <v/>
      </c>
      <c r="X21" s="47" t="str">
        <f>IF('Res Rent Roll'!$B21="","",IF(Rents!X$3&lt;'Res Rent Roll'!$J21,'Res Rent Roll'!$H21*'Res Rent Roll'!$C21*(1+'Property Summary'!$L$18)^(Rents!X$2-1),'Res Rent Roll'!$I21*'Res Rent Roll'!$C21*(1+'Property Summary'!$L$18)^(Rents!X$2-1)))</f>
        <v/>
      </c>
      <c r="Y21" s="47" t="str">
        <f>IF('Res Rent Roll'!$B21="","",IF(Rents!Y$3&lt;'Res Rent Roll'!$J21,'Res Rent Roll'!$H21*'Res Rent Roll'!$C21*(1+'Property Summary'!$L$18)^(Rents!Y$2-1),'Res Rent Roll'!$I21*'Res Rent Roll'!$C21*(1+'Property Summary'!$L$18)^(Rents!Y$2-1)))</f>
        <v/>
      </c>
      <c r="Z21" s="47" t="str">
        <f>IF('Res Rent Roll'!$B21="","",IF(Rents!Z$3&lt;'Res Rent Roll'!$J21,'Res Rent Roll'!$H21*'Res Rent Roll'!$C21*(1+'Property Summary'!$L$18)^(Rents!Z$2-1),'Res Rent Roll'!$I21*'Res Rent Roll'!$C21*(1+'Property Summary'!$L$18)^(Rents!Z$2-1)))</f>
        <v/>
      </c>
      <c r="AA21" s="47" t="str">
        <f>IF('Res Rent Roll'!$B21="","",IF(Rents!AA$3&lt;'Res Rent Roll'!$J21,'Res Rent Roll'!$H21*'Res Rent Roll'!$C21*(1+'Property Summary'!$L$18)^(Rents!AA$2-1),'Res Rent Roll'!$I21*'Res Rent Roll'!$C21*(1+'Property Summary'!$L$18)^(Rents!AA$2-1)))</f>
        <v/>
      </c>
      <c r="AB21" s="47" t="str">
        <f>IF('Res Rent Roll'!$B21="","",IF(Rents!AB$3&lt;'Res Rent Roll'!$J21,'Res Rent Roll'!$H21*'Res Rent Roll'!$C21*(1+'Property Summary'!$L$18)^(Rents!AB$2-1),'Res Rent Roll'!$I21*'Res Rent Roll'!$C21*(1+'Property Summary'!$L$18)^(Rents!AB$2-1)))</f>
        <v/>
      </c>
      <c r="AC21" s="47" t="str">
        <f>IF('Res Rent Roll'!$B21="","",IF(Rents!AC$3&lt;'Res Rent Roll'!$J21,'Res Rent Roll'!$H21*'Res Rent Roll'!$C21*(1+'Property Summary'!$L$18)^(Rents!AC$2-1),'Res Rent Roll'!$I21*'Res Rent Roll'!$C21*(1+'Property Summary'!$L$18)^(Rents!AC$2-1)))</f>
        <v/>
      </c>
      <c r="AD21" s="47" t="str">
        <f>IF('Res Rent Roll'!$B21="","",IF(Rents!AD$3&lt;'Res Rent Roll'!$J21,'Res Rent Roll'!$H21*'Res Rent Roll'!$C21*(1+'Property Summary'!$L$18)^(Rents!AD$2-1),'Res Rent Roll'!$I21*'Res Rent Roll'!$C21*(1+'Property Summary'!$L$18)^(Rents!AD$2-1)))</f>
        <v/>
      </c>
      <c r="AE21" s="47" t="str">
        <f>IF('Res Rent Roll'!$B21="","",IF(Rents!AE$3&lt;'Res Rent Roll'!$J21,'Res Rent Roll'!$H21*'Res Rent Roll'!$C21*(1+'Property Summary'!$L$18)^(Rents!AE$2-1),'Res Rent Roll'!$I21*'Res Rent Roll'!$C21*(1+'Property Summary'!$L$18)^(Rents!AE$2-1)))</f>
        <v/>
      </c>
      <c r="AF21" s="47" t="str">
        <f>IF('Res Rent Roll'!$B21="","",IF(Rents!AF$3&lt;'Res Rent Roll'!$J21,'Res Rent Roll'!$H21*'Res Rent Roll'!$C21*(1+'Property Summary'!$L$18)^(Rents!AF$2-1),'Res Rent Roll'!$I21*'Res Rent Roll'!$C21*(1+'Property Summary'!$L$18)^(Rents!AF$2-1)))</f>
        <v/>
      </c>
      <c r="AG21" s="47" t="str">
        <f>IF('Res Rent Roll'!$B21="","",IF(Rents!AG$3&lt;'Res Rent Roll'!$J21,'Res Rent Roll'!$H21*'Res Rent Roll'!$C21*(1+'Property Summary'!$L$18)^(Rents!AG$2-1),'Res Rent Roll'!$I21*'Res Rent Roll'!$C21*(1+'Property Summary'!$L$18)^(Rents!AG$2-1)))</f>
        <v/>
      </c>
      <c r="AH21" s="47" t="str">
        <f>IF('Res Rent Roll'!$B21="","",IF(Rents!AH$3&lt;'Res Rent Roll'!$J21,'Res Rent Roll'!$H21*'Res Rent Roll'!$C21*(1+'Property Summary'!$L$18)^(Rents!AH$2-1),'Res Rent Roll'!$I21*'Res Rent Roll'!$C21*(1+'Property Summary'!$L$18)^(Rents!AH$2-1)))</f>
        <v/>
      </c>
      <c r="AI21" s="47" t="str">
        <f>IF('Res Rent Roll'!$B21="","",IF(Rents!AI$3&lt;'Res Rent Roll'!$J21,'Res Rent Roll'!$H21*'Res Rent Roll'!$C21*(1+'Property Summary'!$L$18)^(Rents!AI$2-1),'Res Rent Roll'!$I21*'Res Rent Roll'!$C21*(1+'Property Summary'!$L$18)^(Rents!AI$2-1)))</f>
        <v/>
      </c>
      <c r="AJ21" s="47" t="str">
        <f>IF('Res Rent Roll'!$B21="","",IF(Rents!AJ$3&lt;'Res Rent Roll'!$J21,'Res Rent Roll'!$H21*'Res Rent Roll'!$C21*(1+'Property Summary'!$L$18)^(Rents!AJ$2-1),'Res Rent Roll'!$I21*'Res Rent Roll'!$C21*(1+'Property Summary'!$L$18)^(Rents!AJ$2-1)))</f>
        <v/>
      </c>
      <c r="AK21" s="47" t="str">
        <f>IF('Res Rent Roll'!$B21="","",IF(Rents!AK$3&lt;'Res Rent Roll'!$J21,'Res Rent Roll'!$H21*'Res Rent Roll'!$C21*(1+'Property Summary'!$L$18)^(Rents!AK$2-1),'Res Rent Roll'!$I21*'Res Rent Roll'!$C21*(1+'Property Summary'!$L$18)^(Rents!AK$2-1)))</f>
        <v/>
      </c>
      <c r="AL21" s="47" t="str">
        <f>IF('Res Rent Roll'!$B21="","",IF(Rents!AL$3&lt;'Res Rent Roll'!$J21,'Res Rent Roll'!$H21*'Res Rent Roll'!$C21*(1+'Property Summary'!$L$18)^(Rents!AL$2-1),'Res Rent Roll'!$I21*'Res Rent Roll'!$C21*(1+'Property Summary'!$L$18)^(Rents!AL$2-1)))</f>
        <v/>
      </c>
      <c r="AM21" s="47" t="str">
        <f>IF('Res Rent Roll'!$B21="","",IF(Rents!AM$3&lt;'Res Rent Roll'!$J21,'Res Rent Roll'!$H21*'Res Rent Roll'!$C21*(1+'Property Summary'!$L$18)^(Rents!AM$2-1),'Res Rent Roll'!$I21*'Res Rent Roll'!$C21*(1+'Property Summary'!$L$18)^(Rents!AM$2-1)))</f>
        <v/>
      </c>
      <c r="AN21" s="47" t="str">
        <f>IF('Res Rent Roll'!$B21="","",IF(Rents!AN$3&lt;'Res Rent Roll'!$J21,'Res Rent Roll'!$H21*'Res Rent Roll'!$C21*(1+'Property Summary'!$L$18)^(Rents!AN$2-1),'Res Rent Roll'!$I21*'Res Rent Roll'!$C21*(1+'Property Summary'!$L$18)^(Rents!AN$2-1)))</f>
        <v/>
      </c>
      <c r="AO21" s="47" t="str">
        <f>IF('Res Rent Roll'!$B21="","",IF(Rents!AO$3&lt;'Res Rent Roll'!$J21,'Res Rent Roll'!$H21*'Res Rent Roll'!$C21*(1+'Property Summary'!$L$18)^(Rents!AO$2-1),'Res Rent Roll'!$I21*'Res Rent Roll'!$C21*(1+'Property Summary'!$L$18)^(Rents!AO$2-1)))</f>
        <v/>
      </c>
      <c r="AP21" s="47" t="str">
        <f>IF('Res Rent Roll'!$B21="","",IF(Rents!AP$3&lt;'Res Rent Roll'!$J21,'Res Rent Roll'!$H21*'Res Rent Roll'!$C21*(1+'Property Summary'!$L$18)^(Rents!AP$2-1),'Res Rent Roll'!$I21*'Res Rent Roll'!$C21*(1+'Property Summary'!$L$18)^(Rents!AP$2-1)))</f>
        <v/>
      </c>
      <c r="AQ21" s="47" t="str">
        <f>IF('Res Rent Roll'!$B21="","",IF(Rents!AQ$3&lt;'Res Rent Roll'!$J21,'Res Rent Roll'!$H21*'Res Rent Roll'!$C21*(1+'Property Summary'!$L$18)^(Rents!AQ$2-1),'Res Rent Roll'!$I21*'Res Rent Roll'!$C21*(1+'Property Summary'!$L$18)^(Rents!AQ$2-1)))</f>
        <v/>
      </c>
      <c r="AR21" s="47" t="str">
        <f>IF('Res Rent Roll'!$B21="","",IF(Rents!AR$3&lt;'Res Rent Roll'!$J21,'Res Rent Roll'!$H21*'Res Rent Roll'!$C21*(1+'Property Summary'!$L$18)^(Rents!AR$2-1),'Res Rent Roll'!$I21*'Res Rent Roll'!$C21*(1+'Property Summary'!$L$18)^(Rents!AR$2-1)))</f>
        <v/>
      </c>
      <c r="AS21" s="47" t="str">
        <f>IF('Res Rent Roll'!$B21="","",IF(Rents!AS$3&lt;'Res Rent Roll'!$J21,'Res Rent Roll'!$H21*'Res Rent Roll'!$C21*(1+'Property Summary'!$L$18)^(Rents!AS$2-1),'Res Rent Roll'!$I21*'Res Rent Roll'!$C21*(1+'Property Summary'!$L$18)^(Rents!AS$2-1)))</f>
        <v/>
      </c>
      <c r="AT21" s="47" t="str">
        <f>IF('Res Rent Roll'!$B21="","",IF(Rents!AT$3&lt;'Res Rent Roll'!$J21,'Res Rent Roll'!$H21*'Res Rent Roll'!$C21*(1+'Property Summary'!$L$18)^(Rents!AT$2-1),'Res Rent Roll'!$I21*'Res Rent Roll'!$C21*(1+'Property Summary'!$L$18)^(Rents!AT$2-1)))</f>
        <v/>
      </c>
      <c r="AU21" s="47" t="str">
        <f>IF('Res Rent Roll'!$B21="","",IF(Rents!AU$3&lt;'Res Rent Roll'!$J21,'Res Rent Roll'!$H21*'Res Rent Roll'!$C21*(1+'Property Summary'!$L$18)^(Rents!AU$2-1),'Res Rent Roll'!$I21*'Res Rent Roll'!$C21*(1+'Property Summary'!$L$18)^(Rents!AU$2-1)))</f>
        <v/>
      </c>
      <c r="AV21" s="47" t="str">
        <f>IF('Res Rent Roll'!$B21="","",IF(Rents!AV$3&lt;'Res Rent Roll'!$J21,'Res Rent Roll'!$H21*'Res Rent Roll'!$C21*(1+'Property Summary'!$L$18)^(Rents!AV$2-1),'Res Rent Roll'!$I21*'Res Rent Roll'!$C21*(1+'Property Summary'!$L$18)^(Rents!AV$2-1)))</f>
        <v/>
      </c>
      <c r="AW21" s="47" t="str">
        <f>IF('Res Rent Roll'!$B21="","",IF(Rents!AW$3&lt;'Res Rent Roll'!$J21,'Res Rent Roll'!$H21*'Res Rent Roll'!$C21*(1+'Property Summary'!$L$18)^(Rents!AW$2-1),'Res Rent Roll'!$I21*'Res Rent Roll'!$C21*(1+'Property Summary'!$L$18)^(Rents!AW$2-1)))</f>
        <v/>
      </c>
      <c r="AX21" s="47" t="str">
        <f>IF('Res Rent Roll'!$B21="","",IF(Rents!AX$3&lt;'Res Rent Roll'!$J21,'Res Rent Roll'!$H21*'Res Rent Roll'!$C21*(1+'Property Summary'!$L$18)^(Rents!AX$2-1),'Res Rent Roll'!$I21*'Res Rent Roll'!$C21*(1+'Property Summary'!$L$18)^(Rents!AX$2-1)))</f>
        <v/>
      </c>
      <c r="AY21" s="47" t="str">
        <f>IF('Res Rent Roll'!$B21="","",IF(Rents!AY$3&lt;'Res Rent Roll'!$J21,'Res Rent Roll'!$H21*'Res Rent Roll'!$C21*(1+'Property Summary'!$L$18)^(Rents!AY$2-1),'Res Rent Roll'!$I21*'Res Rent Roll'!$C21*(1+'Property Summary'!$L$18)^(Rents!AY$2-1)))</f>
        <v/>
      </c>
      <c r="AZ21" s="47" t="str">
        <f>IF('Res Rent Roll'!$B21="","",IF(Rents!AZ$3&lt;'Res Rent Roll'!$J21,'Res Rent Roll'!$H21*'Res Rent Roll'!$C21*(1+'Property Summary'!$L$18)^(Rents!AZ$2-1),'Res Rent Roll'!$I21*'Res Rent Roll'!$C21*(1+'Property Summary'!$L$18)^(Rents!AZ$2-1)))</f>
        <v/>
      </c>
      <c r="BA21" s="47" t="str">
        <f>IF('Res Rent Roll'!$B21="","",IF(Rents!BA$3&lt;'Res Rent Roll'!$J21,'Res Rent Roll'!$H21*'Res Rent Roll'!$C21*(1+'Property Summary'!$L$18)^(Rents!BA$2-1),'Res Rent Roll'!$I21*'Res Rent Roll'!$C21*(1+'Property Summary'!$L$18)^(Rents!BA$2-1)))</f>
        <v/>
      </c>
      <c r="BB21" s="47" t="str">
        <f>IF('Res Rent Roll'!$B21="","",IF(Rents!BB$3&lt;'Res Rent Roll'!$J21,'Res Rent Roll'!$H21*'Res Rent Roll'!$C21*(1+'Property Summary'!$L$18)^(Rents!BB$2-1),'Res Rent Roll'!$I21*'Res Rent Roll'!$C21*(1+'Property Summary'!$L$18)^(Rents!BB$2-1)))</f>
        <v/>
      </c>
      <c r="BC21" s="47" t="str">
        <f>IF('Res Rent Roll'!$B21="","",IF(Rents!BC$3&lt;'Res Rent Roll'!$J21,'Res Rent Roll'!$H21*'Res Rent Roll'!$C21*(1+'Property Summary'!$L$18)^(Rents!BC$2-1),'Res Rent Roll'!$I21*'Res Rent Roll'!$C21*(1+'Property Summary'!$L$18)^(Rents!BC$2-1)))</f>
        <v/>
      </c>
      <c r="BD21" s="47" t="str">
        <f>IF('Res Rent Roll'!$B21="","",IF(Rents!BD$3&lt;'Res Rent Roll'!$J21,'Res Rent Roll'!$H21*'Res Rent Roll'!$C21*(1+'Property Summary'!$L$18)^(Rents!BD$2-1),'Res Rent Roll'!$I21*'Res Rent Roll'!$C21*(1+'Property Summary'!$L$18)^(Rents!BD$2-1)))</f>
        <v/>
      </c>
      <c r="BE21" s="47" t="str">
        <f>IF('Res Rent Roll'!$B21="","",IF(Rents!BE$3&lt;'Res Rent Roll'!$J21,'Res Rent Roll'!$H21*'Res Rent Roll'!$C21*(1+'Property Summary'!$L$18)^(Rents!BE$2-1),'Res Rent Roll'!$I21*'Res Rent Roll'!$C21*(1+'Property Summary'!$L$18)^(Rents!BE$2-1)))</f>
        <v/>
      </c>
      <c r="BF21" s="47" t="str">
        <f>IF('Res Rent Roll'!$B21="","",IF(Rents!BF$3&lt;'Res Rent Roll'!$J21,'Res Rent Roll'!$H21*'Res Rent Roll'!$C21*(1+'Property Summary'!$L$18)^(Rents!BF$2-1),'Res Rent Roll'!$I21*'Res Rent Roll'!$C21*(1+'Property Summary'!$L$18)^(Rents!BF$2-1)))</f>
        <v/>
      </c>
      <c r="BG21" s="47" t="str">
        <f>IF('Res Rent Roll'!$B21="","",IF(Rents!BG$3&lt;'Res Rent Roll'!$J21,'Res Rent Roll'!$H21*'Res Rent Roll'!$C21*(1+'Property Summary'!$L$18)^(Rents!BG$2-1),'Res Rent Roll'!$I21*'Res Rent Roll'!$C21*(1+'Property Summary'!$L$18)^(Rents!BG$2-1)))</f>
        <v/>
      </c>
      <c r="BH21" s="47" t="str">
        <f>IF('Res Rent Roll'!$B21="","",IF(Rents!BH$3&lt;'Res Rent Roll'!$J21,'Res Rent Roll'!$H21*'Res Rent Roll'!$C21*(1+'Property Summary'!$L$18)^(Rents!BH$2-1),'Res Rent Roll'!$I21*'Res Rent Roll'!$C21*(1+'Property Summary'!$L$18)^(Rents!BH$2-1)))</f>
        <v/>
      </c>
      <c r="BI21" s="47" t="str">
        <f>IF('Res Rent Roll'!$B21="","",IF(Rents!BI$3&lt;'Res Rent Roll'!$J21,'Res Rent Roll'!$H21*'Res Rent Roll'!$C21*(1+'Property Summary'!$L$18)^(Rents!BI$2-1),'Res Rent Roll'!$I21*'Res Rent Roll'!$C21*(1+'Property Summary'!$L$18)^(Rents!BI$2-1)))</f>
        <v/>
      </c>
      <c r="BJ21" s="47" t="str">
        <f>IF('Res Rent Roll'!$B21="","",IF(Rents!BJ$3&lt;'Res Rent Roll'!$J21,'Res Rent Roll'!$H21*'Res Rent Roll'!$C21*(1+'Property Summary'!$L$18)^(Rents!BJ$2-1),'Res Rent Roll'!$I21*'Res Rent Roll'!$C21*(1+'Property Summary'!$L$18)^(Rents!BJ$2-1)))</f>
        <v/>
      </c>
      <c r="BK21" s="47" t="str">
        <f>IF('Res Rent Roll'!$B21="","",IF(Rents!BK$3&lt;'Res Rent Roll'!$J21,'Res Rent Roll'!$H21*'Res Rent Roll'!$C21*(1+'Property Summary'!$L$18)^(Rents!BK$2-1),'Res Rent Roll'!$I21*'Res Rent Roll'!$C21*(1+'Property Summary'!$L$18)^(Rents!BK$2-1)))</f>
        <v/>
      </c>
      <c r="BL21" s="47" t="str">
        <f>IF('Res Rent Roll'!$B21="","",IF(Rents!BL$3&lt;'Res Rent Roll'!$J21,'Res Rent Roll'!$H21*'Res Rent Roll'!$C21*(1+'Property Summary'!$L$18)^(Rents!BL$2-1),'Res Rent Roll'!$I21*'Res Rent Roll'!$C21*(1+'Property Summary'!$L$18)^(Rents!BL$2-1)))</f>
        <v/>
      </c>
      <c r="BM21" s="47" t="str">
        <f>IF('Res Rent Roll'!$B21="","",IF(Rents!BM$3&lt;'Res Rent Roll'!$J21,'Res Rent Roll'!$H21*'Res Rent Roll'!$C21*(1+'Property Summary'!$L$18)^(Rents!BM$2-1),'Res Rent Roll'!$I21*'Res Rent Roll'!$C21*(1+'Property Summary'!$L$18)^(Rents!BM$2-1)))</f>
        <v/>
      </c>
      <c r="BN21" s="47" t="str">
        <f>IF('Res Rent Roll'!$B21="","",IF(Rents!BN$3&lt;'Res Rent Roll'!$J21,'Res Rent Roll'!$H21*'Res Rent Roll'!$C21*(1+'Property Summary'!$L$18)^(Rents!BN$2-1),'Res Rent Roll'!$I21*'Res Rent Roll'!$C21*(1+'Property Summary'!$L$18)^(Rents!BN$2-1)))</f>
        <v/>
      </c>
      <c r="BO21" s="47" t="str">
        <f>IF('Res Rent Roll'!$B21="","",IF(Rents!BO$3&lt;'Res Rent Roll'!$J21,'Res Rent Roll'!$H21*'Res Rent Roll'!$C21*(1+'Property Summary'!$L$18)^(Rents!BO$2-1),'Res Rent Roll'!$I21*'Res Rent Roll'!$C21*(1+'Property Summary'!$L$18)^(Rents!BO$2-1)))</f>
        <v/>
      </c>
      <c r="BP21" s="47" t="str">
        <f>IF('Res Rent Roll'!$B21="","",IF(Rents!BP$3&lt;'Res Rent Roll'!$J21,'Res Rent Roll'!$H21*'Res Rent Roll'!$C21*(1+'Property Summary'!$L$18)^(Rents!BP$2-1),'Res Rent Roll'!$I21*'Res Rent Roll'!$C21*(1+'Property Summary'!$L$18)^(Rents!BP$2-1)))</f>
        <v/>
      </c>
      <c r="BQ21" s="47" t="str">
        <f>IF('Res Rent Roll'!$B21="","",IF(Rents!BQ$3&lt;'Res Rent Roll'!$J21,'Res Rent Roll'!$H21*'Res Rent Roll'!$C21*(1+'Property Summary'!$L$18)^(Rents!BQ$2-1),'Res Rent Roll'!$I21*'Res Rent Roll'!$C21*(1+'Property Summary'!$L$18)^(Rents!BQ$2-1)))</f>
        <v/>
      </c>
      <c r="BR21" s="47" t="str">
        <f>IF('Res Rent Roll'!$B21="","",IF(Rents!BR$3&lt;'Res Rent Roll'!$J21,'Res Rent Roll'!$H21*'Res Rent Roll'!$C21*(1+'Property Summary'!$L$18)^(Rents!BR$2-1),'Res Rent Roll'!$I21*'Res Rent Roll'!$C21*(1+'Property Summary'!$L$18)^(Rents!BR$2-1)))</f>
        <v/>
      </c>
      <c r="BS21" s="47" t="str">
        <f>IF('Res Rent Roll'!$B21="","",IF(Rents!BS$3&lt;'Res Rent Roll'!$J21,'Res Rent Roll'!$H21*'Res Rent Roll'!$C21*(1+'Property Summary'!$L$18)^(Rents!BS$2-1),'Res Rent Roll'!$I21*'Res Rent Roll'!$C21*(1+'Property Summary'!$L$18)^(Rents!BS$2-1)))</f>
        <v/>
      </c>
      <c r="BT21" s="47" t="str">
        <f>IF('Res Rent Roll'!$B21="","",IF(Rents!BT$3&lt;'Res Rent Roll'!$J21,'Res Rent Roll'!$H21*'Res Rent Roll'!$C21*(1+'Property Summary'!$L$18)^(Rents!BT$2-1),'Res Rent Roll'!$I21*'Res Rent Roll'!$C21*(1+'Property Summary'!$L$18)^(Rents!BT$2-1)))</f>
        <v/>
      </c>
      <c r="BU21" s="47" t="str">
        <f>IF('Res Rent Roll'!$B21="","",IF(Rents!BU$3&lt;'Res Rent Roll'!$J21,'Res Rent Roll'!$H21*'Res Rent Roll'!$C21*(1+'Property Summary'!$L$18)^(Rents!BU$2-1),'Res Rent Roll'!$I21*'Res Rent Roll'!$C21*(1+'Property Summary'!$L$18)^(Rents!BU$2-1)))</f>
        <v/>
      </c>
      <c r="BV21" s="47" t="str">
        <f>IF('Res Rent Roll'!$B21="","",IF(Rents!BV$3&lt;'Res Rent Roll'!$J21,'Res Rent Roll'!$H21*'Res Rent Roll'!$C21*(1+'Property Summary'!$L$18)^(Rents!BV$2-1),'Res Rent Roll'!$I21*'Res Rent Roll'!$C21*(1+'Property Summary'!$L$18)^(Rents!BV$2-1)))</f>
        <v/>
      </c>
      <c r="BW21" s="47" t="str">
        <f>IF('Res Rent Roll'!$B21="","",IF(Rents!BW$3&lt;'Res Rent Roll'!$J21,'Res Rent Roll'!$H21*'Res Rent Roll'!$C21*(1+'Property Summary'!$L$18)^(Rents!BW$2-1),'Res Rent Roll'!$I21*'Res Rent Roll'!$C21*(1+'Property Summary'!$L$18)^(Rents!BW$2-1)))</f>
        <v/>
      </c>
      <c r="BX21" s="47" t="str">
        <f>IF('Res Rent Roll'!$B21="","",IF(Rents!BX$3&lt;'Res Rent Roll'!$J21,'Res Rent Roll'!$H21*'Res Rent Roll'!$C21*(1+'Property Summary'!$L$18)^(Rents!BX$2-1),'Res Rent Roll'!$I21*'Res Rent Roll'!$C21*(1+'Property Summary'!$L$18)^(Rents!BX$2-1)))</f>
        <v/>
      </c>
      <c r="BY21" s="47" t="str">
        <f>IF('Res Rent Roll'!$B21="","",IF(Rents!BY$3&lt;'Res Rent Roll'!$J21,'Res Rent Roll'!$H21*'Res Rent Roll'!$C21*(1+'Property Summary'!$L$18)^(Rents!BY$2-1),'Res Rent Roll'!$I21*'Res Rent Roll'!$C21*(1+'Property Summary'!$L$18)^(Rents!BY$2-1)))</f>
        <v/>
      </c>
      <c r="BZ21" s="47" t="str">
        <f>IF('Res Rent Roll'!$B21="","",IF(Rents!BZ$3&lt;'Res Rent Roll'!$J21,'Res Rent Roll'!$H21*'Res Rent Roll'!$C21*(1+'Property Summary'!$L$18)^(Rents!BZ$2-1),'Res Rent Roll'!$I21*'Res Rent Roll'!$C21*(1+'Property Summary'!$L$18)^(Rents!BZ$2-1)))</f>
        <v/>
      </c>
      <c r="CA21" s="47" t="str">
        <f>IF('Res Rent Roll'!$B21="","",IF(Rents!CA$3&lt;'Res Rent Roll'!$J21,'Res Rent Roll'!$H21*'Res Rent Roll'!$C21*(1+'Property Summary'!$L$18)^(Rents!CA$2-1),'Res Rent Roll'!$I21*'Res Rent Roll'!$C21*(1+'Property Summary'!$L$18)^(Rents!CA$2-1)))</f>
        <v/>
      </c>
      <c r="CB21" s="47" t="str">
        <f>IF('Res Rent Roll'!$B21="","",IF(Rents!CB$3&lt;'Res Rent Roll'!$J21,'Res Rent Roll'!$H21*'Res Rent Roll'!$C21*(1+'Property Summary'!$L$18)^(Rents!CB$2-1),'Res Rent Roll'!$I21*'Res Rent Roll'!$C21*(1+'Property Summary'!$L$18)^(Rents!CB$2-1)))</f>
        <v/>
      </c>
      <c r="CC21" s="47" t="str">
        <f>IF('Res Rent Roll'!$B21="","",IF(Rents!CC$3&lt;'Res Rent Roll'!$J21,'Res Rent Roll'!$H21*'Res Rent Roll'!$C21*(1+'Property Summary'!$L$18)^(Rents!CC$2-1),'Res Rent Roll'!$I21*'Res Rent Roll'!$C21*(1+'Property Summary'!$L$18)^(Rents!CC$2-1)))</f>
        <v/>
      </c>
      <c r="CD21" s="47" t="str">
        <f>IF('Res Rent Roll'!$B21="","",IF(Rents!CD$3&lt;'Res Rent Roll'!$J21,'Res Rent Roll'!$H21*'Res Rent Roll'!$C21*(1+'Property Summary'!$L$18)^(Rents!CD$2-1),'Res Rent Roll'!$I21*'Res Rent Roll'!$C21*(1+'Property Summary'!$L$18)^(Rents!CD$2-1)))</f>
        <v/>
      </c>
      <c r="CE21" s="47" t="str">
        <f>IF('Res Rent Roll'!$B21="","",IF(Rents!CE$3&lt;'Res Rent Roll'!$J21,'Res Rent Roll'!$H21*'Res Rent Roll'!$C21*(1+'Property Summary'!$L$18)^(Rents!CE$2-1),'Res Rent Roll'!$I21*'Res Rent Roll'!$C21*(1+'Property Summary'!$L$18)^(Rents!CE$2-1)))</f>
        <v/>
      </c>
      <c r="CF21" s="47" t="str">
        <f>IF('Res Rent Roll'!$B21="","",IF(Rents!CF$3&lt;'Res Rent Roll'!$J21,'Res Rent Roll'!$H21*'Res Rent Roll'!$C21*(1+'Property Summary'!$L$18)^(Rents!CF$2-1),'Res Rent Roll'!$I21*'Res Rent Roll'!$C21*(1+'Property Summary'!$L$18)^(Rents!CF$2-1)))</f>
        <v/>
      </c>
      <c r="CG21" s="47" t="str">
        <f>IF('Res Rent Roll'!$B21="","",IF(Rents!CG$3&lt;'Res Rent Roll'!$J21,'Res Rent Roll'!$H21*'Res Rent Roll'!$C21*(1+'Property Summary'!$L$18)^(Rents!CG$2-1),'Res Rent Roll'!$I21*'Res Rent Roll'!$C21*(1+'Property Summary'!$L$18)^(Rents!CG$2-1)))</f>
        <v/>
      </c>
      <c r="CH21" s="47" t="str">
        <f>IF('Res Rent Roll'!$B21="","",IF(Rents!CH$3&lt;'Res Rent Roll'!$J21,'Res Rent Roll'!$H21*'Res Rent Roll'!$C21*(1+'Property Summary'!$L$18)^(Rents!CH$2-1),'Res Rent Roll'!$I21*'Res Rent Roll'!$C21*(1+'Property Summary'!$L$18)^(Rents!CH$2-1)))</f>
        <v/>
      </c>
      <c r="CI21" s="47" t="str">
        <f>IF('Res Rent Roll'!$B21="","",IF(Rents!CI$3&lt;'Res Rent Roll'!$J21,'Res Rent Roll'!$H21*'Res Rent Roll'!$C21*(1+'Property Summary'!$L$18)^(Rents!CI$2-1),'Res Rent Roll'!$I21*'Res Rent Roll'!$C21*(1+'Property Summary'!$L$18)^(Rents!CI$2-1)))</f>
        <v/>
      </c>
      <c r="CJ21" s="47" t="str">
        <f>IF('Res Rent Roll'!$B21="","",IF(Rents!CJ$3&lt;'Res Rent Roll'!$J21,'Res Rent Roll'!$H21*'Res Rent Roll'!$C21*(1+'Property Summary'!$L$18)^(Rents!CJ$2-1),'Res Rent Roll'!$I21*'Res Rent Roll'!$C21*(1+'Property Summary'!$L$18)^(Rents!CJ$2-1)))</f>
        <v/>
      </c>
      <c r="CK21" s="47" t="str">
        <f>IF('Res Rent Roll'!$B21="","",IF(Rents!CK$3&lt;'Res Rent Roll'!$J21,'Res Rent Roll'!$H21*'Res Rent Roll'!$C21*(1+'Property Summary'!$L$18)^(Rents!CK$2-1),'Res Rent Roll'!$I21*'Res Rent Roll'!$C21*(1+'Property Summary'!$L$18)^(Rents!CK$2-1)))</f>
        <v/>
      </c>
      <c r="CL21" s="47" t="str">
        <f>IF('Res Rent Roll'!$B21="","",IF(Rents!CL$3&lt;'Res Rent Roll'!$J21,'Res Rent Roll'!$H21*'Res Rent Roll'!$C21*(1+'Property Summary'!$L$18)^(Rents!CL$2-1),'Res Rent Roll'!$I21*'Res Rent Roll'!$C21*(1+'Property Summary'!$L$18)^(Rents!CL$2-1)))</f>
        <v/>
      </c>
      <c r="CM21" s="47" t="str">
        <f>IF('Res Rent Roll'!$B21="","",IF(Rents!CM$3&lt;'Res Rent Roll'!$J21,'Res Rent Roll'!$H21*'Res Rent Roll'!$C21*(1+'Property Summary'!$L$18)^(Rents!CM$2-1),'Res Rent Roll'!$I21*'Res Rent Roll'!$C21*(1+'Property Summary'!$L$18)^(Rents!CM$2-1)))</f>
        <v/>
      </c>
      <c r="CN21" s="47" t="str">
        <f>IF('Res Rent Roll'!$B21="","",IF(Rents!CN$3&lt;'Res Rent Roll'!$J21,'Res Rent Roll'!$H21*'Res Rent Roll'!$C21*(1+'Property Summary'!$L$18)^(Rents!CN$2-1),'Res Rent Roll'!$I21*'Res Rent Roll'!$C21*(1+'Property Summary'!$L$18)^(Rents!CN$2-1)))</f>
        <v/>
      </c>
      <c r="CO21" s="47" t="str">
        <f>IF('Res Rent Roll'!$B21="","",IF(Rents!CO$3&lt;'Res Rent Roll'!$J21,'Res Rent Roll'!$H21*'Res Rent Roll'!$C21*(1+'Property Summary'!$L$18)^(Rents!CO$2-1),'Res Rent Roll'!$I21*'Res Rent Roll'!$C21*(1+'Property Summary'!$L$18)^(Rents!CO$2-1)))</f>
        <v/>
      </c>
      <c r="CP21" s="47" t="str">
        <f>IF('Res Rent Roll'!$B21="","",IF(Rents!CP$3&lt;'Res Rent Roll'!$J21,'Res Rent Roll'!$H21*'Res Rent Roll'!$C21*(1+'Property Summary'!$L$18)^(Rents!CP$2-1),'Res Rent Roll'!$I21*'Res Rent Roll'!$C21*(1+'Property Summary'!$L$18)^(Rents!CP$2-1)))</f>
        <v/>
      </c>
      <c r="CQ21" s="47" t="str">
        <f>IF('Res Rent Roll'!$B21="","",IF(Rents!CQ$3&lt;'Res Rent Roll'!$J21,'Res Rent Roll'!$H21*'Res Rent Roll'!$C21*(1+'Property Summary'!$L$18)^(Rents!CQ$2-1),'Res Rent Roll'!$I21*'Res Rent Roll'!$C21*(1+'Property Summary'!$L$18)^(Rents!CQ$2-1)))</f>
        <v/>
      </c>
      <c r="CR21" s="47" t="str">
        <f>IF('Res Rent Roll'!$B21="","",IF(Rents!CR$3&lt;'Res Rent Roll'!$J21,'Res Rent Roll'!$H21*'Res Rent Roll'!$C21*(1+'Property Summary'!$L$18)^(Rents!CR$2-1),'Res Rent Roll'!$I21*'Res Rent Roll'!$C21*(1+'Property Summary'!$L$18)^(Rents!CR$2-1)))</f>
        <v/>
      </c>
      <c r="CS21" s="47" t="str">
        <f>IF('Res Rent Roll'!$B21="","",IF(Rents!CS$3&lt;'Res Rent Roll'!$J21,'Res Rent Roll'!$H21*'Res Rent Roll'!$C21*(1+'Property Summary'!$L$18)^(Rents!CS$2-1),'Res Rent Roll'!$I21*'Res Rent Roll'!$C21*(1+'Property Summary'!$L$18)^(Rents!CS$2-1)))</f>
        <v/>
      </c>
      <c r="CT21" s="47" t="str">
        <f>IF('Res Rent Roll'!$B21="","",IF(Rents!CT$3&lt;'Res Rent Roll'!$J21,'Res Rent Roll'!$H21*'Res Rent Roll'!$C21*(1+'Property Summary'!$L$18)^(Rents!CT$2-1),'Res Rent Roll'!$I21*'Res Rent Roll'!$C21*(1+'Property Summary'!$L$18)^(Rents!CT$2-1)))</f>
        <v/>
      </c>
      <c r="CU21" s="47" t="str">
        <f>IF('Res Rent Roll'!$B21="","",IF(Rents!CU$3&lt;'Res Rent Roll'!$J21,'Res Rent Roll'!$H21*'Res Rent Roll'!$C21*(1+'Property Summary'!$L$18)^(Rents!CU$2-1),'Res Rent Roll'!$I21*'Res Rent Roll'!$C21*(1+'Property Summary'!$L$18)^(Rents!CU$2-1)))</f>
        <v/>
      </c>
      <c r="CV21" s="47" t="str">
        <f>IF('Res Rent Roll'!$B21="","",IF(Rents!CV$3&lt;'Res Rent Roll'!$J21,'Res Rent Roll'!$H21*'Res Rent Roll'!$C21*(1+'Property Summary'!$L$18)^(Rents!CV$2-1),'Res Rent Roll'!$I21*'Res Rent Roll'!$C21*(1+'Property Summary'!$L$18)^(Rents!CV$2-1)))</f>
        <v/>
      </c>
      <c r="CW21" s="47" t="str">
        <f>IF('Res Rent Roll'!$B21="","",IF(Rents!CW$3&lt;'Res Rent Roll'!$J21,'Res Rent Roll'!$H21*'Res Rent Roll'!$C21*(1+'Property Summary'!$L$18)^(Rents!CW$2-1),'Res Rent Roll'!$I21*'Res Rent Roll'!$C21*(1+'Property Summary'!$L$18)^(Rents!CW$2-1)))</f>
        <v/>
      </c>
      <c r="CX21" s="47" t="str">
        <f>IF('Res Rent Roll'!$B21="","",IF(Rents!CX$3&lt;'Res Rent Roll'!$J21,'Res Rent Roll'!$H21*'Res Rent Roll'!$C21*(1+'Property Summary'!$L$18)^(Rents!CX$2-1),'Res Rent Roll'!$I21*'Res Rent Roll'!$C21*(1+'Property Summary'!$L$18)^(Rents!CX$2-1)))</f>
        <v/>
      </c>
      <c r="CY21" s="47" t="str">
        <f>IF('Res Rent Roll'!$B21="","",IF(Rents!CY$3&lt;'Res Rent Roll'!$J21,'Res Rent Roll'!$H21*'Res Rent Roll'!$C21*(1+'Property Summary'!$L$18)^(Rents!CY$2-1),'Res Rent Roll'!$I21*'Res Rent Roll'!$C21*(1+'Property Summary'!$L$18)^(Rents!CY$2-1)))</f>
        <v/>
      </c>
      <c r="CZ21" s="47" t="str">
        <f>IF('Res Rent Roll'!$B21="","",IF(Rents!CZ$3&lt;'Res Rent Roll'!$J21,'Res Rent Roll'!$H21*'Res Rent Roll'!$C21*(1+'Property Summary'!$L$18)^(Rents!CZ$2-1),'Res Rent Roll'!$I21*'Res Rent Roll'!$C21*(1+'Property Summary'!$L$18)^(Rents!CZ$2-1)))</f>
        <v/>
      </c>
      <c r="DA21" s="47" t="str">
        <f>IF('Res Rent Roll'!$B21="","",IF(Rents!DA$3&lt;'Res Rent Roll'!$J21,'Res Rent Roll'!$H21*'Res Rent Roll'!$C21*(1+'Property Summary'!$L$18)^(Rents!DA$2-1),'Res Rent Roll'!$I21*'Res Rent Roll'!$C21*(1+'Property Summary'!$L$18)^(Rents!DA$2-1)))</f>
        <v/>
      </c>
      <c r="DB21" s="47" t="str">
        <f>IF('Res Rent Roll'!$B21="","",IF(Rents!DB$3&lt;'Res Rent Roll'!$J21,'Res Rent Roll'!$H21*'Res Rent Roll'!$C21*(1+'Property Summary'!$L$18)^(Rents!DB$2-1),'Res Rent Roll'!$I21*'Res Rent Roll'!$C21*(1+'Property Summary'!$L$18)^(Rents!DB$2-1)))</f>
        <v/>
      </c>
      <c r="DC21" s="47" t="str">
        <f>IF('Res Rent Roll'!$B21="","",IF(Rents!DC$3&lt;'Res Rent Roll'!$J21,'Res Rent Roll'!$H21*'Res Rent Roll'!$C21*(1+'Property Summary'!$L$18)^(Rents!DC$2-1),'Res Rent Roll'!$I21*'Res Rent Roll'!$C21*(1+'Property Summary'!$L$18)^(Rents!DC$2-1)))</f>
        <v/>
      </c>
      <c r="DD21" s="47" t="str">
        <f>IF('Res Rent Roll'!$B21="","",IF(Rents!DD$3&lt;'Res Rent Roll'!$J21,'Res Rent Roll'!$H21*'Res Rent Roll'!$C21*(1+'Property Summary'!$L$18)^(Rents!DD$2-1),'Res Rent Roll'!$I21*'Res Rent Roll'!$C21*(1+'Property Summary'!$L$18)^(Rents!DD$2-1)))</f>
        <v/>
      </c>
      <c r="DE21" s="47" t="str">
        <f>IF('Res Rent Roll'!$B21="","",IF(Rents!DE$3&lt;'Res Rent Roll'!$J21,'Res Rent Roll'!$H21*'Res Rent Roll'!$C21*(1+'Property Summary'!$L$18)^(Rents!DE$2-1),'Res Rent Roll'!$I21*'Res Rent Roll'!$C21*(1+'Property Summary'!$L$18)^(Rents!DE$2-1)))</f>
        <v/>
      </c>
      <c r="DF21" s="47" t="str">
        <f>IF('Res Rent Roll'!$B21="","",IF(Rents!DF$3&lt;'Res Rent Roll'!$J21,'Res Rent Roll'!$H21*'Res Rent Roll'!$C21*(1+'Property Summary'!$L$18)^(Rents!DF$2-1),'Res Rent Roll'!$I21*'Res Rent Roll'!$C21*(1+'Property Summary'!$L$18)^(Rents!DF$2-1)))</f>
        <v/>
      </c>
      <c r="DG21" s="47" t="str">
        <f>IF('Res Rent Roll'!$B21="","",IF(Rents!DG$3&lt;'Res Rent Roll'!$J21,'Res Rent Roll'!$H21*'Res Rent Roll'!$C21*(1+'Property Summary'!$L$18)^(Rents!DG$2-1),'Res Rent Roll'!$I21*'Res Rent Roll'!$C21*(1+'Property Summary'!$L$18)^(Rents!DG$2-1)))</f>
        <v/>
      </c>
      <c r="DH21" s="47" t="str">
        <f>IF('Res Rent Roll'!$B21="","",IF(Rents!DH$3&lt;'Res Rent Roll'!$J21,'Res Rent Roll'!$H21*'Res Rent Roll'!$C21*(1+'Property Summary'!$L$18)^(Rents!DH$2-1),'Res Rent Roll'!$I21*'Res Rent Roll'!$C21*(1+'Property Summary'!$L$18)^(Rents!DH$2-1)))</f>
        <v/>
      </c>
      <c r="DI21" s="47" t="str">
        <f>IF('Res Rent Roll'!$B21="","",IF(Rents!DI$3&lt;'Res Rent Roll'!$J21,'Res Rent Roll'!$H21*'Res Rent Roll'!$C21*(1+'Property Summary'!$L$18)^(Rents!DI$2-1),'Res Rent Roll'!$I21*'Res Rent Roll'!$C21*(1+'Property Summary'!$L$18)^(Rents!DI$2-1)))</f>
        <v/>
      </c>
      <c r="DJ21" s="47" t="str">
        <f>IF('Res Rent Roll'!$B21="","",IF(Rents!DJ$3&lt;'Res Rent Roll'!$J21,'Res Rent Roll'!$H21*'Res Rent Roll'!$C21*(1+'Property Summary'!$L$18)^(Rents!DJ$2-1),'Res Rent Roll'!$I21*'Res Rent Roll'!$C21*(1+'Property Summary'!$L$18)^(Rents!DJ$2-1)))</f>
        <v/>
      </c>
      <c r="DK21" s="47" t="str">
        <f>IF('Res Rent Roll'!$B21="","",IF(Rents!DK$3&lt;'Res Rent Roll'!$J21,'Res Rent Roll'!$H21*'Res Rent Roll'!$C21*(1+'Property Summary'!$L$18)^(Rents!DK$2-1),'Res Rent Roll'!$I21*'Res Rent Roll'!$C21*(1+'Property Summary'!$L$18)^(Rents!DK$2-1)))</f>
        <v/>
      </c>
      <c r="DL21" s="47" t="str">
        <f>IF('Res Rent Roll'!$B21="","",IF(Rents!DL$3&lt;'Res Rent Roll'!$J21,'Res Rent Roll'!$H21*'Res Rent Roll'!$C21*(1+'Property Summary'!$L$18)^(Rents!DL$2-1),'Res Rent Roll'!$I21*'Res Rent Roll'!$C21*(1+'Property Summary'!$L$18)^(Rents!DL$2-1)))</f>
        <v/>
      </c>
      <c r="DM21" s="47" t="str">
        <f>IF('Res Rent Roll'!$B21="","",IF(Rents!DM$3&lt;'Res Rent Roll'!$J21,'Res Rent Roll'!$H21*'Res Rent Roll'!$C21*(1+'Property Summary'!$L$18)^(Rents!DM$2-1),'Res Rent Roll'!$I21*'Res Rent Roll'!$C21*(1+'Property Summary'!$L$18)^(Rents!DM$2-1)))</f>
        <v/>
      </c>
      <c r="DN21" s="47" t="str">
        <f>IF('Res Rent Roll'!$B21="","",IF(Rents!DN$3&lt;'Res Rent Roll'!$J21,'Res Rent Roll'!$H21*'Res Rent Roll'!$C21*(1+'Property Summary'!$L$18)^(Rents!DN$2-1),'Res Rent Roll'!$I21*'Res Rent Roll'!$C21*(1+'Property Summary'!$L$18)^(Rents!DN$2-1)))</f>
        <v/>
      </c>
      <c r="DO21" s="47" t="str">
        <f>IF('Res Rent Roll'!$B21="","",IF(Rents!DO$3&lt;'Res Rent Roll'!$J21,'Res Rent Roll'!$H21*'Res Rent Roll'!$C21*(1+'Property Summary'!$L$18)^(Rents!DO$2-1),'Res Rent Roll'!$I21*'Res Rent Roll'!$C21*(1+'Property Summary'!$L$18)^(Rents!DO$2-1)))</f>
        <v/>
      </c>
      <c r="DP21" s="47" t="str">
        <f>IF('Res Rent Roll'!$B21="","",IF(Rents!DP$3&lt;'Res Rent Roll'!$J21,'Res Rent Roll'!$H21*'Res Rent Roll'!$C21*(1+'Property Summary'!$L$18)^(Rents!DP$2-1),'Res Rent Roll'!$I21*'Res Rent Roll'!$C21*(1+'Property Summary'!$L$18)^(Rents!DP$2-1)))</f>
        <v/>
      </c>
      <c r="DQ21" s="47" t="str">
        <f>IF('Res Rent Roll'!$B21="","",IF(Rents!DQ$3&lt;'Res Rent Roll'!$J21,'Res Rent Roll'!$H21*'Res Rent Roll'!$C21*(1+'Property Summary'!$L$18)^(Rents!DQ$2-1),'Res Rent Roll'!$I21*'Res Rent Roll'!$C21*(1+'Property Summary'!$L$18)^(Rents!DQ$2-1)))</f>
        <v/>
      </c>
      <c r="DR21" s="47" t="str">
        <f>IF('Res Rent Roll'!$B21="","",IF(Rents!DR$3&lt;'Res Rent Roll'!$J21,'Res Rent Roll'!$H21*'Res Rent Roll'!$C21*(1+'Property Summary'!$L$18)^(Rents!DR$2-1),'Res Rent Roll'!$I21*'Res Rent Roll'!$C21*(1+'Property Summary'!$L$18)^(Rents!DR$2-1)))</f>
        <v/>
      </c>
      <c r="DS21" s="47" t="str">
        <f>IF('Res Rent Roll'!$B21="","",IF(Rents!DS$3&lt;'Res Rent Roll'!$J21,'Res Rent Roll'!$H21*'Res Rent Roll'!$C21*(1+'Property Summary'!$L$18)^(Rents!DS$2-1),'Res Rent Roll'!$I21*'Res Rent Roll'!$C21*(1+'Property Summary'!$L$18)^(Rents!DS$2-1)))</f>
        <v/>
      </c>
      <c r="DT21" s="47" t="str">
        <f>IF('Res Rent Roll'!$B21="","",IF(Rents!DT$3&lt;'Res Rent Roll'!$J21,'Res Rent Roll'!$H21*'Res Rent Roll'!$C21*(1+'Property Summary'!$L$18)^(Rents!DT$2-1),'Res Rent Roll'!$I21*'Res Rent Roll'!$C21*(1+'Property Summary'!$L$18)^(Rents!DT$2-1)))</f>
        <v/>
      </c>
      <c r="DU21" s="47" t="str">
        <f>IF('Res Rent Roll'!$B21="","",IF(Rents!DU$3&lt;'Res Rent Roll'!$J21,'Res Rent Roll'!$H21*'Res Rent Roll'!$C21*(1+'Property Summary'!$L$18)^(Rents!DU$2-1),'Res Rent Roll'!$I21*'Res Rent Roll'!$C21*(1+'Property Summary'!$L$18)^(Rents!DU$2-1)))</f>
        <v/>
      </c>
      <c r="DV21" s="47" t="str">
        <f>IF('Res Rent Roll'!$B21="","",IF(Rents!DV$3&lt;'Res Rent Roll'!$J21,'Res Rent Roll'!$H21*'Res Rent Roll'!$C21*(1+'Property Summary'!$L$18)^(Rents!DV$2-1),'Res Rent Roll'!$I21*'Res Rent Roll'!$C21*(1+'Property Summary'!$L$18)^(Rents!DV$2-1)))</f>
        <v/>
      </c>
      <c r="DW21" s="47" t="str">
        <f>IF('Res Rent Roll'!$B21="","",IF(Rents!DW$3&lt;'Res Rent Roll'!$J21,'Res Rent Roll'!$H21*'Res Rent Roll'!$C21*(1+'Property Summary'!$L$18)^(Rents!DW$2-1),'Res Rent Roll'!$I21*'Res Rent Roll'!$C21*(1+'Property Summary'!$L$18)^(Rents!DW$2-1)))</f>
        <v/>
      </c>
      <c r="DX21" s="47" t="str">
        <f>IF('Res Rent Roll'!$B21="","",IF(Rents!DX$3&lt;'Res Rent Roll'!$J21,'Res Rent Roll'!$H21*'Res Rent Roll'!$C21*(1+'Property Summary'!$L$18)^(Rents!DX$2-1),'Res Rent Roll'!$I21*'Res Rent Roll'!$C21*(1+'Property Summary'!$L$18)^(Rents!DX$2-1)))</f>
        <v/>
      </c>
      <c r="DY21" s="47" t="str">
        <f>IF('Res Rent Roll'!$B21="","",IF(Rents!DY$3&lt;'Res Rent Roll'!$J21,'Res Rent Roll'!$H21*'Res Rent Roll'!$C21*(1+'Property Summary'!$L$18)^(Rents!DY$2-1),'Res Rent Roll'!$I21*'Res Rent Roll'!$C21*(1+'Property Summary'!$L$18)^(Rents!DY$2-1)))</f>
        <v/>
      </c>
      <c r="DZ21" s="47" t="str">
        <f>IF('Res Rent Roll'!$B21="","",IF(Rents!DZ$3&lt;'Res Rent Roll'!$J21,'Res Rent Roll'!$H21*'Res Rent Roll'!$C21*(1+'Property Summary'!$L$18)^(Rents!DZ$2-1),'Res Rent Roll'!$I21*'Res Rent Roll'!$C21*(1+'Property Summary'!$L$18)^(Rents!DZ$2-1)))</f>
        <v/>
      </c>
      <c r="EA21" s="47" t="str">
        <f>IF('Res Rent Roll'!$B21="","",IF(Rents!EA$3&lt;'Res Rent Roll'!$J21,'Res Rent Roll'!$H21*'Res Rent Roll'!$C21*(1+'Property Summary'!$L$18)^(Rents!EA$2-1),'Res Rent Roll'!$I21*'Res Rent Roll'!$C21*(1+'Property Summary'!$L$18)^(Rents!EA$2-1)))</f>
        <v/>
      </c>
      <c r="EB21" s="47" t="str">
        <f>IF('Res Rent Roll'!$B21="","",IF(Rents!EB$3&lt;'Res Rent Roll'!$J21,'Res Rent Roll'!$H21*'Res Rent Roll'!$C21*(1+'Property Summary'!$L$18)^(Rents!EB$2-1),'Res Rent Roll'!$I21*'Res Rent Roll'!$C21*(1+'Property Summary'!$L$18)^(Rents!EB$2-1)))</f>
        <v/>
      </c>
      <c r="EC21" s="47" t="str">
        <f>IF('Res Rent Roll'!$B21="","",IF(Rents!EC$3&lt;'Res Rent Roll'!$J21,'Res Rent Roll'!$H21*'Res Rent Roll'!$C21*(1+'Property Summary'!$L$18)^(Rents!EC$2-1),'Res Rent Roll'!$I21*'Res Rent Roll'!$C21*(1+'Property Summary'!$L$18)^(Rents!EC$2-1)))</f>
        <v/>
      </c>
      <c r="ED21" s="47" t="str">
        <f>IF('Res Rent Roll'!$B21="","",IF(Rents!ED$3&lt;'Res Rent Roll'!$J21,'Res Rent Roll'!$H21*'Res Rent Roll'!$C21*(1+'Property Summary'!$L$18)^(Rents!ED$2-1),'Res Rent Roll'!$I21*'Res Rent Roll'!$C21*(1+'Property Summary'!$L$18)^(Rents!ED$2-1)))</f>
        <v/>
      </c>
      <c r="EE21" s="47" t="str">
        <f>IF('Res Rent Roll'!$B21="","",IF(Rents!EE$3&lt;'Res Rent Roll'!$J21,'Res Rent Roll'!$H21*'Res Rent Roll'!$C21*(1+'Property Summary'!$L$18)^(Rents!EE$2-1),'Res Rent Roll'!$I21*'Res Rent Roll'!$C21*(1+'Property Summary'!$L$18)^(Rents!EE$2-1)))</f>
        <v/>
      </c>
      <c r="EF21" s="47" t="str">
        <f>IF('Res Rent Roll'!$B21="","",IF(Rents!EF$3&lt;'Res Rent Roll'!$J21,'Res Rent Roll'!$H21*'Res Rent Roll'!$C21*(1+'Property Summary'!$L$18)^(Rents!EF$2-1),'Res Rent Roll'!$I21*'Res Rent Roll'!$C21*(1+'Property Summary'!$L$18)^(Rents!EF$2-1)))</f>
        <v/>
      </c>
      <c r="EG21" s="47" t="str">
        <f>IF('Res Rent Roll'!$B21="","",IF(Rents!EG$3&lt;'Res Rent Roll'!$J21,'Res Rent Roll'!$H21*'Res Rent Roll'!$C21*(1+'Property Summary'!$L$18)^(Rents!EG$2-1),'Res Rent Roll'!$I21*'Res Rent Roll'!$C21*(1+'Property Summary'!$L$18)^(Rents!EG$2-1)))</f>
        <v/>
      </c>
      <c r="EH21" s="47" t="str">
        <f>IF('Res Rent Roll'!$B21="","",IF(Rents!EH$3&lt;'Res Rent Roll'!$J21,'Res Rent Roll'!$H21*'Res Rent Roll'!$C21*(1+'Property Summary'!$L$18)^(Rents!EH$2-1),'Res Rent Roll'!$I21*'Res Rent Roll'!$C21*(1+'Property Summary'!$L$18)^(Rents!EH$2-1)))</f>
        <v/>
      </c>
      <c r="EI21" s="47" t="str">
        <f>IF('Res Rent Roll'!$B21="","",IF(Rents!EI$3&lt;'Res Rent Roll'!$J21,'Res Rent Roll'!$H21*'Res Rent Roll'!$C21*(1+'Property Summary'!$L$18)^(Rents!EI$2-1),'Res Rent Roll'!$I21*'Res Rent Roll'!$C21*(1+'Property Summary'!$L$18)^(Rents!EI$2-1)))</f>
        <v/>
      </c>
      <c r="EJ21" s="47" t="str">
        <f>IF('Res Rent Roll'!$B21="","",IF(Rents!EJ$3&lt;'Res Rent Roll'!$J21,'Res Rent Roll'!$H21*'Res Rent Roll'!$C21*(1+'Property Summary'!$L$18)^(Rents!EJ$2-1),'Res Rent Roll'!$I21*'Res Rent Roll'!$C21*(1+'Property Summary'!$L$18)^(Rents!EJ$2-1)))</f>
        <v/>
      </c>
      <c r="EK21" s="47" t="str">
        <f>IF('Res Rent Roll'!$B21="","",IF(Rents!EK$3&lt;'Res Rent Roll'!$J21,'Res Rent Roll'!$H21*'Res Rent Roll'!$C21*(1+'Property Summary'!$L$18)^(Rents!EK$2-1),'Res Rent Roll'!$I21*'Res Rent Roll'!$C21*(1+'Property Summary'!$L$18)^(Rents!EK$2-1)))</f>
        <v/>
      </c>
      <c r="EL21" s="47" t="str">
        <f>IF('Res Rent Roll'!$B21="","",IF(Rents!EL$3&lt;'Res Rent Roll'!$J21,'Res Rent Roll'!$H21*'Res Rent Roll'!$C21*(1+'Property Summary'!$L$18)^(Rents!EL$2-1),'Res Rent Roll'!$I21*'Res Rent Roll'!$C21*(1+'Property Summary'!$L$18)^(Rents!EL$2-1)))</f>
        <v/>
      </c>
      <c r="EM21" s="47" t="str">
        <f>IF('Res Rent Roll'!$B21="","",IF(Rents!EM$3&lt;'Res Rent Roll'!$J21,'Res Rent Roll'!$H21*'Res Rent Roll'!$C21*(1+'Property Summary'!$L$18)^(Rents!EM$2-1),'Res Rent Roll'!$I21*'Res Rent Roll'!$C21*(1+'Property Summary'!$L$18)^(Rents!EM$2-1)))</f>
        <v/>
      </c>
      <c r="EN21" s="47" t="str">
        <f>IF('Res Rent Roll'!$B21="","",IF(Rents!EN$3&lt;'Res Rent Roll'!$J21,'Res Rent Roll'!$H21*'Res Rent Roll'!$C21*(1+'Property Summary'!$L$18)^(Rents!EN$2-1),'Res Rent Roll'!$I21*'Res Rent Roll'!$C21*(1+'Property Summary'!$L$18)^(Rents!EN$2-1)))</f>
        <v/>
      </c>
      <c r="EO21" s="47" t="str">
        <f>IF('Res Rent Roll'!$B21="","",IF(Rents!EO$3&lt;'Res Rent Roll'!$J21,'Res Rent Roll'!$H21*'Res Rent Roll'!$C21*(1+'Property Summary'!$L$18)^(Rents!EO$2-1),'Res Rent Roll'!$I21*'Res Rent Roll'!$C21*(1+'Property Summary'!$L$18)^(Rents!EO$2-1)))</f>
        <v/>
      </c>
      <c r="EP21" s="47" t="str">
        <f>IF('Res Rent Roll'!$B21="","",IF(Rents!EP$3&lt;'Res Rent Roll'!$J21,'Res Rent Roll'!$H21*'Res Rent Roll'!$C21*(1+'Property Summary'!$L$18)^(Rents!EP$2-1),'Res Rent Roll'!$I21*'Res Rent Roll'!$C21*(1+'Property Summary'!$L$18)^(Rents!EP$2-1)))</f>
        <v/>
      </c>
      <c r="EQ21" s="47" t="str">
        <f>IF('Res Rent Roll'!$B21="","",IF(Rents!EQ$3&lt;'Res Rent Roll'!$J21,'Res Rent Roll'!$H21*'Res Rent Roll'!$C21*(1+'Property Summary'!$L$18)^(Rents!EQ$2-1),'Res Rent Roll'!$I21*'Res Rent Roll'!$C21*(1+'Property Summary'!$L$18)^(Rents!EQ$2-1)))</f>
        <v/>
      </c>
      <c r="ER21" s="47" t="str">
        <f>IF('Res Rent Roll'!$B21="","",IF(Rents!ER$3&lt;'Res Rent Roll'!$J21,'Res Rent Roll'!$H21*'Res Rent Roll'!$C21*(1+'Property Summary'!$L$18)^(Rents!ER$2-1),'Res Rent Roll'!$I21*'Res Rent Roll'!$C21*(1+'Property Summary'!$L$18)^(Rents!ER$2-1)))</f>
        <v/>
      </c>
      <c r="ES21" s="47" t="str">
        <f>IF('Res Rent Roll'!$B21="","",IF(Rents!ES$3&lt;'Res Rent Roll'!$J21,'Res Rent Roll'!$H21*'Res Rent Roll'!$C21*(1+'Property Summary'!$L$18)^(Rents!ES$2-1),'Res Rent Roll'!$I21*'Res Rent Roll'!$C21*(1+'Property Summary'!$L$18)^(Rents!ES$2-1)))</f>
        <v/>
      </c>
      <c r="ET21" s="47" t="str">
        <f>IF('Res Rent Roll'!$B21="","",IF(Rents!ET$3&lt;'Res Rent Roll'!$J21,'Res Rent Roll'!$H21*'Res Rent Roll'!$C21*(1+'Property Summary'!$L$18)^(Rents!ET$2-1),'Res Rent Roll'!$I21*'Res Rent Roll'!$C21*(1+'Property Summary'!$L$18)^(Rents!ET$2-1)))</f>
        <v/>
      </c>
      <c r="EU21" s="47" t="str">
        <f>IF('Res Rent Roll'!$B21="","",IF(Rents!EU$3&lt;'Res Rent Roll'!$J21,'Res Rent Roll'!$H21*'Res Rent Roll'!$C21*(1+'Property Summary'!$L$18)^(Rents!EU$2-1),'Res Rent Roll'!$I21*'Res Rent Roll'!$C21*(1+'Property Summary'!$L$18)^(Rents!EU$2-1)))</f>
        <v/>
      </c>
      <c r="EV21" s="47" t="str">
        <f>IF('Res Rent Roll'!$B21="","",IF(Rents!EV$3&lt;'Res Rent Roll'!$J21,'Res Rent Roll'!$H21*'Res Rent Roll'!$C21*(1+'Property Summary'!$L$18)^(Rents!EV$2-1),'Res Rent Roll'!$I21*'Res Rent Roll'!$C21*(1+'Property Summary'!$L$18)^(Rents!EV$2-1)))</f>
        <v/>
      </c>
      <c r="EW21" s="47" t="str">
        <f>IF('Res Rent Roll'!$B21="","",IF(Rents!EW$3&lt;'Res Rent Roll'!$J21,'Res Rent Roll'!$H21*'Res Rent Roll'!$C21*(1+'Property Summary'!$L$18)^(Rents!EW$2-1),'Res Rent Roll'!$I21*'Res Rent Roll'!$C21*(1+'Property Summary'!$L$18)^(Rents!EW$2-1)))</f>
        <v/>
      </c>
      <c r="EX21" s="47" t="str">
        <f>IF('Res Rent Roll'!$B21="","",IF(Rents!EX$3&lt;'Res Rent Roll'!$J21,'Res Rent Roll'!$H21*'Res Rent Roll'!$C21*(1+'Property Summary'!$L$18)^(Rents!EX$2-1),'Res Rent Roll'!$I21*'Res Rent Roll'!$C21*(1+'Property Summary'!$L$18)^(Rents!EX$2-1)))</f>
        <v/>
      </c>
      <c r="EY21" s="47" t="str">
        <f>IF('Res Rent Roll'!$B21="","",IF(Rents!EY$3&lt;'Res Rent Roll'!$J21,'Res Rent Roll'!$H21*'Res Rent Roll'!$C21*(1+'Property Summary'!$L$18)^(Rents!EY$2-1),'Res Rent Roll'!$I21*'Res Rent Roll'!$C21*(1+'Property Summary'!$L$18)^(Rents!EY$2-1)))</f>
        <v/>
      </c>
      <c r="EZ21" s="47" t="str">
        <f>IF('Res Rent Roll'!$B21="","",IF(Rents!EZ$3&lt;'Res Rent Roll'!$J21,'Res Rent Roll'!$H21*'Res Rent Roll'!$C21*(1+'Property Summary'!$L$18)^(Rents!EZ$2-1),'Res Rent Roll'!$I21*'Res Rent Roll'!$C21*(1+'Property Summary'!$L$18)^(Rents!EZ$2-1)))</f>
        <v/>
      </c>
      <c r="FA21" s="47" t="str">
        <f>IF('Res Rent Roll'!$B21="","",IF(Rents!FA$3&lt;'Res Rent Roll'!$J21,'Res Rent Roll'!$H21*'Res Rent Roll'!$C21*(1+'Property Summary'!$L$18)^(Rents!FA$2-1),'Res Rent Roll'!$I21*'Res Rent Roll'!$C21*(1+'Property Summary'!$L$18)^(Rents!FA$2-1)))</f>
        <v/>
      </c>
      <c r="FB21" s="47" t="str">
        <f>IF('Res Rent Roll'!$B21="","",IF(Rents!FB$3&lt;'Res Rent Roll'!$J21,'Res Rent Roll'!$H21*'Res Rent Roll'!$C21*(1+'Property Summary'!$L$18)^(Rents!FB$2-1),'Res Rent Roll'!$I21*'Res Rent Roll'!$C21*(1+'Property Summary'!$L$18)^(Rents!FB$2-1)))</f>
        <v/>
      </c>
      <c r="FC21" s="47" t="str">
        <f>IF('Res Rent Roll'!$B21="","",IF(Rents!FC$3&lt;'Res Rent Roll'!$J21,'Res Rent Roll'!$H21*'Res Rent Roll'!$C21*(1+'Property Summary'!$L$18)^(Rents!FC$2-1),'Res Rent Roll'!$I21*'Res Rent Roll'!$C21*(1+'Property Summary'!$L$18)^(Rents!FC$2-1)))</f>
        <v/>
      </c>
      <c r="FD21" s="47" t="str">
        <f>IF('Res Rent Roll'!$B21="","",IF(Rents!FD$3&lt;'Res Rent Roll'!$J21,'Res Rent Roll'!$H21*'Res Rent Roll'!$C21*(1+'Property Summary'!$L$18)^(Rents!FD$2-1),'Res Rent Roll'!$I21*'Res Rent Roll'!$C21*(1+'Property Summary'!$L$18)^(Rents!FD$2-1)))</f>
        <v/>
      </c>
      <c r="FE21" s="47" t="str">
        <f>IF('Res Rent Roll'!$B21="","",IF(Rents!FE$3&lt;'Res Rent Roll'!$J21,'Res Rent Roll'!$H21*'Res Rent Roll'!$C21*(1+'Property Summary'!$L$18)^(Rents!FE$2-1),'Res Rent Roll'!$I21*'Res Rent Roll'!$C21*(1+'Property Summary'!$L$18)^(Rents!FE$2-1)))</f>
        <v/>
      </c>
      <c r="FF21" s="47" t="str">
        <f>IF('Res Rent Roll'!$B21="","",IF(Rents!FF$3&lt;'Res Rent Roll'!$J21,'Res Rent Roll'!$H21*'Res Rent Roll'!$C21*(1+'Property Summary'!$L$18)^(Rents!FF$2-1),'Res Rent Roll'!$I21*'Res Rent Roll'!$C21*(1+'Property Summary'!$L$18)^(Rents!FF$2-1)))</f>
        <v/>
      </c>
      <c r="FG21" s="47" t="str">
        <f>IF('Res Rent Roll'!$B21="","",IF(Rents!FG$3&lt;'Res Rent Roll'!$J21,'Res Rent Roll'!$H21*'Res Rent Roll'!$C21*(1+'Property Summary'!$L$18)^(Rents!FG$2-1),'Res Rent Roll'!$I21*'Res Rent Roll'!$C21*(1+'Property Summary'!$L$18)^(Rents!FG$2-1)))</f>
        <v/>
      </c>
      <c r="FH21" s="47" t="str">
        <f>IF('Res Rent Roll'!$B21="","",IF(Rents!FH$3&lt;'Res Rent Roll'!$J21,'Res Rent Roll'!$H21*'Res Rent Roll'!$C21*(1+'Property Summary'!$L$18)^(Rents!FH$2-1),'Res Rent Roll'!$I21*'Res Rent Roll'!$C21*(1+'Property Summary'!$L$18)^(Rents!FH$2-1)))</f>
        <v/>
      </c>
      <c r="FI21" s="47" t="str">
        <f>IF('Res Rent Roll'!$B21="","",IF(Rents!FI$3&lt;'Res Rent Roll'!$J21,'Res Rent Roll'!$H21*'Res Rent Roll'!$C21*(1+'Property Summary'!$L$18)^(Rents!FI$2-1),'Res Rent Roll'!$I21*'Res Rent Roll'!$C21*(1+'Property Summary'!$L$18)^(Rents!FI$2-1)))</f>
        <v/>
      </c>
      <c r="FJ21" s="47" t="str">
        <f>IF('Res Rent Roll'!$B21="","",IF(Rents!FJ$3&lt;'Res Rent Roll'!$J21,'Res Rent Roll'!$H21*'Res Rent Roll'!$C21*(1+'Property Summary'!$L$18)^(Rents!FJ$2-1),'Res Rent Roll'!$I21*'Res Rent Roll'!$C21*(1+'Property Summary'!$L$18)^(Rents!FJ$2-1)))</f>
        <v/>
      </c>
      <c r="FK21" s="47" t="str">
        <f>IF('Res Rent Roll'!$B21="","",IF(Rents!FK$3&lt;'Res Rent Roll'!$J21,'Res Rent Roll'!$H21*'Res Rent Roll'!$C21*(1+'Property Summary'!$L$18)^(Rents!FK$2-1),'Res Rent Roll'!$I21*'Res Rent Roll'!$C21*(1+'Property Summary'!$L$18)^(Rents!FK$2-1)))</f>
        <v/>
      </c>
      <c r="FL21" s="47" t="str">
        <f>IF('Res Rent Roll'!$B21="","",IF(Rents!FL$3&lt;'Res Rent Roll'!$J21,'Res Rent Roll'!$H21*'Res Rent Roll'!$C21*(1+'Property Summary'!$L$18)^(Rents!FL$2-1),'Res Rent Roll'!$I21*'Res Rent Roll'!$C21*(1+'Property Summary'!$L$18)^(Rents!FL$2-1)))</f>
        <v/>
      </c>
      <c r="FM21" s="47" t="str">
        <f>IF('Res Rent Roll'!$B21="","",IF(Rents!FM$3&lt;'Res Rent Roll'!$J21,'Res Rent Roll'!$H21*'Res Rent Roll'!$C21*(1+'Property Summary'!$L$18)^(Rents!FM$2-1),'Res Rent Roll'!$I21*'Res Rent Roll'!$C21*(1+'Property Summary'!$L$18)^(Rents!FM$2-1)))</f>
        <v/>
      </c>
      <c r="FN21" s="47" t="str">
        <f>IF('Res Rent Roll'!$B21="","",IF(Rents!FN$3&lt;'Res Rent Roll'!$J21,'Res Rent Roll'!$H21*'Res Rent Roll'!$C21*(1+'Property Summary'!$L$18)^(Rents!FN$2-1),'Res Rent Roll'!$I21*'Res Rent Roll'!$C21*(1+'Property Summary'!$L$18)^(Rents!FN$2-1)))</f>
        <v/>
      </c>
      <c r="FO21" s="47" t="str">
        <f>IF('Res Rent Roll'!$B21="","",IF(Rents!FO$3&lt;'Res Rent Roll'!$J21,'Res Rent Roll'!$H21*'Res Rent Roll'!$C21*(1+'Property Summary'!$L$18)^(Rents!FO$2-1),'Res Rent Roll'!$I21*'Res Rent Roll'!$C21*(1+'Property Summary'!$L$18)^(Rents!FO$2-1)))</f>
        <v/>
      </c>
      <c r="FP21" s="47" t="str">
        <f>IF('Res Rent Roll'!$B21="","",IF(Rents!FP$3&lt;'Res Rent Roll'!$J21,'Res Rent Roll'!$H21*'Res Rent Roll'!$C21*(1+'Property Summary'!$L$18)^(Rents!FP$2-1),'Res Rent Roll'!$I21*'Res Rent Roll'!$C21*(1+'Property Summary'!$L$18)^(Rents!FP$2-1)))</f>
        <v/>
      </c>
      <c r="FQ21" s="47" t="str">
        <f>IF('Res Rent Roll'!$B21="","",IF(Rents!FQ$3&lt;'Res Rent Roll'!$J21,'Res Rent Roll'!$H21*'Res Rent Roll'!$C21*(1+'Property Summary'!$L$18)^(Rents!FQ$2-1),'Res Rent Roll'!$I21*'Res Rent Roll'!$C21*(1+'Property Summary'!$L$18)^(Rents!FQ$2-1)))</f>
        <v/>
      </c>
      <c r="FR21" s="47" t="str">
        <f>IF('Res Rent Roll'!$B21="","",IF(Rents!FR$3&lt;'Res Rent Roll'!$J21,'Res Rent Roll'!$H21*'Res Rent Roll'!$C21*(1+'Property Summary'!$L$18)^(Rents!FR$2-1),'Res Rent Roll'!$I21*'Res Rent Roll'!$C21*(1+'Property Summary'!$L$18)^(Rents!FR$2-1)))</f>
        <v/>
      </c>
      <c r="FS21" s="47" t="str">
        <f>IF('Res Rent Roll'!$B21="","",IF(Rents!FS$3&lt;'Res Rent Roll'!$J21,'Res Rent Roll'!$H21*'Res Rent Roll'!$C21*(1+'Property Summary'!$L$18)^(Rents!FS$2-1),'Res Rent Roll'!$I21*'Res Rent Roll'!$C21*(1+'Property Summary'!$L$18)^(Rents!FS$2-1)))</f>
        <v/>
      </c>
      <c r="FT21" s="47" t="str">
        <f>IF('Res Rent Roll'!$B21="","",IF(Rents!FT$3&lt;'Res Rent Roll'!$J21,'Res Rent Roll'!$H21*'Res Rent Roll'!$C21*(1+'Property Summary'!$L$18)^(Rents!FT$2-1),'Res Rent Roll'!$I21*'Res Rent Roll'!$C21*(1+'Property Summary'!$L$18)^(Rents!FT$2-1)))</f>
        <v/>
      </c>
      <c r="FU21" s="47" t="str">
        <f>IF('Res Rent Roll'!$B21="","",IF(Rents!FU$3&lt;'Res Rent Roll'!$J21,'Res Rent Roll'!$H21*'Res Rent Roll'!$C21*(1+'Property Summary'!$L$18)^(Rents!FU$2-1),'Res Rent Roll'!$I21*'Res Rent Roll'!$C21*(1+'Property Summary'!$L$18)^(Rents!FU$2-1)))</f>
        <v/>
      </c>
      <c r="FV21" s="47" t="str">
        <f>IF('Res Rent Roll'!$B21="","",IF(Rents!FV$3&lt;'Res Rent Roll'!$J21,'Res Rent Roll'!$H21*'Res Rent Roll'!$C21*(1+'Property Summary'!$L$18)^(Rents!FV$2-1),'Res Rent Roll'!$I21*'Res Rent Roll'!$C21*(1+'Property Summary'!$L$18)^(Rents!FV$2-1)))</f>
        <v/>
      </c>
      <c r="FW21" s="47" t="str">
        <f>IF('Res Rent Roll'!$B21="","",IF(Rents!FW$3&lt;'Res Rent Roll'!$J21,'Res Rent Roll'!$H21*'Res Rent Roll'!$C21*(1+'Property Summary'!$L$18)^(Rents!FW$2-1),'Res Rent Roll'!$I21*'Res Rent Roll'!$C21*(1+'Property Summary'!$L$18)^(Rents!FW$2-1)))</f>
        <v/>
      </c>
      <c r="FX21" s="47" t="str">
        <f>IF('Res Rent Roll'!$B21="","",IF(Rents!FX$3&lt;'Res Rent Roll'!$J21,'Res Rent Roll'!$H21*'Res Rent Roll'!$C21*(1+'Property Summary'!$L$18)^(Rents!FX$2-1),'Res Rent Roll'!$I21*'Res Rent Roll'!$C21*(1+'Property Summary'!$L$18)^(Rents!FX$2-1)))</f>
        <v/>
      </c>
      <c r="FY21" s="47" t="str">
        <f>IF('Res Rent Roll'!$B21="","",IF(Rents!FY$3&lt;'Res Rent Roll'!$J21,'Res Rent Roll'!$H21*'Res Rent Roll'!$C21*(1+'Property Summary'!$L$18)^(Rents!FY$2-1),'Res Rent Roll'!$I21*'Res Rent Roll'!$C21*(1+'Property Summary'!$L$18)^(Rents!FY$2-1)))</f>
        <v/>
      </c>
      <c r="FZ21" s="47" t="str">
        <f>IF('Res Rent Roll'!$B21="","",IF(Rents!FZ$3&lt;'Res Rent Roll'!$J21,'Res Rent Roll'!$H21*'Res Rent Roll'!$C21*(1+'Property Summary'!$L$18)^(Rents!FZ$2-1),'Res Rent Roll'!$I21*'Res Rent Roll'!$C21*(1+'Property Summary'!$L$18)^(Rents!FZ$2-1)))</f>
        <v/>
      </c>
      <c r="GA21" s="48" t="str">
        <f>IF('Res Rent Roll'!$B21="","",IF(Rents!GA$3&lt;'Res Rent Roll'!$J21,'Res Rent Roll'!$H21*'Res Rent Roll'!$C21*(1+'Property Summary'!$L$18)^(Rents!GA$2-1),'Res Rent Roll'!$I21*'Res Rent Roll'!$C21*(1+'Property Summary'!$L$18)^(Rents!GA$2-1)))</f>
        <v/>
      </c>
    </row>
    <row r="22" spans="2:183" x14ac:dyDescent="0.3">
      <c r="B22" s="42" t="str">
        <f>IF('Res Rent Roll'!$B22="","",'Res Rent Roll'!$B22)</f>
        <v/>
      </c>
      <c r="C22" s="43"/>
      <c r="D22" s="47" t="str">
        <f>IF('Res Rent Roll'!$B22="","",IF(Rents!D$3&lt;'Res Rent Roll'!$J22,'Res Rent Roll'!$H22*'Res Rent Roll'!$C22*(1+'Property Summary'!$L$18)^(Rents!D$2-1),'Res Rent Roll'!$I22*'Res Rent Roll'!$C22*(1+'Property Summary'!$L$18)^(Rents!D$2-1)))</f>
        <v/>
      </c>
      <c r="E22" s="47" t="str">
        <f>IF('Res Rent Roll'!$B22="","",IF(Rents!E$3&lt;'Res Rent Roll'!$J22,'Res Rent Roll'!$H22*'Res Rent Roll'!$C22*(1+'Property Summary'!$L$18)^(Rents!E$2-1),'Res Rent Roll'!$I22*'Res Rent Roll'!$C22*(1+'Property Summary'!$L$18)^(Rents!E$2-1)))</f>
        <v/>
      </c>
      <c r="F22" s="47" t="str">
        <f>IF('Res Rent Roll'!$B22="","",IF(Rents!F$3&lt;'Res Rent Roll'!$J22,'Res Rent Roll'!$H22*'Res Rent Roll'!$C22*(1+'Property Summary'!$L$18)^(Rents!F$2-1),'Res Rent Roll'!$I22*'Res Rent Roll'!$C22*(1+'Property Summary'!$L$18)^(Rents!F$2-1)))</f>
        <v/>
      </c>
      <c r="G22" s="47" t="str">
        <f>IF('Res Rent Roll'!$B22="","",IF(Rents!G$3&lt;'Res Rent Roll'!$J22,'Res Rent Roll'!$H22*'Res Rent Roll'!$C22*(1+'Property Summary'!$L$18)^(Rents!G$2-1),'Res Rent Roll'!$I22*'Res Rent Roll'!$C22*(1+'Property Summary'!$L$18)^(Rents!G$2-1)))</f>
        <v/>
      </c>
      <c r="H22" s="47" t="str">
        <f>IF('Res Rent Roll'!$B22="","",IF(Rents!H$3&lt;'Res Rent Roll'!$J22,'Res Rent Roll'!$H22*'Res Rent Roll'!$C22*(1+'Property Summary'!$L$18)^(Rents!H$2-1),'Res Rent Roll'!$I22*'Res Rent Roll'!$C22*(1+'Property Summary'!$L$18)^(Rents!H$2-1)))</f>
        <v/>
      </c>
      <c r="I22" s="47" t="str">
        <f>IF('Res Rent Roll'!$B22="","",IF(Rents!I$3&lt;'Res Rent Roll'!$J22,'Res Rent Roll'!$H22*'Res Rent Roll'!$C22*(1+'Property Summary'!$L$18)^(Rents!I$2-1),'Res Rent Roll'!$I22*'Res Rent Roll'!$C22*(1+'Property Summary'!$L$18)^(Rents!I$2-1)))</f>
        <v/>
      </c>
      <c r="J22" s="47" t="str">
        <f>IF('Res Rent Roll'!$B22="","",IF(Rents!J$3&lt;'Res Rent Roll'!$J22,'Res Rent Roll'!$H22*'Res Rent Roll'!$C22*(1+'Property Summary'!$L$18)^(Rents!J$2-1),'Res Rent Roll'!$I22*'Res Rent Roll'!$C22*(1+'Property Summary'!$L$18)^(Rents!J$2-1)))</f>
        <v/>
      </c>
      <c r="K22" s="47" t="str">
        <f>IF('Res Rent Roll'!$B22="","",IF(Rents!K$3&lt;'Res Rent Roll'!$J22,'Res Rent Roll'!$H22*'Res Rent Roll'!$C22*(1+'Property Summary'!$L$18)^(Rents!K$2-1),'Res Rent Roll'!$I22*'Res Rent Roll'!$C22*(1+'Property Summary'!$L$18)^(Rents!K$2-1)))</f>
        <v/>
      </c>
      <c r="L22" s="47" t="str">
        <f>IF('Res Rent Roll'!$B22="","",IF(Rents!L$3&lt;'Res Rent Roll'!$J22,'Res Rent Roll'!$H22*'Res Rent Roll'!$C22*(1+'Property Summary'!$L$18)^(Rents!L$2-1),'Res Rent Roll'!$I22*'Res Rent Roll'!$C22*(1+'Property Summary'!$L$18)^(Rents!L$2-1)))</f>
        <v/>
      </c>
      <c r="M22" s="47" t="str">
        <f>IF('Res Rent Roll'!$B22="","",IF(Rents!M$3&lt;'Res Rent Roll'!$J22,'Res Rent Roll'!$H22*'Res Rent Roll'!$C22*(1+'Property Summary'!$L$18)^(Rents!M$2-1),'Res Rent Roll'!$I22*'Res Rent Roll'!$C22*(1+'Property Summary'!$L$18)^(Rents!M$2-1)))</f>
        <v/>
      </c>
      <c r="N22" s="47" t="str">
        <f>IF('Res Rent Roll'!$B22="","",IF(Rents!N$3&lt;'Res Rent Roll'!$J22,'Res Rent Roll'!$H22*'Res Rent Roll'!$C22*(1+'Property Summary'!$L$18)^(Rents!N$2-1),'Res Rent Roll'!$I22*'Res Rent Roll'!$C22*(1+'Property Summary'!$L$18)^(Rents!N$2-1)))</f>
        <v/>
      </c>
      <c r="O22" s="47" t="str">
        <f>IF('Res Rent Roll'!$B22="","",IF(Rents!O$3&lt;'Res Rent Roll'!$J22,'Res Rent Roll'!$H22*'Res Rent Roll'!$C22*(1+'Property Summary'!$L$18)^(Rents!O$2-1),'Res Rent Roll'!$I22*'Res Rent Roll'!$C22*(1+'Property Summary'!$L$18)^(Rents!O$2-1)))</f>
        <v/>
      </c>
      <c r="P22" s="47" t="str">
        <f>IF('Res Rent Roll'!$B22="","",IF(Rents!P$3&lt;'Res Rent Roll'!$J22,'Res Rent Roll'!$H22*'Res Rent Roll'!$C22*(1+'Property Summary'!$L$18)^(Rents!P$2-1),'Res Rent Roll'!$I22*'Res Rent Roll'!$C22*(1+'Property Summary'!$L$18)^(Rents!P$2-1)))</f>
        <v/>
      </c>
      <c r="Q22" s="47" t="str">
        <f>IF('Res Rent Roll'!$B22="","",IF(Rents!Q$3&lt;'Res Rent Roll'!$J22,'Res Rent Roll'!$H22*'Res Rent Roll'!$C22*(1+'Property Summary'!$L$18)^(Rents!Q$2-1),'Res Rent Roll'!$I22*'Res Rent Roll'!$C22*(1+'Property Summary'!$L$18)^(Rents!Q$2-1)))</f>
        <v/>
      </c>
      <c r="R22" s="47" t="str">
        <f>IF('Res Rent Roll'!$B22="","",IF(Rents!R$3&lt;'Res Rent Roll'!$J22,'Res Rent Roll'!$H22*'Res Rent Roll'!$C22*(1+'Property Summary'!$L$18)^(Rents!R$2-1),'Res Rent Roll'!$I22*'Res Rent Roll'!$C22*(1+'Property Summary'!$L$18)^(Rents!R$2-1)))</f>
        <v/>
      </c>
      <c r="S22" s="47" t="str">
        <f>IF('Res Rent Roll'!$B22="","",IF(Rents!S$3&lt;'Res Rent Roll'!$J22,'Res Rent Roll'!$H22*'Res Rent Roll'!$C22*(1+'Property Summary'!$L$18)^(Rents!S$2-1),'Res Rent Roll'!$I22*'Res Rent Roll'!$C22*(1+'Property Summary'!$L$18)^(Rents!S$2-1)))</f>
        <v/>
      </c>
      <c r="T22" s="47" t="str">
        <f>IF('Res Rent Roll'!$B22="","",IF(Rents!T$3&lt;'Res Rent Roll'!$J22,'Res Rent Roll'!$H22*'Res Rent Roll'!$C22*(1+'Property Summary'!$L$18)^(Rents!T$2-1),'Res Rent Roll'!$I22*'Res Rent Roll'!$C22*(1+'Property Summary'!$L$18)^(Rents!T$2-1)))</f>
        <v/>
      </c>
      <c r="U22" s="47" t="str">
        <f>IF('Res Rent Roll'!$B22="","",IF(Rents!U$3&lt;'Res Rent Roll'!$J22,'Res Rent Roll'!$H22*'Res Rent Roll'!$C22*(1+'Property Summary'!$L$18)^(Rents!U$2-1),'Res Rent Roll'!$I22*'Res Rent Roll'!$C22*(1+'Property Summary'!$L$18)^(Rents!U$2-1)))</f>
        <v/>
      </c>
      <c r="V22" s="47" t="str">
        <f>IF('Res Rent Roll'!$B22="","",IF(Rents!V$3&lt;'Res Rent Roll'!$J22,'Res Rent Roll'!$H22*'Res Rent Roll'!$C22*(1+'Property Summary'!$L$18)^(Rents!V$2-1),'Res Rent Roll'!$I22*'Res Rent Roll'!$C22*(1+'Property Summary'!$L$18)^(Rents!V$2-1)))</f>
        <v/>
      </c>
      <c r="W22" s="47" t="str">
        <f>IF('Res Rent Roll'!$B22="","",IF(Rents!W$3&lt;'Res Rent Roll'!$J22,'Res Rent Roll'!$H22*'Res Rent Roll'!$C22*(1+'Property Summary'!$L$18)^(Rents!W$2-1),'Res Rent Roll'!$I22*'Res Rent Roll'!$C22*(1+'Property Summary'!$L$18)^(Rents!W$2-1)))</f>
        <v/>
      </c>
      <c r="X22" s="47" t="str">
        <f>IF('Res Rent Roll'!$B22="","",IF(Rents!X$3&lt;'Res Rent Roll'!$J22,'Res Rent Roll'!$H22*'Res Rent Roll'!$C22*(1+'Property Summary'!$L$18)^(Rents!X$2-1),'Res Rent Roll'!$I22*'Res Rent Roll'!$C22*(1+'Property Summary'!$L$18)^(Rents!X$2-1)))</f>
        <v/>
      </c>
      <c r="Y22" s="47" t="str">
        <f>IF('Res Rent Roll'!$B22="","",IF(Rents!Y$3&lt;'Res Rent Roll'!$J22,'Res Rent Roll'!$H22*'Res Rent Roll'!$C22*(1+'Property Summary'!$L$18)^(Rents!Y$2-1),'Res Rent Roll'!$I22*'Res Rent Roll'!$C22*(1+'Property Summary'!$L$18)^(Rents!Y$2-1)))</f>
        <v/>
      </c>
      <c r="Z22" s="47" t="str">
        <f>IF('Res Rent Roll'!$B22="","",IF(Rents!Z$3&lt;'Res Rent Roll'!$J22,'Res Rent Roll'!$H22*'Res Rent Roll'!$C22*(1+'Property Summary'!$L$18)^(Rents!Z$2-1),'Res Rent Roll'!$I22*'Res Rent Roll'!$C22*(1+'Property Summary'!$L$18)^(Rents!Z$2-1)))</f>
        <v/>
      </c>
      <c r="AA22" s="47" t="str">
        <f>IF('Res Rent Roll'!$B22="","",IF(Rents!AA$3&lt;'Res Rent Roll'!$J22,'Res Rent Roll'!$H22*'Res Rent Roll'!$C22*(1+'Property Summary'!$L$18)^(Rents!AA$2-1),'Res Rent Roll'!$I22*'Res Rent Roll'!$C22*(1+'Property Summary'!$L$18)^(Rents!AA$2-1)))</f>
        <v/>
      </c>
      <c r="AB22" s="47" t="str">
        <f>IF('Res Rent Roll'!$B22="","",IF(Rents!AB$3&lt;'Res Rent Roll'!$J22,'Res Rent Roll'!$H22*'Res Rent Roll'!$C22*(1+'Property Summary'!$L$18)^(Rents!AB$2-1),'Res Rent Roll'!$I22*'Res Rent Roll'!$C22*(1+'Property Summary'!$L$18)^(Rents!AB$2-1)))</f>
        <v/>
      </c>
      <c r="AC22" s="47" t="str">
        <f>IF('Res Rent Roll'!$B22="","",IF(Rents!AC$3&lt;'Res Rent Roll'!$J22,'Res Rent Roll'!$H22*'Res Rent Roll'!$C22*(1+'Property Summary'!$L$18)^(Rents!AC$2-1),'Res Rent Roll'!$I22*'Res Rent Roll'!$C22*(1+'Property Summary'!$L$18)^(Rents!AC$2-1)))</f>
        <v/>
      </c>
      <c r="AD22" s="47" t="str">
        <f>IF('Res Rent Roll'!$B22="","",IF(Rents!AD$3&lt;'Res Rent Roll'!$J22,'Res Rent Roll'!$H22*'Res Rent Roll'!$C22*(1+'Property Summary'!$L$18)^(Rents!AD$2-1),'Res Rent Roll'!$I22*'Res Rent Roll'!$C22*(1+'Property Summary'!$L$18)^(Rents!AD$2-1)))</f>
        <v/>
      </c>
      <c r="AE22" s="47" t="str">
        <f>IF('Res Rent Roll'!$B22="","",IF(Rents!AE$3&lt;'Res Rent Roll'!$J22,'Res Rent Roll'!$H22*'Res Rent Roll'!$C22*(1+'Property Summary'!$L$18)^(Rents!AE$2-1),'Res Rent Roll'!$I22*'Res Rent Roll'!$C22*(1+'Property Summary'!$L$18)^(Rents!AE$2-1)))</f>
        <v/>
      </c>
      <c r="AF22" s="47" t="str">
        <f>IF('Res Rent Roll'!$B22="","",IF(Rents!AF$3&lt;'Res Rent Roll'!$J22,'Res Rent Roll'!$H22*'Res Rent Roll'!$C22*(1+'Property Summary'!$L$18)^(Rents!AF$2-1),'Res Rent Roll'!$I22*'Res Rent Roll'!$C22*(1+'Property Summary'!$L$18)^(Rents!AF$2-1)))</f>
        <v/>
      </c>
      <c r="AG22" s="47" t="str">
        <f>IF('Res Rent Roll'!$B22="","",IF(Rents!AG$3&lt;'Res Rent Roll'!$J22,'Res Rent Roll'!$H22*'Res Rent Roll'!$C22*(1+'Property Summary'!$L$18)^(Rents!AG$2-1),'Res Rent Roll'!$I22*'Res Rent Roll'!$C22*(1+'Property Summary'!$L$18)^(Rents!AG$2-1)))</f>
        <v/>
      </c>
      <c r="AH22" s="47" t="str">
        <f>IF('Res Rent Roll'!$B22="","",IF(Rents!AH$3&lt;'Res Rent Roll'!$J22,'Res Rent Roll'!$H22*'Res Rent Roll'!$C22*(1+'Property Summary'!$L$18)^(Rents!AH$2-1),'Res Rent Roll'!$I22*'Res Rent Roll'!$C22*(1+'Property Summary'!$L$18)^(Rents!AH$2-1)))</f>
        <v/>
      </c>
      <c r="AI22" s="47" t="str">
        <f>IF('Res Rent Roll'!$B22="","",IF(Rents!AI$3&lt;'Res Rent Roll'!$J22,'Res Rent Roll'!$H22*'Res Rent Roll'!$C22*(1+'Property Summary'!$L$18)^(Rents!AI$2-1),'Res Rent Roll'!$I22*'Res Rent Roll'!$C22*(1+'Property Summary'!$L$18)^(Rents!AI$2-1)))</f>
        <v/>
      </c>
      <c r="AJ22" s="47" t="str">
        <f>IF('Res Rent Roll'!$B22="","",IF(Rents!AJ$3&lt;'Res Rent Roll'!$J22,'Res Rent Roll'!$H22*'Res Rent Roll'!$C22*(1+'Property Summary'!$L$18)^(Rents!AJ$2-1),'Res Rent Roll'!$I22*'Res Rent Roll'!$C22*(1+'Property Summary'!$L$18)^(Rents!AJ$2-1)))</f>
        <v/>
      </c>
      <c r="AK22" s="47" t="str">
        <f>IF('Res Rent Roll'!$B22="","",IF(Rents!AK$3&lt;'Res Rent Roll'!$J22,'Res Rent Roll'!$H22*'Res Rent Roll'!$C22*(1+'Property Summary'!$L$18)^(Rents!AK$2-1),'Res Rent Roll'!$I22*'Res Rent Roll'!$C22*(1+'Property Summary'!$L$18)^(Rents!AK$2-1)))</f>
        <v/>
      </c>
      <c r="AL22" s="47" t="str">
        <f>IF('Res Rent Roll'!$B22="","",IF(Rents!AL$3&lt;'Res Rent Roll'!$J22,'Res Rent Roll'!$H22*'Res Rent Roll'!$C22*(1+'Property Summary'!$L$18)^(Rents!AL$2-1),'Res Rent Roll'!$I22*'Res Rent Roll'!$C22*(1+'Property Summary'!$L$18)^(Rents!AL$2-1)))</f>
        <v/>
      </c>
      <c r="AM22" s="47" t="str">
        <f>IF('Res Rent Roll'!$B22="","",IF(Rents!AM$3&lt;'Res Rent Roll'!$J22,'Res Rent Roll'!$H22*'Res Rent Roll'!$C22*(1+'Property Summary'!$L$18)^(Rents!AM$2-1),'Res Rent Roll'!$I22*'Res Rent Roll'!$C22*(1+'Property Summary'!$L$18)^(Rents!AM$2-1)))</f>
        <v/>
      </c>
      <c r="AN22" s="47" t="str">
        <f>IF('Res Rent Roll'!$B22="","",IF(Rents!AN$3&lt;'Res Rent Roll'!$J22,'Res Rent Roll'!$H22*'Res Rent Roll'!$C22*(1+'Property Summary'!$L$18)^(Rents!AN$2-1),'Res Rent Roll'!$I22*'Res Rent Roll'!$C22*(1+'Property Summary'!$L$18)^(Rents!AN$2-1)))</f>
        <v/>
      </c>
      <c r="AO22" s="47" t="str">
        <f>IF('Res Rent Roll'!$B22="","",IF(Rents!AO$3&lt;'Res Rent Roll'!$J22,'Res Rent Roll'!$H22*'Res Rent Roll'!$C22*(1+'Property Summary'!$L$18)^(Rents!AO$2-1),'Res Rent Roll'!$I22*'Res Rent Roll'!$C22*(1+'Property Summary'!$L$18)^(Rents!AO$2-1)))</f>
        <v/>
      </c>
      <c r="AP22" s="47" t="str">
        <f>IF('Res Rent Roll'!$B22="","",IF(Rents!AP$3&lt;'Res Rent Roll'!$J22,'Res Rent Roll'!$H22*'Res Rent Roll'!$C22*(1+'Property Summary'!$L$18)^(Rents!AP$2-1),'Res Rent Roll'!$I22*'Res Rent Roll'!$C22*(1+'Property Summary'!$L$18)^(Rents!AP$2-1)))</f>
        <v/>
      </c>
      <c r="AQ22" s="47" t="str">
        <f>IF('Res Rent Roll'!$B22="","",IF(Rents!AQ$3&lt;'Res Rent Roll'!$J22,'Res Rent Roll'!$H22*'Res Rent Roll'!$C22*(1+'Property Summary'!$L$18)^(Rents!AQ$2-1),'Res Rent Roll'!$I22*'Res Rent Roll'!$C22*(1+'Property Summary'!$L$18)^(Rents!AQ$2-1)))</f>
        <v/>
      </c>
      <c r="AR22" s="47" t="str">
        <f>IF('Res Rent Roll'!$B22="","",IF(Rents!AR$3&lt;'Res Rent Roll'!$J22,'Res Rent Roll'!$H22*'Res Rent Roll'!$C22*(1+'Property Summary'!$L$18)^(Rents!AR$2-1),'Res Rent Roll'!$I22*'Res Rent Roll'!$C22*(1+'Property Summary'!$L$18)^(Rents!AR$2-1)))</f>
        <v/>
      </c>
      <c r="AS22" s="47" t="str">
        <f>IF('Res Rent Roll'!$B22="","",IF(Rents!AS$3&lt;'Res Rent Roll'!$J22,'Res Rent Roll'!$H22*'Res Rent Roll'!$C22*(1+'Property Summary'!$L$18)^(Rents!AS$2-1),'Res Rent Roll'!$I22*'Res Rent Roll'!$C22*(1+'Property Summary'!$L$18)^(Rents!AS$2-1)))</f>
        <v/>
      </c>
      <c r="AT22" s="47" t="str">
        <f>IF('Res Rent Roll'!$B22="","",IF(Rents!AT$3&lt;'Res Rent Roll'!$J22,'Res Rent Roll'!$H22*'Res Rent Roll'!$C22*(1+'Property Summary'!$L$18)^(Rents!AT$2-1),'Res Rent Roll'!$I22*'Res Rent Roll'!$C22*(1+'Property Summary'!$L$18)^(Rents!AT$2-1)))</f>
        <v/>
      </c>
      <c r="AU22" s="47" t="str">
        <f>IF('Res Rent Roll'!$B22="","",IF(Rents!AU$3&lt;'Res Rent Roll'!$J22,'Res Rent Roll'!$H22*'Res Rent Roll'!$C22*(1+'Property Summary'!$L$18)^(Rents!AU$2-1),'Res Rent Roll'!$I22*'Res Rent Roll'!$C22*(1+'Property Summary'!$L$18)^(Rents!AU$2-1)))</f>
        <v/>
      </c>
      <c r="AV22" s="47" t="str">
        <f>IF('Res Rent Roll'!$B22="","",IF(Rents!AV$3&lt;'Res Rent Roll'!$J22,'Res Rent Roll'!$H22*'Res Rent Roll'!$C22*(1+'Property Summary'!$L$18)^(Rents!AV$2-1),'Res Rent Roll'!$I22*'Res Rent Roll'!$C22*(1+'Property Summary'!$L$18)^(Rents!AV$2-1)))</f>
        <v/>
      </c>
      <c r="AW22" s="47" t="str">
        <f>IF('Res Rent Roll'!$B22="","",IF(Rents!AW$3&lt;'Res Rent Roll'!$J22,'Res Rent Roll'!$H22*'Res Rent Roll'!$C22*(1+'Property Summary'!$L$18)^(Rents!AW$2-1),'Res Rent Roll'!$I22*'Res Rent Roll'!$C22*(1+'Property Summary'!$L$18)^(Rents!AW$2-1)))</f>
        <v/>
      </c>
      <c r="AX22" s="47" t="str">
        <f>IF('Res Rent Roll'!$B22="","",IF(Rents!AX$3&lt;'Res Rent Roll'!$J22,'Res Rent Roll'!$H22*'Res Rent Roll'!$C22*(1+'Property Summary'!$L$18)^(Rents!AX$2-1),'Res Rent Roll'!$I22*'Res Rent Roll'!$C22*(1+'Property Summary'!$L$18)^(Rents!AX$2-1)))</f>
        <v/>
      </c>
      <c r="AY22" s="47" t="str">
        <f>IF('Res Rent Roll'!$B22="","",IF(Rents!AY$3&lt;'Res Rent Roll'!$J22,'Res Rent Roll'!$H22*'Res Rent Roll'!$C22*(1+'Property Summary'!$L$18)^(Rents!AY$2-1),'Res Rent Roll'!$I22*'Res Rent Roll'!$C22*(1+'Property Summary'!$L$18)^(Rents!AY$2-1)))</f>
        <v/>
      </c>
      <c r="AZ22" s="47" t="str">
        <f>IF('Res Rent Roll'!$B22="","",IF(Rents!AZ$3&lt;'Res Rent Roll'!$J22,'Res Rent Roll'!$H22*'Res Rent Roll'!$C22*(1+'Property Summary'!$L$18)^(Rents!AZ$2-1),'Res Rent Roll'!$I22*'Res Rent Roll'!$C22*(1+'Property Summary'!$L$18)^(Rents!AZ$2-1)))</f>
        <v/>
      </c>
      <c r="BA22" s="47" t="str">
        <f>IF('Res Rent Roll'!$B22="","",IF(Rents!BA$3&lt;'Res Rent Roll'!$J22,'Res Rent Roll'!$H22*'Res Rent Roll'!$C22*(1+'Property Summary'!$L$18)^(Rents!BA$2-1),'Res Rent Roll'!$I22*'Res Rent Roll'!$C22*(1+'Property Summary'!$L$18)^(Rents!BA$2-1)))</f>
        <v/>
      </c>
      <c r="BB22" s="47" t="str">
        <f>IF('Res Rent Roll'!$B22="","",IF(Rents!BB$3&lt;'Res Rent Roll'!$J22,'Res Rent Roll'!$H22*'Res Rent Roll'!$C22*(1+'Property Summary'!$L$18)^(Rents!BB$2-1),'Res Rent Roll'!$I22*'Res Rent Roll'!$C22*(1+'Property Summary'!$L$18)^(Rents!BB$2-1)))</f>
        <v/>
      </c>
      <c r="BC22" s="47" t="str">
        <f>IF('Res Rent Roll'!$B22="","",IF(Rents!BC$3&lt;'Res Rent Roll'!$J22,'Res Rent Roll'!$H22*'Res Rent Roll'!$C22*(1+'Property Summary'!$L$18)^(Rents!BC$2-1),'Res Rent Roll'!$I22*'Res Rent Roll'!$C22*(1+'Property Summary'!$L$18)^(Rents!BC$2-1)))</f>
        <v/>
      </c>
      <c r="BD22" s="47" t="str">
        <f>IF('Res Rent Roll'!$B22="","",IF(Rents!BD$3&lt;'Res Rent Roll'!$J22,'Res Rent Roll'!$H22*'Res Rent Roll'!$C22*(1+'Property Summary'!$L$18)^(Rents!BD$2-1),'Res Rent Roll'!$I22*'Res Rent Roll'!$C22*(1+'Property Summary'!$L$18)^(Rents!BD$2-1)))</f>
        <v/>
      </c>
      <c r="BE22" s="47" t="str">
        <f>IF('Res Rent Roll'!$B22="","",IF(Rents!BE$3&lt;'Res Rent Roll'!$J22,'Res Rent Roll'!$H22*'Res Rent Roll'!$C22*(1+'Property Summary'!$L$18)^(Rents!BE$2-1),'Res Rent Roll'!$I22*'Res Rent Roll'!$C22*(1+'Property Summary'!$L$18)^(Rents!BE$2-1)))</f>
        <v/>
      </c>
      <c r="BF22" s="47" t="str">
        <f>IF('Res Rent Roll'!$B22="","",IF(Rents!BF$3&lt;'Res Rent Roll'!$J22,'Res Rent Roll'!$H22*'Res Rent Roll'!$C22*(1+'Property Summary'!$L$18)^(Rents!BF$2-1),'Res Rent Roll'!$I22*'Res Rent Roll'!$C22*(1+'Property Summary'!$L$18)^(Rents!BF$2-1)))</f>
        <v/>
      </c>
      <c r="BG22" s="47" t="str">
        <f>IF('Res Rent Roll'!$B22="","",IF(Rents!BG$3&lt;'Res Rent Roll'!$J22,'Res Rent Roll'!$H22*'Res Rent Roll'!$C22*(1+'Property Summary'!$L$18)^(Rents!BG$2-1),'Res Rent Roll'!$I22*'Res Rent Roll'!$C22*(1+'Property Summary'!$L$18)^(Rents!BG$2-1)))</f>
        <v/>
      </c>
      <c r="BH22" s="47" t="str">
        <f>IF('Res Rent Roll'!$B22="","",IF(Rents!BH$3&lt;'Res Rent Roll'!$J22,'Res Rent Roll'!$H22*'Res Rent Roll'!$C22*(1+'Property Summary'!$L$18)^(Rents!BH$2-1),'Res Rent Roll'!$I22*'Res Rent Roll'!$C22*(1+'Property Summary'!$L$18)^(Rents!BH$2-1)))</f>
        <v/>
      </c>
      <c r="BI22" s="47" t="str">
        <f>IF('Res Rent Roll'!$B22="","",IF(Rents!BI$3&lt;'Res Rent Roll'!$J22,'Res Rent Roll'!$H22*'Res Rent Roll'!$C22*(1+'Property Summary'!$L$18)^(Rents!BI$2-1),'Res Rent Roll'!$I22*'Res Rent Roll'!$C22*(1+'Property Summary'!$L$18)^(Rents!BI$2-1)))</f>
        <v/>
      </c>
      <c r="BJ22" s="47" t="str">
        <f>IF('Res Rent Roll'!$B22="","",IF(Rents!BJ$3&lt;'Res Rent Roll'!$J22,'Res Rent Roll'!$H22*'Res Rent Roll'!$C22*(1+'Property Summary'!$L$18)^(Rents!BJ$2-1),'Res Rent Roll'!$I22*'Res Rent Roll'!$C22*(1+'Property Summary'!$L$18)^(Rents!BJ$2-1)))</f>
        <v/>
      </c>
      <c r="BK22" s="47" t="str">
        <f>IF('Res Rent Roll'!$B22="","",IF(Rents!BK$3&lt;'Res Rent Roll'!$J22,'Res Rent Roll'!$H22*'Res Rent Roll'!$C22*(1+'Property Summary'!$L$18)^(Rents!BK$2-1),'Res Rent Roll'!$I22*'Res Rent Roll'!$C22*(1+'Property Summary'!$L$18)^(Rents!BK$2-1)))</f>
        <v/>
      </c>
      <c r="BL22" s="47" t="str">
        <f>IF('Res Rent Roll'!$B22="","",IF(Rents!BL$3&lt;'Res Rent Roll'!$J22,'Res Rent Roll'!$H22*'Res Rent Roll'!$C22*(1+'Property Summary'!$L$18)^(Rents!BL$2-1),'Res Rent Roll'!$I22*'Res Rent Roll'!$C22*(1+'Property Summary'!$L$18)^(Rents!BL$2-1)))</f>
        <v/>
      </c>
      <c r="BM22" s="47" t="str">
        <f>IF('Res Rent Roll'!$B22="","",IF(Rents!BM$3&lt;'Res Rent Roll'!$J22,'Res Rent Roll'!$H22*'Res Rent Roll'!$C22*(1+'Property Summary'!$L$18)^(Rents!BM$2-1),'Res Rent Roll'!$I22*'Res Rent Roll'!$C22*(1+'Property Summary'!$L$18)^(Rents!BM$2-1)))</f>
        <v/>
      </c>
      <c r="BN22" s="47" t="str">
        <f>IF('Res Rent Roll'!$B22="","",IF(Rents!BN$3&lt;'Res Rent Roll'!$J22,'Res Rent Roll'!$H22*'Res Rent Roll'!$C22*(1+'Property Summary'!$L$18)^(Rents!BN$2-1),'Res Rent Roll'!$I22*'Res Rent Roll'!$C22*(1+'Property Summary'!$L$18)^(Rents!BN$2-1)))</f>
        <v/>
      </c>
      <c r="BO22" s="47" t="str">
        <f>IF('Res Rent Roll'!$B22="","",IF(Rents!BO$3&lt;'Res Rent Roll'!$J22,'Res Rent Roll'!$H22*'Res Rent Roll'!$C22*(1+'Property Summary'!$L$18)^(Rents!BO$2-1),'Res Rent Roll'!$I22*'Res Rent Roll'!$C22*(1+'Property Summary'!$L$18)^(Rents!BO$2-1)))</f>
        <v/>
      </c>
      <c r="BP22" s="47" t="str">
        <f>IF('Res Rent Roll'!$B22="","",IF(Rents!BP$3&lt;'Res Rent Roll'!$J22,'Res Rent Roll'!$H22*'Res Rent Roll'!$C22*(1+'Property Summary'!$L$18)^(Rents!BP$2-1),'Res Rent Roll'!$I22*'Res Rent Roll'!$C22*(1+'Property Summary'!$L$18)^(Rents!BP$2-1)))</f>
        <v/>
      </c>
      <c r="BQ22" s="47" t="str">
        <f>IF('Res Rent Roll'!$B22="","",IF(Rents!BQ$3&lt;'Res Rent Roll'!$J22,'Res Rent Roll'!$H22*'Res Rent Roll'!$C22*(1+'Property Summary'!$L$18)^(Rents!BQ$2-1),'Res Rent Roll'!$I22*'Res Rent Roll'!$C22*(1+'Property Summary'!$L$18)^(Rents!BQ$2-1)))</f>
        <v/>
      </c>
      <c r="BR22" s="47" t="str">
        <f>IF('Res Rent Roll'!$B22="","",IF(Rents!BR$3&lt;'Res Rent Roll'!$J22,'Res Rent Roll'!$H22*'Res Rent Roll'!$C22*(1+'Property Summary'!$L$18)^(Rents!BR$2-1),'Res Rent Roll'!$I22*'Res Rent Roll'!$C22*(1+'Property Summary'!$L$18)^(Rents!BR$2-1)))</f>
        <v/>
      </c>
      <c r="BS22" s="47" t="str">
        <f>IF('Res Rent Roll'!$B22="","",IF(Rents!BS$3&lt;'Res Rent Roll'!$J22,'Res Rent Roll'!$H22*'Res Rent Roll'!$C22*(1+'Property Summary'!$L$18)^(Rents!BS$2-1),'Res Rent Roll'!$I22*'Res Rent Roll'!$C22*(1+'Property Summary'!$L$18)^(Rents!BS$2-1)))</f>
        <v/>
      </c>
      <c r="BT22" s="47" t="str">
        <f>IF('Res Rent Roll'!$B22="","",IF(Rents!BT$3&lt;'Res Rent Roll'!$J22,'Res Rent Roll'!$H22*'Res Rent Roll'!$C22*(1+'Property Summary'!$L$18)^(Rents!BT$2-1),'Res Rent Roll'!$I22*'Res Rent Roll'!$C22*(1+'Property Summary'!$L$18)^(Rents!BT$2-1)))</f>
        <v/>
      </c>
      <c r="BU22" s="47" t="str">
        <f>IF('Res Rent Roll'!$B22="","",IF(Rents!BU$3&lt;'Res Rent Roll'!$J22,'Res Rent Roll'!$H22*'Res Rent Roll'!$C22*(1+'Property Summary'!$L$18)^(Rents!BU$2-1),'Res Rent Roll'!$I22*'Res Rent Roll'!$C22*(1+'Property Summary'!$L$18)^(Rents!BU$2-1)))</f>
        <v/>
      </c>
      <c r="BV22" s="47" t="str">
        <f>IF('Res Rent Roll'!$B22="","",IF(Rents!BV$3&lt;'Res Rent Roll'!$J22,'Res Rent Roll'!$H22*'Res Rent Roll'!$C22*(1+'Property Summary'!$L$18)^(Rents!BV$2-1),'Res Rent Roll'!$I22*'Res Rent Roll'!$C22*(1+'Property Summary'!$L$18)^(Rents!BV$2-1)))</f>
        <v/>
      </c>
      <c r="BW22" s="47" t="str">
        <f>IF('Res Rent Roll'!$B22="","",IF(Rents!BW$3&lt;'Res Rent Roll'!$J22,'Res Rent Roll'!$H22*'Res Rent Roll'!$C22*(1+'Property Summary'!$L$18)^(Rents!BW$2-1),'Res Rent Roll'!$I22*'Res Rent Roll'!$C22*(1+'Property Summary'!$L$18)^(Rents!BW$2-1)))</f>
        <v/>
      </c>
      <c r="BX22" s="47" t="str">
        <f>IF('Res Rent Roll'!$B22="","",IF(Rents!BX$3&lt;'Res Rent Roll'!$J22,'Res Rent Roll'!$H22*'Res Rent Roll'!$C22*(1+'Property Summary'!$L$18)^(Rents!BX$2-1),'Res Rent Roll'!$I22*'Res Rent Roll'!$C22*(1+'Property Summary'!$L$18)^(Rents!BX$2-1)))</f>
        <v/>
      </c>
      <c r="BY22" s="47" t="str">
        <f>IF('Res Rent Roll'!$B22="","",IF(Rents!BY$3&lt;'Res Rent Roll'!$J22,'Res Rent Roll'!$H22*'Res Rent Roll'!$C22*(1+'Property Summary'!$L$18)^(Rents!BY$2-1),'Res Rent Roll'!$I22*'Res Rent Roll'!$C22*(1+'Property Summary'!$L$18)^(Rents!BY$2-1)))</f>
        <v/>
      </c>
      <c r="BZ22" s="47" t="str">
        <f>IF('Res Rent Roll'!$B22="","",IF(Rents!BZ$3&lt;'Res Rent Roll'!$J22,'Res Rent Roll'!$H22*'Res Rent Roll'!$C22*(1+'Property Summary'!$L$18)^(Rents!BZ$2-1),'Res Rent Roll'!$I22*'Res Rent Roll'!$C22*(1+'Property Summary'!$L$18)^(Rents!BZ$2-1)))</f>
        <v/>
      </c>
      <c r="CA22" s="47" t="str">
        <f>IF('Res Rent Roll'!$B22="","",IF(Rents!CA$3&lt;'Res Rent Roll'!$J22,'Res Rent Roll'!$H22*'Res Rent Roll'!$C22*(1+'Property Summary'!$L$18)^(Rents!CA$2-1),'Res Rent Roll'!$I22*'Res Rent Roll'!$C22*(1+'Property Summary'!$L$18)^(Rents!CA$2-1)))</f>
        <v/>
      </c>
      <c r="CB22" s="47" t="str">
        <f>IF('Res Rent Roll'!$B22="","",IF(Rents!CB$3&lt;'Res Rent Roll'!$J22,'Res Rent Roll'!$H22*'Res Rent Roll'!$C22*(1+'Property Summary'!$L$18)^(Rents!CB$2-1),'Res Rent Roll'!$I22*'Res Rent Roll'!$C22*(1+'Property Summary'!$L$18)^(Rents!CB$2-1)))</f>
        <v/>
      </c>
      <c r="CC22" s="47" t="str">
        <f>IF('Res Rent Roll'!$B22="","",IF(Rents!CC$3&lt;'Res Rent Roll'!$J22,'Res Rent Roll'!$H22*'Res Rent Roll'!$C22*(1+'Property Summary'!$L$18)^(Rents!CC$2-1),'Res Rent Roll'!$I22*'Res Rent Roll'!$C22*(1+'Property Summary'!$L$18)^(Rents!CC$2-1)))</f>
        <v/>
      </c>
      <c r="CD22" s="47" t="str">
        <f>IF('Res Rent Roll'!$B22="","",IF(Rents!CD$3&lt;'Res Rent Roll'!$J22,'Res Rent Roll'!$H22*'Res Rent Roll'!$C22*(1+'Property Summary'!$L$18)^(Rents!CD$2-1),'Res Rent Roll'!$I22*'Res Rent Roll'!$C22*(1+'Property Summary'!$L$18)^(Rents!CD$2-1)))</f>
        <v/>
      </c>
      <c r="CE22" s="47" t="str">
        <f>IF('Res Rent Roll'!$B22="","",IF(Rents!CE$3&lt;'Res Rent Roll'!$J22,'Res Rent Roll'!$H22*'Res Rent Roll'!$C22*(1+'Property Summary'!$L$18)^(Rents!CE$2-1),'Res Rent Roll'!$I22*'Res Rent Roll'!$C22*(1+'Property Summary'!$L$18)^(Rents!CE$2-1)))</f>
        <v/>
      </c>
      <c r="CF22" s="47" t="str">
        <f>IF('Res Rent Roll'!$B22="","",IF(Rents!CF$3&lt;'Res Rent Roll'!$J22,'Res Rent Roll'!$H22*'Res Rent Roll'!$C22*(1+'Property Summary'!$L$18)^(Rents!CF$2-1),'Res Rent Roll'!$I22*'Res Rent Roll'!$C22*(1+'Property Summary'!$L$18)^(Rents!CF$2-1)))</f>
        <v/>
      </c>
      <c r="CG22" s="47" t="str">
        <f>IF('Res Rent Roll'!$B22="","",IF(Rents!CG$3&lt;'Res Rent Roll'!$J22,'Res Rent Roll'!$H22*'Res Rent Roll'!$C22*(1+'Property Summary'!$L$18)^(Rents!CG$2-1),'Res Rent Roll'!$I22*'Res Rent Roll'!$C22*(1+'Property Summary'!$L$18)^(Rents!CG$2-1)))</f>
        <v/>
      </c>
      <c r="CH22" s="47" t="str">
        <f>IF('Res Rent Roll'!$B22="","",IF(Rents!CH$3&lt;'Res Rent Roll'!$J22,'Res Rent Roll'!$H22*'Res Rent Roll'!$C22*(1+'Property Summary'!$L$18)^(Rents!CH$2-1),'Res Rent Roll'!$I22*'Res Rent Roll'!$C22*(1+'Property Summary'!$L$18)^(Rents!CH$2-1)))</f>
        <v/>
      </c>
      <c r="CI22" s="47" t="str">
        <f>IF('Res Rent Roll'!$B22="","",IF(Rents!CI$3&lt;'Res Rent Roll'!$J22,'Res Rent Roll'!$H22*'Res Rent Roll'!$C22*(1+'Property Summary'!$L$18)^(Rents!CI$2-1),'Res Rent Roll'!$I22*'Res Rent Roll'!$C22*(1+'Property Summary'!$L$18)^(Rents!CI$2-1)))</f>
        <v/>
      </c>
      <c r="CJ22" s="47" t="str">
        <f>IF('Res Rent Roll'!$B22="","",IF(Rents!CJ$3&lt;'Res Rent Roll'!$J22,'Res Rent Roll'!$H22*'Res Rent Roll'!$C22*(1+'Property Summary'!$L$18)^(Rents!CJ$2-1),'Res Rent Roll'!$I22*'Res Rent Roll'!$C22*(1+'Property Summary'!$L$18)^(Rents!CJ$2-1)))</f>
        <v/>
      </c>
      <c r="CK22" s="47" t="str">
        <f>IF('Res Rent Roll'!$B22="","",IF(Rents!CK$3&lt;'Res Rent Roll'!$J22,'Res Rent Roll'!$H22*'Res Rent Roll'!$C22*(1+'Property Summary'!$L$18)^(Rents!CK$2-1),'Res Rent Roll'!$I22*'Res Rent Roll'!$C22*(1+'Property Summary'!$L$18)^(Rents!CK$2-1)))</f>
        <v/>
      </c>
      <c r="CL22" s="47" t="str">
        <f>IF('Res Rent Roll'!$B22="","",IF(Rents!CL$3&lt;'Res Rent Roll'!$J22,'Res Rent Roll'!$H22*'Res Rent Roll'!$C22*(1+'Property Summary'!$L$18)^(Rents!CL$2-1),'Res Rent Roll'!$I22*'Res Rent Roll'!$C22*(1+'Property Summary'!$L$18)^(Rents!CL$2-1)))</f>
        <v/>
      </c>
      <c r="CM22" s="47" t="str">
        <f>IF('Res Rent Roll'!$B22="","",IF(Rents!CM$3&lt;'Res Rent Roll'!$J22,'Res Rent Roll'!$H22*'Res Rent Roll'!$C22*(1+'Property Summary'!$L$18)^(Rents!CM$2-1),'Res Rent Roll'!$I22*'Res Rent Roll'!$C22*(1+'Property Summary'!$L$18)^(Rents!CM$2-1)))</f>
        <v/>
      </c>
      <c r="CN22" s="47" t="str">
        <f>IF('Res Rent Roll'!$B22="","",IF(Rents!CN$3&lt;'Res Rent Roll'!$J22,'Res Rent Roll'!$H22*'Res Rent Roll'!$C22*(1+'Property Summary'!$L$18)^(Rents!CN$2-1),'Res Rent Roll'!$I22*'Res Rent Roll'!$C22*(1+'Property Summary'!$L$18)^(Rents!CN$2-1)))</f>
        <v/>
      </c>
      <c r="CO22" s="47" t="str">
        <f>IF('Res Rent Roll'!$B22="","",IF(Rents!CO$3&lt;'Res Rent Roll'!$J22,'Res Rent Roll'!$H22*'Res Rent Roll'!$C22*(1+'Property Summary'!$L$18)^(Rents!CO$2-1),'Res Rent Roll'!$I22*'Res Rent Roll'!$C22*(1+'Property Summary'!$L$18)^(Rents!CO$2-1)))</f>
        <v/>
      </c>
      <c r="CP22" s="47" t="str">
        <f>IF('Res Rent Roll'!$B22="","",IF(Rents!CP$3&lt;'Res Rent Roll'!$J22,'Res Rent Roll'!$H22*'Res Rent Roll'!$C22*(1+'Property Summary'!$L$18)^(Rents!CP$2-1),'Res Rent Roll'!$I22*'Res Rent Roll'!$C22*(1+'Property Summary'!$L$18)^(Rents!CP$2-1)))</f>
        <v/>
      </c>
      <c r="CQ22" s="47" t="str">
        <f>IF('Res Rent Roll'!$B22="","",IF(Rents!CQ$3&lt;'Res Rent Roll'!$J22,'Res Rent Roll'!$H22*'Res Rent Roll'!$C22*(1+'Property Summary'!$L$18)^(Rents!CQ$2-1),'Res Rent Roll'!$I22*'Res Rent Roll'!$C22*(1+'Property Summary'!$L$18)^(Rents!CQ$2-1)))</f>
        <v/>
      </c>
      <c r="CR22" s="47" t="str">
        <f>IF('Res Rent Roll'!$B22="","",IF(Rents!CR$3&lt;'Res Rent Roll'!$J22,'Res Rent Roll'!$H22*'Res Rent Roll'!$C22*(1+'Property Summary'!$L$18)^(Rents!CR$2-1),'Res Rent Roll'!$I22*'Res Rent Roll'!$C22*(1+'Property Summary'!$L$18)^(Rents!CR$2-1)))</f>
        <v/>
      </c>
      <c r="CS22" s="47" t="str">
        <f>IF('Res Rent Roll'!$B22="","",IF(Rents!CS$3&lt;'Res Rent Roll'!$J22,'Res Rent Roll'!$H22*'Res Rent Roll'!$C22*(1+'Property Summary'!$L$18)^(Rents!CS$2-1),'Res Rent Roll'!$I22*'Res Rent Roll'!$C22*(1+'Property Summary'!$L$18)^(Rents!CS$2-1)))</f>
        <v/>
      </c>
      <c r="CT22" s="47" t="str">
        <f>IF('Res Rent Roll'!$B22="","",IF(Rents!CT$3&lt;'Res Rent Roll'!$J22,'Res Rent Roll'!$H22*'Res Rent Roll'!$C22*(1+'Property Summary'!$L$18)^(Rents!CT$2-1),'Res Rent Roll'!$I22*'Res Rent Roll'!$C22*(1+'Property Summary'!$L$18)^(Rents!CT$2-1)))</f>
        <v/>
      </c>
      <c r="CU22" s="47" t="str">
        <f>IF('Res Rent Roll'!$B22="","",IF(Rents!CU$3&lt;'Res Rent Roll'!$J22,'Res Rent Roll'!$H22*'Res Rent Roll'!$C22*(1+'Property Summary'!$L$18)^(Rents!CU$2-1),'Res Rent Roll'!$I22*'Res Rent Roll'!$C22*(1+'Property Summary'!$L$18)^(Rents!CU$2-1)))</f>
        <v/>
      </c>
      <c r="CV22" s="47" t="str">
        <f>IF('Res Rent Roll'!$B22="","",IF(Rents!CV$3&lt;'Res Rent Roll'!$J22,'Res Rent Roll'!$H22*'Res Rent Roll'!$C22*(1+'Property Summary'!$L$18)^(Rents!CV$2-1),'Res Rent Roll'!$I22*'Res Rent Roll'!$C22*(1+'Property Summary'!$L$18)^(Rents!CV$2-1)))</f>
        <v/>
      </c>
      <c r="CW22" s="47" t="str">
        <f>IF('Res Rent Roll'!$B22="","",IF(Rents!CW$3&lt;'Res Rent Roll'!$J22,'Res Rent Roll'!$H22*'Res Rent Roll'!$C22*(1+'Property Summary'!$L$18)^(Rents!CW$2-1),'Res Rent Roll'!$I22*'Res Rent Roll'!$C22*(1+'Property Summary'!$L$18)^(Rents!CW$2-1)))</f>
        <v/>
      </c>
      <c r="CX22" s="47" t="str">
        <f>IF('Res Rent Roll'!$B22="","",IF(Rents!CX$3&lt;'Res Rent Roll'!$J22,'Res Rent Roll'!$H22*'Res Rent Roll'!$C22*(1+'Property Summary'!$L$18)^(Rents!CX$2-1),'Res Rent Roll'!$I22*'Res Rent Roll'!$C22*(1+'Property Summary'!$L$18)^(Rents!CX$2-1)))</f>
        <v/>
      </c>
      <c r="CY22" s="47" t="str">
        <f>IF('Res Rent Roll'!$B22="","",IF(Rents!CY$3&lt;'Res Rent Roll'!$J22,'Res Rent Roll'!$H22*'Res Rent Roll'!$C22*(1+'Property Summary'!$L$18)^(Rents!CY$2-1),'Res Rent Roll'!$I22*'Res Rent Roll'!$C22*(1+'Property Summary'!$L$18)^(Rents!CY$2-1)))</f>
        <v/>
      </c>
      <c r="CZ22" s="47" t="str">
        <f>IF('Res Rent Roll'!$B22="","",IF(Rents!CZ$3&lt;'Res Rent Roll'!$J22,'Res Rent Roll'!$H22*'Res Rent Roll'!$C22*(1+'Property Summary'!$L$18)^(Rents!CZ$2-1),'Res Rent Roll'!$I22*'Res Rent Roll'!$C22*(1+'Property Summary'!$L$18)^(Rents!CZ$2-1)))</f>
        <v/>
      </c>
      <c r="DA22" s="47" t="str">
        <f>IF('Res Rent Roll'!$B22="","",IF(Rents!DA$3&lt;'Res Rent Roll'!$J22,'Res Rent Roll'!$H22*'Res Rent Roll'!$C22*(1+'Property Summary'!$L$18)^(Rents!DA$2-1),'Res Rent Roll'!$I22*'Res Rent Roll'!$C22*(1+'Property Summary'!$L$18)^(Rents!DA$2-1)))</f>
        <v/>
      </c>
      <c r="DB22" s="47" t="str">
        <f>IF('Res Rent Roll'!$B22="","",IF(Rents!DB$3&lt;'Res Rent Roll'!$J22,'Res Rent Roll'!$H22*'Res Rent Roll'!$C22*(1+'Property Summary'!$L$18)^(Rents!DB$2-1),'Res Rent Roll'!$I22*'Res Rent Roll'!$C22*(1+'Property Summary'!$L$18)^(Rents!DB$2-1)))</f>
        <v/>
      </c>
      <c r="DC22" s="47" t="str">
        <f>IF('Res Rent Roll'!$B22="","",IF(Rents!DC$3&lt;'Res Rent Roll'!$J22,'Res Rent Roll'!$H22*'Res Rent Roll'!$C22*(1+'Property Summary'!$L$18)^(Rents!DC$2-1),'Res Rent Roll'!$I22*'Res Rent Roll'!$C22*(1+'Property Summary'!$L$18)^(Rents!DC$2-1)))</f>
        <v/>
      </c>
      <c r="DD22" s="47" t="str">
        <f>IF('Res Rent Roll'!$B22="","",IF(Rents!DD$3&lt;'Res Rent Roll'!$J22,'Res Rent Roll'!$H22*'Res Rent Roll'!$C22*(1+'Property Summary'!$L$18)^(Rents!DD$2-1),'Res Rent Roll'!$I22*'Res Rent Roll'!$C22*(1+'Property Summary'!$L$18)^(Rents!DD$2-1)))</f>
        <v/>
      </c>
      <c r="DE22" s="47" t="str">
        <f>IF('Res Rent Roll'!$B22="","",IF(Rents!DE$3&lt;'Res Rent Roll'!$J22,'Res Rent Roll'!$H22*'Res Rent Roll'!$C22*(1+'Property Summary'!$L$18)^(Rents!DE$2-1),'Res Rent Roll'!$I22*'Res Rent Roll'!$C22*(1+'Property Summary'!$L$18)^(Rents!DE$2-1)))</f>
        <v/>
      </c>
      <c r="DF22" s="47" t="str">
        <f>IF('Res Rent Roll'!$B22="","",IF(Rents!DF$3&lt;'Res Rent Roll'!$J22,'Res Rent Roll'!$H22*'Res Rent Roll'!$C22*(1+'Property Summary'!$L$18)^(Rents!DF$2-1),'Res Rent Roll'!$I22*'Res Rent Roll'!$C22*(1+'Property Summary'!$L$18)^(Rents!DF$2-1)))</f>
        <v/>
      </c>
      <c r="DG22" s="47" t="str">
        <f>IF('Res Rent Roll'!$B22="","",IF(Rents!DG$3&lt;'Res Rent Roll'!$J22,'Res Rent Roll'!$H22*'Res Rent Roll'!$C22*(1+'Property Summary'!$L$18)^(Rents!DG$2-1),'Res Rent Roll'!$I22*'Res Rent Roll'!$C22*(1+'Property Summary'!$L$18)^(Rents!DG$2-1)))</f>
        <v/>
      </c>
      <c r="DH22" s="47" t="str">
        <f>IF('Res Rent Roll'!$B22="","",IF(Rents!DH$3&lt;'Res Rent Roll'!$J22,'Res Rent Roll'!$H22*'Res Rent Roll'!$C22*(1+'Property Summary'!$L$18)^(Rents!DH$2-1),'Res Rent Roll'!$I22*'Res Rent Roll'!$C22*(1+'Property Summary'!$L$18)^(Rents!DH$2-1)))</f>
        <v/>
      </c>
      <c r="DI22" s="47" t="str">
        <f>IF('Res Rent Roll'!$B22="","",IF(Rents!DI$3&lt;'Res Rent Roll'!$J22,'Res Rent Roll'!$H22*'Res Rent Roll'!$C22*(1+'Property Summary'!$L$18)^(Rents!DI$2-1),'Res Rent Roll'!$I22*'Res Rent Roll'!$C22*(1+'Property Summary'!$L$18)^(Rents!DI$2-1)))</f>
        <v/>
      </c>
      <c r="DJ22" s="47" t="str">
        <f>IF('Res Rent Roll'!$B22="","",IF(Rents!DJ$3&lt;'Res Rent Roll'!$J22,'Res Rent Roll'!$H22*'Res Rent Roll'!$C22*(1+'Property Summary'!$L$18)^(Rents!DJ$2-1),'Res Rent Roll'!$I22*'Res Rent Roll'!$C22*(1+'Property Summary'!$L$18)^(Rents!DJ$2-1)))</f>
        <v/>
      </c>
      <c r="DK22" s="47" t="str">
        <f>IF('Res Rent Roll'!$B22="","",IF(Rents!DK$3&lt;'Res Rent Roll'!$J22,'Res Rent Roll'!$H22*'Res Rent Roll'!$C22*(1+'Property Summary'!$L$18)^(Rents!DK$2-1),'Res Rent Roll'!$I22*'Res Rent Roll'!$C22*(1+'Property Summary'!$L$18)^(Rents!DK$2-1)))</f>
        <v/>
      </c>
      <c r="DL22" s="47" t="str">
        <f>IF('Res Rent Roll'!$B22="","",IF(Rents!DL$3&lt;'Res Rent Roll'!$J22,'Res Rent Roll'!$H22*'Res Rent Roll'!$C22*(1+'Property Summary'!$L$18)^(Rents!DL$2-1),'Res Rent Roll'!$I22*'Res Rent Roll'!$C22*(1+'Property Summary'!$L$18)^(Rents!DL$2-1)))</f>
        <v/>
      </c>
      <c r="DM22" s="47" t="str">
        <f>IF('Res Rent Roll'!$B22="","",IF(Rents!DM$3&lt;'Res Rent Roll'!$J22,'Res Rent Roll'!$H22*'Res Rent Roll'!$C22*(1+'Property Summary'!$L$18)^(Rents!DM$2-1),'Res Rent Roll'!$I22*'Res Rent Roll'!$C22*(1+'Property Summary'!$L$18)^(Rents!DM$2-1)))</f>
        <v/>
      </c>
      <c r="DN22" s="47" t="str">
        <f>IF('Res Rent Roll'!$B22="","",IF(Rents!DN$3&lt;'Res Rent Roll'!$J22,'Res Rent Roll'!$H22*'Res Rent Roll'!$C22*(1+'Property Summary'!$L$18)^(Rents!DN$2-1),'Res Rent Roll'!$I22*'Res Rent Roll'!$C22*(1+'Property Summary'!$L$18)^(Rents!DN$2-1)))</f>
        <v/>
      </c>
      <c r="DO22" s="47" t="str">
        <f>IF('Res Rent Roll'!$B22="","",IF(Rents!DO$3&lt;'Res Rent Roll'!$J22,'Res Rent Roll'!$H22*'Res Rent Roll'!$C22*(1+'Property Summary'!$L$18)^(Rents!DO$2-1),'Res Rent Roll'!$I22*'Res Rent Roll'!$C22*(1+'Property Summary'!$L$18)^(Rents!DO$2-1)))</f>
        <v/>
      </c>
      <c r="DP22" s="47" t="str">
        <f>IF('Res Rent Roll'!$B22="","",IF(Rents!DP$3&lt;'Res Rent Roll'!$J22,'Res Rent Roll'!$H22*'Res Rent Roll'!$C22*(1+'Property Summary'!$L$18)^(Rents!DP$2-1),'Res Rent Roll'!$I22*'Res Rent Roll'!$C22*(1+'Property Summary'!$L$18)^(Rents!DP$2-1)))</f>
        <v/>
      </c>
      <c r="DQ22" s="47" t="str">
        <f>IF('Res Rent Roll'!$B22="","",IF(Rents!DQ$3&lt;'Res Rent Roll'!$J22,'Res Rent Roll'!$H22*'Res Rent Roll'!$C22*(1+'Property Summary'!$L$18)^(Rents!DQ$2-1),'Res Rent Roll'!$I22*'Res Rent Roll'!$C22*(1+'Property Summary'!$L$18)^(Rents!DQ$2-1)))</f>
        <v/>
      </c>
      <c r="DR22" s="47" t="str">
        <f>IF('Res Rent Roll'!$B22="","",IF(Rents!DR$3&lt;'Res Rent Roll'!$J22,'Res Rent Roll'!$H22*'Res Rent Roll'!$C22*(1+'Property Summary'!$L$18)^(Rents!DR$2-1),'Res Rent Roll'!$I22*'Res Rent Roll'!$C22*(1+'Property Summary'!$L$18)^(Rents!DR$2-1)))</f>
        <v/>
      </c>
      <c r="DS22" s="47" t="str">
        <f>IF('Res Rent Roll'!$B22="","",IF(Rents!DS$3&lt;'Res Rent Roll'!$J22,'Res Rent Roll'!$H22*'Res Rent Roll'!$C22*(1+'Property Summary'!$L$18)^(Rents!DS$2-1),'Res Rent Roll'!$I22*'Res Rent Roll'!$C22*(1+'Property Summary'!$L$18)^(Rents!DS$2-1)))</f>
        <v/>
      </c>
      <c r="DT22" s="47" t="str">
        <f>IF('Res Rent Roll'!$B22="","",IF(Rents!DT$3&lt;'Res Rent Roll'!$J22,'Res Rent Roll'!$H22*'Res Rent Roll'!$C22*(1+'Property Summary'!$L$18)^(Rents!DT$2-1),'Res Rent Roll'!$I22*'Res Rent Roll'!$C22*(1+'Property Summary'!$L$18)^(Rents!DT$2-1)))</f>
        <v/>
      </c>
      <c r="DU22" s="47" t="str">
        <f>IF('Res Rent Roll'!$B22="","",IF(Rents!DU$3&lt;'Res Rent Roll'!$J22,'Res Rent Roll'!$H22*'Res Rent Roll'!$C22*(1+'Property Summary'!$L$18)^(Rents!DU$2-1),'Res Rent Roll'!$I22*'Res Rent Roll'!$C22*(1+'Property Summary'!$L$18)^(Rents!DU$2-1)))</f>
        <v/>
      </c>
      <c r="DV22" s="47" t="str">
        <f>IF('Res Rent Roll'!$B22="","",IF(Rents!DV$3&lt;'Res Rent Roll'!$J22,'Res Rent Roll'!$H22*'Res Rent Roll'!$C22*(1+'Property Summary'!$L$18)^(Rents!DV$2-1),'Res Rent Roll'!$I22*'Res Rent Roll'!$C22*(1+'Property Summary'!$L$18)^(Rents!DV$2-1)))</f>
        <v/>
      </c>
      <c r="DW22" s="47" t="str">
        <f>IF('Res Rent Roll'!$B22="","",IF(Rents!DW$3&lt;'Res Rent Roll'!$J22,'Res Rent Roll'!$H22*'Res Rent Roll'!$C22*(1+'Property Summary'!$L$18)^(Rents!DW$2-1),'Res Rent Roll'!$I22*'Res Rent Roll'!$C22*(1+'Property Summary'!$L$18)^(Rents!DW$2-1)))</f>
        <v/>
      </c>
      <c r="DX22" s="47" t="str">
        <f>IF('Res Rent Roll'!$B22="","",IF(Rents!DX$3&lt;'Res Rent Roll'!$J22,'Res Rent Roll'!$H22*'Res Rent Roll'!$C22*(1+'Property Summary'!$L$18)^(Rents!DX$2-1),'Res Rent Roll'!$I22*'Res Rent Roll'!$C22*(1+'Property Summary'!$L$18)^(Rents!DX$2-1)))</f>
        <v/>
      </c>
      <c r="DY22" s="47" t="str">
        <f>IF('Res Rent Roll'!$B22="","",IF(Rents!DY$3&lt;'Res Rent Roll'!$J22,'Res Rent Roll'!$H22*'Res Rent Roll'!$C22*(1+'Property Summary'!$L$18)^(Rents!DY$2-1),'Res Rent Roll'!$I22*'Res Rent Roll'!$C22*(1+'Property Summary'!$L$18)^(Rents!DY$2-1)))</f>
        <v/>
      </c>
      <c r="DZ22" s="47" t="str">
        <f>IF('Res Rent Roll'!$B22="","",IF(Rents!DZ$3&lt;'Res Rent Roll'!$J22,'Res Rent Roll'!$H22*'Res Rent Roll'!$C22*(1+'Property Summary'!$L$18)^(Rents!DZ$2-1),'Res Rent Roll'!$I22*'Res Rent Roll'!$C22*(1+'Property Summary'!$L$18)^(Rents!DZ$2-1)))</f>
        <v/>
      </c>
      <c r="EA22" s="47" t="str">
        <f>IF('Res Rent Roll'!$B22="","",IF(Rents!EA$3&lt;'Res Rent Roll'!$J22,'Res Rent Roll'!$H22*'Res Rent Roll'!$C22*(1+'Property Summary'!$L$18)^(Rents!EA$2-1),'Res Rent Roll'!$I22*'Res Rent Roll'!$C22*(1+'Property Summary'!$L$18)^(Rents!EA$2-1)))</f>
        <v/>
      </c>
      <c r="EB22" s="47" t="str">
        <f>IF('Res Rent Roll'!$B22="","",IF(Rents!EB$3&lt;'Res Rent Roll'!$J22,'Res Rent Roll'!$H22*'Res Rent Roll'!$C22*(1+'Property Summary'!$L$18)^(Rents!EB$2-1),'Res Rent Roll'!$I22*'Res Rent Roll'!$C22*(1+'Property Summary'!$L$18)^(Rents!EB$2-1)))</f>
        <v/>
      </c>
      <c r="EC22" s="47" t="str">
        <f>IF('Res Rent Roll'!$B22="","",IF(Rents!EC$3&lt;'Res Rent Roll'!$J22,'Res Rent Roll'!$H22*'Res Rent Roll'!$C22*(1+'Property Summary'!$L$18)^(Rents!EC$2-1),'Res Rent Roll'!$I22*'Res Rent Roll'!$C22*(1+'Property Summary'!$L$18)^(Rents!EC$2-1)))</f>
        <v/>
      </c>
      <c r="ED22" s="47" t="str">
        <f>IF('Res Rent Roll'!$B22="","",IF(Rents!ED$3&lt;'Res Rent Roll'!$J22,'Res Rent Roll'!$H22*'Res Rent Roll'!$C22*(1+'Property Summary'!$L$18)^(Rents!ED$2-1),'Res Rent Roll'!$I22*'Res Rent Roll'!$C22*(1+'Property Summary'!$L$18)^(Rents!ED$2-1)))</f>
        <v/>
      </c>
      <c r="EE22" s="47" t="str">
        <f>IF('Res Rent Roll'!$B22="","",IF(Rents!EE$3&lt;'Res Rent Roll'!$J22,'Res Rent Roll'!$H22*'Res Rent Roll'!$C22*(1+'Property Summary'!$L$18)^(Rents!EE$2-1),'Res Rent Roll'!$I22*'Res Rent Roll'!$C22*(1+'Property Summary'!$L$18)^(Rents!EE$2-1)))</f>
        <v/>
      </c>
      <c r="EF22" s="47" t="str">
        <f>IF('Res Rent Roll'!$B22="","",IF(Rents!EF$3&lt;'Res Rent Roll'!$J22,'Res Rent Roll'!$H22*'Res Rent Roll'!$C22*(1+'Property Summary'!$L$18)^(Rents!EF$2-1),'Res Rent Roll'!$I22*'Res Rent Roll'!$C22*(1+'Property Summary'!$L$18)^(Rents!EF$2-1)))</f>
        <v/>
      </c>
      <c r="EG22" s="47" t="str">
        <f>IF('Res Rent Roll'!$B22="","",IF(Rents!EG$3&lt;'Res Rent Roll'!$J22,'Res Rent Roll'!$H22*'Res Rent Roll'!$C22*(1+'Property Summary'!$L$18)^(Rents!EG$2-1),'Res Rent Roll'!$I22*'Res Rent Roll'!$C22*(1+'Property Summary'!$L$18)^(Rents!EG$2-1)))</f>
        <v/>
      </c>
      <c r="EH22" s="47" t="str">
        <f>IF('Res Rent Roll'!$B22="","",IF(Rents!EH$3&lt;'Res Rent Roll'!$J22,'Res Rent Roll'!$H22*'Res Rent Roll'!$C22*(1+'Property Summary'!$L$18)^(Rents!EH$2-1),'Res Rent Roll'!$I22*'Res Rent Roll'!$C22*(1+'Property Summary'!$L$18)^(Rents!EH$2-1)))</f>
        <v/>
      </c>
      <c r="EI22" s="47" t="str">
        <f>IF('Res Rent Roll'!$B22="","",IF(Rents!EI$3&lt;'Res Rent Roll'!$J22,'Res Rent Roll'!$H22*'Res Rent Roll'!$C22*(1+'Property Summary'!$L$18)^(Rents!EI$2-1),'Res Rent Roll'!$I22*'Res Rent Roll'!$C22*(1+'Property Summary'!$L$18)^(Rents!EI$2-1)))</f>
        <v/>
      </c>
      <c r="EJ22" s="47" t="str">
        <f>IF('Res Rent Roll'!$B22="","",IF(Rents!EJ$3&lt;'Res Rent Roll'!$J22,'Res Rent Roll'!$H22*'Res Rent Roll'!$C22*(1+'Property Summary'!$L$18)^(Rents!EJ$2-1),'Res Rent Roll'!$I22*'Res Rent Roll'!$C22*(1+'Property Summary'!$L$18)^(Rents!EJ$2-1)))</f>
        <v/>
      </c>
      <c r="EK22" s="47" t="str">
        <f>IF('Res Rent Roll'!$B22="","",IF(Rents!EK$3&lt;'Res Rent Roll'!$J22,'Res Rent Roll'!$H22*'Res Rent Roll'!$C22*(1+'Property Summary'!$L$18)^(Rents!EK$2-1),'Res Rent Roll'!$I22*'Res Rent Roll'!$C22*(1+'Property Summary'!$L$18)^(Rents!EK$2-1)))</f>
        <v/>
      </c>
      <c r="EL22" s="47" t="str">
        <f>IF('Res Rent Roll'!$B22="","",IF(Rents!EL$3&lt;'Res Rent Roll'!$J22,'Res Rent Roll'!$H22*'Res Rent Roll'!$C22*(1+'Property Summary'!$L$18)^(Rents!EL$2-1),'Res Rent Roll'!$I22*'Res Rent Roll'!$C22*(1+'Property Summary'!$L$18)^(Rents!EL$2-1)))</f>
        <v/>
      </c>
      <c r="EM22" s="47" t="str">
        <f>IF('Res Rent Roll'!$B22="","",IF(Rents!EM$3&lt;'Res Rent Roll'!$J22,'Res Rent Roll'!$H22*'Res Rent Roll'!$C22*(1+'Property Summary'!$L$18)^(Rents!EM$2-1),'Res Rent Roll'!$I22*'Res Rent Roll'!$C22*(1+'Property Summary'!$L$18)^(Rents!EM$2-1)))</f>
        <v/>
      </c>
      <c r="EN22" s="47" t="str">
        <f>IF('Res Rent Roll'!$B22="","",IF(Rents!EN$3&lt;'Res Rent Roll'!$J22,'Res Rent Roll'!$H22*'Res Rent Roll'!$C22*(1+'Property Summary'!$L$18)^(Rents!EN$2-1),'Res Rent Roll'!$I22*'Res Rent Roll'!$C22*(1+'Property Summary'!$L$18)^(Rents!EN$2-1)))</f>
        <v/>
      </c>
      <c r="EO22" s="47" t="str">
        <f>IF('Res Rent Roll'!$B22="","",IF(Rents!EO$3&lt;'Res Rent Roll'!$J22,'Res Rent Roll'!$H22*'Res Rent Roll'!$C22*(1+'Property Summary'!$L$18)^(Rents!EO$2-1),'Res Rent Roll'!$I22*'Res Rent Roll'!$C22*(1+'Property Summary'!$L$18)^(Rents!EO$2-1)))</f>
        <v/>
      </c>
      <c r="EP22" s="47" t="str">
        <f>IF('Res Rent Roll'!$B22="","",IF(Rents!EP$3&lt;'Res Rent Roll'!$J22,'Res Rent Roll'!$H22*'Res Rent Roll'!$C22*(1+'Property Summary'!$L$18)^(Rents!EP$2-1),'Res Rent Roll'!$I22*'Res Rent Roll'!$C22*(1+'Property Summary'!$L$18)^(Rents!EP$2-1)))</f>
        <v/>
      </c>
      <c r="EQ22" s="47" t="str">
        <f>IF('Res Rent Roll'!$B22="","",IF(Rents!EQ$3&lt;'Res Rent Roll'!$J22,'Res Rent Roll'!$H22*'Res Rent Roll'!$C22*(1+'Property Summary'!$L$18)^(Rents!EQ$2-1),'Res Rent Roll'!$I22*'Res Rent Roll'!$C22*(1+'Property Summary'!$L$18)^(Rents!EQ$2-1)))</f>
        <v/>
      </c>
      <c r="ER22" s="47" t="str">
        <f>IF('Res Rent Roll'!$B22="","",IF(Rents!ER$3&lt;'Res Rent Roll'!$J22,'Res Rent Roll'!$H22*'Res Rent Roll'!$C22*(1+'Property Summary'!$L$18)^(Rents!ER$2-1),'Res Rent Roll'!$I22*'Res Rent Roll'!$C22*(1+'Property Summary'!$L$18)^(Rents!ER$2-1)))</f>
        <v/>
      </c>
      <c r="ES22" s="47" t="str">
        <f>IF('Res Rent Roll'!$B22="","",IF(Rents!ES$3&lt;'Res Rent Roll'!$J22,'Res Rent Roll'!$H22*'Res Rent Roll'!$C22*(1+'Property Summary'!$L$18)^(Rents!ES$2-1),'Res Rent Roll'!$I22*'Res Rent Roll'!$C22*(1+'Property Summary'!$L$18)^(Rents!ES$2-1)))</f>
        <v/>
      </c>
      <c r="ET22" s="47" t="str">
        <f>IF('Res Rent Roll'!$B22="","",IF(Rents!ET$3&lt;'Res Rent Roll'!$J22,'Res Rent Roll'!$H22*'Res Rent Roll'!$C22*(1+'Property Summary'!$L$18)^(Rents!ET$2-1),'Res Rent Roll'!$I22*'Res Rent Roll'!$C22*(1+'Property Summary'!$L$18)^(Rents!ET$2-1)))</f>
        <v/>
      </c>
      <c r="EU22" s="47" t="str">
        <f>IF('Res Rent Roll'!$B22="","",IF(Rents!EU$3&lt;'Res Rent Roll'!$J22,'Res Rent Roll'!$H22*'Res Rent Roll'!$C22*(1+'Property Summary'!$L$18)^(Rents!EU$2-1),'Res Rent Roll'!$I22*'Res Rent Roll'!$C22*(1+'Property Summary'!$L$18)^(Rents!EU$2-1)))</f>
        <v/>
      </c>
      <c r="EV22" s="47" t="str">
        <f>IF('Res Rent Roll'!$B22="","",IF(Rents!EV$3&lt;'Res Rent Roll'!$J22,'Res Rent Roll'!$H22*'Res Rent Roll'!$C22*(1+'Property Summary'!$L$18)^(Rents!EV$2-1),'Res Rent Roll'!$I22*'Res Rent Roll'!$C22*(1+'Property Summary'!$L$18)^(Rents!EV$2-1)))</f>
        <v/>
      </c>
      <c r="EW22" s="47" t="str">
        <f>IF('Res Rent Roll'!$B22="","",IF(Rents!EW$3&lt;'Res Rent Roll'!$J22,'Res Rent Roll'!$H22*'Res Rent Roll'!$C22*(1+'Property Summary'!$L$18)^(Rents!EW$2-1),'Res Rent Roll'!$I22*'Res Rent Roll'!$C22*(1+'Property Summary'!$L$18)^(Rents!EW$2-1)))</f>
        <v/>
      </c>
      <c r="EX22" s="47" t="str">
        <f>IF('Res Rent Roll'!$B22="","",IF(Rents!EX$3&lt;'Res Rent Roll'!$J22,'Res Rent Roll'!$H22*'Res Rent Roll'!$C22*(1+'Property Summary'!$L$18)^(Rents!EX$2-1),'Res Rent Roll'!$I22*'Res Rent Roll'!$C22*(1+'Property Summary'!$L$18)^(Rents!EX$2-1)))</f>
        <v/>
      </c>
      <c r="EY22" s="47" t="str">
        <f>IF('Res Rent Roll'!$B22="","",IF(Rents!EY$3&lt;'Res Rent Roll'!$J22,'Res Rent Roll'!$H22*'Res Rent Roll'!$C22*(1+'Property Summary'!$L$18)^(Rents!EY$2-1),'Res Rent Roll'!$I22*'Res Rent Roll'!$C22*(1+'Property Summary'!$L$18)^(Rents!EY$2-1)))</f>
        <v/>
      </c>
      <c r="EZ22" s="47" t="str">
        <f>IF('Res Rent Roll'!$B22="","",IF(Rents!EZ$3&lt;'Res Rent Roll'!$J22,'Res Rent Roll'!$H22*'Res Rent Roll'!$C22*(1+'Property Summary'!$L$18)^(Rents!EZ$2-1),'Res Rent Roll'!$I22*'Res Rent Roll'!$C22*(1+'Property Summary'!$L$18)^(Rents!EZ$2-1)))</f>
        <v/>
      </c>
      <c r="FA22" s="47" t="str">
        <f>IF('Res Rent Roll'!$B22="","",IF(Rents!FA$3&lt;'Res Rent Roll'!$J22,'Res Rent Roll'!$H22*'Res Rent Roll'!$C22*(1+'Property Summary'!$L$18)^(Rents!FA$2-1),'Res Rent Roll'!$I22*'Res Rent Roll'!$C22*(1+'Property Summary'!$L$18)^(Rents!FA$2-1)))</f>
        <v/>
      </c>
      <c r="FB22" s="47" t="str">
        <f>IF('Res Rent Roll'!$B22="","",IF(Rents!FB$3&lt;'Res Rent Roll'!$J22,'Res Rent Roll'!$H22*'Res Rent Roll'!$C22*(1+'Property Summary'!$L$18)^(Rents!FB$2-1),'Res Rent Roll'!$I22*'Res Rent Roll'!$C22*(1+'Property Summary'!$L$18)^(Rents!FB$2-1)))</f>
        <v/>
      </c>
      <c r="FC22" s="47" t="str">
        <f>IF('Res Rent Roll'!$B22="","",IF(Rents!FC$3&lt;'Res Rent Roll'!$J22,'Res Rent Roll'!$H22*'Res Rent Roll'!$C22*(1+'Property Summary'!$L$18)^(Rents!FC$2-1),'Res Rent Roll'!$I22*'Res Rent Roll'!$C22*(1+'Property Summary'!$L$18)^(Rents!FC$2-1)))</f>
        <v/>
      </c>
      <c r="FD22" s="47" t="str">
        <f>IF('Res Rent Roll'!$B22="","",IF(Rents!FD$3&lt;'Res Rent Roll'!$J22,'Res Rent Roll'!$H22*'Res Rent Roll'!$C22*(1+'Property Summary'!$L$18)^(Rents!FD$2-1),'Res Rent Roll'!$I22*'Res Rent Roll'!$C22*(1+'Property Summary'!$L$18)^(Rents!FD$2-1)))</f>
        <v/>
      </c>
      <c r="FE22" s="47" t="str">
        <f>IF('Res Rent Roll'!$B22="","",IF(Rents!FE$3&lt;'Res Rent Roll'!$J22,'Res Rent Roll'!$H22*'Res Rent Roll'!$C22*(1+'Property Summary'!$L$18)^(Rents!FE$2-1),'Res Rent Roll'!$I22*'Res Rent Roll'!$C22*(1+'Property Summary'!$L$18)^(Rents!FE$2-1)))</f>
        <v/>
      </c>
      <c r="FF22" s="47" t="str">
        <f>IF('Res Rent Roll'!$B22="","",IF(Rents!FF$3&lt;'Res Rent Roll'!$J22,'Res Rent Roll'!$H22*'Res Rent Roll'!$C22*(1+'Property Summary'!$L$18)^(Rents!FF$2-1),'Res Rent Roll'!$I22*'Res Rent Roll'!$C22*(1+'Property Summary'!$L$18)^(Rents!FF$2-1)))</f>
        <v/>
      </c>
      <c r="FG22" s="47" t="str">
        <f>IF('Res Rent Roll'!$B22="","",IF(Rents!FG$3&lt;'Res Rent Roll'!$J22,'Res Rent Roll'!$H22*'Res Rent Roll'!$C22*(1+'Property Summary'!$L$18)^(Rents!FG$2-1),'Res Rent Roll'!$I22*'Res Rent Roll'!$C22*(1+'Property Summary'!$L$18)^(Rents!FG$2-1)))</f>
        <v/>
      </c>
      <c r="FH22" s="47" t="str">
        <f>IF('Res Rent Roll'!$B22="","",IF(Rents!FH$3&lt;'Res Rent Roll'!$J22,'Res Rent Roll'!$H22*'Res Rent Roll'!$C22*(1+'Property Summary'!$L$18)^(Rents!FH$2-1),'Res Rent Roll'!$I22*'Res Rent Roll'!$C22*(1+'Property Summary'!$L$18)^(Rents!FH$2-1)))</f>
        <v/>
      </c>
      <c r="FI22" s="47" t="str">
        <f>IF('Res Rent Roll'!$B22="","",IF(Rents!FI$3&lt;'Res Rent Roll'!$J22,'Res Rent Roll'!$H22*'Res Rent Roll'!$C22*(1+'Property Summary'!$L$18)^(Rents!FI$2-1),'Res Rent Roll'!$I22*'Res Rent Roll'!$C22*(1+'Property Summary'!$L$18)^(Rents!FI$2-1)))</f>
        <v/>
      </c>
      <c r="FJ22" s="47" t="str">
        <f>IF('Res Rent Roll'!$B22="","",IF(Rents!FJ$3&lt;'Res Rent Roll'!$J22,'Res Rent Roll'!$H22*'Res Rent Roll'!$C22*(1+'Property Summary'!$L$18)^(Rents!FJ$2-1),'Res Rent Roll'!$I22*'Res Rent Roll'!$C22*(1+'Property Summary'!$L$18)^(Rents!FJ$2-1)))</f>
        <v/>
      </c>
      <c r="FK22" s="47" t="str">
        <f>IF('Res Rent Roll'!$B22="","",IF(Rents!FK$3&lt;'Res Rent Roll'!$J22,'Res Rent Roll'!$H22*'Res Rent Roll'!$C22*(1+'Property Summary'!$L$18)^(Rents!FK$2-1),'Res Rent Roll'!$I22*'Res Rent Roll'!$C22*(1+'Property Summary'!$L$18)^(Rents!FK$2-1)))</f>
        <v/>
      </c>
      <c r="FL22" s="47" t="str">
        <f>IF('Res Rent Roll'!$B22="","",IF(Rents!FL$3&lt;'Res Rent Roll'!$J22,'Res Rent Roll'!$H22*'Res Rent Roll'!$C22*(1+'Property Summary'!$L$18)^(Rents!FL$2-1),'Res Rent Roll'!$I22*'Res Rent Roll'!$C22*(1+'Property Summary'!$L$18)^(Rents!FL$2-1)))</f>
        <v/>
      </c>
      <c r="FM22" s="47" t="str">
        <f>IF('Res Rent Roll'!$B22="","",IF(Rents!FM$3&lt;'Res Rent Roll'!$J22,'Res Rent Roll'!$H22*'Res Rent Roll'!$C22*(1+'Property Summary'!$L$18)^(Rents!FM$2-1),'Res Rent Roll'!$I22*'Res Rent Roll'!$C22*(1+'Property Summary'!$L$18)^(Rents!FM$2-1)))</f>
        <v/>
      </c>
      <c r="FN22" s="47" t="str">
        <f>IF('Res Rent Roll'!$B22="","",IF(Rents!FN$3&lt;'Res Rent Roll'!$J22,'Res Rent Roll'!$H22*'Res Rent Roll'!$C22*(1+'Property Summary'!$L$18)^(Rents!FN$2-1),'Res Rent Roll'!$I22*'Res Rent Roll'!$C22*(1+'Property Summary'!$L$18)^(Rents!FN$2-1)))</f>
        <v/>
      </c>
      <c r="FO22" s="47" t="str">
        <f>IF('Res Rent Roll'!$B22="","",IF(Rents!FO$3&lt;'Res Rent Roll'!$J22,'Res Rent Roll'!$H22*'Res Rent Roll'!$C22*(1+'Property Summary'!$L$18)^(Rents!FO$2-1),'Res Rent Roll'!$I22*'Res Rent Roll'!$C22*(1+'Property Summary'!$L$18)^(Rents!FO$2-1)))</f>
        <v/>
      </c>
      <c r="FP22" s="47" t="str">
        <f>IF('Res Rent Roll'!$B22="","",IF(Rents!FP$3&lt;'Res Rent Roll'!$J22,'Res Rent Roll'!$H22*'Res Rent Roll'!$C22*(1+'Property Summary'!$L$18)^(Rents!FP$2-1),'Res Rent Roll'!$I22*'Res Rent Roll'!$C22*(1+'Property Summary'!$L$18)^(Rents!FP$2-1)))</f>
        <v/>
      </c>
      <c r="FQ22" s="47" t="str">
        <f>IF('Res Rent Roll'!$B22="","",IF(Rents!FQ$3&lt;'Res Rent Roll'!$J22,'Res Rent Roll'!$H22*'Res Rent Roll'!$C22*(1+'Property Summary'!$L$18)^(Rents!FQ$2-1),'Res Rent Roll'!$I22*'Res Rent Roll'!$C22*(1+'Property Summary'!$L$18)^(Rents!FQ$2-1)))</f>
        <v/>
      </c>
      <c r="FR22" s="47" t="str">
        <f>IF('Res Rent Roll'!$B22="","",IF(Rents!FR$3&lt;'Res Rent Roll'!$J22,'Res Rent Roll'!$H22*'Res Rent Roll'!$C22*(1+'Property Summary'!$L$18)^(Rents!FR$2-1),'Res Rent Roll'!$I22*'Res Rent Roll'!$C22*(1+'Property Summary'!$L$18)^(Rents!FR$2-1)))</f>
        <v/>
      </c>
      <c r="FS22" s="47" t="str">
        <f>IF('Res Rent Roll'!$B22="","",IF(Rents!FS$3&lt;'Res Rent Roll'!$J22,'Res Rent Roll'!$H22*'Res Rent Roll'!$C22*(1+'Property Summary'!$L$18)^(Rents!FS$2-1),'Res Rent Roll'!$I22*'Res Rent Roll'!$C22*(1+'Property Summary'!$L$18)^(Rents!FS$2-1)))</f>
        <v/>
      </c>
      <c r="FT22" s="47" t="str">
        <f>IF('Res Rent Roll'!$B22="","",IF(Rents!FT$3&lt;'Res Rent Roll'!$J22,'Res Rent Roll'!$H22*'Res Rent Roll'!$C22*(1+'Property Summary'!$L$18)^(Rents!FT$2-1),'Res Rent Roll'!$I22*'Res Rent Roll'!$C22*(1+'Property Summary'!$L$18)^(Rents!FT$2-1)))</f>
        <v/>
      </c>
      <c r="FU22" s="47" t="str">
        <f>IF('Res Rent Roll'!$B22="","",IF(Rents!FU$3&lt;'Res Rent Roll'!$J22,'Res Rent Roll'!$H22*'Res Rent Roll'!$C22*(1+'Property Summary'!$L$18)^(Rents!FU$2-1),'Res Rent Roll'!$I22*'Res Rent Roll'!$C22*(1+'Property Summary'!$L$18)^(Rents!FU$2-1)))</f>
        <v/>
      </c>
      <c r="FV22" s="47" t="str">
        <f>IF('Res Rent Roll'!$B22="","",IF(Rents!FV$3&lt;'Res Rent Roll'!$J22,'Res Rent Roll'!$H22*'Res Rent Roll'!$C22*(1+'Property Summary'!$L$18)^(Rents!FV$2-1),'Res Rent Roll'!$I22*'Res Rent Roll'!$C22*(1+'Property Summary'!$L$18)^(Rents!FV$2-1)))</f>
        <v/>
      </c>
      <c r="FW22" s="47" t="str">
        <f>IF('Res Rent Roll'!$B22="","",IF(Rents!FW$3&lt;'Res Rent Roll'!$J22,'Res Rent Roll'!$H22*'Res Rent Roll'!$C22*(1+'Property Summary'!$L$18)^(Rents!FW$2-1),'Res Rent Roll'!$I22*'Res Rent Roll'!$C22*(1+'Property Summary'!$L$18)^(Rents!FW$2-1)))</f>
        <v/>
      </c>
      <c r="FX22" s="47" t="str">
        <f>IF('Res Rent Roll'!$B22="","",IF(Rents!FX$3&lt;'Res Rent Roll'!$J22,'Res Rent Roll'!$H22*'Res Rent Roll'!$C22*(1+'Property Summary'!$L$18)^(Rents!FX$2-1),'Res Rent Roll'!$I22*'Res Rent Roll'!$C22*(1+'Property Summary'!$L$18)^(Rents!FX$2-1)))</f>
        <v/>
      </c>
      <c r="FY22" s="47" t="str">
        <f>IF('Res Rent Roll'!$B22="","",IF(Rents!FY$3&lt;'Res Rent Roll'!$J22,'Res Rent Roll'!$H22*'Res Rent Roll'!$C22*(1+'Property Summary'!$L$18)^(Rents!FY$2-1),'Res Rent Roll'!$I22*'Res Rent Roll'!$C22*(1+'Property Summary'!$L$18)^(Rents!FY$2-1)))</f>
        <v/>
      </c>
      <c r="FZ22" s="47" t="str">
        <f>IF('Res Rent Roll'!$B22="","",IF(Rents!FZ$3&lt;'Res Rent Roll'!$J22,'Res Rent Roll'!$H22*'Res Rent Roll'!$C22*(1+'Property Summary'!$L$18)^(Rents!FZ$2-1),'Res Rent Roll'!$I22*'Res Rent Roll'!$C22*(1+'Property Summary'!$L$18)^(Rents!FZ$2-1)))</f>
        <v/>
      </c>
      <c r="GA22" s="48" t="str">
        <f>IF('Res Rent Roll'!$B22="","",IF(Rents!GA$3&lt;'Res Rent Roll'!$J22,'Res Rent Roll'!$H22*'Res Rent Roll'!$C22*(1+'Property Summary'!$L$18)^(Rents!GA$2-1),'Res Rent Roll'!$I22*'Res Rent Roll'!$C22*(1+'Property Summary'!$L$18)^(Rents!GA$2-1)))</f>
        <v/>
      </c>
    </row>
    <row r="23" spans="2:183" x14ac:dyDescent="0.3">
      <c r="B23" s="42" t="str">
        <f>IF('Res Rent Roll'!$B23="","",'Res Rent Roll'!$B23)</f>
        <v/>
      </c>
      <c r="C23" s="43"/>
      <c r="D23" s="47" t="str">
        <f>IF('Res Rent Roll'!$B23="","",IF(Rents!D$3&lt;'Res Rent Roll'!$J23,'Res Rent Roll'!$H23*'Res Rent Roll'!$C23*(1+'Property Summary'!$L$18)^(Rents!D$2-1),'Res Rent Roll'!$I23*'Res Rent Roll'!$C23*(1+'Property Summary'!$L$18)^(Rents!D$2-1)))</f>
        <v/>
      </c>
      <c r="E23" s="47" t="str">
        <f>IF('Res Rent Roll'!$B23="","",IF(Rents!E$3&lt;'Res Rent Roll'!$J23,'Res Rent Roll'!$H23*'Res Rent Roll'!$C23*(1+'Property Summary'!$L$18)^(Rents!E$2-1),'Res Rent Roll'!$I23*'Res Rent Roll'!$C23*(1+'Property Summary'!$L$18)^(Rents!E$2-1)))</f>
        <v/>
      </c>
      <c r="F23" s="47" t="str">
        <f>IF('Res Rent Roll'!$B23="","",IF(Rents!F$3&lt;'Res Rent Roll'!$J23,'Res Rent Roll'!$H23*'Res Rent Roll'!$C23*(1+'Property Summary'!$L$18)^(Rents!F$2-1),'Res Rent Roll'!$I23*'Res Rent Roll'!$C23*(1+'Property Summary'!$L$18)^(Rents!F$2-1)))</f>
        <v/>
      </c>
      <c r="G23" s="47" t="str">
        <f>IF('Res Rent Roll'!$B23="","",IF(Rents!G$3&lt;'Res Rent Roll'!$J23,'Res Rent Roll'!$H23*'Res Rent Roll'!$C23*(1+'Property Summary'!$L$18)^(Rents!G$2-1),'Res Rent Roll'!$I23*'Res Rent Roll'!$C23*(1+'Property Summary'!$L$18)^(Rents!G$2-1)))</f>
        <v/>
      </c>
      <c r="H23" s="47" t="str">
        <f>IF('Res Rent Roll'!$B23="","",IF(Rents!H$3&lt;'Res Rent Roll'!$J23,'Res Rent Roll'!$H23*'Res Rent Roll'!$C23*(1+'Property Summary'!$L$18)^(Rents!H$2-1),'Res Rent Roll'!$I23*'Res Rent Roll'!$C23*(1+'Property Summary'!$L$18)^(Rents!H$2-1)))</f>
        <v/>
      </c>
      <c r="I23" s="47" t="str">
        <f>IF('Res Rent Roll'!$B23="","",IF(Rents!I$3&lt;'Res Rent Roll'!$J23,'Res Rent Roll'!$H23*'Res Rent Roll'!$C23*(1+'Property Summary'!$L$18)^(Rents!I$2-1),'Res Rent Roll'!$I23*'Res Rent Roll'!$C23*(1+'Property Summary'!$L$18)^(Rents!I$2-1)))</f>
        <v/>
      </c>
      <c r="J23" s="47" t="str">
        <f>IF('Res Rent Roll'!$B23="","",IF(Rents!J$3&lt;'Res Rent Roll'!$J23,'Res Rent Roll'!$H23*'Res Rent Roll'!$C23*(1+'Property Summary'!$L$18)^(Rents!J$2-1),'Res Rent Roll'!$I23*'Res Rent Roll'!$C23*(1+'Property Summary'!$L$18)^(Rents!J$2-1)))</f>
        <v/>
      </c>
      <c r="K23" s="47" t="str">
        <f>IF('Res Rent Roll'!$B23="","",IF(Rents!K$3&lt;'Res Rent Roll'!$J23,'Res Rent Roll'!$H23*'Res Rent Roll'!$C23*(1+'Property Summary'!$L$18)^(Rents!K$2-1),'Res Rent Roll'!$I23*'Res Rent Roll'!$C23*(1+'Property Summary'!$L$18)^(Rents!K$2-1)))</f>
        <v/>
      </c>
      <c r="L23" s="47" t="str">
        <f>IF('Res Rent Roll'!$B23="","",IF(Rents!L$3&lt;'Res Rent Roll'!$J23,'Res Rent Roll'!$H23*'Res Rent Roll'!$C23*(1+'Property Summary'!$L$18)^(Rents!L$2-1),'Res Rent Roll'!$I23*'Res Rent Roll'!$C23*(1+'Property Summary'!$L$18)^(Rents!L$2-1)))</f>
        <v/>
      </c>
      <c r="M23" s="47" t="str">
        <f>IF('Res Rent Roll'!$B23="","",IF(Rents!M$3&lt;'Res Rent Roll'!$J23,'Res Rent Roll'!$H23*'Res Rent Roll'!$C23*(1+'Property Summary'!$L$18)^(Rents!M$2-1),'Res Rent Roll'!$I23*'Res Rent Roll'!$C23*(1+'Property Summary'!$L$18)^(Rents!M$2-1)))</f>
        <v/>
      </c>
      <c r="N23" s="47" t="str">
        <f>IF('Res Rent Roll'!$B23="","",IF(Rents!N$3&lt;'Res Rent Roll'!$J23,'Res Rent Roll'!$H23*'Res Rent Roll'!$C23*(1+'Property Summary'!$L$18)^(Rents!N$2-1),'Res Rent Roll'!$I23*'Res Rent Roll'!$C23*(1+'Property Summary'!$L$18)^(Rents!N$2-1)))</f>
        <v/>
      </c>
      <c r="O23" s="47" t="str">
        <f>IF('Res Rent Roll'!$B23="","",IF(Rents!O$3&lt;'Res Rent Roll'!$J23,'Res Rent Roll'!$H23*'Res Rent Roll'!$C23*(1+'Property Summary'!$L$18)^(Rents!O$2-1),'Res Rent Roll'!$I23*'Res Rent Roll'!$C23*(1+'Property Summary'!$L$18)^(Rents!O$2-1)))</f>
        <v/>
      </c>
      <c r="P23" s="47" t="str">
        <f>IF('Res Rent Roll'!$B23="","",IF(Rents!P$3&lt;'Res Rent Roll'!$J23,'Res Rent Roll'!$H23*'Res Rent Roll'!$C23*(1+'Property Summary'!$L$18)^(Rents!P$2-1),'Res Rent Roll'!$I23*'Res Rent Roll'!$C23*(1+'Property Summary'!$L$18)^(Rents!P$2-1)))</f>
        <v/>
      </c>
      <c r="Q23" s="47" t="str">
        <f>IF('Res Rent Roll'!$B23="","",IF(Rents!Q$3&lt;'Res Rent Roll'!$J23,'Res Rent Roll'!$H23*'Res Rent Roll'!$C23*(1+'Property Summary'!$L$18)^(Rents!Q$2-1),'Res Rent Roll'!$I23*'Res Rent Roll'!$C23*(1+'Property Summary'!$L$18)^(Rents!Q$2-1)))</f>
        <v/>
      </c>
      <c r="R23" s="47" t="str">
        <f>IF('Res Rent Roll'!$B23="","",IF(Rents!R$3&lt;'Res Rent Roll'!$J23,'Res Rent Roll'!$H23*'Res Rent Roll'!$C23*(1+'Property Summary'!$L$18)^(Rents!R$2-1),'Res Rent Roll'!$I23*'Res Rent Roll'!$C23*(1+'Property Summary'!$L$18)^(Rents!R$2-1)))</f>
        <v/>
      </c>
      <c r="S23" s="47" t="str">
        <f>IF('Res Rent Roll'!$B23="","",IF(Rents!S$3&lt;'Res Rent Roll'!$J23,'Res Rent Roll'!$H23*'Res Rent Roll'!$C23*(1+'Property Summary'!$L$18)^(Rents!S$2-1),'Res Rent Roll'!$I23*'Res Rent Roll'!$C23*(1+'Property Summary'!$L$18)^(Rents!S$2-1)))</f>
        <v/>
      </c>
      <c r="T23" s="47" t="str">
        <f>IF('Res Rent Roll'!$B23="","",IF(Rents!T$3&lt;'Res Rent Roll'!$J23,'Res Rent Roll'!$H23*'Res Rent Roll'!$C23*(1+'Property Summary'!$L$18)^(Rents!T$2-1),'Res Rent Roll'!$I23*'Res Rent Roll'!$C23*(1+'Property Summary'!$L$18)^(Rents!T$2-1)))</f>
        <v/>
      </c>
      <c r="U23" s="47" t="str">
        <f>IF('Res Rent Roll'!$B23="","",IF(Rents!U$3&lt;'Res Rent Roll'!$J23,'Res Rent Roll'!$H23*'Res Rent Roll'!$C23*(1+'Property Summary'!$L$18)^(Rents!U$2-1),'Res Rent Roll'!$I23*'Res Rent Roll'!$C23*(1+'Property Summary'!$L$18)^(Rents!U$2-1)))</f>
        <v/>
      </c>
      <c r="V23" s="47" t="str">
        <f>IF('Res Rent Roll'!$B23="","",IF(Rents!V$3&lt;'Res Rent Roll'!$J23,'Res Rent Roll'!$H23*'Res Rent Roll'!$C23*(1+'Property Summary'!$L$18)^(Rents!V$2-1),'Res Rent Roll'!$I23*'Res Rent Roll'!$C23*(1+'Property Summary'!$L$18)^(Rents!V$2-1)))</f>
        <v/>
      </c>
      <c r="W23" s="47" t="str">
        <f>IF('Res Rent Roll'!$B23="","",IF(Rents!W$3&lt;'Res Rent Roll'!$J23,'Res Rent Roll'!$H23*'Res Rent Roll'!$C23*(1+'Property Summary'!$L$18)^(Rents!W$2-1),'Res Rent Roll'!$I23*'Res Rent Roll'!$C23*(1+'Property Summary'!$L$18)^(Rents!W$2-1)))</f>
        <v/>
      </c>
      <c r="X23" s="47" t="str">
        <f>IF('Res Rent Roll'!$B23="","",IF(Rents!X$3&lt;'Res Rent Roll'!$J23,'Res Rent Roll'!$H23*'Res Rent Roll'!$C23*(1+'Property Summary'!$L$18)^(Rents!X$2-1),'Res Rent Roll'!$I23*'Res Rent Roll'!$C23*(1+'Property Summary'!$L$18)^(Rents!X$2-1)))</f>
        <v/>
      </c>
      <c r="Y23" s="47" t="str">
        <f>IF('Res Rent Roll'!$B23="","",IF(Rents!Y$3&lt;'Res Rent Roll'!$J23,'Res Rent Roll'!$H23*'Res Rent Roll'!$C23*(1+'Property Summary'!$L$18)^(Rents!Y$2-1),'Res Rent Roll'!$I23*'Res Rent Roll'!$C23*(1+'Property Summary'!$L$18)^(Rents!Y$2-1)))</f>
        <v/>
      </c>
      <c r="Z23" s="47" t="str">
        <f>IF('Res Rent Roll'!$B23="","",IF(Rents!Z$3&lt;'Res Rent Roll'!$J23,'Res Rent Roll'!$H23*'Res Rent Roll'!$C23*(1+'Property Summary'!$L$18)^(Rents!Z$2-1),'Res Rent Roll'!$I23*'Res Rent Roll'!$C23*(1+'Property Summary'!$L$18)^(Rents!Z$2-1)))</f>
        <v/>
      </c>
      <c r="AA23" s="47" t="str">
        <f>IF('Res Rent Roll'!$B23="","",IF(Rents!AA$3&lt;'Res Rent Roll'!$J23,'Res Rent Roll'!$H23*'Res Rent Roll'!$C23*(1+'Property Summary'!$L$18)^(Rents!AA$2-1),'Res Rent Roll'!$I23*'Res Rent Roll'!$C23*(1+'Property Summary'!$L$18)^(Rents!AA$2-1)))</f>
        <v/>
      </c>
      <c r="AB23" s="47" t="str">
        <f>IF('Res Rent Roll'!$B23="","",IF(Rents!AB$3&lt;'Res Rent Roll'!$J23,'Res Rent Roll'!$H23*'Res Rent Roll'!$C23*(1+'Property Summary'!$L$18)^(Rents!AB$2-1),'Res Rent Roll'!$I23*'Res Rent Roll'!$C23*(1+'Property Summary'!$L$18)^(Rents!AB$2-1)))</f>
        <v/>
      </c>
      <c r="AC23" s="47" t="str">
        <f>IF('Res Rent Roll'!$B23="","",IF(Rents!AC$3&lt;'Res Rent Roll'!$J23,'Res Rent Roll'!$H23*'Res Rent Roll'!$C23*(1+'Property Summary'!$L$18)^(Rents!AC$2-1),'Res Rent Roll'!$I23*'Res Rent Roll'!$C23*(1+'Property Summary'!$L$18)^(Rents!AC$2-1)))</f>
        <v/>
      </c>
      <c r="AD23" s="47" t="str">
        <f>IF('Res Rent Roll'!$B23="","",IF(Rents!AD$3&lt;'Res Rent Roll'!$J23,'Res Rent Roll'!$H23*'Res Rent Roll'!$C23*(1+'Property Summary'!$L$18)^(Rents!AD$2-1),'Res Rent Roll'!$I23*'Res Rent Roll'!$C23*(1+'Property Summary'!$L$18)^(Rents!AD$2-1)))</f>
        <v/>
      </c>
      <c r="AE23" s="47" t="str">
        <f>IF('Res Rent Roll'!$B23="","",IF(Rents!AE$3&lt;'Res Rent Roll'!$J23,'Res Rent Roll'!$H23*'Res Rent Roll'!$C23*(1+'Property Summary'!$L$18)^(Rents!AE$2-1),'Res Rent Roll'!$I23*'Res Rent Roll'!$C23*(1+'Property Summary'!$L$18)^(Rents!AE$2-1)))</f>
        <v/>
      </c>
      <c r="AF23" s="47" t="str">
        <f>IF('Res Rent Roll'!$B23="","",IF(Rents!AF$3&lt;'Res Rent Roll'!$J23,'Res Rent Roll'!$H23*'Res Rent Roll'!$C23*(1+'Property Summary'!$L$18)^(Rents!AF$2-1),'Res Rent Roll'!$I23*'Res Rent Roll'!$C23*(1+'Property Summary'!$L$18)^(Rents!AF$2-1)))</f>
        <v/>
      </c>
      <c r="AG23" s="47" t="str">
        <f>IF('Res Rent Roll'!$B23="","",IF(Rents!AG$3&lt;'Res Rent Roll'!$J23,'Res Rent Roll'!$H23*'Res Rent Roll'!$C23*(1+'Property Summary'!$L$18)^(Rents!AG$2-1),'Res Rent Roll'!$I23*'Res Rent Roll'!$C23*(1+'Property Summary'!$L$18)^(Rents!AG$2-1)))</f>
        <v/>
      </c>
      <c r="AH23" s="47" t="str">
        <f>IF('Res Rent Roll'!$B23="","",IF(Rents!AH$3&lt;'Res Rent Roll'!$J23,'Res Rent Roll'!$H23*'Res Rent Roll'!$C23*(1+'Property Summary'!$L$18)^(Rents!AH$2-1),'Res Rent Roll'!$I23*'Res Rent Roll'!$C23*(1+'Property Summary'!$L$18)^(Rents!AH$2-1)))</f>
        <v/>
      </c>
      <c r="AI23" s="47" t="str">
        <f>IF('Res Rent Roll'!$B23="","",IF(Rents!AI$3&lt;'Res Rent Roll'!$J23,'Res Rent Roll'!$H23*'Res Rent Roll'!$C23*(1+'Property Summary'!$L$18)^(Rents!AI$2-1),'Res Rent Roll'!$I23*'Res Rent Roll'!$C23*(1+'Property Summary'!$L$18)^(Rents!AI$2-1)))</f>
        <v/>
      </c>
      <c r="AJ23" s="47" t="str">
        <f>IF('Res Rent Roll'!$B23="","",IF(Rents!AJ$3&lt;'Res Rent Roll'!$J23,'Res Rent Roll'!$H23*'Res Rent Roll'!$C23*(1+'Property Summary'!$L$18)^(Rents!AJ$2-1),'Res Rent Roll'!$I23*'Res Rent Roll'!$C23*(1+'Property Summary'!$L$18)^(Rents!AJ$2-1)))</f>
        <v/>
      </c>
      <c r="AK23" s="47" t="str">
        <f>IF('Res Rent Roll'!$B23="","",IF(Rents!AK$3&lt;'Res Rent Roll'!$J23,'Res Rent Roll'!$H23*'Res Rent Roll'!$C23*(1+'Property Summary'!$L$18)^(Rents!AK$2-1),'Res Rent Roll'!$I23*'Res Rent Roll'!$C23*(1+'Property Summary'!$L$18)^(Rents!AK$2-1)))</f>
        <v/>
      </c>
      <c r="AL23" s="47" t="str">
        <f>IF('Res Rent Roll'!$B23="","",IF(Rents!AL$3&lt;'Res Rent Roll'!$J23,'Res Rent Roll'!$H23*'Res Rent Roll'!$C23*(1+'Property Summary'!$L$18)^(Rents!AL$2-1),'Res Rent Roll'!$I23*'Res Rent Roll'!$C23*(1+'Property Summary'!$L$18)^(Rents!AL$2-1)))</f>
        <v/>
      </c>
      <c r="AM23" s="47" t="str">
        <f>IF('Res Rent Roll'!$B23="","",IF(Rents!AM$3&lt;'Res Rent Roll'!$J23,'Res Rent Roll'!$H23*'Res Rent Roll'!$C23*(1+'Property Summary'!$L$18)^(Rents!AM$2-1),'Res Rent Roll'!$I23*'Res Rent Roll'!$C23*(1+'Property Summary'!$L$18)^(Rents!AM$2-1)))</f>
        <v/>
      </c>
      <c r="AN23" s="47" t="str">
        <f>IF('Res Rent Roll'!$B23="","",IF(Rents!AN$3&lt;'Res Rent Roll'!$J23,'Res Rent Roll'!$H23*'Res Rent Roll'!$C23*(1+'Property Summary'!$L$18)^(Rents!AN$2-1),'Res Rent Roll'!$I23*'Res Rent Roll'!$C23*(1+'Property Summary'!$L$18)^(Rents!AN$2-1)))</f>
        <v/>
      </c>
      <c r="AO23" s="47" t="str">
        <f>IF('Res Rent Roll'!$B23="","",IF(Rents!AO$3&lt;'Res Rent Roll'!$J23,'Res Rent Roll'!$H23*'Res Rent Roll'!$C23*(1+'Property Summary'!$L$18)^(Rents!AO$2-1),'Res Rent Roll'!$I23*'Res Rent Roll'!$C23*(1+'Property Summary'!$L$18)^(Rents!AO$2-1)))</f>
        <v/>
      </c>
      <c r="AP23" s="47" t="str">
        <f>IF('Res Rent Roll'!$B23="","",IF(Rents!AP$3&lt;'Res Rent Roll'!$J23,'Res Rent Roll'!$H23*'Res Rent Roll'!$C23*(1+'Property Summary'!$L$18)^(Rents!AP$2-1),'Res Rent Roll'!$I23*'Res Rent Roll'!$C23*(1+'Property Summary'!$L$18)^(Rents!AP$2-1)))</f>
        <v/>
      </c>
      <c r="AQ23" s="47" t="str">
        <f>IF('Res Rent Roll'!$B23="","",IF(Rents!AQ$3&lt;'Res Rent Roll'!$J23,'Res Rent Roll'!$H23*'Res Rent Roll'!$C23*(1+'Property Summary'!$L$18)^(Rents!AQ$2-1),'Res Rent Roll'!$I23*'Res Rent Roll'!$C23*(1+'Property Summary'!$L$18)^(Rents!AQ$2-1)))</f>
        <v/>
      </c>
      <c r="AR23" s="47" t="str">
        <f>IF('Res Rent Roll'!$B23="","",IF(Rents!AR$3&lt;'Res Rent Roll'!$J23,'Res Rent Roll'!$H23*'Res Rent Roll'!$C23*(1+'Property Summary'!$L$18)^(Rents!AR$2-1),'Res Rent Roll'!$I23*'Res Rent Roll'!$C23*(1+'Property Summary'!$L$18)^(Rents!AR$2-1)))</f>
        <v/>
      </c>
      <c r="AS23" s="47" t="str">
        <f>IF('Res Rent Roll'!$B23="","",IF(Rents!AS$3&lt;'Res Rent Roll'!$J23,'Res Rent Roll'!$H23*'Res Rent Roll'!$C23*(1+'Property Summary'!$L$18)^(Rents!AS$2-1),'Res Rent Roll'!$I23*'Res Rent Roll'!$C23*(1+'Property Summary'!$L$18)^(Rents!AS$2-1)))</f>
        <v/>
      </c>
      <c r="AT23" s="47" t="str">
        <f>IF('Res Rent Roll'!$B23="","",IF(Rents!AT$3&lt;'Res Rent Roll'!$J23,'Res Rent Roll'!$H23*'Res Rent Roll'!$C23*(1+'Property Summary'!$L$18)^(Rents!AT$2-1),'Res Rent Roll'!$I23*'Res Rent Roll'!$C23*(1+'Property Summary'!$L$18)^(Rents!AT$2-1)))</f>
        <v/>
      </c>
      <c r="AU23" s="47" t="str">
        <f>IF('Res Rent Roll'!$B23="","",IF(Rents!AU$3&lt;'Res Rent Roll'!$J23,'Res Rent Roll'!$H23*'Res Rent Roll'!$C23*(1+'Property Summary'!$L$18)^(Rents!AU$2-1),'Res Rent Roll'!$I23*'Res Rent Roll'!$C23*(1+'Property Summary'!$L$18)^(Rents!AU$2-1)))</f>
        <v/>
      </c>
      <c r="AV23" s="47" t="str">
        <f>IF('Res Rent Roll'!$B23="","",IF(Rents!AV$3&lt;'Res Rent Roll'!$J23,'Res Rent Roll'!$H23*'Res Rent Roll'!$C23*(1+'Property Summary'!$L$18)^(Rents!AV$2-1),'Res Rent Roll'!$I23*'Res Rent Roll'!$C23*(1+'Property Summary'!$L$18)^(Rents!AV$2-1)))</f>
        <v/>
      </c>
      <c r="AW23" s="47" t="str">
        <f>IF('Res Rent Roll'!$B23="","",IF(Rents!AW$3&lt;'Res Rent Roll'!$J23,'Res Rent Roll'!$H23*'Res Rent Roll'!$C23*(1+'Property Summary'!$L$18)^(Rents!AW$2-1),'Res Rent Roll'!$I23*'Res Rent Roll'!$C23*(1+'Property Summary'!$L$18)^(Rents!AW$2-1)))</f>
        <v/>
      </c>
      <c r="AX23" s="47" t="str">
        <f>IF('Res Rent Roll'!$B23="","",IF(Rents!AX$3&lt;'Res Rent Roll'!$J23,'Res Rent Roll'!$H23*'Res Rent Roll'!$C23*(1+'Property Summary'!$L$18)^(Rents!AX$2-1),'Res Rent Roll'!$I23*'Res Rent Roll'!$C23*(1+'Property Summary'!$L$18)^(Rents!AX$2-1)))</f>
        <v/>
      </c>
      <c r="AY23" s="47" t="str">
        <f>IF('Res Rent Roll'!$B23="","",IF(Rents!AY$3&lt;'Res Rent Roll'!$J23,'Res Rent Roll'!$H23*'Res Rent Roll'!$C23*(1+'Property Summary'!$L$18)^(Rents!AY$2-1),'Res Rent Roll'!$I23*'Res Rent Roll'!$C23*(1+'Property Summary'!$L$18)^(Rents!AY$2-1)))</f>
        <v/>
      </c>
      <c r="AZ23" s="47" t="str">
        <f>IF('Res Rent Roll'!$B23="","",IF(Rents!AZ$3&lt;'Res Rent Roll'!$J23,'Res Rent Roll'!$H23*'Res Rent Roll'!$C23*(1+'Property Summary'!$L$18)^(Rents!AZ$2-1),'Res Rent Roll'!$I23*'Res Rent Roll'!$C23*(1+'Property Summary'!$L$18)^(Rents!AZ$2-1)))</f>
        <v/>
      </c>
      <c r="BA23" s="47" t="str">
        <f>IF('Res Rent Roll'!$B23="","",IF(Rents!BA$3&lt;'Res Rent Roll'!$J23,'Res Rent Roll'!$H23*'Res Rent Roll'!$C23*(1+'Property Summary'!$L$18)^(Rents!BA$2-1),'Res Rent Roll'!$I23*'Res Rent Roll'!$C23*(1+'Property Summary'!$L$18)^(Rents!BA$2-1)))</f>
        <v/>
      </c>
      <c r="BB23" s="47" t="str">
        <f>IF('Res Rent Roll'!$B23="","",IF(Rents!BB$3&lt;'Res Rent Roll'!$J23,'Res Rent Roll'!$H23*'Res Rent Roll'!$C23*(1+'Property Summary'!$L$18)^(Rents!BB$2-1),'Res Rent Roll'!$I23*'Res Rent Roll'!$C23*(1+'Property Summary'!$L$18)^(Rents!BB$2-1)))</f>
        <v/>
      </c>
      <c r="BC23" s="47" t="str">
        <f>IF('Res Rent Roll'!$B23="","",IF(Rents!BC$3&lt;'Res Rent Roll'!$J23,'Res Rent Roll'!$H23*'Res Rent Roll'!$C23*(1+'Property Summary'!$L$18)^(Rents!BC$2-1),'Res Rent Roll'!$I23*'Res Rent Roll'!$C23*(1+'Property Summary'!$L$18)^(Rents!BC$2-1)))</f>
        <v/>
      </c>
      <c r="BD23" s="47" t="str">
        <f>IF('Res Rent Roll'!$B23="","",IF(Rents!BD$3&lt;'Res Rent Roll'!$J23,'Res Rent Roll'!$H23*'Res Rent Roll'!$C23*(1+'Property Summary'!$L$18)^(Rents!BD$2-1),'Res Rent Roll'!$I23*'Res Rent Roll'!$C23*(1+'Property Summary'!$L$18)^(Rents!BD$2-1)))</f>
        <v/>
      </c>
      <c r="BE23" s="47" t="str">
        <f>IF('Res Rent Roll'!$B23="","",IF(Rents!BE$3&lt;'Res Rent Roll'!$J23,'Res Rent Roll'!$H23*'Res Rent Roll'!$C23*(1+'Property Summary'!$L$18)^(Rents!BE$2-1),'Res Rent Roll'!$I23*'Res Rent Roll'!$C23*(1+'Property Summary'!$L$18)^(Rents!BE$2-1)))</f>
        <v/>
      </c>
      <c r="BF23" s="47" t="str">
        <f>IF('Res Rent Roll'!$B23="","",IF(Rents!BF$3&lt;'Res Rent Roll'!$J23,'Res Rent Roll'!$H23*'Res Rent Roll'!$C23*(1+'Property Summary'!$L$18)^(Rents!BF$2-1),'Res Rent Roll'!$I23*'Res Rent Roll'!$C23*(1+'Property Summary'!$L$18)^(Rents!BF$2-1)))</f>
        <v/>
      </c>
      <c r="BG23" s="47" t="str">
        <f>IF('Res Rent Roll'!$B23="","",IF(Rents!BG$3&lt;'Res Rent Roll'!$J23,'Res Rent Roll'!$H23*'Res Rent Roll'!$C23*(1+'Property Summary'!$L$18)^(Rents!BG$2-1),'Res Rent Roll'!$I23*'Res Rent Roll'!$C23*(1+'Property Summary'!$L$18)^(Rents!BG$2-1)))</f>
        <v/>
      </c>
      <c r="BH23" s="47" t="str">
        <f>IF('Res Rent Roll'!$B23="","",IF(Rents!BH$3&lt;'Res Rent Roll'!$J23,'Res Rent Roll'!$H23*'Res Rent Roll'!$C23*(1+'Property Summary'!$L$18)^(Rents!BH$2-1),'Res Rent Roll'!$I23*'Res Rent Roll'!$C23*(1+'Property Summary'!$L$18)^(Rents!BH$2-1)))</f>
        <v/>
      </c>
      <c r="BI23" s="47" t="str">
        <f>IF('Res Rent Roll'!$B23="","",IF(Rents!BI$3&lt;'Res Rent Roll'!$J23,'Res Rent Roll'!$H23*'Res Rent Roll'!$C23*(1+'Property Summary'!$L$18)^(Rents!BI$2-1),'Res Rent Roll'!$I23*'Res Rent Roll'!$C23*(1+'Property Summary'!$L$18)^(Rents!BI$2-1)))</f>
        <v/>
      </c>
      <c r="BJ23" s="47" t="str">
        <f>IF('Res Rent Roll'!$B23="","",IF(Rents!BJ$3&lt;'Res Rent Roll'!$J23,'Res Rent Roll'!$H23*'Res Rent Roll'!$C23*(1+'Property Summary'!$L$18)^(Rents!BJ$2-1),'Res Rent Roll'!$I23*'Res Rent Roll'!$C23*(1+'Property Summary'!$L$18)^(Rents!BJ$2-1)))</f>
        <v/>
      </c>
      <c r="BK23" s="47" t="str">
        <f>IF('Res Rent Roll'!$B23="","",IF(Rents!BK$3&lt;'Res Rent Roll'!$J23,'Res Rent Roll'!$H23*'Res Rent Roll'!$C23*(1+'Property Summary'!$L$18)^(Rents!BK$2-1),'Res Rent Roll'!$I23*'Res Rent Roll'!$C23*(1+'Property Summary'!$L$18)^(Rents!BK$2-1)))</f>
        <v/>
      </c>
      <c r="BL23" s="47" t="str">
        <f>IF('Res Rent Roll'!$B23="","",IF(Rents!BL$3&lt;'Res Rent Roll'!$J23,'Res Rent Roll'!$H23*'Res Rent Roll'!$C23*(1+'Property Summary'!$L$18)^(Rents!BL$2-1),'Res Rent Roll'!$I23*'Res Rent Roll'!$C23*(1+'Property Summary'!$L$18)^(Rents!BL$2-1)))</f>
        <v/>
      </c>
      <c r="BM23" s="47" t="str">
        <f>IF('Res Rent Roll'!$B23="","",IF(Rents!BM$3&lt;'Res Rent Roll'!$J23,'Res Rent Roll'!$H23*'Res Rent Roll'!$C23*(1+'Property Summary'!$L$18)^(Rents!BM$2-1),'Res Rent Roll'!$I23*'Res Rent Roll'!$C23*(1+'Property Summary'!$L$18)^(Rents!BM$2-1)))</f>
        <v/>
      </c>
      <c r="BN23" s="47" t="str">
        <f>IF('Res Rent Roll'!$B23="","",IF(Rents!BN$3&lt;'Res Rent Roll'!$J23,'Res Rent Roll'!$H23*'Res Rent Roll'!$C23*(1+'Property Summary'!$L$18)^(Rents!BN$2-1),'Res Rent Roll'!$I23*'Res Rent Roll'!$C23*(1+'Property Summary'!$L$18)^(Rents!BN$2-1)))</f>
        <v/>
      </c>
      <c r="BO23" s="47" t="str">
        <f>IF('Res Rent Roll'!$B23="","",IF(Rents!BO$3&lt;'Res Rent Roll'!$J23,'Res Rent Roll'!$H23*'Res Rent Roll'!$C23*(1+'Property Summary'!$L$18)^(Rents!BO$2-1),'Res Rent Roll'!$I23*'Res Rent Roll'!$C23*(1+'Property Summary'!$L$18)^(Rents!BO$2-1)))</f>
        <v/>
      </c>
      <c r="BP23" s="47" t="str">
        <f>IF('Res Rent Roll'!$B23="","",IF(Rents!BP$3&lt;'Res Rent Roll'!$J23,'Res Rent Roll'!$H23*'Res Rent Roll'!$C23*(1+'Property Summary'!$L$18)^(Rents!BP$2-1),'Res Rent Roll'!$I23*'Res Rent Roll'!$C23*(1+'Property Summary'!$L$18)^(Rents!BP$2-1)))</f>
        <v/>
      </c>
      <c r="BQ23" s="47" t="str">
        <f>IF('Res Rent Roll'!$B23="","",IF(Rents!BQ$3&lt;'Res Rent Roll'!$J23,'Res Rent Roll'!$H23*'Res Rent Roll'!$C23*(1+'Property Summary'!$L$18)^(Rents!BQ$2-1),'Res Rent Roll'!$I23*'Res Rent Roll'!$C23*(1+'Property Summary'!$L$18)^(Rents!BQ$2-1)))</f>
        <v/>
      </c>
      <c r="BR23" s="47" t="str">
        <f>IF('Res Rent Roll'!$B23="","",IF(Rents!BR$3&lt;'Res Rent Roll'!$J23,'Res Rent Roll'!$H23*'Res Rent Roll'!$C23*(1+'Property Summary'!$L$18)^(Rents!BR$2-1),'Res Rent Roll'!$I23*'Res Rent Roll'!$C23*(1+'Property Summary'!$L$18)^(Rents!BR$2-1)))</f>
        <v/>
      </c>
      <c r="BS23" s="47" t="str">
        <f>IF('Res Rent Roll'!$B23="","",IF(Rents!BS$3&lt;'Res Rent Roll'!$J23,'Res Rent Roll'!$H23*'Res Rent Roll'!$C23*(1+'Property Summary'!$L$18)^(Rents!BS$2-1),'Res Rent Roll'!$I23*'Res Rent Roll'!$C23*(1+'Property Summary'!$L$18)^(Rents!BS$2-1)))</f>
        <v/>
      </c>
      <c r="BT23" s="47" t="str">
        <f>IF('Res Rent Roll'!$B23="","",IF(Rents!BT$3&lt;'Res Rent Roll'!$J23,'Res Rent Roll'!$H23*'Res Rent Roll'!$C23*(1+'Property Summary'!$L$18)^(Rents!BT$2-1),'Res Rent Roll'!$I23*'Res Rent Roll'!$C23*(1+'Property Summary'!$L$18)^(Rents!BT$2-1)))</f>
        <v/>
      </c>
      <c r="BU23" s="47" t="str">
        <f>IF('Res Rent Roll'!$B23="","",IF(Rents!BU$3&lt;'Res Rent Roll'!$J23,'Res Rent Roll'!$H23*'Res Rent Roll'!$C23*(1+'Property Summary'!$L$18)^(Rents!BU$2-1),'Res Rent Roll'!$I23*'Res Rent Roll'!$C23*(1+'Property Summary'!$L$18)^(Rents!BU$2-1)))</f>
        <v/>
      </c>
      <c r="BV23" s="47" t="str">
        <f>IF('Res Rent Roll'!$B23="","",IF(Rents!BV$3&lt;'Res Rent Roll'!$J23,'Res Rent Roll'!$H23*'Res Rent Roll'!$C23*(1+'Property Summary'!$L$18)^(Rents!BV$2-1),'Res Rent Roll'!$I23*'Res Rent Roll'!$C23*(1+'Property Summary'!$L$18)^(Rents!BV$2-1)))</f>
        <v/>
      </c>
      <c r="BW23" s="47" t="str">
        <f>IF('Res Rent Roll'!$B23="","",IF(Rents!BW$3&lt;'Res Rent Roll'!$J23,'Res Rent Roll'!$H23*'Res Rent Roll'!$C23*(1+'Property Summary'!$L$18)^(Rents!BW$2-1),'Res Rent Roll'!$I23*'Res Rent Roll'!$C23*(1+'Property Summary'!$L$18)^(Rents!BW$2-1)))</f>
        <v/>
      </c>
      <c r="BX23" s="47" t="str">
        <f>IF('Res Rent Roll'!$B23="","",IF(Rents!BX$3&lt;'Res Rent Roll'!$J23,'Res Rent Roll'!$H23*'Res Rent Roll'!$C23*(1+'Property Summary'!$L$18)^(Rents!BX$2-1),'Res Rent Roll'!$I23*'Res Rent Roll'!$C23*(1+'Property Summary'!$L$18)^(Rents!BX$2-1)))</f>
        <v/>
      </c>
      <c r="BY23" s="47" t="str">
        <f>IF('Res Rent Roll'!$B23="","",IF(Rents!BY$3&lt;'Res Rent Roll'!$J23,'Res Rent Roll'!$H23*'Res Rent Roll'!$C23*(1+'Property Summary'!$L$18)^(Rents!BY$2-1),'Res Rent Roll'!$I23*'Res Rent Roll'!$C23*(1+'Property Summary'!$L$18)^(Rents!BY$2-1)))</f>
        <v/>
      </c>
      <c r="BZ23" s="47" t="str">
        <f>IF('Res Rent Roll'!$B23="","",IF(Rents!BZ$3&lt;'Res Rent Roll'!$J23,'Res Rent Roll'!$H23*'Res Rent Roll'!$C23*(1+'Property Summary'!$L$18)^(Rents!BZ$2-1),'Res Rent Roll'!$I23*'Res Rent Roll'!$C23*(1+'Property Summary'!$L$18)^(Rents!BZ$2-1)))</f>
        <v/>
      </c>
      <c r="CA23" s="47" t="str">
        <f>IF('Res Rent Roll'!$B23="","",IF(Rents!CA$3&lt;'Res Rent Roll'!$J23,'Res Rent Roll'!$H23*'Res Rent Roll'!$C23*(1+'Property Summary'!$L$18)^(Rents!CA$2-1),'Res Rent Roll'!$I23*'Res Rent Roll'!$C23*(1+'Property Summary'!$L$18)^(Rents!CA$2-1)))</f>
        <v/>
      </c>
      <c r="CB23" s="47" t="str">
        <f>IF('Res Rent Roll'!$B23="","",IF(Rents!CB$3&lt;'Res Rent Roll'!$J23,'Res Rent Roll'!$H23*'Res Rent Roll'!$C23*(1+'Property Summary'!$L$18)^(Rents!CB$2-1),'Res Rent Roll'!$I23*'Res Rent Roll'!$C23*(1+'Property Summary'!$L$18)^(Rents!CB$2-1)))</f>
        <v/>
      </c>
      <c r="CC23" s="47" t="str">
        <f>IF('Res Rent Roll'!$B23="","",IF(Rents!CC$3&lt;'Res Rent Roll'!$J23,'Res Rent Roll'!$H23*'Res Rent Roll'!$C23*(1+'Property Summary'!$L$18)^(Rents!CC$2-1),'Res Rent Roll'!$I23*'Res Rent Roll'!$C23*(1+'Property Summary'!$L$18)^(Rents!CC$2-1)))</f>
        <v/>
      </c>
      <c r="CD23" s="47" t="str">
        <f>IF('Res Rent Roll'!$B23="","",IF(Rents!CD$3&lt;'Res Rent Roll'!$J23,'Res Rent Roll'!$H23*'Res Rent Roll'!$C23*(1+'Property Summary'!$L$18)^(Rents!CD$2-1),'Res Rent Roll'!$I23*'Res Rent Roll'!$C23*(1+'Property Summary'!$L$18)^(Rents!CD$2-1)))</f>
        <v/>
      </c>
      <c r="CE23" s="47" t="str">
        <f>IF('Res Rent Roll'!$B23="","",IF(Rents!CE$3&lt;'Res Rent Roll'!$J23,'Res Rent Roll'!$H23*'Res Rent Roll'!$C23*(1+'Property Summary'!$L$18)^(Rents!CE$2-1),'Res Rent Roll'!$I23*'Res Rent Roll'!$C23*(1+'Property Summary'!$L$18)^(Rents!CE$2-1)))</f>
        <v/>
      </c>
      <c r="CF23" s="47" t="str">
        <f>IF('Res Rent Roll'!$B23="","",IF(Rents!CF$3&lt;'Res Rent Roll'!$J23,'Res Rent Roll'!$H23*'Res Rent Roll'!$C23*(1+'Property Summary'!$L$18)^(Rents!CF$2-1),'Res Rent Roll'!$I23*'Res Rent Roll'!$C23*(1+'Property Summary'!$L$18)^(Rents!CF$2-1)))</f>
        <v/>
      </c>
      <c r="CG23" s="47" t="str">
        <f>IF('Res Rent Roll'!$B23="","",IF(Rents!CG$3&lt;'Res Rent Roll'!$J23,'Res Rent Roll'!$H23*'Res Rent Roll'!$C23*(1+'Property Summary'!$L$18)^(Rents!CG$2-1),'Res Rent Roll'!$I23*'Res Rent Roll'!$C23*(1+'Property Summary'!$L$18)^(Rents!CG$2-1)))</f>
        <v/>
      </c>
      <c r="CH23" s="47" t="str">
        <f>IF('Res Rent Roll'!$B23="","",IF(Rents!CH$3&lt;'Res Rent Roll'!$J23,'Res Rent Roll'!$H23*'Res Rent Roll'!$C23*(1+'Property Summary'!$L$18)^(Rents!CH$2-1),'Res Rent Roll'!$I23*'Res Rent Roll'!$C23*(1+'Property Summary'!$L$18)^(Rents!CH$2-1)))</f>
        <v/>
      </c>
      <c r="CI23" s="47" t="str">
        <f>IF('Res Rent Roll'!$B23="","",IF(Rents!CI$3&lt;'Res Rent Roll'!$J23,'Res Rent Roll'!$H23*'Res Rent Roll'!$C23*(1+'Property Summary'!$L$18)^(Rents!CI$2-1),'Res Rent Roll'!$I23*'Res Rent Roll'!$C23*(1+'Property Summary'!$L$18)^(Rents!CI$2-1)))</f>
        <v/>
      </c>
      <c r="CJ23" s="47" t="str">
        <f>IF('Res Rent Roll'!$B23="","",IF(Rents!CJ$3&lt;'Res Rent Roll'!$J23,'Res Rent Roll'!$H23*'Res Rent Roll'!$C23*(1+'Property Summary'!$L$18)^(Rents!CJ$2-1),'Res Rent Roll'!$I23*'Res Rent Roll'!$C23*(1+'Property Summary'!$L$18)^(Rents!CJ$2-1)))</f>
        <v/>
      </c>
      <c r="CK23" s="47" t="str">
        <f>IF('Res Rent Roll'!$B23="","",IF(Rents!CK$3&lt;'Res Rent Roll'!$J23,'Res Rent Roll'!$H23*'Res Rent Roll'!$C23*(1+'Property Summary'!$L$18)^(Rents!CK$2-1),'Res Rent Roll'!$I23*'Res Rent Roll'!$C23*(1+'Property Summary'!$L$18)^(Rents!CK$2-1)))</f>
        <v/>
      </c>
      <c r="CL23" s="47" t="str">
        <f>IF('Res Rent Roll'!$B23="","",IF(Rents!CL$3&lt;'Res Rent Roll'!$J23,'Res Rent Roll'!$H23*'Res Rent Roll'!$C23*(1+'Property Summary'!$L$18)^(Rents!CL$2-1),'Res Rent Roll'!$I23*'Res Rent Roll'!$C23*(1+'Property Summary'!$L$18)^(Rents!CL$2-1)))</f>
        <v/>
      </c>
      <c r="CM23" s="47" t="str">
        <f>IF('Res Rent Roll'!$B23="","",IF(Rents!CM$3&lt;'Res Rent Roll'!$J23,'Res Rent Roll'!$H23*'Res Rent Roll'!$C23*(1+'Property Summary'!$L$18)^(Rents!CM$2-1),'Res Rent Roll'!$I23*'Res Rent Roll'!$C23*(1+'Property Summary'!$L$18)^(Rents!CM$2-1)))</f>
        <v/>
      </c>
      <c r="CN23" s="47" t="str">
        <f>IF('Res Rent Roll'!$B23="","",IF(Rents!CN$3&lt;'Res Rent Roll'!$J23,'Res Rent Roll'!$H23*'Res Rent Roll'!$C23*(1+'Property Summary'!$L$18)^(Rents!CN$2-1),'Res Rent Roll'!$I23*'Res Rent Roll'!$C23*(1+'Property Summary'!$L$18)^(Rents!CN$2-1)))</f>
        <v/>
      </c>
      <c r="CO23" s="47" t="str">
        <f>IF('Res Rent Roll'!$B23="","",IF(Rents!CO$3&lt;'Res Rent Roll'!$J23,'Res Rent Roll'!$H23*'Res Rent Roll'!$C23*(1+'Property Summary'!$L$18)^(Rents!CO$2-1),'Res Rent Roll'!$I23*'Res Rent Roll'!$C23*(1+'Property Summary'!$L$18)^(Rents!CO$2-1)))</f>
        <v/>
      </c>
      <c r="CP23" s="47" t="str">
        <f>IF('Res Rent Roll'!$B23="","",IF(Rents!CP$3&lt;'Res Rent Roll'!$J23,'Res Rent Roll'!$H23*'Res Rent Roll'!$C23*(1+'Property Summary'!$L$18)^(Rents!CP$2-1),'Res Rent Roll'!$I23*'Res Rent Roll'!$C23*(1+'Property Summary'!$L$18)^(Rents!CP$2-1)))</f>
        <v/>
      </c>
      <c r="CQ23" s="47" t="str">
        <f>IF('Res Rent Roll'!$B23="","",IF(Rents!CQ$3&lt;'Res Rent Roll'!$J23,'Res Rent Roll'!$H23*'Res Rent Roll'!$C23*(1+'Property Summary'!$L$18)^(Rents!CQ$2-1),'Res Rent Roll'!$I23*'Res Rent Roll'!$C23*(1+'Property Summary'!$L$18)^(Rents!CQ$2-1)))</f>
        <v/>
      </c>
      <c r="CR23" s="47" t="str">
        <f>IF('Res Rent Roll'!$B23="","",IF(Rents!CR$3&lt;'Res Rent Roll'!$J23,'Res Rent Roll'!$H23*'Res Rent Roll'!$C23*(1+'Property Summary'!$L$18)^(Rents!CR$2-1),'Res Rent Roll'!$I23*'Res Rent Roll'!$C23*(1+'Property Summary'!$L$18)^(Rents!CR$2-1)))</f>
        <v/>
      </c>
      <c r="CS23" s="47" t="str">
        <f>IF('Res Rent Roll'!$B23="","",IF(Rents!CS$3&lt;'Res Rent Roll'!$J23,'Res Rent Roll'!$H23*'Res Rent Roll'!$C23*(1+'Property Summary'!$L$18)^(Rents!CS$2-1),'Res Rent Roll'!$I23*'Res Rent Roll'!$C23*(1+'Property Summary'!$L$18)^(Rents!CS$2-1)))</f>
        <v/>
      </c>
      <c r="CT23" s="47" t="str">
        <f>IF('Res Rent Roll'!$B23="","",IF(Rents!CT$3&lt;'Res Rent Roll'!$J23,'Res Rent Roll'!$H23*'Res Rent Roll'!$C23*(1+'Property Summary'!$L$18)^(Rents!CT$2-1),'Res Rent Roll'!$I23*'Res Rent Roll'!$C23*(1+'Property Summary'!$L$18)^(Rents!CT$2-1)))</f>
        <v/>
      </c>
      <c r="CU23" s="47" t="str">
        <f>IF('Res Rent Roll'!$B23="","",IF(Rents!CU$3&lt;'Res Rent Roll'!$J23,'Res Rent Roll'!$H23*'Res Rent Roll'!$C23*(1+'Property Summary'!$L$18)^(Rents!CU$2-1),'Res Rent Roll'!$I23*'Res Rent Roll'!$C23*(1+'Property Summary'!$L$18)^(Rents!CU$2-1)))</f>
        <v/>
      </c>
      <c r="CV23" s="47" t="str">
        <f>IF('Res Rent Roll'!$B23="","",IF(Rents!CV$3&lt;'Res Rent Roll'!$J23,'Res Rent Roll'!$H23*'Res Rent Roll'!$C23*(1+'Property Summary'!$L$18)^(Rents!CV$2-1),'Res Rent Roll'!$I23*'Res Rent Roll'!$C23*(1+'Property Summary'!$L$18)^(Rents!CV$2-1)))</f>
        <v/>
      </c>
      <c r="CW23" s="47" t="str">
        <f>IF('Res Rent Roll'!$B23="","",IF(Rents!CW$3&lt;'Res Rent Roll'!$J23,'Res Rent Roll'!$H23*'Res Rent Roll'!$C23*(1+'Property Summary'!$L$18)^(Rents!CW$2-1),'Res Rent Roll'!$I23*'Res Rent Roll'!$C23*(1+'Property Summary'!$L$18)^(Rents!CW$2-1)))</f>
        <v/>
      </c>
      <c r="CX23" s="47" t="str">
        <f>IF('Res Rent Roll'!$B23="","",IF(Rents!CX$3&lt;'Res Rent Roll'!$J23,'Res Rent Roll'!$H23*'Res Rent Roll'!$C23*(1+'Property Summary'!$L$18)^(Rents!CX$2-1),'Res Rent Roll'!$I23*'Res Rent Roll'!$C23*(1+'Property Summary'!$L$18)^(Rents!CX$2-1)))</f>
        <v/>
      </c>
      <c r="CY23" s="47" t="str">
        <f>IF('Res Rent Roll'!$B23="","",IF(Rents!CY$3&lt;'Res Rent Roll'!$J23,'Res Rent Roll'!$H23*'Res Rent Roll'!$C23*(1+'Property Summary'!$L$18)^(Rents!CY$2-1),'Res Rent Roll'!$I23*'Res Rent Roll'!$C23*(1+'Property Summary'!$L$18)^(Rents!CY$2-1)))</f>
        <v/>
      </c>
      <c r="CZ23" s="47" t="str">
        <f>IF('Res Rent Roll'!$B23="","",IF(Rents!CZ$3&lt;'Res Rent Roll'!$J23,'Res Rent Roll'!$H23*'Res Rent Roll'!$C23*(1+'Property Summary'!$L$18)^(Rents!CZ$2-1),'Res Rent Roll'!$I23*'Res Rent Roll'!$C23*(1+'Property Summary'!$L$18)^(Rents!CZ$2-1)))</f>
        <v/>
      </c>
      <c r="DA23" s="47" t="str">
        <f>IF('Res Rent Roll'!$B23="","",IF(Rents!DA$3&lt;'Res Rent Roll'!$J23,'Res Rent Roll'!$H23*'Res Rent Roll'!$C23*(1+'Property Summary'!$L$18)^(Rents!DA$2-1),'Res Rent Roll'!$I23*'Res Rent Roll'!$C23*(1+'Property Summary'!$L$18)^(Rents!DA$2-1)))</f>
        <v/>
      </c>
      <c r="DB23" s="47" t="str">
        <f>IF('Res Rent Roll'!$B23="","",IF(Rents!DB$3&lt;'Res Rent Roll'!$J23,'Res Rent Roll'!$H23*'Res Rent Roll'!$C23*(1+'Property Summary'!$L$18)^(Rents!DB$2-1),'Res Rent Roll'!$I23*'Res Rent Roll'!$C23*(1+'Property Summary'!$L$18)^(Rents!DB$2-1)))</f>
        <v/>
      </c>
      <c r="DC23" s="47" t="str">
        <f>IF('Res Rent Roll'!$B23="","",IF(Rents!DC$3&lt;'Res Rent Roll'!$J23,'Res Rent Roll'!$H23*'Res Rent Roll'!$C23*(1+'Property Summary'!$L$18)^(Rents!DC$2-1),'Res Rent Roll'!$I23*'Res Rent Roll'!$C23*(1+'Property Summary'!$L$18)^(Rents!DC$2-1)))</f>
        <v/>
      </c>
      <c r="DD23" s="47" t="str">
        <f>IF('Res Rent Roll'!$B23="","",IF(Rents!DD$3&lt;'Res Rent Roll'!$J23,'Res Rent Roll'!$H23*'Res Rent Roll'!$C23*(1+'Property Summary'!$L$18)^(Rents!DD$2-1),'Res Rent Roll'!$I23*'Res Rent Roll'!$C23*(1+'Property Summary'!$L$18)^(Rents!DD$2-1)))</f>
        <v/>
      </c>
      <c r="DE23" s="47" t="str">
        <f>IF('Res Rent Roll'!$B23="","",IF(Rents!DE$3&lt;'Res Rent Roll'!$J23,'Res Rent Roll'!$H23*'Res Rent Roll'!$C23*(1+'Property Summary'!$L$18)^(Rents!DE$2-1),'Res Rent Roll'!$I23*'Res Rent Roll'!$C23*(1+'Property Summary'!$L$18)^(Rents!DE$2-1)))</f>
        <v/>
      </c>
      <c r="DF23" s="47" t="str">
        <f>IF('Res Rent Roll'!$B23="","",IF(Rents!DF$3&lt;'Res Rent Roll'!$J23,'Res Rent Roll'!$H23*'Res Rent Roll'!$C23*(1+'Property Summary'!$L$18)^(Rents!DF$2-1),'Res Rent Roll'!$I23*'Res Rent Roll'!$C23*(1+'Property Summary'!$L$18)^(Rents!DF$2-1)))</f>
        <v/>
      </c>
      <c r="DG23" s="47" t="str">
        <f>IF('Res Rent Roll'!$B23="","",IF(Rents!DG$3&lt;'Res Rent Roll'!$J23,'Res Rent Roll'!$H23*'Res Rent Roll'!$C23*(1+'Property Summary'!$L$18)^(Rents!DG$2-1),'Res Rent Roll'!$I23*'Res Rent Roll'!$C23*(1+'Property Summary'!$L$18)^(Rents!DG$2-1)))</f>
        <v/>
      </c>
      <c r="DH23" s="47" t="str">
        <f>IF('Res Rent Roll'!$B23="","",IF(Rents!DH$3&lt;'Res Rent Roll'!$J23,'Res Rent Roll'!$H23*'Res Rent Roll'!$C23*(1+'Property Summary'!$L$18)^(Rents!DH$2-1),'Res Rent Roll'!$I23*'Res Rent Roll'!$C23*(1+'Property Summary'!$L$18)^(Rents!DH$2-1)))</f>
        <v/>
      </c>
      <c r="DI23" s="47" t="str">
        <f>IF('Res Rent Roll'!$B23="","",IF(Rents!DI$3&lt;'Res Rent Roll'!$J23,'Res Rent Roll'!$H23*'Res Rent Roll'!$C23*(1+'Property Summary'!$L$18)^(Rents!DI$2-1),'Res Rent Roll'!$I23*'Res Rent Roll'!$C23*(1+'Property Summary'!$L$18)^(Rents!DI$2-1)))</f>
        <v/>
      </c>
      <c r="DJ23" s="47" t="str">
        <f>IF('Res Rent Roll'!$B23="","",IF(Rents!DJ$3&lt;'Res Rent Roll'!$J23,'Res Rent Roll'!$H23*'Res Rent Roll'!$C23*(1+'Property Summary'!$L$18)^(Rents!DJ$2-1),'Res Rent Roll'!$I23*'Res Rent Roll'!$C23*(1+'Property Summary'!$L$18)^(Rents!DJ$2-1)))</f>
        <v/>
      </c>
      <c r="DK23" s="47" t="str">
        <f>IF('Res Rent Roll'!$B23="","",IF(Rents!DK$3&lt;'Res Rent Roll'!$J23,'Res Rent Roll'!$H23*'Res Rent Roll'!$C23*(1+'Property Summary'!$L$18)^(Rents!DK$2-1),'Res Rent Roll'!$I23*'Res Rent Roll'!$C23*(1+'Property Summary'!$L$18)^(Rents!DK$2-1)))</f>
        <v/>
      </c>
      <c r="DL23" s="47" t="str">
        <f>IF('Res Rent Roll'!$B23="","",IF(Rents!DL$3&lt;'Res Rent Roll'!$J23,'Res Rent Roll'!$H23*'Res Rent Roll'!$C23*(1+'Property Summary'!$L$18)^(Rents!DL$2-1),'Res Rent Roll'!$I23*'Res Rent Roll'!$C23*(1+'Property Summary'!$L$18)^(Rents!DL$2-1)))</f>
        <v/>
      </c>
      <c r="DM23" s="47" t="str">
        <f>IF('Res Rent Roll'!$B23="","",IF(Rents!DM$3&lt;'Res Rent Roll'!$J23,'Res Rent Roll'!$H23*'Res Rent Roll'!$C23*(1+'Property Summary'!$L$18)^(Rents!DM$2-1),'Res Rent Roll'!$I23*'Res Rent Roll'!$C23*(1+'Property Summary'!$L$18)^(Rents!DM$2-1)))</f>
        <v/>
      </c>
      <c r="DN23" s="47" t="str">
        <f>IF('Res Rent Roll'!$B23="","",IF(Rents!DN$3&lt;'Res Rent Roll'!$J23,'Res Rent Roll'!$H23*'Res Rent Roll'!$C23*(1+'Property Summary'!$L$18)^(Rents!DN$2-1),'Res Rent Roll'!$I23*'Res Rent Roll'!$C23*(1+'Property Summary'!$L$18)^(Rents!DN$2-1)))</f>
        <v/>
      </c>
      <c r="DO23" s="47" t="str">
        <f>IF('Res Rent Roll'!$B23="","",IF(Rents!DO$3&lt;'Res Rent Roll'!$J23,'Res Rent Roll'!$H23*'Res Rent Roll'!$C23*(1+'Property Summary'!$L$18)^(Rents!DO$2-1),'Res Rent Roll'!$I23*'Res Rent Roll'!$C23*(1+'Property Summary'!$L$18)^(Rents!DO$2-1)))</f>
        <v/>
      </c>
      <c r="DP23" s="47" t="str">
        <f>IF('Res Rent Roll'!$B23="","",IF(Rents!DP$3&lt;'Res Rent Roll'!$J23,'Res Rent Roll'!$H23*'Res Rent Roll'!$C23*(1+'Property Summary'!$L$18)^(Rents!DP$2-1),'Res Rent Roll'!$I23*'Res Rent Roll'!$C23*(1+'Property Summary'!$L$18)^(Rents!DP$2-1)))</f>
        <v/>
      </c>
      <c r="DQ23" s="47" t="str">
        <f>IF('Res Rent Roll'!$B23="","",IF(Rents!DQ$3&lt;'Res Rent Roll'!$J23,'Res Rent Roll'!$H23*'Res Rent Roll'!$C23*(1+'Property Summary'!$L$18)^(Rents!DQ$2-1),'Res Rent Roll'!$I23*'Res Rent Roll'!$C23*(1+'Property Summary'!$L$18)^(Rents!DQ$2-1)))</f>
        <v/>
      </c>
      <c r="DR23" s="47" t="str">
        <f>IF('Res Rent Roll'!$B23="","",IF(Rents!DR$3&lt;'Res Rent Roll'!$J23,'Res Rent Roll'!$H23*'Res Rent Roll'!$C23*(1+'Property Summary'!$L$18)^(Rents!DR$2-1),'Res Rent Roll'!$I23*'Res Rent Roll'!$C23*(1+'Property Summary'!$L$18)^(Rents!DR$2-1)))</f>
        <v/>
      </c>
      <c r="DS23" s="47" t="str">
        <f>IF('Res Rent Roll'!$B23="","",IF(Rents!DS$3&lt;'Res Rent Roll'!$J23,'Res Rent Roll'!$H23*'Res Rent Roll'!$C23*(1+'Property Summary'!$L$18)^(Rents!DS$2-1),'Res Rent Roll'!$I23*'Res Rent Roll'!$C23*(1+'Property Summary'!$L$18)^(Rents!DS$2-1)))</f>
        <v/>
      </c>
      <c r="DT23" s="47" t="str">
        <f>IF('Res Rent Roll'!$B23="","",IF(Rents!DT$3&lt;'Res Rent Roll'!$J23,'Res Rent Roll'!$H23*'Res Rent Roll'!$C23*(1+'Property Summary'!$L$18)^(Rents!DT$2-1),'Res Rent Roll'!$I23*'Res Rent Roll'!$C23*(1+'Property Summary'!$L$18)^(Rents!DT$2-1)))</f>
        <v/>
      </c>
      <c r="DU23" s="47" t="str">
        <f>IF('Res Rent Roll'!$B23="","",IF(Rents!DU$3&lt;'Res Rent Roll'!$J23,'Res Rent Roll'!$H23*'Res Rent Roll'!$C23*(1+'Property Summary'!$L$18)^(Rents!DU$2-1),'Res Rent Roll'!$I23*'Res Rent Roll'!$C23*(1+'Property Summary'!$L$18)^(Rents!DU$2-1)))</f>
        <v/>
      </c>
      <c r="DV23" s="47" t="str">
        <f>IF('Res Rent Roll'!$B23="","",IF(Rents!DV$3&lt;'Res Rent Roll'!$J23,'Res Rent Roll'!$H23*'Res Rent Roll'!$C23*(1+'Property Summary'!$L$18)^(Rents!DV$2-1),'Res Rent Roll'!$I23*'Res Rent Roll'!$C23*(1+'Property Summary'!$L$18)^(Rents!DV$2-1)))</f>
        <v/>
      </c>
      <c r="DW23" s="47" t="str">
        <f>IF('Res Rent Roll'!$B23="","",IF(Rents!DW$3&lt;'Res Rent Roll'!$J23,'Res Rent Roll'!$H23*'Res Rent Roll'!$C23*(1+'Property Summary'!$L$18)^(Rents!DW$2-1),'Res Rent Roll'!$I23*'Res Rent Roll'!$C23*(1+'Property Summary'!$L$18)^(Rents!DW$2-1)))</f>
        <v/>
      </c>
      <c r="DX23" s="47" t="str">
        <f>IF('Res Rent Roll'!$B23="","",IF(Rents!DX$3&lt;'Res Rent Roll'!$J23,'Res Rent Roll'!$H23*'Res Rent Roll'!$C23*(1+'Property Summary'!$L$18)^(Rents!DX$2-1),'Res Rent Roll'!$I23*'Res Rent Roll'!$C23*(1+'Property Summary'!$L$18)^(Rents!DX$2-1)))</f>
        <v/>
      </c>
      <c r="DY23" s="47" t="str">
        <f>IF('Res Rent Roll'!$B23="","",IF(Rents!DY$3&lt;'Res Rent Roll'!$J23,'Res Rent Roll'!$H23*'Res Rent Roll'!$C23*(1+'Property Summary'!$L$18)^(Rents!DY$2-1),'Res Rent Roll'!$I23*'Res Rent Roll'!$C23*(1+'Property Summary'!$L$18)^(Rents!DY$2-1)))</f>
        <v/>
      </c>
      <c r="DZ23" s="47" t="str">
        <f>IF('Res Rent Roll'!$B23="","",IF(Rents!DZ$3&lt;'Res Rent Roll'!$J23,'Res Rent Roll'!$H23*'Res Rent Roll'!$C23*(1+'Property Summary'!$L$18)^(Rents!DZ$2-1),'Res Rent Roll'!$I23*'Res Rent Roll'!$C23*(1+'Property Summary'!$L$18)^(Rents!DZ$2-1)))</f>
        <v/>
      </c>
      <c r="EA23" s="47" t="str">
        <f>IF('Res Rent Roll'!$B23="","",IF(Rents!EA$3&lt;'Res Rent Roll'!$J23,'Res Rent Roll'!$H23*'Res Rent Roll'!$C23*(1+'Property Summary'!$L$18)^(Rents!EA$2-1),'Res Rent Roll'!$I23*'Res Rent Roll'!$C23*(1+'Property Summary'!$L$18)^(Rents!EA$2-1)))</f>
        <v/>
      </c>
      <c r="EB23" s="47" t="str">
        <f>IF('Res Rent Roll'!$B23="","",IF(Rents!EB$3&lt;'Res Rent Roll'!$J23,'Res Rent Roll'!$H23*'Res Rent Roll'!$C23*(1+'Property Summary'!$L$18)^(Rents!EB$2-1),'Res Rent Roll'!$I23*'Res Rent Roll'!$C23*(1+'Property Summary'!$L$18)^(Rents!EB$2-1)))</f>
        <v/>
      </c>
      <c r="EC23" s="47" t="str">
        <f>IF('Res Rent Roll'!$B23="","",IF(Rents!EC$3&lt;'Res Rent Roll'!$J23,'Res Rent Roll'!$H23*'Res Rent Roll'!$C23*(1+'Property Summary'!$L$18)^(Rents!EC$2-1),'Res Rent Roll'!$I23*'Res Rent Roll'!$C23*(1+'Property Summary'!$L$18)^(Rents!EC$2-1)))</f>
        <v/>
      </c>
      <c r="ED23" s="47" t="str">
        <f>IF('Res Rent Roll'!$B23="","",IF(Rents!ED$3&lt;'Res Rent Roll'!$J23,'Res Rent Roll'!$H23*'Res Rent Roll'!$C23*(1+'Property Summary'!$L$18)^(Rents!ED$2-1),'Res Rent Roll'!$I23*'Res Rent Roll'!$C23*(1+'Property Summary'!$L$18)^(Rents!ED$2-1)))</f>
        <v/>
      </c>
      <c r="EE23" s="47" t="str">
        <f>IF('Res Rent Roll'!$B23="","",IF(Rents!EE$3&lt;'Res Rent Roll'!$J23,'Res Rent Roll'!$H23*'Res Rent Roll'!$C23*(1+'Property Summary'!$L$18)^(Rents!EE$2-1),'Res Rent Roll'!$I23*'Res Rent Roll'!$C23*(1+'Property Summary'!$L$18)^(Rents!EE$2-1)))</f>
        <v/>
      </c>
      <c r="EF23" s="47" t="str">
        <f>IF('Res Rent Roll'!$B23="","",IF(Rents!EF$3&lt;'Res Rent Roll'!$J23,'Res Rent Roll'!$H23*'Res Rent Roll'!$C23*(1+'Property Summary'!$L$18)^(Rents!EF$2-1),'Res Rent Roll'!$I23*'Res Rent Roll'!$C23*(1+'Property Summary'!$L$18)^(Rents!EF$2-1)))</f>
        <v/>
      </c>
      <c r="EG23" s="47" t="str">
        <f>IF('Res Rent Roll'!$B23="","",IF(Rents!EG$3&lt;'Res Rent Roll'!$J23,'Res Rent Roll'!$H23*'Res Rent Roll'!$C23*(1+'Property Summary'!$L$18)^(Rents!EG$2-1),'Res Rent Roll'!$I23*'Res Rent Roll'!$C23*(1+'Property Summary'!$L$18)^(Rents!EG$2-1)))</f>
        <v/>
      </c>
      <c r="EH23" s="47" t="str">
        <f>IF('Res Rent Roll'!$B23="","",IF(Rents!EH$3&lt;'Res Rent Roll'!$J23,'Res Rent Roll'!$H23*'Res Rent Roll'!$C23*(1+'Property Summary'!$L$18)^(Rents!EH$2-1),'Res Rent Roll'!$I23*'Res Rent Roll'!$C23*(1+'Property Summary'!$L$18)^(Rents!EH$2-1)))</f>
        <v/>
      </c>
      <c r="EI23" s="47" t="str">
        <f>IF('Res Rent Roll'!$B23="","",IF(Rents!EI$3&lt;'Res Rent Roll'!$J23,'Res Rent Roll'!$H23*'Res Rent Roll'!$C23*(1+'Property Summary'!$L$18)^(Rents!EI$2-1),'Res Rent Roll'!$I23*'Res Rent Roll'!$C23*(1+'Property Summary'!$L$18)^(Rents!EI$2-1)))</f>
        <v/>
      </c>
      <c r="EJ23" s="47" t="str">
        <f>IF('Res Rent Roll'!$B23="","",IF(Rents!EJ$3&lt;'Res Rent Roll'!$J23,'Res Rent Roll'!$H23*'Res Rent Roll'!$C23*(1+'Property Summary'!$L$18)^(Rents!EJ$2-1),'Res Rent Roll'!$I23*'Res Rent Roll'!$C23*(1+'Property Summary'!$L$18)^(Rents!EJ$2-1)))</f>
        <v/>
      </c>
      <c r="EK23" s="47" t="str">
        <f>IF('Res Rent Roll'!$B23="","",IF(Rents!EK$3&lt;'Res Rent Roll'!$J23,'Res Rent Roll'!$H23*'Res Rent Roll'!$C23*(1+'Property Summary'!$L$18)^(Rents!EK$2-1),'Res Rent Roll'!$I23*'Res Rent Roll'!$C23*(1+'Property Summary'!$L$18)^(Rents!EK$2-1)))</f>
        <v/>
      </c>
      <c r="EL23" s="47" t="str">
        <f>IF('Res Rent Roll'!$B23="","",IF(Rents!EL$3&lt;'Res Rent Roll'!$J23,'Res Rent Roll'!$H23*'Res Rent Roll'!$C23*(1+'Property Summary'!$L$18)^(Rents!EL$2-1),'Res Rent Roll'!$I23*'Res Rent Roll'!$C23*(1+'Property Summary'!$L$18)^(Rents!EL$2-1)))</f>
        <v/>
      </c>
      <c r="EM23" s="47" t="str">
        <f>IF('Res Rent Roll'!$B23="","",IF(Rents!EM$3&lt;'Res Rent Roll'!$J23,'Res Rent Roll'!$H23*'Res Rent Roll'!$C23*(1+'Property Summary'!$L$18)^(Rents!EM$2-1),'Res Rent Roll'!$I23*'Res Rent Roll'!$C23*(1+'Property Summary'!$L$18)^(Rents!EM$2-1)))</f>
        <v/>
      </c>
      <c r="EN23" s="47" t="str">
        <f>IF('Res Rent Roll'!$B23="","",IF(Rents!EN$3&lt;'Res Rent Roll'!$J23,'Res Rent Roll'!$H23*'Res Rent Roll'!$C23*(1+'Property Summary'!$L$18)^(Rents!EN$2-1),'Res Rent Roll'!$I23*'Res Rent Roll'!$C23*(1+'Property Summary'!$L$18)^(Rents!EN$2-1)))</f>
        <v/>
      </c>
      <c r="EO23" s="47" t="str">
        <f>IF('Res Rent Roll'!$B23="","",IF(Rents!EO$3&lt;'Res Rent Roll'!$J23,'Res Rent Roll'!$H23*'Res Rent Roll'!$C23*(1+'Property Summary'!$L$18)^(Rents!EO$2-1),'Res Rent Roll'!$I23*'Res Rent Roll'!$C23*(1+'Property Summary'!$L$18)^(Rents!EO$2-1)))</f>
        <v/>
      </c>
      <c r="EP23" s="47" t="str">
        <f>IF('Res Rent Roll'!$B23="","",IF(Rents!EP$3&lt;'Res Rent Roll'!$J23,'Res Rent Roll'!$H23*'Res Rent Roll'!$C23*(1+'Property Summary'!$L$18)^(Rents!EP$2-1),'Res Rent Roll'!$I23*'Res Rent Roll'!$C23*(1+'Property Summary'!$L$18)^(Rents!EP$2-1)))</f>
        <v/>
      </c>
      <c r="EQ23" s="47" t="str">
        <f>IF('Res Rent Roll'!$B23="","",IF(Rents!EQ$3&lt;'Res Rent Roll'!$J23,'Res Rent Roll'!$H23*'Res Rent Roll'!$C23*(1+'Property Summary'!$L$18)^(Rents!EQ$2-1),'Res Rent Roll'!$I23*'Res Rent Roll'!$C23*(1+'Property Summary'!$L$18)^(Rents!EQ$2-1)))</f>
        <v/>
      </c>
      <c r="ER23" s="47" t="str">
        <f>IF('Res Rent Roll'!$B23="","",IF(Rents!ER$3&lt;'Res Rent Roll'!$J23,'Res Rent Roll'!$H23*'Res Rent Roll'!$C23*(1+'Property Summary'!$L$18)^(Rents!ER$2-1),'Res Rent Roll'!$I23*'Res Rent Roll'!$C23*(1+'Property Summary'!$L$18)^(Rents!ER$2-1)))</f>
        <v/>
      </c>
      <c r="ES23" s="47" t="str">
        <f>IF('Res Rent Roll'!$B23="","",IF(Rents!ES$3&lt;'Res Rent Roll'!$J23,'Res Rent Roll'!$H23*'Res Rent Roll'!$C23*(1+'Property Summary'!$L$18)^(Rents!ES$2-1),'Res Rent Roll'!$I23*'Res Rent Roll'!$C23*(1+'Property Summary'!$L$18)^(Rents!ES$2-1)))</f>
        <v/>
      </c>
      <c r="ET23" s="47" t="str">
        <f>IF('Res Rent Roll'!$B23="","",IF(Rents!ET$3&lt;'Res Rent Roll'!$J23,'Res Rent Roll'!$H23*'Res Rent Roll'!$C23*(1+'Property Summary'!$L$18)^(Rents!ET$2-1),'Res Rent Roll'!$I23*'Res Rent Roll'!$C23*(1+'Property Summary'!$L$18)^(Rents!ET$2-1)))</f>
        <v/>
      </c>
      <c r="EU23" s="47" t="str">
        <f>IF('Res Rent Roll'!$B23="","",IF(Rents!EU$3&lt;'Res Rent Roll'!$J23,'Res Rent Roll'!$H23*'Res Rent Roll'!$C23*(1+'Property Summary'!$L$18)^(Rents!EU$2-1),'Res Rent Roll'!$I23*'Res Rent Roll'!$C23*(1+'Property Summary'!$L$18)^(Rents!EU$2-1)))</f>
        <v/>
      </c>
      <c r="EV23" s="47" t="str">
        <f>IF('Res Rent Roll'!$B23="","",IF(Rents!EV$3&lt;'Res Rent Roll'!$J23,'Res Rent Roll'!$H23*'Res Rent Roll'!$C23*(1+'Property Summary'!$L$18)^(Rents!EV$2-1),'Res Rent Roll'!$I23*'Res Rent Roll'!$C23*(1+'Property Summary'!$L$18)^(Rents!EV$2-1)))</f>
        <v/>
      </c>
      <c r="EW23" s="47" t="str">
        <f>IF('Res Rent Roll'!$B23="","",IF(Rents!EW$3&lt;'Res Rent Roll'!$J23,'Res Rent Roll'!$H23*'Res Rent Roll'!$C23*(1+'Property Summary'!$L$18)^(Rents!EW$2-1),'Res Rent Roll'!$I23*'Res Rent Roll'!$C23*(1+'Property Summary'!$L$18)^(Rents!EW$2-1)))</f>
        <v/>
      </c>
      <c r="EX23" s="47" t="str">
        <f>IF('Res Rent Roll'!$B23="","",IF(Rents!EX$3&lt;'Res Rent Roll'!$J23,'Res Rent Roll'!$H23*'Res Rent Roll'!$C23*(1+'Property Summary'!$L$18)^(Rents!EX$2-1),'Res Rent Roll'!$I23*'Res Rent Roll'!$C23*(1+'Property Summary'!$L$18)^(Rents!EX$2-1)))</f>
        <v/>
      </c>
      <c r="EY23" s="47" t="str">
        <f>IF('Res Rent Roll'!$B23="","",IF(Rents!EY$3&lt;'Res Rent Roll'!$J23,'Res Rent Roll'!$H23*'Res Rent Roll'!$C23*(1+'Property Summary'!$L$18)^(Rents!EY$2-1),'Res Rent Roll'!$I23*'Res Rent Roll'!$C23*(1+'Property Summary'!$L$18)^(Rents!EY$2-1)))</f>
        <v/>
      </c>
      <c r="EZ23" s="47" t="str">
        <f>IF('Res Rent Roll'!$B23="","",IF(Rents!EZ$3&lt;'Res Rent Roll'!$J23,'Res Rent Roll'!$H23*'Res Rent Roll'!$C23*(1+'Property Summary'!$L$18)^(Rents!EZ$2-1),'Res Rent Roll'!$I23*'Res Rent Roll'!$C23*(1+'Property Summary'!$L$18)^(Rents!EZ$2-1)))</f>
        <v/>
      </c>
      <c r="FA23" s="47" t="str">
        <f>IF('Res Rent Roll'!$B23="","",IF(Rents!FA$3&lt;'Res Rent Roll'!$J23,'Res Rent Roll'!$H23*'Res Rent Roll'!$C23*(1+'Property Summary'!$L$18)^(Rents!FA$2-1),'Res Rent Roll'!$I23*'Res Rent Roll'!$C23*(1+'Property Summary'!$L$18)^(Rents!FA$2-1)))</f>
        <v/>
      </c>
      <c r="FB23" s="47" t="str">
        <f>IF('Res Rent Roll'!$B23="","",IF(Rents!FB$3&lt;'Res Rent Roll'!$J23,'Res Rent Roll'!$H23*'Res Rent Roll'!$C23*(1+'Property Summary'!$L$18)^(Rents!FB$2-1),'Res Rent Roll'!$I23*'Res Rent Roll'!$C23*(1+'Property Summary'!$L$18)^(Rents!FB$2-1)))</f>
        <v/>
      </c>
      <c r="FC23" s="47" t="str">
        <f>IF('Res Rent Roll'!$B23="","",IF(Rents!FC$3&lt;'Res Rent Roll'!$J23,'Res Rent Roll'!$H23*'Res Rent Roll'!$C23*(1+'Property Summary'!$L$18)^(Rents!FC$2-1),'Res Rent Roll'!$I23*'Res Rent Roll'!$C23*(1+'Property Summary'!$L$18)^(Rents!FC$2-1)))</f>
        <v/>
      </c>
      <c r="FD23" s="47" t="str">
        <f>IF('Res Rent Roll'!$B23="","",IF(Rents!FD$3&lt;'Res Rent Roll'!$J23,'Res Rent Roll'!$H23*'Res Rent Roll'!$C23*(1+'Property Summary'!$L$18)^(Rents!FD$2-1),'Res Rent Roll'!$I23*'Res Rent Roll'!$C23*(1+'Property Summary'!$L$18)^(Rents!FD$2-1)))</f>
        <v/>
      </c>
      <c r="FE23" s="47" t="str">
        <f>IF('Res Rent Roll'!$B23="","",IF(Rents!FE$3&lt;'Res Rent Roll'!$J23,'Res Rent Roll'!$H23*'Res Rent Roll'!$C23*(1+'Property Summary'!$L$18)^(Rents!FE$2-1),'Res Rent Roll'!$I23*'Res Rent Roll'!$C23*(1+'Property Summary'!$L$18)^(Rents!FE$2-1)))</f>
        <v/>
      </c>
      <c r="FF23" s="47" t="str">
        <f>IF('Res Rent Roll'!$B23="","",IF(Rents!FF$3&lt;'Res Rent Roll'!$J23,'Res Rent Roll'!$H23*'Res Rent Roll'!$C23*(1+'Property Summary'!$L$18)^(Rents!FF$2-1),'Res Rent Roll'!$I23*'Res Rent Roll'!$C23*(1+'Property Summary'!$L$18)^(Rents!FF$2-1)))</f>
        <v/>
      </c>
      <c r="FG23" s="47" t="str">
        <f>IF('Res Rent Roll'!$B23="","",IF(Rents!FG$3&lt;'Res Rent Roll'!$J23,'Res Rent Roll'!$H23*'Res Rent Roll'!$C23*(1+'Property Summary'!$L$18)^(Rents!FG$2-1),'Res Rent Roll'!$I23*'Res Rent Roll'!$C23*(1+'Property Summary'!$L$18)^(Rents!FG$2-1)))</f>
        <v/>
      </c>
      <c r="FH23" s="47" t="str">
        <f>IF('Res Rent Roll'!$B23="","",IF(Rents!FH$3&lt;'Res Rent Roll'!$J23,'Res Rent Roll'!$H23*'Res Rent Roll'!$C23*(1+'Property Summary'!$L$18)^(Rents!FH$2-1),'Res Rent Roll'!$I23*'Res Rent Roll'!$C23*(1+'Property Summary'!$L$18)^(Rents!FH$2-1)))</f>
        <v/>
      </c>
      <c r="FI23" s="47" t="str">
        <f>IF('Res Rent Roll'!$B23="","",IF(Rents!FI$3&lt;'Res Rent Roll'!$J23,'Res Rent Roll'!$H23*'Res Rent Roll'!$C23*(1+'Property Summary'!$L$18)^(Rents!FI$2-1),'Res Rent Roll'!$I23*'Res Rent Roll'!$C23*(1+'Property Summary'!$L$18)^(Rents!FI$2-1)))</f>
        <v/>
      </c>
      <c r="FJ23" s="47" t="str">
        <f>IF('Res Rent Roll'!$B23="","",IF(Rents!FJ$3&lt;'Res Rent Roll'!$J23,'Res Rent Roll'!$H23*'Res Rent Roll'!$C23*(1+'Property Summary'!$L$18)^(Rents!FJ$2-1),'Res Rent Roll'!$I23*'Res Rent Roll'!$C23*(1+'Property Summary'!$L$18)^(Rents!FJ$2-1)))</f>
        <v/>
      </c>
      <c r="FK23" s="47" t="str">
        <f>IF('Res Rent Roll'!$B23="","",IF(Rents!FK$3&lt;'Res Rent Roll'!$J23,'Res Rent Roll'!$H23*'Res Rent Roll'!$C23*(1+'Property Summary'!$L$18)^(Rents!FK$2-1),'Res Rent Roll'!$I23*'Res Rent Roll'!$C23*(1+'Property Summary'!$L$18)^(Rents!FK$2-1)))</f>
        <v/>
      </c>
      <c r="FL23" s="47" t="str">
        <f>IF('Res Rent Roll'!$B23="","",IF(Rents!FL$3&lt;'Res Rent Roll'!$J23,'Res Rent Roll'!$H23*'Res Rent Roll'!$C23*(1+'Property Summary'!$L$18)^(Rents!FL$2-1),'Res Rent Roll'!$I23*'Res Rent Roll'!$C23*(1+'Property Summary'!$L$18)^(Rents!FL$2-1)))</f>
        <v/>
      </c>
      <c r="FM23" s="47" t="str">
        <f>IF('Res Rent Roll'!$B23="","",IF(Rents!FM$3&lt;'Res Rent Roll'!$J23,'Res Rent Roll'!$H23*'Res Rent Roll'!$C23*(1+'Property Summary'!$L$18)^(Rents!FM$2-1),'Res Rent Roll'!$I23*'Res Rent Roll'!$C23*(1+'Property Summary'!$L$18)^(Rents!FM$2-1)))</f>
        <v/>
      </c>
      <c r="FN23" s="47" t="str">
        <f>IF('Res Rent Roll'!$B23="","",IF(Rents!FN$3&lt;'Res Rent Roll'!$J23,'Res Rent Roll'!$H23*'Res Rent Roll'!$C23*(1+'Property Summary'!$L$18)^(Rents!FN$2-1),'Res Rent Roll'!$I23*'Res Rent Roll'!$C23*(1+'Property Summary'!$L$18)^(Rents!FN$2-1)))</f>
        <v/>
      </c>
      <c r="FO23" s="47" t="str">
        <f>IF('Res Rent Roll'!$B23="","",IF(Rents!FO$3&lt;'Res Rent Roll'!$J23,'Res Rent Roll'!$H23*'Res Rent Roll'!$C23*(1+'Property Summary'!$L$18)^(Rents!FO$2-1),'Res Rent Roll'!$I23*'Res Rent Roll'!$C23*(1+'Property Summary'!$L$18)^(Rents!FO$2-1)))</f>
        <v/>
      </c>
      <c r="FP23" s="47" t="str">
        <f>IF('Res Rent Roll'!$B23="","",IF(Rents!FP$3&lt;'Res Rent Roll'!$J23,'Res Rent Roll'!$H23*'Res Rent Roll'!$C23*(1+'Property Summary'!$L$18)^(Rents!FP$2-1),'Res Rent Roll'!$I23*'Res Rent Roll'!$C23*(1+'Property Summary'!$L$18)^(Rents!FP$2-1)))</f>
        <v/>
      </c>
      <c r="FQ23" s="47" t="str">
        <f>IF('Res Rent Roll'!$B23="","",IF(Rents!FQ$3&lt;'Res Rent Roll'!$J23,'Res Rent Roll'!$H23*'Res Rent Roll'!$C23*(1+'Property Summary'!$L$18)^(Rents!FQ$2-1),'Res Rent Roll'!$I23*'Res Rent Roll'!$C23*(1+'Property Summary'!$L$18)^(Rents!FQ$2-1)))</f>
        <v/>
      </c>
      <c r="FR23" s="47" t="str">
        <f>IF('Res Rent Roll'!$B23="","",IF(Rents!FR$3&lt;'Res Rent Roll'!$J23,'Res Rent Roll'!$H23*'Res Rent Roll'!$C23*(1+'Property Summary'!$L$18)^(Rents!FR$2-1),'Res Rent Roll'!$I23*'Res Rent Roll'!$C23*(1+'Property Summary'!$L$18)^(Rents!FR$2-1)))</f>
        <v/>
      </c>
      <c r="FS23" s="47" t="str">
        <f>IF('Res Rent Roll'!$B23="","",IF(Rents!FS$3&lt;'Res Rent Roll'!$J23,'Res Rent Roll'!$H23*'Res Rent Roll'!$C23*(1+'Property Summary'!$L$18)^(Rents!FS$2-1),'Res Rent Roll'!$I23*'Res Rent Roll'!$C23*(1+'Property Summary'!$L$18)^(Rents!FS$2-1)))</f>
        <v/>
      </c>
      <c r="FT23" s="47" t="str">
        <f>IF('Res Rent Roll'!$B23="","",IF(Rents!FT$3&lt;'Res Rent Roll'!$J23,'Res Rent Roll'!$H23*'Res Rent Roll'!$C23*(1+'Property Summary'!$L$18)^(Rents!FT$2-1),'Res Rent Roll'!$I23*'Res Rent Roll'!$C23*(1+'Property Summary'!$L$18)^(Rents!FT$2-1)))</f>
        <v/>
      </c>
      <c r="FU23" s="47" t="str">
        <f>IF('Res Rent Roll'!$B23="","",IF(Rents!FU$3&lt;'Res Rent Roll'!$J23,'Res Rent Roll'!$H23*'Res Rent Roll'!$C23*(1+'Property Summary'!$L$18)^(Rents!FU$2-1),'Res Rent Roll'!$I23*'Res Rent Roll'!$C23*(1+'Property Summary'!$L$18)^(Rents!FU$2-1)))</f>
        <v/>
      </c>
      <c r="FV23" s="47" t="str">
        <f>IF('Res Rent Roll'!$B23="","",IF(Rents!FV$3&lt;'Res Rent Roll'!$J23,'Res Rent Roll'!$H23*'Res Rent Roll'!$C23*(1+'Property Summary'!$L$18)^(Rents!FV$2-1),'Res Rent Roll'!$I23*'Res Rent Roll'!$C23*(1+'Property Summary'!$L$18)^(Rents!FV$2-1)))</f>
        <v/>
      </c>
      <c r="FW23" s="47" t="str">
        <f>IF('Res Rent Roll'!$B23="","",IF(Rents!FW$3&lt;'Res Rent Roll'!$J23,'Res Rent Roll'!$H23*'Res Rent Roll'!$C23*(1+'Property Summary'!$L$18)^(Rents!FW$2-1),'Res Rent Roll'!$I23*'Res Rent Roll'!$C23*(1+'Property Summary'!$L$18)^(Rents!FW$2-1)))</f>
        <v/>
      </c>
      <c r="FX23" s="47" t="str">
        <f>IF('Res Rent Roll'!$B23="","",IF(Rents!FX$3&lt;'Res Rent Roll'!$J23,'Res Rent Roll'!$H23*'Res Rent Roll'!$C23*(1+'Property Summary'!$L$18)^(Rents!FX$2-1),'Res Rent Roll'!$I23*'Res Rent Roll'!$C23*(1+'Property Summary'!$L$18)^(Rents!FX$2-1)))</f>
        <v/>
      </c>
      <c r="FY23" s="47" t="str">
        <f>IF('Res Rent Roll'!$B23="","",IF(Rents!FY$3&lt;'Res Rent Roll'!$J23,'Res Rent Roll'!$H23*'Res Rent Roll'!$C23*(1+'Property Summary'!$L$18)^(Rents!FY$2-1),'Res Rent Roll'!$I23*'Res Rent Roll'!$C23*(1+'Property Summary'!$L$18)^(Rents!FY$2-1)))</f>
        <v/>
      </c>
      <c r="FZ23" s="47" t="str">
        <f>IF('Res Rent Roll'!$B23="","",IF(Rents!FZ$3&lt;'Res Rent Roll'!$J23,'Res Rent Roll'!$H23*'Res Rent Roll'!$C23*(1+'Property Summary'!$L$18)^(Rents!FZ$2-1),'Res Rent Roll'!$I23*'Res Rent Roll'!$C23*(1+'Property Summary'!$L$18)^(Rents!FZ$2-1)))</f>
        <v/>
      </c>
      <c r="GA23" s="48" t="str">
        <f>IF('Res Rent Roll'!$B23="","",IF(Rents!GA$3&lt;'Res Rent Roll'!$J23,'Res Rent Roll'!$H23*'Res Rent Roll'!$C23*(1+'Property Summary'!$L$18)^(Rents!GA$2-1),'Res Rent Roll'!$I23*'Res Rent Roll'!$C23*(1+'Property Summary'!$L$18)^(Rents!GA$2-1)))</f>
        <v/>
      </c>
    </row>
    <row r="24" spans="2:183" x14ac:dyDescent="0.3">
      <c r="B24" s="42" t="str">
        <f>IF('Res Rent Roll'!$B24="","",'Res Rent Roll'!$B24)</f>
        <v/>
      </c>
      <c r="C24" s="43"/>
      <c r="D24" s="47" t="str">
        <f>IF('Res Rent Roll'!$B24="","",IF(Rents!D$3&lt;'Res Rent Roll'!$J24,'Res Rent Roll'!$H24*'Res Rent Roll'!$C24*(1+'Property Summary'!$L$18)^(Rents!D$2-1),'Res Rent Roll'!$I24*'Res Rent Roll'!$C24*(1+'Property Summary'!$L$18)^(Rents!D$2-1)))</f>
        <v/>
      </c>
      <c r="E24" s="47" t="str">
        <f>IF('Res Rent Roll'!$B24="","",IF(Rents!E$3&lt;'Res Rent Roll'!$J24,'Res Rent Roll'!$H24*'Res Rent Roll'!$C24*(1+'Property Summary'!$L$18)^(Rents!E$2-1),'Res Rent Roll'!$I24*'Res Rent Roll'!$C24*(1+'Property Summary'!$L$18)^(Rents!E$2-1)))</f>
        <v/>
      </c>
      <c r="F24" s="47" t="str">
        <f>IF('Res Rent Roll'!$B24="","",IF(Rents!F$3&lt;'Res Rent Roll'!$J24,'Res Rent Roll'!$H24*'Res Rent Roll'!$C24*(1+'Property Summary'!$L$18)^(Rents!F$2-1),'Res Rent Roll'!$I24*'Res Rent Roll'!$C24*(1+'Property Summary'!$L$18)^(Rents!F$2-1)))</f>
        <v/>
      </c>
      <c r="G24" s="47" t="str">
        <f>IF('Res Rent Roll'!$B24="","",IF(Rents!G$3&lt;'Res Rent Roll'!$J24,'Res Rent Roll'!$H24*'Res Rent Roll'!$C24*(1+'Property Summary'!$L$18)^(Rents!G$2-1),'Res Rent Roll'!$I24*'Res Rent Roll'!$C24*(1+'Property Summary'!$L$18)^(Rents!G$2-1)))</f>
        <v/>
      </c>
      <c r="H24" s="47" t="str">
        <f>IF('Res Rent Roll'!$B24="","",IF(Rents!H$3&lt;'Res Rent Roll'!$J24,'Res Rent Roll'!$H24*'Res Rent Roll'!$C24*(1+'Property Summary'!$L$18)^(Rents!H$2-1),'Res Rent Roll'!$I24*'Res Rent Roll'!$C24*(1+'Property Summary'!$L$18)^(Rents!H$2-1)))</f>
        <v/>
      </c>
      <c r="I24" s="47" t="str">
        <f>IF('Res Rent Roll'!$B24="","",IF(Rents!I$3&lt;'Res Rent Roll'!$J24,'Res Rent Roll'!$H24*'Res Rent Roll'!$C24*(1+'Property Summary'!$L$18)^(Rents!I$2-1),'Res Rent Roll'!$I24*'Res Rent Roll'!$C24*(1+'Property Summary'!$L$18)^(Rents!I$2-1)))</f>
        <v/>
      </c>
      <c r="J24" s="47" t="str">
        <f>IF('Res Rent Roll'!$B24="","",IF(Rents!J$3&lt;'Res Rent Roll'!$J24,'Res Rent Roll'!$H24*'Res Rent Roll'!$C24*(1+'Property Summary'!$L$18)^(Rents!J$2-1),'Res Rent Roll'!$I24*'Res Rent Roll'!$C24*(1+'Property Summary'!$L$18)^(Rents!J$2-1)))</f>
        <v/>
      </c>
      <c r="K24" s="47" t="str">
        <f>IF('Res Rent Roll'!$B24="","",IF(Rents!K$3&lt;'Res Rent Roll'!$J24,'Res Rent Roll'!$H24*'Res Rent Roll'!$C24*(1+'Property Summary'!$L$18)^(Rents!K$2-1),'Res Rent Roll'!$I24*'Res Rent Roll'!$C24*(1+'Property Summary'!$L$18)^(Rents!K$2-1)))</f>
        <v/>
      </c>
      <c r="L24" s="47" t="str">
        <f>IF('Res Rent Roll'!$B24="","",IF(Rents!L$3&lt;'Res Rent Roll'!$J24,'Res Rent Roll'!$H24*'Res Rent Roll'!$C24*(1+'Property Summary'!$L$18)^(Rents!L$2-1),'Res Rent Roll'!$I24*'Res Rent Roll'!$C24*(1+'Property Summary'!$L$18)^(Rents!L$2-1)))</f>
        <v/>
      </c>
      <c r="M24" s="47" t="str">
        <f>IF('Res Rent Roll'!$B24="","",IF(Rents!M$3&lt;'Res Rent Roll'!$J24,'Res Rent Roll'!$H24*'Res Rent Roll'!$C24*(1+'Property Summary'!$L$18)^(Rents!M$2-1),'Res Rent Roll'!$I24*'Res Rent Roll'!$C24*(1+'Property Summary'!$L$18)^(Rents!M$2-1)))</f>
        <v/>
      </c>
      <c r="N24" s="47" t="str">
        <f>IF('Res Rent Roll'!$B24="","",IF(Rents!N$3&lt;'Res Rent Roll'!$J24,'Res Rent Roll'!$H24*'Res Rent Roll'!$C24*(1+'Property Summary'!$L$18)^(Rents!N$2-1),'Res Rent Roll'!$I24*'Res Rent Roll'!$C24*(1+'Property Summary'!$L$18)^(Rents!N$2-1)))</f>
        <v/>
      </c>
      <c r="O24" s="47" t="str">
        <f>IF('Res Rent Roll'!$B24="","",IF(Rents!O$3&lt;'Res Rent Roll'!$J24,'Res Rent Roll'!$H24*'Res Rent Roll'!$C24*(1+'Property Summary'!$L$18)^(Rents!O$2-1),'Res Rent Roll'!$I24*'Res Rent Roll'!$C24*(1+'Property Summary'!$L$18)^(Rents!O$2-1)))</f>
        <v/>
      </c>
      <c r="P24" s="47" t="str">
        <f>IF('Res Rent Roll'!$B24="","",IF(Rents!P$3&lt;'Res Rent Roll'!$J24,'Res Rent Roll'!$H24*'Res Rent Roll'!$C24*(1+'Property Summary'!$L$18)^(Rents!P$2-1),'Res Rent Roll'!$I24*'Res Rent Roll'!$C24*(1+'Property Summary'!$L$18)^(Rents!P$2-1)))</f>
        <v/>
      </c>
      <c r="Q24" s="47" t="str">
        <f>IF('Res Rent Roll'!$B24="","",IF(Rents!Q$3&lt;'Res Rent Roll'!$J24,'Res Rent Roll'!$H24*'Res Rent Roll'!$C24*(1+'Property Summary'!$L$18)^(Rents!Q$2-1),'Res Rent Roll'!$I24*'Res Rent Roll'!$C24*(1+'Property Summary'!$L$18)^(Rents!Q$2-1)))</f>
        <v/>
      </c>
      <c r="R24" s="47" t="str">
        <f>IF('Res Rent Roll'!$B24="","",IF(Rents!R$3&lt;'Res Rent Roll'!$J24,'Res Rent Roll'!$H24*'Res Rent Roll'!$C24*(1+'Property Summary'!$L$18)^(Rents!R$2-1),'Res Rent Roll'!$I24*'Res Rent Roll'!$C24*(1+'Property Summary'!$L$18)^(Rents!R$2-1)))</f>
        <v/>
      </c>
      <c r="S24" s="47" t="str">
        <f>IF('Res Rent Roll'!$B24="","",IF(Rents!S$3&lt;'Res Rent Roll'!$J24,'Res Rent Roll'!$H24*'Res Rent Roll'!$C24*(1+'Property Summary'!$L$18)^(Rents!S$2-1),'Res Rent Roll'!$I24*'Res Rent Roll'!$C24*(1+'Property Summary'!$L$18)^(Rents!S$2-1)))</f>
        <v/>
      </c>
      <c r="T24" s="47" t="str">
        <f>IF('Res Rent Roll'!$B24="","",IF(Rents!T$3&lt;'Res Rent Roll'!$J24,'Res Rent Roll'!$H24*'Res Rent Roll'!$C24*(1+'Property Summary'!$L$18)^(Rents!T$2-1),'Res Rent Roll'!$I24*'Res Rent Roll'!$C24*(1+'Property Summary'!$L$18)^(Rents!T$2-1)))</f>
        <v/>
      </c>
      <c r="U24" s="47" t="str">
        <f>IF('Res Rent Roll'!$B24="","",IF(Rents!U$3&lt;'Res Rent Roll'!$J24,'Res Rent Roll'!$H24*'Res Rent Roll'!$C24*(1+'Property Summary'!$L$18)^(Rents!U$2-1),'Res Rent Roll'!$I24*'Res Rent Roll'!$C24*(1+'Property Summary'!$L$18)^(Rents!U$2-1)))</f>
        <v/>
      </c>
      <c r="V24" s="47" t="str">
        <f>IF('Res Rent Roll'!$B24="","",IF(Rents!V$3&lt;'Res Rent Roll'!$J24,'Res Rent Roll'!$H24*'Res Rent Roll'!$C24*(1+'Property Summary'!$L$18)^(Rents!V$2-1),'Res Rent Roll'!$I24*'Res Rent Roll'!$C24*(1+'Property Summary'!$L$18)^(Rents!V$2-1)))</f>
        <v/>
      </c>
      <c r="W24" s="47" t="str">
        <f>IF('Res Rent Roll'!$B24="","",IF(Rents!W$3&lt;'Res Rent Roll'!$J24,'Res Rent Roll'!$H24*'Res Rent Roll'!$C24*(1+'Property Summary'!$L$18)^(Rents!W$2-1),'Res Rent Roll'!$I24*'Res Rent Roll'!$C24*(1+'Property Summary'!$L$18)^(Rents!W$2-1)))</f>
        <v/>
      </c>
      <c r="X24" s="47" t="str">
        <f>IF('Res Rent Roll'!$B24="","",IF(Rents!X$3&lt;'Res Rent Roll'!$J24,'Res Rent Roll'!$H24*'Res Rent Roll'!$C24*(1+'Property Summary'!$L$18)^(Rents!X$2-1),'Res Rent Roll'!$I24*'Res Rent Roll'!$C24*(1+'Property Summary'!$L$18)^(Rents!X$2-1)))</f>
        <v/>
      </c>
      <c r="Y24" s="47" t="str">
        <f>IF('Res Rent Roll'!$B24="","",IF(Rents!Y$3&lt;'Res Rent Roll'!$J24,'Res Rent Roll'!$H24*'Res Rent Roll'!$C24*(1+'Property Summary'!$L$18)^(Rents!Y$2-1),'Res Rent Roll'!$I24*'Res Rent Roll'!$C24*(1+'Property Summary'!$L$18)^(Rents!Y$2-1)))</f>
        <v/>
      </c>
      <c r="Z24" s="47" t="str">
        <f>IF('Res Rent Roll'!$B24="","",IF(Rents!Z$3&lt;'Res Rent Roll'!$J24,'Res Rent Roll'!$H24*'Res Rent Roll'!$C24*(1+'Property Summary'!$L$18)^(Rents!Z$2-1),'Res Rent Roll'!$I24*'Res Rent Roll'!$C24*(1+'Property Summary'!$L$18)^(Rents!Z$2-1)))</f>
        <v/>
      </c>
      <c r="AA24" s="47" t="str">
        <f>IF('Res Rent Roll'!$B24="","",IF(Rents!AA$3&lt;'Res Rent Roll'!$J24,'Res Rent Roll'!$H24*'Res Rent Roll'!$C24*(1+'Property Summary'!$L$18)^(Rents!AA$2-1),'Res Rent Roll'!$I24*'Res Rent Roll'!$C24*(1+'Property Summary'!$L$18)^(Rents!AA$2-1)))</f>
        <v/>
      </c>
      <c r="AB24" s="47" t="str">
        <f>IF('Res Rent Roll'!$B24="","",IF(Rents!AB$3&lt;'Res Rent Roll'!$J24,'Res Rent Roll'!$H24*'Res Rent Roll'!$C24*(1+'Property Summary'!$L$18)^(Rents!AB$2-1),'Res Rent Roll'!$I24*'Res Rent Roll'!$C24*(1+'Property Summary'!$L$18)^(Rents!AB$2-1)))</f>
        <v/>
      </c>
      <c r="AC24" s="47" t="str">
        <f>IF('Res Rent Roll'!$B24="","",IF(Rents!AC$3&lt;'Res Rent Roll'!$J24,'Res Rent Roll'!$H24*'Res Rent Roll'!$C24*(1+'Property Summary'!$L$18)^(Rents!AC$2-1),'Res Rent Roll'!$I24*'Res Rent Roll'!$C24*(1+'Property Summary'!$L$18)^(Rents!AC$2-1)))</f>
        <v/>
      </c>
      <c r="AD24" s="47" t="str">
        <f>IF('Res Rent Roll'!$B24="","",IF(Rents!AD$3&lt;'Res Rent Roll'!$J24,'Res Rent Roll'!$H24*'Res Rent Roll'!$C24*(1+'Property Summary'!$L$18)^(Rents!AD$2-1),'Res Rent Roll'!$I24*'Res Rent Roll'!$C24*(1+'Property Summary'!$L$18)^(Rents!AD$2-1)))</f>
        <v/>
      </c>
      <c r="AE24" s="47" t="str">
        <f>IF('Res Rent Roll'!$B24="","",IF(Rents!AE$3&lt;'Res Rent Roll'!$J24,'Res Rent Roll'!$H24*'Res Rent Roll'!$C24*(1+'Property Summary'!$L$18)^(Rents!AE$2-1),'Res Rent Roll'!$I24*'Res Rent Roll'!$C24*(1+'Property Summary'!$L$18)^(Rents!AE$2-1)))</f>
        <v/>
      </c>
      <c r="AF24" s="47" t="str">
        <f>IF('Res Rent Roll'!$B24="","",IF(Rents!AF$3&lt;'Res Rent Roll'!$J24,'Res Rent Roll'!$H24*'Res Rent Roll'!$C24*(1+'Property Summary'!$L$18)^(Rents!AF$2-1),'Res Rent Roll'!$I24*'Res Rent Roll'!$C24*(1+'Property Summary'!$L$18)^(Rents!AF$2-1)))</f>
        <v/>
      </c>
      <c r="AG24" s="47" t="str">
        <f>IF('Res Rent Roll'!$B24="","",IF(Rents!AG$3&lt;'Res Rent Roll'!$J24,'Res Rent Roll'!$H24*'Res Rent Roll'!$C24*(1+'Property Summary'!$L$18)^(Rents!AG$2-1),'Res Rent Roll'!$I24*'Res Rent Roll'!$C24*(1+'Property Summary'!$L$18)^(Rents!AG$2-1)))</f>
        <v/>
      </c>
      <c r="AH24" s="47" t="str">
        <f>IF('Res Rent Roll'!$B24="","",IF(Rents!AH$3&lt;'Res Rent Roll'!$J24,'Res Rent Roll'!$H24*'Res Rent Roll'!$C24*(1+'Property Summary'!$L$18)^(Rents!AH$2-1),'Res Rent Roll'!$I24*'Res Rent Roll'!$C24*(1+'Property Summary'!$L$18)^(Rents!AH$2-1)))</f>
        <v/>
      </c>
      <c r="AI24" s="47" t="str">
        <f>IF('Res Rent Roll'!$B24="","",IF(Rents!AI$3&lt;'Res Rent Roll'!$J24,'Res Rent Roll'!$H24*'Res Rent Roll'!$C24*(1+'Property Summary'!$L$18)^(Rents!AI$2-1),'Res Rent Roll'!$I24*'Res Rent Roll'!$C24*(1+'Property Summary'!$L$18)^(Rents!AI$2-1)))</f>
        <v/>
      </c>
      <c r="AJ24" s="47" t="str">
        <f>IF('Res Rent Roll'!$B24="","",IF(Rents!AJ$3&lt;'Res Rent Roll'!$J24,'Res Rent Roll'!$H24*'Res Rent Roll'!$C24*(1+'Property Summary'!$L$18)^(Rents!AJ$2-1),'Res Rent Roll'!$I24*'Res Rent Roll'!$C24*(1+'Property Summary'!$L$18)^(Rents!AJ$2-1)))</f>
        <v/>
      </c>
      <c r="AK24" s="47" t="str">
        <f>IF('Res Rent Roll'!$B24="","",IF(Rents!AK$3&lt;'Res Rent Roll'!$J24,'Res Rent Roll'!$H24*'Res Rent Roll'!$C24*(1+'Property Summary'!$L$18)^(Rents!AK$2-1),'Res Rent Roll'!$I24*'Res Rent Roll'!$C24*(1+'Property Summary'!$L$18)^(Rents!AK$2-1)))</f>
        <v/>
      </c>
      <c r="AL24" s="47" t="str">
        <f>IF('Res Rent Roll'!$B24="","",IF(Rents!AL$3&lt;'Res Rent Roll'!$J24,'Res Rent Roll'!$H24*'Res Rent Roll'!$C24*(1+'Property Summary'!$L$18)^(Rents!AL$2-1),'Res Rent Roll'!$I24*'Res Rent Roll'!$C24*(1+'Property Summary'!$L$18)^(Rents!AL$2-1)))</f>
        <v/>
      </c>
      <c r="AM24" s="47" t="str">
        <f>IF('Res Rent Roll'!$B24="","",IF(Rents!AM$3&lt;'Res Rent Roll'!$J24,'Res Rent Roll'!$H24*'Res Rent Roll'!$C24*(1+'Property Summary'!$L$18)^(Rents!AM$2-1),'Res Rent Roll'!$I24*'Res Rent Roll'!$C24*(1+'Property Summary'!$L$18)^(Rents!AM$2-1)))</f>
        <v/>
      </c>
      <c r="AN24" s="47" t="str">
        <f>IF('Res Rent Roll'!$B24="","",IF(Rents!AN$3&lt;'Res Rent Roll'!$J24,'Res Rent Roll'!$H24*'Res Rent Roll'!$C24*(1+'Property Summary'!$L$18)^(Rents!AN$2-1),'Res Rent Roll'!$I24*'Res Rent Roll'!$C24*(1+'Property Summary'!$L$18)^(Rents!AN$2-1)))</f>
        <v/>
      </c>
      <c r="AO24" s="47" t="str">
        <f>IF('Res Rent Roll'!$B24="","",IF(Rents!AO$3&lt;'Res Rent Roll'!$J24,'Res Rent Roll'!$H24*'Res Rent Roll'!$C24*(1+'Property Summary'!$L$18)^(Rents!AO$2-1),'Res Rent Roll'!$I24*'Res Rent Roll'!$C24*(1+'Property Summary'!$L$18)^(Rents!AO$2-1)))</f>
        <v/>
      </c>
      <c r="AP24" s="47" t="str">
        <f>IF('Res Rent Roll'!$B24="","",IF(Rents!AP$3&lt;'Res Rent Roll'!$J24,'Res Rent Roll'!$H24*'Res Rent Roll'!$C24*(1+'Property Summary'!$L$18)^(Rents!AP$2-1),'Res Rent Roll'!$I24*'Res Rent Roll'!$C24*(1+'Property Summary'!$L$18)^(Rents!AP$2-1)))</f>
        <v/>
      </c>
      <c r="AQ24" s="47" t="str">
        <f>IF('Res Rent Roll'!$B24="","",IF(Rents!AQ$3&lt;'Res Rent Roll'!$J24,'Res Rent Roll'!$H24*'Res Rent Roll'!$C24*(1+'Property Summary'!$L$18)^(Rents!AQ$2-1),'Res Rent Roll'!$I24*'Res Rent Roll'!$C24*(1+'Property Summary'!$L$18)^(Rents!AQ$2-1)))</f>
        <v/>
      </c>
      <c r="AR24" s="47" t="str">
        <f>IF('Res Rent Roll'!$B24="","",IF(Rents!AR$3&lt;'Res Rent Roll'!$J24,'Res Rent Roll'!$H24*'Res Rent Roll'!$C24*(1+'Property Summary'!$L$18)^(Rents!AR$2-1),'Res Rent Roll'!$I24*'Res Rent Roll'!$C24*(1+'Property Summary'!$L$18)^(Rents!AR$2-1)))</f>
        <v/>
      </c>
      <c r="AS24" s="47" t="str">
        <f>IF('Res Rent Roll'!$B24="","",IF(Rents!AS$3&lt;'Res Rent Roll'!$J24,'Res Rent Roll'!$H24*'Res Rent Roll'!$C24*(1+'Property Summary'!$L$18)^(Rents!AS$2-1),'Res Rent Roll'!$I24*'Res Rent Roll'!$C24*(1+'Property Summary'!$L$18)^(Rents!AS$2-1)))</f>
        <v/>
      </c>
      <c r="AT24" s="47" t="str">
        <f>IF('Res Rent Roll'!$B24="","",IF(Rents!AT$3&lt;'Res Rent Roll'!$J24,'Res Rent Roll'!$H24*'Res Rent Roll'!$C24*(1+'Property Summary'!$L$18)^(Rents!AT$2-1),'Res Rent Roll'!$I24*'Res Rent Roll'!$C24*(1+'Property Summary'!$L$18)^(Rents!AT$2-1)))</f>
        <v/>
      </c>
      <c r="AU24" s="47" t="str">
        <f>IF('Res Rent Roll'!$B24="","",IF(Rents!AU$3&lt;'Res Rent Roll'!$J24,'Res Rent Roll'!$H24*'Res Rent Roll'!$C24*(1+'Property Summary'!$L$18)^(Rents!AU$2-1),'Res Rent Roll'!$I24*'Res Rent Roll'!$C24*(1+'Property Summary'!$L$18)^(Rents!AU$2-1)))</f>
        <v/>
      </c>
      <c r="AV24" s="47" t="str">
        <f>IF('Res Rent Roll'!$B24="","",IF(Rents!AV$3&lt;'Res Rent Roll'!$J24,'Res Rent Roll'!$H24*'Res Rent Roll'!$C24*(1+'Property Summary'!$L$18)^(Rents!AV$2-1),'Res Rent Roll'!$I24*'Res Rent Roll'!$C24*(1+'Property Summary'!$L$18)^(Rents!AV$2-1)))</f>
        <v/>
      </c>
      <c r="AW24" s="47" t="str">
        <f>IF('Res Rent Roll'!$B24="","",IF(Rents!AW$3&lt;'Res Rent Roll'!$J24,'Res Rent Roll'!$H24*'Res Rent Roll'!$C24*(1+'Property Summary'!$L$18)^(Rents!AW$2-1),'Res Rent Roll'!$I24*'Res Rent Roll'!$C24*(1+'Property Summary'!$L$18)^(Rents!AW$2-1)))</f>
        <v/>
      </c>
      <c r="AX24" s="47" t="str">
        <f>IF('Res Rent Roll'!$B24="","",IF(Rents!AX$3&lt;'Res Rent Roll'!$J24,'Res Rent Roll'!$H24*'Res Rent Roll'!$C24*(1+'Property Summary'!$L$18)^(Rents!AX$2-1),'Res Rent Roll'!$I24*'Res Rent Roll'!$C24*(1+'Property Summary'!$L$18)^(Rents!AX$2-1)))</f>
        <v/>
      </c>
      <c r="AY24" s="47" t="str">
        <f>IF('Res Rent Roll'!$B24="","",IF(Rents!AY$3&lt;'Res Rent Roll'!$J24,'Res Rent Roll'!$H24*'Res Rent Roll'!$C24*(1+'Property Summary'!$L$18)^(Rents!AY$2-1),'Res Rent Roll'!$I24*'Res Rent Roll'!$C24*(1+'Property Summary'!$L$18)^(Rents!AY$2-1)))</f>
        <v/>
      </c>
      <c r="AZ24" s="47" t="str">
        <f>IF('Res Rent Roll'!$B24="","",IF(Rents!AZ$3&lt;'Res Rent Roll'!$J24,'Res Rent Roll'!$H24*'Res Rent Roll'!$C24*(1+'Property Summary'!$L$18)^(Rents!AZ$2-1),'Res Rent Roll'!$I24*'Res Rent Roll'!$C24*(1+'Property Summary'!$L$18)^(Rents!AZ$2-1)))</f>
        <v/>
      </c>
      <c r="BA24" s="47" t="str">
        <f>IF('Res Rent Roll'!$B24="","",IF(Rents!BA$3&lt;'Res Rent Roll'!$J24,'Res Rent Roll'!$H24*'Res Rent Roll'!$C24*(1+'Property Summary'!$L$18)^(Rents!BA$2-1),'Res Rent Roll'!$I24*'Res Rent Roll'!$C24*(1+'Property Summary'!$L$18)^(Rents!BA$2-1)))</f>
        <v/>
      </c>
      <c r="BB24" s="47" t="str">
        <f>IF('Res Rent Roll'!$B24="","",IF(Rents!BB$3&lt;'Res Rent Roll'!$J24,'Res Rent Roll'!$H24*'Res Rent Roll'!$C24*(1+'Property Summary'!$L$18)^(Rents!BB$2-1),'Res Rent Roll'!$I24*'Res Rent Roll'!$C24*(1+'Property Summary'!$L$18)^(Rents!BB$2-1)))</f>
        <v/>
      </c>
      <c r="BC24" s="47" t="str">
        <f>IF('Res Rent Roll'!$B24="","",IF(Rents!BC$3&lt;'Res Rent Roll'!$J24,'Res Rent Roll'!$H24*'Res Rent Roll'!$C24*(1+'Property Summary'!$L$18)^(Rents!BC$2-1),'Res Rent Roll'!$I24*'Res Rent Roll'!$C24*(1+'Property Summary'!$L$18)^(Rents!BC$2-1)))</f>
        <v/>
      </c>
      <c r="BD24" s="47" t="str">
        <f>IF('Res Rent Roll'!$B24="","",IF(Rents!BD$3&lt;'Res Rent Roll'!$J24,'Res Rent Roll'!$H24*'Res Rent Roll'!$C24*(1+'Property Summary'!$L$18)^(Rents!BD$2-1),'Res Rent Roll'!$I24*'Res Rent Roll'!$C24*(1+'Property Summary'!$L$18)^(Rents!BD$2-1)))</f>
        <v/>
      </c>
      <c r="BE24" s="47" t="str">
        <f>IF('Res Rent Roll'!$B24="","",IF(Rents!BE$3&lt;'Res Rent Roll'!$J24,'Res Rent Roll'!$H24*'Res Rent Roll'!$C24*(1+'Property Summary'!$L$18)^(Rents!BE$2-1),'Res Rent Roll'!$I24*'Res Rent Roll'!$C24*(1+'Property Summary'!$L$18)^(Rents!BE$2-1)))</f>
        <v/>
      </c>
      <c r="BF24" s="47" t="str">
        <f>IF('Res Rent Roll'!$B24="","",IF(Rents!BF$3&lt;'Res Rent Roll'!$J24,'Res Rent Roll'!$H24*'Res Rent Roll'!$C24*(1+'Property Summary'!$L$18)^(Rents!BF$2-1),'Res Rent Roll'!$I24*'Res Rent Roll'!$C24*(1+'Property Summary'!$L$18)^(Rents!BF$2-1)))</f>
        <v/>
      </c>
      <c r="BG24" s="47" t="str">
        <f>IF('Res Rent Roll'!$B24="","",IF(Rents!BG$3&lt;'Res Rent Roll'!$J24,'Res Rent Roll'!$H24*'Res Rent Roll'!$C24*(1+'Property Summary'!$L$18)^(Rents!BG$2-1),'Res Rent Roll'!$I24*'Res Rent Roll'!$C24*(1+'Property Summary'!$L$18)^(Rents!BG$2-1)))</f>
        <v/>
      </c>
      <c r="BH24" s="47" t="str">
        <f>IF('Res Rent Roll'!$B24="","",IF(Rents!BH$3&lt;'Res Rent Roll'!$J24,'Res Rent Roll'!$H24*'Res Rent Roll'!$C24*(1+'Property Summary'!$L$18)^(Rents!BH$2-1),'Res Rent Roll'!$I24*'Res Rent Roll'!$C24*(1+'Property Summary'!$L$18)^(Rents!BH$2-1)))</f>
        <v/>
      </c>
      <c r="BI24" s="47" t="str">
        <f>IF('Res Rent Roll'!$B24="","",IF(Rents!BI$3&lt;'Res Rent Roll'!$J24,'Res Rent Roll'!$H24*'Res Rent Roll'!$C24*(1+'Property Summary'!$L$18)^(Rents!BI$2-1),'Res Rent Roll'!$I24*'Res Rent Roll'!$C24*(1+'Property Summary'!$L$18)^(Rents!BI$2-1)))</f>
        <v/>
      </c>
      <c r="BJ24" s="47" t="str">
        <f>IF('Res Rent Roll'!$B24="","",IF(Rents!BJ$3&lt;'Res Rent Roll'!$J24,'Res Rent Roll'!$H24*'Res Rent Roll'!$C24*(1+'Property Summary'!$L$18)^(Rents!BJ$2-1),'Res Rent Roll'!$I24*'Res Rent Roll'!$C24*(1+'Property Summary'!$L$18)^(Rents!BJ$2-1)))</f>
        <v/>
      </c>
      <c r="BK24" s="47" t="str">
        <f>IF('Res Rent Roll'!$B24="","",IF(Rents!BK$3&lt;'Res Rent Roll'!$J24,'Res Rent Roll'!$H24*'Res Rent Roll'!$C24*(1+'Property Summary'!$L$18)^(Rents!BK$2-1),'Res Rent Roll'!$I24*'Res Rent Roll'!$C24*(1+'Property Summary'!$L$18)^(Rents!BK$2-1)))</f>
        <v/>
      </c>
      <c r="BL24" s="47" t="str">
        <f>IF('Res Rent Roll'!$B24="","",IF(Rents!BL$3&lt;'Res Rent Roll'!$J24,'Res Rent Roll'!$H24*'Res Rent Roll'!$C24*(1+'Property Summary'!$L$18)^(Rents!BL$2-1),'Res Rent Roll'!$I24*'Res Rent Roll'!$C24*(1+'Property Summary'!$L$18)^(Rents!BL$2-1)))</f>
        <v/>
      </c>
      <c r="BM24" s="47" t="str">
        <f>IF('Res Rent Roll'!$B24="","",IF(Rents!BM$3&lt;'Res Rent Roll'!$J24,'Res Rent Roll'!$H24*'Res Rent Roll'!$C24*(1+'Property Summary'!$L$18)^(Rents!BM$2-1),'Res Rent Roll'!$I24*'Res Rent Roll'!$C24*(1+'Property Summary'!$L$18)^(Rents!BM$2-1)))</f>
        <v/>
      </c>
      <c r="BN24" s="47" t="str">
        <f>IF('Res Rent Roll'!$B24="","",IF(Rents!BN$3&lt;'Res Rent Roll'!$J24,'Res Rent Roll'!$H24*'Res Rent Roll'!$C24*(1+'Property Summary'!$L$18)^(Rents!BN$2-1),'Res Rent Roll'!$I24*'Res Rent Roll'!$C24*(1+'Property Summary'!$L$18)^(Rents!BN$2-1)))</f>
        <v/>
      </c>
      <c r="BO24" s="47" t="str">
        <f>IF('Res Rent Roll'!$B24="","",IF(Rents!BO$3&lt;'Res Rent Roll'!$J24,'Res Rent Roll'!$H24*'Res Rent Roll'!$C24*(1+'Property Summary'!$L$18)^(Rents!BO$2-1),'Res Rent Roll'!$I24*'Res Rent Roll'!$C24*(1+'Property Summary'!$L$18)^(Rents!BO$2-1)))</f>
        <v/>
      </c>
      <c r="BP24" s="47" t="str">
        <f>IF('Res Rent Roll'!$B24="","",IF(Rents!BP$3&lt;'Res Rent Roll'!$J24,'Res Rent Roll'!$H24*'Res Rent Roll'!$C24*(1+'Property Summary'!$L$18)^(Rents!BP$2-1),'Res Rent Roll'!$I24*'Res Rent Roll'!$C24*(1+'Property Summary'!$L$18)^(Rents!BP$2-1)))</f>
        <v/>
      </c>
      <c r="BQ24" s="47" t="str">
        <f>IF('Res Rent Roll'!$B24="","",IF(Rents!BQ$3&lt;'Res Rent Roll'!$J24,'Res Rent Roll'!$H24*'Res Rent Roll'!$C24*(1+'Property Summary'!$L$18)^(Rents!BQ$2-1),'Res Rent Roll'!$I24*'Res Rent Roll'!$C24*(1+'Property Summary'!$L$18)^(Rents!BQ$2-1)))</f>
        <v/>
      </c>
      <c r="BR24" s="47" t="str">
        <f>IF('Res Rent Roll'!$B24="","",IF(Rents!BR$3&lt;'Res Rent Roll'!$J24,'Res Rent Roll'!$H24*'Res Rent Roll'!$C24*(1+'Property Summary'!$L$18)^(Rents!BR$2-1),'Res Rent Roll'!$I24*'Res Rent Roll'!$C24*(1+'Property Summary'!$L$18)^(Rents!BR$2-1)))</f>
        <v/>
      </c>
      <c r="BS24" s="47" t="str">
        <f>IF('Res Rent Roll'!$B24="","",IF(Rents!BS$3&lt;'Res Rent Roll'!$J24,'Res Rent Roll'!$H24*'Res Rent Roll'!$C24*(1+'Property Summary'!$L$18)^(Rents!BS$2-1),'Res Rent Roll'!$I24*'Res Rent Roll'!$C24*(1+'Property Summary'!$L$18)^(Rents!BS$2-1)))</f>
        <v/>
      </c>
      <c r="BT24" s="47" t="str">
        <f>IF('Res Rent Roll'!$B24="","",IF(Rents!BT$3&lt;'Res Rent Roll'!$J24,'Res Rent Roll'!$H24*'Res Rent Roll'!$C24*(1+'Property Summary'!$L$18)^(Rents!BT$2-1),'Res Rent Roll'!$I24*'Res Rent Roll'!$C24*(1+'Property Summary'!$L$18)^(Rents!BT$2-1)))</f>
        <v/>
      </c>
      <c r="BU24" s="47" t="str">
        <f>IF('Res Rent Roll'!$B24="","",IF(Rents!BU$3&lt;'Res Rent Roll'!$J24,'Res Rent Roll'!$H24*'Res Rent Roll'!$C24*(1+'Property Summary'!$L$18)^(Rents!BU$2-1),'Res Rent Roll'!$I24*'Res Rent Roll'!$C24*(1+'Property Summary'!$L$18)^(Rents!BU$2-1)))</f>
        <v/>
      </c>
      <c r="BV24" s="47" t="str">
        <f>IF('Res Rent Roll'!$B24="","",IF(Rents!BV$3&lt;'Res Rent Roll'!$J24,'Res Rent Roll'!$H24*'Res Rent Roll'!$C24*(1+'Property Summary'!$L$18)^(Rents!BV$2-1),'Res Rent Roll'!$I24*'Res Rent Roll'!$C24*(1+'Property Summary'!$L$18)^(Rents!BV$2-1)))</f>
        <v/>
      </c>
      <c r="BW24" s="47" t="str">
        <f>IF('Res Rent Roll'!$B24="","",IF(Rents!BW$3&lt;'Res Rent Roll'!$J24,'Res Rent Roll'!$H24*'Res Rent Roll'!$C24*(1+'Property Summary'!$L$18)^(Rents!BW$2-1),'Res Rent Roll'!$I24*'Res Rent Roll'!$C24*(1+'Property Summary'!$L$18)^(Rents!BW$2-1)))</f>
        <v/>
      </c>
      <c r="BX24" s="47" t="str">
        <f>IF('Res Rent Roll'!$B24="","",IF(Rents!BX$3&lt;'Res Rent Roll'!$J24,'Res Rent Roll'!$H24*'Res Rent Roll'!$C24*(1+'Property Summary'!$L$18)^(Rents!BX$2-1),'Res Rent Roll'!$I24*'Res Rent Roll'!$C24*(1+'Property Summary'!$L$18)^(Rents!BX$2-1)))</f>
        <v/>
      </c>
      <c r="BY24" s="47" t="str">
        <f>IF('Res Rent Roll'!$B24="","",IF(Rents!BY$3&lt;'Res Rent Roll'!$J24,'Res Rent Roll'!$H24*'Res Rent Roll'!$C24*(1+'Property Summary'!$L$18)^(Rents!BY$2-1),'Res Rent Roll'!$I24*'Res Rent Roll'!$C24*(1+'Property Summary'!$L$18)^(Rents!BY$2-1)))</f>
        <v/>
      </c>
      <c r="BZ24" s="47" t="str">
        <f>IF('Res Rent Roll'!$B24="","",IF(Rents!BZ$3&lt;'Res Rent Roll'!$J24,'Res Rent Roll'!$H24*'Res Rent Roll'!$C24*(1+'Property Summary'!$L$18)^(Rents!BZ$2-1),'Res Rent Roll'!$I24*'Res Rent Roll'!$C24*(1+'Property Summary'!$L$18)^(Rents!BZ$2-1)))</f>
        <v/>
      </c>
      <c r="CA24" s="47" t="str">
        <f>IF('Res Rent Roll'!$B24="","",IF(Rents!CA$3&lt;'Res Rent Roll'!$J24,'Res Rent Roll'!$H24*'Res Rent Roll'!$C24*(1+'Property Summary'!$L$18)^(Rents!CA$2-1),'Res Rent Roll'!$I24*'Res Rent Roll'!$C24*(1+'Property Summary'!$L$18)^(Rents!CA$2-1)))</f>
        <v/>
      </c>
      <c r="CB24" s="47" t="str">
        <f>IF('Res Rent Roll'!$B24="","",IF(Rents!CB$3&lt;'Res Rent Roll'!$J24,'Res Rent Roll'!$H24*'Res Rent Roll'!$C24*(1+'Property Summary'!$L$18)^(Rents!CB$2-1),'Res Rent Roll'!$I24*'Res Rent Roll'!$C24*(1+'Property Summary'!$L$18)^(Rents!CB$2-1)))</f>
        <v/>
      </c>
      <c r="CC24" s="47" t="str">
        <f>IF('Res Rent Roll'!$B24="","",IF(Rents!CC$3&lt;'Res Rent Roll'!$J24,'Res Rent Roll'!$H24*'Res Rent Roll'!$C24*(1+'Property Summary'!$L$18)^(Rents!CC$2-1),'Res Rent Roll'!$I24*'Res Rent Roll'!$C24*(1+'Property Summary'!$L$18)^(Rents!CC$2-1)))</f>
        <v/>
      </c>
      <c r="CD24" s="47" t="str">
        <f>IF('Res Rent Roll'!$B24="","",IF(Rents!CD$3&lt;'Res Rent Roll'!$J24,'Res Rent Roll'!$H24*'Res Rent Roll'!$C24*(1+'Property Summary'!$L$18)^(Rents!CD$2-1),'Res Rent Roll'!$I24*'Res Rent Roll'!$C24*(1+'Property Summary'!$L$18)^(Rents!CD$2-1)))</f>
        <v/>
      </c>
      <c r="CE24" s="47" t="str">
        <f>IF('Res Rent Roll'!$B24="","",IF(Rents!CE$3&lt;'Res Rent Roll'!$J24,'Res Rent Roll'!$H24*'Res Rent Roll'!$C24*(1+'Property Summary'!$L$18)^(Rents!CE$2-1),'Res Rent Roll'!$I24*'Res Rent Roll'!$C24*(1+'Property Summary'!$L$18)^(Rents!CE$2-1)))</f>
        <v/>
      </c>
      <c r="CF24" s="47" t="str">
        <f>IF('Res Rent Roll'!$B24="","",IF(Rents!CF$3&lt;'Res Rent Roll'!$J24,'Res Rent Roll'!$H24*'Res Rent Roll'!$C24*(1+'Property Summary'!$L$18)^(Rents!CF$2-1),'Res Rent Roll'!$I24*'Res Rent Roll'!$C24*(1+'Property Summary'!$L$18)^(Rents!CF$2-1)))</f>
        <v/>
      </c>
      <c r="CG24" s="47" t="str">
        <f>IF('Res Rent Roll'!$B24="","",IF(Rents!CG$3&lt;'Res Rent Roll'!$J24,'Res Rent Roll'!$H24*'Res Rent Roll'!$C24*(1+'Property Summary'!$L$18)^(Rents!CG$2-1),'Res Rent Roll'!$I24*'Res Rent Roll'!$C24*(1+'Property Summary'!$L$18)^(Rents!CG$2-1)))</f>
        <v/>
      </c>
      <c r="CH24" s="47" t="str">
        <f>IF('Res Rent Roll'!$B24="","",IF(Rents!CH$3&lt;'Res Rent Roll'!$J24,'Res Rent Roll'!$H24*'Res Rent Roll'!$C24*(1+'Property Summary'!$L$18)^(Rents!CH$2-1),'Res Rent Roll'!$I24*'Res Rent Roll'!$C24*(1+'Property Summary'!$L$18)^(Rents!CH$2-1)))</f>
        <v/>
      </c>
      <c r="CI24" s="47" t="str">
        <f>IF('Res Rent Roll'!$B24="","",IF(Rents!CI$3&lt;'Res Rent Roll'!$J24,'Res Rent Roll'!$H24*'Res Rent Roll'!$C24*(1+'Property Summary'!$L$18)^(Rents!CI$2-1),'Res Rent Roll'!$I24*'Res Rent Roll'!$C24*(1+'Property Summary'!$L$18)^(Rents!CI$2-1)))</f>
        <v/>
      </c>
      <c r="CJ24" s="47" t="str">
        <f>IF('Res Rent Roll'!$B24="","",IF(Rents!CJ$3&lt;'Res Rent Roll'!$J24,'Res Rent Roll'!$H24*'Res Rent Roll'!$C24*(1+'Property Summary'!$L$18)^(Rents!CJ$2-1),'Res Rent Roll'!$I24*'Res Rent Roll'!$C24*(1+'Property Summary'!$L$18)^(Rents!CJ$2-1)))</f>
        <v/>
      </c>
      <c r="CK24" s="47" t="str">
        <f>IF('Res Rent Roll'!$B24="","",IF(Rents!CK$3&lt;'Res Rent Roll'!$J24,'Res Rent Roll'!$H24*'Res Rent Roll'!$C24*(1+'Property Summary'!$L$18)^(Rents!CK$2-1),'Res Rent Roll'!$I24*'Res Rent Roll'!$C24*(1+'Property Summary'!$L$18)^(Rents!CK$2-1)))</f>
        <v/>
      </c>
      <c r="CL24" s="47" t="str">
        <f>IF('Res Rent Roll'!$B24="","",IF(Rents!CL$3&lt;'Res Rent Roll'!$J24,'Res Rent Roll'!$H24*'Res Rent Roll'!$C24*(1+'Property Summary'!$L$18)^(Rents!CL$2-1),'Res Rent Roll'!$I24*'Res Rent Roll'!$C24*(1+'Property Summary'!$L$18)^(Rents!CL$2-1)))</f>
        <v/>
      </c>
      <c r="CM24" s="47" t="str">
        <f>IF('Res Rent Roll'!$B24="","",IF(Rents!CM$3&lt;'Res Rent Roll'!$J24,'Res Rent Roll'!$H24*'Res Rent Roll'!$C24*(1+'Property Summary'!$L$18)^(Rents!CM$2-1),'Res Rent Roll'!$I24*'Res Rent Roll'!$C24*(1+'Property Summary'!$L$18)^(Rents!CM$2-1)))</f>
        <v/>
      </c>
      <c r="CN24" s="47" t="str">
        <f>IF('Res Rent Roll'!$B24="","",IF(Rents!CN$3&lt;'Res Rent Roll'!$J24,'Res Rent Roll'!$H24*'Res Rent Roll'!$C24*(1+'Property Summary'!$L$18)^(Rents!CN$2-1),'Res Rent Roll'!$I24*'Res Rent Roll'!$C24*(1+'Property Summary'!$L$18)^(Rents!CN$2-1)))</f>
        <v/>
      </c>
      <c r="CO24" s="47" t="str">
        <f>IF('Res Rent Roll'!$B24="","",IF(Rents!CO$3&lt;'Res Rent Roll'!$J24,'Res Rent Roll'!$H24*'Res Rent Roll'!$C24*(1+'Property Summary'!$L$18)^(Rents!CO$2-1),'Res Rent Roll'!$I24*'Res Rent Roll'!$C24*(1+'Property Summary'!$L$18)^(Rents!CO$2-1)))</f>
        <v/>
      </c>
      <c r="CP24" s="47" t="str">
        <f>IF('Res Rent Roll'!$B24="","",IF(Rents!CP$3&lt;'Res Rent Roll'!$J24,'Res Rent Roll'!$H24*'Res Rent Roll'!$C24*(1+'Property Summary'!$L$18)^(Rents!CP$2-1),'Res Rent Roll'!$I24*'Res Rent Roll'!$C24*(1+'Property Summary'!$L$18)^(Rents!CP$2-1)))</f>
        <v/>
      </c>
      <c r="CQ24" s="47" t="str">
        <f>IF('Res Rent Roll'!$B24="","",IF(Rents!CQ$3&lt;'Res Rent Roll'!$J24,'Res Rent Roll'!$H24*'Res Rent Roll'!$C24*(1+'Property Summary'!$L$18)^(Rents!CQ$2-1),'Res Rent Roll'!$I24*'Res Rent Roll'!$C24*(1+'Property Summary'!$L$18)^(Rents!CQ$2-1)))</f>
        <v/>
      </c>
      <c r="CR24" s="47" t="str">
        <f>IF('Res Rent Roll'!$B24="","",IF(Rents!CR$3&lt;'Res Rent Roll'!$J24,'Res Rent Roll'!$H24*'Res Rent Roll'!$C24*(1+'Property Summary'!$L$18)^(Rents!CR$2-1),'Res Rent Roll'!$I24*'Res Rent Roll'!$C24*(1+'Property Summary'!$L$18)^(Rents!CR$2-1)))</f>
        <v/>
      </c>
      <c r="CS24" s="47" t="str">
        <f>IF('Res Rent Roll'!$B24="","",IF(Rents!CS$3&lt;'Res Rent Roll'!$J24,'Res Rent Roll'!$H24*'Res Rent Roll'!$C24*(1+'Property Summary'!$L$18)^(Rents!CS$2-1),'Res Rent Roll'!$I24*'Res Rent Roll'!$C24*(1+'Property Summary'!$L$18)^(Rents!CS$2-1)))</f>
        <v/>
      </c>
      <c r="CT24" s="47" t="str">
        <f>IF('Res Rent Roll'!$B24="","",IF(Rents!CT$3&lt;'Res Rent Roll'!$J24,'Res Rent Roll'!$H24*'Res Rent Roll'!$C24*(1+'Property Summary'!$L$18)^(Rents!CT$2-1),'Res Rent Roll'!$I24*'Res Rent Roll'!$C24*(1+'Property Summary'!$L$18)^(Rents!CT$2-1)))</f>
        <v/>
      </c>
      <c r="CU24" s="47" t="str">
        <f>IF('Res Rent Roll'!$B24="","",IF(Rents!CU$3&lt;'Res Rent Roll'!$J24,'Res Rent Roll'!$H24*'Res Rent Roll'!$C24*(1+'Property Summary'!$L$18)^(Rents!CU$2-1),'Res Rent Roll'!$I24*'Res Rent Roll'!$C24*(1+'Property Summary'!$L$18)^(Rents!CU$2-1)))</f>
        <v/>
      </c>
      <c r="CV24" s="47" t="str">
        <f>IF('Res Rent Roll'!$B24="","",IF(Rents!CV$3&lt;'Res Rent Roll'!$J24,'Res Rent Roll'!$H24*'Res Rent Roll'!$C24*(1+'Property Summary'!$L$18)^(Rents!CV$2-1),'Res Rent Roll'!$I24*'Res Rent Roll'!$C24*(1+'Property Summary'!$L$18)^(Rents!CV$2-1)))</f>
        <v/>
      </c>
      <c r="CW24" s="47" t="str">
        <f>IF('Res Rent Roll'!$B24="","",IF(Rents!CW$3&lt;'Res Rent Roll'!$J24,'Res Rent Roll'!$H24*'Res Rent Roll'!$C24*(1+'Property Summary'!$L$18)^(Rents!CW$2-1),'Res Rent Roll'!$I24*'Res Rent Roll'!$C24*(1+'Property Summary'!$L$18)^(Rents!CW$2-1)))</f>
        <v/>
      </c>
      <c r="CX24" s="47" t="str">
        <f>IF('Res Rent Roll'!$B24="","",IF(Rents!CX$3&lt;'Res Rent Roll'!$J24,'Res Rent Roll'!$H24*'Res Rent Roll'!$C24*(1+'Property Summary'!$L$18)^(Rents!CX$2-1),'Res Rent Roll'!$I24*'Res Rent Roll'!$C24*(1+'Property Summary'!$L$18)^(Rents!CX$2-1)))</f>
        <v/>
      </c>
      <c r="CY24" s="47" t="str">
        <f>IF('Res Rent Roll'!$B24="","",IF(Rents!CY$3&lt;'Res Rent Roll'!$J24,'Res Rent Roll'!$H24*'Res Rent Roll'!$C24*(1+'Property Summary'!$L$18)^(Rents!CY$2-1),'Res Rent Roll'!$I24*'Res Rent Roll'!$C24*(1+'Property Summary'!$L$18)^(Rents!CY$2-1)))</f>
        <v/>
      </c>
      <c r="CZ24" s="47" t="str">
        <f>IF('Res Rent Roll'!$B24="","",IF(Rents!CZ$3&lt;'Res Rent Roll'!$J24,'Res Rent Roll'!$H24*'Res Rent Roll'!$C24*(1+'Property Summary'!$L$18)^(Rents!CZ$2-1),'Res Rent Roll'!$I24*'Res Rent Roll'!$C24*(1+'Property Summary'!$L$18)^(Rents!CZ$2-1)))</f>
        <v/>
      </c>
      <c r="DA24" s="47" t="str">
        <f>IF('Res Rent Roll'!$B24="","",IF(Rents!DA$3&lt;'Res Rent Roll'!$J24,'Res Rent Roll'!$H24*'Res Rent Roll'!$C24*(1+'Property Summary'!$L$18)^(Rents!DA$2-1),'Res Rent Roll'!$I24*'Res Rent Roll'!$C24*(1+'Property Summary'!$L$18)^(Rents!DA$2-1)))</f>
        <v/>
      </c>
      <c r="DB24" s="47" t="str">
        <f>IF('Res Rent Roll'!$B24="","",IF(Rents!DB$3&lt;'Res Rent Roll'!$J24,'Res Rent Roll'!$H24*'Res Rent Roll'!$C24*(1+'Property Summary'!$L$18)^(Rents!DB$2-1),'Res Rent Roll'!$I24*'Res Rent Roll'!$C24*(1+'Property Summary'!$L$18)^(Rents!DB$2-1)))</f>
        <v/>
      </c>
      <c r="DC24" s="47" t="str">
        <f>IF('Res Rent Roll'!$B24="","",IF(Rents!DC$3&lt;'Res Rent Roll'!$J24,'Res Rent Roll'!$H24*'Res Rent Roll'!$C24*(1+'Property Summary'!$L$18)^(Rents!DC$2-1),'Res Rent Roll'!$I24*'Res Rent Roll'!$C24*(1+'Property Summary'!$L$18)^(Rents!DC$2-1)))</f>
        <v/>
      </c>
      <c r="DD24" s="47" t="str">
        <f>IF('Res Rent Roll'!$B24="","",IF(Rents!DD$3&lt;'Res Rent Roll'!$J24,'Res Rent Roll'!$H24*'Res Rent Roll'!$C24*(1+'Property Summary'!$L$18)^(Rents!DD$2-1),'Res Rent Roll'!$I24*'Res Rent Roll'!$C24*(1+'Property Summary'!$L$18)^(Rents!DD$2-1)))</f>
        <v/>
      </c>
      <c r="DE24" s="47" t="str">
        <f>IF('Res Rent Roll'!$B24="","",IF(Rents!DE$3&lt;'Res Rent Roll'!$J24,'Res Rent Roll'!$H24*'Res Rent Roll'!$C24*(1+'Property Summary'!$L$18)^(Rents!DE$2-1),'Res Rent Roll'!$I24*'Res Rent Roll'!$C24*(1+'Property Summary'!$L$18)^(Rents!DE$2-1)))</f>
        <v/>
      </c>
      <c r="DF24" s="47" t="str">
        <f>IF('Res Rent Roll'!$B24="","",IF(Rents!DF$3&lt;'Res Rent Roll'!$J24,'Res Rent Roll'!$H24*'Res Rent Roll'!$C24*(1+'Property Summary'!$L$18)^(Rents!DF$2-1),'Res Rent Roll'!$I24*'Res Rent Roll'!$C24*(1+'Property Summary'!$L$18)^(Rents!DF$2-1)))</f>
        <v/>
      </c>
      <c r="DG24" s="47" t="str">
        <f>IF('Res Rent Roll'!$B24="","",IF(Rents!DG$3&lt;'Res Rent Roll'!$J24,'Res Rent Roll'!$H24*'Res Rent Roll'!$C24*(1+'Property Summary'!$L$18)^(Rents!DG$2-1),'Res Rent Roll'!$I24*'Res Rent Roll'!$C24*(1+'Property Summary'!$L$18)^(Rents!DG$2-1)))</f>
        <v/>
      </c>
      <c r="DH24" s="47" t="str">
        <f>IF('Res Rent Roll'!$B24="","",IF(Rents!DH$3&lt;'Res Rent Roll'!$J24,'Res Rent Roll'!$H24*'Res Rent Roll'!$C24*(1+'Property Summary'!$L$18)^(Rents!DH$2-1),'Res Rent Roll'!$I24*'Res Rent Roll'!$C24*(1+'Property Summary'!$L$18)^(Rents!DH$2-1)))</f>
        <v/>
      </c>
      <c r="DI24" s="47" t="str">
        <f>IF('Res Rent Roll'!$B24="","",IF(Rents!DI$3&lt;'Res Rent Roll'!$J24,'Res Rent Roll'!$H24*'Res Rent Roll'!$C24*(1+'Property Summary'!$L$18)^(Rents!DI$2-1),'Res Rent Roll'!$I24*'Res Rent Roll'!$C24*(1+'Property Summary'!$L$18)^(Rents!DI$2-1)))</f>
        <v/>
      </c>
      <c r="DJ24" s="47" t="str">
        <f>IF('Res Rent Roll'!$B24="","",IF(Rents!DJ$3&lt;'Res Rent Roll'!$J24,'Res Rent Roll'!$H24*'Res Rent Roll'!$C24*(1+'Property Summary'!$L$18)^(Rents!DJ$2-1),'Res Rent Roll'!$I24*'Res Rent Roll'!$C24*(1+'Property Summary'!$L$18)^(Rents!DJ$2-1)))</f>
        <v/>
      </c>
      <c r="DK24" s="47" t="str">
        <f>IF('Res Rent Roll'!$B24="","",IF(Rents!DK$3&lt;'Res Rent Roll'!$J24,'Res Rent Roll'!$H24*'Res Rent Roll'!$C24*(1+'Property Summary'!$L$18)^(Rents!DK$2-1),'Res Rent Roll'!$I24*'Res Rent Roll'!$C24*(1+'Property Summary'!$L$18)^(Rents!DK$2-1)))</f>
        <v/>
      </c>
      <c r="DL24" s="47" t="str">
        <f>IF('Res Rent Roll'!$B24="","",IF(Rents!DL$3&lt;'Res Rent Roll'!$J24,'Res Rent Roll'!$H24*'Res Rent Roll'!$C24*(1+'Property Summary'!$L$18)^(Rents!DL$2-1),'Res Rent Roll'!$I24*'Res Rent Roll'!$C24*(1+'Property Summary'!$L$18)^(Rents!DL$2-1)))</f>
        <v/>
      </c>
      <c r="DM24" s="47" t="str">
        <f>IF('Res Rent Roll'!$B24="","",IF(Rents!DM$3&lt;'Res Rent Roll'!$J24,'Res Rent Roll'!$H24*'Res Rent Roll'!$C24*(1+'Property Summary'!$L$18)^(Rents!DM$2-1),'Res Rent Roll'!$I24*'Res Rent Roll'!$C24*(1+'Property Summary'!$L$18)^(Rents!DM$2-1)))</f>
        <v/>
      </c>
      <c r="DN24" s="47" t="str">
        <f>IF('Res Rent Roll'!$B24="","",IF(Rents!DN$3&lt;'Res Rent Roll'!$J24,'Res Rent Roll'!$H24*'Res Rent Roll'!$C24*(1+'Property Summary'!$L$18)^(Rents!DN$2-1),'Res Rent Roll'!$I24*'Res Rent Roll'!$C24*(1+'Property Summary'!$L$18)^(Rents!DN$2-1)))</f>
        <v/>
      </c>
      <c r="DO24" s="47" t="str">
        <f>IF('Res Rent Roll'!$B24="","",IF(Rents!DO$3&lt;'Res Rent Roll'!$J24,'Res Rent Roll'!$H24*'Res Rent Roll'!$C24*(1+'Property Summary'!$L$18)^(Rents!DO$2-1),'Res Rent Roll'!$I24*'Res Rent Roll'!$C24*(1+'Property Summary'!$L$18)^(Rents!DO$2-1)))</f>
        <v/>
      </c>
      <c r="DP24" s="47" t="str">
        <f>IF('Res Rent Roll'!$B24="","",IF(Rents!DP$3&lt;'Res Rent Roll'!$J24,'Res Rent Roll'!$H24*'Res Rent Roll'!$C24*(1+'Property Summary'!$L$18)^(Rents!DP$2-1),'Res Rent Roll'!$I24*'Res Rent Roll'!$C24*(1+'Property Summary'!$L$18)^(Rents!DP$2-1)))</f>
        <v/>
      </c>
      <c r="DQ24" s="47" t="str">
        <f>IF('Res Rent Roll'!$B24="","",IF(Rents!DQ$3&lt;'Res Rent Roll'!$J24,'Res Rent Roll'!$H24*'Res Rent Roll'!$C24*(1+'Property Summary'!$L$18)^(Rents!DQ$2-1),'Res Rent Roll'!$I24*'Res Rent Roll'!$C24*(1+'Property Summary'!$L$18)^(Rents!DQ$2-1)))</f>
        <v/>
      </c>
      <c r="DR24" s="47" t="str">
        <f>IF('Res Rent Roll'!$B24="","",IF(Rents!DR$3&lt;'Res Rent Roll'!$J24,'Res Rent Roll'!$H24*'Res Rent Roll'!$C24*(1+'Property Summary'!$L$18)^(Rents!DR$2-1),'Res Rent Roll'!$I24*'Res Rent Roll'!$C24*(1+'Property Summary'!$L$18)^(Rents!DR$2-1)))</f>
        <v/>
      </c>
      <c r="DS24" s="47" t="str">
        <f>IF('Res Rent Roll'!$B24="","",IF(Rents!DS$3&lt;'Res Rent Roll'!$J24,'Res Rent Roll'!$H24*'Res Rent Roll'!$C24*(1+'Property Summary'!$L$18)^(Rents!DS$2-1),'Res Rent Roll'!$I24*'Res Rent Roll'!$C24*(1+'Property Summary'!$L$18)^(Rents!DS$2-1)))</f>
        <v/>
      </c>
      <c r="DT24" s="47" t="str">
        <f>IF('Res Rent Roll'!$B24="","",IF(Rents!DT$3&lt;'Res Rent Roll'!$J24,'Res Rent Roll'!$H24*'Res Rent Roll'!$C24*(1+'Property Summary'!$L$18)^(Rents!DT$2-1),'Res Rent Roll'!$I24*'Res Rent Roll'!$C24*(1+'Property Summary'!$L$18)^(Rents!DT$2-1)))</f>
        <v/>
      </c>
      <c r="DU24" s="47" t="str">
        <f>IF('Res Rent Roll'!$B24="","",IF(Rents!DU$3&lt;'Res Rent Roll'!$J24,'Res Rent Roll'!$H24*'Res Rent Roll'!$C24*(1+'Property Summary'!$L$18)^(Rents!DU$2-1),'Res Rent Roll'!$I24*'Res Rent Roll'!$C24*(1+'Property Summary'!$L$18)^(Rents!DU$2-1)))</f>
        <v/>
      </c>
      <c r="DV24" s="47" t="str">
        <f>IF('Res Rent Roll'!$B24="","",IF(Rents!DV$3&lt;'Res Rent Roll'!$J24,'Res Rent Roll'!$H24*'Res Rent Roll'!$C24*(1+'Property Summary'!$L$18)^(Rents!DV$2-1),'Res Rent Roll'!$I24*'Res Rent Roll'!$C24*(1+'Property Summary'!$L$18)^(Rents!DV$2-1)))</f>
        <v/>
      </c>
      <c r="DW24" s="47" t="str">
        <f>IF('Res Rent Roll'!$B24="","",IF(Rents!DW$3&lt;'Res Rent Roll'!$J24,'Res Rent Roll'!$H24*'Res Rent Roll'!$C24*(1+'Property Summary'!$L$18)^(Rents!DW$2-1),'Res Rent Roll'!$I24*'Res Rent Roll'!$C24*(1+'Property Summary'!$L$18)^(Rents!DW$2-1)))</f>
        <v/>
      </c>
      <c r="DX24" s="47" t="str">
        <f>IF('Res Rent Roll'!$B24="","",IF(Rents!DX$3&lt;'Res Rent Roll'!$J24,'Res Rent Roll'!$H24*'Res Rent Roll'!$C24*(1+'Property Summary'!$L$18)^(Rents!DX$2-1),'Res Rent Roll'!$I24*'Res Rent Roll'!$C24*(1+'Property Summary'!$L$18)^(Rents!DX$2-1)))</f>
        <v/>
      </c>
      <c r="DY24" s="47" t="str">
        <f>IF('Res Rent Roll'!$B24="","",IF(Rents!DY$3&lt;'Res Rent Roll'!$J24,'Res Rent Roll'!$H24*'Res Rent Roll'!$C24*(1+'Property Summary'!$L$18)^(Rents!DY$2-1),'Res Rent Roll'!$I24*'Res Rent Roll'!$C24*(1+'Property Summary'!$L$18)^(Rents!DY$2-1)))</f>
        <v/>
      </c>
      <c r="DZ24" s="47" t="str">
        <f>IF('Res Rent Roll'!$B24="","",IF(Rents!DZ$3&lt;'Res Rent Roll'!$J24,'Res Rent Roll'!$H24*'Res Rent Roll'!$C24*(1+'Property Summary'!$L$18)^(Rents!DZ$2-1),'Res Rent Roll'!$I24*'Res Rent Roll'!$C24*(1+'Property Summary'!$L$18)^(Rents!DZ$2-1)))</f>
        <v/>
      </c>
      <c r="EA24" s="47" t="str">
        <f>IF('Res Rent Roll'!$B24="","",IF(Rents!EA$3&lt;'Res Rent Roll'!$J24,'Res Rent Roll'!$H24*'Res Rent Roll'!$C24*(1+'Property Summary'!$L$18)^(Rents!EA$2-1),'Res Rent Roll'!$I24*'Res Rent Roll'!$C24*(1+'Property Summary'!$L$18)^(Rents!EA$2-1)))</f>
        <v/>
      </c>
      <c r="EB24" s="47" t="str">
        <f>IF('Res Rent Roll'!$B24="","",IF(Rents!EB$3&lt;'Res Rent Roll'!$J24,'Res Rent Roll'!$H24*'Res Rent Roll'!$C24*(1+'Property Summary'!$L$18)^(Rents!EB$2-1),'Res Rent Roll'!$I24*'Res Rent Roll'!$C24*(1+'Property Summary'!$L$18)^(Rents!EB$2-1)))</f>
        <v/>
      </c>
      <c r="EC24" s="47" t="str">
        <f>IF('Res Rent Roll'!$B24="","",IF(Rents!EC$3&lt;'Res Rent Roll'!$J24,'Res Rent Roll'!$H24*'Res Rent Roll'!$C24*(1+'Property Summary'!$L$18)^(Rents!EC$2-1),'Res Rent Roll'!$I24*'Res Rent Roll'!$C24*(1+'Property Summary'!$L$18)^(Rents!EC$2-1)))</f>
        <v/>
      </c>
      <c r="ED24" s="47" t="str">
        <f>IF('Res Rent Roll'!$B24="","",IF(Rents!ED$3&lt;'Res Rent Roll'!$J24,'Res Rent Roll'!$H24*'Res Rent Roll'!$C24*(1+'Property Summary'!$L$18)^(Rents!ED$2-1),'Res Rent Roll'!$I24*'Res Rent Roll'!$C24*(1+'Property Summary'!$L$18)^(Rents!ED$2-1)))</f>
        <v/>
      </c>
      <c r="EE24" s="47" t="str">
        <f>IF('Res Rent Roll'!$B24="","",IF(Rents!EE$3&lt;'Res Rent Roll'!$J24,'Res Rent Roll'!$H24*'Res Rent Roll'!$C24*(1+'Property Summary'!$L$18)^(Rents!EE$2-1),'Res Rent Roll'!$I24*'Res Rent Roll'!$C24*(1+'Property Summary'!$L$18)^(Rents!EE$2-1)))</f>
        <v/>
      </c>
      <c r="EF24" s="47" t="str">
        <f>IF('Res Rent Roll'!$B24="","",IF(Rents!EF$3&lt;'Res Rent Roll'!$J24,'Res Rent Roll'!$H24*'Res Rent Roll'!$C24*(1+'Property Summary'!$L$18)^(Rents!EF$2-1),'Res Rent Roll'!$I24*'Res Rent Roll'!$C24*(1+'Property Summary'!$L$18)^(Rents!EF$2-1)))</f>
        <v/>
      </c>
      <c r="EG24" s="47" t="str">
        <f>IF('Res Rent Roll'!$B24="","",IF(Rents!EG$3&lt;'Res Rent Roll'!$J24,'Res Rent Roll'!$H24*'Res Rent Roll'!$C24*(1+'Property Summary'!$L$18)^(Rents!EG$2-1),'Res Rent Roll'!$I24*'Res Rent Roll'!$C24*(1+'Property Summary'!$L$18)^(Rents!EG$2-1)))</f>
        <v/>
      </c>
      <c r="EH24" s="47" t="str">
        <f>IF('Res Rent Roll'!$B24="","",IF(Rents!EH$3&lt;'Res Rent Roll'!$J24,'Res Rent Roll'!$H24*'Res Rent Roll'!$C24*(1+'Property Summary'!$L$18)^(Rents!EH$2-1),'Res Rent Roll'!$I24*'Res Rent Roll'!$C24*(1+'Property Summary'!$L$18)^(Rents!EH$2-1)))</f>
        <v/>
      </c>
      <c r="EI24" s="47" t="str">
        <f>IF('Res Rent Roll'!$B24="","",IF(Rents!EI$3&lt;'Res Rent Roll'!$J24,'Res Rent Roll'!$H24*'Res Rent Roll'!$C24*(1+'Property Summary'!$L$18)^(Rents!EI$2-1),'Res Rent Roll'!$I24*'Res Rent Roll'!$C24*(1+'Property Summary'!$L$18)^(Rents!EI$2-1)))</f>
        <v/>
      </c>
      <c r="EJ24" s="47" t="str">
        <f>IF('Res Rent Roll'!$B24="","",IF(Rents!EJ$3&lt;'Res Rent Roll'!$J24,'Res Rent Roll'!$H24*'Res Rent Roll'!$C24*(1+'Property Summary'!$L$18)^(Rents!EJ$2-1),'Res Rent Roll'!$I24*'Res Rent Roll'!$C24*(1+'Property Summary'!$L$18)^(Rents!EJ$2-1)))</f>
        <v/>
      </c>
      <c r="EK24" s="47" t="str">
        <f>IF('Res Rent Roll'!$B24="","",IF(Rents!EK$3&lt;'Res Rent Roll'!$J24,'Res Rent Roll'!$H24*'Res Rent Roll'!$C24*(1+'Property Summary'!$L$18)^(Rents!EK$2-1),'Res Rent Roll'!$I24*'Res Rent Roll'!$C24*(1+'Property Summary'!$L$18)^(Rents!EK$2-1)))</f>
        <v/>
      </c>
      <c r="EL24" s="47" t="str">
        <f>IF('Res Rent Roll'!$B24="","",IF(Rents!EL$3&lt;'Res Rent Roll'!$J24,'Res Rent Roll'!$H24*'Res Rent Roll'!$C24*(1+'Property Summary'!$L$18)^(Rents!EL$2-1),'Res Rent Roll'!$I24*'Res Rent Roll'!$C24*(1+'Property Summary'!$L$18)^(Rents!EL$2-1)))</f>
        <v/>
      </c>
      <c r="EM24" s="47" t="str">
        <f>IF('Res Rent Roll'!$B24="","",IF(Rents!EM$3&lt;'Res Rent Roll'!$J24,'Res Rent Roll'!$H24*'Res Rent Roll'!$C24*(1+'Property Summary'!$L$18)^(Rents!EM$2-1),'Res Rent Roll'!$I24*'Res Rent Roll'!$C24*(1+'Property Summary'!$L$18)^(Rents!EM$2-1)))</f>
        <v/>
      </c>
      <c r="EN24" s="47" t="str">
        <f>IF('Res Rent Roll'!$B24="","",IF(Rents!EN$3&lt;'Res Rent Roll'!$J24,'Res Rent Roll'!$H24*'Res Rent Roll'!$C24*(1+'Property Summary'!$L$18)^(Rents!EN$2-1),'Res Rent Roll'!$I24*'Res Rent Roll'!$C24*(1+'Property Summary'!$L$18)^(Rents!EN$2-1)))</f>
        <v/>
      </c>
      <c r="EO24" s="47" t="str">
        <f>IF('Res Rent Roll'!$B24="","",IF(Rents!EO$3&lt;'Res Rent Roll'!$J24,'Res Rent Roll'!$H24*'Res Rent Roll'!$C24*(1+'Property Summary'!$L$18)^(Rents!EO$2-1),'Res Rent Roll'!$I24*'Res Rent Roll'!$C24*(1+'Property Summary'!$L$18)^(Rents!EO$2-1)))</f>
        <v/>
      </c>
      <c r="EP24" s="47" t="str">
        <f>IF('Res Rent Roll'!$B24="","",IF(Rents!EP$3&lt;'Res Rent Roll'!$J24,'Res Rent Roll'!$H24*'Res Rent Roll'!$C24*(1+'Property Summary'!$L$18)^(Rents!EP$2-1),'Res Rent Roll'!$I24*'Res Rent Roll'!$C24*(1+'Property Summary'!$L$18)^(Rents!EP$2-1)))</f>
        <v/>
      </c>
      <c r="EQ24" s="47" t="str">
        <f>IF('Res Rent Roll'!$B24="","",IF(Rents!EQ$3&lt;'Res Rent Roll'!$J24,'Res Rent Roll'!$H24*'Res Rent Roll'!$C24*(1+'Property Summary'!$L$18)^(Rents!EQ$2-1),'Res Rent Roll'!$I24*'Res Rent Roll'!$C24*(1+'Property Summary'!$L$18)^(Rents!EQ$2-1)))</f>
        <v/>
      </c>
      <c r="ER24" s="47" t="str">
        <f>IF('Res Rent Roll'!$B24="","",IF(Rents!ER$3&lt;'Res Rent Roll'!$J24,'Res Rent Roll'!$H24*'Res Rent Roll'!$C24*(1+'Property Summary'!$L$18)^(Rents!ER$2-1),'Res Rent Roll'!$I24*'Res Rent Roll'!$C24*(1+'Property Summary'!$L$18)^(Rents!ER$2-1)))</f>
        <v/>
      </c>
      <c r="ES24" s="47" t="str">
        <f>IF('Res Rent Roll'!$B24="","",IF(Rents!ES$3&lt;'Res Rent Roll'!$J24,'Res Rent Roll'!$H24*'Res Rent Roll'!$C24*(1+'Property Summary'!$L$18)^(Rents!ES$2-1),'Res Rent Roll'!$I24*'Res Rent Roll'!$C24*(1+'Property Summary'!$L$18)^(Rents!ES$2-1)))</f>
        <v/>
      </c>
      <c r="ET24" s="47" t="str">
        <f>IF('Res Rent Roll'!$B24="","",IF(Rents!ET$3&lt;'Res Rent Roll'!$J24,'Res Rent Roll'!$H24*'Res Rent Roll'!$C24*(1+'Property Summary'!$L$18)^(Rents!ET$2-1),'Res Rent Roll'!$I24*'Res Rent Roll'!$C24*(1+'Property Summary'!$L$18)^(Rents!ET$2-1)))</f>
        <v/>
      </c>
      <c r="EU24" s="47" t="str">
        <f>IF('Res Rent Roll'!$B24="","",IF(Rents!EU$3&lt;'Res Rent Roll'!$J24,'Res Rent Roll'!$H24*'Res Rent Roll'!$C24*(1+'Property Summary'!$L$18)^(Rents!EU$2-1),'Res Rent Roll'!$I24*'Res Rent Roll'!$C24*(1+'Property Summary'!$L$18)^(Rents!EU$2-1)))</f>
        <v/>
      </c>
      <c r="EV24" s="47" t="str">
        <f>IF('Res Rent Roll'!$B24="","",IF(Rents!EV$3&lt;'Res Rent Roll'!$J24,'Res Rent Roll'!$H24*'Res Rent Roll'!$C24*(1+'Property Summary'!$L$18)^(Rents!EV$2-1),'Res Rent Roll'!$I24*'Res Rent Roll'!$C24*(1+'Property Summary'!$L$18)^(Rents!EV$2-1)))</f>
        <v/>
      </c>
      <c r="EW24" s="47" t="str">
        <f>IF('Res Rent Roll'!$B24="","",IF(Rents!EW$3&lt;'Res Rent Roll'!$J24,'Res Rent Roll'!$H24*'Res Rent Roll'!$C24*(1+'Property Summary'!$L$18)^(Rents!EW$2-1),'Res Rent Roll'!$I24*'Res Rent Roll'!$C24*(1+'Property Summary'!$L$18)^(Rents!EW$2-1)))</f>
        <v/>
      </c>
      <c r="EX24" s="47" t="str">
        <f>IF('Res Rent Roll'!$B24="","",IF(Rents!EX$3&lt;'Res Rent Roll'!$J24,'Res Rent Roll'!$H24*'Res Rent Roll'!$C24*(1+'Property Summary'!$L$18)^(Rents!EX$2-1),'Res Rent Roll'!$I24*'Res Rent Roll'!$C24*(1+'Property Summary'!$L$18)^(Rents!EX$2-1)))</f>
        <v/>
      </c>
      <c r="EY24" s="47" t="str">
        <f>IF('Res Rent Roll'!$B24="","",IF(Rents!EY$3&lt;'Res Rent Roll'!$J24,'Res Rent Roll'!$H24*'Res Rent Roll'!$C24*(1+'Property Summary'!$L$18)^(Rents!EY$2-1),'Res Rent Roll'!$I24*'Res Rent Roll'!$C24*(1+'Property Summary'!$L$18)^(Rents!EY$2-1)))</f>
        <v/>
      </c>
      <c r="EZ24" s="47" t="str">
        <f>IF('Res Rent Roll'!$B24="","",IF(Rents!EZ$3&lt;'Res Rent Roll'!$J24,'Res Rent Roll'!$H24*'Res Rent Roll'!$C24*(1+'Property Summary'!$L$18)^(Rents!EZ$2-1),'Res Rent Roll'!$I24*'Res Rent Roll'!$C24*(1+'Property Summary'!$L$18)^(Rents!EZ$2-1)))</f>
        <v/>
      </c>
      <c r="FA24" s="47" t="str">
        <f>IF('Res Rent Roll'!$B24="","",IF(Rents!FA$3&lt;'Res Rent Roll'!$J24,'Res Rent Roll'!$H24*'Res Rent Roll'!$C24*(1+'Property Summary'!$L$18)^(Rents!FA$2-1),'Res Rent Roll'!$I24*'Res Rent Roll'!$C24*(1+'Property Summary'!$L$18)^(Rents!FA$2-1)))</f>
        <v/>
      </c>
      <c r="FB24" s="47" t="str">
        <f>IF('Res Rent Roll'!$B24="","",IF(Rents!FB$3&lt;'Res Rent Roll'!$J24,'Res Rent Roll'!$H24*'Res Rent Roll'!$C24*(1+'Property Summary'!$L$18)^(Rents!FB$2-1),'Res Rent Roll'!$I24*'Res Rent Roll'!$C24*(1+'Property Summary'!$L$18)^(Rents!FB$2-1)))</f>
        <v/>
      </c>
      <c r="FC24" s="47" t="str">
        <f>IF('Res Rent Roll'!$B24="","",IF(Rents!FC$3&lt;'Res Rent Roll'!$J24,'Res Rent Roll'!$H24*'Res Rent Roll'!$C24*(1+'Property Summary'!$L$18)^(Rents!FC$2-1),'Res Rent Roll'!$I24*'Res Rent Roll'!$C24*(1+'Property Summary'!$L$18)^(Rents!FC$2-1)))</f>
        <v/>
      </c>
      <c r="FD24" s="47" t="str">
        <f>IF('Res Rent Roll'!$B24="","",IF(Rents!FD$3&lt;'Res Rent Roll'!$J24,'Res Rent Roll'!$H24*'Res Rent Roll'!$C24*(1+'Property Summary'!$L$18)^(Rents!FD$2-1),'Res Rent Roll'!$I24*'Res Rent Roll'!$C24*(1+'Property Summary'!$L$18)^(Rents!FD$2-1)))</f>
        <v/>
      </c>
      <c r="FE24" s="47" t="str">
        <f>IF('Res Rent Roll'!$B24="","",IF(Rents!FE$3&lt;'Res Rent Roll'!$J24,'Res Rent Roll'!$H24*'Res Rent Roll'!$C24*(1+'Property Summary'!$L$18)^(Rents!FE$2-1),'Res Rent Roll'!$I24*'Res Rent Roll'!$C24*(1+'Property Summary'!$L$18)^(Rents!FE$2-1)))</f>
        <v/>
      </c>
      <c r="FF24" s="47" t="str">
        <f>IF('Res Rent Roll'!$B24="","",IF(Rents!FF$3&lt;'Res Rent Roll'!$J24,'Res Rent Roll'!$H24*'Res Rent Roll'!$C24*(1+'Property Summary'!$L$18)^(Rents!FF$2-1),'Res Rent Roll'!$I24*'Res Rent Roll'!$C24*(1+'Property Summary'!$L$18)^(Rents!FF$2-1)))</f>
        <v/>
      </c>
      <c r="FG24" s="47" t="str">
        <f>IF('Res Rent Roll'!$B24="","",IF(Rents!FG$3&lt;'Res Rent Roll'!$J24,'Res Rent Roll'!$H24*'Res Rent Roll'!$C24*(1+'Property Summary'!$L$18)^(Rents!FG$2-1),'Res Rent Roll'!$I24*'Res Rent Roll'!$C24*(1+'Property Summary'!$L$18)^(Rents!FG$2-1)))</f>
        <v/>
      </c>
      <c r="FH24" s="47" t="str">
        <f>IF('Res Rent Roll'!$B24="","",IF(Rents!FH$3&lt;'Res Rent Roll'!$J24,'Res Rent Roll'!$H24*'Res Rent Roll'!$C24*(1+'Property Summary'!$L$18)^(Rents!FH$2-1),'Res Rent Roll'!$I24*'Res Rent Roll'!$C24*(1+'Property Summary'!$L$18)^(Rents!FH$2-1)))</f>
        <v/>
      </c>
      <c r="FI24" s="47" t="str">
        <f>IF('Res Rent Roll'!$B24="","",IF(Rents!FI$3&lt;'Res Rent Roll'!$J24,'Res Rent Roll'!$H24*'Res Rent Roll'!$C24*(1+'Property Summary'!$L$18)^(Rents!FI$2-1),'Res Rent Roll'!$I24*'Res Rent Roll'!$C24*(1+'Property Summary'!$L$18)^(Rents!FI$2-1)))</f>
        <v/>
      </c>
      <c r="FJ24" s="47" t="str">
        <f>IF('Res Rent Roll'!$B24="","",IF(Rents!FJ$3&lt;'Res Rent Roll'!$J24,'Res Rent Roll'!$H24*'Res Rent Roll'!$C24*(1+'Property Summary'!$L$18)^(Rents!FJ$2-1),'Res Rent Roll'!$I24*'Res Rent Roll'!$C24*(1+'Property Summary'!$L$18)^(Rents!FJ$2-1)))</f>
        <v/>
      </c>
      <c r="FK24" s="47" t="str">
        <f>IF('Res Rent Roll'!$B24="","",IF(Rents!FK$3&lt;'Res Rent Roll'!$J24,'Res Rent Roll'!$H24*'Res Rent Roll'!$C24*(1+'Property Summary'!$L$18)^(Rents!FK$2-1),'Res Rent Roll'!$I24*'Res Rent Roll'!$C24*(1+'Property Summary'!$L$18)^(Rents!FK$2-1)))</f>
        <v/>
      </c>
      <c r="FL24" s="47" t="str">
        <f>IF('Res Rent Roll'!$B24="","",IF(Rents!FL$3&lt;'Res Rent Roll'!$J24,'Res Rent Roll'!$H24*'Res Rent Roll'!$C24*(1+'Property Summary'!$L$18)^(Rents!FL$2-1),'Res Rent Roll'!$I24*'Res Rent Roll'!$C24*(1+'Property Summary'!$L$18)^(Rents!FL$2-1)))</f>
        <v/>
      </c>
      <c r="FM24" s="47" t="str">
        <f>IF('Res Rent Roll'!$B24="","",IF(Rents!FM$3&lt;'Res Rent Roll'!$J24,'Res Rent Roll'!$H24*'Res Rent Roll'!$C24*(1+'Property Summary'!$L$18)^(Rents!FM$2-1),'Res Rent Roll'!$I24*'Res Rent Roll'!$C24*(1+'Property Summary'!$L$18)^(Rents!FM$2-1)))</f>
        <v/>
      </c>
      <c r="FN24" s="47" t="str">
        <f>IF('Res Rent Roll'!$B24="","",IF(Rents!FN$3&lt;'Res Rent Roll'!$J24,'Res Rent Roll'!$H24*'Res Rent Roll'!$C24*(1+'Property Summary'!$L$18)^(Rents!FN$2-1),'Res Rent Roll'!$I24*'Res Rent Roll'!$C24*(1+'Property Summary'!$L$18)^(Rents!FN$2-1)))</f>
        <v/>
      </c>
      <c r="FO24" s="47" t="str">
        <f>IF('Res Rent Roll'!$B24="","",IF(Rents!FO$3&lt;'Res Rent Roll'!$J24,'Res Rent Roll'!$H24*'Res Rent Roll'!$C24*(1+'Property Summary'!$L$18)^(Rents!FO$2-1),'Res Rent Roll'!$I24*'Res Rent Roll'!$C24*(1+'Property Summary'!$L$18)^(Rents!FO$2-1)))</f>
        <v/>
      </c>
      <c r="FP24" s="47" t="str">
        <f>IF('Res Rent Roll'!$B24="","",IF(Rents!FP$3&lt;'Res Rent Roll'!$J24,'Res Rent Roll'!$H24*'Res Rent Roll'!$C24*(1+'Property Summary'!$L$18)^(Rents!FP$2-1),'Res Rent Roll'!$I24*'Res Rent Roll'!$C24*(1+'Property Summary'!$L$18)^(Rents!FP$2-1)))</f>
        <v/>
      </c>
      <c r="FQ24" s="47" t="str">
        <f>IF('Res Rent Roll'!$B24="","",IF(Rents!FQ$3&lt;'Res Rent Roll'!$J24,'Res Rent Roll'!$H24*'Res Rent Roll'!$C24*(1+'Property Summary'!$L$18)^(Rents!FQ$2-1),'Res Rent Roll'!$I24*'Res Rent Roll'!$C24*(1+'Property Summary'!$L$18)^(Rents!FQ$2-1)))</f>
        <v/>
      </c>
      <c r="FR24" s="47" t="str">
        <f>IF('Res Rent Roll'!$B24="","",IF(Rents!FR$3&lt;'Res Rent Roll'!$J24,'Res Rent Roll'!$H24*'Res Rent Roll'!$C24*(1+'Property Summary'!$L$18)^(Rents!FR$2-1),'Res Rent Roll'!$I24*'Res Rent Roll'!$C24*(1+'Property Summary'!$L$18)^(Rents!FR$2-1)))</f>
        <v/>
      </c>
      <c r="FS24" s="47" t="str">
        <f>IF('Res Rent Roll'!$B24="","",IF(Rents!FS$3&lt;'Res Rent Roll'!$J24,'Res Rent Roll'!$H24*'Res Rent Roll'!$C24*(1+'Property Summary'!$L$18)^(Rents!FS$2-1),'Res Rent Roll'!$I24*'Res Rent Roll'!$C24*(1+'Property Summary'!$L$18)^(Rents!FS$2-1)))</f>
        <v/>
      </c>
      <c r="FT24" s="47" t="str">
        <f>IF('Res Rent Roll'!$B24="","",IF(Rents!FT$3&lt;'Res Rent Roll'!$J24,'Res Rent Roll'!$H24*'Res Rent Roll'!$C24*(1+'Property Summary'!$L$18)^(Rents!FT$2-1),'Res Rent Roll'!$I24*'Res Rent Roll'!$C24*(1+'Property Summary'!$L$18)^(Rents!FT$2-1)))</f>
        <v/>
      </c>
      <c r="FU24" s="47" t="str">
        <f>IF('Res Rent Roll'!$B24="","",IF(Rents!FU$3&lt;'Res Rent Roll'!$J24,'Res Rent Roll'!$H24*'Res Rent Roll'!$C24*(1+'Property Summary'!$L$18)^(Rents!FU$2-1),'Res Rent Roll'!$I24*'Res Rent Roll'!$C24*(1+'Property Summary'!$L$18)^(Rents!FU$2-1)))</f>
        <v/>
      </c>
      <c r="FV24" s="47" t="str">
        <f>IF('Res Rent Roll'!$B24="","",IF(Rents!FV$3&lt;'Res Rent Roll'!$J24,'Res Rent Roll'!$H24*'Res Rent Roll'!$C24*(1+'Property Summary'!$L$18)^(Rents!FV$2-1),'Res Rent Roll'!$I24*'Res Rent Roll'!$C24*(1+'Property Summary'!$L$18)^(Rents!FV$2-1)))</f>
        <v/>
      </c>
      <c r="FW24" s="47" t="str">
        <f>IF('Res Rent Roll'!$B24="","",IF(Rents!FW$3&lt;'Res Rent Roll'!$J24,'Res Rent Roll'!$H24*'Res Rent Roll'!$C24*(1+'Property Summary'!$L$18)^(Rents!FW$2-1),'Res Rent Roll'!$I24*'Res Rent Roll'!$C24*(1+'Property Summary'!$L$18)^(Rents!FW$2-1)))</f>
        <v/>
      </c>
      <c r="FX24" s="47" t="str">
        <f>IF('Res Rent Roll'!$B24="","",IF(Rents!FX$3&lt;'Res Rent Roll'!$J24,'Res Rent Roll'!$H24*'Res Rent Roll'!$C24*(1+'Property Summary'!$L$18)^(Rents!FX$2-1),'Res Rent Roll'!$I24*'Res Rent Roll'!$C24*(1+'Property Summary'!$L$18)^(Rents!FX$2-1)))</f>
        <v/>
      </c>
      <c r="FY24" s="47" t="str">
        <f>IF('Res Rent Roll'!$B24="","",IF(Rents!FY$3&lt;'Res Rent Roll'!$J24,'Res Rent Roll'!$H24*'Res Rent Roll'!$C24*(1+'Property Summary'!$L$18)^(Rents!FY$2-1),'Res Rent Roll'!$I24*'Res Rent Roll'!$C24*(1+'Property Summary'!$L$18)^(Rents!FY$2-1)))</f>
        <v/>
      </c>
      <c r="FZ24" s="47" t="str">
        <f>IF('Res Rent Roll'!$B24="","",IF(Rents!FZ$3&lt;'Res Rent Roll'!$J24,'Res Rent Roll'!$H24*'Res Rent Roll'!$C24*(1+'Property Summary'!$L$18)^(Rents!FZ$2-1),'Res Rent Roll'!$I24*'Res Rent Roll'!$C24*(1+'Property Summary'!$L$18)^(Rents!FZ$2-1)))</f>
        <v/>
      </c>
      <c r="GA24" s="48" t="str">
        <f>IF('Res Rent Roll'!$B24="","",IF(Rents!GA$3&lt;'Res Rent Roll'!$J24,'Res Rent Roll'!$H24*'Res Rent Roll'!$C24*(1+'Property Summary'!$L$18)^(Rents!GA$2-1),'Res Rent Roll'!$I24*'Res Rent Roll'!$C24*(1+'Property Summary'!$L$18)^(Rents!GA$2-1)))</f>
        <v/>
      </c>
    </row>
    <row r="25" spans="2:183" x14ac:dyDescent="0.3">
      <c r="B25" s="42" t="str">
        <f>IF('Res Rent Roll'!$B25="","",'Res Rent Roll'!$B25)</f>
        <v/>
      </c>
      <c r="C25" s="43"/>
      <c r="D25" s="47" t="str">
        <f>IF('Res Rent Roll'!$B25="","",IF(Rents!D$3&lt;'Res Rent Roll'!$J25,'Res Rent Roll'!$H25*'Res Rent Roll'!$C25*(1+'Property Summary'!$L$18)^(Rents!D$2-1),'Res Rent Roll'!$I25*'Res Rent Roll'!$C25*(1+'Property Summary'!$L$18)^(Rents!D$2-1)))</f>
        <v/>
      </c>
      <c r="E25" s="47" t="str">
        <f>IF('Res Rent Roll'!$B25="","",IF(Rents!E$3&lt;'Res Rent Roll'!$J25,'Res Rent Roll'!$H25*'Res Rent Roll'!$C25*(1+'Property Summary'!$L$18)^(Rents!E$2-1),'Res Rent Roll'!$I25*'Res Rent Roll'!$C25*(1+'Property Summary'!$L$18)^(Rents!E$2-1)))</f>
        <v/>
      </c>
      <c r="F25" s="47" t="str">
        <f>IF('Res Rent Roll'!$B25="","",IF(Rents!F$3&lt;'Res Rent Roll'!$J25,'Res Rent Roll'!$H25*'Res Rent Roll'!$C25*(1+'Property Summary'!$L$18)^(Rents!F$2-1),'Res Rent Roll'!$I25*'Res Rent Roll'!$C25*(1+'Property Summary'!$L$18)^(Rents!F$2-1)))</f>
        <v/>
      </c>
      <c r="G25" s="47" t="str">
        <f>IF('Res Rent Roll'!$B25="","",IF(Rents!G$3&lt;'Res Rent Roll'!$J25,'Res Rent Roll'!$H25*'Res Rent Roll'!$C25*(1+'Property Summary'!$L$18)^(Rents!G$2-1),'Res Rent Roll'!$I25*'Res Rent Roll'!$C25*(1+'Property Summary'!$L$18)^(Rents!G$2-1)))</f>
        <v/>
      </c>
      <c r="H25" s="47" t="str">
        <f>IF('Res Rent Roll'!$B25="","",IF(Rents!H$3&lt;'Res Rent Roll'!$J25,'Res Rent Roll'!$H25*'Res Rent Roll'!$C25*(1+'Property Summary'!$L$18)^(Rents!H$2-1),'Res Rent Roll'!$I25*'Res Rent Roll'!$C25*(1+'Property Summary'!$L$18)^(Rents!H$2-1)))</f>
        <v/>
      </c>
      <c r="I25" s="47" t="str">
        <f>IF('Res Rent Roll'!$B25="","",IF(Rents!I$3&lt;'Res Rent Roll'!$J25,'Res Rent Roll'!$H25*'Res Rent Roll'!$C25*(1+'Property Summary'!$L$18)^(Rents!I$2-1),'Res Rent Roll'!$I25*'Res Rent Roll'!$C25*(1+'Property Summary'!$L$18)^(Rents!I$2-1)))</f>
        <v/>
      </c>
      <c r="J25" s="47" t="str">
        <f>IF('Res Rent Roll'!$B25="","",IF(Rents!J$3&lt;'Res Rent Roll'!$J25,'Res Rent Roll'!$H25*'Res Rent Roll'!$C25*(1+'Property Summary'!$L$18)^(Rents!J$2-1),'Res Rent Roll'!$I25*'Res Rent Roll'!$C25*(1+'Property Summary'!$L$18)^(Rents!J$2-1)))</f>
        <v/>
      </c>
      <c r="K25" s="47" t="str">
        <f>IF('Res Rent Roll'!$B25="","",IF(Rents!K$3&lt;'Res Rent Roll'!$J25,'Res Rent Roll'!$H25*'Res Rent Roll'!$C25*(1+'Property Summary'!$L$18)^(Rents!K$2-1),'Res Rent Roll'!$I25*'Res Rent Roll'!$C25*(1+'Property Summary'!$L$18)^(Rents!K$2-1)))</f>
        <v/>
      </c>
      <c r="L25" s="47" t="str">
        <f>IF('Res Rent Roll'!$B25="","",IF(Rents!L$3&lt;'Res Rent Roll'!$J25,'Res Rent Roll'!$H25*'Res Rent Roll'!$C25*(1+'Property Summary'!$L$18)^(Rents!L$2-1),'Res Rent Roll'!$I25*'Res Rent Roll'!$C25*(1+'Property Summary'!$L$18)^(Rents!L$2-1)))</f>
        <v/>
      </c>
      <c r="M25" s="47" t="str">
        <f>IF('Res Rent Roll'!$B25="","",IF(Rents!M$3&lt;'Res Rent Roll'!$J25,'Res Rent Roll'!$H25*'Res Rent Roll'!$C25*(1+'Property Summary'!$L$18)^(Rents!M$2-1),'Res Rent Roll'!$I25*'Res Rent Roll'!$C25*(1+'Property Summary'!$L$18)^(Rents!M$2-1)))</f>
        <v/>
      </c>
      <c r="N25" s="47" t="str">
        <f>IF('Res Rent Roll'!$B25="","",IF(Rents!N$3&lt;'Res Rent Roll'!$J25,'Res Rent Roll'!$H25*'Res Rent Roll'!$C25*(1+'Property Summary'!$L$18)^(Rents!N$2-1),'Res Rent Roll'!$I25*'Res Rent Roll'!$C25*(1+'Property Summary'!$L$18)^(Rents!N$2-1)))</f>
        <v/>
      </c>
      <c r="O25" s="47" t="str">
        <f>IF('Res Rent Roll'!$B25="","",IF(Rents!O$3&lt;'Res Rent Roll'!$J25,'Res Rent Roll'!$H25*'Res Rent Roll'!$C25*(1+'Property Summary'!$L$18)^(Rents!O$2-1),'Res Rent Roll'!$I25*'Res Rent Roll'!$C25*(1+'Property Summary'!$L$18)^(Rents!O$2-1)))</f>
        <v/>
      </c>
      <c r="P25" s="47" t="str">
        <f>IF('Res Rent Roll'!$B25="","",IF(Rents!P$3&lt;'Res Rent Roll'!$J25,'Res Rent Roll'!$H25*'Res Rent Roll'!$C25*(1+'Property Summary'!$L$18)^(Rents!P$2-1),'Res Rent Roll'!$I25*'Res Rent Roll'!$C25*(1+'Property Summary'!$L$18)^(Rents!P$2-1)))</f>
        <v/>
      </c>
      <c r="Q25" s="47" t="str">
        <f>IF('Res Rent Roll'!$B25="","",IF(Rents!Q$3&lt;'Res Rent Roll'!$J25,'Res Rent Roll'!$H25*'Res Rent Roll'!$C25*(1+'Property Summary'!$L$18)^(Rents!Q$2-1),'Res Rent Roll'!$I25*'Res Rent Roll'!$C25*(1+'Property Summary'!$L$18)^(Rents!Q$2-1)))</f>
        <v/>
      </c>
      <c r="R25" s="47" t="str">
        <f>IF('Res Rent Roll'!$B25="","",IF(Rents!R$3&lt;'Res Rent Roll'!$J25,'Res Rent Roll'!$H25*'Res Rent Roll'!$C25*(1+'Property Summary'!$L$18)^(Rents!R$2-1),'Res Rent Roll'!$I25*'Res Rent Roll'!$C25*(1+'Property Summary'!$L$18)^(Rents!R$2-1)))</f>
        <v/>
      </c>
      <c r="S25" s="47" t="str">
        <f>IF('Res Rent Roll'!$B25="","",IF(Rents!S$3&lt;'Res Rent Roll'!$J25,'Res Rent Roll'!$H25*'Res Rent Roll'!$C25*(1+'Property Summary'!$L$18)^(Rents!S$2-1),'Res Rent Roll'!$I25*'Res Rent Roll'!$C25*(1+'Property Summary'!$L$18)^(Rents!S$2-1)))</f>
        <v/>
      </c>
      <c r="T25" s="47" t="str">
        <f>IF('Res Rent Roll'!$B25="","",IF(Rents!T$3&lt;'Res Rent Roll'!$J25,'Res Rent Roll'!$H25*'Res Rent Roll'!$C25*(1+'Property Summary'!$L$18)^(Rents!T$2-1),'Res Rent Roll'!$I25*'Res Rent Roll'!$C25*(1+'Property Summary'!$L$18)^(Rents!T$2-1)))</f>
        <v/>
      </c>
      <c r="U25" s="47" t="str">
        <f>IF('Res Rent Roll'!$B25="","",IF(Rents!U$3&lt;'Res Rent Roll'!$J25,'Res Rent Roll'!$H25*'Res Rent Roll'!$C25*(1+'Property Summary'!$L$18)^(Rents!U$2-1),'Res Rent Roll'!$I25*'Res Rent Roll'!$C25*(1+'Property Summary'!$L$18)^(Rents!U$2-1)))</f>
        <v/>
      </c>
      <c r="V25" s="47" t="str">
        <f>IF('Res Rent Roll'!$B25="","",IF(Rents!V$3&lt;'Res Rent Roll'!$J25,'Res Rent Roll'!$H25*'Res Rent Roll'!$C25*(1+'Property Summary'!$L$18)^(Rents!V$2-1),'Res Rent Roll'!$I25*'Res Rent Roll'!$C25*(1+'Property Summary'!$L$18)^(Rents!V$2-1)))</f>
        <v/>
      </c>
      <c r="W25" s="47" t="str">
        <f>IF('Res Rent Roll'!$B25="","",IF(Rents!W$3&lt;'Res Rent Roll'!$J25,'Res Rent Roll'!$H25*'Res Rent Roll'!$C25*(1+'Property Summary'!$L$18)^(Rents!W$2-1),'Res Rent Roll'!$I25*'Res Rent Roll'!$C25*(1+'Property Summary'!$L$18)^(Rents!W$2-1)))</f>
        <v/>
      </c>
      <c r="X25" s="47" t="str">
        <f>IF('Res Rent Roll'!$B25="","",IF(Rents!X$3&lt;'Res Rent Roll'!$J25,'Res Rent Roll'!$H25*'Res Rent Roll'!$C25*(1+'Property Summary'!$L$18)^(Rents!X$2-1),'Res Rent Roll'!$I25*'Res Rent Roll'!$C25*(1+'Property Summary'!$L$18)^(Rents!X$2-1)))</f>
        <v/>
      </c>
      <c r="Y25" s="47" t="str">
        <f>IF('Res Rent Roll'!$B25="","",IF(Rents!Y$3&lt;'Res Rent Roll'!$J25,'Res Rent Roll'!$H25*'Res Rent Roll'!$C25*(1+'Property Summary'!$L$18)^(Rents!Y$2-1),'Res Rent Roll'!$I25*'Res Rent Roll'!$C25*(1+'Property Summary'!$L$18)^(Rents!Y$2-1)))</f>
        <v/>
      </c>
      <c r="Z25" s="47" t="str">
        <f>IF('Res Rent Roll'!$B25="","",IF(Rents!Z$3&lt;'Res Rent Roll'!$J25,'Res Rent Roll'!$H25*'Res Rent Roll'!$C25*(1+'Property Summary'!$L$18)^(Rents!Z$2-1),'Res Rent Roll'!$I25*'Res Rent Roll'!$C25*(1+'Property Summary'!$L$18)^(Rents!Z$2-1)))</f>
        <v/>
      </c>
      <c r="AA25" s="47" t="str">
        <f>IF('Res Rent Roll'!$B25="","",IF(Rents!AA$3&lt;'Res Rent Roll'!$J25,'Res Rent Roll'!$H25*'Res Rent Roll'!$C25*(1+'Property Summary'!$L$18)^(Rents!AA$2-1),'Res Rent Roll'!$I25*'Res Rent Roll'!$C25*(1+'Property Summary'!$L$18)^(Rents!AA$2-1)))</f>
        <v/>
      </c>
      <c r="AB25" s="47" t="str">
        <f>IF('Res Rent Roll'!$B25="","",IF(Rents!AB$3&lt;'Res Rent Roll'!$J25,'Res Rent Roll'!$H25*'Res Rent Roll'!$C25*(1+'Property Summary'!$L$18)^(Rents!AB$2-1),'Res Rent Roll'!$I25*'Res Rent Roll'!$C25*(1+'Property Summary'!$L$18)^(Rents!AB$2-1)))</f>
        <v/>
      </c>
      <c r="AC25" s="47" t="str">
        <f>IF('Res Rent Roll'!$B25="","",IF(Rents!AC$3&lt;'Res Rent Roll'!$J25,'Res Rent Roll'!$H25*'Res Rent Roll'!$C25*(1+'Property Summary'!$L$18)^(Rents!AC$2-1),'Res Rent Roll'!$I25*'Res Rent Roll'!$C25*(1+'Property Summary'!$L$18)^(Rents!AC$2-1)))</f>
        <v/>
      </c>
      <c r="AD25" s="47" t="str">
        <f>IF('Res Rent Roll'!$B25="","",IF(Rents!AD$3&lt;'Res Rent Roll'!$J25,'Res Rent Roll'!$H25*'Res Rent Roll'!$C25*(1+'Property Summary'!$L$18)^(Rents!AD$2-1),'Res Rent Roll'!$I25*'Res Rent Roll'!$C25*(1+'Property Summary'!$L$18)^(Rents!AD$2-1)))</f>
        <v/>
      </c>
      <c r="AE25" s="47" t="str">
        <f>IF('Res Rent Roll'!$B25="","",IF(Rents!AE$3&lt;'Res Rent Roll'!$J25,'Res Rent Roll'!$H25*'Res Rent Roll'!$C25*(1+'Property Summary'!$L$18)^(Rents!AE$2-1),'Res Rent Roll'!$I25*'Res Rent Roll'!$C25*(1+'Property Summary'!$L$18)^(Rents!AE$2-1)))</f>
        <v/>
      </c>
      <c r="AF25" s="47" t="str">
        <f>IF('Res Rent Roll'!$B25="","",IF(Rents!AF$3&lt;'Res Rent Roll'!$J25,'Res Rent Roll'!$H25*'Res Rent Roll'!$C25*(1+'Property Summary'!$L$18)^(Rents!AF$2-1),'Res Rent Roll'!$I25*'Res Rent Roll'!$C25*(1+'Property Summary'!$L$18)^(Rents!AF$2-1)))</f>
        <v/>
      </c>
      <c r="AG25" s="47" t="str">
        <f>IF('Res Rent Roll'!$B25="","",IF(Rents!AG$3&lt;'Res Rent Roll'!$J25,'Res Rent Roll'!$H25*'Res Rent Roll'!$C25*(1+'Property Summary'!$L$18)^(Rents!AG$2-1),'Res Rent Roll'!$I25*'Res Rent Roll'!$C25*(1+'Property Summary'!$L$18)^(Rents!AG$2-1)))</f>
        <v/>
      </c>
      <c r="AH25" s="47" t="str">
        <f>IF('Res Rent Roll'!$B25="","",IF(Rents!AH$3&lt;'Res Rent Roll'!$J25,'Res Rent Roll'!$H25*'Res Rent Roll'!$C25*(1+'Property Summary'!$L$18)^(Rents!AH$2-1),'Res Rent Roll'!$I25*'Res Rent Roll'!$C25*(1+'Property Summary'!$L$18)^(Rents!AH$2-1)))</f>
        <v/>
      </c>
      <c r="AI25" s="47" t="str">
        <f>IF('Res Rent Roll'!$B25="","",IF(Rents!AI$3&lt;'Res Rent Roll'!$J25,'Res Rent Roll'!$H25*'Res Rent Roll'!$C25*(1+'Property Summary'!$L$18)^(Rents!AI$2-1),'Res Rent Roll'!$I25*'Res Rent Roll'!$C25*(1+'Property Summary'!$L$18)^(Rents!AI$2-1)))</f>
        <v/>
      </c>
      <c r="AJ25" s="47" t="str">
        <f>IF('Res Rent Roll'!$B25="","",IF(Rents!AJ$3&lt;'Res Rent Roll'!$J25,'Res Rent Roll'!$H25*'Res Rent Roll'!$C25*(1+'Property Summary'!$L$18)^(Rents!AJ$2-1),'Res Rent Roll'!$I25*'Res Rent Roll'!$C25*(1+'Property Summary'!$L$18)^(Rents!AJ$2-1)))</f>
        <v/>
      </c>
      <c r="AK25" s="47" t="str">
        <f>IF('Res Rent Roll'!$B25="","",IF(Rents!AK$3&lt;'Res Rent Roll'!$J25,'Res Rent Roll'!$H25*'Res Rent Roll'!$C25*(1+'Property Summary'!$L$18)^(Rents!AK$2-1),'Res Rent Roll'!$I25*'Res Rent Roll'!$C25*(1+'Property Summary'!$L$18)^(Rents!AK$2-1)))</f>
        <v/>
      </c>
      <c r="AL25" s="47" t="str">
        <f>IF('Res Rent Roll'!$B25="","",IF(Rents!AL$3&lt;'Res Rent Roll'!$J25,'Res Rent Roll'!$H25*'Res Rent Roll'!$C25*(1+'Property Summary'!$L$18)^(Rents!AL$2-1),'Res Rent Roll'!$I25*'Res Rent Roll'!$C25*(1+'Property Summary'!$L$18)^(Rents!AL$2-1)))</f>
        <v/>
      </c>
      <c r="AM25" s="47" t="str">
        <f>IF('Res Rent Roll'!$B25="","",IF(Rents!AM$3&lt;'Res Rent Roll'!$J25,'Res Rent Roll'!$H25*'Res Rent Roll'!$C25*(1+'Property Summary'!$L$18)^(Rents!AM$2-1),'Res Rent Roll'!$I25*'Res Rent Roll'!$C25*(1+'Property Summary'!$L$18)^(Rents!AM$2-1)))</f>
        <v/>
      </c>
      <c r="AN25" s="47" t="str">
        <f>IF('Res Rent Roll'!$B25="","",IF(Rents!AN$3&lt;'Res Rent Roll'!$J25,'Res Rent Roll'!$H25*'Res Rent Roll'!$C25*(1+'Property Summary'!$L$18)^(Rents!AN$2-1),'Res Rent Roll'!$I25*'Res Rent Roll'!$C25*(1+'Property Summary'!$L$18)^(Rents!AN$2-1)))</f>
        <v/>
      </c>
      <c r="AO25" s="47" t="str">
        <f>IF('Res Rent Roll'!$B25="","",IF(Rents!AO$3&lt;'Res Rent Roll'!$J25,'Res Rent Roll'!$H25*'Res Rent Roll'!$C25*(1+'Property Summary'!$L$18)^(Rents!AO$2-1),'Res Rent Roll'!$I25*'Res Rent Roll'!$C25*(1+'Property Summary'!$L$18)^(Rents!AO$2-1)))</f>
        <v/>
      </c>
      <c r="AP25" s="47" t="str">
        <f>IF('Res Rent Roll'!$B25="","",IF(Rents!AP$3&lt;'Res Rent Roll'!$J25,'Res Rent Roll'!$H25*'Res Rent Roll'!$C25*(1+'Property Summary'!$L$18)^(Rents!AP$2-1),'Res Rent Roll'!$I25*'Res Rent Roll'!$C25*(1+'Property Summary'!$L$18)^(Rents!AP$2-1)))</f>
        <v/>
      </c>
      <c r="AQ25" s="47" t="str">
        <f>IF('Res Rent Roll'!$B25="","",IF(Rents!AQ$3&lt;'Res Rent Roll'!$J25,'Res Rent Roll'!$H25*'Res Rent Roll'!$C25*(1+'Property Summary'!$L$18)^(Rents!AQ$2-1),'Res Rent Roll'!$I25*'Res Rent Roll'!$C25*(1+'Property Summary'!$L$18)^(Rents!AQ$2-1)))</f>
        <v/>
      </c>
      <c r="AR25" s="47" t="str">
        <f>IF('Res Rent Roll'!$B25="","",IF(Rents!AR$3&lt;'Res Rent Roll'!$J25,'Res Rent Roll'!$H25*'Res Rent Roll'!$C25*(1+'Property Summary'!$L$18)^(Rents!AR$2-1),'Res Rent Roll'!$I25*'Res Rent Roll'!$C25*(1+'Property Summary'!$L$18)^(Rents!AR$2-1)))</f>
        <v/>
      </c>
      <c r="AS25" s="47" t="str">
        <f>IF('Res Rent Roll'!$B25="","",IF(Rents!AS$3&lt;'Res Rent Roll'!$J25,'Res Rent Roll'!$H25*'Res Rent Roll'!$C25*(1+'Property Summary'!$L$18)^(Rents!AS$2-1),'Res Rent Roll'!$I25*'Res Rent Roll'!$C25*(1+'Property Summary'!$L$18)^(Rents!AS$2-1)))</f>
        <v/>
      </c>
      <c r="AT25" s="47" t="str">
        <f>IF('Res Rent Roll'!$B25="","",IF(Rents!AT$3&lt;'Res Rent Roll'!$J25,'Res Rent Roll'!$H25*'Res Rent Roll'!$C25*(1+'Property Summary'!$L$18)^(Rents!AT$2-1),'Res Rent Roll'!$I25*'Res Rent Roll'!$C25*(1+'Property Summary'!$L$18)^(Rents!AT$2-1)))</f>
        <v/>
      </c>
      <c r="AU25" s="47" t="str">
        <f>IF('Res Rent Roll'!$B25="","",IF(Rents!AU$3&lt;'Res Rent Roll'!$J25,'Res Rent Roll'!$H25*'Res Rent Roll'!$C25*(1+'Property Summary'!$L$18)^(Rents!AU$2-1),'Res Rent Roll'!$I25*'Res Rent Roll'!$C25*(1+'Property Summary'!$L$18)^(Rents!AU$2-1)))</f>
        <v/>
      </c>
      <c r="AV25" s="47" t="str">
        <f>IF('Res Rent Roll'!$B25="","",IF(Rents!AV$3&lt;'Res Rent Roll'!$J25,'Res Rent Roll'!$H25*'Res Rent Roll'!$C25*(1+'Property Summary'!$L$18)^(Rents!AV$2-1),'Res Rent Roll'!$I25*'Res Rent Roll'!$C25*(1+'Property Summary'!$L$18)^(Rents!AV$2-1)))</f>
        <v/>
      </c>
      <c r="AW25" s="47" t="str">
        <f>IF('Res Rent Roll'!$B25="","",IF(Rents!AW$3&lt;'Res Rent Roll'!$J25,'Res Rent Roll'!$H25*'Res Rent Roll'!$C25*(1+'Property Summary'!$L$18)^(Rents!AW$2-1),'Res Rent Roll'!$I25*'Res Rent Roll'!$C25*(1+'Property Summary'!$L$18)^(Rents!AW$2-1)))</f>
        <v/>
      </c>
      <c r="AX25" s="47" t="str">
        <f>IF('Res Rent Roll'!$B25="","",IF(Rents!AX$3&lt;'Res Rent Roll'!$J25,'Res Rent Roll'!$H25*'Res Rent Roll'!$C25*(1+'Property Summary'!$L$18)^(Rents!AX$2-1),'Res Rent Roll'!$I25*'Res Rent Roll'!$C25*(1+'Property Summary'!$L$18)^(Rents!AX$2-1)))</f>
        <v/>
      </c>
      <c r="AY25" s="47" t="str">
        <f>IF('Res Rent Roll'!$B25="","",IF(Rents!AY$3&lt;'Res Rent Roll'!$J25,'Res Rent Roll'!$H25*'Res Rent Roll'!$C25*(1+'Property Summary'!$L$18)^(Rents!AY$2-1),'Res Rent Roll'!$I25*'Res Rent Roll'!$C25*(1+'Property Summary'!$L$18)^(Rents!AY$2-1)))</f>
        <v/>
      </c>
      <c r="AZ25" s="47" t="str">
        <f>IF('Res Rent Roll'!$B25="","",IF(Rents!AZ$3&lt;'Res Rent Roll'!$J25,'Res Rent Roll'!$H25*'Res Rent Roll'!$C25*(1+'Property Summary'!$L$18)^(Rents!AZ$2-1),'Res Rent Roll'!$I25*'Res Rent Roll'!$C25*(1+'Property Summary'!$L$18)^(Rents!AZ$2-1)))</f>
        <v/>
      </c>
      <c r="BA25" s="47" t="str">
        <f>IF('Res Rent Roll'!$B25="","",IF(Rents!BA$3&lt;'Res Rent Roll'!$J25,'Res Rent Roll'!$H25*'Res Rent Roll'!$C25*(1+'Property Summary'!$L$18)^(Rents!BA$2-1),'Res Rent Roll'!$I25*'Res Rent Roll'!$C25*(1+'Property Summary'!$L$18)^(Rents!BA$2-1)))</f>
        <v/>
      </c>
      <c r="BB25" s="47" t="str">
        <f>IF('Res Rent Roll'!$B25="","",IF(Rents!BB$3&lt;'Res Rent Roll'!$J25,'Res Rent Roll'!$H25*'Res Rent Roll'!$C25*(1+'Property Summary'!$L$18)^(Rents!BB$2-1),'Res Rent Roll'!$I25*'Res Rent Roll'!$C25*(1+'Property Summary'!$L$18)^(Rents!BB$2-1)))</f>
        <v/>
      </c>
      <c r="BC25" s="47" t="str">
        <f>IF('Res Rent Roll'!$B25="","",IF(Rents!BC$3&lt;'Res Rent Roll'!$J25,'Res Rent Roll'!$H25*'Res Rent Roll'!$C25*(1+'Property Summary'!$L$18)^(Rents!BC$2-1),'Res Rent Roll'!$I25*'Res Rent Roll'!$C25*(1+'Property Summary'!$L$18)^(Rents!BC$2-1)))</f>
        <v/>
      </c>
      <c r="BD25" s="47" t="str">
        <f>IF('Res Rent Roll'!$B25="","",IF(Rents!BD$3&lt;'Res Rent Roll'!$J25,'Res Rent Roll'!$H25*'Res Rent Roll'!$C25*(1+'Property Summary'!$L$18)^(Rents!BD$2-1),'Res Rent Roll'!$I25*'Res Rent Roll'!$C25*(1+'Property Summary'!$L$18)^(Rents!BD$2-1)))</f>
        <v/>
      </c>
      <c r="BE25" s="47" t="str">
        <f>IF('Res Rent Roll'!$B25="","",IF(Rents!BE$3&lt;'Res Rent Roll'!$J25,'Res Rent Roll'!$H25*'Res Rent Roll'!$C25*(1+'Property Summary'!$L$18)^(Rents!BE$2-1),'Res Rent Roll'!$I25*'Res Rent Roll'!$C25*(1+'Property Summary'!$L$18)^(Rents!BE$2-1)))</f>
        <v/>
      </c>
      <c r="BF25" s="47" t="str">
        <f>IF('Res Rent Roll'!$B25="","",IF(Rents!BF$3&lt;'Res Rent Roll'!$J25,'Res Rent Roll'!$H25*'Res Rent Roll'!$C25*(1+'Property Summary'!$L$18)^(Rents!BF$2-1),'Res Rent Roll'!$I25*'Res Rent Roll'!$C25*(1+'Property Summary'!$L$18)^(Rents!BF$2-1)))</f>
        <v/>
      </c>
      <c r="BG25" s="47" t="str">
        <f>IF('Res Rent Roll'!$B25="","",IF(Rents!BG$3&lt;'Res Rent Roll'!$J25,'Res Rent Roll'!$H25*'Res Rent Roll'!$C25*(1+'Property Summary'!$L$18)^(Rents!BG$2-1),'Res Rent Roll'!$I25*'Res Rent Roll'!$C25*(1+'Property Summary'!$L$18)^(Rents!BG$2-1)))</f>
        <v/>
      </c>
      <c r="BH25" s="47" t="str">
        <f>IF('Res Rent Roll'!$B25="","",IF(Rents!BH$3&lt;'Res Rent Roll'!$J25,'Res Rent Roll'!$H25*'Res Rent Roll'!$C25*(1+'Property Summary'!$L$18)^(Rents!BH$2-1),'Res Rent Roll'!$I25*'Res Rent Roll'!$C25*(1+'Property Summary'!$L$18)^(Rents!BH$2-1)))</f>
        <v/>
      </c>
      <c r="BI25" s="47" t="str">
        <f>IF('Res Rent Roll'!$B25="","",IF(Rents!BI$3&lt;'Res Rent Roll'!$J25,'Res Rent Roll'!$H25*'Res Rent Roll'!$C25*(1+'Property Summary'!$L$18)^(Rents!BI$2-1),'Res Rent Roll'!$I25*'Res Rent Roll'!$C25*(1+'Property Summary'!$L$18)^(Rents!BI$2-1)))</f>
        <v/>
      </c>
      <c r="BJ25" s="47" t="str">
        <f>IF('Res Rent Roll'!$B25="","",IF(Rents!BJ$3&lt;'Res Rent Roll'!$J25,'Res Rent Roll'!$H25*'Res Rent Roll'!$C25*(1+'Property Summary'!$L$18)^(Rents!BJ$2-1),'Res Rent Roll'!$I25*'Res Rent Roll'!$C25*(1+'Property Summary'!$L$18)^(Rents!BJ$2-1)))</f>
        <v/>
      </c>
      <c r="BK25" s="47" t="str">
        <f>IF('Res Rent Roll'!$B25="","",IF(Rents!BK$3&lt;'Res Rent Roll'!$J25,'Res Rent Roll'!$H25*'Res Rent Roll'!$C25*(1+'Property Summary'!$L$18)^(Rents!BK$2-1),'Res Rent Roll'!$I25*'Res Rent Roll'!$C25*(1+'Property Summary'!$L$18)^(Rents!BK$2-1)))</f>
        <v/>
      </c>
      <c r="BL25" s="47" t="str">
        <f>IF('Res Rent Roll'!$B25="","",IF(Rents!BL$3&lt;'Res Rent Roll'!$J25,'Res Rent Roll'!$H25*'Res Rent Roll'!$C25*(1+'Property Summary'!$L$18)^(Rents!BL$2-1),'Res Rent Roll'!$I25*'Res Rent Roll'!$C25*(1+'Property Summary'!$L$18)^(Rents!BL$2-1)))</f>
        <v/>
      </c>
      <c r="BM25" s="47" t="str">
        <f>IF('Res Rent Roll'!$B25="","",IF(Rents!BM$3&lt;'Res Rent Roll'!$J25,'Res Rent Roll'!$H25*'Res Rent Roll'!$C25*(1+'Property Summary'!$L$18)^(Rents!BM$2-1),'Res Rent Roll'!$I25*'Res Rent Roll'!$C25*(1+'Property Summary'!$L$18)^(Rents!BM$2-1)))</f>
        <v/>
      </c>
      <c r="BN25" s="47" t="str">
        <f>IF('Res Rent Roll'!$B25="","",IF(Rents!BN$3&lt;'Res Rent Roll'!$J25,'Res Rent Roll'!$H25*'Res Rent Roll'!$C25*(1+'Property Summary'!$L$18)^(Rents!BN$2-1),'Res Rent Roll'!$I25*'Res Rent Roll'!$C25*(1+'Property Summary'!$L$18)^(Rents!BN$2-1)))</f>
        <v/>
      </c>
      <c r="BO25" s="47" t="str">
        <f>IF('Res Rent Roll'!$B25="","",IF(Rents!BO$3&lt;'Res Rent Roll'!$J25,'Res Rent Roll'!$H25*'Res Rent Roll'!$C25*(1+'Property Summary'!$L$18)^(Rents!BO$2-1),'Res Rent Roll'!$I25*'Res Rent Roll'!$C25*(1+'Property Summary'!$L$18)^(Rents!BO$2-1)))</f>
        <v/>
      </c>
      <c r="BP25" s="47" t="str">
        <f>IF('Res Rent Roll'!$B25="","",IF(Rents!BP$3&lt;'Res Rent Roll'!$J25,'Res Rent Roll'!$H25*'Res Rent Roll'!$C25*(1+'Property Summary'!$L$18)^(Rents!BP$2-1),'Res Rent Roll'!$I25*'Res Rent Roll'!$C25*(1+'Property Summary'!$L$18)^(Rents!BP$2-1)))</f>
        <v/>
      </c>
      <c r="BQ25" s="47" t="str">
        <f>IF('Res Rent Roll'!$B25="","",IF(Rents!BQ$3&lt;'Res Rent Roll'!$J25,'Res Rent Roll'!$H25*'Res Rent Roll'!$C25*(1+'Property Summary'!$L$18)^(Rents!BQ$2-1),'Res Rent Roll'!$I25*'Res Rent Roll'!$C25*(1+'Property Summary'!$L$18)^(Rents!BQ$2-1)))</f>
        <v/>
      </c>
      <c r="BR25" s="47" t="str">
        <f>IF('Res Rent Roll'!$B25="","",IF(Rents!BR$3&lt;'Res Rent Roll'!$J25,'Res Rent Roll'!$H25*'Res Rent Roll'!$C25*(1+'Property Summary'!$L$18)^(Rents!BR$2-1),'Res Rent Roll'!$I25*'Res Rent Roll'!$C25*(1+'Property Summary'!$L$18)^(Rents!BR$2-1)))</f>
        <v/>
      </c>
      <c r="BS25" s="47" t="str">
        <f>IF('Res Rent Roll'!$B25="","",IF(Rents!BS$3&lt;'Res Rent Roll'!$J25,'Res Rent Roll'!$H25*'Res Rent Roll'!$C25*(1+'Property Summary'!$L$18)^(Rents!BS$2-1),'Res Rent Roll'!$I25*'Res Rent Roll'!$C25*(1+'Property Summary'!$L$18)^(Rents!BS$2-1)))</f>
        <v/>
      </c>
      <c r="BT25" s="47" t="str">
        <f>IF('Res Rent Roll'!$B25="","",IF(Rents!BT$3&lt;'Res Rent Roll'!$J25,'Res Rent Roll'!$H25*'Res Rent Roll'!$C25*(1+'Property Summary'!$L$18)^(Rents!BT$2-1),'Res Rent Roll'!$I25*'Res Rent Roll'!$C25*(1+'Property Summary'!$L$18)^(Rents!BT$2-1)))</f>
        <v/>
      </c>
      <c r="BU25" s="47" t="str">
        <f>IF('Res Rent Roll'!$B25="","",IF(Rents!BU$3&lt;'Res Rent Roll'!$J25,'Res Rent Roll'!$H25*'Res Rent Roll'!$C25*(1+'Property Summary'!$L$18)^(Rents!BU$2-1),'Res Rent Roll'!$I25*'Res Rent Roll'!$C25*(1+'Property Summary'!$L$18)^(Rents!BU$2-1)))</f>
        <v/>
      </c>
      <c r="BV25" s="47" t="str">
        <f>IF('Res Rent Roll'!$B25="","",IF(Rents!BV$3&lt;'Res Rent Roll'!$J25,'Res Rent Roll'!$H25*'Res Rent Roll'!$C25*(1+'Property Summary'!$L$18)^(Rents!BV$2-1),'Res Rent Roll'!$I25*'Res Rent Roll'!$C25*(1+'Property Summary'!$L$18)^(Rents!BV$2-1)))</f>
        <v/>
      </c>
      <c r="BW25" s="47" t="str">
        <f>IF('Res Rent Roll'!$B25="","",IF(Rents!BW$3&lt;'Res Rent Roll'!$J25,'Res Rent Roll'!$H25*'Res Rent Roll'!$C25*(1+'Property Summary'!$L$18)^(Rents!BW$2-1),'Res Rent Roll'!$I25*'Res Rent Roll'!$C25*(1+'Property Summary'!$L$18)^(Rents!BW$2-1)))</f>
        <v/>
      </c>
      <c r="BX25" s="47" t="str">
        <f>IF('Res Rent Roll'!$B25="","",IF(Rents!BX$3&lt;'Res Rent Roll'!$J25,'Res Rent Roll'!$H25*'Res Rent Roll'!$C25*(1+'Property Summary'!$L$18)^(Rents!BX$2-1),'Res Rent Roll'!$I25*'Res Rent Roll'!$C25*(1+'Property Summary'!$L$18)^(Rents!BX$2-1)))</f>
        <v/>
      </c>
      <c r="BY25" s="47" t="str">
        <f>IF('Res Rent Roll'!$B25="","",IF(Rents!BY$3&lt;'Res Rent Roll'!$J25,'Res Rent Roll'!$H25*'Res Rent Roll'!$C25*(1+'Property Summary'!$L$18)^(Rents!BY$2-1),'Res Rent Roll'!$I25*'Res Rent Roll'!$C25*(1+'Property Summary'!$L$18)^(Rents!BY$2-1)))</f>
        <v/>
      </c>
      <c r="BZ25" s="47" t="str">
        <f>IF('Res Rent Roll'!$B25="","",IF(Rents!BZ$3&lt;'Res Rent Roll'!$J25,'Res Rent Roll'!$H25*'Res Rent Roll'!$C25*(1+'Property Summary'!$L$18)^(Rents!BZ$2-1),'Res Rent Roll'!$I25*'Res Rent Roll'!$C25*(1+'Property Summary'!$L$18)^(Rents!BZ$2-1)))</f>
        <v/>
      </c>
      <c r="CA25" s="47" t="str">
        <f>IF('Res Rent Roll'!$B25="","",IF(Rents!CA$3&lt;'Res Rent Roll'!$J25,'Res Rent Roll'!$H25*'Res Rent Roll'!$C25*(1+'Property Summary'!$L$18)^(Rents!CA$2-1),'Res Rent Roll'!$I25*'Res Rent Roll'!$C25*(1+'Property Summary'!$L$18)^(Rents!CA$2-1)))</f>
        <v/>
      </c>
      <c r="CB25" s="47" t="str">
        <f>IF('Res Rent Roll'!$B25="","",IF(Rents!CB$3&lt;'Res Rent Roll'!$J25,'Res Rent Roll'!$H25*'Res Rent Roll'!$C25*(1+'Property Summary'!$L$18)^(Rents!CB$2-1),'Res Rent Roll'!$I25*'Res Rent Roll'!$C25*(1+'Property Summary'!$L$18)^(Rents!CB$2-1)))</f>
        <v/>
      </c>
      <c r="CC25" s="47" t="str">
        <f>IF('Res Rent Roll'!$B25="","",IF(Rents!CC$3&lt;'Res Rent Roll'!$J25,'Res Rent Roll'!$H25*'Res Rent Roll'!$C25*(1+'Property Summary'!$L$18)^(Rents!CC$2-1),'Res Rent Roll'!$I25*'Res Rent Roll'!$C25*(1+'Property Summary'!$L$18)^(Rents!CC$2-1)))</f>
        <v/>
      </c>
      <c r="CD25" s="47" t="str">
        <f>IF('Res Rent Roll'!$B25="","",IF(Rents!CD$3&lt;'Res Rent Roll'!$J25,'Res Rent Roll'!$H25*'Res Rent Roll'!$C25*(1+'Property Summary'!$L$18)^(Rents!CD$2-1),'Res Rent Roll'!$I25*'Res Rent Roll'!$C25*(1+'Property Summary'!$L$18)^(Rents!CD$2-1)))</f>
        <v/>
      </c>
      <c r="CE25" s="47" t="str">
        <f>IF('Res Rent Roll'!$B25="","",IF(Rents!CE$3&lt;'Res Rent Roll'!$J25,'Res Rent Roll'!$H25*'Res Rent Roll'!$C25*(1+'Property Summary'!$L$18)^(Rents!CE$2-1),'Res Rent Roll'!$I25*'Res Rent Roll'!$C25*(1+'Property Summary'!$L$18)^(Rents!CE$2-1)))</f>
        <v/>
      </c>
      <c r="CF25" s="47" t="str">
        <f>IF('Res Rent Roll'!$B25="","",IF(Rents!CF$3&lt;'Res Rent Roll'!$J25,'Res Rent Roll'!$H25*'Res Rent Roll'!$C25*(1+'Property Summary'!$L$18)^(Rents!CF$2-1),'Res Rent Roll'!$I25*'Res Rent Roll'!$C25*(1+'Property Summary'!$L$18)^(Rents!CF$2-1)))</f>
        <v/>
      </c>
      <c r="CG25" s="47" t="str">
        <f>IF('Res Rent Roll'!$B25="","",IF(Rents!CG$3&lt;'Res Rent Roll'!$J25,'Res Rent Roll'!$H25*'Res Rent Roll'!$C25*(1+'Property Summary'!$L$18)^(Rents!CG$2-1),'Res Rent Roll'!$I25*'Res Rent Roll'!$C25*(1+'Property Summary'!$L$18)^(Rents!CG$2-1)))</f>
        <v/>
      </c>
      <c r="CH25" s="47" t="str">
        <f>IF('Res Rent Roll'!$B25="","",IF(Rents!CH$3&lt;'Res Rent Roll'!$J25,'Res Rent Roll'!$H25*'Res Rent Roll'!$C25*(1+'Property Summary'!$L$18)^(Rents!CH$2-1),'Res Rent Roll'!$I25*'Res Rent Roll'!$C25*(1+'Property Summary'!$L$18)^(Rents!CH$2-1)))</f>
        <v/>
      </c>
      <c r="CI25" s="47" t="str">
        <f>IF('Res Rent Roll'!$B25="","",IF(Rents!CI$3&lt;'Res Rent Roll'!$J25,'Res Rent Roll'!$H25*'Res Rent Roll'!$C25*(1+'Property Summary'!$L$18)^(Rents!CI$2-1),'Res Rent Roll'!$I25*'Res Rent Roll'!$C25*(1+'Property Summary'!$L$18)^(Rents!CI$2-1)))</f>
        <v/>
      </c>
      <c r="CJ25" s="47" t="str">
        <f>IF('Res Rent Roll'!$B25="","",IF(Rents!CJ$3&lt;'Res Rent Roll'!$J25,'Res Rent Roll'!$H25*'Res Rent Roll'!$C25*(1+'Property Summary'!$L$18)^(Rents!CJ$2-1),'Res Rent Roll'!$I25*'Res Rent Roll'!$C25*(1+'Property Summary'!$L$18)^(Rents!CJ$2-1)))</f>
        <v/>
      </c>
      <c r="CK25" s="47" t="str">
        <f>IF('Res Rent Roll'!$B25="","",IF(Rents!CK$3&lt;'Res Rent Roll'!$J25,'Res Rent Roll'!$H25*'Res Rent Roll'!$C25*(1+'Property Summary'!$L$18)^(Rents!CK$2-1),'Res Rent Roll'!$I25*'Res Rent Roll'!$C25*(1+'Property Summary'!$L$18)^(Rents!CK$2-1)))</f>
        <v/>
      </c>
      <c r="CL25" s="47" t="str">
        <f>IF('Res Rent Roll'!$B25="","",IF(Rents!CL$3&lt;'Res Rent Roll'!$J25,'Res Rent Roll'!$H25*'Res Rent Roll'!$C25*(1+'Property Summary'!$L$18)^(Rents!CL$2-1),'Res Rent Roll'!$I25*'Res Rent Roll'!$C25*(1+'Property Summary'!$L$18)^(Rents!CL$2-1)))</f>
        <v/>
      </c>
      <c r="CM25" s="47" t="str">
        <f>IF('Res Rent Roll'!$B25="","",IF(Rents!CM$3&lt;'Res Rent Roll'!$J25,'Res Rent Roll'!$H25*'Res Rent Roll'!$C25*(1+'Property Summary'!$L$18)^(Rents!CM$2-1),'Res Rent Roll'!$I25*'Res Rent Roll'!$C25*(1+'Property Summary'!$L$18)^(Rents!CM$2-1)))</f>
        <v/>
      </c>
      <c r="CN25" s="47" t="str">
        <f>IF('Res Rent Roll'!$B25="","",IF(Rents!CN$3&lt;'Res Rent Roll'!$J25,'Res Rent Roll'!$H25*'Res Rent Roll'!$C25*(1+'Property Summary'!$L$18)^(Rents!CN$2-1),'Res Rent Roll'!$I25*'Res Rent Roll'!$C25*(1+'Property Summary'!$L$18)^(Rents!CN$2-1)))</f>
        <v/>
      </c>
      <c r="CO25" s="47" t="str">
        <f>IF('Res Rent Roll'!$B25="","",IF(Rents!CO$3&lt;'Res Rent Roll'!$J25,'Res Rent Roll'!$H25*'Res Rent Roll'!$C25*(1+'Property Summary'!$L$18)^(Rents!CO$2-1),'Res Rent Roll'!$I25*'Res Rent Roll'!$C25*(1+'Property Summary'!$L$18)^(Rents!CO$2-1)))</f>
        <v/>
      </c>
      <c r="CP25" s="47" t="str">
        <f>IF('Res Rent Roll'!$B25="","",IF(Rents!CP$3&lt;'Res Rent Roll'!$J25,'Res Rent Roll'!$H25*'Res Rent Roll'!$C25*(1+'Property Summary'!$L$18)^(Rents!CP$2-1),'Res Rent Roll'!$I25*'Res Rent Roll'!$C25*(1+'Property Summary'!$L$18)^(Rents!CP$2-1)))</f>
        <v/>
      </c>
      <c r="CQ25" s="47" t="str">
        <f>IF('Res Rent Roll'!$B25="","",IF(Rents!CQ$3&lt;'Res Rent Roll'!$J25,'Res Rent Roll'!$H25*'Res Rent Roll'!$C25*(1+'Property Summary'!$L$18)^(Rents!CQ$2-1),'Res Rent Roll'!$I25*'Res Rent Roll'!$C25*(1+'Property Summary'!$L$18)^(Rents!CQ$2-1)))</f>
        <v/>
      </c>
      <c r="CR25" s="47" t="str">
        <f>IF('Res Rent Roll'!$B25="","",IF(Rents!CR$3&lt;'Res Rent Roll'!$J25,'Res Rent Roll'!$H25*'Res Rent Roll'!$C25*(1+'Property Summary'!$L$18)^(Rents!CR$2-1),'Res Rent Roll'!$I25*'Res Rent Roll'!$C25*(1+'Property Summary'!$L$18)^(Rents!CR$2-1)))</f>
        <v/>
      </c>
      <c r="CS25" s="47" t="str">
        <f>IF('Res Rent Roll'!$B25="","",IF(Rents!CS$3&lt;'Res Rent Roll'!$J25,'Res Rent Roll'!$H25*'Res Rent Roll'!$C25*(1+'Property Summary'!$L$18)^(Rents!CS$2-1),'Res Rent Roll'!$I25*'Res Rent Roll'!$C25*(1+'Property Summary'!$L$18)^(Rents!CS$2-1)))</f>
        <v/>
      </c>
      <c r="CT25" s="47" t="str">
        <f>IF('Res Rent Roll'!$B25="","",IF(Rents!CT$3&lt;'Res Rent Roll'!$J25,'Res Rent Roll'!$H25*'Res Rent Roll'!$C25*(1+'Property Summary'!$L$18)^(Rents!CT$2-1),'Res Rent Roll'!$I25*'Res Rent Roll'!$C25*(1+'Property Summary'!$L$18)^(Rents!CT$2-1)))</f>
        <v/>
      </c>
      <c r="CU25" s="47" t="str">
        <f>IF('Res Rent Roll'!$B25="","",IF(Rents!CU$3&lt;'Res Rent Roll'!$J25,'Res Rent Roll'!$H25*'Res Rent Roll'!$C25*(1+'Property Summary'!$L$18)^(Rents!CU$2-1),'Res Rent Roll'!$I25*'Res Rent Roll'!$C25*(1+'Property Summary'!$L$18)^(Rents!CU$2-1)))</f>
        <v/>
      </c>
      <c r="CV25" s="47" t="str">
        <f>IF('Res Rent Roll'!$B25="","",IF(Rents!CV$3&lt;'Res Rent Roll'!$J25,'Res Rent Roll'!$H25*'Res Rent Roll'!$C25*(1+'Property Summary'!$L$18)^(Rents!CV$2-1),'Res Rent Roll'!$I25*'Res Rent Roll'!$C25*(1+'Property Summary'!$L$18)^(Rents!CV$2-1)))</f>
        <v/>
      </c>
      <c r="CW25" s="47" t="str">
        <f>IF('Res Rent Roll'!$B25="","",IF(Rents!CW$3&lt;'Res Rent Roll'!$J25,'Res Rent Roll'!$H25*'Res Rent Roll'!$C25*(1+'Property Summary'!$L$18)^(Rents!CW$2-1),'Res Rent Roll'!$I25*'Res Rent Roll'!$C25*(1+'Property Summary'!$L$18)^(Rents!CW$2-1)))</f>
        <v/>
      </c>
      <c r="CX25" s="47" t="str">
        <f>IF('Res Rent Roll'!$B25="","",IF(Rents!CX$3&lt;'Res Rent Roll'!$J25,'Res Rent Roll'!$H25*'Res Rent Roll'!$C25*(1+'Property Summary'!$L$18)^(Rents!CX$2-1),'Res Rent Roll'!$I25*'Res Rent Roll'!$C25*(1+'Property Summary'!$L$18)^(Rents!CX$2-1)))</f>
        <v/>
      </c>
      <c r="CY25" s="47" t="str">
        <f>IF('Res Rent Roll'!$B25="","",IF(Rents!CY$3&lt;'Res Rent Roll'!$J25,'Res Rent Roll'!$H25*'Res Rent Roll'!$C25*(1+'Property Summary'!$L$18)^(Rents!CY$2-1),'Res Rent Roll'!$I25*'Res Rent Roll'!$C25*(1+'Property Summary'!$L$18)^(Rents!CY$2-1)))</f>
        <v/>
      </c>
      <c r="CZ25" s="47" t="str">
        <f>IF('Res Rent Roll'!$B25="","",IF(Rents!CZ$3&lt;'Res Rent Roll'!$J25,'Res Rent Roll'!$H25*'Res Rent Roll'!$C25*(1+'Property Summary'!$L$18)^(Rents!CZ$2-1),'Res Rent Roll'!$I25*'Res Rent Roll'!$C25*(1+'Property Summary'!$L$18)^(Rents!CZ$2-1)))</f>
        <v/>
      </c>
      <c r="DA25" s="47" t="str">
        <f>IF('Res Rent Roll'!$B25="","",IF(Rents!DA$3&lt;'Res Rent Roll'!$J25,'Res Rent Roll'!$H25*'Res Rent Roll'!$C25*(1+'Property Summary'!$L$18)^(Rents!DA$2-1),'Res Rent Roll'!$I25*'Res Rent Roll'!$C25*(1+'Property Summary'!$L$18)^(Rents!DA$2-1)))</f>
        <v/>
      </c>
      <c r="DB25" s="47" t="str">
        <f>IF('Res Rent Roll'!$B25="","",IF(Rents!DB$3&lt;'Res Rent Roll'!$J25,'Res Rent Roll'!$H25*'Res Rent Roll'!$C25*(1+'Property Summary'!$L$18)^(Rents!DB$2-1),'Res Rent Roll'!$I25*'Res Rent Roll'!$C25*(1+'Property Summary'!$L$18)^(Rents!DB$2-1)))</f>
        <v/>
      </c>
      <c r="DC25" s="47" t="str">
        <f>IF('Res Rent Roll'!$B25="","",IF(Rents!DC$3&lt;'Res Rent Roll'!$J25,'Res Rent Roll'!$H25*'Res Rent Roll'!$C25*(1+'Property Summary'!$L$18)^(Rents!DC$2-1),'Res Rent Roll'!$I25*'Res Rent Roll'!$C25*(1+'Property Summary'!$L$18)^(Rents!DC$2-1)))</f>
        <v/>
      </c>
      <c r="DD25" s="47" t="str">
        <f>IF('Res Rent Roll'!$B25="","",IF(Rents!DD$3&lt;'Res Rent Roll'!$J25,'Res Rent Roll'!$H25*'Res Rent Roll'!$C25*(1+'Property Summary'!$L$18)^(Rents!DD$2-1),'Res Rent Roll'!$I25*'Res Rent Roll'!$C25*(1+'Property Summary'!$L$18)^(Rents!DD$2-1)))</f>
        <v/>
      </c>
      <c r="DE25" s="47" t="str">
        <f>IF('Res Rent Roll'!$B25="","",IF(Rents!DE$3&lt;'Res Rent Roll'!$J25,'Res Rent Roll'!$H25*'Res Rent Roll'!$C25*(1+'Property Summary'!$L$18)^(Rents!DE$2-1),'Res Rent Roll'!$I25*'Res Rent Roll'!$C25*(1+'Property Summary'!$L$18)^(Rents!DE$2-1)))</f>
        <v/>
      </c>
      <c r="DF25" s="47" t="str">
        <f>IF('Res Rent Roll'!$B25="","",IF(Rents!DF$3&lt;'Res Rent Roll'!$J25,'Res Rent Roll'!$H25*'Res Rent Roll'!$C25*(1+'Property Summary'!$L$18)^(Rents!DF$2-1),'Res Rent Roll'!$I25*'Res Rent Roll'!$C25*(1+'Property Summary'!$L$18)^(Rents!DF$2-1)))</f>
        <v/>
      </c>
      <c r="DG25" s="47" t="str">
        <f>IF('Res Rent Roll'!$B25="","",IF(Rents!DG$3&lt;'Res Rent Roll'!$J25,'Res Rent Roll'!$H25*'Res Rent Roll'!$C25*(1+'Property Summary'!$L$18)^(Rents!DG$2-1),'Res Rent Roll'!$I25*'Res Rent Roll'!$C25*(1+'Property Summary'!$L$18)^(Rents!DG$2-1)))</f>
        <v/>
      </c>
      <c r="DH25" s="47" t="str">
        <f>IF('Res Rent Roll'!$B25="","",IF(Rents!DH$3&lt;'Res Rent Roll'!$J25,'Res Rent Roll'!$H25*'Res Rent Roll'!$C25*(1+'Property Summary'!$L$18)^(Rents!DH$2-1),'Res Rent Roll'!$I25*'Res Rent Roll'!$C25*(1+'Property Summary'!$L$18)^(Rents!DH$2-1)))</f>
        <v/>
      </c>
      <c r="DI25" s="47" t="str">
        <f>IF('Res Rent Roll'!$B25="","",IF(Rents!DI$3&lt;'Res Rent Roll'!$J25,'Res Rent Roll'!$H25*'Res Rent Roll'!$C25*(1+'Property Summary'!$L$18)^(Rents!DI$2-1),'Res Rent Roll'!$I25*'Res Rent Roll'!$C25*(1+'Property Summary'!$L$18)^(Rents!DI$2-1)))</f>
        <v/>
      </c>
      <c r="DJ25" s="47" t="str">
        <f>IF('Res Rent Roll'!$B25="","",IF(Rents!DJ$3&lt;'Res Rent Roll'!$J25,'Res Rent Roll'!$H25*'Res Rent Roll'!$C25*(1+'Property Summary'!$L$18)^(Rents!DJ$2-1),'Res Rent Roll'!$I25*'Res Rent Roll'!$C25*(1+'Property Summary'!$L$18)^(Rents!DJ$2-1)))</f>
        <v/>
      </c>
      <c r="DK25" s="47" t="str">
        <f>IF('Res Rent Roll'!$B25="","",IF(Rents!DK$3&lt;'Res Rent Roll'!$J25,'Res Rent Roll'!$H25*'Res Rent Roll'!$C25*(1+'Property Summary'!$L$18)^(Rents!DK$2-1),'Res Rent Roll'!$I25*'Res Rent Roll'!$C25*(1+'Property Summary'!$L$18)^(Rents!DK$2-1)))</f>
        <v/>
      </c>
      <c r="DL25" s="47" t="str">
        <f>IF('Res Rent Roll'!$B25="","",IF(Rents!DL$3&lt;'Res Rent Roll'!$J25,'Res Rent Roll'!$H25*'Res Rent Roll'!$C25*(1+'Property Summary'!$L$18)^(Rents!DL$2-1),'Res Rent Roll'!$I25*'Res Rent Roll'!$C25*(1+'Property Summary'!$L$18)^(Rents!DL$2-1)))</f>
        <v/>
      </c>
      <c r="DM25" s="47" t="str">
        <f>IF('Res Rent Roll'!$B25="","",IF(Rents!DM$3&lt;'Res Rent Roll'!$J25,'Res Rent Roll'!$H25*'Res Rent Roll'!$C25*(1+'Property Summary'!$L$18)^(Rents!DM$2-1),'Res Rent Roll'!$I25*'Res Rent Roll'!$C25*(1+'Property Summary'!$L$18)^(Rents!DM$2-1)))</f>
        <v/>
      </c>
      <c r="DN25" s="47" t="str">
        <f>IF('Res Rent Roll'!$B25="","",IF(Rents!DN$3&lt;'Res Rent Roll'!$J25,'Res Rent Roll'!$H25*'Res Rent Roll'!$C25*(1+'Property Summary'!$L$18)^(Rents!DN$2-1),'Res Rent Roll'!$I25*'Res Rent Roll'!$C25*(1+'Property Summary'!$L$18)^(Rents!DN$2-1)))</f>
        <v/>
      </c>
      <c r="DO25" s="47" t="str">
        <f>IF('Res Rent Roll'!$B25="","",IF(Rents!DO$3&lt;'Res Rent Roll'!$J25,'Res Rent Roll'!$H25*'Res Rent Roll'!$C25*(1+'Property Summary'!$L$18)^(Rents!DO$2-1),'Res Rent Roll'!$I25*'Res Rent Roll'!$C25*(1+'Property Summary'!$L$18)^(Rents!DO$2-1)))</f>
        <v/>
      </c>
      <c r="DP25" s="47" t="str">
        <f>IF('Res Rent Roll'!$B25="","",IF(Rents!DP$3&lt;'Res Rent Roll'!$J25,'Res Rent Roll'!$H25*'Res Rent Roll'!$C25*(1+'Property Summary'!$L$18)^(Rents!DP$2-1),'Res Rent Roll'!$I25*'Res Rent Roll'!$C25*(1+'Property Summary'!$L$18)^(Rents!DP$2-1)))</f>
        <v/>
      </c>
      <c r="DQ25" s="47" t="str">
        <f>IF('Res Rent Roll'!$B25="","",IF(Rents!DQ$3&lt;'Res Rent Roll'!$J25,'Res Rent Roll'!$H25*'Res Rent Roll'!$C25*(1+'Property Summary'!$L$18)^(Rents!DQ$2-1),'Res Rent Roll'!$I25*'Res Rent Roll'!$C25*(1+'Property Summary'!$L$18)^(Rents!DQ$2-1)))</f>
        <v/>
      </c>
      <c r="DR25" s="47" t="str">
        <f>IF('Res Rent Roll'!$B25="","",IF(Rents!DR$3&lt;'Res Rent Roll'!$J25,'Res Rent Roll'!$H25*'Res Rent Roll'!$C25*(1+'Property Summary'!$L$18)^(Rents!DR$2-1),'Res Rent Roll'!$I25*'Res Rent Roll'!$C25*(1+'Property Summary'!$L$18)^(Rents!DR$2-1)))</f>
        <v/>
      </c>
      <c r="DS25" s="47" t="str">
        <f>IF('Res Rent Roll'!$B25="","",IF(Rents!DS$3&lt;'Res Rent Roll'!$J25,'Res Rent Roll'!$H25*'Res Rent Roll'!$C25*(1+'Property Summary'!$L$18)^(Rents!DS$2-1),'Res Rent Roll'!$I25*'Res Rent Roll'!$C25*(1+'Property Summary'!$L$18)^(Rents!DS$2-1)))</f>
        <v/>
      </c>
      <c r="DT25" s="47" t="str">
        <f>IF('Res Rent Roll'!$B25="","",IF(Rents!DT$3&lt;'Res Rent Roll'!$J25,'Res Rent Roll'!$H25*'Res Rent Roll'!$C25*(1+'Property Summary'!$L$18)^(Rents!DT$2-1),'Res Rent Roll'!$I25*'Res Rent Roll'!$C25*(1+'Property Summary'!$L$18)^(Rents!DT$2-1)))</f>
        <v/>
      </c>
      <c r="DU25" s="47" t="str">
        <f>IF('Res Rent Roll'!$B25="","",IF(Rents!DU$3&lt;'Res Rent Roll'!$J25,'Res Rent Roll'!$H25*'Res Rent Roll'!$C25*(1+'Property Summary'!$L$18)^(Rents!DU$2-1),'Res Rent Roll'!$I25*'Res Rent Roll'!$C25*(1+'Property Summary'!$L$18)^(Rents!DU$2-1)))</f>
        <v/>
      </c>
      <c r="DV25" s="47" t="str">
        <f>IF('Res Rent Roll'!$B25="","",IF(Rents!DV$3&lt;'Res Rent Roll'!$J25,'Res Rent Roll'!$H25*'Res Rent Roll'!$C25*(1+'Property Summary'!$L$18)^(Rents!DV$2-1),'Res Rent Roll'!$I25*'Res Rent Roll'!$C25*(1+'Property Summary'!$L$18)^(Rents!DV$2-1)))</f>
        <v/>
      </c>
      <c r="DW25" s="47" t="str">
        <f>IF('Res Rent Roll'!$B25="","",IF(Rents!DW$3&lt;'Res Rent Roll'!$J25,'Res Rent Roll'!$H25*'Res Rent Roll'!$C25*(1+'Property Summary'!$L$18)^(Rents!DW$2-1),'Res Rent Roll'!$I25*'Res Rent Roll'!$C25*(1+'Property Summary'!$L$18)^(Rents!DW$2-1)))</f>
        <v/>
      </c>
      <c r="DX25" s="47" t="str">
        <f>IF('Res Rent Roll'!$B25="","",IF(Rents!DX$3&lt;'Res Rent Roll'!$J25,'Res Rent Roll'!$H25*'Res Rent Roll'!$C25*(1+'Property Summary'!$L$18)^(Rents!DX$2-1),'Res Rent Roll'!$I25*'Res Rent Roll'!$C25*(1+'Property Summary'!$L$18)^(Rents!DX$2-1)))</f>
        <v/>
      </c>
      <c r="DY25" s="47" t="str">
        <f>IF('Res Rent Roll'!$B25="","",IF(Rents!DY$3&lt;'Res Rent Roll'!$J25,'Res Rent Roll'!$H25*'Res Rent Roll'!$C25*(1+'Property Summary'!$L$18)^(Rents!DY$2-1),'Res Rent Roll'!$I25*'Res Rent Roll'!$C25*(1+'Property Summary'!$L$18)^(Rents!DY$2-1)))</f>
        <v/>
      </c>
      <c r="DZ25" s="47" t="str">
        <f>IF('Res Rent Roll'!$B25="","",IF(Rents!DZ$3&lt;'Res Rent Roll'!$J25,'Res Rent Roll'!$H25*'Res Rent Roll'!$C25*(1+'Property Summary'!$L$18)^(Rents!DZ$2-1),'Res Rent Roll'!$I25*'Res Rent Roll'!$C25*(1+'Property Summary'!$L$18)^(Rents!DZ$2-1)))</f>
        <v/>
      </c>
      <c r="EA25" s="47" t="str">
        <f>IF('Res Rent Roll'!$B25="","",IF(Rents!EA$3&lt;'Res Rent Roll'!$J25,'Res Rent Roll'!$H25*'Res Rent Roll'!$C25*(1+'Property Summary'!$L$18)^(Rents!EA$2-1),'Res Rent Roll'!$I25*'Res Rent Roll'!$C25*(1+'Property Summary'!$L$18)^(Rents!EA$2-1)))</f>
        <v/>
      </c>
      <c r="EB25" s="47" t="str">
        <f>IF('Res Rent Roll'!$B25="","",IF(Rents!EB$3&lt;'Res Rent Roll'!$J25,'Res Rent Roll'!$H25*'Res Rent Roll'!$C25*(1+'Property Summary'!$L$18)^(Rents!EB$2-1),'Res Rent Roll'!$I25*'Res Rent Roll'!$C25*(1+'Property Summary'!$L$18)^(Rents!EB$2-1)))</f>
        <v/>
      </c>
      <c r="EC25" s="47" t="str">
        <f>IF('Res Rent Roll'!$B25="","",IF(Rents!EC$3&lt;'Res Rent Roll'!$J25,'Res Rent Roll'!$H25*'Res Rent Roll'!$C25*(1+'Property Summary'!$L$18)^(Rents!EC$2-1),'Res Rent Roll'!$I25*'Res Rent Roll'!$C25*(1+'Property Summary'!$L$18)^(Rents!EC$2-1)))</f>
        <v/>
      </c>
      <c r="ED25" s="47" t="str">
        <f>IF('Res Rent Roll'!$B25="","",IF(Rents!ED$3&lt;'Res Rent Roll'!$J25,'Res Rent Roll'!$H25*'Res Rent Roll'!$C25*(1+'Property Summary'!$L$18)^(Rents!ED$2-1),'Res Rent Roll'!$I25*'Res Rent Roll'!$C25*(1+'Property Summary'!$L$18)^(Rents!ED$2-1)))</f>
        <v/>
      </c>
      <c r="EE25" s="47" t="str">
        <f>IF('Res Rent Roll'!$B25="","",IF(Rents!EE$3&lt;'Res Rent Roll'!$J25,'Res Rent Roll'!$H25*'Res Rent Roll'!$C25*(1+'Property Summary'!$L$18)^(Rents!EE$2-1),'Res Rent Roll'!$I25*'Res Rent Roll'!$C25*(1+'Property Summary'!$L$18)^(Rents!EE$2-1)))</f>
        <v/>
      </c>
      <c r="EF25" s="47" t="str">
        <f>IF('Res Rent Roll'!$B25="","",IF(Rents!EF$3&lt;'Res Rent Roll'!$J25,'Res Rent Roll'!$H25*'Res Rent Roll'!$C25*(1+'Property Summary'!$L$18)^(Rents!EF$2-1),'Res Rent Roll'!$I25*'Res Rent Roll'!$C25*(1+'Property Summary'!$L$18)^(Rents!EF$2-1)))</f>
        <v/>
      </c>
      <c r="EG25" s="47" t="str">
        <f>IF('Res Rent Roll'!$B25="","",IF(Rents!EG$3&lt;'Res Rent Roll'!$J25,'Res Rent Roll'!$H25*'Res Rent Roll'!$C25*(1+'Property Summary'!$L$18)^(Rents!EG$2-1),'Res Rent Roll'!$I25*'Res Rent Roll'!$C25*(1+'Property Summary'!$L$18)^(Rents!EG$2-1)))</f>
        <v/>
      </c>
      <c r="EH25" s="47" t="str">
        <f>IF('Res Rent Roll'!$B25="","",IF(Rents!EH$3&lt;'Res Rent Roll'!$J25,'Res Rent Roll'!$H25*'Res Rent Roll'!$C25*(1+'Property Summary'!$L$18)^(Rents!EH$2-1),'Res Rent Roll'!$I25*'Res Rent Roll'!$C25*(1+'Property Summary'!$L$18)^(Rents!EH$2-1)))</f>
        <v/>
      </c>
      <c r="EI25" s="47" t="str">
        <f>IF('Res Rent Roll'!$B25="","",IF(Rents!EI$3&lt;'Res Rent Roll'!$J25,'Res Rent Roll'!$H25*'Res Rent Roll'!$C25*(1+'Property Summary'!$L$18)^(Rents!EI$2-1),'Res Rent Roll'!$I25*'Res Rent Roll'!$C25*(1+'Property Summary'!$L$18)^(Rents!EI$2-1)))</f>
        <v/>
      </c>
      <c r="EJ25" s="47" t="str">
        <f>IF('Res Rent Roll'!$B25="","",IF(Rents!EJ$3&lt;'Res Rent Roll'!$J25,'Res Rent Roll'!$H25*'Res Rent Roll'!$C25*(1+'Property Summary'!$L$18)^(Rents!EJ$2-1),'Res Rent Roll'!$I25*'Res Rent Roll'!$C25*(1+'Property Summary'!$L$18)^(Rents!EJ$2-1)))</f>
        <v/>
      </c>
      <c r="EK25" s="47" t="str">
        <f>IF('Res Rent Roll'!$B25="","",IF(Rents!EK$3&lt;'Res Rent Roll'!$J25,'Res Rent Roll'!$H25*'Res Rent Roll'!$C25*(1+'Property Summary'!$L$18)^(Rents!EK$2-1),'Res Rent Roll'!$I25*'Res Rent Roll'!$C25*(1+'Property Summary'!$L$18)^(Rents!EK$2-1)))</f>
        <v/>
      </c>
      <c r="EL25" s="47" t="str">
        <f>IF('Res Rent Roll'!$B25="","",IF(Rents!EL$3&lt;'Res Rent Roll'!$J25,'Res Rent Roll'!$H25*'Res Rent Roll'!$C25*(1+'Property Summary'!$L$18)^(Rents!EL$2-1),'Res Rent Roll'!$I25*'Res Rent Roll'!$C25*(1+'Property Summary'!$L$18)^(Rents!EL$2-1)))</f>
        <v/>
      </c>
      <c r="EM25" s="47" t="str">
        <f>IF('Res Rent Roll'!$B25="","",IF(Rents!EM$3&lt;'Res Rent Roll'!$J25,'Res Rent Roll'!$H25*'Res Rent Roll'!$C25*(1+'Property Summary'!$L$18)^(Rents!EM$2-1),'Res Rent Roll'!$I25*'Res Rent Roll'!$C25*(1+'Property Summary'!$L$18)^(Rents!EM$2-1)))</f>
        <v/>
      </c>
      <c r="EN25" s="47" t="str">
        <f>IF('Res Rent Roll'!$B25="","",IF(Rents!EN$3&lt;'Res Rent Roll'!$J25,'Res Rent Roll'!$H25*'Res Rent Roll'!$C25*(1+'Property Summary'!$L$18)^(Rents!EN$2-1),'Res Rent Roll'!$I25*'Res Rent Roll'!$C25*(1+'Property Summary'!$L$18)^(Rents!EN$2-1)))</f>
        <v/>
      </c>
      <c r="EO25" s="47" t="str">
        <f>IF('Res Rent Roll'!$B25="","",IF(Rents!EO$3&lt;'Res Rent Roll'!$J25,'Res Rent Roll'!$H25*'Res Rent Roll'!$C25*(1+'Property Summary'!$L$18)^(Rents!EO$2-1),'Res Rent Roll'!$I25*'Res Rent Roll'!$C25*(1+'Property Summary'!$L$18)^(Rents!EO$2-1)))</f>
        <v/>
      </c>
      <c r="EP25" s="47" t="str">
        <f>IF('Res Rent Roll'!$B25="","",IF(Rents!EP$3&lt;'Res Rent Roll'!$J25,'Res Rent Roll'!$H25*'Res Rent Roll'!$C25*(1+'Property Summary'!$L$18)^(Rents!EP$2-1),'Res Rent Roll'!$I25*'Res Rent Roll'!$C25*(1+'Property Summary'!$L$18)^(Rents!EP$2-1)))</f>
        <v/>
      </c>
      <c r="EQ25" s="47" t="str">
        <f>IF('Res Rent Roll'!$B25="","",IF(Rents!EQ$3&lt;'Res Rent Roll'!$J25,'Res Rent Roll'!$H25*'Res Rent Roll'!$C25*(1+'Property Summary'!$L$18)^(Rents!EQ$2-1),'Res Rent Roll'!$I25*'Res Rent Roll'!$C25*(1+'Property Summary'!$L$18)^(Rents!EQ$2-1)))</f>
        <v/>
      </c>
      <c r="ER25" s="47" t="str">
        <f>IF('Res Rent Roll'!$B25="","",IF(Rents!ER$3&lt;'Res Rent Roll'!$J25,'Res Rent Roll'!$H25*'Res Rent Roll'!$C25*(1+'Property Summary'!$L$18)^(Rents!ER$2-1),'Res Rent Roll'!$I25*'Res Rent Roll'!$C25*(1+'Property Summary'!$L$18)^(Rents!ER$2-1)))</f>
        <v/>
      </c>
      <c r="ES25" s="47" t="str">
        <f>IF('Res Rent Roll'!$B25="","",IF(Rents!ES$3&lt;'Res Rent Roll'!$J25,'Res Rent Roll'!$H25*'Res Rent Roll'!$C25*(1+'Property Summary'!$L$18)^(Rents!ES$2-1),'Res Rent Roll'!$I25*'Res Rent Roll'!$C25*(1+'Property Summary'!$L$18)^(Rents!ES$2-1)))</f>
        <v/>
      </c>
      <c r="ET25" s="47" t="str">
        <f>IF('Res Rent Roll'!$B25="","",IF(Rents!ET$3&lt;'Res Rent Roll'!$J25,'Res Rent Roll'!$H25*'Res Rent Roll'!$C25*(1+'Property Summary'!$L$18)^(Rents!ET$2-1),'Res Rent Roll'!$I25*'Res Rent Roll'!$C25*(1+'Property Summary'!$L$18)^(Rents!ET$2-1)))</f>
        <v/>
      </c>
      <c r="EU25" s="47" t="str">
        <f>IF('Res Rent Roll'!$B25="","",IF(Rents!EU$3&lt;'Res Rent Roll'!$J25,'Res Rent Roll'!$H25*'Res Rent Roll'!$C25*(1+'Property Summary'!$L$18)^(Rents!EU$2-1),'Res Rent Roll'!$I25*'Res Rent Roll'!$C25*(1+'Property Summary'!$L$18)^(Rents!EU$2-1)))</f>
        <v/>
      </c>
      <c r="EV25" s="47" t="str">
        <f>IF('Res Rent Roll'!$B25="","",IF(Rents!EV$3&lt;'Res Rent Roll'!$J25,'Res Rent Roll'!$H25*'Res Rent Roll'!$C25*(1+'Property Summary'!$L$18)^(Rents!EV$2-1),'Res Rent Roll'!$I25*'Res Rent Roll'!$C25*(1+'Property Summary'!$L$18)^(Rents!EV$2-1)))</f>
        <v/>
      </c>
      <c r="EW25" s="47" t="str">
        <f>IF('Res Rent Roll'!$B25="","",IF(Rents!EW$3&lt;'Res Rent Roll'!$J25,'Res Rent Roll'!$H25*'Res Rent Roll'!$C25*(1+'Property Summary'!$L$18)^(Rents!EW$2-1),'Res Rent Roll'!$I25*'Res Rent Roll'!$C25*(1+'Property Summary'!$L$18)^(Rents!EW$2-1)))</f>
        <v/>
      </c>
      <c r="EX25" s="47" t="str">
        <f>IF('Res Rent Roll'!$B25="","",IF(Rents!EX$3&lt;'Res Rent Roll'!$J25,'Res Rent Roll'!$H25*'Res Rent Roll'!$C25*(1+'Property Summary'!$L$18)^(Rents!EX$2-1),'Res Rent Roll'!$I25*'Res Rent Roll'!$C25*(1+'Property Summary'!$L$18)^(Rents!EX$2-1)))</f>
        <v/>
      </c>
      <c r="EY25" s="47" t="str">
        <f>IF('Res Rent Roll'!$B25="","",IF(Rents!EY$3&lt;'Res Rent Roll'!$J25,'Res Rent Roll'!$H25*'Res Rent Roll'!$C25*(1+'Property Summary'!$L$18)^(Rents!EY$2-1),'Res Rent Roll'!$I25*'Res Rent Roll'!$C25*(1+'Property Summary'!$L$18)^(Rents!EY$2-1)))</f>
        <v/>
      </c>
      <c r="EZ25" s="47" t="str">
        <f>IF('Res Rent Roll'!$B25="","",IF(Rents!EZ$3&lt;'Res Rent Roll'!$J25,'Res Rent Roll'!$H25*'Res Rent Roll'!$C25*(1+'Property Summary'!$L$18)^(Rents!EZ$2-1),'Res Rent Roll'!$I25*'Res Rent Roll'!$C25*(1+'Property Summary'!$L$18)^(Rents!EZ$2-1)))</f>
        <v/>
      </c>
      <c r="FA25" s="47" t="str">
        <f>IF('Res Rent Roll'!$B25="","",IF(Rents!FA$3&lt;'Res Rent Roll'!$J25,'Res Rent Roll'!$H25*'Res Rent Roll'!$C25*(1+'Property Summary'!$L$18)^(Rents!FA$2-1),'Res Rent Roll'!$I25*'Res Rent Roll'!$C25*(1+'Property Summary'!$L$18)^(Rents!FA$2-1)))</f>
        <v/>
      </c>
      <c r="FB25" s="47" t="str">
        <f>IF('Res Rent Roll'!$B25="","",IF(Rents!FB$3&lt;'Res Rent Roll'!$J25,'Res Rent Roll'!$H25*'Res Rent Roll'!$C25*(1+'Property Summary'!$L$18)^(Rents!FB$2-1),'Res Rent Roll'!$I25*'Res Rent Roll'!$C25*(1+'Property Summary'!$L$18)^(Rents!FB$2-1)))</f>
        <v/>
      </c>
      <c r="FC25" s="47" t="str">
        <f>IF('Res Rent Roll'!$B25="","",IF(Rents!FC$3&lt;'Res Rent Roll'!$J25,'Res Rent Roll'!$H25*'Res Rent Roll'!$C25*(1+'Property Summary'!$L$18)^(Rents!FC$2-1),'Res Rent Roll'!$I25*'Res Rent Roll'!$C25*(1+'Property Summary'!$L$18)^(Rents!FC$2-1)))</f>
        <v/>
      </c>
      <c r="FD25" s="47" t="str">
        <f>IF('Res Rent Roll'!$B25="","",IF(Rents!FD$3&lt;'Res Rent Roll'!$J25,'Res Rent Roll'!$H25*'Res Rent Roll'!$C25*(1+'Property Summary'!$L$18)^(Rents!FD$2-1),'Res Rent Roll'!$I25*'Res Rent Roll'!$C25*(1+'Property Summary'!$L$18)^(Rents!FD$2-1)))</f>
        <v/>
      </c>
      <c r="FE25" s="47" t="str">
        <f>IF('Res Rent Roll'!$B25="","",IF(Rents!FE$3&lt;'Res Rent Roll'!$J25,'Res Rent Roll'!$H25*'Res Rent Roll'!$C25*(1+'Property Summary'!$L$18)^(Rents!FE$2-1),'Res Rent Roll'!$I25*'Res Rent Roll'!$C25*(1+'Property Summary'!$L$18)^(Rents!FE$2-1)))</f>
        <v/>
      </c>
      <c r="FF25" s="47" t="str">
        <f>IF('Res Rent Roll'!$B25="","",IF(Rents!FF$3&lt;'Res Rent Roll'!$J25,'Res Rent Roll'!$H25*'Res Rent Roll'!$C25*(1+'Property Summary'!$L$18)^(Rents!FF$2-1),'Res Rent Roll'!$I25*'Res Rent Roll'!$C25*(1+'Property Summary'!$L$18)^(Rents!FF$2-1)))</f>
        <v/>
      </c>
      <c r="FG25" s="47" t="str">
        <f>IF('Res Rent Roll'!$B25="","",IF(Rents!FG$3&lt;'Res Rent Roll'!$J25,'Res Rent Roll'!$H25*'Res Rent Roll'!$C25*(1+'Property Summary'!$L$18)^(Rents!FG$2-1),'Res Rent Roll'!$I25*'Res Rent Roll'!$C25*(1+'Property Summary'!$L$18)^(Rents!FG$2-1)))</f>
        <v/>
      </c>
      <c r="FH25" s="47" t="str">
        <f>IF('Res Rent Roll'!$B25="","",IF(Rents!FH$3&lt;'Res Rent Roll'!$J25,'Res Rent Roll'!$H25*'Res Rent Roll'!$C25*(1+'Property Summary'!$L$18)^(Rents!FH$2-1),'Res Rent Roll'!$I25*'Res Rent Roll'!$C25*(1+'Property Summary'!$L$18)^(Rents!FH$2-1)))</f>
        <v/>
      </c>
      <c r="FI25" s="47" t="str">
        <f>IF('Res Rent Roll'!$B25="","",IF(Rents!FI$3&lt;'Res Rent Roll'!$J25,'Res Rent Roll'!$H25*'Res Rent Roll'!$C25*(1+'Property Summary'!$L$18)^(Rents!FI$2-1),'Res Rent Roll'!$I25*'Res Rent Roll'!$C25*(1+'Property Summary'!$L$18)^(Rents!FI$2-1)))</f>
        <v/>
      </c>
      <c r="FJ25" s="47" t="str">
        <f>IF('Res Rent Roll'!$B25="","",IF(Rents!FJ$3&lt;'Res Rent Roll'!$J25,'Res Rent Roll'!$H25*'Res Rent Roll'!$C25*(1+'Property Summary'!$L$18)^(Rents!FJ$2-1),'Res Rent Roll'!$I25*'Res Rent Roll'!$C25*(1+'Property Summary'!$L$18)^(Rents!FJ$2-1)))</f>
        <v/>
      </c>
      <c r="FK25" s="47" t="str">
        <f>IF('Res Rent Roll'!$B25="","",IF(Rents!FK$3&lt;'Res Rent Roll'!$J25,'Res Rent Roll'!$H25*'Res Rent Roll'!$C25*(1+'Property Summary'!$L$18)^(Rents!FK$2-1),'Res Rent Roll'!$I25*'Res Rent Roll'!$C25*(1+'Property Summary'!$L$18)^(Rents!FK$2-1)))</f>
        <v/>
      </c>
      <c r="FL25" s="47" t="str">
        <f>IF('Res Rent Roll'!$B25="","",IF(Rents!FL$3&lt;'Res Rent Roll'!$J25,'Res Rent Roll'!$H25*'Res Rent Roll'!$C25*(1+'Property Summary'!$L$18)^(Rents!FL$2-1),'Res Rent Roll'!$I25*'Res Rent Roll'!$C25*(1+'Property Summary'!$L$18)^(Rents!FL$2-1)))</f>
        <v/>
      </c>
      <c r="FM25" s="47" t="str">
        <f>IF('Res Rent Roll'!$B25="","",IF(Rents!FM$3&lt;'Res Rent Roll'!$J25,'Res Rent Roll'!$H25*'Res Rent Roll'!$C25*(1+'Property Summary'!$L$18)^(Rents!FM$2-1),'Res Rent Roll'!$I25*'Res Rent Roll'!$C25*(1+'Property Summary'!$L$18)^(Rents!FM$2-1)))</f>
        <v/>
      </c>
      <c r="FN25" s="47" t="str">
        <f>IF('Res Rent Roll'!$B25="","",IF(Rents!FN$3&lt;'Res Rent Roll'!$J25,'Res Rent Roll'!$H25*'Res Rent Roll'!$C25*(1+'Property Summary'!$L$18)^(Rents!FN$2-1),'Res Rent Roll'!$I25*'Res Rent Roll'!$C25*(1+'Property Summary'!$L$18)^(Rents!FN$2-1)))</f>
        <v/>
      </c>
      <c r="FO25" s="47" t="str">
        <f>IF('Res Rent Roll'!$B25="","",IF(Rents!FO$3&lt;'Res Rent Roll'!$J25,'Res Rent Roll'!$H25*'Res Rent Roll'!$C25*(1+'Property Summary'!$L$18)^(Rents!FO$2-1),'Res Rent Roll'!$I25*'Res Rent Roll'!$C25*(1+'Property Summary'!$L$18)^(Rents!FO$2-1)))</f>
        <v/>
      </c>
      <c r="FP25" s="47" t="str">
        <f>IF('Res Rent Roll'!$B25="","",IF(Rents!FP$3&lt;'Res Rent Roll'!$J25,'Res Rent Roll'!$H25*'Res Rent Roll'!$C25*(1+'Property Summary'!$L$18)^(Rents!FP$2-1),'Res Rent Roll'!$I25*'Res Rent Roll'!$C25*(1+'Property Summary'!$L$18)^(Rents!FP$2-1)))</f>
        <v/>
      </c>
      <c r="FQ25" s="47" t="str">
        <f>IF('Res Rent Roll'!$B25="","",IF(Rents!FQ$3&lt;'Res Rent Roll'!$J25,'Res Rent Roll'!$H25*'Res Rent Roll'!$C25*(1+'Property Summary'!$L$18)^(Rents!FQ$2-1),'Res Rent Roll'!$I25*'Res Rent Roll'!$C25*(1+'Property Summary'!$L$18)^(Rents!FQ$2-1)))</f>
        <v/>
      </c>
      <c r="FR25" s="47" t="str">
        <f>IF('Res Rent Roll'!$B25="","",IF(Rents!FR$3&lt;'Res Rent Roll'!$J25,'Res Rent Roll'!$H25*'Res Rent Roll'!$C25*(1+'Property Summary'!$L$18)^(Rents!FR$2-1),'Res Rent Roll'!$I25*'Res Rent Roll'!$C25*(1+'Property Summary'!$L$18)^(Rents!FR$2-1)))</f>
        <v/>
      </c>
      <c r="FS25" s="47" t="str">
        <f>IF('Res Rent Roll'!$B25="","",IF(Rents!FS$3&lt;'Res Rent Roll'!$J25,'Res Rent Roll'!$H25*'Res Rent Roll'!$C25*(1+'Property Summary'!$L$18)^(Rents!FS$2-1),'Res Rent Roll'!$I25*'Res Rent Roll'!$C25*(1+'Property Summary'!$L$18)^(Rents!FS$2-1)))</f>
        <v/>
      </c>
      <c r="FT25" s="47" t="str">
        <f>IF('Res Rent Roll'!$B25="","",IF(Rents!FT$3&lt;'Res Rent Roll'!$J25,'Res Rent Roll'!$H25*'Res Rent Roll'!$C25*(1+'Property Summary'!$L$18)^(Rents!FT$2-1),'Res Rent Roll'!$I25*'Res Rent Roll'!$C25*(1+'Property Summary'!$L$18)^(Rents!FT$2-1)))</f>
        <v/>
      </c>
      <c r="FU25" s="47" t="str">
        <f>IF('Res Rent Roll'!$B25="","",IF(Rents!FU$3&lt;'Res Rent Roll'!$J25,'Res Rent Roll'!$H25*'Res Rent Roll'!$C25*(1+'Property Summary'!$L$18)^(Rents!FU$2-1),'Res Rent Roll'!$I25*'Res Rent Roll'!$C25*(1+'Property Summary'!$L$18)^(Rents!FU$2-1)))</f>
        <v/>
      </c>
      <c r="FV25" s="47" t="str">
        <f>IF('Res Rent Roll'!$B25="","",IF(Rents!FV$3&lt;'Res Rent Roll'!$J25,'Res Rent Roll'!$H25*'Res Rent Roll'!$C25*(1+'Property Summary'!$L$18)^(Rents!FV$2-1),'Res Rent Roll'!$I25*'Res Rent Roll'!$C25*(1+'Property Summary'!$L$18)^(Rents!FV$2-1)))</f>
        <v/>
      </c>
      <c r="FW25" s="47" t="str">
        <f>IF('Res Rent Roll'!$B25="","",IF(Rents!FW$3&lt;'Res Rent Roll'!$J25,'Res Rent Roll'!$H25*'Res Rent Roll'!$C25*(1+'Property Summary'!$L$18)^(Rents!FW$2-1),'Res Rent Roll'!$I25*'Res Rent Roll'!$C25*(1+'Property Summary'!$L$18)^(Rents!FW$2-1)))</f>
        <v/>
      </c>
      <c r="FX25" s="47" t="str">
        <f>IF('Res Rent Roll'!$B25="","",IF(Rents!FX$3&lt;'Res Rent Roll'!$J25,'Res Rent Roll'!$H25*'Res Rent Roll'!$C25*(1+'Property Summary'!$L$18)^(Rents!FX$2-1),'Res Rent Roll'!$I25*'Res Rent Roll'!$C25*(1+'Property Summary'!$L$18)^(Rents!FX$2-1)))</f>
        <v/>
      </c>
      <c r="FY25" s="47" t="str">
        <f>IF('Res Rent Roll'!$B25="","",IF(Rents!FY$3&lt;'Res Rent Roll'!$J25,'Res Rent Roll'!$H25*'Res Rent Roll'!$C25*(1+'Property Summary'!$L$18)^(Rents!FY$2-1),'Res Rent Roll'!$I25*'Res Rent Roll'!$C25*(1+'Property Summary'!$L$18)^(Rents!FY$2-1)))</f>
        <v/>
      </c>
      <c r="FZ25" s="47" t="str">
        <f>IF('Res Rent Roll'!$B25="","",IF(Rents!FZ$3&lt;'Res Rent Roll'!$J25,'Res Rent Roll'!$H25*'Res Rent Roll'!$C25*(1+'Property Summary'!$L$18)^(Rents!FZ$2-1),'Res Rent Roll'!$I25*'Res Rent Roll'!$C25*(1+'Property Summary'!$L$18)^(Rents!FZ$2-1)))</f>
        <v/>
      </c>
      <c r="GA25" s="48" t="str">
        <f>IF('Res Rent Roll'!$B25="","",IF(Rents!GA$3&lt;'Res Rent Roll'!$J25,'Res Rent Roll'!$H25*'Res Rent Roll'!$C25*(1+'Property Summary'!$L$18)^(Rents!GA$2-1),'Res Rent Roll'!$I25*'Res Rent Roll'!$C25*(1+'Property Summary'!$L$18)^(Rents!GA$2-1)))</f>
        <v/>
      </c>
    </row>
    <row r="26" spans="2:183" x14ac:dyDescent="0.3">
      <c r="B26" s="42" t="str">
        <f>IF('Res Rent Roll'!$B26="","",'Res Rent Roll'!$B26)</f>
        <v/>
      </c>
      <c r="C26" s="43"/>
      <c r="D26" s="47" t="str">
        <f>IF('Res Rent Roll'!$B26="","",IF(Rents!D$3&lt;'Res Rent Roll'!$J26,'Res Rent Roll'!$H26*'Res Rent Roll'!$C26*(1+'Property Summary'!$L$18)^(Rents!D$2-1),'Res Rent Roll'!$I26*'Res Rent Roll'!$C26*(1+'Property Summary'!$L$18)^(Rents!D$2-1)))</f>
        <v/>
      </c>
      <c r="E26" s="47" t="str">
        <f>IF('Res Rent Roll'!$B26="","",IF(Rents!E$3&lt;'Res Rent Roll'!$J26,'Res Rent Roll'!$H26*'Res Rent Roll'!$C26*(1+'Property Summary'!$L$18)^(Rents!E$2-1),'Res Rent Roll'!$I26*'Res Rent Roll'!$C26*(1+'Property Summary'!$L$18)^(Rents!E$2-1)))</f>
        <v/>
      </c>
      <c r="F26" s="47" t="str">
        <f>IF('Res Rent Roll'!$B26="","",IF(Rents!F$3&lt;'Res Rent Roll'!$J26,'Res Rent Roll'!$H26*'Res Rent Roll'!$C26*(1+'Property Summary'!$L$18)^(Rents!F$2-1),'Res Rent Roll'!$I26*'Res Rent Roll'!$C26*(1+'Property Summary'!$L$18)^(Rents!F$2-1)))</f>
        <v/>
      </c>
      <c r="G26" s="47" t="str">
        <f>IF('Res Rent Roll'!$B26="","",IF(Rents!G$3&lt;'Res Rent Roll'!$J26,'Res Rent Roll'!$H26*'Res Rent Roll'!$C26*(1+'Property Summary'!$L$18)^(Rents!G$2-1),'Res Rent Roll'!$I26*'Res Rent Roll'!$C26*(1+'Property Summary'!$L$18)^(Rents!G$2-1)))</f>
        <v/>
      </c>
      <c r="H26" s="47" t="str">
        <f>IF('Res Rent Roll'!$B26="","",IF(Rents!H$3&lt;'Res Rent Roll'!$J26,'Res Rent Roll'!$H26*'Res Rent Roll'!$C26*(1+'Property Summary'!$L$18)^(Rents!H$2-1),'Res Rent Roll'!$I26*'Res Rent Roll'!$C26*(1+'Property Summary'!$L$18)^(Rents!H$2-1)))</f>
        <v/>
      </c>
      <c r="I26" s="47" t="str">
        <f>IF('Res Rent Roll'!$B26="","",IF(Rents!I$3&lt;'Res Rent Roll'!$J26,'Res Rent Roll'!$H26*'Res Rent Roll'!$C26*(1+'Property Summary'!$L$18)^(Rents!I$2-1),'Res Rent Roll'!$I26*'Res Rent Roll'!$C26*(1+'Property Summary'!$L$18)^(Rents!I$2-1)))</f>
        <v/>
      </c>
      <c r="J26" s="47" t="str">
        <f>IF('Res Rent Roll'!$B26="","",IF(Rents!J$3&lt;'Res Rent Roll'!$J26,'Res Rent Roll'!$H26*'Res Rent Roll'!$C26*(1+'Property Summary'!$L$18)^(Rents!J$2-1),'Res Rent Roll'!$I26*'Res Rent Roll'!$C26*(1+'Property Summary'!$L$18)^(Rents!J$2-1)))</f>
        <v/>
      </c>
      <c r="K26" s="47" t="str">
        <f>IF('Res Rent Roll'!$B26="","",IF(Rents!K$3&lt;'Res Rent Roll'!$J26,'Res Rent Roll'!$H26*'Res Rent Roll'!$C26*(1+'Property Summary'!$L$18)^(Rents!K$2-1),'Res Rent Roll'!$I26*'Res Rent Roll'!$C26*(1+'Property Summary'!$L$18)^(Rents!K$2-1)))</f>
        <v/>
      </c>
      <c r="L26" s="47" t="str">
        <f>IF('Res Rent Roll'!$B26="","",IF(Rents!L$3&lt;'Res Rent Roll'!$J26,'Res Rent Roll'!$H26*'Res Rent Roll'!$C26*(1+'Property Summary'!$L$18)^(Rents!L$2-1),'Res Rent Roll'!$I26*'Res Rent Roll'!$C26*(1+'Property Summary'!$L$18)^(Rents!L$2-1)))</f>
        <v/>
      </c>
      <c r="M26" s="47" t="str">
        <f>IF('Res Rent Roll'!$B26="","",IF(Rents!M$3&lt;'Res Rent Roll'!$J26,'Res Rent Roll'!$H26*'Res Rent Roll'!$C26*(1+'Property Summary'!$L$18)^(Rents!M$2-1),'Res Rent Roll'!$I26*'Res Rent Roll'!$C26*(1+'Property Summary'!$L$18)^(Rents!M$2-1)))</f>
        <v/>
      </c>
      <c r="N26" s="47" t="str">
        <f>IF('Res Rent Roll'!$B26="","",IF(Rents!N$3&lt;'Res Rent Roll'!$J26,'Res Rent Roll'!$H26*'Res Rent Roll'!$C26*(1+'Property Summary'!$L$18)^(Rents!N$2-1),'Res Rent Roll'!$I26*'Res Rent Roll'!$C26*(1+'Property Summary'!$L$18)^(Rents!N$2-1)))</f>
        <v/>
      </c>
      <c r="O26" s="47" t="str">
        <f>IF('Res Rent Roll'!$B26="","",IF(Rents!O$3&lt;'Res Rent Roll'!$J26,'Res Rent Roll'!$H26*'Res Rent Roll'!$C26*(1+'Property Summary'!$L$18)^(Rents!O$2-1),'Res Rent Roll'!$I26*'Res Rent Roll'!$C26*(1+'Property Summary'!$L$18)^(Rents!O$2-1)))</f>
        <v/>
      </c>
      <c r="P26" s="47" t="str">
        <f>IF('Res Rent Roll'!$B26="","",IF(Rents!P$3&lt;'Res Rent Roll'!$J26,'Res Rent Roll'!$H26*'Res Rent Roll'!$C26*(1+'Property Summary'!$L$18)^(Rents!P$2-1),'Res Rent Roll'!$I26*'Res Rent Roll'!$C26*(1+'Property Summary'!$L$18)^(Rents!P$2-1)))</f>
        <v/>
      </c>
      <c r="Q26" s="47" t="str">
        <f>IF('Res Rent Roll'!$B26="","",IF(Rents!Q$3&lt;'Res Rent Roll'!$J26,'Res Rent Roll'!$H26*'Res Rent Roll'!$C26*(1+'Property Summary'!$L$18)^(Rents!Q$2-1),'Res Rent Roll'!$I26*'Res Rent Roll'!$C26*(1+'Property Summary'!$L$18)^(Rents!Q$2-1)))</f>
        <v/>
      </c>
      <c r="R26" s="47" t="str">
        <f>IF('Res Rent Roll'!$B26="","",IF(Rents!R$3&lt;'Res Rent Roll'!$J26,'Res Rent Roll'!$H26*'Res Rent Roll'!$C26*(1+'Property Summary'!$L$18)^(Rents!R$2-1),'Res Rent Roll'!$I26*'Res Rent Roll'!$C26*(1+'Property Summary'!$L$18)^(Rents!R$2-1)))</f>
        <v/>
      </c>
      <c r="S26" s="47" t="str">
        <f>IF('Res Rent Roll'!$B26="","",IF(Rents!S$3&lt;'Res Rent Roll'!$J26,'Res Rent Roll'!$H26*'Res Rent Roll'!$C26*(1+'Property Summary'!$L$18)^(Rents!S$2-1),'Res Rent Roll'!$I26*'Res Rent Roll'!$C26*(1+'Property Summary'!$L$18)^(Rents!S$2-1)))</f>
        <v/>
      </c>
      <c r="T26" s="47" t="str">
        <f>IF('Res Rent Roll'!$B26="","",IF(Rents!T$3&lt;'Res Rent Roll'!$J26,'Res Rent Roll'!$H26*'Res Rent Roll'!$C26*(1+'Property Summary'!$L$18)^(Rents!T$2-1),'Res Rent Roll'!$I26*'Res Rent Roll'!$C26*(1+'Property Summary'!$L$18)^(Rents!T$2-1)))</f>
        <v/>
      </c>
      <c r="U26" s="47" t="str">
        <f>IF('Res Rent Roll'!$B26="","",IF(Rents!U$3&lt;'Res Rent Roll'!$J26,'Res Rent Roll'!$H26*'Res Rent Roll'!$C26*(1+'Property Summary'!$L$18)^(Rents!U$2-1),'Res Rent Roll'!$I26*'Res Rent Roll'!$C26*(1+'Property Summary'!$L$18)^(Rents!U$2-1)))</f>
        <v/>
      </c>
      <c r="V26" s="47" t="str">
        <f>IF('Res Rent Roll'!$B26="","",IF(Rents!V$3&lt;'Res Rent Roll'!$J26,'Res Rent Roll'!$H26*'Res Rent Roll'!$C26*(1+'Property Summary'!$L$18)^(Rents!V$2-1),'Res Rent Roll'!$I26*'Res Rent Roll'!$C26*(1+'Property Summary'!$L$18)^(Rents!V$2-1)))</f>
        <v/>
      </c>
      <c r="W26" s="47" t="str">
        <f>IF('Res Rent Roll'!$B26="","",IF(Rents!W$3&lt;'Res Rent Roll'!$J26,'Res Rent Roll'!$H26*'Res Rent Roll'!$C26*(1+'Property Summary'!$L$18)^(Rents!W$2-1),'Res Rent Roll'!$I26*'Res Rent Roll'!$C26*(1+'Property Summary'!$L$18)^(Rents!W$2-1)))</f>
        <v/>
      </c>
      <c r="X26" s="47" t="str">
        <f>IF('Res Rent Roll'!$B26="","",IF(Rents!X$3&lt;'Res Rent Roll'!$J26,'Res Rent Roll'!$H26*'Res Rent Roll'!$C26*(1+'Property Summary'!$L$18)^(Rents!X$2-1),'Res Rent Roll'!$I26*'Res Rent Roll'!$C26*(1+'Property Summary'!$L$18)^(Rents!X$2-1)))</f>
        <v/>
      </c>
      <c r="Y26" s="47" t="str">
        <f>IF('Res Rent Roll'!$B26="","",IF(Rents!Y$3&lt;'Res Rent Roll'!$J26,'Res Rent Roll'!$H26*'Res Rent Roll'!$C26*(1+'Property Summary'!$L$18)^(Rents!Y$2-1),'Res Rent Roll'!$I26*'Res Rent Roll'!$C26*(1+'Property Summary'!$L$18)^(Rents!Y$2-1)))</f>
        <v/>
      </c>
      <c r="Z26" s="47" t="str">
        <f>IF('Res Rent Roll'!$B26="","",IF(Rents!Z$3&lt;'Res Rent Roll'!$J26,'Res Rent Roll'!$H26*'Res Rent Roll'!$C26*(1+'Property Summary'!$L$18)^(Rents!Z$2-1),'Res Rent Roll'!$I26*'Res Rent Roll'!$C26*(1+'Property Summary'!$L$18)^(Rents!Z$2-1)))</f>
        <v/>
      </c>
      <c r="AA26" s="47" t="str">
        <f>IF('Res Rent Roll'!$B26="","",IF(Rents!AA$3&lt;'Res Rent Roll'!$J26,'Res Rent Roll'!$H26*'Res Rent Roll'!$C26*(1+'Property Summary'!$L$18)^(Rents!AA$2-1),'Res Rent Roll'!$I26*'Res Rent Roll'!$C26*(1+'Property Summary'!$L$18)^(Rents!AA$2-1)))</f>
        <v/>
      </c>
      <c r="AB26" s="47" t="str">
        <f>IF('Res Rent Roll'!$B26="","",IF(Rents!AB$3&lt;'Res Rent Roll'!$J26,'Res Rent Roll'!$H26*'Res Rent Roll'!$C26*(1+'Property Summary'!$L$18)^(Rents!AB$2-1),'Res Rent Roll'!$I26*'Res Rent Roll'!$C26*(1+'Property Summary'!$L$18)^(Rents!AB$2-1)))</f>
        <v/>
      </c>
      <c r="AC26" s="47" t="str">
        <f>IF('Res Rent Roll'!$B26="","",IF(Rents!AC$3&lt;'Res Rent Roll'!$J26,'Res Rent Roll'!$H26*'Res Rent Roll'!$C26*(1+'Property Summary'!$L$18)^(Rents!AC$2-1),'Res Rent Roll'!$I26*'Res Rent Roll'!$C26*(1+'Property Summary'!$L$18)^(Rents!AC$2-1)))</f>
        <v/>
      </c>
      <c r="AD26" s="47" t="str">
        <f>IF('Res Rent Roll'!$B26="","",IF(Rents!AD$3&lt;'Res Rent Roll'!$J26,'Res Rent Roll'!$H26*'Res Rent Roll'!$C26*(1+'Property Summary'!$L$18)^(Rents!AD$2-1),'Res Rent Roll'!$I26*'Res Rent Roll'!$C26*(1+'Property Summary'!$L$18)^(Rents!AD$2-1)))</f>
        <v/>
      </c>
      <c r="AE26" s="47" t="str">
        <f>IF('Res Rent Roll'!$B26="","",IF(Rents!AE$3&lt;'Res Rent Roll'!$J26,'Res Rent Roll'!$H26*'Res Rent Roll'!$C26*(1+'Property Summary'!$L$18)^(Rents!AE$2-1),'Res Rent Roll'!$I26*'Res Rent Roll'!$C26*(1+'Property Summary'!$L$18)^(Rents!AE$2-1)))</f>
        <v/>
      </c>
      <c r="AF26" s="47" t="str">
        <f>IF('Res Rent Roll'!$B26="","",IF(Rents!AF$3&lt;'Res Rent Roll'!$J26,'Res Rent Roll'!$H26*'Res Rent Roll'!$C26*(1+'Property Summary'!$L$18)^(Rents!AF$2-1),'Res Rent Roll'!$I26*'Res Rent Roll'!$C26*(1+'Property Summary'!$L$18)^(Rents!AF$2-1)))</f>
        <v/>
      </c>
      <c r="AG26" s="47" t="str">
        <f>IF('Res Rent Roll'!$B26="","",IF(Rents!AG$3&lt;'Res Rent Roll'!$J26,'Res Rent Roll'!$H26*'Res Rent Roll'!$C26*(1+'Property Summary'!$L$18)^(Rents!AG$2-1),'Res Rent Roll'!$I26*'Res Rent Roll'!$C26*(1+'Property Summary'!$L$18)^(Rents!AG$2-1)))</f>
        <v/>
      </c>
      <c r="AH26" s="47" t="str">
        <f>IF('Res Rent Roll'!$B26="","",IF(Rents!AH$3&lt;'Res Rent Roll'!$J26,'Res Rent Roll'!$H26*'Res Rent Roll'!$C26*(1+'Property Summary'!$L$18)^(Rents!AH$2-1),'Res Rent Roll'!$I26*'Res Rent Roll'!$C26*(1+'Property Summary'!$L$18)^(Rents!AH$2-1)))</f>
        <v/>
      </c>
      <c r="AI26" s="47" t="str">
        <f>IF('Res Rent Roll'!$B26="","",IF(Rents!AI$3&lt;'Res Rent Roll'!$J26,'Res Rent Roll'!$H26*'Res Rent Roll'!$C26*(1+'Property Summary'!$L$18)^(Rents!AI$2-1),'Res Rent Roll'!$I26*'Res Rent Roll'!$C26*(1+'Property Summary'!$L$18)^(Rents!AI$2-1)))</f>
        <v/>
      </c>
      <c r="AJ26" s="47" t="str">
        <f>IF('Res Rent Roll'!$B26="","",IF(Rents!AJ$3&lt;'Res Rent Roll'!$J26,'Res Rent Roll'!$H26*'Res Rent Roll'!$C26*(1+'Property Summary'!$L$18)^(Rents!AJ$2-1),'Res Rent Roll'!$I26*'Res Rent Roll'!$C26*(1+'Property Summary'!$L$18)^(Rents!AJ$2-1)))</f>
        <v/>
      </c>
      <c r="AK26" s="47" t="str">
        <f>IF('Res Rent Roll'!$B26="","",IF(Rents!AK$3&lt;'Res Rent Roll'!$J26,'Res Rent Roll'!$H26*'Res Rent Roll'!$C26*(1+'Property Summary'!$L$18)^(Rents!AK$2-1),'Res Rent Roll'!$I26*'Res Rent Roll'!$C26*(1+'Property Summary'!$L$18)^(Rents!AK$2-1)))</f>
        <v/>
      </c>
      <c r="AL26" s="47" t="str">
        <f>IF('Res Rent Roll'!$B26="","",IF(Rents!AL$3&lt;'Res Rent Roll'!$J26,'Res Rent Roll'!$H26*'Res Rent Roll'!$C26*(1+'Property Summary'!$L$18)^(Rents!AL$2-1),'Res Rent Roll'!$I26*'Res Rent Roll'!$C26*(1+'Property Summary'!$L$18)^(Rents!AL$2-1)))</f>
        <v/>
      </c>
      <c r="AM26" s="47" t="str">
        <f>IF('Res Rent Roll'!$B26="","",IF(Rents!AM$3&lt;'Res Rent Roll'!$J26,'Res Rent Roll'!$H26*'Res Rent Roll'!$C26*(1+'Property Summary'!$L$18)^(Rents!AM$2-1),'Res Rent Roll'!$I26*'Res Rent Roll'!$C26*(1+'Property Summary'!$L$18)^(Rents!AM$2-1)))</f>
        <v/>
      </c>
      <c r="AN26" s="47" t="str">
        <f>IF('Res Rent Roll'!$B26="","",IF(Rents!AN$3&lt;'Res Rent Roll'!$J26,'Res Rent Roll'!$H26*'Res Rent Roll'!$C26*(1+'Property Summary'!$L$18)^(Rents!AN$2-1),'Res Rent Roll'!$I26*'Res Rent Roll'!$C26*(1+'Property Summary'!$L$18)^(Rents!AN$2-1)))</f>
        <v/>
      </c>
      <c r="AO26" s="47" t="str">
        <f>IF('Res Rent Roll'!$B26="","",IF(Rents!AO$3&lt;'Res Rent Roll'!$J26,'Res Rent Roll'!$H26*'Res Rent Roll'!$C26*(1+'Property Summary'!$L$18)^(Rents!AO$2-1),'Res Rent Roll'!$I26*'Res Rent Roll'!$C26*(1+'Property Summary'!$L$18)^(Rents!AO$2-1)))</f>
        <v/>
      </c>
      <c r="AP26" s="47" t="str">
        <f>IF('Res Rent Roll'!$B26="","",IF(Rents!AP$3&lt;'Res Rent Roll'!$J26,'Res Rent Roll'!$H26*'Res Rent Roll'!$C26*(1+'Property Summary'!$L$18)^(Rents!AP$2-1),'Res Rent Roll'!$I26*'Res Rent Roll'!$C26*(1+'Property Summary'!$L$18)^(Rents!AP$2-1)))</f>
        <v/>
      </c>
      <c r="AQ26" s="47" t="str">
        <f>IF('Res Rent Roll'!$B26="","",IF(Rents!AQ$3&lt;'Res Rent Roll'!$J26,'Res Rent Roll'!$H26*'Res Rent Roll'!$C26*(1+'Property Summary'!$L$18)^(Rents!AQ$2-1),'Res Rent Roll'!$I26*'Res Rent Roll'!$C26*(1+'Property Summary'!$L$18)^(Rents!AQ$2-1)))</f>
        <v/>
      </c>
      <c r="AR26" s="47" t="str">
        <f>IF('Res Rent Roll'!$B26="","",IF(Rents!AR$3&lt;'Res Rent Roll'!$J26,'Res Rent Roll'!$H26*'Res Rent Roll'!$C26*(1+'Property Summary'!$L$18)^(Rents!AR$2-1),'Res Rent Roll'!$I26*'Res Rent Roll'!$C26*(1+'Property Summary'!$L$18)^(Rents!AR$2-1)))</f>
        <v/>
      </c>
      <c r="AS26" s="47" t="str">
        <f>IF('Res Rent Roll'!$B26="","",IF(Rents!AS$3&lt;'Res Rent Roll'!$J26,'Res Rent Roll'!$H26*'Res Rent Roll'!$C26*(1+'Property Summary'!$L$18)^(Rents!AS$2-1),'Res Rent Roll'!$I26*'Res Rent Roll'!$C26*(1+'Property Summary'!$L$18)^(Rents!AS$2-1)))</f>
        <v/>
      </c>
      <c r="AT26" s="47" t="str">
        <f>IF('Res Rent Roll'!$B26="","",IF(Rents!AT$3&lt;'Res Rent Roll'!$J26,'Res Rent Roll'!$H26*'Res Rent Roll'!$C26*(1+'Property Summary'!$L$18)^(Rents!AT$2-1),'Res Rent Roll'!$I26*'Res Rent Roll'!$C26*(1+'Property Summary'!$L$18)^(Rents!AT$2-1)))</f>
        <v/>
      </c>
      <c r="AU26" s="47" t="str">
        <f>IF('Res Rent Roll'!$B26="","",IF(Rents!AU$3&lt;'Res Rent Roll'!$J26,'Res Rent Roll'!$H26*'Res Rent Roll'!$C26*(1+'Property Summary'!$L$18)^(Rents!AU$2-1),'Res Rent Roll'!$I26*'Res Rent Roll'!$C26*(1+'Property Summary'!$L$18)^(Rents!AU$2-1)))</f>
        <v/>
      </c>
      <c r="AV26" s="47" t="str">
        <f>IF('Res Rent Roll'!$B26="","",IF(Rents!AV$3&lt;'Res Rent Roll'!$J26,'Res Rent Roll'!$H26*'Res Rent Roll'!$C26*(1+'Property Summary'!$L$18)^(Rents!AV$2-1),'Res Rent Roll'!$I26*'Res Rent Roll'!$C26*(1+'Property Summary'!$L$18)^(Rents!AV$2-1)))</f>
        <v/>
      </c>
      <c r="AW26" s="47" t="str">
        <f>IF('Res Rent Roll'!$B26="","",IF(Rents!AW$3&lt;'Res Rent Roll'!$J26,'Res Rent Roll'!$H26*'Res Rent Roll'!$C26*(1+'Property Summary'!$L$18)^(Rents!AW$2-1),'Res Rent Roll'!$I26*'Res Rent Roll'!$C26*(1+'Property Summary'!$L$18)^(Rents!AW$2-1)))</f>
        <v/>
      </c>
      <c r="AX26" s="47" t="str">
        <f>IF('Res Rent Roll'!$B26="","",IF(Rents!AX$3&lt;'Res Rent Roll'!$J26,'Res Rent Roll'!$H26*'Res Rent Roll'!$C26*(1+'Property Summary'!$L$18)^(Rents!AX$2-1),'Res Rent Roll'!$I26*'Res Rent Roll'!$C26*(1+'Property Summary'!$L$18)^(Rents!AX$2-1)))</f>
        <v/>
      </c>
      <c r="AY26" s="47" t="str">
        <f>IF('Res Rent Roll'!$B26="","",IF(Rents!AY$3&lt;'Res Rent Roll'!$J26,'Res Rent Roll'!$H26*'Res Rent Roll'!$C26*(1+'Property Summary'!$L$18)^(Rents!AY$2-1),'Res Rent Roll'!$I26*'Res Rent Roll'!$C26*(1+'Property Summary'!$L$18)^(Rents!AY$2-1)))</f>
        <v/>
      </c>
      <c r="AZ26" s="47" t="str">
        <f>IF('Res Rent Roll'!$B26="","",IF(Rents!AZ$3&lt;'Res Rent Roll'!$J26,'Res Rent Roll'!$H26*'Res Rent Roll'!$C26*(1+'Property Summary'!$L$18)^(Rents!AZ$2-1),'Res Rent Roll'!$I26*'Res Rent Roll'!$C26*(1+'Property Summary'!$L$18)^(Rents!AZ$2-1)))</f>
        <v/>
      </c>
      <c r="BA26" s="47" t="str">
        <f>IF('Res Rent Roll'!$B26="","",IF(Rents!BA$3&lt;'Res Rent Roll'!$J26,'Res Rent Roll'!$H26*'Res Rent Roll'!$C26*(1+'Property Summary'!$L$18)^(Rents!BA$2-1),'Res Rent Roll'!$I26*'Res Rent Roll'!$C26*(1+'Property Summary'!$L$18)^(Rents!BA$2-1)))</f>
        <v/>
      </c>
      <c r="BB26" s="47" t="str">
        <f>IF('Res Rent Roll'!$B26="","",IF(Rents!BB$3&lt;'Res Rent Roll'!$J26,'Res Rent Roll'!$H26*'Res Rent Roll'!$C26*(1+'Property Summary'!$L$18)^(Rents!BB$2-1),'Res Rent Roll'!$I26*'Res Rent Roll'!$C26*(1+'Property Summary'!$L$18)^(Rents!BB$2-1)))</f>
        <v/>
      </c>
      <c r="BC26" s="47" t="str">
        <f>IF('Res Rent Roll'!$B26="","",IF(Rents!BC$3&lt;'Res Rent Roll'!$J26,'Res Rent Roll'!$H26*'Res Rent Roll'!$C26*(1+'Property Summary'!$L$18)^(Rents!BC$2-1),'Res Rent Roll'!$I26*'Res Rent Roll'!$C26*(1+'Property Summary'!$L$18)^(Rents!BC$2-1)))</f>
        <v/>
      </c>
      <c r="BD26" s="47" t="str">
        <f>IF('Res Rent Roll'!$B26="","",IF(Rents!BD$3&lt;'Res Rent Roll'!$J26,'Res Rent Roll'!$H26*'Res Rent Roll'!$C26*(1+'Property Summary'!$L$18)^(Rents!BD$2-1),'Res Rent Roll'!$I26*'Res Rent Roll'!$C26*(1+'Property Summary'!$L$18)^(Rents!BD$2-1)))</f>
        <v/>
      </c>
      <c r="BE26" s="47" t="str">
        <f>IF('Res Rent Roll'!$B26="","",IF(Rents!BE$3&lt;'Res Rent Roll'!$J26,'Res Rent Roll'!$H26*'Res Rent Roll'!$C26*(1+'Property Summary'!$L$18)^(Rents!BE$2-1),'Res Rent Roll'!$I26*'Res Rent Roll'!$C26*(1+'Property Summary'!$L$18)^(Rents!BE$2-1)))</f>
        <v/>
      </c>
      <c r="BF26" s="47" t="str">
        <f>IF('Res Rent Roll'!$B26="","",IF(Rents!BF$3&lt;'Res Rent Roll'!$J26,'Res Rent Roll'!$H26*'Res Rent Roll'!$C26*(1+'Property Summary'!$L$18)^(Rents!BF$2-1),'Res Rent Roll'!$I26*'Res Rent Roll'!$C26*(1+'Property Summary'!$L$18)^(Rents!BF$2-1)))</f>
        <v/>
      </c>
      <c r="BG26" s="47" t="str">
        <f>IF('Res Rent Roll'!$B26="","",IF(Rents!BG$3&lt;'Res Rent Roll'!$J26,'Res Rent Roll'!$H26*'Res Rent Roll'!$C26*(1+'Property Summary'!$L$18)^(Rents!BG$2-1),'Res Rent Roll'!$I26*'Res Rent Roll'!$C26*(1+'Property Summary'!$L$18)^(Rents!BG$2-1)))</f>
        <v/>
      </c>
      <c r="BH26" s="47" t="str">
        <f>IF('Res Rent Roll'!$B26="","",IF(Rents!BH$3&lt;'Res Rent Roll'!$J26,'Res Rent Roll'!$H26*'Res Rent Roll'!$C26*(1+'Property Summary'!$L$18)^(Rents!BH$2-1),'Res Rent Roll'!$I26*'Res Rent Roll'!$C26*(1+'Property Summary'!$L$18)^(Rents!BH$2-1)))</f>
        <v/>
      </c>
      <c r="BI26" s="47" t="str">
        <f>IF('Res Rent Roll'!$B26="","",IF(Rents!BI$3&lt;'Res Rent Roll'!$J26,'Res Rent Roll'!$H26*'Res Rent Roll'!$C26*(1+'Property Summary'!$L$18)^(Rents!BI$2-1),'Res Rent Roll'!$I26*'Res Rent Roll'!$C26*(1+'Property Summary'!$L$18)^(Rents!BI$2-1)))</f>
        <v/>
      </c>
      <c r="BJ26" s="47" t="str">
        <f>IF('Res Rent Roll'!$B26="","",IF(Rents!BJ$3&lt;'Res Rent Roll'!$J26,'Res Rent Roll'!$H26*'Res Rent Roll'!$C26*(1+'Property Summary'!$L$18)^(Rents!BJ$2-1),'Res Rent Roll'!$I26*'Res Rent Roll'!$C26*(1+'Property Summary'!$L$18)^(Rents!BJ$2-1)))</f>
        <v/>
      </c>
      <c r="BK26" s="47" t="str">
        <f>IF('Res Rent Roll'!$B26="","",IF(Rents!BK$3&lt;'Res Rent Roll'!$J26,'Res Rent Roll'!$H26*'Res Rent Roll'!$C26*(1+'Property Summary'!$L$18)^(Rents!BK$2-1),'Res Rent Roll'!$I26*'Res Rent Roll'!$C26*(1+'Property Summary'!$L$18)^(Rents!BK$2-1)))</f>
        <v/>
      </c>
      <c r="BL26" s="47" t="str">
        <f>IF('Res Rent Roll'!$B26="","",IF(Rents!BL$3&lt;'Res Rent Roll'!$J26,'Res Rent Roll'!$H26*'Res Rent Roll'!$C26*(1+'Property Summary'!$L$18)^(Rents!BL$2-1),'Res Rent Roll'!$I26*'Res Rent Roll'!$C26*(1+'Property Summary'!$L$18)^(Rents!BL$2-1)))</f>
        <v/>
      </c>
      <c r="BM26" s="47" t="str">
        <f>IF('Res Rent Roll'!$B26="","",IF(Rents!BM$3&lt;'Res Rent Roll'!$J26,'Res Rent Roll'!$H26*'Res Rent Roll'!$C26*(1+'Property Summary'!$L$18)^(Rents!BM$2-1),'Res Rent Roll'!$I26*'Res Rent Roll'!$C26*(1+'Property Summary'!$L$18)^(Rents!BM$2-1)))</f>
        <v/>
      </c>
      <c r="BN26" s="47" t="str">
        <f>IF('Res Rent Roll'!$B26="","",IF(Rents!BN$3&lt;'Res Rent Roll'!$J26,'Res Rent Roll'!$H26*'Res Rent Roll'!$C26*(1+'Property Summary'!$L$18)^(Rents!BN$2-1),'Res Rent Roll'!$I26*'Res Rent Roll'!$C26*(1+'Property Summary'!$L$18)^(Rents!BN$2-1)))</f>
        <v/>
      </c>
      <c r="BO26" s="47" t="str">
        <f>IF('Res Rent Roll'!$B26="","",IF(Rents!BO$3&lt;'Res Rent Roll'!$J26,'Res Rent Roll'!$H26*'Res Rent Roll'!$C26*(1+'Property Summary'!$L$18)^(Rents!BO$2-1),'Res Rent Roll'!$I26*'Res Rent Roll'!$C26*(1+'Property Summary'!$L$18)^(Rents!BO$2-1)))</f>
        <v/>
      </c>
      <c r="BP26" s="47" t="str">
        <f>IF('Res Rent Roll'!$B26="","",IF(Rents!BP$3&lt;'Res Rent Roll'!$J26,'Res Rent Roll'!$H26*'Res Rent Roll'!$C26*(1+'Property Summary'!$L$18)^(Rents!BP$2-1),'Res Rent Roll'!$I26*'Res Rent Roll'!$C26*(1+'Property Summary'!$L$18)^(Rents!BP$2-1)))</f>
        <v/>
      </c>
      <c r="BQ26" s="47" t="str">
        <f>IF('Res Rent Roll'!$B26="","",IF(Rents!BQ$3&lt;'Res Rent Roll'!$J26,'Res Rent Roll'!$H26*'Res Rent Roll'!$C26*(1+'Property Summary'!$L$18)^(Rents!BQ$2-1),'Res Rent Roll'!$I26*'Res Rent Roll'!$C26*(1+'Property Summary'!$L$18)^(Rents!BQ$2-1)))</f>
        <v/>
      </c>
      <c r="BR26" s="47" t="str">
        <f>IF('Res Rent Roll'!$B26="","",IF(Rents!BR$3&lt;'Res Rent Roll'!$J26,'Res Rent Roll'!$H26*'Res Rent Roll'!$C26*(1+'Property Summary'!$L$18)^(Rents!BR$2-1),'Res Rent Roll'!$I26*'Res Rent Roll'!$C26*(1+'Property Summary'!$L$18)^(Rents!BR$2-1)))</f>
        <v/>
      </c>
      <c r="BS26" s="47" t="str">
        <f>IF('Res Rent Roll'!$B26="","",IF(Rents!BS$3&lt;'Res Rent Roll'!$J26,'Res Rent Roll'!$H26*'Res Rent Roll'!$C26*(1+'Property Summary'!$L$18)^(Rents!BS$2-1),'Res Rent Roll'!$I26*'Res Rent Roll'!$C26*(1+'Property Summary'!$L$18)^(Rents!BS$2-1)))</f>
        <v/>
      </c>
      <c r="BT26" s="47" t="str">
        <f>IF('Res Rent Roll'!$B26="","",IF(Rents!BT$3&lt;'Res Rent Roll'!$J26,'Res Rent Roll'!$H26*'Res Rent Roll'!$C26*(1+'Property Summary'!$L$18)^(Rents!BT$2-1),'Res Rent Roll'!$I26*'Res Rent Roll'!$C26*(1+'Property Summary'!$L$18)^(Rents!BT$2-1)))</f>
        <v/>
      </c>
      <c r="BU26" s="47" t="str">
        <f>IF('Res Rent Roll'!$B26="","",IF(Rents!BU$3&lt;'Res Rent Roll'!$J26,'Res Rent Roll'!$H26*'Res Rent Roll'!$C26*(1+'Property Summary'!$L$18)^(Rents!BU$2-1),'Res Rent Roll'!$I26*'Res Rent Roll'!$C26*(1+'Property Summary'!$L$18)^(Rents!BU$2-1)))</f>
        <v/>
      </c>
      <c r="BV26" s="47" t="str">
        <f>IF('Res Rent Roll'!$B26="","",IF(Rents!BV$3&lt;'Res Rent Roll'!$J26,'Res Rent Roll'!$H26*'Res Rent Roll'!$C26*(1+'Property Summary'!$L$18)^(Rents!BV$2-1),'Res Rent Roll'!$I26*'Res Rent Roll'!$C26*(1+'Property Summary'!$L$18)^(Rents!BV$2-1)))</f>
        <v/>
      </c>
      <c r="BW26" s="47" t="str">
        <f>IF('Res Rent Roll'!$B26="","",IF(Rents!BW$3&lt;'Res Rent Roll'!$J26,'Res Rent Roll'!$H26*'Res Rent Roll'!$C26*(1+'Property Summary'!$L$18)^(Rents!BW$2-1),'Res Rent Roll'!$I26*'Res Rent Roll'!$C26*(1+'Property Summary'!$L$18)^(Rents!BW$2-1)))</f>
        <v/>
      </c>
      <c r="BX26" s="47" t="str">
        <f>IF('Res Rent Roll'!$B26="","",IF(Rents!BX$3&lt;'Res Rent Roll'!$J26,'Res Rent Roll'!$H26*'Res Rent Roll'!$C26*(1+'Property Summary'!$L$18)^(Rents!BX$2-1),'Res Rent Roll'!$I26*'Res Rent Roll'!$C26*(1+'Property Summary'!$L$18)^(Rents!BX$2-1)))</f>
        <v/>
      </c>
      <c r="BY26" s="47" t="str">
        <f>IF('Res Rent Roll'!$B26="","",IF(Rents!BY$3&lt;'Res Rent Roll'!$J26,'Res Rent Roll'!$H26*'Res Rent Roll'!$C26*(1+'Property Summary'!$L$18)^(Rents!BY$2-1),'Res Rent Roll'!$I26*'Res Rent Roll'!$C26*(1+'Property Summary'!$L$18)^(Rents!BY$2-1)))</f>
        <v/>
      </c>
      <c r="BZ26" s="47" t="str">
        <f>IF('Res Rent Roll'!$B26="","",IF(Rents!BZ$3&lt;'Res Rent Roll'!$J26,'Res Rent Roll'!$H26*'Res Rent Roll'!$C26*(1+'Property Summary'!$L$18)^(Rents!BZ$2-1),'Res Rent Roll'!$I26*'Res Rent Roll'!$C26*(1+'Property Summary'!$L$18)^(Rents!BZ$2-1)))</f>
        <v/>
      </c>
      <c r="CA26" s="47" t="str">
        <f>IF('Res Rent Roll'!$B26="","",IF(Rents!CA$3&lt;'Res Rent Roll'!$J26,'Res Rent Roll'!$H26*'Res Rent Roll'!$C26*(1+'Property Summary'!$L$18)^(Rents!CA$2-1),'Res Rent Roll'!$I26*'Res Rent Roll'!$C26*(1+'Property Summary'!$L$18)^(Rents!CA$2-1)))</f>
        <v/>
      </c>
      <c r="CB26" s="47" t="str">
        <f>IF('Res Rent Roll'!$B26="","",IF(Rents!CB$3&lt;'Res Rent Roll'!$J26,'Res Rent Roll'!$H26*'Res Rent Roll'!$C26*(1+'Property Summary'!$L$18)^(Rents!CB$2-1),'Res Rent Roll'!$I26*'Res Rent Roll'!$C26*(1+'Property Summary'!$L$18)^(Rents!CB$2-1)))</f>
        <v/>
      </c>
      <c r="CC26" s="47" t="str">
        <f>IF('Res Rent Roll'!$B26="","",IF(Rents!CC$3&lt;'Res Rent Roll'!$J26,'Res Rent Roll'!$H26*'Res Rent Roll'!$C26*(1+'Property Summary'!$L$18)^(Rents!CC$2-1),'Res Rent Roll'!$I26*'Res Rent Roll'!$C26*(1+'Property Summary'!$L$18)^(Rents!CC$2-1)))</f>
        <v/>
      </c>
      <c r="CD26" s="47" t="str">
        <f>IF('Res Rent Roll'!$B26="","",IF(Rents!CD$3&lt;'Res Rent Roll'!$J26,'Res Rent Roll'!$H26*'Res Rent Roll'!$C26*(1+'Property Summary'!$L$18)^(Rents!CD$2-1),'Res Rent Roll'!$I26*'Res Rent Roll'!$C26*(1+'Property Summary'!$L$18)^(Rents!CD$2-1)))</f>
        <v/>
      </c>
      <c r="CE26" s="47" t="str">
        <f>IF('Res Rent Roll'!$B26="","",IF(Rents!CE$3&lt;'Res Rent Roll'!$J26,'Res Rent Roll'!$H26*'Res Rent Roll'!$C26*(1+'Property Summary'!$L$18)^(Rents!CE$2-1),'Res Rent Roll'!$I26*'Res Rent Roll'!$C26*(1+'Property Summary'!$L$18)^(Rents!CE$2-1)))</f>
        <v/>
      </c>
      <c r="CF26" s="47" t="str">
        <f>IF('Res Rent Roll'!$B26="","",IF(Rents!CF$3&lt;'Res Rent Roll'!$J26,'Res Rent Roll'!$H26*'Res Rent Roll'!$C26*(1+'Property Summary'!$L$18)^(Rents!CF$2-1),'Res Rent Roll'!$I26*'Res Rent Roll'!$C26*(1+'Property Summary'!$L$18)^(Rents!CF$2-1)))</f>
        <v/>
      </c>
      <c r="CG26" s="47" t="str">
        <f>IF('Res Rent Roll'!$B26="","",IF(Rents!CG$3&lt;'Res Rent Roll'!$J26,'Res Rent Roll'!$H26*'Res Rent Roll'!$C26*(1+'Property Summary'!$L$18)^(Rents!CG$2-1),'Res Rent Roll'!$I26*'Res Rent Roll'!$C26*(1+'Property Summary'!$L$18)^(Rents!CG$2-1)))</f>
        <v/>
      </c>
      <c r="CH26" s="47" t="str">
        <f>IF('Res Rent Roll'!$B26="","",IF(Rents!CH$3&lt;'Res Rent Roll'!$J26,'Res Rent Roll'!$H26*'Res Rent Roll'!$C26*(1+'Property Summary'!$L$18)^(Rents!CH$2-1),'Res Rent Roll'!$I26*'Res Rent Roll'!$C26*(1+'Property Summary'!$L$18)^(Rents!CH$2-1)))</f>
        <v/>
      </c>
      <c r="CI26" s="47" t="str">
        <f>IF('Res Rent Roll'!$B26="","",IF(Rents!CI$3&lt;'Res Rent Roll'!$J26,'Res Rent Roll'!$H26*'Res Rent Roll'!$C26*(1+'Property Summary'!$L$18)^(Rents!CI$2-1),'Res Rent Roll'!$I26*'Res Rent Roll'!$C26*(1+'Property Summary'!$L$18)^(Rents!CI$2-1)))</f>
        <v/>
      </c>
      <c r="CJ26" s="47" t="str">
        <f>IF('Res Rent Roll'!$B26="","",IF(Rents!CJ$3&lt;'Res Rent Roll'!$J26,'Res Rent Roll'!$H26*'Res Rent Roll'!$C26*(1+'Property Summary'!$L$18)^(Rents!CJ$2-1),'Res Rent Roll'!$I26*'Res Rent Roll'!$C26*(1+'Property Summary'!$L$18)^(Rents!CJ$2-1)))</f>
        <v/>
      </c>
      <c r="CK26" s="47" t="str">
        <f>IF('Res Rent Roll'!$B26="","",IF(Rents!CK$3&lt;'Res Rent Roll'!$J26,'Res Rent Roll'!$H26*'Res Rent Roll'!$C26*(1+'Property Summary'!$L$18)^(Rents!CK$2-1),'Res Rent Roll'!$I26*'Res Rent Roll'!$C26*(1+'Property Summary'!$L$18)^(Rents!CK$2-1)))</f>
        <v/>
      </c>
      <c r="CL26" s="47" t="str">
        <f>IF('Res Rent Roll'!$B26="","",IF(Rents!CL$3&lt;'Res Rent Roll'!$J26,'Res Rent Roll'!$H26*'Res Rent Roll'!$C26*(1+'Property Summary'!$L$18)^(Rents!CL$2-1),'Res Rent Roll'!$I26*'Res Rent Roll'!$C26*(1+'Property Summary'!$L$18)^(Rents!CL$2-1)))</f>
        <v/>
      </c>
      <c r="CM26" s="47" t="str">
        <f>IF('Res Rent Roll'!$B26="","",IF(Rents!CM$3&lt;'Res Rent Roll'!$J26,'Res Rent Roll'!$H26*'Res Rent Roll'!$C26*(1+'Property Summary'!$L$18)^(Rents!CM$2-1),'Res Rent Roll'!$I26*'Res Rent Roll'!$C26*(1+'Property Summary'!$L$18)^(Rents!CM$2-1)))</f>
        <v/>
      </c>
      <c r="CN26" s="47" t="str">
        <f>IF('Res Rent Roll'!$B26="","",IF(Rents!CN$3&lt;'Res Rent Roll'!$J26,'Res Rent Roll'!$H26*'Res Rent Roll'!$C26*(1+'Property Summary'!$L$18)^(Rents!CN$2-1),'Res Rent Roll'!$I26*'Res Rent Roll'!$C26*(1+'Property Summary'!$L$18)^(Rents!CN$2-1)))</f>
        <v/>
      </c>
      <c r="CO26" s="47" t="str">
        <f>IF('Res Rent Roll'!$B26="","",IF(Rents!CO$3&lt;'Res Rent Roll'!$J26,'Res Rent Roll'!$H26*'Res Rent Roll'!$C26*(1+'Property Summary'!$L$18)^(Rents!CO$2-1),'Res Rent Roll'!$I26*'Res Rent Roll'!$C26*(1+'Property Summary'!$L$18)^(Rents!CO$2-1)))</f>
        <v/>
      </c>
      <c r="CP26" s="47" t="str">
        <f>IF('Res Rent Roll'!$B26="","",IF(Rents!CP$3&lt;'Res Rent Roll'!$J26,'Res Rent Roll'!$H26*'Res Rent Roll'!$C26*(1+'Property Summary'!$L$18)^(Rents!CP$2-1),'Res Rent Roll'!$I26*'Res Rent Roll'!$C26*(1+'Property Summary'!$L$18)^(Rents!CP$2-1)))</f>
        <v/>
      </c>
      <c r="CQ26" s="47" t="str">
        <f>IF('Res Rent Roll'!$B26="","",IF(Rents!CQ$3&lt;'Res Rent Roll'!$J26,'Res Rent Roll'!$H26*'Res Rent Roll'!$C26*(1+'Property Summary'!$L$18)^(Rents!CQ$2-1),'Res Rent Roll'!$I26*'Res Rent Roll'!$C26*(1+'Property Summary'!$L$18)^(Rents!CQ$2-1)))</f>
        <v/>
      </c>
      <c r="CR26" s="47" t="str">
        <f>IF('Res Rent Roll'!$B26="","",IF(Rents!CR$3&lt;'Res Rent Roll'!$J26,'Res Rent Roll'!$H26*'Res Rent Roll'!$C26*(1+'Property Summary'!$L$18)^(Rents!CR$2-1),'Res Rent Roll'!$I26*'Res Rent Roll'!$C26*(1+'Property Summary'!$L$18)^(Rents!CR$2-1)))</f>
        <v/>
      </c>
      <c r="CS26" s="47" t="str">
        <f>IF('Res Rent Roll'!$B26="","",IF(Rents!CS$3&lt;'Res Rent Roll'!$J26,'Res Rent Roll'!$H26*'Res Rent Roll'!$C26*(1+'Property Summary'!$L$18)^(Rents!CS$2-1),'Res Rent Roll'!$I26*'Res Rent Roll'!$C26*(1+'Property Summary'!$L$18)^(Rents!CS$2-1)))</f>
        <v/>
      </c>
      <c r="CT26" s="47" t="str">
        <f>IF('Res Rent Roll'!$B26="","",IF(Rents!CT$3&lt;'Res Rent Roll'!$J26,'Res Rent Roll'!$H26*'Res Rent Roll'!$C26*(1+'Property Summary'!$L$18)^(Rents!CT$2-1),'Res Rent Roll'!$I26*'Res Rent Roll'!$C26*(1+'Property Summary'!$L$18)^(Rents!CT$2-1)))</f>
        <v/>
      </c>
      <c r="CU26" s="47" t="str">
        <f>IF('Res Rent Roll'!$B26="","",IF(Rents!CU$3&lt;'Res Rent Roll'!$J26,'Res Rent Roll'!$H26*'Res Rent Roll'!$C26*(1+'Property Summary'!$L$18)^(Rents!CU$2-1),'Res Rent Roll'!$I26*'Res Rent Roll'!$C26*(1+'Property Summary'!$L$18)^(Rents!CU$2-1)))</f>
        <v/>
      </c>
      <c r="CV26" s="47" t="str">
        <f>IF('Res Rent Roll'!$B26="","",IF(Rents!CV$3&lt;'Res Rent Roll'!$J26,'Res Rent Roll'!$H26*'Res Rent Roll'!$C26*(1+'Property Summary'!$L$18)^(Rents!CV$2-1),'Res Rent Roll'!$I26*'Res Rent Roll'!$C26*(1+'Property Summary'!$L$18)^(Rents!CV$2-1)))</f>
        <v/>
      </c>
      <c r="CW26" s="47" t="str">
        <f>IF('Res Rent Roll'!$B26="","",IF(Rents!CW$3&lt;'Res Rent Roll'!$J26,'Res Rent Roll'!$H26*'Res Rent Roll'!$C26*(1+'Property Summary'!$L$18)^(Rents!CW$2-1),'Res Rent Roll'!$I26*'Res Rent Roll'!$C26*(1+'Property Summary'!$L$18)^(Rents!CW$2-1)))</f>
        <v/>
      </c>
      <c r="CX26" s="47" t="str">
        <f>IF('Res Rent Roll'!$B26="","",IF(Rents!CX$3&lt;'Res Rent Roll'!$J26,'Res Rent Roll'!$H26*'Res Rent Roll'!$C26*(1+'Property Summary'!$L$18)^(Rents!CX$2-1),'Res Rent Roll'!$I26*'Res Rent Roll'!$C26*(1+'Property Summary'!$L$18)^(Rents!CX$2-1)))</f>
        <v/>
      </c>
      <c r="CY26" s="47" t="str">
        <f>IF('Res Rent Roll'!$B26="","",IF(Rents!CY$3&lt;'Res Rent Roll'!$J26,'Res Rent Roll'!$H26*'Res Rent Roll'!$C26*(1+'Property Summary'!$L$18)^(Rents!CY$2-1),'Res Rent Roll'!$I26*'Res Rent Roll'!$C26*(1+'Property Summary'!$L$18)^(Rents!CY$2-1)))</f>
        <v/>
      </c>
      <c r="CZ26" s="47" t="str">
        <f>IF('Res Rent Roll'!$B26="","",IF(Rents!CZ$3&lt;'Res Rent Roll'!$J26,'Res Rent Roll'!$H26*'Res Rent Roll'!$C26*(1+'Property Summary'!$L$18)^(Rents!CZ$2-1),'Res Rent Roll'!$I26*'Res Rent Roll'!$C26*(1+'Property Summary'!$L$18)^(Rents!CZ$2-1)))</f>
        <v/>
      </c>
      <c r="DA26" s="47" t="str">
        <f>IF('Res Rent Roll'!$B26="","",IF(Rents!DA$3&lt;'Res Rent Roll'!$J26,'Res Rent Roll'!$H26*'Res Rent Roll'!$C26*(1+'Property Summary'!$L$18)^(Rents!DA$2-1),'Res Rent Roll'!$I26*'Res Rent Roll'!$C26*(1+'Property Summary'!$L$18)^(Rents!DA$2-1)))</f>
        <v/>
      </c>
      <c r="DB26" s="47" t="str">
        <f>IF('Res Rent Roll'!$B26="","",IF(Rents!DB$3&lt;'Res Rent Roll'!$J26,'Res Rent Roll'!$H26*'Res Rent Roll'!$C26*(1+'Property Summary'!$L$18)^(Rents!DB$2-1),'Res Rent Roll'!$I26*'Res Rent Roll'!$C26*(1+'Property Summary'!$L$18)^(Rents!DB$2-1)))</f>
        <v/>
      </c>
      <c r="DC26" s="47" t="str">
        <f>IF('Res Rent Roll'!$B26="","",IF(Rents!DC$3&lt;'Res Rent Roll'!$J26,'Res Rent Roll'!$H26*'Res Rent Roll'!$C26*(1+'Property Summary'!$L$18)^(Rents!DC$2-1),'Res Rent Roll'!$I26*'Res Rent Roll'!$C26*(1+'Property Summary'!$L$18)^(Rents!DC$2-1)))</f>
        <v/>
      </c>
      <c r="DD26" s="47" t="str">
        <f>IF('Res Rent Roll'!$B26="","",IF(Rents!DD$3&lt;'Res Rent Roll'!$J26,'Res Rent Roll'!$H26*'Res Rent Roll'!$C26*(1+'Property Summary'!$L$18)^(Rents!DD$2-1),'Res Rent Roll'!$I26*'Res Rent Roll'!$C26*(1+'Property Summary'!$L$18)^(Rents!DD$2-1)))</f>
        <v/>
      </c>
      <c r="DE26" s="47" t="str">
        <f>IF('Res Rent Roll'!$B26="","",IF(Rents!DE$3&lt;'Res Rent Roll'!$J26,'Res Rent Roll'!$H26*'Res Rent Roll'!$C26*(1+'Property Summary'!$L$18)^(Rents!DE$2-1),'Res Rent Roll'!$I26*'Res Rent Roll'!$C26*(1+'Property Summary'!$L$18)^(Rents!DE$2-1)))</f>
        <v/>
      </c>
      <c r="DF26" s="47" t="str">
        <f>IF('Res Rent Roll'!$B26="","",IF(Rents!DF$3&lt;'Res Rent Roll'!$J26,'Res Rent Roll'!$H26*'Res Rent Roll'!$C26*(1+'Property Summary'!$L$18)^(Rents!DF$2-1),'Res Rent Roll'!$I26*'Res Rent Roll'!$C26*(1+'Property Summary'!$L$18)^(Rents!DF$2-1)))</f>
        <v/>
      </c>
      <c r="DG26" s="47" t="str">
        <f>IF('Res Rent Roll'!$B26="","",IF(Rents!DG$3&lt;'Res Rent Roll'!$J26,'Res Rent Roll'!$H26*'Res Rent Roll'!$C26*(1+'Property Summary'!$L$18)^(Rents!DG$2-1),'Res Rent Roll'!$I26*'Res Rent Roll'!$C26*(1+'Property Summary'!$L$18)^(Rents!DG$2-1)))</f>
        <v/>
      </c>
      <c r="DH26" s="47" t="str">
        <f>IF('Res Rent Roll'!$B26="","",IF(Rents!DH$3&lt;'Res Rent Roll'!$J26,'Res Rent Roll'!$H26*'Res Rent Roll'!$C26*(1+'Property Summary'!$L$18)^(Rents!DH$2-1),'Res Rent Roll'!$I26*'Res Rent Roll'!$C26*(1+'Property Summary'!$L$18)^(Rents!DH$2-1)))</f>
        <v/>
      </c>
      <c r="DI26" s="47" t="str">
        <f>IF('Res Rent Roll'!$B26="","",IF(Rents!DI$3&lt;'Res Rent Roll'!$J26,'Res Rent Roll'!$H26*'Res Rent Roll'!$C26*(1+'Property Summary'!$L$18)^(Rents!DI$2-1),'Res Rent Roll'!$I26*'Res Rent Roll'!$C26*(1+'Property Summary'!$L$18)^(Rents!DI$2-1)))</f>
        <v/>
      </c>
      <c r="DJ26" s="47" t="str">
        <f>IF('Res Rent Roll'!$B26="","",IF(Rents!DJ$3&lt;'Res Rent Roll'!$J26,'Res Rent Roll'!$H26*'Res Rent Roll'!$C26*(1+'Property Summary'!$L$18)^(Rents!DJ$2-1),'Res Rent Roll'!$I26*'Res Rent Roll'!$C26*(1+'Property Summary'!$L$18)^(Rents!DJ$2-1)))</f>
        <v/>
      </c>
      <c r="DK26" s="47" t="str">
        <f>IF('Res Rent Roll'!$B26="","",IF(Rents!DK$3&lt;'Res Rent Roll'!$J26,'Res Rent Roll'!$H26*'Res Rent Roll'!$C26*(1+'Property Summary'!$L$18)^(Rents!DK$2-1),'Res Rent Roll'!$I26*'Res Rent Roll'!$C26*(1+'Property Summary'!$L$18)^(Rents!DK$2-1)))</f>
        <v/>
      </c>
      <c r="DL26" s="47" t="str">
        <f>IF('Res Rent Roll'!$B26="","",IF(Rents!DL$3&lt;'Res Rent Roll'!$J26,'Res Rent Roll'!$H26*'Res Rent Roll'!$C26*(1+'Property Summary'!$L$18)^(Rents!DL$2-1),'Res Rent Roll'!$I26*'Res Rent Roll'!$C26*(1+'Property Summary'!$L$18)^(Rents!DL$2-1)))</f>
        <v/>
      </c>
      <c r="DM26" s="47" t="str">
        <f>IF('Res Rent Roll'!$B26="","",IF(Rents!DM$3&lt;'Res Rent Roll'!$J26,'Res Rent Roll'!$H26*'Res Rent Roll'!$C26*(1+'Property Summary'!$L$18)^(Rents!DM$2-1),'Res Rent Roll'!$I26*'Res Rent Roll'!$C26*(1+'Property Summary'!$L$18)^(Rents!DM$2-1)))</f>
        <v/>
      </c>
      <c r="DN26" s="47" t="str">
        <f>IF('Res Rent Roll'!$B26="","",IF(Rents!DN$3&lt;'Res Rent Roll'!$J26,'Res Rent Roll'!$H26*'Res Rent Roll'!$C26*(1+'Property Summary'!$L$18)^(Rents!DN$2-1),'Res Rent Roll'!$I26*'Res Rent Roll'!$C26*(1+'Property Summary'!$L$18)^(Rents!DN$2-1)))</f>
        <v/>
      </c>
      <c r="DO26" s="47" t="str">
        <f>IF('Res Rent Roll'!$B26="","",IF(Rents!DO$3&lt;'Res Rent Roll'!$J26,'Res Rent Roll'!$H26*'Res Rent Roll'!$C26*(1+'Property Summary'!$L$18)^(Rents!DO$2-1),'Res Rent Roll'!$I26*'Res Rent Roll'!$C26*(1+'Property Summary'!$L$18)^(Rents!DO$2-1)))</f>
        <v/>
      </c>
      <c r="DP26" s="47" t="str">
        <f>IF('Res Rent Roll'!$B26="","",IF(Rents!DP$3&lt;'Res Rent Roll'!$J26,'Res Rent Roll'!$H26*'Res Rent Roll'!$C26*(1+'Property Summary'!$L$18)^(Rents!DP$2-1),'Res Rent Roll'!$I26*'Res Rent Roll'!$C26*(1+'Property Summary'!$L$18)^(Rents!DP$2-1)))</f>
        <v/>
      </c>
      <c r="DQ26" s="47" t="str">
        <f>IF('Res Rent Roll'!$B26="","",IF(Rents!DQ$3&lt;'Res Rent Roll'!$J26,'Res Rent Roll'!$H26*'Res Rent Roll'!$C26*(1+'Property Summary'!$L$18)^(Rents!DQ$2-1),'Res Rent Roll'!$I26*'Res Rent Roll'!$C26*(1+'Property Summary'!$L$18)^(Rents!DQ$2-1)))</f>
        <v/>
      </c>
      <c r="DR26" s="47" t="str">
        <f>IF('Res Rent Roll'!$B26="","",IF(Rents!DR$3&lt;'Res Rent Roll'!$J26,'Res Rent Roll'!$H26*'Res Rent Roll'!$C26*(1+'Property Summary'!$L$18)^(Rents!DR$2-1),'Res Rent Roll'!$I26*'Res Rent Roll'!$C26*(1+'Property Summary'!$L$18)^(Rents!DR$2-1)))</f>
        <v/>
      </c>
      <c r="DS26" s="47" t="str">
        <f>IF('Res Rent Roll'!$B26="","",IF(Rents!DS$3&lt;'Res Rent Roll'!$J26,'Res Rent Roll'!$H26*'Res Rent Roll'!$C26*(1+'Property Summary'!$L$18)^(Rents!DS$2-1),'Res Rent Roll'!$I26*'Res Rent Roll'!$C26*(1+'Property Summary'!$L$18)^(Rents!DS$2-1)))</f>
        <v/>
      </c>
      <c r="DT26" s="47" t="str">
        <f>IF('Res Rent Roll'!$B26="","",IF(Rents!DT$3&lt;'Res Rent Roll'!$J26,'Res Rent Roll'!$H26*'Res Rent Roll'!$C26*(1+'Property Summary'!$L$18)^(Rents!DT$2-1),'Res Rent Roll'!$I26*'Res Rent Roll'!$C26*(1+'Property Summary'!$L$18)^(Rents!DT$2-1)))</f>
        <v/>
      </c>
      <c r="DU26" s="47" t="str">
        <f>IF('Res Rent Roll'!$B26="","",IF(Rents!DU$3&lt;'Res Rent Roll'!$J26,'Res Rent Roll'!$H26*'Res Rent Roll'!$C26*(1+'Property Summary'!$L$18)^(Rents!DU$2-1),'Res Rent Roll'!$I26*'Res Rent Roll'!$C26*(1+'Property Summary'!$L$18)^(Rents!DU$2-1)))</f>
        <v/>
      </c>
      <c r="DV26" s="47" t="str">
        <f>IF('Res Rent Roll'!$B26="","",IF(Rents!DV$3&lt;'Res Rent Roll'!$J26,'Res Rent Roll'!$H26*'Res Rent Roll'!$C26*(1+'Property Summary'!$L$18)^(Rents!DV$2-1),'Res Rent Roll'!$I26*'Res Rent Roll'!$C26*(1+'Property Summary'!$L$18)^(Rents!DV$2-1)))</f>
        <v/>
      </c>
      <c r="DW26" s="47" t="str">
        <f>IF('Res Rent Roll'!$B26="","",IF(Rents!DW$3&lt;'Res Rent Roll'!$J26,'Res Rent Roll'!$H26*'Res Rent Roll'!$C26*(1+'Property Summary'!$L$18)^(Rents!DW$2-1),'Res Rent Roll'!$I26*'Res Rent Roll'!$C26*(1+'Property Summary'!$L$18)^(Rents!DW$2-1)))</f>
        <v/>
      </c>
      <c r="DX26" s="47" t="str">
        <f>IF('Res Rent Roll'!$B26="","",IF(Rents!DX$3&lt;'Res Rent Roll'!$J26,'Res Rent Roll'!$H26*'Res Rent Roll'!$C26*(1+'Property Summary'!$L$18)^(Rents!DX$2-1),'Res Rent Roll'!$I26*'Res Rent Roll'!$C26*(1+'Property Summary'!$L$18)^(Rents!DX$2-1)))</f>
        <v/>
      </c>
      <c r="DY26" s="47" t="str">
        <f>IF('Res Rent Roll'!$B26="","",IF(Rents!DY$3&lt;'Res Rent Roll'!$J26,'Res Rent Roll'!$H26*'Res Rent Roll'!$C26*(1+'Property Summary'!$L$18)^(Rents!DY$2-1),'Res Rent Roll'!$I26*'Res Rent Roll'!$C26*(1+'Property Summary'!$L$18)^(Rents!DY$2-1)))</f>
        <v/>
      </c>
      <c r="DZ26" s="47" t="str">
        <f>IF('Res Rent Roll'!$B26="","",IF(Rents!DZ$3&lt;'Res Rent Roll'!$J26,'Res Rent Roll'!$H26*'Res Rent Roll'!$C26*(1+'Property Summary'!$L$18)^(Rents!DZ$2-1),'Res Rent Roll'!$I26*'Res Rent Roll'!$C26*(1+'Property Summary'!$L$18)^(Rents!DZ$2-1)))</f>
        <v/>
      </c>
      <c r="EA26" s="47" t="str">
        <f>IF('Res Rent Roll'!$B26="","",IF(Rents!EA$3&lt;'Res Rent Roll'!$J26,'Res Rent Roll'!$H26*'Res Rent Roll'!$C26*(1+'Property Summary'!$L$18)^(Rents!EA$2-1),'Res Rent Roll'!$I26*'Res Rent Roll'!$C26*(1+'Property Summary'!$L$18)^(Rents!EA$2-1)))</f>
        <v/>
      </c>
      <c r="EB26" s="47" t="str">
        <f>IF('Res Rent Roll'!$B26="","",IF(Rents!EB$3&lt;'Res Rent Roll'!$J26,'Res Rent Roll'!$H26*'Res Rent Roll'!$C26*(1+'Property Summary'!$L$18)^(Rents!EB$2-1),'Res Rent Roll'!$I26*'Res Rent Roll'!$C26*(1+'Property Summary'!$L$18)^(Rents!EB$2-1)))</f>
        <v/>
      </c>
      <c r="EC26" s="47" t="str">
        <f>IF('Res Rent Roll'!$B26="","",IF(Rents!EC$3&lt;'Res Rent Roll'!$J26,'Res Rent Roll'!$H26*'Res Rent Roll'!$C26*(1+'Property Summary'!$L$18)^(Rents!EC$2-1),'Res Rent Roll'!$I26*'Res Rent Roll'!$C26*(1+'Property Summary'!$L$18)^(Rents!EC$2-1)))</f>
        <v/>
      </c>
      <c r="ED26" s="47" t="str">
        <f>IF('Res Rent Roll'!$B26="","",IF(Rents!ED$3&lt;'Res Rent Roll'!$J26,'Res Rent Roll'!$H26*'Res Rent Roll'!$C26*(1+'Property Summary'!$L$18)^(Rents!ED$2-1),'Res Rent Roll'!$I26*'Res Rent Roll'!$C26*(1+'Property Summary'!$L$18)^(Rents!ED$2-1)))</f>
        <v/>
      </c>
      <c r="EE26" s="47" t="str">
        <f>IF('Res Rent Roll'!$B26="","",IF(Rents!EE$3&lt;'Res Rent Roll'!$J26,'Res Rent Roll'!$H26*'Res Rent Roll'!$C26*(1+'Property Summary'!$L$18)^(Rents!EE$2-1),'Res Rent Roll'!$I26*'Res Rent Roll'!$C26*(1+'Property Summary'!$L$18)^(Rents!EE$2-1)))</f>
        <v/>
      </c>
      <c r="EF26" s="47" t="str">
        <f>IF('Res Rent Roll'!$B26="","",IF(Rents!EF$3&lt;'Res Rent Roll'!$J26,'Res Rent Roll'!$H26*'Res Rent Roll'!$C26*(1+'Property Summary'!$L$18)^(Rents!EF$2-1),'Res Rent Roll'!$I26*'Res Rent Roll'!$C26*(1+'Property Summary'!$L$18)^(Rents!EF$2-1)))</f>
        <v/>
      </c>
      <c r="EG26" s="47" t="str">
        <f>IF('Res Rent Roll'!$B26="","",IF(Rents!EG$3&lt;'Res Rent Roll'!$J26,'Res Rent Roll'!$H26*'Res Rent Roll'!$C26*(1+'Property Summary'!$L$18)^(Rents!EG$2-1),'Res Rent Roll'!$I26*'Res Rent Roll'!$C26*(1+'Property Summary'!$L$18)^(Rents!EG$2-1)))</f>
        <v/>
      </c>
      <c r="EH26" s="47" t="str">
        <f>IF('Res Rent Roll'!$B26="","",IF(Rents!EH$3&lt;'Res Rent Roll'!$J26,'Res Rent Roll'!$H26*'Res Rent Roll'!$C26*(1+'Property Summary'!$L$18)^(Rents!EH$2-1),'Res Rent Roll'!$I26*'Res Rent Roll'!$C26*(1+'Property Summary'!$L$18)^(Rents!EH$2-1)))</f>
        <v/>
      </c>
      <c r="EI26" s="47" t="str">
        <f>IF('Res Rent Roll'!$B26="","",IF(Rents!EI$3&lt;'Res Rent Roll'!$J26,'Res Rent Roll'!$H26*'Res Rent Roll'!$C26*(1+'Property Summary'!$L$18)^(Rents!EI$2-1),'Res Rent Roll'!$I26*'Res Rent Roll'!$C26*(1+'Property Summary'!$L$18)^(Rents!EI$2-1)))</f>
        <v/>
      </c>
      <c r="EJ26" s="47" t="str">
        <f>IF('Res Rent Roll'!$B26="","",IF(Rents!EJ$3&lt;'Res Rent Roll'!$J26,'Res Rent Roll'!$H26*'Res Rent Roll'!$C26*(1+'Property Summary'!$L$18)^(Rents!EJ$2-1),'Res Rent Roll'!$I26*'Res Rent Roll'!$C26*(1+'Property Summary'!$L$18)^(Rents!EJ$2-1)))</f>
        <v/>
      </c>
      <c r="EK26" s="47" t="str">
        <f>IF('Res Rent Roll'!$B26="","",IF(Rents!EK$3&lt;'Res Rent Roll'!$J26,'Res Rent Roll'!$H26*'Res Rent Roll'!$C26*(1+'Property Summary'!$L$18)^(Rents!EK$2-1),'Res Rent Roll'!$I26*'Res Rent Roll'!$C26*(1+'Property Summary'!$L$18)^(Rents!EK$2-1)))</f>
        <v/>
      </c>
      <c r="EL26" s="47" t="str">
        <f>IF('Res Rent Roll'!$B26="","",IF(Rents!EL$3&lt;'Res Rent Roll'!$J26,'Res Rent Roll'!$H26*'Res Rent Roll'!$C26*(1+'Property Summary'!$L$18)^(Rents!EL$2-1),'Res Rent Roll'!$I26*'Res Rent Roll'!$C26*(1+'Property Summary'!$L$18)^(Rents!EL$2-1)))</f>
        <v/>
      </c>
      <c r="EM26" s="47" t="str">
        <f>IF('Res Rent Roll'!$B26="","",IF(Rents!EM$3&lt;'Res Rent Roll'!$J26,'Res Rent Roll'!$H26*'Res Rent Roll'!$C26*(1+'Property Summary'!$L$18)^(Rents!EM$2-1),'Res Rent Roll'!$I26*'Res Rent Roll'!$C26*(1+'Property Summary'!$L$18)^(Rents!EM$2-1)))</f>
        <v/>
      </c>
      <c r="EN26" s="47" t="str">
        <f>IF('Res Rent Roll'!$B26="","",IF(Rents!EN$3&lt;'Res Rent Roll'!$J26,'Res Rent Roll'!$H26*'Res Rent Roll'!$C26*(1+'Property Summary'!$L$18)^(Rents!EN$2-1),'Res Rent Roll'!$I26*'Res Rent Roll'!$C26*(1+'Property Summary'!$L$18)^(Rents!EN$2-1)))</f>
        <v/>
      </c>
      <c r="EO26" s="47" t="str">
        <f>IF('Res Rent Roll'!$B26="","",IF(Rents!EO$3&lt;'Res Rent Roll'!$J26,'Res Rent Roll'!$H26*'Res Rent Roll'!$C26*(1+'Property Summary'!$L$18)^(Rents!EO$2-1),'Res Rent Roll'!$I26*'Res Rent Roll'!$C26*(1+'Property Summary'!$L$18)^(Rents!EO$2-1)))</f>
        <v/>
      </c>
      <c r="EP26" s="47" t="str">
        <f>IF('Res Rent Roll'!$B26="","",IF(Rents!EP$3&lt;'Res Rent Roll'!$J26,'Res Rent Roll'!$H26*'Res Rent Roll'!$C26*(1+'Property Summary'!$L$18)^(Rents!EP$2-1),'Res Rent Roll'!$I26*'Res Rent Roll'!$C26*(1+'Property Summary'!$L$18)^(Rents!EP$2-1)))</f>
        <v/>
      </c>
      <c r="EQ26" s="47" t="str">
        <f>IF('Res Rent Roll'!$B26="","",IF(Rents!EQ$3&lt;'Res Rent Roll'!$J26,'Res Rent Roll'!$H26*'Res Rent Roll'!$C26*(1+'Property Summary'!$L$18)^(Rents!EQ$2-1),'Res Rent Roll'!$I26*'Res Rent Roll'!$C26*(1+'Property Summary'!$L$18)^(Rents!EQ$2-1)))</f>
        <v/>
      </c>
      <c r="ER26" s="47" t="str">
        <f>IF('Res Rent Roll'!$B26="","",IF(Rents!ER$3&lt;'Res Rent Roll'!$J26,'Res Rent Roll'!$H26*'Res Rent Roll'!$C26*(1+'Property Summary'!$L$18)^(Rents!ER$2-1),'Res Rent Roll'!$I26*'Res Rent Roll'!$C26*(1+'Property Summary'!$L$18)^(Rents!ER$2-1)))</f>
        <v/>
      </c>
      <c r="ES26" s="47" t="str">
        <f>IF('Res Rent Roll'!$B26="","",IF(Rents!ES$3&lt;'Res Rent Roll'!$J26,'Res Rent Roll'!$H26*'Res Rent Roll'!$C26*(1+'Property Summary'!$L$18)^(Rents!ES$2-1),'Res Rent Roll'!$I26*'Res Rent Roll'!$C26*(1+'Property Summary'!$L$18)^(Rents!ES$2-1)))</f>
        <v/>
      </c>
      <c r="ET26" s="47" t="str">
        <f>IF('Res Rent Roll'!$B26="","",IF(Rents!ET$3&lt;'Res Rent Roll'!$J26,'Res Rent Roll'!$H26*'Res Rent Roll'!$C26*(1+'Property Summary'!$L$18)^(Rents!ET$2-1),'Res Rent Roll'!$I26*'Res Rent Roll'!$C26*(1+'Property Summary'!$L$18)^(Rents!ET$2-1)))</f>
        <v/>
      </c>
      <c r="EU26" s="47" t="str">
        <f>IF('Res Rent Roll'!$B26="","",IF(Rents!EU$3&lt;'Res Rent Roll'!$J26,'Res Rent Roll'!$H26*'Res Rent Roll'!$C26*(1+'Property Summary'!$L$18)^(Rents!EU$2-1),'Res Rent Roll'!$I26*'Res Rent Roll'!$C26*(1+'Property Summary'!$L$18)^(Rents!EU$2-1)))</f>
        <v/>
      </c>
      <c r="EV26" s="47" t="str">
        <f>IF('Res Rent Roll'!$B26="","",IF(Rents!EV$3&lt;'Res Rent Roll'!$J26,'Res Rent Roll'!$H26*'Res Rent Roll'!$C26*(1+'Property Summary'!$L$18)^(Rents!EV$2-1),'Res Rent Roll'!$I26*'Res Rent Roll'!$C26*(1+'Property Summary'!$L$18)^(Rents!EV$2-1)))</f>
        <v/>
      </c>
      <c r="EW26" s="47" t="str">
        <f>IF('Res Rent Roll'!$B26="","",IF(Rents!EW$3&lt;'Res Rent Roll'!$J26,'Res Rent Roll'!$H26*'Res Rent Roll'!$C26*(1+'Property Summary'!$L$18)^(Rents!EW$2-1),'Res Rent Roll'!$I26*'Res Rent Roll'!$C26*(1+'Property Summary'!$L$18)^(Rents!EW$2-1)))</f>
        <v/>
      </c>
      <c r="EX26" s="47" t="str">
        <f>IF('Res Rent Roll'!$B26="","",IF(Rents!EX$3&lt;'Res Rent Roll'!$J26,'Res Rent Roll'!$H26*'Res Rent Roll'!$C26*(1+'Property Summary'!$L$18)^(Rents!EX$2-1),'Res Rent Roll'!$I26*'Res Rent Roll'!$C26*(1+'Property Summary'!$L$18)^(Rents!EX$2-1)))</f>
        <v/>
      </c>
      <c r="EY26" s="47" t="str">
        <f>IF('Res Rent Roll'!$B26="","",IF(Rents!EY$3&lt;'Res Rent Roll'!$J26,'Res Rent Roll'!$H26*'Res Rent Roll'!$C26*(1+'Property Summary'!$L$18)^(Rents!EY$2-1),'Res Rent Roll'!$I26*'Res Rent Roll'!$C26*(1+'Property Summary'!$L$18)^(Rents!EY$2-1)))</f>
        <v/>
      </c>
      <c r="EZ26" s="47" t="str">
        <f>IF('Res Rent Roll'!$B26="","",IF(Rents!EZ$3&lt;'Res Rent Roll'!$J26,'Res Rent Roll'!$H26*'Res Rent Roll'!$C26*(1+'Property Summary'!$L$18)^(Rents!EZ$2-1),'Res Rent Roll'!$I26*'Res Rent Roll'!$C26*(1+'Property Summary'!$L$18)^(Rents!EZ$2-1)))</f>
        <v/>
      </c>
      <c r="FA26" s="47" t="str">
        <f>IF('Res Rent Roll'!$B26="","",IF(Rents!FA$3&lt;'Res Rent Roll'!$J26,'Res Rent Roll'!$H26*'Res Rent Roll'!$C26*(1+'Property Summary'!$L$18)^(Rents!FA$2-1),'Res Rent Roll'!$I26*'Res Rent Roll'!$C26*(1+'Property Summary'!$L$18)^(Rents!FA$2-1)))</f>
        <v/>
      </c>
      <c r="FB26" s="47" t="str">
        <f>IF('Res Rent Roll'!$B26="","",IF(Rents!FB$3&lt;'Res Rent Roll'!$J26,'Res Rent Roll'!$H26*'Res Rent Roll'!$C26*(1+'Property Summary'!$L$18)^(Rents!FB$2-1),'Res Rent Roll'!$I26*'Res Rent Roll'!$C26*(1+'Property Summary'!$L$18)^(Rents!FB$2-1)))</f>
        <v/>
      </c>
      <c r="FC26" s="47" t="str">
        <f>IF('Res Rent Roll'!$B26="","",IF(Rents!FC$3&lt;'Res Rent Roll'!$J26,'Res Rent Roll'!$H26*'Res Rent Roll'!$C26*(1+'Property Summary'!$L$18)^(Rents!FC$2-1),'Res Rent Roll'!$I26*'Res Rent Roll'!$C26*(1+'Property Summary'!$L$18)^(Rents!FC$2-1)))</f>
        <v/>
      </c>
      <c r="FD26" s="47" t="str">
        <f>IF('Res Rent Roll'!$B26="","",IF(Rents!FD$3&lt;'Res Rent Roll'!$J26,'Res Rent Roll'!$H26*'Res Rent Roll'!$C26*(1+'Property Summary'!$L$18)^(Rents!FD$2-1),'Res Rent Roll'!$I26*'Res Rent Roll'!$C26*(1+'Property Summary'!$L$18)^(Rents!FD$2-1)))</f>
        <v/>
      </c>
      <c r="FE26" s="47" t="str">
        <f>IF('Res Rent Roll'!$B26="","",IF(Rents!FE$3&lt;'Res Rent Roll'!$J26,'Res Rent Roll'!$H26*'Res Rent Roll'!$C26*(1+'Property Summary'!$L$18)^(Rents!FE$2-1),'Res Rent Roll'!$I26*'Res Rent Roll'!$C26*(1+'Property Summary'!$L$18)^(Rents!FE$2-1)))</f>
        <v/>
      </c>
      <c r="FF26" s="47" t="str">
        <f>IF('Res Rent Roll'!$B26="","",IF(Rents!FF$3&lt;'Res Rent Roll'!$J26,'Res Rent Roll'!$H26*'Res Rent Roll'!$C26*(1+'Property Summary'!$L$18)^(Rents!FF$2-1),'Res Rent Roll'!$I26*'Res Rent Roll'!$C26*(1+'Property Summary'!$L$18)^(Rents!FF$2-1)))</f>
        <v/>
      </c>
      <c r="FG26" s="47" t="str">
        <f>IF('Res Rent Roll'!$B26="","",IF(Rents!FG$3&lt;'Res Rent Roll'!$J26,'Res Rent Roll'!$H26*'Res Rent Roll'!$C26*(1+'Property Summary'!$L$18)^(Rents!FG$2-1),'Res Rent Roll'!$I26*'Res Rent Roll'!$C26*(1+'Property Summary'!$L$18)^(Rents!FG$2-1)))</f>
        <v/>
      </c>
      <c r="FH26" s="47" t="str">
        <f>IF('Res Rent Roll'!$B26="","",IF(Rents!FH$3&lt;'Res Rent Roll'!$J26,'Res Rent Roll'!$H26*'Res Rent Roll'!$C26*(1+'Property Summary'!$L$18)^(Rents!FH$2-1),'Res Rent Roll'!$I26*'Res Rent Roll'!$C26*(1+'Property Summary'!$L$18)^(Rents!FH$2-1)))</f>
        <v/>
      </c>
      <c r="FI26" s="47" t="str">
        <f>IF('Res Rent Roll'!$B26="","",IF(Rents!FI$3&lt;'Res Rent Roll'!$J26,'Res Rent Roll'!$H26*'Res Rent Roll'!$C26*(1+'Property Summary'!$L$18)^(Rents!FI$2-1),'Res Rent Roll'!$I26*'Res Rent Roll'!$C26*(1+'Property Summary'!$L$18)^(Rents!FI$2-1)))</f>
        <v/>
      </c>
      <c r="FJ26" s="47" t="str">
        <f>IF('Res Rent Roll'!$B26="","",IF(Rents!FJ$3&lt;'Res Rent Roll'!$J26,'Res Rent Roll'!$H26*'Res Rent Roll'!$C26*(1+'Property Summary'!$L$18)^(Rents!FJ$2-1),'Res Rent Roll'!$I26*'Res Rent Roll'!$C26*(1+'Property Summary'!$L$18)^(Rents!FJ$2-1)))</f>
        <v/>
      </c>
      <c r="FK26" s="47" t="str">
        <f>IF('Res Rent Roll'!$B26="","",IF(Rents!FK$3&lt;'Res Rent Roll'!$J26,'Res Rent Roll'!$H26*'Res Rent Roll'!$C26*(1+'Property Summary'!$L$18)^(Rents!FK$2-1),'Res Rent Roll'!$I26*'Res Rent Roll'!$C26*(1+'Property Summary'!$L$18)^(Rents!FK$2-1)))</f>
        <v/>
      </c>
      <c r="FL26" s="47" t="str">
        <f>IF('Res Rent Roll'!$B26="","",IF(Rents!FL$3&lt;'Res Rent Roll'!$J26,'Res Rent Roll'!$H26*'Res Rent Roll'!$C26*(1+'Property Summary'!$L$18)^(Rents!FL$2-1),'Res Rent Roll'!$I26*'Res Rent Roll'!$C26*(1+'Property Summary'!$L$18)^(Rents!FL$2-1)))</f>
        <v/>
      </c>
      <c r="FM26" s="47" t="str">
        <f>IF('Res Rent Roll'!$B26="","",IF(Rents!FM$3&lt;'Res Rent Roll'!$J26,'Res Rent Roll'!$H26*'Res Rent Roll'!$C26*(1+'Property Summary'!$L$18)^(Rents!FM$2-1),'Res Rent Roll'!$I26*'Res Rent Roll'!$C26*(1+'Property Summary'!$L$18)^(Rents!FM$2-1)))</f>
        <v/>
      </c>
      <c r="FN26" s="47" t="str">
        <f>IF('Res Rent Roll'!$B26="","",IF(Rents!FN$3&lt;'Res Rent Roll'!$J26,'Res Rent Roll'!$H26*'Res Rent Roll'!$C26*(1+'Property Summary'!$L$18)^(Rents!FN$2-1),'Res Rent Roll'!$I26*'Res Rent Roll'!$C26*(1+'Property Summary'!$L$18)^(Rents!FN$2-1)))</f>
        <v/>
      </c>
      <c r="FO26" s="47" t="str">
        <f>IF('Res Rent Roll'!$B26="","",IF(Rents!FO$3&lt;'Res Rent Roll'!$J26,'Res Rent Roll'!$H26*'Res Rent Roll'!$C26*(1+'Property Summary'!$L$18)^(Rents!FO$2-1),'Res Rent Roll'!$I26*'Res Rent Roll'!$C26*(1+'Property Summary'!$L$18)^(Rents!FO$2-1)))</f>
        <v/>
      </c>
      <c r="FP26" s="47" t="str">
        <f>IF('Res Rent Roll'!$B26="","",IF(Rents!FP$3&lt;'Res Rent Roll'!$J26,'Res Rent Roll'!$H26*'Res Rent Roll'!$C26*(1+'Property Summary'!$L$18)^(Rents!FP$2-1),'Res Rent Roll'!$I26*'Res Rent Roll'!$C26*(1+'Property Summary'!$L$18)^(Rents!FP$2-1)))</f>
        <v/>
      </c>
      <c r="FQ26" s="47" t="str">
        <f>IF('Res Rent Roll'!$B26="","",IF(Rents!FQ$3&lt;'Res Rent Roll'!$J26,'Res Rent Roll'!$H26*'Res Rent Roll'!$C26*(1+'Property Summary'!$L$18)^(Rents!FQ$2-1),'Res Rent Roll'!$I26*'Res Rent Roll'!$C26*(1+'Property Summary'!$L$18)^(Rents!FQ$2-1)))</f>
        <v/>
      </c>
      <c r="FR26" s="47" t="str">
        <f>IF('Res Rent Roll'!$B26="","",IF(Rents!FR$3&lt;'Res Rent Roll'!$J26,'Res Rent Roll'!$H26*'Res Rent Roll'!$C26*(1+'Property Summary'!$L$18)^(Rents!FR$2-1),'Res Rent Roll'!$I26*'Res Rent Roll'!$C26*(1+'Property Summary'!$L$18)^(Rents!FR$2-1)))</f>
        <v/>
      </c>
      <c r="FS26" s="47" t="str">
        <f>IF('Res Rent Roll'!$B26="","",IF(Rents!FS$3&lt;'Res Rent Roll'!$J26,'Res Rent Roll'!$H26*'Res Rent Roll'!$C26*(1+'Property Summary'!$L$18)^(Rents!FS$2-1),'Res Rent Roll'!$I26*'Res Rent Roll'!$C26*(1+'Property Summary'!$L$18)^(Rents!FS$2-1)))</f>
        <v/>
      </c>
      <c r="FT26" s="47" t="str">
        <f>IF('Res Rent Roll'!$B26="","",IF(Rents!FT$3&lt;'Res Rent Roll'!$J26,'Res Rent Roll'!$H26*'Res Rent Roll'!$C26*(1+'Property Summary'!$L$18)^(Rents!FT$2-1),'Res Rent Roll'!$I26*'Res Rent Roll'!$C26*(1+'Property Summary'!$L$18)^(Rents!FT$2-1)))</f>
        <v/>
      </c>
      <c r="FU26" s="47" t="str">
        <f>IF('Res Rent Roll'!$B26="","",IF(Rents!FU$3&lt;'Res Rent Roll'!$J26,'Res Rent Roll'!$H26*'Res Rent Roll'!$C26*(1+'Property Summary'!$L$18)^(Rents!FU$2-1),'Res Rent Roll'!$I26*'Res Rent Roll'!$C26*(1+'Property Summary'!$L$18)^(Rents!FU$2-1)))</f>
        <v/>
      </c>
      <c r="FV26" s="47" t="str">
        <f>IF('Res Rent Roll'!$B26="","",IF(Rents!FV$3&lt;'Res Rent Roll'!$J26,'Res Rent Roll'!$H26*'Res Rent Roll'!$C26*(1+'Property Summary'!$L$18)^(Rents!FV$2-1),'Res Rent Roll'!$I26*'Res Rent Roll'!$C26*(1+'Property Summary'!$L$18)^(Rents!FV$2-1)))</f>
        <v/>
      </c>
      <c r="FW26" s="47" t="str">
        <f>IF('Res Rent Roll'!$B26="","",IF(Rents!FW$3&lt;'Res Rent Roll'!$J26,'Res Rent Roll'!$H26*'Res Rent Roll'!$C26*(1+'Property Summary'!$L$18)^(Rents!FW$2-1),'Res Rent Roll'!$I26*'Res Rent Roll'!$C26*(1+'Property Summary'!$L$18)^(Rents!FW$2-1)))</f>
        <v/>
      </c>
      <c r="FX26" s="47" t="str">
        <f>IF('Res Rent Roll'!$B26="","",IF(Rents!FX$3&lt;'Res Rent Roll'!$J26,'Res Rent Roll'!$H26*'Res Rent Roll'!$C26*(1+'Property Summary'!$L$18)^(Rents!FX$2-1),'Res Rent Roll'!$I26*'Res Rent Roll'!$C26*(1+'Property Summary'!$L$18)^(Rents!FX$2-1)))</f>
        <v/>
      </c>
      <c r="FY26" s="47" t="str">
        <f>IF('Res Rent Roll'!$B26="","",IF(Rents!FY$3&lt;'Res Rent Roll'!$J26,'Res Rent Roll'!$H26*'Res Rent Roll'!$C26*(1+'Property Summary'!$L$18)^(Rents!FY$2-1),'Res Rent Roll'!$I26*'Res Rent Roll'!$C26*(1+'Property Summary'!$L$18)^(Rents!FY$2-1)))</f>
        <v/>
      </c>
      <c r="FZ26" s="47" t="str">
        <f>IF('Res Rent Roll'!$B26="","",IF(Rents!FZ$3&lt;'Res Rent Roll'!$J26,'Res Rent Roll'!$H26*'Res Rent Roll'!$C26*(1+'Property Summary'!$L$18)^(Rents!FZ$2-1),'Res Rent Roll'!$I26*'Res Rent Roll'!$C26*(1+'Property Summary'!$L$18)^(Rents!FZ$2-1)))</f>
        <v/>
      </c>
      <c r="GA26" s="48" t="str">
        <f>IF('Res Rent Roll'!$B26="","",IF(Rents!GA$3&lt;'Res Rent Roll'!$J26,'Res Rent Roll'!$H26*'Res Rent Roll'!$C26*(1+'Property Summary'!$L$18)^(Rents!GA$2-1),'Res Rent Roll'!$I26*'Res Rent Roll'!$C26*(1+'Property Summary'!$L$18)^(Rents!GA$2-1)))</f>
        <v/>
      </c>
    </row>
    <row r="27" spans="2:183" x14ac:dyDescent="0.3">
      <c r="B27" s="42" t="str">
        <f>IF('Res Rent Roll'!$B27="","",'Res Rent Roll'!$B27)</f>
        <v/>
      </c>
      <c r="C27" s="43"/>
      <c r="D27" s="47" t="str">
        <f>IF('Res Rent Roll'!$B27="","",IF(Rents!D$3&lt;'Res Rent Roll'!$J27,'Res Rent Roll'!$H27*'Res Rent Roll'!$C27*(1+'Property Summary'!$L$18)^(Rents!D$2-1),'Res Rent Roll'!$I27*'Res Rent Roll'!$C27*(1+'Property Summary'!$L$18)^(Rents!D$2-1)))</f>
        <v/>
      </c>
      <c r="E27" s="47" t="str">
        <f>IF('Res Rent Roll'!$B27="","",IF(Rents!E$3&lt;'Res Rent Roll'!$J27,'Res Rent Roll'!$H27*'Res Rent Roll'!$C27*(1+'Property Summary'!$L$18)^(Rents!E$2-1),'Res Rent Roll'!$I27*'Res Rent Roll'!$C27*(1+'Property Summary'!$L$18)^(Rents!E$2-1)))</f>
        <v/>
      </c>
      <c r="F27" s="47" t="str">
        <f>IF('Res Rent Roll'!$B27="","",IF(Rents!F$3&lt;'Res Rent Roll'!$J27,'Res Rent Roll'!$H27*'Res Rent Roll'!$C27*(1+'Property Summary'!$L$18)^(Rents!F$2-1),'Res Rent Roll'!$I27*'Res Rent Roll'!$C27*(1+'Property Summary'!$L$18)^(Rents!F$2-1)))</f>
        <v/>
      </c>
      <c r="G27" s="47" t="str">
        <f>IF('Res Rent Roll'!$B27="","",IF(Rents!G$3&lt;'Res Rent Roll'!$J27,'Res Rent Roll'!$H27*'Res Rent Roll'!$C27*(1+'Property Summary'!$L$18)^(Rents!G$2-1),'Res Rent Roll'!$I27*'Res Rent Roll'!$C27*(1+'Property Summary'!$L$18)^(Rents!G$2-1)))</f>
        <v/>
      </c>
      <c r="H27" s="47" t="str">
        <f>IF('Res Rent Roll'!$B27="","",IF(Rents!H$3&lt;'Res Rent Roll'!$J27,'Res Rent Roll'!$H27*'Res Rent Roll'!$C27*(1+'Property Summary'!$L$18)^(Rents!H$2-1),'Res Rent Roll'!$I27*'Res Rent Roll'!$C27*(1+'Property Summary'!$L$18)^(Rents!H$2-1)))</f>
        <v/>
      </c>
      <c r="I27" s="47" t="str">
        <f>IF('Res Rent Roll'!$B27="","",IF(Rents!I$3&lt;'Res Rent Roll'!$J27,'Res Rent Roll'!$H27*'Res Rent Roll'!$C27*(1+'Property Summary'!$L$18)^(Rents!I$2-1),'Res Rent Roll'!$I27*'Res Rent Roll'!$C27*(1+'Property Summary'!$L$18)^(Rents!I$2-1)))</f>
        <v/>
      </c>
      <c r="J27" s="47" t="str">
        <f>IF('Res Rent Roll'!$B27="","",IF(Rents!J$3&lt;'Res Rent Roll'!$J27,'Res Rent Roll'!$H27*'Res Rent Roll'!$C27*(1+'Property Summary'!$L$18)^(Rents!J$2-1),'Res Rent Roll'!$I27*'Res Rent Roll'!$C27*(1+'Property Summary'!$L$18)^(Rents!J$2-1)))</f>
        <v/>
      </c>
      <c r="K27" s="47" t="str">
        <f>IF('Res Rent Roll'!$B27="","",IF(Rents!K$3&lt;'Res Rent Roll'!$J27,'Res Rent Roll'!$H27*'Res Rent Roll'!$C27*(1+'Property Summary'!$L$18)^(Rents!K$2-1),'Res Rent Roll'!$I27*'Res Rent Roll'!$C27*(1+'Property Summary'!$L$18)^(Rents!K$2-1)))</f>
        <v/>
      </c>
      <c r="L27" s="47" t="str">
        <f>IF('Res Rent Roll'!$B27="","",IF(Rents!L$3&lt;'Res Rent Roll'!$J27,'Res Rent Roll'!$H27*'Res Rent Roll'!$C27*(1+'Property Summary'!$L$18)^(Rents!L$2-1),'Res Rent Roll'!$I27*'Res Rent Roll'!$C27*(1+'Property Summary'!$L$18)^(Rents!L$2-1)))</f>
        <v/>
      </c>
      <c r="M27" s="47" t="str">
        <f>IF('Res Rent Roll'!$B27="","",IF(Rents!M$3&lt;'Res Rent Roll'!$J27,'Res Rent Roll'!$H27*'Res Rent Roll'!$C27*(1+'Property Summary'!$L$18)^(Rents!M$2-1),'Res Rent Roll'!$I27*'Res Rent Roll'!$C27*(1+'Property Summary'!$L$18)^(Rents!M$2-1)))</f>
        <v/>
      </c>
      <c r="N27" s="47" t="str">
        <f>IF('Res Rent Roll'!$B27="","",IF(Rents!N$3&lt;'Res Rent Roll'!$J27,'Res Rent Roll'!$H27*'Res Rent Roll'!$C27*(1+'Property Summary'!$L$18)^(Rents!N$2-1),'Res Rent Roll'!$I27*'Res Rent Roll'!$C27*(1+'Property Summary'!$L$18)^(Rents!N$2-1)))</f>
        <v/>
      </c>
      <c r="O27" s="47" t="str">
        <f>IF('Res Rent Roll'!$B27="","",IF(Rents!O$3&lt;'Res Rent Roll'!$J27,'Res Rent Roll'!$H27*'Res Rent Roll'!$C27*(1+'Property Summary'!$L$18)^(Rents!O$2-1),'Res Rent Roll'!$I27*'Res Rent Roll'!$C27*(1+'Property Summary'!$L$18)^(Rents!O$2-1)))</f>
        <v/>
      </c>
      <c r="P27" s="47" t="str">
        <f>IF('Res Rent Roll'!$B27="","",IF(Rents!P$3&lt;'Res Rent Roll'!$J27,'Res Rent Roll'!$H27*'Res Rent Roll'!$C27*(1+'Property Summary'!$L$18)^(Rents!P$2-1),'Res Rent Roll'!$I27*'Res Rent Roll'!$C27*(1+'Property Summary'!$L$18)^(Rents!P$2-1)))</f>
        <v/>
      </c>
      <c r="Q27" s="47" t="str">
        <f>IF('Res Rent Roll'!$B27="","",IF(Rents!Q$3&lt;'Res Rent Roll'!$J27,'Res Rent Roll'!$H27*'Res Rent Roll'!$C27*(1+'Property Summary'!$L$18)^(Rents!Q$2-1),'Res Rent Roll'!$I27*'Res Rent Roll'!$C27*(1+'Property Summary'!$L$18)^(Rents!Q$2-1)))</f>
        <v/>
      </c>
      <c r="R27" s="47" t="str">
        <f>IF('Res Rent Roll'!$B27="","",IF(Rents!R$3&lt;'Res Rent Roll'!$J27,'Res Rent Roll'!$H27*'Res Rent Roll'!$C27*(1+'Property Summary'!$L$18)^(Rents!R$2-1),'Res Rent Roll'!$I27*'Res Rent Roll'!$C27*(1+'Property Summary'!$L$18)^(Rents!R$2-1)))</f>
        <v/>
      </c>
      <c r="S27" s="47" t="str">
        <f>IF('Res Rent Roll'!$B27="","",IF(Rents!S$3&lt;'Res Rent Roll'!$J27,'Res Rent Roll'!$H27*'Res Rent Roll'!$C27*(1+'Property Summary'!$L$18)^(Rents!S$2-1),'Res Rent Roll'!$I27*'Res Rent Roll'!$C27*(1+'Property Summary'!$L$18)^(Rents!S$2-1)))</f>
        <v/>
      </c>
      <c r="T27" s="47" t="str">
        <f>IF('Res Rent Roll'!$B27="","",IF(Rents!T$3&lt;'Res Rent Roll'!$J27,'Res Rent Roll'!$H27*'Res Rent Roll'!$C27*(1+'Property Summary'!$L$18)^(Rents!T$2-1),'Res Rent Roll'!$I27*'Res Rent Roll'!$C27*(1+'Property Summary'!$L$18)^(Rents!T$2-1)))</f>
        <v/>
      </c>
      <c r="U27" s="47" t="str">
        <f>IF('Res Rent Roll'!$B27="","",IF(Rents!U$3&lt;'Res Rent Roll'!$J27,'Res Rent Roll'!$H27*'Res Rent Roll'!$C27*(1+'Property Summary'!$L$18)^(Rents!U$2-1),'Res Rent Roll'!$I27*'Res Rent Roll'!$C27*(1+'Property Summary'!$L$18)^(Rents!U$2-1)))</f>
        <v/>
      </c>
      <c r="V27" s="47" t="str">
        <f>IF('Res Rent Roll'!$B27="","",IF(Rents!V$3&lt;'Res Rent Roll'!$J27,'Res Rent Roll'!$H27*'Res Rent Roll'!$C27*(1+'Property Summary'!$L$18)^(Rents!V$2-1),'Res Rent Roll'!$I27*'Res Rent Roll'!$C27*(1+'Property Summary'!$L$18)^(Rents!V$2-1)))</f>
        <v/>
      </c>
      <c r="W27" s="47" t="str">
        <f>IF('Res Rent Roll'!$B27="","",IF(Rents!W$3&lt;'Res Rent Roll'!$J27,'Res Rent Roll'!$H27*'Res Rent Roll'!$C27*(1+'Property Summary'!$L$18)^(Rents!W$2-1),'Res Rent Roll'!$I27*'Res Rent Roll'!$C27*(1+'Property Summary'!$L$18)^(Rents!W$2-1)))</f>
        <v/>
      </c>
      <c r="X27" s="47" t="str">
        <f>IF('Res Rent Roll'!$B27="","",IF(Rents!X$3&lt;'Res Rent Roll'!$J27,'Res Rent Roll'!$H27*'Res Rent Roll'!$C27*(1+'Property Summary'!$L$18)^(Rents!X$2-1),'Res Rent Roll'!$I27*'Res Rent Roll'!$C27*(1+'Property Summary'!$L$18)^(Rents!X$2-1)))</f>
        <v/>
      </c>
      <c r="Y27" s="47" t="str">
        <f>IF('Res Rent Roll'!$B27="","",IF(Rents!Y$3&lt;'Res Rent Roll'!$J27,'Res Rent Roll'!$H27*'Res Rent Roll'!$C27*(1+'Property Summary'!$L$18)^(Rents!Y$2-1),'Res Rent Roll'!$I27*'Res Rent Roll'!$C27*(1+'Property Summary'!$L$18)^(Rents!Y$2-1)))</f>
        <v/>
      </c>
      <c r="Z27" s="47" t="str">
        <f>IF('Res Rent Roll'!$B27="","",IF(Rents!Z$3&lt;'Res Rent Roll'!$J27,'Res Rent Roll'!$H27*'Res Rent Roll'!$C27*(1+'Property Summary'!$L$18)^(Rents!Z$2-1),'Res Rent Roll'!$I27*'Res Rent Roll'!$C27*(1+'Property Summary'!$L$18)^(Rents!Z$2-1)))</f>
        <v/>
      </c>
      <c r="AA27" s="47" t="str">
        <f>IF('Res Rent Roll'!$B27="","",IF(Rents!AA$3&lt;'Res Rent Roll'!$J27,'Res Rent Roll'!$H27*'Res Rent Roll'!$C27*(1+'Property Summary'!$L$18)^(Rents!AA$2-1),'Res Rent Roll'!$I27*'Res Rent Roll'!$C27*(1+'Property Summary'!$L$18)^(Rents!AA$2-1)))</f>
        <v/>
      </c>
      <c r="AB27" s="47" t="str">
        <f>IF('Res Rent Roll'!$B27="","",IF(Rents!AB$3&lt;'Res Rent Roll'!$J27,'Res Rent Roll'!$H27*'Res Rent Roll'!$C27*(1+'Property Summary'!$L$18)^(Rents!AB$2-1),'Res Rent Roll'!$I27*'Res Rent Roll'!$C27*(1+'Property Summary'!$L$18)^(Rents!AB$2-1)))</f>
        <v/>
      </c>
      <c r="AC27" s="47" t="str">
        <f>IF('Res Rent Roll'!$B27="","",IF(Rents!AC$3&lt;'Res Rent Roll'!$J27,'Res Rent Roll'!$H27*'Res Rent Roll'!$C27*(1+'Property Summary'!$L$18)^(Rents!AC$2-1),'Res Rent Roll'!$I27*'Res Rent Roll'!$C27*(1+'Property Summary'!$L$18)^(Rents!AC$2-1)))</f>
        <v/>
      </c>
      <c r="AD27" s="47" t="str">
        <f>IF('Res Rent Roll'!$B27="","",IF(Rents!AD$3&lt;'Res Rent Roll'!$J27,'Res Rent Roll'!$H27*'Res Rent Roll'!$C27*(1+'Property Summary'!$L$18)^(Rents!AD$2-1),'Res Rent Roll'!$I27*'Res Rent Roll'!$C27*(1+'Property Summary'!$L$18)^(Rents!AD$2-1)))</f>
        <v/>
      </c>
      <c r="AE27" s="47" t="str">
        <f>IF('Res Rent Roll'!$B27="","",IF(Rents!AE$3&lt;'Res Rent Roll'!$J27,'Res Rent Roll'!$H27*'Res Rent Roll'!$C27*(1+'Property Summary'!$L$18)^(Rents!AE$2-1),'Res Rent Roll'!$I27*'Res Rent Roll'!$C27*(1+'Property Summary'!$L$18)^(Rents!AE$2-1)))</f>
        <v/>
      </c>
      <c r="AF27" s="47" t="str">
        <f>IF('Res Rent Roll'!$B27="","",IF(Rents!AF$3&lt;'Res Rent Roll'!$J27,'Res Rent Roll'!$H27*'Res Rent Roll'!$C27*(1+'Property Summary'!$L$18)^(Rents!AF$2-1),'Res Rent Roll'!$I27*'Res Rent Roll'!$C27*(1+'Property Summary'!$L$18)^(Rents!AF$2-1)))</f>
        <v/>
      </c>
      <c r="AG27" s="47" t="str">
        <f>IF('Res Rent Roll'!$B27="","",IF(Rents!AG$3&lt;'Res Rent Roll'!$J27,'Res Rent Roll'!$H27*'Res Rent Roll'!$C27*(1+'Property Summary'!$L$18)^(Rents!AG$2-1),'Res Rent Roll'!$I27*'Res Rent Roll'!$C27*(1+'Property Summary'!$L$18)^(Rents!AG$2-1)))</f>
        <v/>
      </c>
      <c r="AH27" s="47" t="str">
        <f>IF('Res Rent Roll'!$B27="","",IF(Rents!AH$3&lt;'Res Rent Roll'!$J27,'Res Rent Roll'!$H27*'Res Rent Roll'!$C27*(1+'Property Summary'!$L$18)^(Rents!AH$2-1),'Res Rent Roll'!$I27*'Res Rent Roll'!$C27*(1+'Property Summary'!$L$18)^(Rents!AH$2-1)))</f>
        <v/>
      </c>
      <c r="AI27" s="47" t="str">
        <f>IF('Res Rent Roll'!$B27="","",IF(Rents!AI$3&lt;'Res Rent Roll'!$J27,'Res Rent Roll'!$H27*'Res Rent Roll'!$C27*(1+'Property Summary'!$L$18)^(Rents!AI$2-1),'Res Rent Roll'!$I27*'Res Rent Roll'!$C27*(1+'Property Summary'!$L$18)^(Rents!AI$2-1)))</f>
        <v/>
      </c>
      <c r="AJ27" s="47" t="str">
        <f>IF('Res Rent Roll'!$B27="","",IF(Rents!AJ$3&lt;'Res Rent Roll'!$J27,'Res Rent Roll'!$H27*'Res Rent Roll'!$C27*(1+'Property Summary'!$L$18)^(Rents!AJ$2-1),'Res Rent Roll'!$I27*'Res Rent Roll'!$C27*(1+'Property Summary'!$L$18)^(Rents!AJ$2-1)))</f>
        <v/>
      </c>
      <c r="AK27" s="47" t="str">
        <f>IF('Res Rent Roll'!$B27="","",IF(Rents!AK$3&lt;'Res Rent Roll'!$J27,'Res Rent Roll'!$H27*'Res Rent Roll'!$C27*(1+'Property Summary'!$L$18)^(Rents!AK$2-1),'Res Rent Roll'!$I27*'Res Rent Roll'!$C27*(1+'Property Summary'!$L$18)^(Rents!AK$2-1)))</f>
        <v/>
      </c>
      <c r="AL27" s="47" t="str">
        <f>IF('Res Rent Roll'!$B27="","",IF(Rents!AL$3&lt;'Res Rent Roll'!$J27,'Res Rent Roll'!$H27*'Res Rent Roll'!$C27*(1+'Property Summary'!$L$18)^(Rents!AL$2-1),'Res Rent Roll'!$I27*'Res Rent Roll'!$C27*(1+'Property Summary'!$L$18)^(Rents!AL$2-1)))</f>
        <v/>
      </c>
      <c r="AM27" s="47" t="str">
        <f>IF('Res Rent Roll'!$B27="","",IF(Rents!AM$3&lt;'Res Rent Roll'!$J27,'Res Rent Roll'!$H27*'Res Rent Roll'!$C27*(1+'Property Summary'!$L$18)^(Rents!AM$2-1),'Res Rent Roll'!$I27*'Res Rent Roll'!$C27*(1+'Property Summary'!$L$18)^(Rents!AM$2-1)))</f>
        <v/>
      </c>
      <c r="AN27" s="47" t="str">
        <f>IF('Res Rent Roll'!$B27="","",IF(Rents!AN$3&lt;'Res Rent Roll'!$J27,'Res Rent Roll'!$H27*'Res Rent Roll'!$C27*(1+'Property Summary'!$L$18)^(Rents!AN$2-1),'Res Rent Roll'!$I27*'Res Rent Roll'!$C27*(1+'Property Summary'!$L$18)^(Rents!AN$2-1)))</f>
        <v/>
      </c>
      <c r="AO27" s="47" t="str">
        <f>IF('Res Rent Roll'!$B27="","",IF(Rents!AO$3&lt;'Res Rent Roll'!$J27,'Res Rent Roll'!$H27*'Res Rent Roll'!$C27*(1+'Property Summary'!$L$18)^(Rents!AO$2-1),'Res Rent Roll'!$I27*'Res Rent Roll'!$C27*(1+'Property Summary'!$L$18)^(Rents!AO$2-1)))</f>
        <v/>
      </c>
      <c r="AP27" s="47" t="str">
        <f>IF('Res Rent Roll'!$B27="","",IF(Rents!AP$3&lt;'Res Rent Roll'!$J27,'Res Rent Roll'!$H27*'Res Rent Roll'!$C27*(1+'Property Summary'!$L$18)^(Rents!AP$2-1),'Res Rent Roll'!$I27*'Res Rent Roll'!$C27*(1+'Property Summary'!$L$18)^(Rents!AP$2-1)))</f>
        <v/>
      </c>
      <c r="AQ27" s="47" t="str">
        <f>IF('Res Rent Roll'!$B27="","",IF(Rents!AQ$3&lt;'Res Rent Roll'!$J27,'Res Rent Roll'!$H27*'Res Rent Roll'!$C27*(1+'Property Summary'!$L$18)^(Rents!AQ$2-1),'Res Rent Roll'!$I27*'Res Rent Roll'!$C27*(1+'Property Summary'!$L$18)^(Rents!AQ$2-1)))</f>
        <v/>
      </c>
      <c r="AR27" s="47" t="str">
        <f>IF('Res Rent Roll'!$B27="","",IF(Rents!AR$3&lt;'Res Rent Roll'!$J27,'Res Rent Roll'!$H27*'Res Rent Roll'!$C27*(1+'Property Summary'!$L$18)^(Rents!AR$2-1),'Res Rent Roll'!$I27*'Res Rent Roll'!$C27*(1+'Property Summary'!$L$18)^(Rents!AR$2-1)))</f>
        <v/>
      </c>
      <c r="AS27" s="47" t="str">
        <f>IF('Res Rent Roll'!$B27="","",IF(Rents!AS$3&lt;'Res Rent Roll'!$J27,'Res Rent Roll'!$H27*'Res Rent Roll'!$C27*(1+'Property Summary'!$L$18)^(Rents!AS$2-1),'Res Rent Roll'!$I27*'Res Rent Roll'!$C27*(1+'Property Summary'!$L$18)^(Rents!AS$2-1)))</f>
        <v/>
      </c>
      <c r="AT27" s="47" t="str">
        <f>IF('Res Rent Roll'!$B27="","",IF(Rents!AT$3&lt;'Res Rent Roll'!$J27,'Res Rent Roll'!$H27*'Res Rent Roll'!$C27*(1+'Property Summary'!$L$18)^(Rents!AT$2-1),'Res Rent Roll'!$I27*'Res Rent Roll'!$C27*(1+'Property Summary'!$L$18)^(Rents!AT$2-1)))</f>
        <v/>
      </c>
      <c r="AU27" s="47" t="str">
        <f>IF('Res Rent Roll'!$B27="","",IF(Rents!AU$3&lt;'Res Rent Roll'!$J27,'Res Rent Roll'!$H27*'Res Rent Roll'!$C27*(1+'Property Summary'!$L$18)^(Rents!AU$2-1),'Res Rent Roll'!$I27*'Res Rent Roll'!$C27*(1+'Property Summary'!$L$18)^(Rents!AU$2-1)))</f>
        <v/>
      </c>
      <c r="AV27" s="47" t="str">
        <f>IF('Res Rent Roll'!$B27="","",IF(Rents!AV$3&lt;'Res Rent Roll'!$J27,'Res Rent Roll'!$H27*'Res Rent Roll'!$C27*(1+'Property Summary'!$L$18)^(Rents!AV$2-1),'Res Rent Roll'!$I27*'Res Rent Roll'!$C27*(1+'Property Summary'!$L$18)^(Rents!AV$2-1)))</f>
        <v/>
      </c>
      <c r="AW27" s="47" t="str">
        <f>IF('Res Rent Roll'!$B27="","",IF(Rents!AW$3&lt;'Res Rent Roll'!$J27,'Res Rent Roll'!$H27*'Res Rent Roll'!$C27*(1+'Property Summary'!$L$18)^(Rents!AW$2-1),'Res Rent Roll'!$I27*'Res Rent Roll'!$C27*(1+'Property Summary'!$L$18)^(Rents!AW$2-1)))</f>
        <v/>
      </c>
      <c r="AX27" s="47" t="str">
        <f>IF('Res Rent Roll'!$B27="","",IF(Rents!AX$3&lt;'Res Rent Roll'!$J27,'Res Rent Roll'!$H27*'Res Rent Roll'!$C27*(1+'Property Summary'!$L$18)^(Rents!AX$2-1),'Res Rent Roll'!$I27*'Res Rent Roll'!$C27*(1+'Property Summary'!$L$18)^(Rents!AX$2-1)))</f>
        <v/>
      </c>
      <c r="AY27" s="47" t="str">
        <f>IF('Res Rent Roll'!$B27="","",IF(Rents!AY$3&lt;'Res Rent Roll'!$J27,'Res Rent Roll'!$H27*'Res Rent Roll'!$C27*(1+'Property Summary'!$L$18)^(Rents!AY$2-1),'Res Rent Roll'!$I27*'Res Rent Roll'!$C27*(1+'Property Summary'!$L$18)^(Rents!AY$2-1)))</f>
        <v/>
      </c>
      <c r="AZ27" s="47" t="str">
        <f>IF('Res Rent Roll'!$B27="","",IF(Rents!AZ$3&lt;'Res Rent Roll'!$J27,'Res Rent Roll'!$H27*'Res Rent Roll'!$C27*(1+'Property Summary'!$L$18)^(Rents!AZ$2-1),'Res Rent Roll'!$I27*'Res Rent Roll'!$C27*(1+'Property Summary'!$L$18)^(Rents!AZ$2-1)))</f>
        <v/>
      </c>
      <c r="BA27" s="47" t="str">
        <f>IF('Res Rent Roll'!$B27="","",IF(Rents!BA$3&lt;'Res Rent Roll'!$J27,'Res Rent Roll'!$H27*'Res Rent Roll'!$C27*(1+'Property Summary'!$L$18)^(Rents!BA$2-1),'Res Rent Roll'!$I27*'Res Rent Roll'!$C27*(1+'Property Summary'!$L$18)^(Rents!BA$2-1)))</f>
        <v/>
      </c>
      <c r="BB27" s="47" t="str">
        <f>IF('Res Rent Roll'!$B27="","",IF(Rents!BB$3&lt;'Res Rent Roll'!$J27,'Res Rent Roll'!$H27*'Res Rent Roll'!$C27*(1+'Property Summary'!$L$18)^(Rents!BB$2-1),'Res Rent Roll'!$I27*'Res Rent Roll'!$C27*(1+'Property Summary'!$L$18)^(Rents!BB$2-1)))</f>
        <v/>
      </c>
      <c r="BC27" s="47" t="str">
        <f>IF('Res Rent Roll'!$B27="","",IF(Rents!BC$3&lt;'Res Rent Roll'!$J27,'Res Rent Roll'!$H27*'Res Rent Roll'!$C27*(1+'Property Summary'!$L$18)^(Rents!BC$2-1),'Res Rent Roll'!$I27*'Res Rent Roll'!$C27*(1+'Property Summary'!$L$18)^(Rents!BC$2-1)))</f>
        <v/>
      </c>
      <c r="BD27" s="47" t="str">
        <f>IF('Res Rent Roll'!$B27="","",IF(Rents!BD$3&lt;'Res Rent Roll'!$J27,'Res Rent Roll'!$H27*'Res Rent Roll'!$C27*(1+'Property Summary'!$L$18)^(Rents!BD$2-1),'Res Rent Roll'!$I27*'Res Rent Roll'!$C27*(1+'Property Summary'!$L$18)^(Rents!BD$2-1)))</f>
        <v/>
      </c>
      <c r="BE27" s="47" t="str">
        <f>IF('Res Rent Roll'!$B27="","",IF(Rents!BE$3&lt;'Res Rent Roll'!$J27,'Res Rent Roll'!$H27*'Res Rent Roll'!$C27*(1+'Property Summary'!$L$18)^(Rents!BE$2-1),'Res Rent Roll'!$I27*'Res Rent Roll'!$C27*(1+'Property Summary'!$L$18)^(Rents!BE$2-1)))</f>
        <v/>
      </c>
      <c r="BF27" s="47" t="str">
        <f>IF('Res Rent Roll'!$B27="","",IF(Rents!BF$3&lt;'Res Rent Roll'!$J27,'Res Rent Roll'!$H27*'Res Rent Roll'!$C27*(1+'Property Summary'!$L$18)^(Rents!BF$2-1),'Res Rent Roll'!$I27*'Res Rent Roll'!$C27*(1+'Property Summary'!$L$18)^(Rents!BF$2-1)))</f>
        <v/>
      </c>
      <c r="BG27" s="47" t="str">
        <f>IF('Res Rent Roll'!$B27="","",IF(Rents!BG$3&lt;'Res Rent Roll'!$J27,'Res Rent Roll'!$H27*'Res Rent Roll'!$C27*(1+'Property Summary'!$L$18)^(Rents!BG$2-1),'Res Rent Roll'!$I27*'Res Rent Roll'!$C27*(1+'Property Summary'!$L$18)^(Rents!BG$2-1)))</f>
        <v/>
      </c>
      <c r="BH27" s="47" t="str">
        <f>IF('Res Rent Roll'!$B27="","",IF(Rents!BH$3&lt;'Res Rent Roll'!$J27,'Res Rent Roll'!$H27*'Res Rent Roll'!$C27*(1+'Property Summary'!$L$18)^(Rents!BH$2-1),'Res Rent Roll'!$I27*'Res Rent Roll'!$C27*(1+'Property Summary'!$L$18)^(Rents!BH$2-1)))</f>
        <v/>
      </c>
      <c r="BI27" s="47" t="str">
        <f>IF('Res Rent Roll'!$B27="","",IF(Rents!BI$3&lt;'Res Rent Roll'!$J27,'Res Rent Roll'!$H27*'Res Rent Roll'!$C27*(1+'Property Summary'!$L$18)^(Rents!BI$2-1),'Res Rent Roll'!$I27*'Res Rent Roll'!$C27*(1+'Property Summary'!$L$18)^(Rents!BI$2-1)))</f>
        <v/>
      </c>
      <c r="BJ27" s="47" t="str">
        <f>IF('Res Rent Roll'!$B27="","",IF(Rents!BJ$3&lt;'Res Rent Roll'!$J27,'Res Rent Roll'!$H27*'Res Rent Roll'!$C27*(1+'Property Summary'!$L$18)^(Rents!BJ$2-1),'Res Rent Roll'!$I27*'Res Rent Roll'!$C27*(1+'Property Summary'!$L$18)^(Rents!BJ$2-1)))</f>
        <v/>
      </c>
      <c r="BK27" s="47" t="str">
        <f>IF('Res Rent Roll'!$B27="","",IF(Rents!BK$3&lt;'Res Rent Roll'!$J27,'Res Rent Roll'!$H27*'Res Rent Roll'!$C27*(1+'Property Summary'!$L$18)^(Rents!BK$2-1),'Res Rent Roll'!$I27*'Res Rent Roll'!$C27*(1+'Property Summary'!$L$18)^(Rents!BK$2-1)))</f>
        <v/>
      </c>
      <c r="BL27" s="47" t="str">
        <f>IF('Res Rent Roll'!$B27="","",IF(Rents!BL$3&lt;'Res Rent Roll'!$J27,'Res Rent Roll'!$H27*'Res Rent Roll'!$C27*(1+'Property Summary'!$L$18)^(Rents!BL$2-1),'Res Rent Roll'!$I27*'Res Rent Roll'!$C27*(1+'Property Summary'!$L$18)^(Rents!BL$2-1)))</f>
        <v/>
      </c>
      <c r="BM27" s="47" t="str">
        <f>IF('Res Rent Roll'!$B27="","",IF(Rents!BM$3&lt;'Res Rent Roll'!$J27,'Res Rent Roll'!$H27*'Res Rent Roll'!$C27*(1+'Property Summary'!$L$18)^(Rents!BM$2-1),'Res Rent Roll'!$I27*'Res Rent Roll'!$C27*(1+'Property Summary'!$L$18)^(Rents!BM$2-1)))</f>
        <v/>
      </c>
      <c r="BN27" s="47" t="str">
        <f>IF('Res Rent Roll'!$B27="","",IF(Rents!BN$3&lt;'Res Rent Roll'!$J27,'Res Rent Roll'!$H27*'Res Rent Roll'!$C27*(1+'Property Summary'!$L$18)^(Rents!BN$2-1),'Res Rent Roll'!$I27*'Res Rent Roll'!$C27*(1+'Property Summary'!$L$18)^(Rents!BN$2-1)))</f>
        <v/>
      </c>
      <c r="BO27" s="47" t="str">
        <f>IF('Res Rent Roll'!$B27="","",IF(Rents!BO$3&lt;'Res Rent Roll'!$J27,'Res Rent Roll'!$H27*'Res Rent Roll'!$C27*(1+'Property Summary'!$L$18)^(Rents!BO$2-1),'Res Rent Roll'!$I27*'Res Rent Roll'!$C27*(1+'Property Summary'!$L$18)^(Rents!BO$2-1)))</f>
        <v/>
      </c>
      <c r="BP27" s="47" t="str">
        <f>IF('Res Rent Roll'!$B27="","",IF(Rents!BP$3&lt;'Res Rent Roll'!$J27,'Res Rent Roll'!$H27*'Res Rent Roll'!$C27*(1+'Property Summary'!$L$18)^(Rents!BP$2-1),'Res Rent Roll'!$I27*'Res Rent Roll'!$C27*(1+'Property Summary'!$L$18)^(Rents!BP$2-1)))</f>
        <v/>
      </c>
      <c r="BQ27" s="47" t="str">
        <f>IF('Res Rent Roll'!$B27="","",IF(Rents!BQ$3&lt;'Res Rent Roll'!$J27,'Res Rent Roll'!$H27*'Res Rent Roll'!$C27*(1+'Property Summary'!$L$18)^(Rents!BQ$2-1),'Res Rent Roll'!$I27*'Res Rent Roll'!$C27*(1+'Property Summary'!$L$18)^(Rents!BQ$2-1)))</f>
        <v/>
      </c>
      <c r="BR27" s="47" t="str">
        <f>IF('Res Rent Roll'!$B27="","",IF(Rents!BR$3&lt;'Res Rent Roll'!$J27,'Res Rent Roll'!$H27*'Res Rent Roll'!$C27*(1+'Property Summary'!$L$18)^(Rents!BR$2-1),'Res Rent Roll'!$I27*'Res Rent Roll'!$C27*(1+'Property Summary'!$L$18)^(Rents!BR$2-1)))</f>
        <v/>
      </c>
      <c r="BS27" s="47" t="str">
        <f>IF('Res Rent Roll'!$B27="","",IF(Rents!BS$3&lt;'Res Rent Roll'!$J27,'Res Rent Roll'!$H27*'Res Rent Roll'!$C27*(1+'Property Summary'!$L$18)^(Rents!BS$2-1),'Res Rent Roll'!$I27*'Res Rent Roll'!$C27*(1+'Property Summary'!$L$18)^(Rents!BS$2-1)))</f>
        <v/>
      </c>
      <c r="BT27" s="47" t="str">
        <f>IF('Res Rent Roll'!$B27="","",IF(Rents!BT$3&lt;'Res Rent Roll'!$J27,'Res Rent Roll'!$H27*'Res Rent Roll'!$C27*(1+'Property Summary'!$L$18)^(Rents!BT$2-1),'Res Rent Roll'!$I27*'Res Rent Roll'!$C27*(1+'Property Summary'!$L$18)^(Rents!BT$2-1)))</f>
        <v/>
      </c>
      <c r="BU27" s="47" t="str">
        <f>IF('Res Rent Roll'!$B27="","",IF(Rents!BU$3&lt;'Res Rent Roll'!$J27,'Res Rent Roll'!$H27*'Res Rent Roll'!$C27*(1+'Property Summary'!$L$18)^(Rents!BU$2-1),'Res Rent Roll'!$I27*'Res Rent Roll'!$C27*(1+'Property Summary'!$L$18)^(Rents!BU$2-1)))</f>
        <v/>
      </c>
      <c r="BV27" s="47" t="str">
        <f>IF('Res Rent Roll'!$B27="","",IF(Rents!BV$3&lt;'Res Rent Roll'!$J27,'Res Rent Roll'!$H27*'Res Rent Roll'!$C27*(1+'Property Summary'!$L$18)^(Rents!BV$2-1),'Res Rent Roll'!$I27*'Res Rent Roll'!$C27*(1+'Property Summary'!$L$18)^(Rents!BV$2-1)))</f>
        <v/>
      </c>
      <c r="BW27" s="47" t="str">
        <f>IF('Res Rent Roll'!$B27="","",IF(Rents!BW$3&lt;'Res Rent Roll'!$J27,'Res Rent Roll'!$H27*'Res Rent Roll'!$C27*(1+'Property Summary'!$L$18)^(Rents!BW$2-1),'Res Rent Roll'!$I27*'Res Rent Roll'!$C27*(1+'Property Summary'!$L$18)^(Rents!BW$2-1)))</f>
        <v/>
      </c>
      <c r="BX27" s="47" t="str">
        <f>IF('Res Rent Roll'!$B27="","",IF(Rents!BX$3&lt;'Res Rent Roll'!$J27,'Res Rent Roll'!$H27*'Res Rent Roll'!$C27*(1+'Property Summary'!$L$18)^(Rents!BX$2-1),'Res Rent Roll'!$I27*'Res Rent Roll'!$C27*(1+'Property Summary'!$L$18)^(Rents!BX$2-1)))</f>
        <v/>
      </c>
      <c r="BY27" s="47" t="str">
        <f>IF('Res Rent Roll'!$B27="","",IF(Rents!BY$3&lt;'Res Rent Roll'!$J27,'Res Rent Roll'!$H27*'Res Rent Roll'!$C27*(1+'Property Summary'!$L$18)^(Rents!BY$2-1),'Res Rent Roll'!$I27*'Res Rent Roll'!$C27*(1+'Property Summary'!$L$18)^(Rents!BY$2-1)))</f>
        <v/>
      </c>
      <c r="BZ27" s="47" t="str">
        <f>IF('Res Rent Roll'!$B27="","",IF(Rents!BZ$3&lt;'Res Rent Roll'!$J27,'Res Rent Roll'!$H27*'Res Rent Roll'!$C27*(1+'Property Summary'!$L$18)^(Rents!BZ$2-1),'Res Rent Roll'!$I27*'Res Rent Roll'!$C27*(1+'Property Summary'!$L$18)^(Rents!BZ$2-1)))</f>
        <v/>
      </c>
      <c r="CA27" s="47" t="str">
        <f>IF('Res Rent Roll'!$B27="","",IF(Rents!CA$3&lt;'Res Rent Roll'!$J27,'Res Rent Roll'!$H27*'Res Rent Roll'!$C27*(1+'Property Summary'!$L$18)^(Rents!CA$2-1),'Res Rent Roll'!$I27*'Res Rent Roll'!$C27*(1+'Property Summary'!$L$18)^(Rents!CA$2-1)))</f>
        <v/>
      </c>
      <c r="CB27" s="47" t="str">
        <f>IF('Res Rent Roll'!$B27="","",IF(Rents!CB$3&lt;'Res Rent Roll'!$J27,'Res Rent Roll'!$H27*'Res Rent Roll'!$C27*(1+'Property Summary'!$L$18)^(Rents!CB$2-1),'Res Rent Roll'!$I27*'Res Rent Roll'!$C27*(1+'Property Summary'!$L$18)^(Rents!CB$2-1)))</f>
        <v/>
      </c>
      <c r="CC27" s="47" t="str">
        <f>IF('Res Rent Roll'!$B27="","",IF(Rents!CC$3&lt;'Res Rent Roll'!$J27,'Res Rent Roll'!$H27*'Res Rent Roll'!$C27*(1+'Property Summary'!$L$18)^(Rents!CC$2-1),'Res Rent Roll'!$I27*'Res Rent Roll'!$C27*(1+'Property Summary'!$L$18)^(Rents!CC$2-1)))</f>
        <v/>
      </c>
      <c r="CD27" s="47" t="str">
        <f>IF('Res Rent Roll'!$B27="","",IF(Rents!CD$3&lt;'Res Rent Roll'!$J27,'Res Rent Roll'!$H27*'Res Rent Roll'!$C27*(1+'Property Summary'!$L$18)^(Rents!CD$2-1),'Res Rent Roll'!$I27*'Res Rent Roll'!$C27*(1+'Property Summary'!$L$18)^(Rents!CD$2-1)))</f>
        <v/>
      </c>
      <c r="CE27" s="47" t="str">
        <f>IF('Res Rent Roll'!$B27="","",IF(Rents!CE$3&lt;'Res Rent Roll'!$J27,'Res Rent Roll'!$H27*'Res Rent Roll'!$C27*(1+'Property Summary'!$L$18)^(Rents!CE$2-1),'Res Rent Roll'!$I27*'Res Rent Roll'!$C27*(1+'Property Summary'!$L$18)^(Rents!CE$2-1)))</f>
        <v/>
      </c>
      <c r="CF27" s="47" t="str">
        <f>IF('Res Rent Roll'!$B27="","",IF(Rents!CF$3&lt;'Res Rent Roll'!$J27,'Res Rent Roll'!$H27*'Res Rent Roll'!$C27*(1+'Property Summary'!$L$18)^(Rents!CF$2-1),'Res Rent Roll'!$I27*'Res Rent Roll'!$C27*(1+'Property Summary'!$L$18)^(Rents!CF$2-1)))</f>
        <v/>
      </c>
      <c r="CG27" s="47" t="str">
        <f>IF('Res Rent Roll'!$B27="","",IF(Rents!CG$3&lt;'Res Rent Roll'!$J27,'Res Rent Roll'!$H27*'Res Rent Roll'!$C27*(1+'Property Summary'!$L$18)^(Rents!CG$2-1),'Res Rent Roll'!$I27*'Res Rent Roll'!$C27*(1+'Property Summary'!$L$18)^(Rents!CG$2-1)))</f>
        <v/>
      </c>
      <c r="CH27" s="47" t="str">
        <f>IF('Res Rent Roll'!$B27="","",IF(Rents!CH$3&lt;'Res Rent Roll'!$J27,'Res Rent Roll'!$H27*'Res Rent Roll'!$C27*(1+'Property Summary'!$L$18)^(Rents!CH$2-1),'Res Rent Roll'!$I27*'Res Rent Roll'!$C27*(1+'Property Summary'!$L$18)^(Rents!CH$2-1)))</f>
        <v/>
      </c>
      <c r="CI27" s="47" t="str">
        <f>IF('Res Rent Roll'!$B27="","",IF(Rents!CI$3&lt;'Res Rent Roll'!$J27,'Res Rent Roll'!$H27*'Res Rent Roll'!$C27*(1+'Property Summary'!$L$18)^(Rents!CI$2-1),'Res Rent Roll'!$I27*'Res Rent Roll'!$C27*(1+'Property Summary'!$L$18)^(Rents!CI$2-1)))</f>
        <v/>
      </c>
      <c r="CJ27" s="47" t="str">
        <f>IF('Res Rent Roll'!$B27="","",IF(Rents!CJ$3&lt;'Res Rent Roll'!$J27,'Res Rent Roll'!$H27*'Res Rent Roll'!$C27*(1+'Property Summary'!$L$18)^(Rents!CJ$2-1),'Res Rent Roll'!$I27*'Res Rent Roll'!$C27*(1+'Property Summary'!$L$18)^(Rents!CJ$2-1)))</f>
        <v/>
      </c>
      <c r="CK27" s="47" t="str">
        <f>IF('Res Rent Roll'!$B27="","",IF(Rents!CK$3&lt;'Res Rent Roll'!$J27,'Res Rent Roll'!$H27*'Res Rent Roll'!$C27*(1+'Property Summary'!$L$18)^(Rents!CK$2-1),'Res Rent Roll'!$I27*'Res Rent Roll'!$C27*(1+'Property Summary'!$L$18)^(Rents!CK$2-1)))</f>
        <v/>
      </c>
      <c r="CL27" s="47" t="str">
        <f>IF('Res Rent Roll'!$B27="","",IF(Rents!CL$3&lt;'Res Rent Roll'!$J27,'Res Rent Roll'!$H27*'Res Rent Roll'!$C27*(1+'Property Summary'!$L$18)^(Rents!CL$2-1),'Res Rent Roll'!$I27*'Res Rent Roll'!$C27*(1+'Property Summary'!$L$18)^(Rents!CL$2-1)))</f>
        <v/>
      </c>
      <c r="CM27" s="47" t="str">
        <f>IF('Res Rent Roll'!$B27="","",IF(Rents!CM$3&lt;'Res Rent Roll'!$J27,'Res Rent Roll'!$H27*'Res Rent Roll'!$C27*(1+'Property Summary'!$L$18)^(Rents!CM$2-1),'Res Rent Roll'!$I27*'Res Rent Roll'!$C27*(1+'Property Summary'!$L$18)^(Rents!CM$2-1)))</f>
        <v/>
      </c>
      <c r="CN27" s="47" t="str">
        <f>IF('Res Rent Roll'!$B27="","",IF(Rents!CN$3&lt;'Res Rent Roll'!$J27,'Res Rent Roll'!$H27*'Res Rent Roll'!$C27*(1+'Property Summary'!$L$18)^(Rents!CN$2-1),'Res Rent Roll'!$I27*'Res Rent Roll'!$C27*(1+'Property Summary'!$L$18)^(Rents!CN$2-1)))</f>
        <v/>
      </c>
      <c r="CO27" s="47" t="str">
        <f>IF('Res Rent Roll'!$B27="","",IF(Rents!CO$3&lt;'Res Rent Roll'!$J27,'Res Rent Roll'!$H27*'Res Rent Roll'!$C27*(1+'Property Summary'!$L$18)^(Rents!CO$2-1),'Res Rent Roll'!$I27*'Res Rent Roll'!$C27*(1+'Property Summary'!$L$18)^(Rents!CO$2-1)))</f>
        <v/>
      </c>
      <c r="CP27" s="47" t="str">
        <f>IF('Res Rent Roll'!$B27="","",IF(Rents!CP$3&lt;'Res Rent Roll'!$J27,'Res Rent Roll'!$H27*'Res Rent Roll'!$C27*(1+'Property Summary'!$L$18)^(Rents!CP$2-1),'Res Rent Roll'!$I27*'Res Rent Roll'!$C27*(1+'Property Summary'!$L$18)^(Rents!CP$2-1)))</f>
        <v/>
      </c>
      <c r="CQ27" s="47" t="str">
        <f>IF('Res Rent Roll'!$B27="","",IF(Rents!CQ$3&lt;'Res Rent Roll'!$J27,'Res Rent Roll'!$H27*'Res Rent Roll'!$C27*(1+'Property Summary'!$L$18)^(Rents!CQ$2-1),'Res Rent Roll'!$I27*'Res Rent Roll'!$C27*(1+'Property Summary'!$L$18)^(Rents!CQ$2-1)))</f>
        <v/>
      </c>
      <c r="CR27" s="47" t="str">
        <f>IF('Res Rent Roll'!$B27="","",IF(Rents!CR$3&lt;'Res Rent Roll'!$J27,'Res Rent Roll'!$H27*'Res Rent Roll'!$C27*(1+'Property Summary'!$L$18)^(Rents!CR$2-1),'Res Rent Roll'!$I27*'Res Rent Roll'!$C27*(1+'Property Summary'!$L$18)^(Rents!CR$2-1)))</f>
        <v/>
      </c>
      <c r="CS27" s="47" t="str">
        <f>IF('Res Rent Roll'!$B27="","",IF(Rents!CS$3&lt;'Res Rent Roll'!$J27,'Res Rent Roll'!$H27*'Res Rent Roll'!$C27*(1+'Property Summary'!$L$18)^(Rents!CS$2-1),'Res Rent Roll'!$I27*'Res Rent Roll'!$C27*(1+'Property Summary'!$L$18)^(Rents!CS$2-1)))</f>
        <v/>
      </c>
      <c r="CT27" s="47" t="str">
        <f>IF('Res Rent Roll'!$B27="","",IF(Rents!CT$3&lt;'Res Rent Roll'!$J27,'Res Rent Roll'!$H27*'Res Rent Roll'!$C27*(1+'Property Summary'!$L$18)^(Rents!CT$2-1),'Res Rent Roll'!$I27*'Res Rent Roll'!$C27*(1+'Property Summary'!$L$18)^(Rents!CT$2-1)))</f>
        <v/>
      </c>
      <c r="CU27" s="47" t="str">
        <f>IF('Res Rent Roll'!$B27="","",IF(Rents!CU$3&lt;'Res Rent Roll'!$J27,'Res Rent Roll'!$H27*'Res Rent Roll'!$C27*(1+'Property Summary'!$L$18)^(Rents!CU$2-1),'Res Rent Roll'!$I27*'Res Rent Roll'!$C27*(1+'Property Summary'!$L$18)^(Rents!CU$2-1)))</f>
        <v/>
      </c>
      <c r="CV27" s="47" t="str">
        <f>IF('Res Rent Roll'!$B27="","",IF(Rents!CV$3&lt;'Res Rent Roll'!$J27,'Res Rent Roll'!$H27*'Res Rent Roll'!$C27*(1+'Property Summary'!$L$18)^(Rents!CV$2-1),'Res Rent Roll'!$I27*'Res Rent Roll'!$C27*(1+'Property Summary'!$L$18)^(Rents!CV$2-1)))</f>
        <v/>
      </c>
      <c r="CW27" s="47" t="str">
        <f>IF('Res Rent Roll'!$B27="","",IF(Rents!CW$3&lt;'Res Rent Roll'!$J27,'Res Rent Roll'!$H27*'Res Rent Roll'!$C27*(1+'Property Summary'!$L$18)^(Rents!CW$2-1),'Res Rent Roll'!$I27*'Res Rent Roll'!$C27*(1+'Property Summary'!$L$18)^(Rents!CW$2-1)))</f>
        <v/>
      </c>
      <c r="CX27" s="47" t="str">
        <f>IF('Res Rent Roll'!$B27="","",IF(Rents!CX$3&lt;'Res Rent Roll'!$J27,'Res Rent Roll'!$H27*'Res Rent Roll'!$C27*(1+'Property Summary'!$L$18)^(Rents!CX$2-1),'Res Rent Roll'!$I27*'Res Rent Roll'!$C27*(1+'Property Summary'!$L$18)^(Rents!CX$2-1)))</f>
        <v/>
      </c>
      <c r="CY27" s="47" t="str">
        <f>IF('Res Rent Roll'!$B27="","",IF(Rents!CY$3&lt;'Res Rent Roll'!$J27,'Res Rent Roll'!$H27*'Res Rent Roll'!$C27*(1+'Property Summary'!$L$18)^(Rents!CY$2-1),'Res Rent Roll'!$I27*'Res Rent Roll'!$C27*(1+'Property Summary'!$L$18)^(Rents!CY$2-1)))</f>
        <v/>
      </c>
      <c r="CZ27" s="47" t="str">
        <f>IF('Res Rent Roll'!$B27="","",IF(Rents!CZ$3&lt;'Res Rent Roll'!$J27,'Res Rent Roll'!$H27*'Res Rent Roll'!$C27*(1+'Property Summary'!$L$18)^(Rents!CZ$2-1),'Res Rent Roll'!$I27*'Res Rent Roll'!$C27*(1+'Property Summary'!$L$18)^(Rents!CZ$2-1)))</f>
        <v/>
      </c>
      <c r="DA27" s="47" t="str">
        <f>IF('Res Rent Roll'!$B27="","",IF(Rents!DA$3&lt;'Res Rent Roll'!$J27,'Res Rent Roll'!$H27*'Res Rent Roll'!$C27*(1+'Property Summary'!$L$18)^(Rents!DA$2-1),'Res Rent Roll'!$I27*'Res Rent Roll'!$C27*(1+'Property Summary'!$L$18)^(Rents!DA$2-1)))</f>
        <v/>
      </c>
      <c r="DB27" s="47" t="str">
        <f>IF('Res Rent Roll'!$B27="","",IF(Rents!DB$3&lt;'Res Rent Roll'!$J27,'Res Rent Roll'!$H27*'Res Rent Roll'!$C27*(1+'Property Summary'!$L$18)^(Rents!DB$2-1),'Res Rent Roll'!$I27*'Res Rent Roll'!$C27*(1+'Property Summary'!$L$18)^(Rents!DB$2-1)))</f>
        <v/>
      </c>
      <c r="DC27" s="47" t="str">
        <f>IF('Res Rent Roll'!$B27="","",IF(Rents!DC$3&lt;'Res Rent Roll'!$J27,'Res Rent Roll'!$H27*'Res Rent Roll'!$C27*(1+'Property Summary'!$L$18)^(Rents!DC$2-1),'Res Rent Roll'!$I27*'Res Rent Roll'!$C27*(1+'Property Summary'!$L$18)^(Rents!DC$2-1)))</f>
        <v/>
      </c>
      <c r="DD27" s="47" t="str">
        <f>IF('Res Rent Roll'!$B27="","",IF(Rents!DD$3&lt;'Res Rent Roll'!$J27,'Res Rent Roll'!$H27*'Res Rent Roll'!$C27*(1+'Property Summary'!$L$18)^(Rents!DD$2-1),'Res Rent Roll'!$I27*'Res Rent Roll'!$C27*(1+'Property Summary'!$L$18)^(Rents!DD$2-1)))</f>
        <v/>
      </c>
      <c r="DE27" s="47" t="str">
        <f>IF('Res Rent Roll'!$B27="","",IF(Rents!DE$3&lt;'Res Rent Roll'!$J27,'Res Rent Roll'!$H27*'Res Rent Roll'!$C27*(1+'Property Summary'!$L$18)^(Rents!DE$2-1),'Res Rent Roll'!$I27*'Res Rent Roll'!$C27*(1+'Property Summary'!$L$18)^(Rents!DE$2-1)))</f>
        <v/>
      </c>
      <c r="DF27" s="47" t="str">
        <f>IF('Res Rent Roll'!$B27="","",IF(Rents!DF$3&lt;'Res Rent Roll'!$J27,'Res Rent Roll'!$H27*'Res Rent Roll'!$C27*(1+'Property Summary'!$L$18)^(Rents!DF$2-1),'Res Rent Roll'!$I27*'Res Rent Roll'!$C27*(1+'Property Summary'!$L$18)^(Rents!DF$2-1)))</f>
        <v/>
      </c>
      <c r="DG27" s="47" t="str">
        <f>IF('Res Rent Roll'!$B27="","",IF(Rents!DG$3&lt;'Res Rent Roll'!$J27,'Res Rent Roll'!$H27*'Res Rent Roll'!$C27*(1+'Property Summary'!$L$18)^(Rents!DG$2-1),'Res Rent Roll'!$I27*'Res Rent Roll'!$C27*(1+'Property Summary'!$L$18)^(Rents!DG$2-1)))</f>
        <v/>
      </c>
      <c r="DH27" s="47" t="str">
        <f>IF('Res Rent Roll'!$B27="","",IF(Rents!DH$3&lt;'Res Rent Roll'!$J27,'Res Rent Roll'!$H27*'Res Rent Roll'!$C27*(1+'Property Summary'!$L$18)^(Rents!DH$2-1),'Res Rent Roll'!$I27*'Res Rent Roll'!$C27*(1+'Property Summary'!$L$18)^(Rents!DH$2-1)))</f>
        <v/>
      </c>
      <c r="DI27" s="47" t="str">
        <f>IF('Res Rent Roll'!$B27="","",IF(Rents!DI$3&lt;'Res Rent Roll'!$J27,'Res Rent Roll'!$H27*'Res Rent Roll'!$C27*(1+'Property Summary'!$L$18)^(Rents!DI$2-1),'Res Rent Roll'!$I27*'Res Rent Roll'!$C27*(1+'Property Summary'!$L$18)^(Rents!DI$2-1)))</f>
        <v/>
      </c>
      <c r="DJ27" s="47" t="str">
        <f>IF('Res Rent Roll'!$B27="","",IF(Rents!DJ$3&lt;'Res Rent Roll'!$J27,'Res Rent Roll'!$H27*'Res Rent Roll'!$C27*(1+'Property Summary'!$L$18)^(Rents!DJ$2-1),'Res Rent Roll'!$I27*'Res Rent Roll'!$C27*(1+'Property Summary'!$L$18)^(Rents!DJ$2-1)))</f>
        <v/>
      </c>
      <c r="DK27" s="47" t="str">
        <f>IF('Res Rent Roll'!$B27="","",IF(Rents!DK$3&lt;'Res Rent Roll'!$J27,'Res Rent Roll'!$H27*'Res Rent Roll'!$C27*(1+'Property Summary'!$L$18)^(Rents!DK$2-1),'Res Rent Roll'!$I27*'Res Rent Roll'!$C27*(1+'Property Summary'!$L$18)^(Rents!DK$2-1)))</f>
        <v/>
      </c>
      <c r="DL27" s="47" t="str">
        <f>IF('Res Rent Roll'!$B27="","",IF(Rents!DL$3&lt;'Res Rent Roll'!$J27,'Res Rent Roll'!$H27*'Res Rent Roll'!$C27*(1+'Property Summary'!$L$18)^(Rents!DL$2-1),'Res Rent Roll'!$I27*'Res Rent Roll'!$C27*(1+'Property Summary'!$L$18)^(Rents!DL$2-1)))</f>
        <v/>
      </c>
      <c r="DM27" s="47" t="str">
        <f>IF('Res Rent Roll'!$B27="","",IF(Rents!DM$3&lt;'Res Rent Roll'!$J27,'Res Rent Roll'!$H27*'Res Rent Roll'!$C27*(1+'Property Summary'!$L$18)^(Rents!DM$2-1),'Res Rent Roll'!$I27*'Res Rent Roll'!$C27*(1+'Property Summary'!$L$18)^(Rents!DM$2-1)))</f>
        <v/>
      </c>
      <c r="DN27" s="47" t="str">
        <f>IF('Res Rent Roll'!$B27="","",IF(Rents!DN$3&lt;'Res Rent Roll'!$J27,'Res Rent Roll'!$H27*'Res Rent Roll'!$C27*(1+'Property Summary'!$L$18)^(Rents!DN$2-1),'Res Rent Roll'!$I27*'Res Rent Roll'!$C27*(1+'Property Summary'!$L$18)^(Rents!DN$2-1)))</f>
        <v/>
      </c>
      <c r="DO27" s="47" t="str">
        <f>IF('Res Rent Roll'!$B27="","",IF(Rents!DO$3&lt;'Res Rent Roll'!$J27,'Res Rent Roll'!$H27*'Res Rent Roll'!$C27*(1+'Property Summary'!$L$18)^(Rents!DO$2-1),'Res Rent Roll'!$I27*'Res Rent Roll'!$C27*(1+'Property Summary'!$L$18)^(Rents!DO$2-1)))</f>
        <v/>
      </c>
      <c r="DP27" s="47" t="str">
        <f>IF('Res Rent Roll'!$B27="","",IF(Rents!DP$3&lt;'Res Rent Roll'!$J27,'Res Rent Roll'!$H27*'Res Rent Roll'!$C27*(1+'Property Summary'!$L$18)^(Rents!DP$2-1),'Res Rent Roll'!$I27*'Res Rent Roll'!$C27*(1+'Property Summary'!$L$18)^(Rents!DP$2-1)))</f>
        <v/>
      </c>
      <c r="DQ27" s="47" t="str">
        <f>IF('Res Rent Roll'!$B27="","",IF(Rents!DQ$3&lt;'Res Rent Roll'!$J27,'Res Rent Roll'!$H27*'Res Rent Roll'!$C27*(1+'Property Summary'!$L$18)^(Rents!DQ$2-1),'Res Rent Roll'!$I27*'Res Rent Roll'!$C27*(1+'Property Summary'!$L$18)^(Rents!DQ$2-1)))</f>
        <v/>
      </c>
      <c r="DR27" s="47" t="str">
        <f>IF('Res Rent Roll'!$B27="","",IF(Rents!DR$3&lt;'Res Rent Roll'!$J27,'Res Rent Roll'!$H27*'Res Rent Roll'!$C27*(1+'Property Summary'!$L$18)^(Rents!DR$2-1),'Res Rent Roll'!$I27*'Res Rent Roll'!$C27*(1+'Property Summary'!$L$18)^(Rents!DR$2-1)))</f>
        <v/>
      </c>
      <c r="DS27" s="47" t="str">
        <f>IF('Res Rent Roll'!$B27="","",IF(Rents!DS$3&lt;'Res Rent Roll'!$J27,'Res Rent Roll'!$H27*'Res Rent Roll'!$C27*(1+'Property Summary'!$L$18)^(Rents!DS$2-1),'Res Rent Roll'!$I27*'Res Rent Roll'!$C27*(1+'Property Summary'!$L$18)^(Rents!DS$2-1)))</f>
        <v/>
      </c>
      <c r="DT27" s="47" t="str">
        <f>IF('Res Rent Roll'!$B27="","",IF(Rents!DT$3&lt;'Res Rent Roll'!$J27,'Res Rent Roll'!$H27*'Res Rent Roll'!$C27*(1+'Property Summary'!$L$18)^(Rents!DT$2-1),'Res Rent Roll'!$I27*'Res Rent Roll'!$C27*(1+'Property Summary'!$L$18)^(Rents!DT$2-1)))</f>
        <v/>
      </c>
      <c r="DU27" s="47" t="str">
        <f>IF('Res Rent Roll'!$B27="","",IF(Rents!DU$3&lt;'Res Rent Roll'!$J27,'Res Rent Roll'!$H27*'Res Rent Roll'!$C27*(1+'Property Summary'!$L$18)^(Rents!DU$2-1),'Res Rent Roll'!$I27*'Res Rent Roll'!$C27*(1+'Property Summary'!$L$18)^(Rents!DU$2-1)))</f>
        <v/>
      </c>
      <c r="DV27" s="47" t="str">
        <f>IF('Res Rent Roll'!$B27="","",IF(Rents!DV$3&lt;'Res Rent Roll'!$J27,'Res Rent Roll'!$H27*'Res Rent Roll'!$C27*(1+'Property Summary'!$L$18)^(Rents!DV$2-1),'Res Rent Roll'!$I27*'Res Rent Roll'!$C27*(1+'Property Summary'!$L$18)^(Rents!DV$2-1)))</f>
        <v/>
      </c>
      <c r="DW27" s="47" t="str">
        <f>IF('Res Rent Roll'!$B27="","",IF(Rents!DW$3&lt;'Res Rent Roll'!$J27,'Res Rent Roll'!$H27*'Res Rent Roll'!$C27*(1+'Property Summary'!$L$18)^(Rents!DW$2-1),'Res Rent Roll'!$I27*'Res Rent Roll'!$C27*(1+'Property Summary'!$L$18)^(Rents!DW$2-1)))</f>
        <v/>
      </c>
      <c r="DX27" s="47" t="str">
        <f>IF('Res Rent Roll'!$B27="","",IF(Rents!DX$3&lt;'Res Rent Roll'!$J27,'Res Rent Roll'!$H27*'Res Rent Roll'!$C27*(1+'Property Summary'!$L$18)^(Rents!DX$2-1),'Res Rent Roll'!$I27*'Res Rent Roll'!$C27*(1+'Property Summary'!$L$18)^(Rents!DX$2-1)))</f>
        <v/>
      </c>
      <c r="DY27" s="47" t="str">
        <f>IF('Res Rent Roll'!$B27="","",IF(Rents!DY$3&lt;'Res Rent Roll'!$J27,'Res Rent Roll'!$H27*'Res Rent Roll'!$C27*(1+'Property Summary'!$L$18)^(Rents!DY$2-1),'Res Rent Roll'!$I27*'Res Rent Roll'!$C27*(1+'Property Summary'!$L$18)^(Rents!DY$2-1)))</f>
        <v/>
      </c>
      <c r="DZ27" s="47" t="str">
        <f>IF('Res Rent Roll'!$B27="","",IF(Rents!DZ$3&lt;'Res Rent Roll'!$J27,'Res Rent Roll'!$H27*'Res Rent Roll'!$C27*(1+'Property Summary'!$L$18)^(Rents!DZ$2-1),'Res Rent Roll'!$I27*'Res Rent Roll'!$C27*(1+'Property Summary'!$L$18)^(Rents!DZ$2-1)))</f>
        <v/>
      </c>
      <c r="EA27" s="47" t="str">
        <f>IF('Res Rent Roll'!$B27="","",IF(Rents!EA$3&lt;'Res Rent Roll'!$J27,'Res Rent Roll'!$H27*'Res Rent Roll'!$C27*(1+'Property Summary'!$L$18)^(Rents!EA$2-1),'Res Rent Roll'!$I27*'Res Rent Roll'!$C27*(1+'Property Summary'!$L$18)^(Rents!EA$2-1)))</f>
        <v/>
      </c>
      <c r="EB27" s="47" t="str">
        <f>IF('Res Rent Roll'!$B27="","",IF(Rents!EB$3&lt;'Res Rent Roll'!$J27,'Res Rent Roll'!$H27*'Res Rent Roll'!$C27*(1+'Property Summary'!$L$18)^(Rents!EB$2-1),'Res Rent Roll'!$I27*'Res Rent Roll'!$C27*(1+'Property Summary'!$L$18)^(Rents!EB$2-1)))</f>
        <v/>
      </c>
      <c r="EC27" s="47" t="str">
        <f>IF('Res Rent Roll'!$B27="","",IF(Rents!EC$3&lt;'Res Rent Roll'!$J27,'Res Rent Roll'!$H27*'Res Rent Roll'!$C27*(1+'Property Summary'!$L$18)^(Rents!EC$2-1),'Res Rent Roll'!$I27*'Res Rent Roll'!$C27*(1+'Property Summary'!$L$18)^(Rents!EC$2-1)))</f>
        <v/>
      </c>
      <c r="ED27" s="47" t="str">
        <f>IF('Res Rent Roll'!$B27="","",IF(Rents!ED$3&lt;'Res Rent Roll'!$J27,'Res Rent Roll'!$H27*'Res Rent Roll'!$C27*(1+'Property Summary'!$L$18)^(Rents!ED$2-1),'Res Rent Roll'!$I27*'Res Rent Roll'!$C27*(1+'Property Summary'!$L$18)^(Rents!ED$2-1)))</f>
        <v/>
      </c>
      <c r="EE27" s="47" t="str">
        <f>IF('Res Rent Roll'!$B27="","",IF(Rents!EE$3&lt;'Res Rent Roll'!$J27,'Res Rent Roll'!$H27*'Res Rent Roll'!$C27*(1+'Property Summary'!$L$18)^(Rents!EE$2-1),'Res Rent Roll'!$I27*'Res Rent Roll'!$C27*(1+'Property Summary'!$L$18)^(Rents!EE$2-1)))</f>
        <v/>
      </c>
      <c r="EF27" s="47" t="str">
        <f>IF('Res Rent Roll'!$B27="","",IF(Rents!EF$3&lt;'Res Rent Roll'!$J27,'Res Rent Roll'!$H27*'Res Rent Roll'!$C27*(1+'Property Summary'!$L$18)^(Rents!EF$2-1),'Res Rent Roll'!$I27*'Res Rent Roll'!$C27*(1+'Property Summary'!$L$18)^(Rents!EF$2-1)))</f>
        <v/>
      </c>
      <c r="EG27" s="47" t="str">
        <f>IF('Res Rent Roll'!$B27="","",IF(Rents!EG$3&lt;'Res Rent Roll'!$J27,'Res Rent Roll'!$H27*'Res Rent Roll'!$C27*(1+'Property Summary'!$L$18)^(Rents!EG$2-1),'Res Rent Roll'!$I27*'Res Rent Roll'!$C27*(1+'Property Summary'!$L$18)^(Rents!EG$2-1)))</f>
        <v/>
      </c>
      <c r="EH27" s="47" t="str">
        <f>IF('Res Rent Roll'!$B27="","",IF(Rents!EH$3&lt;'Res Rent Roll'!$J27,'Res Rent Roll'!$H27*'Res Rent Roll'!$C27*(1+'Property Summary'!$L$18)^(Rents!EH$2-1),'Res Rent Roll'!$I27*'Res Rent Roll'!$C27*(1+'Property Summary'!$L$18)^(Rents!EH$2-1)))</f>
        <v/>
      </c>
      <c r="EI27" s="47" t="str">
        <f>IF('Res Rent Roll'!$B27="","",IF(Rents!EI$3&lt;'Res Rent Roll'!$J27,'Res Rent Roll'!$H27*'Res Rent Roll'!$C27*(1+'Property Summary'!$L$18)^(Rents!EI$2-1),'Res Rent Roll'!$I27*'Res Rent Roll'!$C27*(1+'Property Summary'!$L$18)^(Rents!EI$2-1)))</f>
        <v/>
      </c>
      <c r="EJ27" s="47" t="str">
        <f>IF('Res Rent Roll'!$B27="","",IF(Rents!EJ$3&lt;'Res Rent Roll'!$J27,'Res Rent Roll'!$H27*'Res Rent Roll'!$C27*(1+'Property Summary'!$L$18)^(Rents!EJ$2-1),'Res Rent Roll'!$I27*'Res Rent Roll'!$C27*(1+'Property Summary'!$L$18)^(Rents!EJ$2-1)))</f>
        <v/>
      </c>
      <c r="EK27" s="47" t="str">
        <f>IF('Res Rent Roll'!$B27="","",IF(Rents!EK$3&lt;'Res Rent Roll'!$J27,'Res Rent Roll'!$H27*'Res Rent Roll'!$C27*(1+'Property Summary'!$L$18)^(Rents!EK$2-1),'Res Rent Roll'!$I27*'Res Rent Roll'!$C27*(1+'Property Summary'!$L$18)^(Rents!EK$2-1)))</f>
        <v/>
      </c>
      <c r="EL27" s="47" t="str">
        <f>IF('Res Rent Roll'!$B27="","",IF(Rents!EL$3&lt;'Res Rent Roll'!$J27,'Res Rent Roll'!$H27*'Res Rent Roll'!$C27*(1+'Property Summary'!$L$18)^(Rents!EL$2-1),'Res Rent Roll'!$I27*'Res Rent Roll'!$C27*(1+'Property Summary'!$L$18)^(Rents!EL$2-1)))</f>
        <v/>
      </c>
      <c r="EM27" s="47" t="str">
        <f>IF('Res Rent Roll'!$B27="","",IF(Rents!EM$3&lt;'Res Rent Roll'!$J27,'Res Rent Roll'!$H27*'Res Rent Roll'!$C27*(1+'Property Summary'!$L$18)^(Rents!EM$2-1),'Res Rent Roll'!$I27*'Res Rent Roll'!$C27*(1+'Property Summary'!$L$18)^(Rents!EM$2-1)))</f>
        <v/>
      </c>
      <c r="EN27" s="47" t="str">
        <f>IF('Res Rent Roll'!$B27="","",IF(Rents!EN$3&lt;'Res Rent Roll'!$J27,'Res Rent Roll'!$H27*'Res Rent Roll'!$C27*(1+'Property Summary'!$L$18)^(Rents!EN$2-1),'Res Rent Roll'!$I27*'Res Rent Roll'!$C27*(1+'Property Summary'!$L$18)^(Rents!EN$2-1)))</f>
        <v/>
      </c>
      <c r="EO27" s="47" t="str">
        <f>IF('Res Rent Roll'!$B27="","",IF(Rents!EO$3&lt;'Res Rent Roll'!$J27,'Res Rent Roll'!$H27*'Res Rent Roll'!$C27*(1+'Property Summary'!$L$18)^(Rents!EO$2-1),'Res Rent Roll'!$I27*'Res Rent Roll'!$C27*(1+'Property Summary'!$L$18)^(Rents!EO$2-1)))</f>
        <v/>
      </c>
      <c r="EP27" s="47" t="str">
        <f>IF('Res Rent Roll'!$B27="","",IF(Rents!EP$3&lt;'Res Rent Roll'!$J27,'Res Rent Roll'!$H27*'Res Rent Roll'!$C27*(1+'Property Summary'!$L$18)^(Rents!EP$2-1),'Res Rent Roll'!$I27*'Res Rent Roll'!$C27*(1+'Property Summary'!$L$18)^(Rents!EP$2-1)))</f>
        <v/>
      </c>
      <c r="EQ27" s="47" t="str">
        <f>IF('Res Rent Roll'!$B27="","",IF(Rents!EQ$3&lt;'Res Rent Roll'!$J27,'Res Rent Roll'!$H27*'Res Rent Roll'!$C27*(1+'Property Summary'!$L$18)^(Rents!EQ$2-1),'Res Rent Roll'!$I27*'Res Rent Roll'!$C27*(1+'Property Summary'!$L$18)^(Rents!EQ$2-1)))</f>
        <v/>
      </c>
      <c r="ER27" s="47" t="str">
        <f>IF('Res Rent Roll'!$B27="","",IF(Rents!ER$3&lt;'Res Rent Roll'!$J27,'Res Rent Roll'!$H27*'Res Rent Roll'!$C27*(1+'Property Summary'!$L$18)^(Rents!ER$2-1),'Res Rent Roll'!$I27*'Res Rent Roll'!$C27*(1+'Property Summary'!$L$18)^(Rents!ER$2-1)))</f>
        <v/>
      </c>
      <c r="ES27" s="47" t="str">
        <f>IF('Res Rent Roll'!$B27="","",IF(Rents!ES$3&lt;'Res Rent Roll'!$J27,'Res Rent Roll'!$H27*'Res Rent Roll'!$C27*(1+'Property Summary'!$L$18)^(Rents!ES$2-1),'Res Rent Roll'!$I27*'Res Rent Roll'!$C27*(1+'Property Summary'!$L$18)^(Rents!ES$2-1)))</f>
        <v/>
      </c>
      <c r="ET27" s="47" t="str">
        <f>IF('Res Rent Roll'!$B27="","",IF(Rents!ET$3&lt;'Res Rent Roll'!$J27,'Res Rent Roll'!$H27*'Res Rent Roll'!$C27*(1+'Property Summary'!$L$18)^(Rents!ET$2-1),'Res Rent Roll'!$I27*'Res Rent Roll'!$C27*(1+'Property Summary'!$L$18)^(Rents!ET$2-1)))</f>
        <v/>
      </c>
      <c r="EU27" s="47" t="str">
        <f>IF('Res Rent Roll'!$B27="","",IF(Rents!EU$3&lt;'Res Rent Roll'!$J27,'Res Rent Roll'!$H27*'Res Rent Roll'!$C27*(1+'Property Summary'!$L$18)^(Rents!EU$2-1),'Res Rent Roll'!$I27*'Res Rent Roll'!$C27*(1+'Property Summary'!$L$18)^(Rents!EU$2-1)))</f>
        <v/>
      </c>
      <c r="EV27" s="47" t="str">
        <f>IF('Res Rent Roll'!$B27="","",IF(Rents!EV$3&lt;'Res Rent Roll'!$J27,'Res Rent Roll'!$H27*'Res Rent Roll'!$C27*(1+'Property Summary'!$L$18)^(Rents!EV$2-1),'Res Rent Roll'!$I27*'Res Rent Roll'!$C27*(1+'Property Summary'!$L$18)^(Rents!EV$2-1)))</f>
        <v/>
      </c>
      <c r="EW27" s="47" t="str">
        <f>IF('Res Rent Roll'!$B27="","",IF(Rents!EW$3&lt;'Res Rent Roll'!$J27,'Res Rent Roll'!$H27*'Res Rent Roll'!$C27*(1+'Property Summary'!$L$18)^(Rents!EW$2-1),'Res Rent Roll'!$I27*'Res Rent Roll'!$C27*(1+'Property Summary'!$L$18)^(Rents!EW$2-1)))</f>
        <v/>
      </c>
      <c r="EX27" s="47" t="str">
        <f>IF('Res Rent Roll'!$B27="","",IF(Rents!EX$3&lt;'Res Rent Roll'!$J27,'Res Rent Roll'!$H27*'Res Rent Roll'!$C27*(1+'Property Summary'!$L$18)^(Rents!EX$2-1),'Res Rent Roll'!$I27*'Res Rent Roll'!$C27*(1+'Property Summary'!$L$18)^(Rents!EX$2-1)))</f>
        <v/>
      </c>
      <c r="EY27" s="47" t="str">
        <f>IF('Res Rent Roll'!$B27="","",IF(Rents!EY$3&lt;'Res Rent Roll'!$J27,'Res Rent Roll'!$H27*'Res Rent Roll'!$C27*(1+'Property Summary'!$L$18)^(Rents!EY$2-1),'Res Rent Roll'!$I27*'Res Rent Roll'!$C27*(1+'Property Summary'!$L$18)^(Rents!EY$2-1)))</f>
        <v/>
      </c>
      <c r="EZ27" s="47" t="str">
        <f>IF('Res Rent Roll'!$B27="","",IF(Rents!EZ$3&lt;'Res Rent Roll'!$J27,'Res Rent Roll'!$H27*'Res Rent Roll'!$C27*(1+'Property Summary'!$L$18)^(Rents!EZ$2-1),'Res Rent Roll'!$I27*'Res Rent Roll'!$C27*(1+'Property Summary'!$L$18)^(Rents!EZ$2-1)))</f>
        <v/>
      </c>
      <c r="FA27" s="47" t="str">
        <f>IF('Res Rent Roll'!$B27="","",IF(Rents!FA$3&lt;'Res Rent Roll'!$J27,'Res Rent Roll'!$H27*'Res Rent Roll'!$C27*(1+'Property Summary'!$L$18)^(Rents!FA$2-1),'Res Rent Roll'!$I27*'Res Rent Roll'!$C27*(1+'Property Summary'!$L$18)^(Rents!FA$2-1)))</f>
        <v/>
      </c>
      <c r="FB27" s="47" t="str">
        <f>IF('Res Rent Roll'!$B27="","",IF(Rents!FB$3&lt;'Res Rent Roll'!$J27,'Res Rent Roll'!$H27*'Res Rent Roll'!$C27*(1+'Property Summary'!$L$18)^(Rents!FB$2-1),'Res Rent Roll'!$I27*'Res Rent Roll'!$C27*(1+'Property Summary'!$L$18)^(Rents!FB$2-1)))</f>
        <v/>
      </c>
      <c r="FC27" s="47" t="str">
        <f>IF('Res Rent Roll'!$B27="","",IF(Rents!FC$3&lt;'Res Rent Roll'!$J27,'Res Rent Roll'!$H27*'Res Rent Roll'!$C27*(1+'Property Summary'!$L$18)^(Rents!FC$2-1),'Res Rent Roll'!$I27*'Res Rent Roll'!$C27*(1+'Property Summary'!$L$18)^(Rents!FC$2-1)))</f>
        <v/>
      </c>
      <c r="FD27" s="47" t="str">
        <f>IF('Res Rent Roll'!$B27="","",IF(Rents!FD$3&lt;'Res Rent Roll'!$J27,'Res Rent Roll'!$H27*'Res Rent Roll'!$C27*(1+'Property Summary'!$L$18)^(Rents!FD$2-1),'Res Rent Roll'!$I27*'Res Rent Roll'!$C27*(1+'Property Summary'!$L$18)^(Rents!FD$2-1)))</f>
        <v/>
      </c>
      <c r="FE27" s="47" t="str">
        <f>IF('Res Rent Roll'!$B27="","",IF(Rents!FE$3&lt;'Res Rent Roll'!$J27,'Res Rent Roll'!$H27*'Res Rent Roll'!$C27*(1+'Property Summary'!$L$18)^(Rents!FE$2-1),'Res Rent Roll'!$I27*'Res Rent Roll'!$C27*(1+'Property Summary'!$L$18)^(Rents!FE$2-1)))</f>
        <v/>
      </c>
      <c r="FF27" s="47" t="str">
        <f>IF('Res Rent Roll'!$B27="","",IF(Rents!FF$3&lt;'Res Rent Roll'!$J27,'Res Rent Roll'!$H27*'Res Rent Roll'!$C27*(1+'Property Summary'!$L$18)^(Rents!FF$2-1),'Res Rent Roll'!$I27*'Res Rent Roll'!$C27*(1+'Property Summary'!$L$18)^(Rents!FF$2-1)))</f>
        <v/>
      </c>
      <c r="FG27" s="47" t="str">
        <f>IF('Res Rent Roll'!$B27="","",IF(Rents!FG$3&lt;'Res Rent Roll'!$J27,'Res Rent Roll'!$H27*'Res Rent Roll'!$C27*(1+'Property Summary'!$L$18)^(Rents!FG$2-1),'Res Rent Roll'!$I27*'Res Rent Roll'!$C27*(1+'Property Summary'!$L$18)^(Rents!FG$2-1)))</f>
        <v/>
      </c>
      <c r="FH27" s="47" t="str">
        <f>IF('Res Rent Roll'!$B27="","",IF(Rents!FH$3&lt;'Res Rent Roll'!$J27,'Res Rent Roll'!$H27*'Res Rent Roll'!$C27*(1+'Property Summary'!$L$18)^(Rents!FH$2-1),'Res Rent Roll'!$I27*'Res Rent Roll'!$C27*(1+'Property Summary'!$L$18)^(Rents!FH$2-1)))</f>
        <v/>
      </c>
      <c r="FI27" s="47" t="str">
        <f>IF('Res Rent Roll'!$B27="","",IF(Rents!FI$3&lt;'Res Rent Roll'!$J27,'Res Rent Roll'!$H27*'Res Rent Roll'!$C27*(1+'Property Summary'!$L$18)^(Rents!FI$2-1),'Res Rent Roll'!$I27*'Res Rent Roll'!$C27*(1+'Property Summary'!$L$18)^(Rents!FI$2-1)))</f>
        <v/>
      </c>
      <c r="FJ27" s="47" t="str">
        <f>IF('Res Rent Roll'!$B27="","",IF(Rents!FJ$3&lt;'Res Rent Roll'!$J27,'Res Rent Roll'!$H27*'Res Rent Roll'!$C27*(1+'Property Summary'!$L$18)^(Rents!FJ$2-1),'Res Rent Roll'!$I27*'Res Rent Roll'!$C27*(1+'Property Summary'!$L$18)^(Rents!FJ$2-1)))</f>
        <v/>
      </c>
      <c r="FK27" s="47" t="str">
        <f>IF('Res Rent Roll'!$B27="","",IF(Rents!FK$3&lt;'Res Rent Roll'!$J27,'Res Rent Roll'!$H27*'Res Rent Roll'!$C27*(1+'Property Summary'!$L$18)^(Rents!FK$2-1),'Res Rent Roll'!$I27*'Res Rent Roll'!$C27*(1+'Property Summary'!$L$18)^(Rents!FK$2-1)))</f>
        <v/>
      </c>
      <c r="FL27" s="47" t="str">
        <f>IF('Res Rent Roll'!$B27="","",IF(Rents!FL$3&lt;'Res Rent Roll'!$J27,'Res Rent Roll'!$H27*'Res Rent Roll'!$C27*(1+'Property Summary'!$L$18)^(Rents!FL$2-1),'Res Rent Roll'!$I27*'Res Rent Roll'!$C27*(1+'Property Summary'!$L$18)^(Rents!FL$2-1)))</f>
        <v/>
      </c>
      <c r="FM27" s="47" t="str">
        <f>IF('Res Rent Roll'!$B27="","",IF(Rents!FM$3&lt;'Res Rent Roll'!$J27,'Res Rent Roll'!$H27*'Res Rent Roll'!$C27*(1+'Property Summary'!$L$18)^(Rents!FM$2-1),'Res Rent Roll'!$I27*'Res Rent Roll'!$C27*(1+'Property Summary'!$L$18)^(Rents!FM$2-1)))</f>
        <v/>
      </c>
      <c r="FN27" s="47" t="str">
        <f>IF('Res Rent Roll'!$B27="","",IF(Rents!FN$3&lt;'Res Rent Roll'!$J27,'Res Rent Roll'!$H27*'Res Rent Roll'!$C27*(1+'Property Summary'!$L$18)^(Rents!FN$2-1),'Res Rent Roll'!$I27*'Res Rent Roll'!$C27*(1+'Property Summary'!$L$18)^(Rents!FN$2-1)))</f>
        <v/>
      </c>
      <c r="FO27" s="47" t="str">
        <f>IF('Res Rent Roll'!$B27="","",IF(Rents!FO$3&lt;'Res Rent Roll'!$J27,'Res Rent Roll'!$H27*'Res Rent Roll'!$C27*(1+'Property Summary'!$L$18)^(Rents!FO$2-1),'Res Rent Roll'!$I27*'Res Rent Roll'!$C27*(1+'Property Summary'!$L$18)^(Rents!FO$2-1)))</f>
        <v/>
      </c>
      <c r="FP27" s="47" t="str">
        <f>IF('Res Rent Roll'!$B27="","",IF(Rents!FP$3&lt;'Res Rent Roll'!$J27,'Res Rent Roll'!$H27*'Res Rent Roll'!$C27*(1+'Property Summary'!$L$18)^(Rents!FP$2-1),'Res Rent Roll'!$I27*'Res Rent Roll'!$C27*(1+'Property Summary'!$L$18)^(Rents!FP$2-1)))</f>
        <v/>
      </c>
      <c r="FQ27" s="47" t="str">
        <f>IF('Res Rent Roll'!$B27="","",IF(Rents!FQ$3&lt;'Res Rent Roll'!$J27,'Res Rent Roll'!$H27*'Res Rent Roll'!$C27*(1+'Property Summary'!$L$18)^(Rents!FQ$2-1),'Res Rent Roll'!$I27*'Res Rent Roll'!$C27*(1+'Property Summary'!$L$18)^(Rents!FQ$2-1)))</f>
        <v/>
      </c>
      <c r="FR27" s="47" t="str">
        <f>IF('Res Rent Roll'!$B27="","",IF(Rents!FR$3&lt;'Res Rent Roll'!$J27,'Res Rent Roll'!$H27*'Res Rent Roll'!$C27*(1+'Property Summary'!$L$18)^(Rents!FR$2-1),'Res Rent Roll'!$I27*'Res Rent Roll'!$C27*(1+'Property Summary'!$L$18)^(Rents!FR$2-1)))</f>
        <v/>
      </c>
      <c r="FS27" s="47" t="str">
        <f>IF('Res Rent Roll'!$B27="","",IF(Rents!FS$3&lt;'Res Rent Roll'!$J27,'Res Rent Roll'!$H27*'Res Rent Roll'!$C27*(1+'Property Summary'!$L$18)^(Rents!FS$2-1),'Res Rent Roll'!$I27*'Res Rent Roll'!$C27*(1+'Property Summary'!$L$18)^(Rents!FS$2-1)))</f>
        <v/>
      </c>
      <c r="FT27" s="47" t="str">
        <f>IF('Res Rent Roll'!$B27="","",IF(Rents!FT$3&lt;'Res Rent Roll'!$J27,'Res Rent Roll'!$H27*'Res Rent Roll'!$C27*(1+'Property Summary'!$L$18)^(Rents!FT$2-1),'Res Rent Roll'!$I27*'Res Rent Roll'!$C27*(1+'Property Summary'!$L$18)^(Rents!FT$2-1)))</f>
        <v/>
      </c>
      <c r="FU27" s="47" t="str">
        <f>IF('Res Rent Roll'!$B27="","",IF(Rents!FU$3&lt;'Res Rent Roll'!$J27,'Res Rent Roll'!$H27*'Res Rent Roll'!$C27*(1+'Property Summary'!$L$18)^(Rents!FU$2-1),'Res Rent Roll'!$I27*'Res Rent Roll'!$C27*(1+'Property Summary'!$L$18)^(Rents!FU$2-1)))</f>
        <v/>
      </c>
      <c r="FV27" s="47" t="str">
        <f>IF('Res Rent Roll'!$B27="","",IF(Rents!FV$3&lt;'Res Rent Roll'!$J27,'Res Rent Roll'!$H27*'Res Rent Roll'!$C27*(1+'Property Summary'!$L$18)^(Rents!FV$2-1),'Res Rent Roll'!$I27*'Res Rent Roll'!$C27*(1+'Property Summary'!$L$18)^(Rents!FV$2-1)))</f>
        <v/>
      </c>
      <c r="FW27" s="47" t="str">
        <f>IF('Res Rent Roll'!$B27="","",IF(Rents!FW$3&lt;'Res Rent Roll'!$J27,'Res Rent Roll'!$H27*'Res Rent Roll'!$C27*(1+'Property Summary'!$L$18)^(Rents!FW$2-1),'Res Rent Roll'!$I27*'Res Rent Roll'!$C27*(1+'Property Summary'!$L$18)^(Rents!FW$2-1)))</f>
        <v/>
      </c>
      <c r="FX27" s="47" t="str">
        <f>IF('Res Rent Roll'!$B27="","",IF(Rents!FX$3&lt;'Res Rent Roll'!$J27,'Res Rent Roll'!$H27*'Res Rent Roll'!$C27*(1+'Property Summary'!$L$18)^(Rents!FX$2-1),'Res Rent Roll'!$I27*'Res Rent Roll'!$C27*(1+'Property Summary'!$L$18)^(Rents!FX$2-1)))</f>
        <v/>
      </c>
      <c r="FY27" s="47" t="str">
        <f>IF('Res Rent Roll'!$B27="","",IF(Rents!FY$3&lt;'Res Rent Roll'!$J27,'Res Rent Roll'!$H27*'Res Rent Roll'!$C27*(1+'Property Summary'!$L$18)^(Rents!FY$2-1),'Res Rent Roll'!$I27*'Res Rent Roll'!$C27*(1+'Property Summary'!$L$18)^(Rents!FY$2-1)))</f>
        <v/>
      </c>
      <c r="FZ27" s="47" t="str">
        <f>IF('Res Rent Roll'!$B27="","",IF(Rents!FZ$3&lt;'Res Rent Roll'!$J27,'Res Rent Roll'!$H27*'Res Rent Roll'!$C27*(1+'Property Summary'!$L$18)^(Rents!FZ$2-1),'Res Rent Roll'!$I27*'Res Rent Roll'!$C27*(1+'Property Summary'!$L$18)^(Rents!FZ$2-1)))</f>
        <v/>
      </c>
      <c r="GA27" s="48" t="str">
        <f>IF('Res Rent Roll'!$B27="","",IF(Rents!GA$3&lt;'Res Rent Roll'!$J27,'Res Rent Roll'!$H27*'Res Rent Roll'!$C27*(1+'Property Summary'!$L$18)^(Rents!GA$2-1),'Res Rent Roll'!$I27*'Res Rent Roll'!$C27*(1+'Property Summary'!$L$18)^(Rents!GA$2-1)))</f>
        <v/>
      </c>
    </row>
    <row r="28" spans="2:183" x14ac:dyDescent="0.3">
      <c r="B28" s="42" t="str">
        <f>IF('Res Rent Roll'!$B28="","",'Res Rent Roll'!$B28)</f>
        <v/>
      </c>
      <c r="C28" s="43"/>
      <c r="D28" s="47" t="str">
        <f>IF('Res Rent Roll'!$B28="","",IF(Rents!D$3&lt;'Res Rent Roll'!$J28,'Res Rent Roll'!$H28*'Res Rent Roll'!$C28*(1+'Property Summary'!$L$18)^(Rents!D$2-1),'Res Rent Roll'!$I28*'Res Rent Roll'!$C28*(1+'Property Summary'!$L$18)^(Rents!D$2-1)))</f>
        <v/>
      </c>
      <c r="E28" s="47" t="str">
        <f>IF('Res Rent Roll'!$B28="","",IF(Rents!E$3&lt;'Res Rent Roll'!$J28,'Res Rent Roll'!$H28*'Res Rent Roll'!$C28*(1+'Property Summary'!$L$18)^(Rents!E$2-1),'Res Rent Roll'!$I28*'Res Rent Roll'!$C28*(1+'Property Summary'!$L$18)^(Rents!E$2-1)))</f>
        <v/>
      </c>
      <c r="F28" s="47" t="str">
        <f>IF('Res Rent Roll'!$B28="","",IF(Rents!F$3&lt;'Res Rent Roll'!$J28,'Res Rent Roll'!$H28*'Res Rent Roll'!$C28*(1+'Property Summary'!$L$18)^(Rents!F$2-1),'Res Rent Roll'!$I28*'Res Rent Roll'!$C28*(1+'Property Summary'!$L$18)^(Rents!F$2-1)))</f>
        <v/>
      </c>
      <c r="G28" s="47" t="str">
        <f>IF('Res Rent Roll'!$B28="","",IF(Rents!G$3&lt;'Res Rent Roll'!$J28,'Res Rent Roll'!$H28*'Res Rent Roll'!$C28*(1+'Property Summary'!$L$18)^(Rents!G$2-1),'Res Rent Roll'!$I28*'Res Rent Roll'!$C28*(1+'Property Summary'!$L$18)^(Rents!G$2-1)))</f>
        <v/>
      </c>
      <c r="H28" s="47" t="str">
        <f>IF('Res Rent Roll'!$B28="","",IF(Rents!H$3&lt;'Res Rent Roll'!$J28,'Res Rent Roll'!$H28*'Res Rent Roll'!$C28*(1+'Property Summary'!$L$18)^(Rents!H$2-1),'Res Rent Roll'!$I28*'Res Rent Roll'!$C28*(1+'Property Summary'!$L$18)^(Rents!H$2-1)))</f>
        <v/>
      </c>
      <c r="I28" s="47" t="str">
        <f>IF('Res Rent Roll'!$B28="","",IF(Rents!I$3&lt;'Res Rent Roll'!$J28,'Res Rent Roll'!$H28*'Res Rent Roll'!$C28*(1+'Property Summary'!$L$18)^(Rents!I$2-1),'Res Rent Roll'!$I28*'Res Rent Roll'!$C28*(1+'Property Summary'!$L$18)^(Rents!I$2-1)))</f>
        <v/>
      </c>
      <c r="J28" s="47" t="str">
        <f>IF('Res Rent Roll'!$B28="","",IF(Rents!J$3&lt;'Res Rent Roll'!$J28,'Res Rent Roll'!$H28*'Res Rent Roll'!$C28*(1+'Property Summary'!$L$18)^(Rents!J$2-1),'Res Rent Roll'!$I28*'Res Rent Roll'!$C28*(1+'Property Summary'!$L$18)^(Rents!J$2-1)))</f>
        <v/>
      </c>
      <c r="K28" s="47" t="str">
        <f>IF('Res Rent Roll'!$B28="","",IF(Rents!K$3&lt;'Res Rent Roll'!$J28,'Res Rent Roll'!$H28*'Res Rent Roll'!$C28*(1+'Property Summary'!$L$18)^(Rents!K$2-1),'Res Rent Roll'!$I28*'Res Rent Roll'!$C28*(1+'Property Summary'!$L$18)^(Rents!K$2-1)))</f>
        <v/>
      </c>
      <c r="L28" s="47" t="str">
        <f>IF('Res Rent Roll'!$B28="","",IF(Rents!L$3&lt;'Res Rent Roll'!$J28,'Res Rent Roll'!$H28*'Res Rent Roll'!$C28*(1+'Property Summary'!$L$18)^(Rents!L$2-1),'Res Rent Roll'!$I28*'Res Rent Roll'!$C28*(1+'Property Summary'!$L$18)^(Rents!L$2-1)))</f>
        <v/>
      </c>
      <c r="M28" s="47" t="str">
        <f>IF('Res Rent Roll'!$B28="","",IF(Rents!M$3&lt;'Res Rent Roll'!$J28,'Res Rent Roll'!$H28*'Res Rent Roll'!$C28*(1+'Property Summary'!$L$18)^(Rents!M$2-1),'Res Rent Roll'!$I28*'Res Rent Roll'!$C28*(1+'Property Summary'!$L$18)^(Rents!M$2-1)))</f>
        <v/>
      </c>
      <c r="N28" s="47" t="str">
        <f>IF('Res Rent Roll'!$B28="","",IF(Rents!N$3&lt;'Res Rent Roll'!$J28,'Res Rent Roll'!$H28*'Res Rent Roll'!$C28*(1+'Property Summary'!$L$18)^(Rents!N$2-1),'Res Rent Roll'!$I28*'Res Rent Roll'!$C28*(1+'Property Summary'!$L$18)^(Rents!N$2-1)))</f>
        <v/>
      </c>
      <c r="O28" s="47" t="str">
        <f>IF('Res Rent Roll'!$B28="","",IF(Rents!O$3&lt;'Res Rent Roll'!$J28,'Res Rent Roll'!$H28*'Res Rent Roll'!$C28*(1+'Property Summary'!$L$18)^(Rents!O$2-1),'Res Rent Roll'!$I28*'Res Rent Roll'!$C28*(1+'Property Summary'!$L$18)^(Rents!O$2-1)))</f>
        <v/>
      </c>
      <c r="P28" s="47" t="str">
        <f>IF('Res Rent Roll'!$B28="","",IF(Rents!P$3&lt;'Res Rent Roll'!$J28,'Res Rent Roll'!$H28*'Res Rent Roll'!$C28*(1+'Property Summary'!$L$18)^(Rents!P$2-1),'Res Rent Roll'!$I28*'Res Rent Roll'!$C28*(1+'Property Summary'!$L$18)^(Rents!P$2-1)))</f>
        <v/>
      </c>
      <c r="Q28" s="47" t="str">
        <f>IF('Res Rent Roll'!$B28="","",IF(Rents!Q$3&lt;'Res Rent Roll'!$J28,'Res Rent Roll'!$H28*'Res Rent Roll'!$C28*(1+'Property Summary'!$L$18)^(Rents!Q$2-1),'Res Rent Roll'!$I28*'Res Rent Roll'!$C28*(1+'Property Summary'!$L$18)^(Rents!Q$2-1)))</f>
        <v/>
      </c>
      <c r="R28" s="47" t="str">
        <f>IF('Res Rent Roll'!$B28="","",IF(Rents!R$3&lt;'Res Rent Roll'!$J28,'Res Rent Roll'!$H28*'Res Rent Roll'!$C28*(1+'Property Summary'!$L$18)^(Rents!R$2-1),'Res Rent Roll'!$I28*'Res Rent Roll'!$C28*(1+'Property Summary'!$L$18)^(Rents!R$2-1)))</f>
        <v/>
      </c>
      <c r="S28" s="47" t="str">
        <f>IF('Res Rent Roll'!$B28="","",IF(Rents!S$3&lt;'Res Rent Roll'!$J28,'Res Rent Roll'!$H28*'Res Rent Roll'!$C28*(1+'Property Summary'!$L$18)^(Rents!S$2-1),'Res Rent Roll'!$I28*'Res Rent Roll'!$C28*(1+'Property Summary'!$L$18)^(Rents!S$2-1)))</f>
        <v/>
      </c>
      <c r="T28" s="47" t="str">
        <f>IF('Res Rent Roll'!$B28="","",IF(Rents!T$3&lt;'Res Rent Roll'!$J28,'Res Rent Roll'!$H28*'Res Rent Roll'!$C28*(1+'Property Summary'!$L$18)^(Rents!T$2-1),'Res Rent Roll'!$I28*'Res Rent Roll'!$C28*(1+'Property Summary'!$L$18)^(Rents!T$2-1)))</f>
        <v/>
      </c>
      <c r="U28" s="47" t="str">
        <f>IF('Res Rent Roll'!$B28="","",IF(Rents!U$3&lt;'Res Rent Roll'!$J28,'Res Rent Roll'!$H28*'Res Rent Roll'!$C28*(1+'Property Summary'!$L$18)^(Rents!U$2-1),'Res Rent Roll'!$I28*'Res Rent Roll'!$C28*(1+'Property Summary'!$L$18)^(Rents!U$2-1)))</f>
        <v/>
      </c>
      <c r="V28" s="47" t="str">
        <f>IF('Res Rent Roll'!$B28="","",IF(Rents!V$3&lt;'Res Rent Roll'!$J28,'Res Rent Roll'!$H28*'Res Rent Roll'!$C28*(1+'Property Summary'!$L$18)^(Rents!V$2-1),'Res Rent Roll'!$I28*'Res Rent Roll'!$C28*(1+'Property Summary'!$L$18)^(Rents!V$2-1)))</f>
        <v/>
      </c>
      <c r="W28" s="47" t="str">
        <f>IF('Res Rent Roll'!$B28="","",IF(Rents!W$3&lt;'Res Rent Roll'!$J28,'Res Rent Roll'!$H28*'Res Rent Roll'!$C28*(1+'Property Summary'!$L$18)^(Rents!W$2-1),'Res Rent Roll'!$I28*'Res Rent Roll'!$C28*(1+'Property Summary'!$L$18)^(Rents!W$2-1)))</f>
        <v/>
      </c>
      <c r="X28" s="47" t="str">
        <f>IF('Res Rent Roll'!$B28="","",IF(Rents!X$3&lt;'Res Rent Roll'!$J28,'Res Rent Roll'!$H28*'Res Rent Roll'!$C28*(1+'Property Summary'!$L$18)^(Rents!X$2-1),'Res Rent Roll'!$I28*'Res Rent Roll'!$C28*(1+'Property Summary'!$L$18)^(Rents!X$2-1)))</f>
        <v/>
      </c>
      <c r="Y28" s="47" t="str">
        <f>IF('Res Rent Roll'!$B28="","",IF(Rents!Y$3&lt;'Res Rent Roll'!$J28,'Res Rent Roll'!$H28*'Res Rent Roll'!$C28*(1+'Property Summary'!$L$18)^(Rents!Y$2-1),'Res Rent Roll'!$I28*'Res Rent Roll'!$C28*(1+'Property Summary'!$L$18)^(Rents!Y$2-1)))</f>
        <v/>
      </c>
      <c r="Z28" s="47" t="str">
        <f>IF('Res Rent Roll'!$B28="","",IF(Rents!Z$3&lt;'Res Rent Roll'!$J28,'Res Rent Roll'!$H28*'Res Rent Roll'!$C28*(1+'Property Summary'!$L$18)^(Rents!Z$2-1),'Res Rent Roll'!$I28*'Res Rent Roll'!$C28*(1+'Property Summary'!$L$18)^(Rents!Z$2-1)))</f>
        <v/>
      </c>
      <c r="AA28" s="47" t="str">
        <f>IF('Res Rent Roll'!$B28="","",IF(Rents!AA$3&lt;'Res Rent Roll'!$J28,'Res Rent Roll'!$H28*'Res Rent Roll'!$C28*(1+'Property Summary'!$L$18)^(Rents!AA$2-1),'Res Rent Roll'!$I28*'Res Rent Roll'!$C28*(1+'Property Summary'!$L$18)^(Rents!AA$2-1)))</f>
        <v/>
      </c>
      <c r="AB28" s="47" t="str">
        <f>IF('Res Rent Roll'!$B28="","",IF(Rents!AB$3&lt;'Res Rent Roll'!$J28,'Res Rent Roll'!$H28*'Res Rent Roll'!$C28*(1+'Property Summary'!$L$18)^(Rents!AB$2-1),'Res Rent Roll'!$I28*'Res Rent Roll'!$C28*(1+'Property Summary'!$L$18)^(Rents!AB$2-1)))</f>
        <v/>
      </c>
      <c r="AC28" s="47" t="str">
        <f>IF('Res Rent Roll'!$B28="","",IF(Rents!AC$3&lt;'Res Rent Roll'!$J28,'Res Rent Roll'!$H28*'Res Rent Roll'!$C28*(1+'Property Summary'!$L$18)^(Rents!AC$2-1),'Res Rent Roll'!$I28*'Res Rent Roll'!$C28*(1+'Property Summary'!$L$18)^(Rents!AC$2-1)))</f>
        <v/>
      </c>
      <c r="AD28" s="47" t="str">
        <f>IF('Res Rent Roll'!$B28="","",IF(Rents!AD$3&lt;'Res Rent Roll'!$J28,'Res Rent Roll'!$H28*'Res Rent Roll'!$C28*(1+'Property Summary'!$L$18)^(Rents!AD$2-1),'Res Rent Roll'!$I28*'Res Rent Roll'!$C28*(1+'Property Summary'!$L$18)^(Rents!AD$2-1)))</f>
        <v/>
      </c>
      <c r="AE28" s="47" t="str">
        <f>IF('Res Rent Roll'!$B28="","",IF(Rents!AE$3&lt;'Res Rent Roll'!$J28,'Res Rent Roll'!$H28*'Res Rent Roll'!$C28*(1+'Property Summary'!$L$18)^(Rents!AE$2-1),'Res Rent Roll'!$I28*'Res Rent Roll'!$C28*(1+'Property Summary'!$L$18)^(Rents!AE$2-1)))</f>
        <v/>
      </c>
      <c r="AF28" s="47" t="str">
        <f>IF('Res Rent Roll'!$B28="","",IF(Rents!AF$3&lt;'Res Rent Roll'!$J28,'Res Rent Roll'!$H28*'Res Rent Roll'!$C28*(1+'Property Summary'!$L$18)^(Rents!AF$2-1),'Res Rent Roll'!$I28*'Res Rent Roll'!$C28*(1+'Property Summary'!$L$18)^(Rents!AF$2-1)))</f>
        <v/>
      </c>
      <c r="AG28" s="47" t="str">
        <f>IF('Res Rent Roll'!$B28="","",IF(Rents!AG$3&lt;'Res Rent Roll'!$J28,'Res Rent Roll'!$H28*'Res Rent Roll'!$C28*(1+'Property Summary'!$L$18)^(Rents!AG$2-1),'Res Rent Roll'!$I28*'Res Rent Roll'!$C28*(1+'Property Summary'!$L$18)^(Rents!AG$2-1)))</f>
        <v/>
      </c>
      <c r="AH28" s="47" t="str">
        <f>IF('Res Rent Roll'!$B28="","",IF(Rents!AH$3&lt;'Res Rent Roll'!$J28,'Res Rent Roll'!$H28*'Res Rent Roll'!$C28*(1+'Property Summary'!$L$18)^(Rents!AH$2-1),'Res Rent Roll'!$I28*'Res Rent Roll'!$C28*(1+'Property Summary'!$L$18)^(Rents!AH$2-1)))</f>
        <v/>
      </c>
      <c r="AI28" s="47" t="str">
        <f>IF('Res Rent Roll'!$B28="","",IF(Rents!AI$3&lt;'Res Rent Roll'!$J28,'Res Rent Roll'!$H28*'Res Rent Roll'!$C28*(1+'Property Summary'!$L$18)^(Rents!AI$2-1),'Res Rent Roll'!$I28*'Res Rent Roll'!$C28*(1+'Property Summary'!$L$18)^(Rents!AI$2-1)))</f>
        <v/>
      </c>
      <c r="AJ28" s="47" t="str">
        <f>IF('Res Rent Roll'!$B28="","",IF(Rents!AJ$3&lt;'Res Rent Roll'!$J28,'Res Rent Roll'!$H28*'Res Rent Roll'!$C28*(1+'Property Summary'!$L$18)^(Rents!AJ$2-1),'Res Rent Roll'!$I28*'Res Rent Roll'!$C28*(1+'Property Summary'!$L$18)^(Rents!AJ$2-1)))</f>
        <v/>
      </c>
      <c r="AK28" s="47" t="str">
        <f>IF('Res Rent Roll'!$B28="","",IF(Rents!AK$3&lt;'Res Rent Roll'!$J28,'Res Rent Roll'!$H28*'Res Rent Roll'!$C28*(1+'Property Summary'!$L$18)^(Rents!AK$2-1),'Res Rent Roll'!$I28*'Res Rent Roll'!$C28*(1+'Property Summary'!$L$18)^(Rents!AK$2-1)))</f>
        <v/>
      </c>
      <c r="AL28" s="47" t="str">
        <f>IF('Res Rent Roll'!$B28="","",IF(Rents!AL$3&lt;'Res Rent Roll'!$J28,'Res Rent Roll'!$H28*'Res Rent Roll'!$C28*(1+'Property Summary'!$L$18)^(Rents!AL$2-1),'Res Rent Roll'!$I28*'Res Rent Roll'!$C28*(1+'Property Summary'!$L$18)^(Rents!AL$2-1)))</f>
        <v/>
      </c>
      <c r="AM28" s="47" t="str">
        <f>IF('Res Rent Roll'!$B28="","",IF(Rents!AM$3&lt;'Res Rent Roll'!$J28,'Res Rent Roll'!$H28*'Res Rent Roll'!$C28*(1+'Property Summary'!$L$18)^(Rents!AM$2-1),'Res Rent Roll'!$I28*'Res Rent Roll'!$C28*(1+'Property Summary'!$L$18)^(Rents!AM$2-1)))</f>
        <v/>
      </c>
      <c r="AN28" s="47" t="str">
        <f>IF('Res Rent Roll'!$B28="","",IF(Rents!AN$3&lt;'Res Rent Roll'!$J28,'Res Rent Roll'!$H28*'Res Rent Roll'!$C28*(1+'Property Summary'!$L$18)^(Rents!AN$2-1),'Res Rent Roll'!$I28*'Res Rent Roll'!$C28*(1+'Property Summary'!$L$18)^(Rents!AN$2-1)))</f>
        <v/>
      </c>
      <c r="AO28" s="47" t="str">
        <f>IF('Res Rent Roll'!$B28="","",IF(Rents!AO$3&lt;'Res Rent Roll'!$J28,'Res Rent Roll'!$H28*'Res Rent Roll'!$C28*(1+'Property Summary'!$L$18)^(Rents!AO$2-1),'Res Rent Roll'!$I28*'Res Rent Roll'!$C28*(1+'Property Summary'!$L$18)^(Rents!AO$2-1)))</f>
        <v/>
      </c>
      <c r="AP28" s="47" t="str">
        <f>IF('Res Rent Roll'!$B28="","",IF(Rents!AP$3&lt;'Res Rent Roll'!$J28,'Res Rent Roll'!$H28*'Res Rent Roll'!$C28*(1+'Property Summary'!$L$18)^(Rents!AP$2-1),'Res Rent Roll'!$I28*'Res Rent Roll'!$C28*(1+'Property Summary'!$L$18)^(Rents!AP$2-1)))</f>
        <v/>
      </c>
      <c r="AQ28" s="47" t="str">
        <f>IF('Res Rent Roll'!$B28="","",IF(Rents!AQ$3&lt;'Res Rent Roll'!$J28,'Res Rent Roll'!$H28*'Res Rent Roll'!$C28*(1+'Property Summary'!$L$18)^(Rents!AQ$2-1),'Res Rent Roll'!$I28*'Res Rent Roll'!$C28*(1+'Property Summary'!$L$18)^(Rents!AQ$2-1)))</f>
        <v/>
      </c>
      <c r="AR28" s="47" t="str">
        <f>IF('Res Rent Roll'!$B28="","",IF(Rents!AR$3&lt;'Res Rent Roll'!$J28,'Res Rent Roll'!$H28*'Res Rent Roll'!$C28*(1+'Property Summary'!$L$18)^(Rents!AR$2-1),'Res Rent Roll'!$I28*'Res Rent Roll'!$C28*(1+'Property Summary'!$L$18)^(Rents!AR$2-1)))</f>
        <v/>
      </c>
      <c r="AS28" s="47" t="str">
        <f>IF('Res Rent Roll'!$B28="","",IF(Rents!AS$3&lt;'Res Rent Roll'!$J28,'Res Rent Roll'!$H28*'Res Rent Roll'!$C28*(1+'Property Summary'!$L$18)^(Rents!AS$2-1),'Res Rent Roll'!$I28*'Res Rent Roll'!$C28*(1+'Property Summary'!$L$18)^(Rents!AS$2-1)))</f>
        <v/>
      </c>
      <c r="AT28" s="47" t="str">
        <f>IF('Res Rent Roll'!$B28="","",IF(Rents!AT$3&lt;'Res Rent Roll'!$J28,'Res Rent Roll'!$H28*'Res Rent Roll'!$C28*(1+'Property Summary'!$L$18)^(Rents!AT$2-1),'Res Rent Roll'!$I28*'Res Rent Roll'!$C28*(1+'Property Summary'!$L$18)^(Rents!AT$2-1)))</f>
        <v/>
      </c>
      <c r="AU28" s="47" t="str">
        <f>IF('Res Rent Roll'!$B28="","",IF(Rents!AU$3&lt;'Res Rent Roll'!$J28,'Res Rent Roll'!$H28*'Res Rent Roll'!$C28*(1+'Property Summary'!$L$18)^(Rents!AU$2-1),'Res Rent Roll'!$I28*'Res Rent Roll'!$C28*(1+'Property Summary'!$L$18)^(Rents!AU$2-1)))</f>
        <v/>
      </c>
      <c r="AV28" s="47" t="str">
        <f>IF('Res Rent Roll'!$B28="","",IF(Rents!AV$3&lt;'Res Rent Roll'!$J28,'Res Rent Roll'!$H28*'Res Rent Roll'!$C28*(1+'Property Summary'!$L$18)^(Rents!AV$2-1),'Res Rent Roll'!$I28*'Res Rent Roll'!$C28*(1+'Property Summary'!$L$18)^(Rents!AV$2-1)))</f>
        <v/>
      </c>
      <c r="AW28" s="47" t="str">
        <f>IF('Res Rent Roll'!$B28="","",IF(Rents!AW$3&lt;'Res Rent Roll'!$J28,'Res Rent Roll'!$H28*'Res Rent Roll'!$C28*(1+'Property Summary'!$L$18)^(Rents!AW$2-1),'Res Rent Roll'!$I28*'Res Rent Roll'!$C28*(1+'Property Summary'!$L$18)^(Rents!AW$2-1)))</f>
        <v/>
      </c>
      <c r="AX28" s="47" t="str">
        <f>IF('Res Rent Roll'!$B28="","",IF(Rents!AX$3&lt;'Res Rent Roll'!$J28,'Res Rent Roll'!$H28*'Res Rent Roll'!$C28*(1+'Property Summary'!$L$18)^(Rents!AX$2-1),'Res Rent Roll'!$I28*'Res Rent Roll'!$C28*(1+'Property Summary'!$L$18)^(Rents!AX$2-1)))</f>
        <v/>
      </c>
      <c r="AY28" s="47" t="str">
        <f>IF('Res Rent Roll'!$B28="","",IF(Rents!AY$3&lt;'Res Rent Roll'!$J28,'Res Rent Roll'!$H28*'Res Rent Roll'!$C28*(1+'Property Summary'!$L$18)^(Rents!AY$2-1),'Res Rent Roll'!$I28*'Res Rent Roll'!$C28*(1+'Property Summary'!$L$18)^(Rents!AY$2-1)))</f>
        <v/>
      </c>
      <c r="AZ28" s="47" t="str">
        <f>IF('Res Rent Roll'!$B28="","",IF(Rents!AZ$3&lt;'Res Rent Roll'!$J28,'Res Rent Roll'!$H28*'Res Rent Roll'!$C28*(1+'Property Summary'!$L$18)^(Rents!AZ$2-1),'Res Rent Roll'!$I28*'Res Rent Roll'!$C28*(1+'Property Summary'!$L$18)^(Rents!AZ$2-1)))</f>
        <v/>
      </c>
      <c r="BA28" s="47" t="str">
        <f>IF('Res Rent Roll'!$B28="","",IF(Rents!BA$3&lt;'Res Rent Roll'!$J28,'Res Rent Roll'!$H28*'Res Rent Roll'!$C28*(1+'Property Summary'!$L$18)^(Rents!BA$2-1),'Res Rent Roll'!$I28*'Res Rent Roll'!$C28*(1+'Property Summary'!$L$18)^(Rents!BA$2-1)))</f>
        <v/>
      </c>
      <c r="BB28" s="47" t="str">
        <f>IF('Res Rent Roll'!$B28="","",IF(Rents!BB$3&lt;'Res Rent Roll'!$J28,'Res Rent Roll'!$H28*'Res Rent Roll'!$C28*(1+'Property Summary'!$L$18)^(Rents!BB$2-1),'Res Rent Roll'!$I28*'Res Rent Roll'!$C28*(1+'Property Summary'!$L$18)^(Rents!BB$2-1)))</f>
        <v/>
      </c>
      <c r="BC28" s="47" t="str">
        <f>IF('Res Rent Roll'!$B28="","",IF(Rents!BC$3&lt;'Res Rent Roll'!$J28,'Res Rent Roll'!$H28*'Res Rent Roll'!$C28*(1+'Property Summary'!$L$18)^(Rents!BC$2-1),'Res Rent Roll'!$I28*'Res Rent Roll'!$C28*(1+'Property Summary'!$L$18)^(Rents!BC$2-1)))</f>
        <v/>
      </c>
      <c r="BD28" s="47" t="str">
        <f>IF('Res Rent Roll'!$B28="","",IF(Rents!BD$3&lt;'Res Rent Roll'!$J28,'Res Rent Roll'!$H28*'Res Rent Roll'!$C28*(1+'Property Summary'!$L$18)^(Rents!BD$2-1),'Res Rent Roll'!$I28*'Res Rent Roll'!$C28*(1+'Property Summary'!$L$18)^(Rents!BD$2-1)))</f>
        <v/>
      </c>
      <c r="BE28" s="47" t="str">
        <f>IF('Res Rent Roll'!$B28="","",IF(Rents!BE$3&lt;'Res Rent Roll'!$J28,'Res Rent Roll'!$H28*'Res Rent Roll'!$C28*(1+'Property Summary'!$L$18)^(Rents!BE$2-1),'Res Rent Roll'!$I28*'Res Rent Roll'!$C28*(1+'Property Summary'!$L$18)^(Rents!BE$2-1)))</f>
        <v/>
      </c>
      <c r="BF28" s="47" t="str">
        <f>IF('Res Rent Roll'!$B28="","",IF(Rents!BF$3&lt;'Res Rent Roll'!$J28,'Res Rent Roll'!$H28*'Res Rent Roll'!$C28*(1+'Property Summary'!$L$18)^(Rents!BF$2-1),'Res Rent Roll'!$I28*'Res Rent Roll'!$C28*(1+'Property Summary'!$L$18)^(Rents!BF$2-1)))</f>
        <v/>
      </c>
      <c r="BG28" s="47" t="str">
        <f>IF('Res Rent Roll'!$B28="","",IF(Rents!BG$3&lt;'Res Rent Roll'!$J28,'Res Rent Roll'!$H28*'Res Rent Roll'!$C28*(1+'Property Summary'!$L$18)^(Rents!BG$2-1),'Res Rent Roll'!$I28*'Res Rent Roll'!$C28*(1+'Property Summary'!$L$18)^(Rents!BG$2-1)))</f>
        <v/>
      </c>
      <c r="BH28" s="47" t="str">
        <f>IF('Res Rent Roll'!$B28="","",IF(Rents!BH$3&lt;'Res Rent Roll'!$J28,'Res Rent Roll'!$H28*'Res Rent Roll'!$C28*(1+'Property Summary'!$L$18)^(Rents!BH$2-1),'Res Rent Roll'!$I28*'Res Rent Roll'!$C28*(1+'Property Summary'!$L$18)^(Rents!BH$2-1)))</f>
        <v/>
      </c>
      <c r="BI28" s="47" t="str">
        <f>IF('Res Rent Roll'!$B28="","",IF(Rents!BI$3&lt;'Res Rent Roll'!$J28,'Res Rent Roll'!$H28*'Res Rent Roll'!$C28*(1+'Property Summary'!$L$18)^(Rents!BI$2-1),'Res Rent Roll'!$I28*'Res Rent Roll'!$C28*(1+'Property Summary'!$L$18)^(Rents!BI$2-1)))</f>
        <v/>
      </c>
      <c r="BJ28" s="47" t="str">
        <f>IF('Res Rent Roll'!$B28="","",IF(Rents!BJ$3&lt;'Res Rent Roll'!$J28,'Res Rent Roll'!$H28*'Res Rent Roll'!$C28*(1+'Property Summary'!$L$18)^(Rents!BJ$2-1),'Res Rent Roll'!$I28*'Res Rent Roll'!$C28*(1+'Property Summary'!$L$18)^(Rents!BJ$2-1)))</f>
        <v/>
      </c>
      <c r="BK28" s="47" t="str">
        <f>IF('Res Rent Roll'!$B28="","",IF(Rents!BK$3&lt;'Res Rent Roll'!$J28,'Res Rent Roll'!$H28*'Res Rent Roll'!$C28*(1+'Property Summary'!$L$18)^(Rents!BK$2-1),'Res Rent Roll'!$I28*'Res Rent Roll'!$C28*(1+'Property Summary'!$L$18)^(Rents!BK$2-1)))</f>
        <v/>
      </c>
      <c r="BL28" s="47" t="str">
        <f>IF('Res Rent Roll'!$B28="","",IF(Rents!BL$3&lt;'Res Rent Roll'!$J28,'Res Rent Roll'!$H28*'Res Rent Roll'!$C28*(1+'Property Summary'!$L$18)^(Rents!BL$2-1),'Res Rent Roll'!$I28*'Res Rent Roll'!$C28*(1+'Property Summary'!$L$18)^(Rents!BL$2-1)))</f>
        <v/>
      </c>
      <c r="BM28" s="47" t="str">
        <f>IF('Res Rent Roll'!$B28="","",IF(Rents!BM$3&lt;'Res Rent Roll'!$J28,'Res Rent Roll'!$H28*'Res Rent Roll'!$C28*(1+'Property Summary'!$L$18)^(Rents!BM$2-1),'Res Rent Roll'!$I28*'Res Rent Roll'!$C28*(1+'Property Summary'!$L$18)^(Rents!BM$2-1)))</f>
        <v/>
      </c>
      <c r="BN28" s="47" t="str">
        <f>IF('Res Rent Roll'!$B28="","",IF(Rents!BN$3&lt;'Res Rent Roll'!$J28,'Res Rent Roll'!$H28*'Res Rent Roll'!$C28*(1+'Property Summary'!$L$18)^(Rents!BN$2-1),'Res Rent Roll'!$I28*'Res Rent Roll'!$C28*(1+'Property Summary'!$L$18)^(Rents!BN$2-1)))</f>
        <v/>
      </c>
      <c r="BO28" s="47" t="str">
        <f>IF('Res Rent Roll'!$B28="","",IF(Rents!BO$3&lt;'Res Rent Roll'!$J28,'Res Rent Roll'!$H28*'Res Rent Roll'!$C28*(1+'Property Summary'!$L$18)^(Rents!BO$2-1),'Res Rent Roll'!$I28*'Res Rent Roll'!$C28*(1+'Property Summary'!$L$18)^(Rents!BO$2-1)))</f>
        <v/>
      </c>
      <c r="BP28" s="47" t="str">
        <f>IF('Res Rent Roll'!$B28="","",IF(Rents!BP$3&lt;'Res Rent Roll'!$J28,'Res Rent Roll'!$H28*'Res Rent Roll'!$C28*(1+'Property Summary'!$L$18)^(Rents!BP$2-1),'Res Rent Roll'!$I28*'Res Rent Roll'!$C28*(1+'Property Summary'!$L$18)^(Rents!BP$2-1)))</f>
        <v/>
      </c>
      <c r="BQ28" s="47" t="str">
        <f>IF('Res Rent Roll'!$B28="","",IF(Rents!BQ$3&lt;'Res Rent Roll'!$J28,'Res Rent Roll'!$H28*'Res Rent Roll'!$C28*(1+'Property Summary'!$L$18)^(Rents!BQ$2-1),'Res Rent Roll'!$I28*'Res Rent Roll'!$C28*(1+'Property Summary'!$L$18)^(Rents!BQ$2-1)))</f>
        <v/>
      </c>
      <c r="BR28" s="47" t="str">
        <f>IF('Res Rent Roll'!$B28="","",IF(Rents!BR$3&lt;'Res Rent Roll'!$J28,'Res Rent Roll'!$H28*'Res Rent Roll'!$C28*(1+'Property Summary'!$L$18)^(Rents!BR$2-1),'Res Rent Roll'!$I28*'Res Rent Roll'!$C28*(1+'Property Summary'!$L$18)^(Rents!BR$2-1)))</f>
        <v/>
      </c>
      <c r="BS28" s="47" t="str">
        <f>IF('Res Rent Roll'!$B28="","",IF(Rents!BS$3&lt;'Res Rent Roll'!$J28,'Res Rent Roll'!$H28*'Res Rent Roll'!$C28*(1+'Property Summary'!$L$18)^(Rents!BS$2-1),'Res Rent Roll'!$I28*'Res Rent Roll'!$C28*(1+'Property Summary'!$L$18)^(Rents!BS$2-1)))</f>
        <v/>
      </c>
      <c r="BT28" s="47" t="str">
        <f>IF('Res Rent Roll'!$B28="","",IF(Rents!BT$3&lt;'Res Rent Roll'!$J28,'Res Rent Roll'!$H28*'Res Rent Roll'!$C28*(1+'Property Summary'!$L$18)^(Rents!BT$2-1),'Res Rent Roll'!$I28*'Res Rent Roll'!$C28*(1+'Property Summary'!$L$18)^(Rents!BT$2-1)))</f>
        <v/>
      </c>
      <c r="BU28" s="47" t="str">
        <f>IF('Res Rent Roll'!$B28="","",IF(Rents!BU$3&lt;'Res Rent Roll'!$J28,'Res Rent Roll'!$H28*'Res Rent Roll'!$C28*(1+'Property Summary'!$L$18)^(Rents!BU$2-1),'Res Rent Roll'!$I28*'Res Rent Roll'!$C28*(1+'Property Summary'!$L$18)^(Rents!BU$2-1)))</f>
        <v/>
      </c>
      <c r="BV28" s="47" t="str">
        <f>IF('Res Rent Roll'!$B28="","",IF(Rents!BV$3&lt;'Res Rent Roll'!$J28,'Res Rent Roll'!$H28*'Res Rent Roll'!$C28*(1+'Property Summary'!$L$18)^(Rents!BV$2-1),'Res Rent Roll'!$I28*'Res Rent Roll'!$C28*(1+'Property Summary'!$L$18)^(Rents!BV$2-1)))</f>
        <v/>
      </c>
      <c r="BW28" s="47" t="str">
        <f>IF('Res Rent Roll'!$B28="","",IF(Rents!BW$3&lt;'Res Rent Roll'!$J28,'Res Rent Roll'!$H28*'Res Rent Roll'!$C28*(1+'Property Summary'!$L$18)^(Rents!BW$2-1),'Res Rent Roll'!$I28*'Res Rent Roll'!$C28*(1+'Property Summary'!$L$18)^(Rents!BW$2-1)))</f>
        <v/>
      </c>
      <c r="BX28" s="47" t="str">
        <f>IF('Res Rent Roll'!$B28="","",IF(Rents!BX$3&lt;'Res Rent Roll'!$J28,'Res Rent Roll'!$H28*'Res Rent Roll'!$C28*(1+'Property Summary'!$L$18)^(Rents!BX$2-1),'Res Rent Roll'!$I28*'Res Rent Roll'!$C28*(1+'Property Summary'!$L$18)^(Rents!BX$2-1)))</f>
        <v/>
      </c>
      <c r="BY28" s="47" t="str">
        <f>IF('Res Rent Roll'!$B28="","",IF(Rents!BY$3&lt;'Res Rent Roll'!$J28,'Res Rent Roll'!$H28*'Res Rent Roll'!$C28*(1+'Property Summary'!$L$18)^(Rents!BY$2-1),'Res Rent Roll'!$I28*'Res Rent Roll'!$C28*(1+'Property Summary'!$L$18)^(Rents!BY$2-1)))</f>
        <v/>
      </c>
      <c r="BZ28" s="47" t="str">
        <f>IF('Res Rent Roll'!$B28="","",IF(Rents!BZ$3&lt;'Res Rent Roll'!$J28,'Res Rent Roll'!$H28*'Res Rent Roll'!$C28*(1+'Property Summary'!$L$18)^(Rents!BZ$2-1),'Res Rent Roll'!$I28*'Res Rent Roll'!$C28*(1+'Property Summary'!$L$18)^(Rents!BZ$2-1)))</f>
        <v/>
      </c>
      <c r="CA28" s="47" t="str">
        <f>IF('Res Rent Roll'!$B28="","",IF(Rents!CA$3&lt;'Res Rent Roll'!$J28,'Res Rent Roll'!$H28*'Res Rent Roll'!$C28*(1+'Property Summary'!$L$18)^(Rents!CA$2-1),'Res Rent Roll'!$I28*'Res Rent Roll'!$C28*(1+'Property Summary'!$L$18)^(Rents!CA$2-1)))</f>
        <v/>
      </c>
      <c r="CB28" s="47" t="str">
        <f>IF('Res Rent Roll'!$B28="","",IF(Rents!CB$3&lt;'Res Rent Roll'!$J28,'Res Rent Roll'!$H28*'Res Rent Roll'!$C28*(1+'Property Summary'!$L$18)^(Rents!CB$2-1),'Res Rent Roll'!$I28*'Res Rent Roll'!$C28*(1+'Property Summary'!$L$18)^(Rents!CB$2-1)))</f>
        <v/>
      </c>
      <c r="CC28" s="47" t="str">
        <f>IF('Res Rent Roll'!$B28="","",IF(Rents!CC$3&lt;'Res Rent Roll'!$J28,'Res Rent Roll'!$H28*'Res Rent Roll'!$C28*(1+'Property Summary'!$L$18)^(Rents!CC$2-1),'Res Rent Roll'!$I28*'Res Rent Roll'!$C28*(1+'Property Summary'!$L$18)^(Rents!CC$2-1)))</f>
        <v/>
      </c>
      <c r="CD28" s="47" t="str">
        <f>IF('Res Rent Roll'!$B28="","",IF(Rents!CD$3&lt;'Res Rent Roll'!$J28,'Res Rent Roll'!$H28*'Res Rent Roll'!$C28*(1+'Property Summary'!$L$18)^(Rents!CD$2-1),'Res Rent Roll'!$I28*'Res Rent Roll'!$C28*(1+'Property Summary'!$L$18)^(Rents!CD$2-1)))</f>
        <v/>
      </c>
      <c r="CE28" s="47" t="str">
        <f>IF('Res Rent Roll'!$B28="","",IF(Rents!CE$3&lt;'Res Rent Roll'!$J28,'Res Rent Roll'!$H28*'Res Rent Roll'!$C28*(1+'Property Summary'!$L$18)^(Rents!CE$2-1),'Res Rent Roll'!$I28*'Res Rent Roll'!$C28*(1+'Property Summary'!$L$18)^(Rents!CE$2-1)))</f>
        <v/>
      </c>
      <c r="CF28" s="47" t="str">
        <f>IF('Res Rent Roll'!$B28="","",IF(Rents!CF$3&lt;'Res Rent Roll'!$J28,'Res Rent Roll'!$H28*'Res Rent Roll'!$C28*(1+'Property Summary'!$L$18)^(Rents!CF$2-1),'Res Rent Roll'!$I28*'Res Rent Roll'!$C28*(1+'Property Summary'!$L$18)^(Rents!CF$2-1)))</f>
        <v/>
      </c>
      <c r="CG28" s="47" t="str">
        <f>IF('Res Rent Roll'!$B28="","",IF(Rents!CG$3&lt;'Res Rent Roll'!$J28,'Res Rent Roll'!$H28*'Res Rent Roll'!$C28*(1+'Property Summary'!$L$18)^(Rents!CG$2-1),'Res Rent Roll'!$I28*'Res Rent Roll'!$C28*(1+'Property Summary'!$L$18)^(Rents!CG$2-1)))</f>
        <v/>
      </c>
      <c r="CH28" s="47" t="str">
        <f>IF('Res Rent Roll'!$B28="","",IF(Rents!CH$3&lt;'Res Rent Roll'!$J28,'Res Rent Roll'!$H28*'Res Rent Roll'!$C28*(1+'Property Summary'!$L$18)^(Rents!CH$2-1),'Res Rent Roll'!$I28*'Res Rent Roll'!$C28*(1+'Property Summary'!$L$18)^(Rents!CH$2-1)))</f>
        <v/>
      </c>
      <c r="CI28" s="47" t="str">
        <f>IF('Res Rent Roll'!$B28="","",IF(Rents!CI$3&lt;'Res Rent Roll'!$J28,'Res Rent Roll'!$H28*'Res Rent Roll'!$C28*(1+'Property Summary'!$L$18)^(Rents!CI$2-1),'Res Rent Roll'!$I28*'Res Rent Roll'!$C28*(1+'Property Summary'!$L$18)^(Rents!CI$2-1)))</f>
        <v/>
      </c>
      <c r="CJ28" s="47" t="str">
        <f>IF('Res Rent Roll'!$B28="","",IF(Rents!CJ$3&lt;'Res Rent Roll'!$J28,'Res Rent Roll'!$H28*'Res Rent Roll'!$C28*(1+'Property Summary'!$L$18)^(Rents!CJ$2-1),'Res Rent Roll'!$I28*'Res Rent Roll'!$C28*(1+'Property Summary'!$L$18)^(Rents!CJ$2-1)))</f>
        <v/>
      </c>
      <c r="CK28" s="47" t="str">
        <f>IF('Res Rent Roll'!$B28="","",IF(Rents!CK$3&lt;'Res Rent Roll'!$J28,'Res Rent Roll'!$H28*'Res Rent Roll'!$C28*(1+'Property Summary'!$L$18)^(Rents!CK$2-1),'Res Rent Roll'!$I28*'Res Rent Roll'!$C28*(1+'Property Summary'!$L$18)^(Rents!CK$2-1)))</f>
        <v/>
      </c>
      <c r="CL28" s="47" t="str">
        <f>IF('Res Rent Roll'!$B28="","",IF(Rents!CL$3&lt;'Res Rent Roll'!$J28,'Res Rent Roll'!$H28*'Res Rent Roll'!$C28*(1+'Property Summary'!$L$18)^(Rents!CL$2-1),'Res Rent Roll'!$I28*'Res Rent Roll'!$C28*(1+'Property Summary'!$L$18)^(Rents!CL$2-1)))</f>
        <v/>
      </c>
      <c r="CM28" s="47" t="str">
        <f>IF('Res Rent Roll'!$B28="","",IF(Rents!CM$3&lt;'Res Rent Roll'!$J28,'Res Rent Roll'!$H28*'Res Rent Roll'!$C28*(1+'Property Summary'!$L$18)^(Rents!CM$2-1),'Res Rent Roll'!$I28*'Res Rent Roll'!$C28*(1+'Property Summary'!$L$18)^(Rents!CM$2-1)))</f>
        <v/>
      </c>
      <c r="CN28" s="47" t="str">
        <f>IF('Res Rent Roll'!$B28="","",IF(Rents!CN$3&lt;'Res Rent Roll'!$J28,'Res Rent Roll'!$H28*'Res Rent Roll'!$C28*(1+'Property Summary'!$L$18)^(Rents!CN$2-1),'Res Rent Roll'!$I28*'Res Rent Roll'!$C28*(1+'Property Summary'!$L$18)^(Rents!CN$2-1)))</f>
        <v/>
      </c>
      <c r="CO28" s="47" t="str">
        <f>IF('Res Rent Roll'!$B28="","",IF(Rents!CO$3&lt;'Res Rent Roll'!$J28,'Res Rent Roll'!$H28*'Res Rent Roll'!$C28*(1+'Property Summary'!$L$18)^(Rents!CO$2-1),'Res Rent Roll'!$I28*'Res Rent Roll'!$C28*(1+'Property Summary'!$L$18)^(Rents!CO$2-1)))</f>
        <v/>
      </c>
      <c r="CP28" s="47" t="str">
        <f>IF('Res Rent Roll'!$B28="","",IF(Rents!CP$3&lt;'Res Rent Roll'!$J28,'Res Rent Roll'!$H28*'Res Rent Roll'!$C28*(1+'Property Summary'!$L$18)^(Rents!CP$2-1),'Res Rent Roll'!$I28*'Res Rent Roll'!$C28*(1+'Property Summary'!$L$18)^(Rents!CP$2-1)))</f>
        <v/>
      </c>
      <c r="CQ28" s="47" t="str">
        <f>IF('Res Rent Roll'!$B28="","",IF(Rents!CQ$3&lt;'Res Rent Roll'!$J28,'Res Rent Roll'!$H28*'Res Rent Roll'!$C28*(1+'Property Summary'!$L$18)^(Rents!CQ$2-1),'Res Rent Roll'!$I28*'Res Rent Roll'!$C28*(1+'Property Summary'!$L$18)^(Rents!CQ$2-1)))</f>
        <v/>
      </c>
      <c r="CR28" s="47" t="str">
        <f>IF('Res Rent Roll'!$B28="","",IF(Rents!CR$3&lt;'Res Rent Roll'!$J28,'Res Rent Roll'!$H28*'Res Rent Roll'!$C28*(1+'Property Summary'!$L$18)^(Rents!CR$2-1),'Res Rent Roll'!$I28*'Res Rent Roll'!$C28*(1+'Property Summary'!$L$18)^(Rents!CR$2-1)))</f>
        <v/>
      </c>
      <c r="CS28" s="47" t="str">
        <f>IF('Res Rent Roll'!$B28="","",IF(Rents!CS$3&lt;'Res Rent Roll'!$J28,'Res Rent Roll'!$H28*'Res Rent Roll'!$C28*(1+'Property Summary'!$L$18)^(Rents!CS$2-1),'Res Rent Roll'!$I28*'Res Rent Roll'!$C28*(1+'Property Summary'!$L$18)^(Rents!CS$2-1)))</f>
        <v/>
      </c>
      <c r="CT28" s="47" t="str">
        <f>IF('Res Rent Roll'!$B28="","",IF(Rents!CT$3&lt;'Res Rent Roll'!$J28,'Res Rent Roll'!$H28*'Res Rent Roll'!$C28*(1+'Property Summary'!$L$18)^(Rents!CT$2-1),'Res Rent Roll'!$I28*'Res Rent Roll'!$C28*(1+'Property Summary'!$L$18)^(Rents!CT$2-1)))</f>
        <v/>
      </c>
      <c r="CU28" s="47" t="str">
        <f>IF('Res Rent Roll'!$B28="","",IF(Rents!CU$3&lt;'Res Rent Roll'!$J28,'Res Rent Roll'!$H28*'Res Rent Roll'!$C28*(1+'Property Summary'!$L$18)^(Rents!CU$2-1),'Res Rent Roll'!$I28*'Res Rent Roll'!$C28*(1+'Property Summary'!$L$18)^(Rents!CU$2-1)))</f>
        <v/>
      </c>
      <c r="CV28" s="47" t="str">
        <f>IF('Res Rent Roll'!$B28="","",IF(Rents!CV$3&lt;'Res Rent Roll'!$J28,'Res Rent Roll'!$H28*'Res Rent Roll'!$C28*(1+'Property Summary'!$L$18)^(Rents!CV$2-1),'Res Rent Roll'!$I28*'Res Rent Roll'!$C28*(1+'Property Summary'!$L$18)^(Rents!CV$2-1)))</f>
        <v/>
      </c>
      <c r="CW28" s="47" t="str">
        <f>IF('Res Rent Roll'!$B28="","",IF(Rents!CW$3&lt;'Res Rent Roll'!$J28,'Res Rent Roll'!$H28*'Res Rent Roll'!$C28*(1+'Property Summary'!$L$18)^(Rents!CW$2-1),'Res Rent Roll'!$I28*'Res Rent Roll'!$C28*(1+'Property Summary'!$L$18)^(Rents!CW$2-1)))</f>
        <v/>
      </c>
      <c r="CX28" s="47" t="str">
        <f>IF('Res Rent Roll'!$B28="","",IF(Rents!CX$3&lt;'Res Rent Roll'!$J28,'Res Rent Roll'!$H28*'Res Rent Roll'!$C28*(1+'Property Summary'!$L$18)^(Rents!CX$2-1),'Res Rent Roll'!$I28*'Res Rent Roll'!$C28*(1+'Property Summary'!$L$18)^(Rents!CX$2-1)))</f>
        <v/>
      </c>
      <c r="CY28" s="47" t="str">
        <f>IF('Res Rent Roll'!$B28="","",IF(Rents!CY$3&lt;'Res Rent Roll'!$J28,'Res Rent Roll'!$H28*'Res Rent Roll'!$C28*(1+'Property Summary'!$L$18)^(Rents!CY$2-1),'Res Rent Roll'!$I28*'Res Rent Roll'!$C28*(1+'Property Summary'!$L$18)^(Rents!CY$2-1)))</f>
        <v/>
      </c>
      <c r="CZ28" s="47" t="str">
        <f>IF('Res Rent Roll'!$B28="","",IF(Rents!CZ$3&lt;'Res Rent Roll'!$J28,'Res Rent Roll'!$H28*'Res Rent Roll'!$C28*(1+'Property Summary'!$L$18)^(Rents!CZ$2-1),'Res Rent Roll'!$I28*'Res Rent Roll'!$C28*(1+'Property Summary'!$L$18)^(Rents!CZ$2-1)))</f>
        <v/>
      </c>
      <c r="DA28" s="47" t="str">
        <f>IF('Res Rent Roll'!$B28="","",IF(Rents!DA$3&lt;'Res Rent Roll'!$J28,'Res Rent Roll'!$H28*'Res Rent Roll'!$C28*(1+'Property Summary'!$L$18)^(Rents!DA$2-1),'Res Rent Roll'!$I28*'Res Rent Roll'!$C28*(1+'Property Summary'!$L$18)^(Rents!DA$2-1)))</f>
        <v/>
      </c>
      <c r="DB28" s="47" t="str">
        <f>IF('Res Rent Roll'!$B28="","",IF(Rents!DB$3&lt;'Res Rent Roll'!$J28,'Res Rent Roll'!$H28*'Res Rent Roll'!$C28*(1+'Property Summary'!$L$18)^(Rents!DB$2-1),'Res Rent Roll'!$I28*'Res Rent Roll'!$C28*(1+'Property Summary'!$L$18)^(Rents!DB$2-1)))</f>
        <v/>
      </c>
      <c r="DC28" s="47" t="str">
        <f>IF('Res Rent Roll'!$B28="","",IF(Rents!DC$3&lt;'Res Rent Roll'!$J28,'Res Rent Roll'!$H28*'Res Rent Roll'!$C28*(1+'Property Summary'!$L$18)^(Rents!DC$2-1),'Res Rent Roll'!$I28*'Res Rent Roll'!$C28*(1+'Property Summary'!$L$18)^(Rents!DC$2-1)))</f>
        <v/>
      </c>
      <c r="DD28" s="47" t="str">
        <f>IF('Res Rent Roll'!$B28="","",IF(Rents!DD$3&lt;'Res Rent Roll'!$J28,'Res Rent Roll'!$H28*'Res Rent Roll'!$C28*(1+'Property Summary'!$L$18)^(Rents!DD$2-1),'Res Rent Roll'!$I28*'Res Rent Roll'!$C28*(1+'Property Summary'!$L$18)^(Rents!DD$2-1)))</f>
        <v/>
      </c>
      <c r="DE28" s="47" t="str">
        <f>IF('Res Rent Roll'!$B28="","",IF(Rents!DE$3&lt;'Res Rent Roll'!$J28,'Res Rent Roll'!$H28*'Res Rent Roll'!$C28*(1+'Property Summary'!$L$18)^(Rents!DE$2-1),'Res Rent Roll'!$I28*'Res Rent Roll'!$C28*(1+'Property Summary'!$L$18)^(Rents!DE$2-1)))</f>
        <v/>
      </c>
      <c r="DF28" s="47" t="str">
        <f>IF('Res Rent Roll'!$B28="","",IF(Rents!DF$3&lt;'Res Rent Roll'!$J28,'Res Rent Roll'!$H28*'Res Rent Roll'!$C28*(1+'Property Summary'!$L$18)^(Rents!DF$2-1),'Res Rent Roll'!$I28*'Res Rent Roll'!$C28*(1+'Property Summary'!$L$18)^(Rents!DF$2-1)))</f>
        <v/>
      </c>
      <c r="DG28" s="47" t="str">
        <f>IF('Res Rent Roll'!$B28="","",IF(Rents!DG$3&lt;'Res Rent Roll'!$J28,'Res Rent Roll'!$H28*'Res Rent Roll'!$C28*(1+'Property Summary'!$L$18)^(Rents!DG$2-1),'Res Rent Roll'!$I28*'Res Rent Roll'!$C28*(1+'Property Summary'!$L$18)^(Rents!DG$2-1)))</f>
        <v/>
      </c>
      <c r="DH28" s="47" t="str">
        <f>IF('Res Rent Roll'!$B28="","",IF(Rents!DH$3&lt;'Res Rent Roll'!$J28,'Res Rent Roll'!$H28*'Res Rent Roll'!$C28*(1+'Property Summary'!$L$18)^(Rents!DH$2-1),'Res Rent Roll'!$I28*'Res Rent Roll'!$C28*(1+'Property Summary'!$L$18)^(Rents!DH$2-1)))</f>
        <v/>
      </c>
      <c r="DI28" s="47" t="str">
        <f>IF('Res Rent Roll'!$B28="","",IF(Rents!DI$3&lt;'Res Rent Roll'!$J28,'Res Rent Roll'!$H28*'Res Rent Roll'!$C28*(1+'Property Summary'!$L$18)^(Rents!DI$2-1),'Res Rent Roll'!$I28*'Res Rent Roll'!$C28*(1+'Property Summary'!$L$18)^(Rents!DI$2-1)))</f>
        <v/>
      </c>
      <c r="DJ28" s="47" t="str">
        <f>IF('Res Rent Roll'!$B28="","",IF(Rents!DJ$3&lt;'Res Rent Roll'!$J28,'Res Rent Roll'!$H28*'Res Rent Roll'!$C28*(1+'Property Summary'!$L$18)^(Rents!DJ$2-1),'Res Rent Roll'!$I28*'Res Rent Roll'!$C28*(1+'Property Summary'!$L$18)^(Rents!DJ$2-1)))</f>
        <v/>
      </c>
      <c r="DK28" s="47" t="str">
        <f>IF('Res Rent Roll'!$B28="","",IF(Rents!DK$3&lt;'Res Rent Roll'!$J28,'Res Rent Roll'!$H28*'Res Rent Roll'!$C28*(1+'Property Summary'!$L$18)^(Rents!DK$2-1),'Res Rent Roll'!$I28*'Res Rent Roll'!$C28*(1+'Property Summary'!$L$18)^(Rents!DK$2-1)))</f>
        <v/>
      </c>
      <c r="DL28" s="47" t="str">
        <f>IF('Res Rent Roll'!$B28="","",IF(Rents!DL$3&lt;'Res Rent Roll'!$J28,'Res Rent Roll'!$H28*'Res Rent Roll'!$C28*(1+'Property Summary'!$L$18)^(Rents!DL$2-1),'Res Rent Roll'!$I28*'Res Rent Roll'!$C28*(1+'Property Summary'!$L$18)^(Rents!DL$2-1)))</f>
        <v/>
      </c>
      <c r="DM28" s="47" t="str">
        <f>IF('Res Rent Roll'!$B28="","",IF(Rents!DM$3&lt;'Res Rent Roll'!$J28,'Res Rent Roll'!$H28*'Res Rent Roll'!$C28*(1+'Property Summary'!$L$18)^(Rents!DM$2-1),'Res Rent Roll'!$I28*'Res Rent Roll'!$C28*(1+'Property Summary'!$L$18)^(Rents!DM$2-1)))</f>
        <v/>
      </c>
      <c r="DN28" s="47" t="str">
        <f>IF('Res Rent Roll'!$B28="","",IF(Rents!DN$3&lt;'Res Rent Roll'!$J28,'Res Rent Roll'!$H28*'Res Rent Roll'!$C28*(1+'Property Summary'!$L$18)^(Rents!DN$2-1),'Res Rent Roll'!$I28*'Res Rent Roll'!$C28*(1+'Property Summary'!$L$18)^(Rents!DN$2-1)))</f>
        <v/>
      </c>
      <c r="DO28" s="47" t="str">
        <f>IF('Res Rent Roll'!$B28="","",IF(Rents!DO$3&lt;'Res Rent Roll'!$J28,'Res Rent Roll'!$H28*'Res Rent Roll'!$C28*(1+'Property Summary'!$L$18)^(Rents!DO$2-1),'Res Rent Roll'!$I28*'Res Rent Roll'!$C28*(1+'Property Summary'!$L$18)^(Rents!DO$2-1)))</f>
        <v/>
      </c>
      <c r="DP28" s="47" t="str">
        <f>IF('Res Rent Roll'!$B28="","",IF(Rents!DP$3&lt;'Res Rent Roll'!$J28,'Res Rent Roll'!$H28*'Res Rent Roll'!$C28*(1+'Property Summary'!$L$18)^(Rents!DP$2-1),'Res Rent Roll'!$I28*'Res Rent Roll'!$C28*(1+'Property Summary'!$L$18)^(Rents!DP$2-1)))</f>
        <v/>
      </c>
      <c r="DQ28" s="47" t="str">
        <f>IF('Res Rent Roll'!$B28="","",IF(Rents!DQ$3&lt;'Res Rent Roll'!$J28,'Res Rent Roll'!$H28*'Res Rent Roll'!$C28*(1+'Property Summary'!$L$18)^(Rents!DQ$2-1),'Res Rent Roll'!$I28*'Res Rent Roll'!$C28*(1+'Property Summary'!$L$18)^(Rents!DQ$2-1)))</f>
        <v/>
      </c>
      <c r="DR28" s="47" t="str">
        <f>IF('Res Rent Roll'!$B28="","",IF(Rents!DR$3&lt;'Res Rent Roll'!$J28,'Res Rent Roll'!$H28*'Res Rent Roll'!$C28*(1+'Property Summary'!$L$18)^(Rents!DR$2-1),'Res Rent Roll'!$I28*'Res Rent Roll'!$C28*(1+'Property Summary'!$L$18)^(Rents!DR$2-1)))</f>
        <v/>
      </c>
      <c r="DS28" s="47" t="str">
        <f>IF('Res Rent Roll'!$B28="","",IF(Rents!DS$3&lt;'Res Rent Roll'!$J28,'Res Rent Roll'!$H28*'Res Rent Roll'!$C28*(1+'Property Summary'!$L$18)^(Rents!DS$2-1),'Res Rent Roll'!$I28*'Res Rent Roll'!$C28*(1+'Property Summary'!$L$18)^(Rents!DS$2-1)))</f>
        <v/>
      </c>
      <c r="DT28" s="47" t="str">
        <f>IF('Res Rent Roll'!$B28="","",IF(Rents!DT$3&lt;'Res Rent Roll'!$J28,'Res Rent Roll'!$H28*'Res Rent Roll'!$C28*(1+'Property Summary'!$L$18)^(Rents!DT$2-1),'Res Rent Roll'!$I28*'Res Rent Roll'!$C28*(1+'Property Summary'!$L$18)^(Rents!DT$2-1)))</f>
        <v/>
      </c>
      <c r="DU28" s="47" t="str">
        <f>IF('Res Rent Roll'!$B28="","",IF(Rents!DU$3&lt;'Res Rent Roll'!$J28,'Res Rent Roll'!$H28*'Res Rent Roll'!$C28*(1+'Property Summary'!$L$18)^(Rents!DU$2-1),'Res Rent Roll'!$I28*'Res Rent Roll'!$C28*(1+'Property Summary'!$L$18)^(Rents!DU$2-1)))</f>
        <v/>
      </c>
      <c r="DV28" s="47" t="str">
        <f>IF('Res Rent Roll'!$B28="","",IF(Rents!DV$3&lt;'Res Rent Roll'!$J28,'Res Rent Roll'!$H28*'Res Rent Roll'!$C28*(1+'Property Summary'!$L$18)^(Rents!DV$2-1),'Res Rent Roll'!$I28*'Res Rent Roll'!$C28*(1+'Property Summary'!$L$18)^(Rents!DV$2-1)))</f>
        <v/>
      </c>
      <c r="DW28" s="47" t="str">
        <f>IF('Res Rent Roll'!$B28="","",IF(Rents!DW$3&lt;'Res Rent Roll'!$J28,'Res Rent Roll'!$H28*'Res Rent Roll'!$C28*(1+'Property Summary'!$L$18)^(Rents!DW$2-1),'Res Rent Roll'!$I28*'Res Rent Roll'!$C28*(1+'Property Summary'!$L$18)^(Rents!DW$2-1)))</f>
        <v/>
      </c>
      <c r="DX28" s="47" t="str">
        <f>IF('Res Rent Roll'!$B28="","",IF(Rents!DX$3&lt;'Res Rent Roll'!$J28,'Res Rent Roll'!$H28*'Res Rent Roll'!$C28*(1+'Property Summary'!$L$18)^(Rents!DX$2-1),'Res Rent Roll'!$I28*'Res Rent Roll'!$C28*(1+'Property Summary'!$L$18)^(Rents!DX$2-1)))</f>
        <v/>
      </c>
      <c r="DY28" s="47" t="str">
        <f>IF('Res Rent Roll'!$B28="","",IF(Rents!DY$3&lt;'Res Rent Roll'!$J28,'Res Rent Roll'!$H28*'Res Rent Roll'!$C28*(1+'Property Summary'!$L$18)^(Rents!DY$2-1),'Res Rent Roll'!$I28*'Res Rent Roll'!$C28*(1+'Property Summary'!$L$18)^(Rents!DY$2-1)))</f>
        <v/>
      </c>
      <c r="DZ28" s="47" t="str">
        <f>IF('Res Rent Roll'!$B28="","",IF(Rents!DZ$3&lt;'Res Rent Roll'!$J28,'Res Rent Roll'!$H28*'Res Rent Roll'!$C28*(1+'Property Summary'!$L$18)^(Rents!DZ$2-1),'Res Rent Roll'!$I28*'Res Rent Roll'!$C28*(1+'Property Summary'!$L$18)^(Rents!DZ$2-1)))</f>
        <v/>
      </c>
      <c r="EA28" s="47" t="str">
        <f>IF('Res Rent Roll'!$B28="","",IF(Rents!EA$3&lt;'Res Rent Roll'!$J28,'Res Rent Roll'!$H28*'Res Rent Roll'!$C28*(1+'Property Summary'!$L$18)^(Rents!EA$2-1),'Res Rent Roll'!$I28*'Res Rent Roll'!$C28*(1+'Property Summary'!$L$18)^(Rents!EA$2-1)))</f>
        <v/>
      </c>
      <c r="EB28" s="47" t="str">
        <f>IF('Res Rent Roll'!$B28="","",IF(Rents!EB$3&lt;'Res Rent Roll'!$J28,'Res Rent Roll'!$H28*'Res Rent Roll'!$C28*(1+'Property Summary'!$L$18)^(Rents!EB$2-1),'Res Rent Roll'!$I28*'Res Rent Roll'!$C28*(1+'Property Summary'!$L$18)^(Rents!EB$2-1)))</f>
        <v/>
      </c>
      <c r="EC28" s="47" t="str">
        <f>IF('Res Rent Roll'!$B28="","",IF(Rents!EC$3&lt;'Res Rent Roll'!$J28,'Res Rent Roll'!$H28*'Res Rent Roll'!$C28*(1+'Property Summary'!$L$18)^(Rents!EC$2-1),'Res Rent Roll'!$I28*'Res Rent Roll'!$C28*(1+'Property Summary'!$L$18)^(Rents!EC$2-1)))</f>
        <v/>
      </c>
      <c r="ED28" s="47" t="str">
        <f>IF('Res Rent Roll'!$B28="","",IF(Rents!ED$3&lt;'Res Rent Roll'!$J28,'Res Rent Roll'!$H28*'Res Rent Roll'!$C28*(1+'Property Summary'!$L$18)^(Rents!ED$2-1),'Res Rent Roll'!$I28*'Res Rent Roll'!$C28*(1+'Property Summary'!$L$18)^(Rents!ED$2-1)))</f>
        <v/>
      </c>
      <c r="EE28" s="47" t="str">
        <f>IF('Res Rent Roll'!$B28="","",IF(Rents!EE$3&lt;'Res Rent Roll'!$J28,'Res Rent Roll'!$H28*'Res Rent Roll'!$C28*(1+'Property Summary'!$L$18)^(Rents!EE$2-1),'Res Rent Roll'!$I28*'Res Rent Roll'!$C28*(1+'Property Summary'!$L$18)^(Rents!EE$2-1)))</f>
        <v/>
      </c>
      <c r="EF28" s="47" t="str">
        <f>IF('Res Rent Roll'!$B28="","",IF(Rents!EF$3&lt;'Res Rent Roll'!$J28,'Res Rent Roll'!$H28*'Res Rent Roll'!$C28*(1+'Property Summary'!$L$18)^(Rents!EF$2-1),'Res Rent Roll'!$I28*'Res Rent Roll'!$C28*(1+'Property Summary'!$L$18)^(Rents!EF$2-1)))</f>
        <v/>
      </c>
      <c r="EG28" s="47" t="str">
        <f>IF('Res Rent Roll'!$B28="","",IF(Rents!EG$3&lt;'Res Rent Roll'!$J28,'Res Rent Roll'!$H28*'Res Rent Roll'!$C28*(1+'Property Summary'!$L$18)^(Rents!EG$2-1),'Res Rent Roll'!$I28*'Res Rent Roll'!$C28*(1+'Property Summary'!$L$18)^(Rents!EG$2-1)))</f>
        <v/>
      </c>
      <c r="EH28" s="47" t="str">
        <f>IF('Res Rent Roll'!$B28="","",IF(Rents!EH$3&lt;'Res Rent Roll'!$J28,'Res Rent Roll'!$H28*'Res Rent Roll'!$C28*(1+'Property Summary'!$L$18)^(Rents!EH$2-1),'Res Rent Roll'!$I28*'Res Rent Roll'!$C28*(1+'Property Summary'!$L$18)^(Rents!EH$2-1)))</f>
        <v/>
      </c>
      <c r="EI28" s="47" t="str">
        <f>IF('Res Rent Roll'!$B28="","",IF(Rents!EI$3&lt;'Res Rent Roll'!$J28,'Res Rent Roll'!$H28*'Res Rent Roll'!$C28*(1+'Property Summary'!$L$18)^(Rents!EI$2-1),'Res Rent Roll'!$I28*'Res Rent Roll'!$C28*(1+'Property Summary'!$L$18)^(Rents!EI$2-1)))</f>
        <v/>
      </c>
      <c r="EJ28" s="47" t="str">
        <f>IF('Res Rent Roll'!$B28="","",IF(Rents!EJ$3&lt;'Res Rent Roll'!$J28,'Res Rent Roll'!$H28*'Res Rent Roll'!$C28*(1+'Property Summary'!$L$18)^(Rents!EJ$2-1),'Res Rent Roll'!$I28*'Res Rent Roll'!$C28*(1+'Property Summary'!$L$18)^(Rents!EJ$2-1)))</f>
        <v/>
      </c>
      <c r="EK28" s="47" t="str">
        <f>IF('Res Rent Roll'!$B28="","",IF(Rents!EK$3&lt;'Res Rent Roll'!$J28,'Res Rent Roll'!$H28*'Res Rent Roll'!$C28*(1+'Property Summary'!$L$18)^(Rents!EK$2-1),'Res Rent Roll'!$I28*'Res Rent Roll'!$C28*(1+'Property Summary'!$L$18)^(Rents!EK$2-1)))</f>
        <v/>
      </c>
      <c r="EL28" s="47" t="str">
        <f>IF('Res Rent Roll'!$B28="","",IF(Rents!EL$3&lt;'Res Rent Roll'!$J28,'Res Rent Roll'!$H28*'Res Rent Roll'!$C28*(1+'Property Summary'!$L$18)^(Rents!EL$2-1),'Res Rent Roll'!$I28*'Res Rent Roll'!$C28*(1+'Property Summary'!$L$18)^(Rents!EL$2-1)))</f>
        <v/>
      </c>
      <c r="EM28" s="47" t="str">
        <f>IF('Res Rent Roll'!$B28="","",IF(Rents!EM$3&lt;'Res Rent Roll'!$J28,'Res Rent Roll'!$H28*'Res Rent Roll'!$C28*(1+'Property Summary'!$L$18)^(Rents!EM$2-1),'Res Rent Roll'!$I28*'Res Rent Roll'!$C28*(1+'Property Summary'!$L$18)^(Rents!EM$2-1)))</f>
        <v/>
      </c>
      <c r="EN28" s="47" t="str">
        <f>IF('Res Rent Roll'!$B28="","",IF(Rents!EN$3&lt;'Res Rent Roll'!$J28,'Res Rent Roll'!$H28*'Res Rent Roll'!$C28*(1+'Property Summary'!$L$18)^(Rents!EN$2-1),'Res Rent Roll'!$I28*'Res Rent Roll'!$C28*(1+'Property Summary'!$L$18)^(Rents!EN$2-1)))</f>
        <v/>
      </c>
      <c r="EO28" s="47" t="str">
        <f>IF('Res Rent Roll'!$B28="","",IF(Rents!EO$3&lt;'Res Rent Roll'!$J28,'Res Rent Roll'!$H28*'Res Rent Roll'!$C28*(1+'Property Summary'!$L$18)^(Rents!EO$2-1),'Res Rent Roll'!$I28*'Res Rent Roll'!$C28*(1+'Property Summary'!$L$18)^(Rents!EO$2-1)))</f>
        <v/>
      </c>
      <c r="EP28" s="47" t="str">
        <f>IF('Res Rent Roll'!$B28="","",IF(Rents!EP$3&lt;'Res Rent Roll'!$J28,'Res Rent Roll'!$H28*'Res Rent Roll'!$C28*(1+'Property Summary'!$L$18)^(Rents!EP$2-1),'Res Rent Roll'!$I28*'Res Rent Roll'!$C28*(1+'Property Summary'!$L$18)^(Rents!EP$2-1)))</f>
        <v/>
      </c>
      <c r="EQ28" s="47" t="str">
        <f>IF('Res Rent Roll'!$B28="","",IF(Rents!EQ$3&lt;'Res Rent Roll'!$J28,'Res Rent Roll'!$H28*'Res Rent Roll'!$C28*(1+'Property Summary'!$L$18)^(Rents!EQ$2-1),'Res Rent Roll'!$I28*'Res Rent Roll'!$C28*(1+'Property Summary'!$L$18)^(Rents!EQ$2-1)))</f>
        <v/>
      </c>
      <c r="ER28" s="47" t="str">
        <f>IF('Res Rent Roll'!$B28="","",IF(Rents!ER$3&lt;'Res Rent Roll'!$J28,'Res Rent Roll'!$H28*'Res Rent Roll'!$C28*(1+'Property Summary'!$L$18)^(Rents!ER$2-1),'Res Rent Roll'!$I28*'Res Rent Roll'!$C28*(1+'Property Summary'!$L$18)^(Rents!ER$2-1)))</f>
        <v/>
      </c>
      <c r="ES28" s="47" t="str">
        <f>IF('Res Rent Roll'!$B28="","",IF(Rents!ES$3&lt;'Res Rent Roll'!$J28,'Res Rent Roll'!$H28*'Res Rent Roll'!$C28*(1+'Property Summary'!$L$18)^(Rents!ES$2-1),'Res Rent Roll'!$I28*'Res Rent Roll'!$C28*(1+'Property Summary'!$L$18)^(Rents!ES$2-1)))</f>
        <v/>
      </c>
      <c r="ET28" s="47" t="str">
        <f>IF('Res Rent Roll'!$B28="","",IF(Rents!ET$3&lt;'Res Rent Roll'!$J28,'Res Rent Roll'!$H28*'Res Rent Roll'!$C28*(1+'Property Summary'!$L$18)^(Rents!ET$2-1),'Res Rent Roll'!$I28*'Res Rent Roll'!$C28*(1+'Property Summary'!$L$18)^(Rents!ET$2-1)))</f>
        <v/>
      </c>
      <c r="EU28" s="47" t="str">
        <f>IF('Res Rent Roll'!$B28="","",IF(Rents!EU$3&lt;'Res Rent Roll'!$J28,'Res Rent Roll'!$H28*'Res Rent Roll'!$C28*(1+'Property Summary'!$L$18)^(Rents!EU$2-1),'Res Rent Roll'!$I28*'Res Rent Roll'!$C28*(1+'Property Summary'!$L$18)^(Rents!EU$2-1)))</f>
        <v/>
      </c>
      <c r="EV28" s="47" t="str">
        <f>IF('Res Rent Roll'!$B28="","",IF(Rents!EV$3&lt;'Res Rent Roll'!$J28,'Res Rent Roll'!$H28*'Res Rent Roll'!$C28*(1+'Property Summary'!$L$18)^(Rents!EV$2-1),'Res Rent Roll'!$I28*'Res Rent Roll'!$C28*(1+'Property Summary'!$L$18)^(Rents!EV$2-1)))</f>
        <v/>
      </c>
      <c r="EW28" s="47" t="str">
        <f>IF('Res Rent Roll'!$B28="","",IF(Rents!EW$3&lt;'Res Rent Roll'!$J28,'Res Rent Roll'!$H28*'Res Rent Roll'!$C28*(1+'Property Summary'!$L$18)^(Rents!EW$2-1),'Res Rent Roll'!$I28*'Res Rent Roll'!$C28*(1+'Property Summary'!$L$18)^(Rents!EW$2-1)))</f>
        <v/>
      </c>
      <c r="EX28" s="47" t="str">
        <f>IF('Res Rent Roll'!$B28="","",IF(Rents!EX$3&lt;'Res Rent Roll'!$J28,'Res Rent Roll'!$H28*'Res Rent Roll'!$C28*(1+'Property Summary'!$L$18)^(Rents!EX$2-1),'Res Rent Roll'!$I28*'Res Rent Roll'!$C28*(1+'Property Summary'!$L$18)^(Rents!EX$2-1)))</f>
        <v/>
      </c>
      <c r="EY28" s="47" t="str">
        <f>IF('Res Rent Roll'!$B28="","",IF(Rents!EY$3&lt;'Res Rent Roll'!$J28,'Res Rent Roll'!$H28*'Res Rent Roll'!$C28*(1+'Property Summary'!$L$18)^(Rents!EY$2-1),'Res Rent Roll'!$I28*'Res Rent Roll'!$C28*(1+'Property Summary'!$L$18)^(Rents!EY$2-1)))</f>
        <v/>
      </c>
      <c r="EZ28" s="47" t="str">
        <f>IF('Res Rent Roll'!$B28="","",IF(Rents!EZ$3&lt;'Res Rent Roll'!$J28,'Res Rent Roll'!$H28*'Res Rent Roll'!$C28*(1+'Property Summary'!$L$18)^(Rents!EZ$2-1),'Res Rent Roll'!$I28*'Res Rent Roll'!$C28*(1+'Property Summary'!$L$18)^(Rents!EZ$2-1)))</f>
        <v/>
      </c>
      <c r="FA28" s="47" t="str">
        <f>IF('Res Rent Roll'!$B28="","",IF(Rents!FA$3&lt;'Res Rent Roll'!$J28,'Res Rent Roll'!$H28*'Res Rent Roll'!$C28*(1+'Property Summary'!$L$18)^(Rents!FA$2-1),'Res Rent Roll'!$I28*'Res Rent Roll'!$C28*(1+'Property Summary'!$L$18)^(Rents!FA$2-1)))</f>
        <v/>
      </c>
      <c r="FB28" s="47" t="str">
        <f>IF('Res Rent Roll'!$B28="","",IF(Rents!FB$3&lt;'Res Rent Roll'!$J28,'Res Rent Roll'!$H28*'Res Rent Roll'!$C28*(1+'Property Summary'!$L$18)^(Rents!FB$2-1),'Res Rent Roll'!$I28*'Res Rent Roll'!$C28*(1+'Property Summary'!$L$18)^(Rents!FB$2-1)))</f>
        <v/>
      </c>
      <c r="FC28" s="47" t="str">
        <f>IF('Res Rent Roll'!$B28="","",IF(Rents!FC$3&lt;'Res Rent Roll'!$J28,'Res Rent Roll'!$H28*'Res Rent Roll'!$C28*(1+'Property Summary'!$L$18)^(Rents!FC$2-1),'Res Rent Roll'!$I28*'Res Rent Roll'!$C28*(1+'Property Summary'!$L$18)^(Rents!FC$2-1)))</f>
        <v/>
      </c>
      <c r="FD28" s="47" t="str">
        <f>IF('Res Rent Roll'!$B28="","",IF(Rents!FD$3&lt;'Res Rent Roll'!$J28,'Res Rent Roll'!$H28*'Res Rent Roll'!$C28*(1+'Property Summary'!$L$18)^(Rents!FD$2-1),'Res Rent Roll'!$I28*'Res Rent Roll'!$C28*(1+'Property Summary'!$L$18)^(Rents!FD$2-1)))</f>
        <v/>
      </c>
      <c r="FE28" s="47" t="str">
        <f>IF('Res Rent Roll'!$B28="","",IF(Rents!FE$3&lt;'Res Rent Roll'!$J28,'Res Rent Roll'!$H28*'Res Rent Roll'!$C28*(1+'Property Summary'!$L$18)^(Rents!FE$2-1),'Res Rent Roll'!$I28*'Res Rent Roll'!$C28*(1+'Property Summary'!$L$18)^(Rents!FE$2-1)))</f>
        <v/>
      </c>
      <c r="FF28" s="47" t="str">
        <f>IF('Res Rent Roll'!$B28="","",IF(Rents!FF$3&lt;'Res Rent Roll'!$J28,'Res Rent Roll'!$H28*'Res Rent Roll'!$C28*(1+'Property Summary'!$L$18)^(Rents!FF$2-1),'Res Rent Roll'!$I28*'Res Rent Roll'!$C28*(1+'Property Summary'!$L$18)^(Rents!FF$2-1)))</f>
        <v/>
      </c>
      <c r="FG28" s="47" t="str">
        <f>IF('Res Rent Roll'!$B28="","",IF(Rents!FG$3&lt;'Res Rent Roll'!$J28,'Res Rent Roll'!$H28*'Res Rent Roll'!$C28*(1+'Property Summary'!$L$18)^(Rents!FG$2-1),'Res Rent Roll'!$I28*'Res Rent Roll'!$C28*(1+'Property Summary'!$L$18)^(Rents!FG$2-1)))</f>
        <v/>
      </c>
      <c r="FH28" s="47" t="str">
        <f>IF('Res Rent Roll'!$B28="","",IF(Rents!FH$3&lt;'Res Rent Roll'!$J28,'Res Rent Roll'!$H28*'Res Rent Roll'!$C28*(1+'Property Summary'!$L$18)^(Rents!FH$2-1),'Res Rent Roll'!$I28*'Res Rent Roll'!$C28*(1+'Property Summary'!$L$18)^(Rents!FH$2-1)))</f>
        <v/>
      </c>
      <c r="FI28" s="47" t="str">
        <f>IF('Res Rent Roll'!$B28="","",IF(Rents!FI$3&lt;'Res Rent Roll'!$J28,'Res Rent Roll'!$H28*'Res Rent Roll'!$C28*(1+'Property Summary'!$L$18)^(Rents!FI$2-1),'Res Rent Roll'!$I28*'Res Rent Roll'!$C28*(1+'Property Summary'!$L$18)^(Rents!FI$2-1)))</f>
        <v/>
      </c>
      <c r="FJ28" s="47" t="str">
        <f>IF('Res Rent Roll'!$B28="","",IF(Rents!FJ$3&lt;'Res Rent Roll'!$J28,'Res Rent Roll'!$H28*'Res Rent Roll'!$C28*(1+'Property Summary'!$L$18)^(Rents!FJ$2-1),'Res Rent Roll'!$I28*'Res Rent Roll'!$C28*(1+'Property Summary'!$L$18)^(Rents!FJ$2-1)))</f>
        <v/>
      </c>
      <c r="FK28" s="47" t="str">
        <f>IF('Res Rent Roll'!$B28="","",IF(Rents!FK$3&lt;'Res Rent Roll'!$J28,'Res Rent Roll'!$H28*'Res Rent Roll'!$C28*(1+'Property Summary'!$L$18)^(Rents!FK$2-1),'Res Rent Roll'!$I28*'Res Rent Roll'!$C28*(1+'Property Summary'!$L$18)^(Rents!FK$2-1)))</f>
        <v/>
      </c>
      <c r="FL28" s="47" t="str">
        <f>IF('Res Rent Roll'!$B28="","",IF(Rents!FL$3&lt;'Res Rent Roll'!$J28,'Res Rent Roll'!$H28*'Res Rent Roll'!$C28*(1+'Property Summary'!$L$18)^(Rents!FL$2-1),'Res Rent Roll'!$I28*'Res Rent Roll'!$C28*(1+'Property Summary'!$L$18)^(Rents!FL$2-1)))</f>
        <v/>
      </c>
      <c r="FM28" s="47" t="str">
        <f>IF('Res Rent Roll'!$B28="","",IF(Rents!FM$3&lt;'Res Rent Roll'!$J28,'Res Rent Roll'!$H28*'Res Rent Roll'!$C28*(1+'Property Summary'!$L$18)^(Rents!FM$2-1),'Res Rent Roll'!$I28*'Res Rent Roll'!$C28*(1+'Property Summary'!$L$18)^(Rents!FM$2-1)))</f>
        <v/>
      </c>
      <c r="FN28" s="47" t="str">
        <f>IF('Res Rent Roll'!$B28="","",IF(Rents!FN$3&lt;'Res Rent Roll'!$J28,'Res Rent Roll'!$H28*'Res Rent Roll'!$C28*(1+'Property Summary'!$L$18)^(Rents!FN$2-1),'Res Rent Roll'!$I28*'Res Rent Roll'!$C28*(1+'Property Summary'!$L$18)^(Rents!FN$2-1)))</f>
        <v/>
      </c>
      <c r="FO28" s="47" t="str">
        <f>IF('Res Rent Roll'!$B28="","",IF(Rents!FO$3&lt;'Res Rent Roll'!$J28,'Res Rent Roll'!$H28*'Res Rent Roll'!$C28*(1+'Property Summary'!$L$18)^(Rents!FO$2-1),'Res Rent Roll'!$I28*'Res Rent Roll'!$C28*(1+'Property Summary'!$L$18)^(Rents!FO$2-1)))</f>
        <v/>
      </c>
      <c r="FP28" s="47" t="str">
        <f>IF('Res Rent Roll'!$B28="","",IF(Rents!FP$3&lt;'Res Rent Roll'!$J28,'Res Rent Roll'!$H28*'Res Rent Roll'!$C28*(1+'Property Summary'!$L$18)^(Rents!FP$2-1),'Res Rent Roll'!$I28*'Res Rent Roll'!$C28*(1+'Property Summary'!$L$18)^(Rents!FP$2-1)))</f>
        <v/>
      </c>
      <c r="FQ28" s="47" t="str">
        <f>IF('Res Rent Roll'!$B28="","",IF(Rents!FQ$3&lt;'Res Rent Roll'!$J28,'Res Rent Roll'!$H28*'Res Rent Roll'!$C28*(1+'Property Summary'!$L$18)^(Rents!FQ$2-1),'Res Rent Roll'!$I28*'Res Rent Roll'!$C28*(1+'Property Summary'!$L$18)^(Rents!FQ$2-1)))</f>
        <v/>
      </c>
      <c r="FR28" s="47" t="str">
        <f>IF('Res Rent Roll'!$B28="","",IF(Rents!FR$3&lt;'Res Rent Roll'!$J28,'Res Rent Roll'!$H28*'Res Rent Roll'!$C28*(1+'Property Summary'!$L$18)^(Rents!FR$2-1),'Res Rent Roll'!$I28*'Res Rent Roll'!$C28*(1+'Property Summary'!$L$18)^(Rents!FR$2-1)))</f>
        <v/>
      </c>
      <c r="FS28" s="47" t="str">
        <f>IF('Res Rent Roll'!$B28="","",IF(Rents!FS$3&lt;'Res Rent Roll'!$J28,'Res Rent Roll'!$H28*'Res Rent Roll'!$C28*(1+'Property Summary'!$L$18)^(Rents!FS$2-1),'Res Rent Roll'!$I28*'Res Rent Roll'!$C28*(1+'Property Summary'!$L$18)^(Rents!FS$2-1)))</f>
        <v/>
      </c>
      <c r="FT28" s="47" t="str">
        <f>IF('Res Rent Roll'!$B28="","",IF(Rents!FT$3&lt;'Res Rent Roll'!$J28,'Res Rent Roll'!$H28*'Res Rent Roll'!$C28*(1+'Property Summary'!$L$18)^(Rents!FT$2-1),'Res Rent Roll'!$I28*'Res Rent Roll'!$C28*(1+'Property Summary'!$L$18)^(Rents!FT$2-1)))</f>
        <v/>
      </c>
      <c r="FU28" s="47" t="str">
        <f>IF('Res Rent Roll'!$B28="","",IF(Rents!FU$3&lt;'Res Rent Roll'!$J28,'Res Rent Roll'!$H28*'Res Rent Roll'!$C28*(1+'Property Summary'!$L$18)^(Rents!FU$2-1),'Res Rent Roll'!$I28*'Res Rent Roll'!$C28*(1+'Property Summary'!$L$18)^(Rents!FU$2-1)))</f>
        <v/>
      </c>
      <c r="FV28" s="47" t="str">
        <f>IF('Res Rent Roll'!$B28="","",IF(Rents!FV$3&lt;'Res Rent Roll'!$J28,'Res Rent Roll'!$H28*'Res Rent Roll'!$C28*(1+'Property Summary'!$L$18)^(Rents!FV$2-1),'Res Rent Roll'!$I28*'Res Rent Roll'!$C28*(1+'Property Summary'!$L$18)^(Rents!FV$2-1)))</f>
        <v/>
      </c>
      <c r="FW28" s="47" t="str">
        <f>IF('Res Rent Roll'!$B28="","",IF(Rents!FW$3&lt;'Res Rent Roll'!$J28,'Res Rent Roll'!$H28*'Res Rent Roll'!$C28*(1+'Property Summary'!$L$18)^(Rents!FW$2-1),'Res Rent Roll'!$I28*'Res Rent Roll'!$C28*(1+'Property Summary'!$L$18)^(Rents!FW$2-1)))</f>
        <v/>
      </c>
      <c r="FX28" s="47" t="str">
        <f>IF('Res Rent Roll'!$B28="","",IF(Rents!FX$3&lt;'Res Rent Roll'!$J28,'Res Rent Roll'!$H28*'Res Rent Roll'!$C28*(1+'Property Summary'!$L$18)^(Rents!FX$2-1),'Res Rent Roll'!$I28*'Res Rent Roll'!$C28*(1+'Property Summary'!$L$18)^(Rents!FX$2-1)))</f>
        <v/>
      </c>
      <c r="FY28" s="47" t="str">
        <f>IF('Res Rent Roll'!$B28="","",IF(Rents!FY$3&lt;'Res Rent Roll'!$J28,'Res Rent Roll'!$H28*'Res Rent Roll'!$C28*(1+'Property Summary'!$L$18)^(Rents!FY$2-1),'Res Rent Roll'!$I28*'Res Rent Roll'!$C28*(1+'Property Summary'!$L$18)^(Rents!FY$2-1)))</f>
        <v/>
      </c>
      <c r="FZ28" s="47" t="str">
        <f>IF('Res Rent Roll'!$B28="","",IF(Rents!FZ$3&lt;'Res Rent Roll'!$J28,'Res Rent Roll'!$H28*'Res Rent Roll'!$C28*(1+'Property Summary'!$L$18)^(Rents!FZ$2-1),'Res Rent Roll'!$I28*'Res Rent Roll'!$C28*(1+'Property Summary'!$L$18)^(Rents!FZ$2-1)))</f>
        <v/>
      </c>
      <c r="GA28" s="48" t="str">
        <f>IF('Res Rent Roll'!$B28="","",IF(Rents!GA$3&lt;'Res Rent Roll'!$J28,'Res Rent Roll'!$H28*'Res Rent Roll'!$C28*(1+'Property Summary'!$L$18)^(Rents!GA$2-1),'Res Rent Roll'!$I28*'Res Rent Roll'!$C28*(1+'Property Summary'!$L$18)^(Rents!GA$2-1)))</f>
        <v/>
      </c>
    </row>
    <row r="29" spans="2:183" x14ac:dyDescent="0.3">
      <c r="B29" s="42" t="str">
        <f>IF('Res Rent Roll'!$B29="","",'Res Rent Roll'!$B29)</f>
        <v/>
      </c>
      <c r="C29" s="43"/>
      <c r="D29" s="47" t="str">
        <f>IF('Res Rent Roll'!$B29="","",IF(Rents!D$3&lt;'Res Rent Roll'!$J29,'Res Rent Roll'!$H29*'Res Rent Roll'!$C29*(1+'Property Summary'!$L$18)^(Rents!D$2-1),'Res Rent Roll'!$I29*'Res Rent Roll'!$C29*(1+'Property Summary'!$L$18)^(Rents!D$2-1)))</f>
        <v/>
      </c>
      <c r="E29" s="47" t="str">
        <f>IF('Res Rent Roll'!$B29="","",IF(Rents!E$3&lt;'Res Rent Roll'!$J29,'Res Rent Roll'!$H29*'Res Rent Roll'!$C29*(1+'Property Summary'!$L$18)^(Rents!E$2-1),'Res Rent Roll'!$I29*'Res Rent Roll'!$C29*(1+'Property Summary'!$L$18)^(Rents!E$2-1)))</f>
        <v/>
      </c>
      <c r="F29" s="47" t="str">
        <f>IF('Res Rent Roll'!$B29="","",IF(Rents!F$3&lt;'Res Rent Roll'!$J29,'Res Rent Roll'!$H29*'Res Rent Roll'!$C29*(1+'Property Summary'!$L$18)^(Rents!F$2-1),'Res Rent Roll'!$I29*'Res Rent Roll'!$C29*(1+'Property Summary'!$L$18)^(Rents!F$2-1)))</f>
        <v/>
      </c>
      <c r="G29" s="47" t="str">
        <f>IF('Res Rent Roll'!$B29="","",IF(Rents!G$3&lt;'Res Rent Roll'!$J29,'Res Rent Roll'!$H29*'Res Rent Roll'!$C29*(1+'Property Summary'!$L$18)^(Rents!G$2-1),'Res Rent Roll'!$I29*'Res Rent Roll'!$C29*(1+'Property Summary'!$L$18)^(Rents!G$2-1)))</f>
        <v/>
      </c>
      <c r="H29" s="47" t="str">
        <f>IF('Res Rent Roll'!$B29="","",IF(Rents!H$3&lt;'Res Rent Roll'!$J29,'Res Rent Roll'!$H29*'Res Rent Roll'!$C29*(1+'Property Summary'!$L$18)^(Rents!H$2-1),'Res Rent Roll'!$I29*'Res Rent Roll'!$C29*(1+'Property Summary'!$L$18)^(Rents!H$2-1)))</f>
        <v/>
      </c>
      <c r="I29" s="47" t="str">
        <f>IF('Res Rent Roll'!$B29="","",IF(Rents!I$3&lt;'Res Rent Roll'!$J29,'Res Rent Roll'!$H29*'Res Rent Roll'!$C29*(1+'Property Summary'!$L$18)^(Rents!I$2-1),'Res Rent Roll'!$I29*'Res Rent Roll'!$C29*(1+'Property Summary'!$L$18)^(Rents!I$2-1)))</f>
        <v/>
      </c>
      <c r="J29" s="47" t="str">
        <f>IF('Res Rent Roll'!$B29="","",IF(Rents!J$3&lt;'Res Rent Roll'!$J29,'Res Rent Roll'!$H29*'Res Rent Roll'!$C29*(1+'Property Summary'!$L$18)^(Rents!J$2-1),'Res Rent Roll'!$I29*'Res Rent Roll'!$C29*(1+'Property Summary'!$L$18)^(Rents!J$2-1)))</f>
        <v/>
      </c>
      <c r="K29" s="47" t="str">
        <f>IF('Res Rent Roll'!$B29="","",IF(Rents!K$3&lt;'Res Rent Roll'!$J29,'Res Rent Roll'!$H29*'Res Rent Roll'!$C29*(1+'Property Summary'!$L$18)^(Rents!K$2-1),'Res Rent Roll'!$I29*'Res Rent Roll'!$C29*(1+'Property Summary'!$L$18)^(Rents!K$2-1)))</f>
        <v/>
      </c>
      <c r="L29" s="47" t="str">
        <f>IF('Res Rent Roll'!$B29="","",IF(Rents!L$3&lt;'Res Rent Roll'!$J29,'Res Rent Roll'!$H29*'Res Rent Roll'!$C29*(1+'Property Summary'!$L$18)^(Rents!L$2-1),'Res Rent Roll'!$I29*'Res Rent Roll'!$C29*(1+'Property Summary'!$L$18)^(Rents!L$2-1)))</f>
        <v/>
      </c>
      <c r="M29" s="47" t="str">
        <f>IF('Res Rent Roll'!$B29="","",IF(Rents!M$3&lt;'Res Rent Roll'!$J29,'Res Rent Roll'!$H29*'Res Rent Roll'!$C29*(1+'Property Summary'!$L$18)^(Rents!M$2-1),'Res Rent Roll'!$I29*'Res Rent Roll'!$C29*(1+'Property Summary'!$L$18)^(Rents!M$2-1)))</f>
        <v/>
      </c>
      <c r="N29" s="47" t="str">
        <f>IF('Res Rent Roll'!$B29="","",IF(Rents!N$3&lt;'Res Rent Roll'!$J29,'Res Rent Roll'!$H29*'Res Rent Roll'!$C29*(1+'Property Summary'!$L$18)^(Rents!N$2-1),'Res Rent Roll'!$I29*'Res Rent Roll'!$C29*(1+'Property Summary'!$L$18)^(Rents!N$2-1)))</f>
        <v/>
      </c>
      <c r="O29" s="47" t="str">
        <f>IF('Res Rent Roll'!$B29="","",IF(Rents!O$3&lt;'Res Rent Roll'!$J29,'Res Rent Roll'!$H29*'Res Rent Roll'!$C29*(1+'Property Summary'!$L$18)^(Rents!O$2-1),'Res Rent Roll'!$I29*'Res Rent Roll'!$C29*(1+'Property Summary'!$L$18)^(Rents!O$2-1)))</f>
        <v/>
      </c>
      <c r="P29" s="47" t="str">
        <f>IF('Res Rent Roll'!$B29="","",IF(Rents!P$3&lt;'Res Rent Roll'!$J29,'Res Rent Roll'!$H29*'Res Rent Roll'!$C29*(1+'Property Summary'!$L$18)^(Rents!P$2-1),'Res Rent Roll'!$I29*'Res Rent Roll'!$C29*(1+'Property Summary'!$L$18)^(Rents!P$2-1)))</f>
        <v/>
      </c>
      <c r="Q29" s="47" t="str">
        <f>IF('Res Rent Roll'!$B29="","",IF(Rents!Q$3&lt;'Res Rent Roll'!$J29,'Res Rent Roll'!$H29*'Res Rent Roll'!$C29*(1+'Property Summary'!$L$18)^(Rents!Q$2-1),'Res Rent Roll'!$I29*'Res Rent Roll'!$C29*(1+'Property Summary'!$L$18)^(Rents!Q$2-1)))</f>
        <v/>
      </c>
      <c r="R29" s="47" t="str">
        <f>IF('Res Rent Roll'!$B29="","",IF(Rents!R$3&lt;'Res Rent Roll'!$J29,'Res Rent Roll'!$H29*'Res Rent Roll'!$C29*(1+'Property Summary'!$L$18)^(Rents!R$2-1),'Res Rent Roll'!$I29*'Res Rent Roll'!$C29*(1+'Property Summary'!$L$18)^(Rents!R$2-1)))</f>
        <v/>
      </c>
      <c r="S29" s="47" t="str">
        <f>IF('Res Rent Roll'!$B29="","",IF(Rents!S$3&lt;'Res Rent Roll'!$J29,'Res Rent Roll'!$H29*'Res Rent Roll'!$C29*(1+'Property Summary'!$L$18)^(Rents!S$2-1),'Res Rent Roll'!$I29*'Res Rent Roll'!$C29*(1+'Property Summary'!$L$18)^(Rents!S$2-1)))</f>
        <v/>
      </c>
      <c r="T29" s="47" t="str">
        <f>IF('Res Rent Roll'!$B29="","",IF(Rents!T$3&lt;'Res Rent Roll'!$J29,'Res Rent Roll'!$H29*'Res Rent Roll'!$C29*(1+'Property Summary'!$L$18)^(Rents!T$2-1),'Res Rent Roll'!$I29*'Res Rent Roll'!$C29*(1+'Property Summary'!$L$18)^(Rents!T$2-1)))</f>
        <v/>
      </c>
      <c r="U29" s="47" t="str">
        <f>IF('Res Rent Roll'!$B29="","",IF(Rents!U$3&lt;'Res Rent Roll'!$J29,'Res Rent Roll'!$H29*'Res Rent Roll'!$C29*(1+'Property Summary'!$L$18)^(Rents!U$2-1),'Res Rent Roll'!$I29*'Res Rent Roll'!$C29*(1+'Property Summary'!$L$18)^(Rents!U$2-1)))</f>
        <v/>
      </c>
      <c r="V29" s="47" t="str">
        <f>IF('Res Rent Roll'!$B29="","",IF(Rents!V$3&lt;'Res Rent Roll'!$J29,'Res Rent Roll'!$H29*'Res Rent Roll'!$C29*(1+'Property Summary'!$L$18)^(Rents!V$2-1),'Res Rent Roll'!$I29*'Res Rent Roll'!$C29*(1+'Property Summary'!$L$18)^(Rents!V$2-1)))</f>
        <v/>
      </c>
      <c r="W29" s="47" t="str">
        <f>IF('Res Rent Roll'!$B29="","",IF(Rents!W$3&lt;'Res Rent Roll'!$J29,'Res Rent Roll'!$H29*'Res Rent Roll'!$C29*(1+'Property Summary'!$L$18)^(Rents!W$2-1),'Res Rent Roll'!$I29*'Res Rent Roll'!$C29*(1+'Property Summary'!$L$18)^(Rents!W$2-1)))</f>
        <v/>
      </c>
      <c r="X29" s="47" t="str">
        <f>IF('Res Rent Roll'!$B29="","",IF(Rents!X$3&lt;'Res Rent Roll'!$J29,'Res Rent Roll'!$H29*'Res Rent Roll'!$C29*(1+'Property Summary'!$L$18)^(Rents!X$2-1),'Res Rent Roll'!$I29*'Res Rent Roll'!$C29*(1+'Property Summary'!$L$18)^(Rents!X$2-1)))</f>
        <v/>
      </c>
      <c r="Y29" s="47" t="str">
        <f>IF('Res Rent Roll'!$B29="","",IF(Rents!Y$3&lt;'Res Rent Roll'!$J29,'Res Rent Roll'!$H29*'Res Rent Roll'!$C29*(1+'Property Summary'!$L$18)^(Rents!Y$2-1),'Res Rent Roll'!$I29*'Res Rent Roll'!$C29*(1+'Property Summary'!$L$18)^(Rents!Y$2-1)))</f>
        <v/>
      </c>
      <c r="Z29" s="47" t="str">
        <f>IF('Res Rent Roll'!$B29="","",IF(Rents!Z$3&lt;'Res Rent Roll'!$J29,'Res Rent Roll'!$H29*'Res Rent Roll'!$C29*(1+'Property Summary'!$L$18)^(Rents!Z$2-1),'Res Rent Roll'!$I29*'Res Rent Roll'!$C29*(1+'Property Summary'!$L$18)^(Rents!Z$2-1)))</f>
        <v/>
      </c>
      <c r="AA29" s="47" t="str">
        <f>IF('Res Rent Roll'!$B29="","",IF(Rents!AA$3&lt;'Res Rent Roll'!$J29,'Res Rent Roll'!$H29*'Res Rent Roll'!$C29*(1+'Property Summary'!$L$18)^(Rents!AA$2-1),'Res Rent Roll'!$I29*'Res Rent Roll'!$C29*(1+'Property Summary'!$L$18)^(Rents!AA$2-1)))</f>
        <v/>
      </c>
      <c r="AB29" s="47" t="str">
        <f>IF('Res Rent Roll'!$B29="","",IF(Rents!AB$3&lt;'Res Rent Roll'!$J29,'Res Rent Roll'!$H29*'Res Rent Roll'!$C29*(1+'Property Summary'!$L$18)^(Rents!AB$2-1),'Res Rent Roll'!$I29*'Res Rent Roll'!$C29*(1+'Property Summary'!$L$18)^(Rents!AB$2-1)))</f>
        <v/>
      </c>
      <c r="AC29" s="47" t="str">
        <f>IF('Res Rent Roll'!$B29="","",IF(Rents!AC$3&lt;'Res Rent Roll'!$J29,'Res Rent Roll'!$H29*'Res Rent Roll'!$C29*(1+'Property Summary'!$L$18)^(Rents!AC$2-1),'Res Rent Roll'!$I29*'Res Rent Roll'!$C29*(1+'Property Summary'!$L$18)^(Rents!AC$2-1)))</f>
        <v/>
      </c>
      <c r="AD29" s="47" t="str">
        <f>IF('Res Rent Roll'!$B29="","",IF(Rents!AD$3&lt;'Res Rent Roll'!$J29,'Res Rent Roll'!$H29*'Res Rent Roll'!$C29*(1+'Property Summary'!$L$18)^(Rents!AD$2-1),'Res Rent Roll'!$I29*'Res Rent Roll'!$C29*(1+'Property Summary'!$L$18)^(Rents!AD$2-1)))</f>
        <v/>
      </c>
      <c r="AE29" s="47" t="str">
        <f>IF('Res Rent Roll'!$B29="","",IF(Rents!AE$3&lt;'Res Rent Roll'!$J29,'Res Rent Roll'!$H29*'Res Rent Roll'!$C29*(1+'Property Summary'!$L$18)^(Rents!AE$2-1),'Res Rent Roll'!$I29*'Res Rent Roll'!$C29*(1+'Property Summary'!$L$18)^(Rents!AE$2-1)))</f>
        <v/>
      </c>
      <c r="AF29" s="47" t="str">
        <f>IF('Res Rent Roll'!$B29="","",IF(Rents!AF$3&lt;'Res Rent Roll'!$J29,'Res Rent Roll'!$H29*'Res Rent Roll'!$C29*(1+'Property Summary'!$L$18)^(Rents!AF$2-1),'Res Rent Roll'!$I29*'Res Rent Roll'!$C29*(1+'Property Summary'!$L$18)^(Rents!AF$2-1)))</f>
        <v/>
      </c>
      <c r="AG29" s="47" t="str">
        <f>IF('Res Rent Roll'!$B29="","",IF(Rents!AG$3&lt;'Res Rent Roll'!$J29,'Res Rent Roll'!$H29*'Res Rent Roll'!$C29*(1+'Property Summary'!$L$18)^(Rents!AG$2-1),'Res Rent Roll'!$I29*'Res Rent Roll'!$C29*(1+'Property Summary'!$L$18)^(Rents!AG$2-1)))</f>
        <v/>
      </c>
      <c r="AH29" s="47" t="str">
        <f>IF('Res Rent Roll'!$B29="","",IF(Rents!AH$3&lt;'Res Rent Roll'!$J29,'Res Rent Roll'!$H29*'Res Rent Roll'!$C29*(1+'Property Summary'!$L$18)^(Rents!AH$2-1),'Res Rent Roll'!$I29*'Res Rent Roll'!$C29*(1+'Property Summary'!$L$18)^(Rents!AH$2-1)))</f>
        <v/>
      </c>
      <c r="AI29" s="47" t="str">
        <f>IF('Res Rent Roll'!$B29="","",IF(Rents!AI$3&lt;'Res Rent Roll'!$J29,'Res Rent Roll'!$H29*'Res Rent Roll'!$C29*(1+'Property Summary'!$L$18)^(Rents!AI$2-1),'Res Rent Roll'!$I29*'Res Rent Roll'!$C29*(1+'Property Summary'!$L$18)^(Rents!AI$2-1)))</f>
        <v/>
      </c>
      <c r="AJ29" s="47" t="str">
        <f>IF('Res Rent Roll'!$B29="","",IF(Rents!AJ$3&lt;'Res Rent Roll'!$J29,'Res Rent Roll'!$H29*'Res Rent Roll'!$C29*(1+'Property Summary'!$L$18)^(Rents!AJ$2-1),'Res Rent Roll'!$I29*'Res Rent Roll'!$C29*(1+'Property Summary'!$L$18)^(Rents!AJ$2-1)))</f>
        <v/>
      </c>
      <c r="AK29" s="47" t="str">
        <f>IF('Res Rent Roll'!$B29="","",IF(Rents!AK$3&lt;'Res Rent Roll'!$J29,'Res Rent Roll'!$H29*'Res Rent Roll'!$C29*(1+'Property Summary'!$L$18)^(Rents!AK$2-1),'Res Rent Roll'!$I29*'Res Rent Roll'!$C29*(1+'Property Summary'!$L$18)^(Rents!AK$2-1)))</f>
        <v/>
      </c>
      <c r="AL29" s="47" t="str">
        <f>IF('Res Rent Roll'!$B29="","",IF(Rents!AL$3&lt;'Res Rent Roll'!$J29,'Res Rent Roll'!$H29*'Res Rent Roll'!$C29*(1+'Property Summary'!$L$18)^(Rents!AL$2-1),'Res Rent Roll'!$I29*'Res Rent Roll'!$C29*(1+'Property Summary'!$L$18)^(Rents!AL$2-1)))</f>
        <v/>
      </c>
      <c r="AM29" s="47" t="str">
        <f>IF('Res Rent Roll'!$B29="","",IF(Rents!AM$3&lt;'Res Rent Roll'!$J29,'Res Rent Roll'!$H29*'Res Rent Roll'!$C29*(1+'Property Summary'!$L$18)^(Rents!AM$2-1),'Res Rent Roll'!$I29*'Res Rent Roll'!$C29*(1+'Property Summary'!$L$18)^(Rents!AM$2-1)))</f>
        <v/>
      </c>
      <c r="AN29" s="47" t="str">
        <f>IF('Res Rent Roll'!$B29="","",IF(Rents!AN$3&lt;'Res Rent Roll'!$J29,'Res Rent Roll'!$H29*'Res Rent Roll'!$C29*(1+'Property Summary'!$L$18)^(Rents!AN$2-1),'Res Rent Roll'!$I29*'Res Rent Roll'!$C29*(1+'Property Summary'!$L$18)^(Rents!AN$2-1)))</f>
        <v/>
      </c>
      <c r="AO29" s="47" t="str">
        <f>IF('Res Rent Roll'!$B29="","",IF(Rents!AO$3&lt;'Res Rent Roll'!$J29,'Res Rent Roll'!$H29*'Res Rent Roll'!$C29*(1+'Property Summary'!$L$18)^(Rents!AO$2-1),'Res Rent Roll'!$I29*'Res Rent Roll'!$C29*(1+'Property Summary'!$L$18)^(Rents!AO$2-1)))</f>
        <v/>
      </c>
      <c r="AP29" s="47" t="str">
        <f>IF('Res Rent Roll'!$B29="","",IF(Rents!AP$3&lt;'Res Rent Roll'!$J29,'Res Rent Roll'!$H29*'Res Rent Roll'!$C29*(1+'Property Summary'!$L$18)^(Rents!AP$2-1),'Res Rent Roll'!$I29*'Res Rent Roll'!$C29*(1+'Property Summary'!$L$18)^(Rents!AP$2-1)))</f>
        <v/>
      </c>
      <c r="AQ29" s="47" t="str">
        <f>IF('Res Rent Roll'!$B29="","",IF(Rents!AQ$3&lt;'Res Rent Roll'!$J29,'Res Rent Roll'!$H29*'Res Rent Roll'!$C29*(1+'Property Summary'!$L$18)^(Rents!AQ$2-1),'Res Rent Roll'!$I29*'Res Rent Roll'!$C29*(1+'Property Summary'!$L$18)^(Rents!AQ$2-1)))</f>
        <v/>
      </c>
      <c r="AR29" s="47" t="str">
        <f>IF('Res Rent Roll'!$B29="","",IF(Rents!AR$3&lt;'Res Rent Roll'!$J29,'Res Rent Roll'!$H29*'Res Rent Roll'!$C29*(1+'Property Summary'!$L$18)^(Rents!AR$2-1),'Res Rent Roll'!$I29*'Res Rent Roll'!$C29*(1+'Property Summary'!$L$18)^(Rents!AR$2-1)))</f>
        <v/>
      </c>
      <c r="AS29" s="47" t="str">
        <f>IF('Res Rent Roll'!$B29="","",IF(Rents!AS$3&lt;'Res Rent Roll'!$J29,'Res Rent Roll'!$H29*'Res Rent Roll'!$C29*(1+'Property Summary'!$L$18)^(Rents!AS$2-1),'Res Rent Roll'!$I29*'Res Rent Roll'!$C29*(1+'Property Summary'!$L$18)^(Rents!AS$2-1)))</f>
        <v/>
      </c>
      <c r="AT29" s="47" t="str">
        <f>IF('Res Rent Roll'!$B29="","",IF(Rents!AT$3&lt;'Res Rent Roll'!$J29,'Res Rent Roll'!$H29*'Res Rent Roll'!$C29*(1+'Property Summary'!$L$18)^(Rents!AT$2-1),'Res Rent Roll'!$I29*'Res Rent Roll'!$C29*(1+'Property Summary'!$L$18)^(Rents!AT$2-1)))</f>
        <v/>
      </c>
      <c r="AU29" s="47" t="str">
        <f>IF('Res Rent Roll'!$B29="","",IF(Rents!AU$3&lt;'Res Rent Roll'!$J29,'Res Rent Roll'!$H29*'Res Rent Roll'!$C29*(1+'Property Summary'!$L$18)^(Rents!AU$2-1),'Res Rent Roll'!$I29*'Res Rent Roll'!$C29*(1+'Property Summary'!$L$18)^(Rents!AU$2-1)))</f>
        <v/>
      </c>
      <c r="AV29" s="47" t="str">
        <f>IF('Res Rent Roll'!$B29="","",IF(Rents!AV$3&lt;'Res Rent Roll'!$J29,'Res Rent Roll'!$H29*'Res Rent Roll'!$C29*(1+'Property Summary'!$L$18)^(Rents!AV$2-1),'Res Rent Roll'!$I29*'Res Rent Roll'!$C29*(1+'Property Summary'!$L$18)^(Rents!AV$2-1)))</f>
        <v/>
      </c>
      <c r="AW29" s="47" t="str">
        <f>IF('Res Rent Roll'!$B29="","",IF(Rents!AW$3&lt;'Res Rent Roll'!$J29,'Res Rent Roll'!$H29*'Res Rent Roll'!$C29*(1+'Property Summary'!$L$18)^(Rents!AW$2-1),'Res Rent Roll'!$I29*'Res Rent Roll'!$C29*(1+'Property Summary'!$L$18)^(Rents!AW$2-1)))</f>
        <v/>
      </c>
      <c r="AX29" s="47" t="str">
        <f>IF('Res Rent Roll'!$B29="","",IF(Rents!AX$3&lt;'Res Rent Roll'!$J29,'Res Rent Roll'!$H29*'Res Rent Roll'!$C29*(1+'Property Summary'!$L$18)^(Rents!AX$2-1),'Res Rent Roll'!$I29*'Res Rent Roll'!$C29*(1+'Property Summary'!$L$18)^(Rents!AX$2-1)))</f>
        <v/>
      </c>
      <c r="AY29" s="47" t="str">
        <f>IF('Res Rent Roll'!$B29="","",IF(Rents!AY$3&lt;'Res Rent Roll'!$J29,'Res Rent Roll'!$H29*'Res Rent Roll'!$C29*(1+'Property Summary'!$L$18)^(Rents!AY$2-1),'Res Rent Roll'!$I29*'Res Rent Roll'!$C29*(1+'Property Summary'!$L$18)^(Rents!AY$2-1)))</f>
        <v/>
      </c>
      <c r="AZ29" s="47" t="str">
        <f>IF('Res Rent Roll'!$B29="","",IF(Rents!AZ$3&lt;'Res Rent Roll'!$J29,'Res Rent Roll'!$H29*'Res Rent Roll'!$C29*(1+'Property Summary'!$L$18)^(Rents!AZ$2-1),'Res Rent Roll'!$I29*'Res Rent Roll'!$C29*(1+'Property Summary'!$L$18)^(Rents!AZ$2-1)))</f>
        <v/>
      </c>
      <c r="BA29" s="47" t="str">
        <f>IF('Res Rent Roll'!$B29="","",IF(Rents!BA$3&lt;'Res Rent Roll'!$J29,'Res Rent Roll'!$H29*'Res Rent Roll'!$C29*(1+'Property Summary'!$L$18)^(Rents!BA$2-1),'Res Rent Roll'!$I29*'Res Rent Roll'!$C29*(1+'Property Summary'!$L$18)^(Rents!BA$2-1)))</f>
        <v/>
      </c>
      <c r="BB29" s="47" t="str">
        <f>IF('Res Rent Roll'!$B29="","",IF(Rents!BB$3&lt;'Res Rent Roll'!$J29,'Res Rent Roll'!$H29*'Res Rent Roll'!$C29*(1+'Property Summary'!$L$18)^(Rents!BB$2-1),'Res Rent Roll'!$I29*'Res Rent Roll'!$C29*(1+'Property Summary'!$L$18)^(Rents!BB$2-1)))</f>
        <v/>
      </c>
      <c r="BC29" s="47" t="str">
        <f>IF('Res Rent Roll'!$B29="","",IF(Rents!BC$3&lt;'Res Rent Roll'!$J29,'Res Rent Roll'!$H29*'Res Rent Roll'!$C29*(1+'Property Summary'!$L$18)^(Rents!BC$2-1),'Res Rent Roll'!$I29*'Res Rent Roll'!$C29*(1+'Property Summary'!$L$18)^(Rents!BC$2-1)))</f>
        <v/>
      </c>
      <c r="BD29" s="47" t="str">
        <f>IF('Res Rent Roll'!$B29="","",IF(Rents!BD$3&lt;'Res Rent Roll'!$J29,'Res Rent Roll'!$H29*'Res Rent Roll'!$C29*(1+'Property Summary'!$L$18)^(Rents!BD$2-1),'Res Rent Roll'!$I29*'Res Rent Roll'!$C29*(1+'Property Summary'!$L$18)^(Rents!BD$2-1)))</f>
        <v/>
      </c>
      <c r="BE29" s="47" t="str">
        <f>IF('Res Rent Roll'!$B29="","",IF(Rents!BE$3&lt;'Res Rent Roll'!$J29,'Res Rent Roll'!$H29*'Res Rent Roll'!$C29*(1+'Property Summary'!$L$18)^(Rents!BE$2-1),'Res Rent Roll'!$I29*'Res Rent Roll'!$C29*(1+'Property Summary'!$L$18)^(Rents!BE$2-1)))</f>
        <v/>
      </c>
      <c r="BF29" s="47" t="str">
        <f>IF('Res Rent Roll'!$B29="","",IF(Rents!BF$3&lt;'Res Rent Roll'!$J29,'Res Rent Roll'!$H29*'Res Rent Roll'!$C29*(1+'Property Summary'!$L$18)^(Rents!BF$2-1),'Res Rent Roll'!$I29*'Res Rent Roll'!$C29*(1+'Property Summary'!$L$18)^(Rents!BF$2-1)))</f>
        <v/>
      </c>
      <c r="BG29" s="47" t="str">
        <f>IF('Res Rent Roll'!$B29="","",IF(Rents!BG$3&lt;'Res Rent Roll'!$J29,'Res Rent Roll'!$H29*'Res Rent Roll'!$C29*(1+'Property Summary'!$L$18)^(Rents!BG$2-1),'Res Rent Roll'!$I29*'Res Rent Roll'!$C29*(1+'Property Summary'!$L$18)^(Rents!BG$2-1)))</f>
        <v/>
      </c>
      <c r="BH29" s="47" t="str">
        <f>IF('Res Rent Roll'!$B29="","",IF(Rents!BH$3&lt;'Res Rent Roll'!$J29,'Res Rent Roll'!$H29*'Res Rent Roll'!$C29*(1+'Property Summary'!$L$18)^(Rents!BH$2-1),'Res Rent Roll'!$I29*'Res Rent Roll'!$C29*(1+'Property Summary'!$L$18)^(Rents!BH$2-1)))</f>
        <v/>
      </c>
      <c r="BI29" s="47" t="str">
        <f>IF('Res Rent Roll'!$B29="","",IF(Rents!BI$3&lt;'Res Rent Roll'!$J29,'Res Rent Roll'!$H29*'Res Rent Roll'!$C29*(1+'Property Summary'!$L$18)^(Rents!BI$2-1),'Res Rent Roll'!$I29*'Res Rent Roll'!$C29*(1+'Property Summary'!$L$18)^(Rents!BI$2-1)))</f>
        <v/>
      </c>
      <c r="BJ29" s="47" t="str">
        <f>IF('Res Rent Roll'!$B29="","",IF(Rents!BJ$3&lt;'Res Rent Roll'!$J29,'Res Rent Roll'!$H29*'Res Rent Roll'!$C29*(1+'Property Summary'!$L$18)^(Rents!BJ$2-1),'Res Rent Roll'!$I29*'Res Rent Roll'!$C29*(1+'Property Summary'!$L$18)^(Rents!BJ$2-1)))</f>
        <v/>
      </c>
      <c r="BK29" s="47" t="str">
        <f>IF('Res Rent Roll'!$B29="","",IF(Rents!BK$3&lt;'Res Rent Roll'!$J29,'Res Rent Roll'!$H29*'Res Rent Roll'!$C29*(1+'Property Summary'!$L$18)^(Rents!BK$2-1),'Res Rent Roll'!$I29*'Res Rent Roll'!$C29*(1+'Property Summary'!$L$18)^(Rents!BK$2-1)))</f>
        <v/>
      </c>
      <c r="BL29" s="47" t="str">
        <f>IF('Res Rent Roll'!$B29="","",IF(Rents!BL$3&lt;'Res Rent Roll'!$J29,'Res Rent Roll'!$H29*'Res Rent Roll'!$C29*(1+'Property Summary'!$L$18)^(Rents!BL$2-1),'Res Rent Roll'!$I29*'Res Rent Roll'!$C29*(1+'Property Summary'!$L$18)^(Rents!BL$2-1)))</f>
        <v/>
      </c>
      <c r="BM29" s="47" t="str">
        <f>IF('Res Rent Roll'!$B29="","",IF(Rents!BM$3&lt;'Res Rent Roll'!$J29,'Res Rent Roll'!$H29*'Res Rent Roll'!$C29*(1+'Property Summary'!$L$18)^(Rents!BM$2-1),'Res Rent Roll'!$I29*'Res Rent Roll'!$C29*(1+'Property Summary'!$L$18)^(Rents!BM$2-1)))</f>
        <v/>
      </c>
      <c r="BN29" s="47" t="str">
        <f>IF('Res Rent Roll'!$B29="","",IF(Rents!BN$3&lt;'Res Rent Roll'!$J29,'Res Rent Roll'!$H29*'Res Rent Roll'!$C29*(1+'Property Summary'!$L$18)^(Rents!BN$2-1),'Res Rent Roll'!$I29*'Res Rent Roll'!$C29*(1+'Property Summary'!$L$18)^(Rents!BN$2-1)))</f>
        <v/>
      </c>
      <c r="BO29" s="47" t="str">
        <f>IF('Res Rent Roll'!$B29="","",IF(Rents!BO$3&lt;'Res Rent Roll'!$J29,'Res Rent Roll'!$H29*'Res Rent Roll'!$C29*(1+'Property Summary'!$L$18)^(Rents!BO$2-1),'Res Rent Roll'!$I29*'Res Rent Roll'!$C29*(1+'Property Summary'!$L$18)^(Rents!BO$2-1)))</f>
        <v/>
      </c>
      <c r="BP29" s="47" t="str">
        <f>IF('Res Rent Roll'!$B29="","",IF(Rents!BP$3&lt;'Res Rent Roll'!$J29,'Res Rent Roll'!$H29*'Res Rent Roll'!$C29*(1+'Property Summary'!$L$18)^(Rents!BP$2-1),'Res Rent Roll'!$I29*'Res Rent Roll'!$C29*(1+'Property Summary'!$L$18)^(Rents!BP$2-1)))</f>
        <v/>
      </c>
      <c r="BQ29" s="47" t="str">
        <f>IF('Res Rent Roll'!$B29="","",IF(Rents!BQ$3&lt;'Res Rent Roll'!$J29,'Res Rent Roll'!$H29*'Res Rent Roll'!$C29*(1+'Property Summary'!$L$18)^(Rents!BQ$2-1),'Res Rent Roll'!$I29*'Res Rent Roll'!$C29*(1+'Property Summary'!$L$18)^(Rents!BQ$2-1)))</f>
        <v/>
      </c>
      <c r="BR29" s="47" t="str">
        <f>IF('Res Rent Roll'!$B29="","",IF(Rents!BR$3&lt;'Res Rent Roll'!$J29,'Res Rent Roll'!$H29*'Res Rent Roll'!$C29*(1+'Property Summary'!$L$18)^(Rents!BR$2-1),'Res Rent Roll'!$I29*'Res Rent Roll'!$C29*(1+'Property Summary'!$L$18)^(Rents!BR$2-1)))</f>
        <v/>
      </c>
      <c r="BS29" s="47" t="str">
        <f>IF('Res Rent Roll'!$B29="","",IF(Rents!BS$3&lt;'Res Rent Roll'!$J29,'Res Rent Roll'!$H29*'Res Rent Roll'!$C29*(1+'Property Summary'!$L$18)^(Rents!BS$2-1),'Res Rent Roll'!$I29*'Res Rent Roll'!$C29*(1+'Property Summary'!$L$18)^(Rents!BS$2-1)))</f>
        <v/>
      </c>
      <c r="BT29" s="47" t="str">
        <f>IF('Res Rent Roll'!$B29="","",IF(Rents!BT$3&lt;'Res Rent Roll'!$J29,'Res Rent Roll'!$H29*'Res Rent Roll'!$C29*(1+'Property Summary'!$L$18)^(Rents!BT$2-1),'Res Rent Roll'!$I29*'Res Rent Roll'!$C29*(1+'Property Summary'!$L$18)^(Rents!BT$2-1)))</f>
        <v/>
      </c>
      <c r="BU29" s="47" t="str">
        <f>IF('Res Rent Roll'!$B29="","",IF(Rents!BU$3&lt;'Res Rent Roll'!$J29,'Res Rent Roll'!$H29*'Res Rent Roll'!$C29*(1+'Property Summary'!$L$18)^(Rents!BU$2-1),'Res Rent Roll'!$I29*'Res Rent Roll'!$C29*(1+'Property Summary'!$L$18)^(Rents!BU$2-1)))</f>
        <v/>
      </c>
      <c r="BV29" s="47" t="str">
        <f>IF('Res Rent Roll'!$B29="","",IF(Rents!BV$3&lt;'Res Rent Roll'!$J29,'Res Rent Roll'!$H29*'Res Rent Roll'!$C29*(1+'Property Summary'!$L$18)^(Rents!BV$2-1),'Res Rent Roll'!$I29*'Res Rent Roll'!$C29*(1+'Property Summary'!$L$18)^(Rents!BV$2-1)))</f>
        <v/>
      </c>
      <c r="BW29" s="47" t="str">
        <f>IF('Res Rent Roll'!$B29="","",IF(Rents!BW$3&lt;'Res Rent Roll'!$J29,'Res Rent Roll'!$H29*'Res Rent Roll'!$C29*(1+'Property Summary'!$L$18)^(Rents!BW$2-1),'Res Rent Roll'!$I29*'Res Rent Roll'!$C29*(1+'Property Summary'!$L$18)^(Rents!BW$2-1)))</f>
        <v/>
      </c>
      <c r="BX29" s="47" t="str">
        <f>IF('Res Rent Roll'!$B29="","",IF(Rents!BX$3&lt;'Res Rent Roll'!$J29,'Res Rent Roll'!$H29*'Res Rent Roll'!$C29*(1+'Property Summary'!$L$18)^(Rents!BX$2-1),'Res Rent Roll'!$I29*'Res Rent Roll'!$C29*(1+'Property Summary'!$L$18)^(Rents!BX$2-1)))</f>
        <v/>
      </c>
      <c r="BY29" s="47" t="str">
        <f>IF('Res Rent Roll'!$B29="","",IF(Rents!BY$3&lt;'Res Rent Roll'!$J29,'Res Rent Roll'!$H29*'Res Rent Roll'!$C29*(1+'Property Summary'!$L$18)^(Rents!BY$2-1),'Res Rent Roll'!$I29*'Res Rent Roll'!$C29*(1+'Property Summary'!$L$18)^(Rents!BY$2-1)))</f>
        <v/>
      </c>
      <c r="BZ29" s="47" t="str">
        <f>IF('Res Rent Roll'!$B29="","",IF(Rents!BZ$3&lt;'Res Rent Roll'!$J29,'Res Rent Roll'!$H29*'Res Rent Roll'!$C29*(1+'Property Summary'!$L$18)^(Rents!BZ$2-1),'Res Rent Roll'!$I29*'Res Rent Roll'!$C29*(1+'Property Summary'!$L$18)^(Rents!BZ$2-1)))</f>
        <v/>
      </c>
      <c r="CA29" s="47" t="str">
        <f>IF('Res Rent Roll'!$B29="","",IF(Rents!CA$3&lt;'Res Rent Roll'!$J29,'Res Rent Roll'!$H29*'Res Rent Roll'!$C29*(1+'Property Summary'!$L$18)^(Rents!CA$2-1),'Res Rent Roll'!$I29*'Res Rent Roll'!$C29*(1+'Property Summary'!$L$18)^(Rents!CA$2-1)))</f>
        <v/>
      </c>
      <c r="CB29" s="47" t="str">
        <f>IF('Res Rent Roll'!$B29="","",IF(Rents!CB$3&lt;'Res Rent Roll'!$J29,'Res Rent Roll'!$H29*'Res Rent Roll'!$C29*(1+'Property Summary'!$L$18)^(Rents!CB$2-1),'Res Rent Roll'!$I29*'Res Rent Roll'!$C29*(1+'Property Summary'!$L$18)^(Rents!CB$2-1)))</f>
        <v/>
      </c>
      <c r="CC29" s="47" t="str">
        <f>IF('Res Rent Roll'!$B29="","",IF(Rents!CC$3&lt;'Res Rent Roll'!$J29,'Res Rent Roll'!$H29*'Res Rent Roll'!$C29*(1+'Property Summary'!$L$18)^(Rents!CC$2-1),'Res Rent Roll'!$I29*'Res Rent Roll'!$C29*(1+'Property Summary'!$L$18)^(Rents!CC$2-1)))</f>
        <v/>
      </c>
      <c r="CD29" s="47" t="str">
        <f>IF('Res Rent Roll'!$B29="","",IF(Rents!CD$3&lt;'Res Rent Roll'!$J29,'Res Rent Roll'!$H29*'Res Rent Roll'!$C29*(1+'Property Summary'!$L$18)^(Rents!CD$2-1),'Res Rent Roll'!$I29*'Res Rent Roll'!$C29*(1+'Property Summary'!$L$18)^(Rents!CD$2-1)))</f>
        <v/>
      </c>
      <c r="CE29" s="47" t="str">
        <f>IF('Res Rent Roll'!$B29="","",IF(Rents!CE$3&lt;'Res Rent Roll'!$J29,'Res Rent Roll'!$H29*'Res Rent Roll'!$C29*(1+'Property Summary'!$L$18)^(Rents!CE$2-1),'Res Rent Roll'!$I29*'Res Rent Roll'!$C29*(1+'Property Summary'!$L$18)^(Rents!CE$2-1)))</f>
        <v/>
      </c>
      <c r="CF29" s="47" t="str">
        <f>IF('Res Rent Roll'!$B29="","",IF(Rents!CF$3&lt;'Res Rent Roll'!$J29,'Res Rent Roll'!$H29*'Res Rent Roll'!$C29*(1+'Property Summary'!$L$18)^(Rents!CF$2-1),'Res Rent Roll'!$I29*'Res Rent Roll'!$C29*(1+'Property Summary'!$L$18)^(Rents!CF$2-1)))</f>
        <v/>
      </c>
      <c r="CG29" s="47" t="str">
        <f>IF('Res Rent Roll'!$B29="","",IF(Rents!CG$3&lt;'Res Rent Roll'!$J29,'Res Rent Roll'!$H29*'Res Rent Roll'!$C29*(1+'Property Summary'!$L$18)^(Rents!CG$2-1),'Res Rent Roll'!$I29*'Res Rent Roll'!$C29*(1+'Property Summary'!$L$18)^(Rents!CG$2-1)))</f>
        <v/>
      </c>
      <c r="CH29" s="47" t="str">
        <f>IF('Res Rent Roll'!$B29="","",IF(Rents!CH$3&lt;'Res Rent Roll'!$J29,'Res Rent Roll'!$H29*'Res Rent Roll'!$C29*(1+'Property Summary'!$L$18)^(Rents!CH$2-1),'Res Rent Roll'!$I29*'Res Rent Roll'!$C29*(1+'Property Summary'!$L$18)^(Rents!CH$2-1)))</f>
        <v/>
      </c>
      <c r="CI29" s="47" t="str">
        <f>IF('Res Rent Roll'!$B29="","",IF(Rents!CI$3&lt;'Res Rent Roll'!$J29,'Res Rent Roll'!$H29*'Res Rent Roll'!$C29*(1+'Property Summary'!$L$18)^(Rents!CI$2-1),'Res Rent Roll'!$I29*'Res Rent Roll'!$C29*(1+'Property Summary'!$L$18)^(Rents!CI$2-1)))</f>
        <v/>
      </c>
      <c r="CJ29" s="47" t="str">
        <f>IF('Res Rent Roll'!$B29="","",IF(Rents!CJ$3&lt;'Res Rent Roll'!$J29,'Res Rent Roll'!$H29*'Res Rent Roll'!$C29*(1+'Property Summary'!$L$18)^(Rents!CJ$2-1),'Res Rent Roll'!$I29*'Res Rent Roll'!$C29*(1+'Property Summary'!$L$18)^(Rents!CJ$2-1)))</f>
        <v/>
      </c>
      <c r="CK29" s="47" t="str">
        <f>IF('Res Rent Roll'!$B29="","",IF(Rents!CK$3&lt;'Res Rent Roll'!$J29,'Res Rent Roll'!$H29*'Res Rent Roll'!$C29*(1+'Property Summary'!$L$18)^(Rents!CK$2-1),'Res Rent Roll'!$I29*'Res Rent Roll'!$C29*(1+'Property Summary'!$L$18)^(Rents!CK$2-1)))</f>
        <v/>
      </c>
      <c r="CL29" s="47" t="str">
        <f>IF('Res Rent Roll'!$B29="","",IF(Rents!CL$3&lt;'Res Rent Roll'!$J29,'Res Rent Roll'!$H29*'Res Rent Roll'!$C29*(1+'Property Summary'!$L$18)^(Rents!CL$2-1),'Res Rent Roll'!$I29*'Res Rent Roll'!$C29*(1+'Property Summary'!$L$18)^(Rents!CL$2-1)))</f>
        <v/>
      </c>
      <c r="CM29" s="47" t="str">
        <f>IF('Res Rent Roll'!$B29="","",IF(Rents!CM$3&lt;'Res Rent Roll'!$J29,'Res Rent Roll'!$H29*'Res Rent Roll'!$C29*(1+'Property Summary'!$L$18)^(Rents!CM$2-1),'Res Rent Roll'!$I29*'Res Rent Roll'!$C29*(1+'Property Summary'!$L$18)^(Rents!CM$2-1)))</f>
        <v/>
      </c>
      <c r="CN29" s="47" t="str">
        <f>IF('Res Rent Roll'!$B29="","",IF(Rents!CN$3&lt;'Res Rent Roll'!$J29,'Res Rent Roll'!$H29*'Res Rent Roll'!$C29*(1+'Property Summary'!$L$18)^(Rents!CN$2-1),'Res Rent Roll'!$I29*'Res Rent Roll'!$C29*(1+'Property Summary'!$L$18)^(Rents!CN$2-1)))</f>
        <v/>
      </c>
      <c r="CO29" s="47" t="str">
        <f>IF('Res Rent Roll'!$B29="","",IF(Rents!CO$3&lt;'Res Rent Roll'!$J29,'Res Rent Roll'!$H29*'Res Rent Roll'!$C29*(1+'Property Summary'!$L$18)^(Rents!CO$2-1),'Res Rent Roll'!$I29*'Res Rent Roll'!$C29*(1+'Property Summary'!$L$18)^(Rents!CO$2-1)))</f>
        <v/>
      </c>
      <c r="CP29" s="47" t="str">
        <f>IF('Res Rent Roll'!$B29="","",IF(Rents!CP$3&lt;'Res Rent Roll'!$J29,'Res Rent Roll'!$H29*'Res Rent Roll'!$C29*(1+'Property Summary'!$L$18)^(Rents!CP$2-1),'Res Rent Roll'!$I29*'Res Rent Roll'!$C29*(1+'Property Summary'!$L$18)^(Rents!CP$2-1)))</f>
        <v/>
      </c>
      <c r="CQ29" s="47" t="str">
        <f>IF('Res Rent Roll'!$B29="","",IF(Rents!CQ$3&lt;'Res Rent Roll'!$J29,'Res Rent Roll'!$H29*'Res Rent Roll'!$C29*(1+'Property Summary'!$L$18)^(Rents!CQ$2-1),'Res Rent Roll'!$I29*'Res Rent Roll'!$C29*(1+'Property Summary'!$L$18)^(Rents!CQ$2-1)))</f>
        <v/>
      </c>
      <c r="CR29" s="47" t="str">
        <f>IF('Res Rent Roll'!$B29="","",IF(Rents!CR$3&lt;'Res Rent Roll'!$J29,'Res Rent Roll'!$H29*'Res Rent Roll'!$C29*(1+'Property Summary'!$L$18)^(Rents!CR$2-1),'Res Rent Roll'!$I29*'Res Rent Roll'!$C29*(1+'Property Summary'!$L$18)^(Rents!CR$2-1)))</f>
        <v/>
      </c>
      <c r="CS29" s="47" t="str">
        <f>IF('Res Rent Roll'!$B29="","",IF(Rents!CS$3&lt;'Res Rent Roll'!$J29,'Res Rent Roll'!$H29*'Res Rent Roll'!$C29*(1+'Property Summary'!$L$18)^(Rents!CS$2-1),'Res Rent Roll'!$I29*'Res Rent Roll'!$C29*(1+'Property Summary'!$L$18)^(Rents!CS$2-1)))</f>
        <v/>
      </c>
      <c r="CT29" s="47" t="str">
        <f>IF('Res Rent Roll'!$B29="","",IF(Rents!CT$3&lt;'Res Rent Roll'!$J29,'Res Rent Roll'!$H29*'Res Rent Roll'!$C29*(1+'Property Summary'!$L$18)^(Rents!CT$2-1),'Res Rent Roll'!$I29*'Res Rent Roll'!$C29*(1+'Property Summary'!$L$18)^(Rents!CT$2-1)))</f>
        <v/>
      </c>
      <c r="CU29" s="47" t="str">
        <f>IF('Res Rent Roll'!$B29="","",IF(Rents!CU$3&lt;'Res Rent Roll'!$J29,'Res Rent Roll'!$H29*'Res Rent Roll'!$C29*(1+'Property Summary'!$L$18)^(Rents!CU$2-1),'Res Rent Roll'!$I29*'Res Rent Roll'!$C29*(1+'Property Summary'!$L$18)^(Rents!CU$2-1)))</f>
        <v/>
      </c>
      <c r="CV29" s="47" t="str">
        <f>IF('Res Rent Roll'!$B29="","",IF(Rents!CV$3&lt;'Res Rent Roll'!$J29,'Res Rent Roll'!$H29*'Res Rent Roll'!$C29*(1+'Property Summary'!$L$18)^(Rents!CV$2-1),'Res Rent Roll'!$I29*'Res Rent Roll'!$C29*(1+'Property Summary'!$L$18)^(Rents!CV$2-1)))</f>
        <v/>
      </c>
      <c r="CW29" s="47" t="str">
        <f>IF('Res Rent Roll'!$B29="","",IF(Rents!CW$3&lt;'Res Rent Roll'!$J29,'Res Rent Roll'!$H29*'Res Rent Roll'!$C29*(1+'Property Summary'!$L$18)^(Rents!CW$2-1),'Res Rent Roll'!$I29*'Res Rent Roll'!$C29*(1+'Property Summary'!$L$18)^(Rents!CW$2-1)))</f>
        <v/>
      </c>
      <c r="CX29" s="47" t="str">
        <f>IF('Res Rent Roll'!$B29="","",IF(Rents!CX$3&lt;'Res Rent Roll'!$J29,'Res Rent Roll'!$H29*'Res Rent Roll'!$C29*(1+'Property Summary'!$L$18)^(Rents!CX$2-1),'Res Rent Roll'!$I29*'Res Rent Roll'!$C29*(1+'Property Summary'!$L$18)^(Rents!CX$2-1)))</f>
        <v/>
      </c>
      <c r="CY29" s="47" t="str">
        <f>IF('Res Rent Roll'!$B29="","",IF(Rents!CY$3&lt;'Res Rent Roll'!$J29,'Res Rent Roll'!$H29*'Res Rent Roll'!$C29*(1+'Property Summary'!$L$18)^(Rents!CY$2-1),'Res Rent Roll'!$I29*'Res Rent Roll'!$C29*(1+'Property Summary'!$L$18)^(Rents!CY$2-1)))</f>
        <v/>
      </c>
      <c r="CZ29" s="47" t="str">
        <f>IF('Res Rent Roll'!$B29="","",IF(Rents!CZ$3&lt;'Res Rent Roll'!$J29,'Res Rent Roll'!$H29*'Res Rent Roll'!$C29*(1+'Property Summary'!$L$18)^(Rents!CZ$2-1),'Res Rent Roll'!$I29*'Res Rent Roll'!$C29*(1+'Property Summary'!$L$18)^(Rents!CZ$2-1)))</f>
        <v/>
      </c>
      <c r="DA29" s="47" t="str">
        <f>IF('Res Rent Roll'!$B29="","",IF(Rents!DA$3&lt;'Res Rent Roll'!$J29,'Res Rent Roll'!$H29*'Res Rent Roll'!$C29*(1+'Property Summary'!$L$18)^(Rents!DA$2-1),'Res Rent Roll'!$I29*'Res Rent Roll'!$C29*(1+'Property Summary'!$L$18)^(Rents!DA$2-1)))</f>
        <v/>
      </c>
      <c r="DB29" s="47" t="str">
        <f>IF('Res Rent Roll'!$B29="","",IF(Rents!DB$3&lt;'Res Rent Roll'!$J29,'Res Rent Roll'!$H29*'Res Rent Roll'!$C29*(1+'Property Summary'!$L$18)^(Rents!DB$2-1),'Res Rent Roll'!$I29*'Res Rent Roll'!$C29*(1+'Property Summary'!$L$18)^(Rents!DB$2-1)))</f>
        <v/>
      </c>
      <c r="DC29" s="47" t="str">
        <f>IF('Res Rent Roll'!$B29="","",IF(Rents!DC$3&lt;'Res Rent Roll'!$J29,'Res Rent Roll'!$H29*'Res Rent Roll'!$C29*(1+'Property Summary'!$L$18)^(Rents!DC$2-1),'Res Rent Roll'!$I29*'Res Rent Roll'!$C29*(1+'Property Summary'!$L$18)^(Rents!DC$2-1)))</f>
        <v/>
      </c>
      <c r="DD29" s="47" t="str">
        <f>IF('Res Rent Roll'!$B29="","",IF(Rents!DD$3&lt;'Res Rent Roll'!$J29,'Res Rent Roll'!$H29*'Res Rent Roll'!$C29*(1+'Property Summary'!$L$18)^(Rents!DD$2-1),'Res Rent Roll'!$I29*'Res Rent Roll'!$C29*(1+'Property Summary'!$L$18)^(Rents!DD$2-1)))</f>
        <v/>
      </c>
      <c r="DE29" s="47" t="str">
        <f>IF('Res Rent Roll'!$B29="","",IF(Rents!DE$3&lt;'Res Rent Roll'!$J29,'Res Rent Roll'!$H29*'Res Rent Roll'!$C29*(1+'Property Summary'!$L$18)^(Rents!DE$2-1),'Res Rent Roll'!$I29*'Res Rent Roll'!$C29*(1+'Property Summary'!$L$18)^(Rents!DE$2-1)))</f>
        <v/>
      </c>
      <c r="DF29" s="47" t="str">
        <f>IF('Res Rent Roll'!$B29="","",IF(Rents!DF$3&lt;'Res Rent Roll'!$J29,'Res Rent Roll'!$H29*'Res Rent Roll'!$C29*(1+'Property Summary'!$L$18)^(Rents!DF$2-1),'Res Rent Roll'!$I29*'Res Rent Roll'!$C29*(1+'Property Summary'!$L$18)^(Rents!DF$2-1)))</f>
        <v/>
      </c>
      <c r="DG29" s="47" t="str">
        <f>IF('Res Rent Roll'!$B29="","",IF(Rents!DG$3&lt;'Res Rent Roll'!$J29,'Res Rent Roll'!$H29*'Res Rent Roll'!$C29*(1+'Property Summary'!$L$18)^(Rents!DG$2-1),'Res Rent Roll'!$I29*'Res Rent Roll'!$C29*(1+'Property Summary'!$L$18)^(Rents!DG$2-1)))</f>
        <v/>
      </c>
      <c r="DH29" s="47" t="str">
        <f>IF('Res Rent Roll'!$B29="","",IF(Rents!DH$3&lt;'Res Rent Roll'!$J29,'Res Rent Roll'!$H29*'Res Rent Roll'!$C29*(1+'Property Summary'!$L$18)^(Rents!DH$2-1),'Res Rent Roll'!$I29*'Res Rent Roll'!$C29*(1+'Property Summary'!$L$18)^(Rents!DH$2-1)))</f>
        <v/>
      </c>
      <c r="DI29" s="47" t="str">
        <f>IF('Res Rent Roll'!$B29="","",IF(Rents!DI$3&lt;'Res Rent Roll'!$J29,'Res Rent Roll'!$H29*'Res Rent Roll'!$C29*(1+'Property Summary'!$L$18)^(Rents!DI$2-1),'Res Rent Roll'!$I29*'Res Rent Roll'!$C29*(1+'Property Summary'!$L$18)^(Rents!DI$2-1)))</f>
        <v/>
      </c>
      <c r="DJ29" s="47" t="str">
        <f>IF('Res Rent Roll'!$B29="","",IF(Rents!DJ$3&lt;'Res Rent Roll'!$J29,'Res Rent Roll'!$H29*'Res Rent Roll'!$C29*(1+'Property Summary'!$L$18)^(Rents!DJ$2-1),'Res Rent Roll'!$I29*'Res Rent Roll'!$C29*(1+'Property Summary'!$L$18)^(Rents!DJ$2-1)))</f>
        <v/>
      </c>
      <c r="DK29" s="47" t="str">
        <f>IF('Res Rent Roll'!$B29="","",IF(Rents!DK$3&lt;'Res Rent Roll'!$J29,'Res Rent Roll'!$H29*'Res Rent Roll'!$C29*(1+'Property Summary'!$L$18)^(Rents!DK$2-1),'Res Rent Roll'!$I29*'Res Rent Roll'!$C29*(1+'Property Summary'!$L$18)^(Rents!DK$2-1)))</f>
        <v/>
      </c>
      <c r="DL29" s="47" t="str">
        <f>IF('Res Rent Roll'!$B29="","",IF(Rents!DL$3&lt;'Res Rent Roll'!$J29,'Res Rent Roll'!$H29*'Res Rent Roll'!$C29*(1+'Property Summary'!$L$18)^(Rents!DL$2-1),'Res Rent Roll'!$I29*'Res Rent Roll'!$C29*(1+'Property Summary'!$L$18)^(Rents!DL$2-1)))</f>
        <v/>
      </c>
      <c r="DM29" s="47" t="str">
        <f>IF('Res Rent Roll'!$B29="","",IF(Rents!DM$3&lt;'Res Rent Roll'!$J29,'Res Rent Roll'!$H29*'Res Rent Roll'!$C29*(1+'Property Summary'!$L$18)^(Rents!DM$2-1),'Res Rent Roll'!$I29*'Res Rent Roll'!$C29*(1+'Property Summary'!$L$18)^(Rents!DM$2-1)))</f>
        <v/>
      </c>
      <c r="DN29" s="47" t="str">
        <f>IF('Res Rent Roll'!$B29="","",IF(Rents!DN$3&lt;'Res Rent Roll'!$J29,'Res Rent Roll'!$H29*'Res Rent Roll'!$C29*(1+'Property Summary'!$L$18)^(Rents!DN$2-1),'Res Rent Roll'!$I29*'Res Rent Roll'!$C29*(1+'Property Summary'!$L$18)^(Rents!DN$2-1)))</f>
        <v/>
      </c>
      <c r="DO29" s="47" t="str">
        <f>IF('Res Rent Roll'!$B29="","",IF(Rents!DO$3&lt;'Res Rent Roll'!$J29,'Res Rent Roll'!$H29*'Res Rent Roll'!$C29*(1+'Property Summary'!$L$18)^(Rents!DO$2-1),'Res Rent Roll'!$I29*'Res Rent Roll'!$C29*(1+'Property Summary'!$L$18)^(Rents!DO$2-1)))</f>
        <v/>
      </c>
      <c r="DP29" s="47" t="str">
        <f>IF('Res Rent Roll'!$B29="","",IF(Rents!DP$3&lt;'Res Rent Roll'!$J29,'Res Rent Roll'!$H29*'Res Rent Roll'!$C29*(1+'Property Summary'!$L$18)^(Rents!DP$2-1),'Res Rent Roll'!$I29*'Res Rent Roll'!$C29*(1+'Property Summary'!$L$18)^(Rents!DP$2-1)))</f>
        <v/>
      </c>
      <c r="DQ29" s="47" t="str">
        <f>IF('Res Rent Roll'!$B29="","",IF(Rents!DQ$3&lt;'Res Rent Roll'!$J29,'Res Rent Roll'!$H29*'Res Rent Roll'!$C29*(1+'Property Summary'!$L$18)^(Rents!DQ$2-1),'Res Rent Roll'!$I29*'Res Rent Roll'!$C29*(1+'Property Summary'!$L$18)^(Rents!DQ$2-1)))</f>
        <v/>
      </c>
      <c r="DR29" s="47" t="str">
        <f>IF('Res Rent Roll'!$B29="","",IF(Rents!DR$3&lt;'Res Rent Roll'!$J29,'Res Rent Roll'!$H29*'Res Rent Roll'!$C29*(1+'Property Summary'!$L$18)^(Rents!DR$2-1),'Res Rent Roll'!$I29*'Res Rent Roll'!$C29*(1+'Property Summary'!$L$18)^(Rents!DR$2-1)))</f>
        <v/>
      </c>
      <c r="DS29" s="47" t="str">
        <f>IF('Res Rent Roll'!$B29="","",IF(Rents!DS$3&lt;'Res Rent Roll'!$J29,'Res Rent Roll'!$H29*'Res Rent Roll'!$C29*(1+'Property Summary'!$L$18)^(Rents!DS$2-1),'Res Rent Roll'!$I29*'Res Rent Roll'!$C29*(1+'Property Summary'!$L$18)^(Rents!DS$2-1)))</f>
        <v/>
      </c>
      <c r="DT29" s="47" t="str">
        <f>IF('Res Rent Roll'!$B29="","",IF(Rents!DT$3&lt;'Res Rent Roll'!$J29,'Res Rent Roll'!$H29*'Res Rent Roll'!$C29*(1+'Property Summary'!$L$18)^(Rents!DT$2-1),'Res Rent Roll'!$I29*'Res Rent Roll'!$C29*(1+'Property Summary'!$L$18)^(Rents!DT$2-1)))</f>
        <v/>
      </c>
      <c r="DU29" s="47" t="str">
        <f>IF('Res Rent Roll'!$B29="","",IF(Rents!DU$3&lt;'Res Rent Roll'!$J29,'Res Rent Roll'!$H29*'Res Rent Roll'!$C29*(1+'Property Summary'!$L$18)^(Rents!DU$2-1),'Res Rent Roll'!$I29*'Res Rent Roll'!$C29*(1+'Property Summary'!$L$18)^(Rents!DU$2-1)))</f>
        <v/>
      </c>
      <c r="DV29" s="47" t="str">
        <f>IF('Res Rent Roll'!$B29="","",IF(Rents!DV$3&lt;'Res Rent Roll'!$J29,'Res Rent Roll'!$H29*'Res Rent Roll'!$C29*(1+'Property Summary'!$L$18)^(Rents!DV$2-1),'Res Rent Roll'!$I29*'Res Rent Roll'!$C29*(1+'Property Summary'!$L$18)^(Rents!DV$2-1)))</f>
        <v/>
      </c>
      <c r="DW29" s="47" t="str">
        <f>IF('Res Rent Roll'!$B29="","",IF(Rents!DW$3&lt;'Res Rent Roll'!$J29,'Res Rent Roll'!$H29*'Res Rent Roll'!$C29*(1+'Property Summary'!$L$18)^(Rents!DW$2-1),'Res Rent Roll'!$I29*'Res Rent Roll'!$C29*(1+'Property Summary'!$L$18)^(Rents!DW$2-1)))</f>
        <v/>
      </c>
      <c r="DX29" s="47" t="str">
        <f>IF('Res Rent Roll'!$B29="","",IF(Rents!DX$3&lt;'Res Rent Roll'!$J29,'Res Rent Roll'!$H29*'Res Rent Roll'!$C29*(1+'Property Summary'!$L$18)^(Rents!DX$2-1),'Res Rent Roll'!$I29*'Res Rent Roll'!$C29*(1+'Property Summary'!$L$18)^(Rents!DX$2-1)))</f>
        <v/>
      </c>
      <c r="DY29" s="47" t="str">
        <f>IF('Res Rent Roll'!$B29="","",IF(Rents!DY$3&lt;'Res Rent Roll'!$J29,'Res Rent Roll'!$H29*'Res Rent Roll'!$C29*(1+'Property Summary'!$L$18)^(Rents!DY$2-1),'Res Rent Roll'!$I29*'Res Rent Roll'!$C29*(1+'Property Summary'!$L$18)^(Rents!DY$2-1)))</f>
        <v/>
      </c>
      <c r="DZ29" s="47" t="str">
        <f>IF('Res Rent Roll'!$B29="","",IF(Rents!DZ$3&lt;'Res Rent Roll'!$J29,'Res Rent Roll'!$H29*'Res Rent Roll'!$C29*(1+'Property Summary'!$L$18)^(Rents!DZ$2-1),'Res Rent Roll'!$I29*'Res Rent Roll'!$C29*(1+'Property Summary'!$L$18)^(Rents!DZ$2-1)))</f>
        <v/>
      </c>
      <c r="EA29" s="47" t="str">
        <f>IF('Res Rent Roll'!$B29="","",IF(Rents!EA$3&lt;'Res Rent Roll'!$J29,'Res Rent Roll'!$H29*'Res Rent Roll'!$C29*(1+'Property Summary'!$L$18)^(Rents!EA$2-1),'Res Rent Roll'!$I29*'Res Rent Roll'!$C29*(1+'Property Summary'!$L$18)^(Rents!EA$2-1)))</f>
        <v/>
      </c>
      <c r="EB29" s="47" t="str">
        <f>IF('Res Rent Roll'!$B29="","",IF(Rents!EB$3&lt;'Res Rent Roll'!$J29,'Res Rent Roll'!$H29*'Res Rent Roll'!$C29*(1+'Property Summary'!$L$18)^(Rents!EB$2-1),'Res Rent Roll'!$I29*'Res Rent Roll'!$C29*(1+'Property Summary'!$L$18)^(Rents!EB$2-1)))</f>
        <v/>
      </c>
      <c r="EC29" s="47" t="str">
        <f>IF('Res Rent Roll'!$B29="","",IF(Rents!EC$3&lt;'Res Rent Roll'!$J29,'Res Rent Roll'!$H29*'Res Rent Roll'!$C29*(1+'Property Summary'!$L$18)^(Rents!EC$2-1),'Res Rent Roll'!$I29*'Res Rent Roll'!$C29*(1+'Property Summary'!$L$18)^(Rents!EC$2-1)))</f>
        <v/>
      </c>
      <c r="ED29" s="47" t="str">
        <f>IF('Res Rent Roll'!$B29="","",IF(Rents!ED$3&lt;'Res Rent Roll'!$J29,'Res Rent Roll'!$H29*'Res Rent Roll'!$C29*(1+'Property Summary'!$L$18)^(Rents!ED$2-1),'Res Rent Roll'!$I29*'Res Rent Roll'!$C29*(1+'Property Summary'!$L$18)^(Rents!ED$2-1)))</f>
        <v/>
      </c>
      <c r="EE29" s="47" t="str">
        <f>IF('Res Rent Roll'!$B29="","",IF(Rents!EE$3&lt;'Res Rent Roll'!$J29,'Res Rent Roll'!$H29*'Res Rent Roll'!$C29*(1+'Property Summary'!$L$18)^(Rents!EE$2-1),'Res Rent Roll'!$I29*'Res Rent Roll'!$C29*(1+'Property Summary'!$L$18)^(Rents!EE$2-1)))</f>
        <v/>
      </c>
      <c r="EF29" s="47" t="str">
        <f>IF('Res Rent Roll'!$B29="","",IF(Rents!EF$3&lt;'Res Rent Roll'!$J29,'Res Rent Roll'!$H29*'Res Rent Roll'!$C29*(1+'Property Summary'!$L$18)^(Rents!EF$2-1),'Res Rent Roll'!$I29*'Res Rent Roll'!$C29*(1+'Property Summary'!$L$18)^(Rents!EF$2-1)))</f>
        <v/>
      </c>
      <c r="EG29" s="47" t="str">
        <f>IF('Res Rent Roll'!$B29="","",IF(Rents!EG$3&lt;'Res Rent Roll'!$J29,'Res Rent Roll'!$H29*'Res Rent Roll'!$C29*(1+'Property Summary'!$L$18)^(Rents!EG$2-1),'Res Rent Roll'!$I29*'Res Rent Roll'!$C29*(1+'Property Summary'!$L$18)^(Rents!EG$2-1)))</f>
        <v/>
      </c>
      <c r="EH29" s="47" t="str">
        <f>IF('Res Rent Roll'!$B29="","",IF(Rents!EH$3&lt;'Res Rent Roll'!$J29,'Res Rent Roll'!$H29*'Res Rent Roll'!$C29*(1+'Property Summary'!$L$18)^(Rents!EH$2-1),'Res Rent Roll'!$I29*'Res Rent Roll'!$C29*(1+'Property Summary'!$L$18)^(Rents!EH$2-1)))</f>
        <v/>
      </c>
      <c r="EI29" s="47" t="str">
        <f>IF('Res Rent Roll'!$B29="","",IF(Rents!EI$3&lt;'Res Rent Roll'!$J29,'Res Rent Roll'!$H29*'Res Rent Roll'!$C29*(1+'Property Summary'!$L$18)^(Rents!EI$2-1),'Res Rent Roll'!$I29*'Res Rent Roll'!$C29*(1+'Property Summary'!$L$18)^(Rents!EI$2-1)))</f>
        <v/>
      </c>
      <c r="EJ29" s="47" t="str">
        <f>IF('Res Rent Roll'!$B29="","",IF(Rents!EJ$3&lt;'Res Rent Roll'!$J29,'Res Rent Roll'!$H29*'Res Rent Roll'!$C29*(1+'Property Summary'!$L$18)^(Rents!EJ$2-1),'Res Rent Roll'!$I29*'Res Rent Roll'!$C29*(1+'Property Summary'!$L$18)^(Rents!EJ$2-1)))</f>
        <v/>
      </c>
      <c r="EK29" s="47" t="str">
        <f>IF('Res Rent Roll'!$B29="","",IF(Rents!EK$3&lt;'Res Rent Roll'!$J29,'Res Rent Roll'!$H29*'Res Rent Roll'!$C29*(1+'Property Summary'!$L$18)^(Rents!EK$2-1),'Res Rent Roll'!$I29*'Res Rent Roll'!$C29*(1+'Property Summary'!$L$18)^(Rents!EK$2-1)))</f>
        <v/>
      </c>
      <c r="EL29" s="47" t="str">
        <f>IF('Res Rent Roll'!$B29="","",IF(Rents!EL$3&lt;'Res Rent Roll'!$J29,'Res Rent Roll'!$H29*'Res Rent Roll'!$C29*(1+'Property Summary'!$L$18)^(Rents!EL$2-1),'Res Rent Roll'!$I29*'Res Rent Roll'!$C29*(1+'Property Summary'!$L$18)^(Rents!EL$2-1)))</f>
        <v/>
      </c>
      <c r="EM29" s="47" t="str">
        <f>IF('Res Rent Roll'!$B29="","",IF(Rents!EM$3&lt;'Res Rent Roll'!$J29,'Res Rent Roll'!$H29*'Res Rent Roll'!$C29*(1+'Property Summary'!$L$18)^(Rents!EM$2-1),'Res Rent Roll'!$I29*'Res Rent Roll'!$C29*(1+'Property Summary'!$L$18)^(Rents!EM$2-1)))</f>
        <v/>
      </c>
      <c r="EN29" s="47" t="str">
        <f>IF('Res Rent Roll'!$B29="","",IF(Rents!EN$3&lt;'Res Rent Roll'!$J29,'Res Rent Roll'!$H29*'Res Rent Roll'!$C29*(1+'Property Summary'!$L$18)^(Rents!EN$2-1),'Res Rent Roll'!$I29*'Res Rent Roll'!$C29*(1+'Property Summary'!$L$18)^(Rents!EN$2-1)))</f>
        <v/>
      </c>
      <c r="EO29" s="47" t="str">
        <f>IF('Res Rent Roll'!$B29="","",IF(Rents!EO$3&lt;'Res Rent Roll'!$J29,'Res Rent Roll'!$H29*'Res Rent Roll'!$C29*(1+'Property Summary'!$L$18)^(Rents!EO$2-1),'Res Rent Roll'!$I29*'Res Rent Roll'!$C29*(1+'Property Summary'!$L$18)^(Rents!EO$2-1)))</f>
        <v/>
      </c>
      <c r="EP29" s="47" t="str">
        <f>IF('Res Rent Roll'!$B29="","",IF(Rents!EP$3&lt;'Res Rent Roll'!$J29,'Res Rent Roll'!$H29*'Res Rent Roll'!$C29*(1+'Property Summary'!$L$18)^(Rents!EP$2-1),'Res Rent Roll'!$I29*'Res Rent Roll'!$C29*(1+'Property Summary'!$L$18)^(Rents!EP$2-1)))</f>
        <v/>
      </c>
      <c r="EQ29" s="47" t="str">
        <f>IF('Res Rent Roll'!$B29="","",IF(Rents!EQ$3&lt;'Res Rent Roll'!$J29,'Res Rent Roll'!$H29*'Res Rent Roll'!$C29*(1+'Property Summary'!$L$18)^(Rents!EQ$2-1),'Res Rent Roll'!$I29*'Res Rent Roll'!$C29*(1+'Property Summary'!$L$18)^(Rents!EQ$2-1)))</f>
        <v/>
      </c>
      <c r="ER29" s="47" t="str">
        <f>IF('Res Rent Roll'!$B29="","",IF(Rents!ER$3&lt;'Res Rent Roll'!$J29,'Res Rent Roll'!$H29*'Res Rent Roll'!$C29*(1+'Property Summary'!$L$18)^(Rents!ER$2-1),'Res Rent Roll'!$I29*'Res Rent Roll'!$C29*(1+'Property Summary'!$L$18)^(Rents!ER$2-1)))</f>
        <v/>
      </c>
      <c r="ES29" s="47" t="str">
        <f>IF('Res Rent Roll'!$B29="","",IF(Rents!ES$3&lt;'Res Rent Roll'!$J29,'Res Rent Roll'!$H29*'Res Rent Roll'!$C29*(1+'Property Summary'!$L$18)^(Rents!ES$2-1),'Res Rent Roll'!$I29*'Res Rent Roll'!$C29*(1+'Property Summary'!$L$18)^(Rents!ES$2-1)))</f>
        <v/>
      </c>
      <c r="ET29" s="47" t="str">
        <f>IF('Res Rent Roll'!$B29="","",IF(Rents!ET$3&lt;'Res Rent Roll'!$J29,'Res Rent Roll'!$H29*'Res Rent Roll'!$C29*(1+'Property Summary'!$L$18)^(Rents!ET$2-1),'Res Rent Roll'!$I29*'Res Rent Roll'!$C29*(1+'Property Summary'!$L$18)^(Rents!ET$2-1)))</f>
        <v/>
      </c>
      <c r="EU29" s="47" t="str">
        <f>IF('Res Rent Roll'!$B29="","",IF(Rents!EU$3&lt;'Res Rent Roll'!$J29,'Res Rent Roll'!$H29*'Res Rent Roll'!$C29*(1+'Property Summary'!$L$18)^(Rents!EU$2-1),'Res Rent Roll'!$I29*'Res Rent Roll'!$C29*(1+'Property Summary'!$L$18)^(Rents!EU$2-1)))</f>
        <v/>
      </c>
      <c r="EV29" s="47" t="str">
        <f>IF('Res Rent Roll'!$B29="","",IF(Rents!EV$3&lt;'Res Rent Roll'!$J29,'Res Rent Roll'!$H29*'Res Rent Roll'!$C29*(1+'Property Summary'!$L$18)^(Rents!EV$2-1),'Res Rent Roll'!$I29*'Res Rent Roll'!$C29*(1+'Property Summary'!$L$18)^(Rents!EV$2-1)))</f>
        <v/>
      </c>
      <c r="EW29" s="47" t="str">
        <f>IF('Res Rent Roll'!$B29="","",IF(Rents!EW$3&lt;'Res Rent Roll'!$J29,'Res Rent Roll'!$H29*'Res Rent Roll'!$C29*(1+'Property Summary'!$L$18)^(Rents!EW$2-1),'Res Rent Roll'!$I29*'Res Rent Roll'!$C29*(1+'Property Summary'!$L$18)^(Rents!EW$2-1)))</f>
        <v/>
      </c>
      <c r="EX29" s="47" t="str">
        <f>IF('Res Rent Roll'!$B29="","",IF(Rents!EX$3&lt;'Res Rent Roll'!$J29,'Res Rent Roll'!$H29*'Res Rent Roll'!$C29*(1+'Property Summary'!$L$18)^(Rents!EX$2-1),'Res Rent Roll'!$I29*'Res Rent Roll'!$C29*(1+'Property Summary'!$L$18)^(Rents!EX$2-1)))</f>
        <v/>
      </c>
      <c r="EY29" s="47" t="str">
        <f>IF('Res Rent Roll'!$B29="","",IF(Rents!EY$3&lt;'Res Rent Roll'!$J29,'Res Rent Roll'!$H29*'Res Rent Roll'!$C29*(1+'Property Summary'!$L$18)^(Rents!EY$2-1),'Res Rent Roll'!$I29*'Res Rent Roll'!$C29*(1+'Property Summary'!$L$18)^(Rents!EY$2-1)))</f>
        <v/>
      </c>
      <c r="EZ29" s="47" t="str">
        <f>IF('Res Rent Roll'!$B29="","",IF(Rents!EZ$3&lt;'Res Rent Roll'!$J29,'Res Rent Roll'!$H29*'Res Rent Roll'!$C29*(1+'Property Summary'!$L$18)^(Rents!EZ$2-1),'Res Rent Roll'!$I29*'Res Rent Roll'!$C29*(1+'Property Summary'!$L$18)^(Rents!EZ$2-1)))</f>
        <v/>
      </c>
      <c r="FA29" s="47" t="str">
        <f>IF('Res Rent Roll'!$B29="","",IF(Rents!FA$3&lt;'Res Rent Roll'!$J29,'Res Rent Roll'!$H29*'Res Rent Roll'!$C29*(1+'Property Summary'!$L$18)^(Rents!FA$2-1),'Res Rent Roll'!$I29*'Res Rent Roll'!$C29*(1+'Property Summary'!$L$18)^(Rents!FA$2-1)))</f>
        <v/>
      </c>
      <c r="FB29" s="47" t="str">
        <f>IF('Res Rent Roll'!$B29="","",IF(Rents!FB$3&lt;'Res Rent Roll'!$J29,'Res Rent Roll'!$H29*'Res Rent Roll'!$C29*(1+'Property Summary'!$L$18)^(Rents!FB$2-1),'Res Rent Roll'!$I29*'Res Rent Roll'!$C29*(1+'Property Summary'!$L$18)^(Rents!FB$2-1)))</f>
        <v/>
      </c>
      <c r="FC29" s="47" t="str">
        <f>IF('Res Rent Roll'!$B29="","",IF(Rents!FC$3&lt;'Res Rent Roll'!$J29,'Res Rent Roll'!$H29*'Res Rent Roll'!$C29*(1+'Property Summary'!$L$18)^(Rents!FC$2-1),'Res Rent Roll'!$I29*'Res Rent Roll'!$C29*(1+'Property Summary'!$L$18)^(Rents!FC$2-1)))</f>
        <v/>
      </c>
      <c r="FD29" s="47" t="str">
        <f>IF('Res Rent Roll'!$B29="","",IF(Rents!FD$3&lt;'Res Rent Roll'!$J29,'Res Rent Roll'!$H29*'Res Rent Roll'!$C29*(1+'Property Summary'!$L$18)^(Rents!FD$2-1),'Res Rent Roll'!$I29*'Res Rent Roll'!$C29*(1+'Property Summary'!$L$18)^(Rents!FD$2-1)))</f>
        <v/>
      </c>
      <c r="FE29" s="47" t="str">
        <f>IF('Res Rent Roll'!$B29="","",IF(Rents!FE$3&lt;'Res Rent Roll'!$J29,'Res Rent Roll'!$H29*'Res Rent Roll'!$C29*(1+'Property Summary'!$L$18)^(Rents!FE$2-1),'Res Rent Roll'!$I29*'Res Rent Roll'!$C29*(1+'Property Summary'!$L$18)^(Rents!FE$2-1)))</f>
        <v/>
      </c>
      <c r="FF29" s="47" t="str">
        <f>IF('Res Rent Roll'!$B29="","",IF(Rents!FF$3&lt;'Res Rent Roll'!$J29,'Res Rent Roll'!$H29*'Res Rent Roll'!$C29*(1+'Property Summary'!$L$18)^(Rents!FF$2-1),'Res Rent Roll'!$I29*'Res Rent Roll'!$C29*(1+'Property Summary'!$L$18)^(Rents!FF$2-1)))</f>
        <v/>
      </c>
      <c r="FG29" s="47" t="str">
        <f>IF('Res Rent Roll'!$B29="","",IF(Rents!FG$3&lt;'Res Rent Roll'!$J29,'Res Rent Roll'!$H29*'Res Rent Roll'!$C29*(1+'Property Summary'!$L$18)^(Rents!FG$2-1),'Res Rent Roll'!$I29*'Res Rent Roll'!$C29*(1+'Property Summary'!$L$18)^(Rents!FG$2-1)))</f>
        <v/>
      </c>
      <c r="FH29" s="47" t="str">
        <f>IF('Res Rent Roll'!$B29="","",IF(Rents!FH$3&lt;'Res Rent Roll'!$J29,'Res Rent Roll'!$H29*'Res Rent Roll'!$C29*(1+'Property Summary'!$L$18)^(Rents!FH$2-1),'Res Rent Roll'!$I29*'Res Rent Roll'!$C29*(1+'Property Summary'!$L$18)^(Rents!FH$2-1)))</f>
        <v/>
      </c>
      <c r="FI29" s="47" t="str">
        <f>IF('Res Rent Roll'!$B29="","",IF(Rents!FI$3&lt;'Res Rent Roll'!$J29,'Res Rent Roll'!$H29*'Res Rent Roll'!$C29*(1+'Property Summary'!$L$18)^(Rents!FI$2-1),'Res Rent Roll'!$I29*'Res Rent Roll'!$C29*(1+'Property Summary'!$L$18)^(Rents!FI$2-1)))</f>
        <v/>
      </c>
      <c r="FJ29" s="47" t="str">
        <f>IF('Res Rent Roll'!$B29="","",IF(Rents!FJ$3&lt;'Res Rent Roll'!$J29,'Res Rent Roll'!$H29*'Res Rent Roll'!$C29*(1+'Property Summary'!$L$18)^(Rents!FJ$2-1),'Res Rent Roll'!$I29*'Res Rent Roll'!$C29*(1+'Property Summary'!$L$18)^(Rents!FJ$2-1)))</f>
        <v/>
      </c>
      <c r="FK29" s="47" t="str">
        <f>IF('Res Rent Roll'!$B29="","",IF(Rents!FK$3&lt;'Res Rent Roll'!$J29,'Res Rent Roll'!$H29*'Res Rent Roll'!$C29*(1+'Property Summary'!$L$18)^(Rents!FK$2-1),'Res Rent Roll'!$I29*'Res Rent Roll'!$C29*(1+'Property Summary'!$L$18)^(Rents!FK$2-1)))</f>
        <v/>
      </c>
      <c r="FL29" s="47" t="str">
        <f>IF('Res Rent Roll'!$B29="","",IF(Rents!FL$3&lt;'Res Rent Roll'!$J29,'Res Rent Roll'!$H29*'Res Rent Roll'!$C29*(1+'Property Summary'!$L$18)^(Rents!FL$2-1),'Res Rent Roll'!$I29*'Res Rent Roll'!$C29*(1+'Property Summary'!$L$18)^(Rents!FL$2-1)))</f>
        <v/>
      </c>
      <c r="FM29" s="47" t="str">
        <f>IF('Res Rent Roll'!$B29="","",IF(Rents!FM$3&lt;'Res Rent Roll'!$J29,'Res Rent Roll'!$H29*'Res Rent Roll'!$C29*(1+'Property Summary'!$L$18)^(Rents!FM$2-1),'Res Rent Roll'!$I29*'Res Rent Roll'!$C29*(1+'Property Summary'!$L$18)^(Rents!FM$2-1)))</f>
        <v/>
      </c>
      <c r="FN29" s="47" t="str">
        <f>IF('Res Rent Roll'!$B29="","",IF(Rents!FN$3&lt;'Res Rent Roll'!$J29,'Res Rent Roll'!$H29*'Res Rent Roll'!$C29*(1+'Property Summary'!$L$18)^(Rents!FN$2-1),'Res Rent Roll'!$I29*'Res Rent Roll'!$C29*(1+'Property Summary'!$L$18)^(Rents!FN$2-1)))</f>
        <v/>
      </c>
      <c r="FO29" s="47" t="str">
        <f>IF('Res Rent Roll'!$B29="","",IF(Rents!FO$3&lt;'Res Rent Roll'!$J29,'Res Rent Roll'!$H29*'Res Rent Roll'!$C29*(1+'Property Summary'!$L$18)^(Rents!FO$2-1),'Res Rent Roll'!$I29*'Res Rent Roll'!$C29*(1+'Property Summary'!$L$18)^(Rents!FO$2-1)))</f>
        <v/>
      </c>
      <c r="FP29" s="47" t="str">
        <f>IF('Res Rent Roll'!$B29="","",IF(Rents!FP$3&lt;'Res Rent Roll'!$J29,'Res Rent Roll'!$H29*'Res Rent Roll'!$C29*(1+'Property Summary'!$L$18)^(Rents!FP$2-1),'Res Rent Roll'!$I29*'Res Rent Roll'!$C29*(1+'Property Summary'!$L$18)^(Rents!FP$2-1)))</f>
        <v/>
      </c>
      <c r="FQ29" s="47" t="str">
        <f>IF('Res Rent Roll'!$B29="","",IF(Rents!FQ$3&lt;'Res Rent Roll'!$J29,'Res Rent Roll'!$H29*'Res Rent Roll'!$C29*(1+'Property Summary'!$L$18)^(Rents!FQ$2-1),'Res Rent Roll'!$I29*'Res Rent Roll'!$C29*(1+'Property Summary'!$L$18)^(Rents!FQ$2-1)))</f>
        <v/>
      </c>
      <c r="FR29" s="47" t="str">
        <f>IF('Res Rent Roll'!$B29="","",IF(Rents!FR$3&lt;'Res Rent Roll'!$J29,'Res Rent Roll'!$H29*'Res Rent Roll'!$C29*(1+'Property Summary'!$L$18)^(Rents!FR$2-1),'Res Rent Roll'!$I29*'Res Rent Roll'!$C29*(1+'Property Summary'!$L$18)^(Rents!FR$2-1)))</f>
        <v/>
      </c>
      <c r="FS29" s="47" t="str">
        <f>IF('Res Rent Roll'!$B29="","",IF(Rents!FS$3&lt;'Res Rent Roll'!$J29,'Res Rent Roll'!$H29*'Res Rent Roll'!$C29*(1+'Property Summary'!$L$18)^(Rents!FS$2-1),'Res Rent Roll'!$I29*'Res Rent Roll'!$C29*(1+'Property Summary'!$L$18)^(Rents!FS$2-1)))</f>
        <v/>
      </c>
      <c r="FT29" s="47" t="str">
        <f>IF('Res Rent Roll'!$B29="","",IF(Rents!FT$3&lt;'Res Rent Roll'!$J29,'Res Rent Roll'!$H29*'Res Rent Roll'!$C29*(1+'Property Summary'!$L$18)^(Rents!FT$2-1),'Res Rent Roll'!$I29*'Res Rent Roll'!$C29*(1+'Property Summary'!$L$18)^(Rents!FT$2-1)))</f>
        <v/>
      </c>
      <c r="FU29" s="47" t="str">
        <f>IF('Res Rent Roll'!$B29="","",IF(Rents!FU$3&lt;'Res Rent Roll'!$J29,'Res Rent Roll'!$H29*'Res Rent Roll'!$C29*(1+'Property Summary'!$L$18)^(Rents!FU$2-1),'Res Rent Roll'!$I29*'Res Rent Roll'!$C29*(1+'Property Summary'!$L$18)^(Rents!FU$2-1)))</f>
        <v/>
      </c>
      <c r="FV29" s="47" t="str">
        <f>IF('Res Rent Roll'!$B29="","",IF(Rents!FV$3&lt;'Res Rent Roll'!$J29,'Res Rent Roll'!$H29*'Res Rent Roll'!$C29*(1+'Property Summary'!$L$18)^(Rents!FV$2-1),'Res Rent Roll'!$I29*'Res Rent Roll'!$C29*(1+'Property Summary'!$L$18)^(Rents!FV$2-1)))</f>
        <v/>
      </c>
      <c r="FW29" s="47" t="str">
        <f>IF('Res Rent Roll'!$B29="","",IF(Rents!FW$3&lt;'Res Rent Roll'!$J29,'Res Rent Roll'!$H29*'Res Rent Roll'!$C29*(1+'Property Summary'!$L$18)^(Rents!FW$2-1),'Res Rent Roll'!$I29*'Res Rent Roll'!$C29*(1+'Property Summary'!$L$18)^(Rents!FW$2-1)))</f>
        <v/>
      </c>
      <c r="FX29" s="47" t="str">
        <f>IF('Res Rent Roll'!$B29="","",IF(Rents!FX$3&lt;'Res Rent Roll'!$J29,'Res Rent Roll'!$H29*'Res Rent Roll'!$C29*(1+'Property Summary'!$L$18)^(Rents!FX$2-1),'Res Rent Roll'!$I29*'Res Rent Roll'!$C29*(1+'Property Summary'!$L$18)^(Rents!FX$2-1)))</f>
        <v/>
      </c>
      <c r="FY29" s="47" t="str">
        <f>IF('Res Rent Roll'!$B29="","",IF(Rents!FY$3&lt;'Res Rent Roll'!$J29,'Res Rent Roll'!$H29*'Res Rent Roll'!$C29*(1+'Property Summary'!$L$18)^(Rents!FY$2-1),'Res Rent Roll'!$I29*'Res Rent Roll'!$C29*(1+'Property Summary'!$L$18)^(Rents!FY$2-1)))</f>
        <v/>
      </c>
      <c r="FZ29" s="47" t="str">
        <f>IF('Res Rent Roll'!$B29="","",IF(Rents!FZ$3&lt;'Res Rent Roll'!$J29,'Res Rent Roll'!$H29*'Res Rent Roll'!$C29*(1+'Property Summary'!$L$18)^(Rents!FZ$2-1),'Res Rent Roll'!$I29*'Res Rent Roll'!$C29*(1+'Property Summary'!$L$18)^(Rents!FZ$2-1)))</f>
        <v/>
      </c>
      <c r="GA29" s="48" t="str">
        <f>IF('Res Rent Roll'!$B29="","",IF(Rents!GA$3&lt;'Res Rent Roll'!$J29,'Res Rent Roll'!$H29*'Res Rent Roll'!$C29*(1+'Property Summary'!$L$18)^(Rents!GA$2-1),'Res Rent Roll'!$I29*'Res Rent Roll'!$C29*(1+'Property Summary'!$L$18)^(Rents!GA$2-1)))</f>
        <v/>
      </c>
    </row>
    <row r="30" spans="2:183" x14ac:dyDescent="0.3">
      <c r="B30" s="42" t="str">
        <f>IF('Res Rent Roll'!$B30="","",'Res Rent Roll'!$B30)</f>
        <v/>
      </c>
      <c r="C30" s="43"/>
      <c r="D30" s="47" t="str">
        <f>IF('Res Rent Roll'!$B30="","",IF(Rents!D$3&lt;'Res Rent Roll'!$J30,'Res Rent Roll'!$H30*'Res Rent Roll'!$C30*(1+'Property Summary'!$L$18)^(Rents!D$2-1),'Res Rent Roll'!$I30*'Res Rent Roll'!$C30*(1+'Property Summary'!$L$18)^(Rents!D$2-1)))</f>
        <v/>
      </c>
      <c r="E30" s="47" t="str">
        <f>IF('Res Rent Roll'!$B30="","",IF(Rents!E$3&lt;'Res Rent Roll'!$J30,'Res Rent Roll'!$H30*'Res Rent Roll'!$C30*(1+'Property Summary'!$L$18)^(Rents!E$2-1),'Res Rent Roll'!$I30*'Res Rent Roll'!$C30*(1+'Property Summary'!$L$18)^(Rents!E$2-1)))</f>
        <v/>
      </c>
      <c r="F30" s="47" t="str">
        <f>IF('Res Rent Roll'!$B30="","",IF(Rents!F$3&lt;'Res Rent Roll'!$J30,'Res Rent Roll'!$H30*'Res Rent Roll'!$C30*(1+'Property Summary'!$L$18)^(Rents!F$2-1),'Res Rent Roll'!$I30*'Res Rent Roll'!$C30*(1+'Property Summary'!$L$18)^(Rents!F$2-1)))</f>
        <v/>
      </c>
      <c r="G30" s="47" t="str">
        <f>IF('Res Rent Roll'!$B30="","",IF(Rents!G$3&lt;'Res Rent Roll'!$J30,'Res Rent Roll'!$H30*'Res Rent Roll'!$C30*(1+'Property Summary'!$L$18)^(Rents!G$2-1),'Res Rent Roll'!$I30*'Res Rent Roll'!$C30*(1+'Property Summary'!$L$18)^(Rents!G$2-1)))</f>
        <v/>
      </c>
      <c r="H30" s="47" t="str">
        <f>IF('Res Rent Roll'!$B30="","",IF(Rents!H$3&lt;'Res Rent Roll'!$J30,'Res Rent Roll'!$H30*'Res Rent Roll'!$C30*(1+'Property Summary'!$L$18)^(Rents!H$2-1),'Res Rent Roll'!$I30*'Res Rent Roll'!$C30*(1+'Property Summary'!$L$18)^(Rents!H$2-1)))</f>
        <v/>
      </c>
      <c r="I30" s="47" t="str">
        <f>IF('Res Rent Roll'!$B30="","",IF(Rents!I$3&lt;'Res Rent Roll'!$J30,'Res Rent Roll'!$H30*'Res Rent Roll'!$C30*(1+'Property Summary'!$L$18)^(Rents!I$2-1),'Res Rent Roll'!$I30*'Res Rent Roll'!$C30*(1+'Property Summary'!$L$18)^(Rents!I$2-1)))</f>
        <v/>
      </c>
      <c r="J30" s="47" t="str">
        <f>IF('Res Rent Roll'!$B30="","",IF(Rents!J$3&lt;'Res Rent Roll'!$J30,'Res Rent Roll'!$H30*'Res Rent Roll'!$C30*(1+'Property Summary'!$L$18)^(Rents!J$2-1),'Res Rent Roll'!$I30*'Res Rent Roll'!$C30*(1+'Property Summary'!$L$18)^(Rents!J$2-1)))</f>
        <v/>
      </c>
      <c r="K30" s="47" t="str">
        <f>IF('Res Rent Roll'!$B30="","",IF(Rents!K$3&lt;'Res Rent Roll'!$J30,'Res Rent Roll'!$H30*'Res Rent Roll'!$C30*(1+'Property Summary'!$L$18)^(Rents!K$2-1),'Res Rent Roll'!$I30*'Res Rent Roll'!$C30*(1+'Property Summary'!$L$18)^(Rents!K$2-1)))</f>
        <v/>
      </c>
      <c r="L30" s="47" t="str">
        <f>IF('Res Rent Roll'!$B30="","",IF(Rents!L$3&lt;'Res Rent Roll'!$J30,'Res Rent Roll'!$H30*'Res Rent Roll'!$C30*(1+'Property Summary'!$L$18)^(Rents!L$2-1),'Res Rent Roll'!$I30*'Res Rent Roll'!$C30*(1+'Property Summary'!$L$18)^(Rents!L$2-1)))</f>
        <v/>
      </c>
      <c r="M30" s="47" t="str">
        <f>IF('Res Rent Roll'!$B30="","",IF(Rents!M$3&lt;'Res Rent Roll'!$J30,'Res Rent Roll'!$H30*'Res Rent Roll'!$C30*(1+'Property Summary'!$L$18)^(Rents!M$2-1),'Res Rent Roll'!$I30*'Res Rent Roll'!$C30*(1+'Property Summary'!$L$18)^(Rents!M$2-1)))</f>
        <v/>
      </c>
      <c r="N30" s="47" t="str">
        <f>IF('Res Rent Roll'!$B30="","",IF(Rents!N$3&lt;'Res Rent Roll'!$J30,'Res Rent Roll'!$H30*'Res Rent Roll'!$C30*(1+'Property Summary'!$L$18)^(Rents!N$2-1),'Res Rent Roll'!$I30*'Res Rent Roll'!$C30*(1+'Property Summary'!$L$18)^(Rents!N$2-1)))</f>
        <v/>
      </c>
      <c r="O30" s="47" t="str">
        <f>IF('Res Rent Roll'!$B30="","",IF(Rents!O$3&lt;'Res Rent Roll'!$J30,'Res Rent Roll'!$H30*'Res Rent Roll'!$C30*(1+'Property Summary'!$L$18)^(Rents!O$2-1),'Res Rent Roll'!$I30*'Res Rent Roll'!$C30*(1+'Property Summary'!$L$18)^(Rents!O$2-1)))</f>
        <v/>
      </c>
      <c r="P30" s="47" t="str">
        <f>IF('Res Rent Roll'!$B30="","",IF(Rents!P$3&lt;'Res Rent Roll'!$J30,'Res Rent Roll'!$H30*'Res Rent Roll'!$C30*(1+'Property Summary'!$L$18)^(Rents!P$2-1),'Res Rent Roll'!$I30*'Res Rent Roll'!$C30*(1+'Property Summary'!$L$18)^(Rents!P$2-1)))</f>
        <v/>
      </c>
      <c r="Q30" s="47" t="str">
        <f>IF('Res Rent Roll'!$B30="","",IF(Rents!Q$3&lt;'Res Rent Roll'!$J30,'Res Rent Roll'!$H30*'Res Rent Roll'!$C30*(1+'Property Summary'!$L$18)^(Rents!Q$2-1),'Res Rent Roll'!$I30*'Res Rent Roll'!$C30*(1+'Property Summary'!$L$18)^(Rents!Q$2-1)))</f>
        <v/>
      </c>
      <c r="R30" s="47" t="str">
        <f>IF('Res Rent Roll'!$B30="","",IF(Rents!R$3&lt;'Res Rent Roll'!$J30,'Res Rent Roll'!$H30*'Res Rent Roll'!$C30*(1+'Property Summary'!$L$18)^(Rents!R$2-1),'Res Rent Roll'!$I30*'Res Rent Roll'!$C30*(1+'Property Summary'!$L$18)^(Rents!R$2-1)))</f>
        <v/>
      </c>
      <c r="S30" s="47" t="str">
        <f>IF('Res Rent Roll'!$B30="","",IF(Rents!S$3&lt;'Res Rent Roll'!$J30,'Res Rent Roll'!$H30*'Res Rent Roll'!$C30*(1+'Property Summary'!$L$18)^(Rents!S$2-1),'Res Rent Roll'!$I30*'Res Rent Roll'!$C30*(1+'Property Summary'!$L$18)^(Rents!S$2-1)))</f>
        <v/>
      </c>
      <c r="T30" s="47" t="str">
        <f>IF('Res Rent Roll'!$B30="","",IF(Rents!T$3&lt;'Res Rent Roll'!$J30,'Res Rent Roll'!$H30*'Res Rent Roll'!$C30*(1+'Property Summary'!$L$18)^(Rents!T$2-1),'Res Rent Roll'!$I30*'Res Rent Roll'!$C30*(1+'Property Summary'!$L$18)^(Rents!T$2-1)))</f>
        <v/>
      </c>
      <c r="U30" s="47" t="str">
        <f>IF('Res Rent Roll'!$B30="","",IF(Rents!U$3&lt;'Res Rent Roll'!$J30,'Res Rent Roll'!$H30*'Res Rent Roll'!$C30*(1+'Property Summary'!$L$18)^(Rents!U$2-1),'Res Rent Roll'!$I30*'Res Rent Roll'!$C30*(1+'Property Summary'!$L$18)^(Rents!U$2-1)))</f>
        <v/>
      </c>
      <c r="V30" s="47" t="str">
        <f>IF('Res Rent Roll'!$B30="","",IF(Rents!V$3&lt;'Res Rent Roll'!$J30,'Res Rent Roll'!$H30*'Res Rent Roll'!$C30*(1+'Property Summary'!$L$18)^(Rents!V$2-1),'Res Rent Roll'!$I30*'Res Rent Roll'!$C30*(1+'Property Summary'!$L$18)^(Rents!V$2-1)))</f>
        <v/>
      </c>
      <c r="W30" s="47" t="str">
        <f>IF('Res Rent Roll'!$B30="","",IF(Rents!W$3&lt;'Res Rent Roll'!$J30,'Res Rent Roll'!$H30*'Res Rent Roll'!$C30*(1+'Property Summary'!$L$18)^(Rents!W$2-1),'Res Rent Roll'!$I30*'Res Rent Roll'!$C30*(1+'Property Summary'!$L$18)^(Rents!W$2-1)))</f>
        <v/>
      </c>
      <c r="X30" s="47" t="str">
        <f>IF('Res Rent Roll'!$B30="","",IF(Rents!X$3&lt;'Res Rent Roll'!$J30,'Res Rent Roll'!$H30*'Res Rent Roll'!$C30*(1+'Property Summary'!$L$18)^(Rents!X$2-1),'Res Rent Roll'!$I30*'Res Rent Roll'!$C30*(1+'Property Summary'!$L$18)^(Rents!X$2-1)))</f>
        <v/>
      </c>
      <c r="Y30" s="47" t="str">
        <f>IF('Res Rent Roll'!$B30="","",IF(Rents!Y$3&lt;'Res Rent Roll'!$J30,'Res Rent Roll'!$H30*'Res Rent Roll'!$C30*(1+'Property Summary'!$L$18)^(Rents!Y$2-1),'Res Rent Roll'!$I30*'Res Rent Roll'!$C30*(1+'Property Summary'!$L$18)^(Rents!Y$2-1)))</f>
        <v/>
      </c>
      <c r="Z30" s="47" t="str">
        <f>IF('Res Rent Roll'!$B30="","",IF(Rents!Z$3&lt;'Res Rent Roll'!$J30,'Res Rent Roll'!$H30*'Res Rent Roll'!$C30*(1+'Property Summary'!$L$18)^(Rents!Z$2-1),'Res Rent Roll'!$I30*'Res Rent Roll'!$C30*(1+'Property Summary'!$L$18)^(Rents!Z$2-1)))</f>
        <v/>
      </c>
      <c r="AA30" s="47" t="str">
        <f>IF('Res Rent Roll'!$B30="","",IF(Rents!AA$3&lt;'Res Rent Roll'!$J30,'Res Rent Roll'!$H30*'Res Rent Roll'!$C30*(1+'Property Summary'!$L$18)^(Rents!AA$2-1),'Res Rent Roll'!$I30*'Res Rent Roll'!$C30*(1+'Property Summary'!$L$18)^(Rents!AA$2-1)))</f>
        <v/>
      </c>
      <c r="AB30" s="47" t="str">
        <f>IF('Res Rent Roll'!$B30="","",IF(Rents!AB$3&lt;'Res Rent Roll'!$J30,'Res Rent Roll'!$H30*'Res Rent Roll'!$C30*(1+'Property Summary'!$L$18)^(Rents!AB$2-1),'Res Rent Roll'!$I30*'Res Rent Roll'!$C30*(1+'Property Summary'!$L$18)^(Rents!AB$2-1)))</f>
        <v/>
      </c>
      <c r="AC30" s="47" t="str">
        <f>IF('Res Rent Roll'!$B30="","",IF(Rents!AC$3&lt;'Res Rent Roll'!$J30,'Res Rent Roll'!$H30*'Res Rent Roll'!$C30*(1+'Property Summary'!$L$18)^(Rents!AC$2-1),'Res Rent Roll'!$I30*'Res Rent Roll'!$C30*(1+'Property Summary'!$L$18)^(Rents!AC$2-1)))</f>
        <v/>
      </c>
      <c r="AD30" s="47" t="str">
        <f>IF('Res Rent Roll'!$B30="","",IF(Rents!AD$3&lt;'Res Rent Roll'!$J30,'Res Rent Roll'!$H30*'Res Rent Roll'!$C30*(1+'Property Summary'!$L$18)^(Rents!AD$2-1),'Res Rent Roll'!$I30*'Res Rent Roll'!$C30*(1+'Property Summary'!$L$18)^(Rents!AD$2-1)))</f>
        <v/>
      </c>
      <c r="AE30" s="47" t="str">
        <f>IF('Res Rent Roll'!$B30="","",IF(Rents!AE$3&lt;'Res Rent Roll'!$J30,'Res Rent Roll'!$H30*'Res Rent Roll'!$C30*(1+'Property Summary'!$L$18)^(Rents!AE$2-1),'Res Rent Roll'!$I30*'Res Rent Roll'!$C30*(1+'Property Summary'!$L$18)^(Rents!AE$2-1)))</f>
        <v/>
      </c>
      <c r="AF30" s="47" t="str">
        <f>IF('Res Rent Roll'!$B30="","",IF(Rents!AF$3&lt;'Res Rent Roll'!$J30,'Res Rent Roll'!$H30*'Res Rent Roll'!$C30*(1+'Property Summary'!$L$18)^(Rents!AF$2-1),'Res Rent Roll'!$I30*'Res Rent Roll'!$C30*(1+'Property Summary'!$L$18)^(Rents!AF$2-1)))</f>
        <v/>
      </c>
      <c r="AG30" s="47" t="str">
        <f>IF('Res Rent Roll'!$B30="","",IF(Rents!AG$3&lt;'Res Rent Roll'!$J30,'Res Rent Roll'!$H30*'Res Rent Roll'!$C30*(1+'Property Summary'!$L$18)^(Rents!AG$2-1),'Res Rent Roll'!$I30*'Res Rent Roll'!$C30*(1+'Property Summary'!$L$18)^(Rents!AG$2-1)))</f>
        <v/>
      </c>
      <c r="AH30" s="47" t="str">
        <f>IF('Res Rent Roll'!$B30="","",IF(Rents!AH$3&lt;'Res Rent Roll'!$J30,'Res Rent Roll'!$H30*'Res Rent Roll'!$C30*(1+'Property Summary'!$L$18)^(Rents!AH$2-1),'Res Rent Roll'!$I30*'Res Rent Roll'!$C30*(1+'Property Summary'!$L$18)^(Rents!AH$2-1)))</f>
        <v/>
      </c>
      <c r="AI30" s="47" t="str">
        <f>IF('Res Rent Roll'!$B30="","",IF(Rents!AI$3&lt;'Res Rent Roll'!$J30,'Res Rent Roll'!$H30*'Res Rent Roll'!$C30*(1+'Property Summary'!$L$18)^(Rents!AI$2-1),'Res Rent Roll'!$I30*'Res Rent Roll'!$C30*(1+'Property Summary'!$L$18)^(Rents!AI$2-1)))</f>
        <v/>
      </c>
      <c r="AJ30" s="47" t="str">
        <f>IF('Res Rent Roll'!$B30="","",IF(Rents!AJ$3&lt;'Res Rent Roll'!$J30,'Res Rent Roll'!$H30*'Res Rent Roll'!$C30*(1+'Property Summary'!$L$18)^(Rents!AJ$2-1),'Res Rent Roll'!$I30*'Res Rent Roll'!$C30*(1+'Property Summary'!$L$18)^(Rents!AJ$2-1)))</f>
        <v/>
      </c>
      <c r="AK30" s="47" t="str">
        <f>IF('Res Rent Roll'!$B30="","",IF(Rents!AK$3&lt;'Res Rent Roll'!$J30,'Res Rent Roll'!$H30*'Res Rent Roll'!$C30*(1+'Property Summary'!$L$18)^(Rents!AK$2-1),'Res Rent Roll'!$I30*'Res Rent Roll'!$C30*(1+'Property Summary'!$L$18)^(Rents!AK$2-1)))</f>
        <v/>
      </c>
      <c r="AL30" s="47" t="str">
        <f>IF('Res Rent Roll'!$B30="","",IF(Rents!AL$3&lt;'Res Rent Roll'!$J30,'Res Rent Roll'!$H30*'Res Rent Roll'!$C30*(1+'Property Summary'!$L$18)^(Rents!AL$2-1),'Res Rent Roll'!$I30*'Res Rent Roll'!$C30*(1+'Property Summary'!$L$18)^(Rents!AL$2-1)))</f>
        <v/>
      </c>
      <c r="AM30" s="47" t="str">
        <f>IF('Res Rent Roll'!$B30="","",IF(Rents!AM$3&lt;'Res Rent Roll'!$J30,'Res Rent Roll'!$H30*'Res Rent Roll'!$C30*(1+'Property Summary'!$L$18)^(Rents!AM$2-1),'Res Rent Roll'!$I30*'Res Rent Roll'!$C30*(1+'Property Summary'!$L$18)^(Rents!AM$2-1)))</f>
        <v/>
      </c>
      <c r="AN30" s="47" t="str">
        <f>IF('Res Rent Roll'!$B30="","",IF(Rents!AN$3&lt;'Res Rent Roll'!$J30,'Res Rent Roll'!$H30*'Res Rent Roll'!$C30*(1+'Property Summary'!$L$18)^(Rents!AN$2-1),'Res Rent Roll'!$I30*'Res Rent Roll'!$C30*(1+'Property Summary'!$L$18)^(Rents!AN$2-1)))</f>
        <v/>
      </c>
      <c r="AO30" s="47" t="str">
        <f>IF('Res Rent Roll'!$B30="","",IF(Rents!AO$3&lt;'Res Rent Roll'!$J30,'Res Rent Roll'!$H30*'Res Rent Roll'!$C30*(1+'Property Summary'!$L$18)^(Rents!AO$2-1),'Res Rent Roll'!$I30*'Res Rent Roll'!$C30*(1+'Property Summary'!$L$18)^(Rents!AO$2-1)))</f>
        <v/>
      </c>
      <c r="AP30" s="47" t="str">
        <f>IF('Res Rent Roll'!$B30="","",IF(Rents!AP$3&lt;'Res Rent Roll'!$J30,'Res Rent Roll'!$H30*'Res Rent Roll'!$C30*(1+'Property Summary'!$L$18)^(Rents!AP$2-1),'Res Rent Roll'!$I30*'Res Rent Roll'!$C30*(1+'Property Summary'!$L$18)^(Rents!AP$2-1)))</f>
        <v/>
      </c>
      <c r="AQ30" s="47" t="str">
        <f>IF('Res Rent Roll'!$B30="","",IF(Rents!AQ$3&lt;'Res Rent Roll'!$J30,'Res Rent Roll'!$H30*'Res Rent Roll'!$C30*(1+'Property Summary'!$L$18)^(Rents!AQ$2-1),'Res Rent Roll'!$I30*'Res Rent Roll'!$C30*(1+'Property Summary'!$L$18)^(Rents!AQ$2-1)))</f>
        <v/>
      </c>
      <c r="AR30" s="47" t="str">
        <f>IF('Res Rent Roll'!$B30="","",IF(Rents!AR$3&lt;'Res Rent Roll'!$J30,'Res Rent Roll'!$H30*'Res Rent Roll'!$C30*(1+'Property Summary'!$L$18)^(Rents!AR$2-1),'Res Rent Roll'!$I30*'Res Rent Roll'!$C30*(1+'Property Summary'!$L$18)^(Rents!AR$2-1)))</f>
        <v/>
      </c>
      <c r="AS30" s="47" t="str">
        <f>IF('Res Rent Roll'!$B30="","",IF(Rents!AS$3&lt;'Res Rent Roll'!$J30,'Res Rent Roll'!$H30*'Res Rent Roll'!$C30*(1+'Property Summary'!$L$18)^(Rents!AS$2-1),'Res Rent Roll'!$I30*'Res Rent Roll'!$C30*(1+'Property Summary'!$L$18)^(Rents!AS$2-1)))</f>
        <v/>
      </c>
      <c r="AT30" s="47" t="str">
        <f>IF('Res Rent Roll'!$B30="","",IF(Rents!AT$3&lt;'Res Rent Roll'!$J30,'Res Rent Roll'!$H30*'Res Rent Roll'!$C30*(1+'Property Summary'!$L$18)^(Rents!AT$2-1),'Res Rent Roll'!$I30*'Res Rent Roll'!$C30*(1+'Property Summary'!$L$18)^(Rents!AT$2-1)))</f>
        <v/>
      </c>
      <c r="AU30" s="47" t="str">
        <f>IF('Res Rent Roll'!$B30="","",IF(Rents!AU$3&lt;'Res Rent Roll'!$J30,'Res Rent Roll'!$H30*'Res Rent Roll'!$C30*(1+'Property Summary'!$L$18)^(Rents!AU$2-1),'Res Rent Roll'!$I30*'Res Rent Roll'!$C30*(1+'Property Summary'!$L$18)^(Rents!AU$2-1)))</f>
        <v/>
      </c>
      <c r="AV30" s="47" t="str">
        <f>IF('Res Rent Roll'!$B30="","",IF(Rents!AV$3&lt;'Res Rent Roll'!$J30,'Res Rent Roll'!$H30*'Res Rent Roll'!$C30*(1+'Property Summary'!$L$18)^(Rents!AV$2-1),'Res Rent Roll'!$I30*'Res Rent Roll'!$C30*(1+'Property Summary'!$L$18)^(Rents!AV$2-1)))</f>
        <v/>
      </c>
      <c r="AW30" s="47" t="str">
        <f>IF('Res Rent Roll'!$B30="","",IF(Rents!AW$3&lt;'Res Rent Roll'!$J30,'Res Rent Roll'!$H30*'Res Rent Roll'!$C30*(1+'Property Summary'!$L$18)^(Rents!AW$2-1),'Res Rent Roll'!$I30*'Res Rent Roll'!$C30*(1+'Property Summary'!$L$18)^(Rents!AW$2-1)))</f>
        <v/>
      </c>
      <c r="AX30" s="47" t="str">
        <f>IF('Res Rent Roll'!$B30="","",IF(Rents!AX$3&lt;'Res Rent Roll'!$J30,'Res Rent Roll'!$H30*'Res Rent Roll'!$C30*(1+'Property Summary'!$L$18)^(Rents!AX$2-1),'Res Rent Roll'!$I30*'Res Rent Roll'!$C30*(1+'Property Summary'!$L$18)^(Rents!AX$2-1)))</f>
        <v/>
      </c>
      <c r="AY30" s="47" t="str">
        <f>IF('Res Rent Roll'!$B30="","",IF(Rents!AY$3&lt;'Res Rent Roll'!$J30,'Res Rent Roll'!$H30*'Res Rent Roll'!$C30*(1+'Property Summary'!$L$18)^(Rents!AY$2-1),'Res Rent Roll'!$I30*'Res Rent Roll'!$C30*(1+'Property Summary'!$L$18)^(Rents!AY$2-1)))</f>
        <v/>
      </c>
      <c r="AZ30" s="47" t="str">
        <f>IF('Res Rent Roll'!$B30="","",IF(Rents!AZ$3&lt;'Res Rent Roll'!$J30,'Res Rent Roll'!$H30*'Res Rent Roll'!$C30*(1+'Property Summary'!$L$18)^(Rents!AZ$2-1),'Res Rent Roll'!$I30*'Res Rent Roll'!$C30*(1+'Property Summary'!$L$18)^(Rents!AZ$2-1)))</f>
        <v/>
      </c>
      <c r="BA30" s="47" t="str">
        <f>IF('Res Rent Roll'!$B30="","",IF(Rents!BA$3&lt;'Res Rent Roll'!$J30,'Res Rent Roll'!$H30*'Res Rent Roll'!$C30*(1+'Property Summary'!$L$18)^(Rents!BA$2-1),'Res Rent Roll'!$I30*'Res Rent Roll'!$C30*(1+'Property Summary'!$L$18)^(Rents!BA$2-1)))</f>
        <v/>
      </c>
      <c r="BB30" s="47" t="str">
        <f>IF('Res Rent Roll'!$B30="","",IF(Rents!BB$3&lt;'Res Rent Roll'!$J30,'Res Rent Roll'!$H30*'Res Rent Roll'!$C30*(1+'Property Summary'!$L$18)^(Rents!BB$2-1),'Res Rent Roll'!$I30*'Res Rent Roll'!$C30*(1+'Property Summary'!$L$18)^(Rents!BB$2-1)))</f>
        <v/>
      </c>
      <c r="BC30" s="47" t="str">
        <f>IF('Res Rent Roll'!$B30="","",IF(Rents!BC$3&lt;'Res Rent Roll'!$J30,'Res Rent Roll'!$H30*'Res Rent Roll'!$C30*(1+'Property Summary'!$L$18)^(Rents!BC$2-1),'Res Rent Roll'!$I30*'Res Rent Roll'!$C30*(1+'Property Summary'!$L$18)^(Rents!BC$2-1)))</f>
        <v/>
      </c>
      <c r="BD30" s="47" t="str">
        <f>IF('Res Rent Roll'!$B30="","",IF(Rents!BD$3&lt;'Res Rent Roll'!$J30,'Res Rent Roll'!$H30*'Res Rent Roll'!$C30*(1+'Property Summary'!$L$18)^(Rents!BD$2-1),'Res Rent Roll'!$I30*'Res Rent Roll'!$C30*(1+'Property Summary'!$L$18)^(Rents!BD$2-1)))</f>
        <v/>
      </c>
      <c r="BE30" s="47" t="str">
        <f>IF('Res Rent Roll'!$B30="","",IF(Rents!BE$3&lt;'Res Rent Roll'!$J30,'Res Rent Roll'!$H30*'Res Rent Roll'!$C30*(1+'Property Summary'!$L$18)^(Rents!BE$2-1),'Res Rent Roll'!$I30*'Res Rent Roll'!$C30*(1+'Property Summary'!$L$18)^(Rents!BE$2-1)))</f>
        <v/>
      </c>
      <c r="BF30" s="47" t="str">
        <f>IF('Res Rent Roll'!$B30="","",IF(Rents!BF$3&lt;'Res Rent Roll'!$J30,'Res Rent Roll'!$H30*'Res Rent Roll'!$C30*(1+'Property Summary'!$L$18)^(Rents!BF$2-1),'Res Rent Roll'!$I30*'Res Rent Roll'!$C30*(1+'Property Summary'!$L$18)^(Rents!BF$2-1)))</f>
        <v/>
      </c>
      <c r="BG30" s="47" t="str">
        <f>IF('Res Rent Roll'!$B30="","",IF(Rents!BG$3&lt;'Res Rent Roll'!$J30,'Res Rent Roll'!$H30*'Res Rent Roll'!$C30*(1+'Property Summary'!$L$18)^(Rents!BG$2-1),'Res Rent Roll'!$I30*'Res Rent Roll'!$C30*(1+'Property Summary'!$L$18)^(Rents!BG$2-1)))</f>
        <v/>
      </c>
      <c r="BH30" s="47" t="str">
        <f>IF('Res Rent Roll'!$B30="","",IF(Rents!BH$3&lt;'Res Rent Roll'!$J30,'Res Rent Roll'!$H30*'Res Rent Roll'!$C30*(1+'Property Summary'!$L$18)^(Rents!BH$2-1),'Res Rent Roll'!$I30*'Res Rent Roll'!$C30*(1+'Property Summary'!$L$18)^(Rents!BH$2-1)))</f>
        <v/>
      </c>
      <c r="BI30" s="47" t="str">
        <f>IF('Res Rent Roll'!$B30="","",IF(Rents!BI$3&lt;'Res Rent Roll'!$J30,'Res Rent Roll'!$H30*'Res Rent Roll'!$C30*(1+'Property Summary'!$L$18)^(Rents!BI$2-1),'Res Rent Roll'!$I30*'Res Rent Roll'!$C30*(1+'Property Summary'!$L$18)^(Rents!BI$2-1)))</f>
        <v/>
      </c>
      <c r="BJ30" s="47" t="str">
        <f>IF('Res Rent Roll'!$B30="","",IF(Rents!BJ$3&lt;'Res Rent Roll'!$J30,'Res Rent Roll'!$H30*'Res Rent Roll'!$C30*(1+'Property Summary'!$L$18)^(Rents!BJ$2-1),'Res Rent Roll'!$I30*'Res Rent Roll'!$C30*(1+'Property Summary'!$L$18)^(Rents!BJ$2-1)))</f>
        <v/>
      </c>
      <c r="BK30" s="47" t="str">
        <f>IF('Res Rent Roll'!$B30="","",IF(Rents!BK$3&lt;'Res Rent Roll'!$J30,'Res Rent Roll'!$H30*'Res Rent Roll'!$C30*(1+'Property Summary'!$L$18)^(Rents!BK$2-1),'Res Rent Roll'!$I30*'Res Rent Roll'!$C30*(1+'Property Summary'!$L$18)^(Rents!BK$2-1)))</f>
        <v/>
      </c>
      <c r="BL30" s="47" t="str">
        <f>IF('Res Rent Roll'!$B30="","",IF(Rents!BL$3&lt;'Res Rent Roll'!$J30,'Res Rent Roll'!$H30*'Res Rent Roll'!$C30*(1+'Property Summary'!$L$18)^(Rents!BL$2-1),'Res Rent Roll'!$I30*'Res Rent Roll'!$C30*(1+'Property Summary'!$L$18)^(Rents!BL$2-1)))</f>
        <v/>
      </c>
      <c r="BM30" s="47" t="str">
        <f>IF('Res Rent Roll'!$B30="","",IF(Rents!BM$3&lt;'Res Rent Roll'!$J30,'Res Rent Roll'!$H30*'Res Rent Roll'!$C30*(1+'Property Summary'!$L$18)^(Rents!BM$2-1),'Res Rent Roll'!$I30*'Res Rent Roll'!$C30*(1+'Property Summary'!$L$18)^(Rents!BM$2-1)))</f>
        <v/>
      </c>
      <c r="BN30" s="47" t="str">
        <f>IF('Res Rent Roll'!$B30="","",IF(Rents!BN$3&lt;'Res Rent Roll'!$J30,'Res Rent Roll'!$H30*'Res Rent Roll'!$C30*(1+'Property Summary'!$L$18)^(Rents!BN$2-1),'Res Rent Roll'!$I30*'Res Rent Roll'!$C30*(1+'Property Summary'!$L$18)^(Rents!BN$2-1)))</f>
        <v/>
      </c>
      <c r="BO30" s="47" t="str">
        <f>IF('Res Rent Roll'!$B30="","",IF(Rents!BO$3&lt;'Res Rent Roll'!$J30,'Res Rent Roll'!$H30*'Res Rent Roll'!$C30*(1+'Property Summary'!$L$18)^(Rents!BO$2-1),'Res Rent Roll'!$I30*'Res Rent Roll'!$C30*(1+'Property Summary'!$L$18)^(Rents!BO$2-1)))</f>
        <v/>
      </c>
      <c r="BP30" s="47" t="str">
        <f>IF('Res Rent Roll'!$B30="","",IF(Rents!BP$3&lt;'Res Rent Roll'!$J30,'Res Rent Roll'!$H30*'Res Rent Roll'!$C30*(1+'Property Summary'!$L$18)^(Rents!BP$2-1),'Res Rent Roll'!$I30*'Res Rent Roll'!$C30*(1+'Property Summary'!$L$18)^(Rents!BP$2-1)))</f>
        <v/>
      </c>
      <c r="BQ30" s="47" t="str">
        <f>IF('Res Rent Roll'!$B30="","",IF(Rents!BQ$3&lt;'Res Rent Roll'!$J30,'Res Rent Roll'!$H30*'Res Rent Roll'!$C30*(1+'Property Summary'!$L$18)^(Rents!BQ$2-1),'Res Rent Roll'!$I30*'Res Rent Roll'!$C30*(1+'Property Summary'!$L$18)^(Rents!BQ$2-1)))</f>
        <v/>
      </c>
      <c r="BR30" s="47" t="str">
        <f>IF('Res Rent Roll'!$B30="","",IF(Rents!BR$3&lt;'Res Rent Roll'!$J30,'Res Rent Roll'!$H30*'Res Rent Roll'!$C30*(1+'Property Summary'!$L$18)^(Rents!BR$2-1),'Res Rent Roll'!$I30*'Res Rent Roll'!$C30*(1+'Property Summary'!$L$18)^(Rents!BR$2-1)))</f>
        <v/>
      </c>
      <c r="BS30" s="47" t="str">
        <f>IF('Res Rent Roll'!$B30="","",IF(Rents!BS$3&lt;'Res Rent Roll'!$J30,'Res Rent Roll'!$H30*'Res Rent Roll'!$C30*(1+'Property Summary'!$L$18)^(Rents!BS$2-1),'Res Rent Roll'!$I30*'Res Rent Roll'!$C30*(1+'Property Summary'!$L$18)^(Rents!BS$2-1)))</f>
        <v/>
      </c>
      <c r="BT30" s="47" t="str">
        <f>IF('Res Rent Roll'!$B30="","",IF(Rents!BT$3&lt;'Res Rent Roll'!$J30,'Res Rent Roll'!$H30*'Res Rent Roll'!$C30*(1+'Property Summary'!$L$18)^(Rents!BT$2-1),'Res Rent Roll'!$I30*'Res Rent Roll'!$C30*(1+'Property Summary'!$L$18)^(Rents!BT$2-1)))</f>
        <v/>
      </c>
      <c r="BU30" s="47" t="str">
        <f>IF('Res Rent Roll'!$B30="","",IF(Rents!BU$3&lt;'Res Rent Roll'!$J30,'Res Rent Roll'!$H30*'Res Rent Roll'!$C30*(1+'Property Summary'!$L$18)^(Rents!BU$2-1),'Res Rent Roll'!$I30*'Res Rent Roll'!$C30*(1+'Property Summary'!$L$18)^(Rents!BU$2-1)))</f>
        <v/>
      </c>
      <c r="BV30" s="47" t="str">
        <f>IF('Res Rent Roll'!$B30="","",IF(Rents!BV$3&lt;'Res Rent Roll'!$J30,'Res Rent Roll'!$H30*'Res Rent Roll'!$C30*(1+'Property Summary'!$L$18)^(Rents!BV$2-1),'Res Rent Roll'!$I30*'Res Rent Roll'!$C30*(1+'Property Summary'!$L$18)^(Rents!BV$2-1)))</f>
        <v/>
      </c>
      <c r="BW30" s="47" t="str">
        <f>IF('Res Rent Roll'!$B30="","",IF(Rents!BW$3&lt;'Res Rent Roll'!$J30,'Res Rent Roll'!$H30*'Res Rent Roll'!$C30*(1+'Property Summary'!$L$18)^(Rents!BW$2-1),'Res Rent Roll'!$I30*'Res Rent Roll'!$C30*(1+'Property Summary'!$L$18)^(Rents!BW$2-1)))</f>
        <v/>
      </c>
      <c r="BX30" s="47" t="str">
        <f>IF('Res Rent Roll'!$B30="","",IF(Rents!BX$3&lt;'Res Rent Roll'!$J30,'Res Rent Roll'!$H30*'Res Rent Roll'!$C30*(1+'Property Summary'!$L$18)^(Rents!BX$2-1),'Res Rent Roll'!$I30*'Res Rent Roll'!$C30*(1+'Property Summary'!$L$18)^(Rents!BX$2-1)))</f>
        <v/>
      </c>
      <c r="BY30" s="47" t="str">
        <f>IF('Res Rent Roll'!$B30="","",IF(Rents!BY$3&lt;'Res Rent Roll'!$J30,'Res Rent Roll'!$H30*'Res Rent Roll'!$C30*(1+'Property Summary'!$L$18)^(Rents!BY$2-1),'Res Rent Roll'!$I30*'Res Rent Roll'!$C30*(1+'Property Summary'!$L$18)^(Rents!BY$2-1)))</f>
        <v/>
      </c>
      <c r="BZ30" s="47" t="str">
        <f>IF('Res Rent Roll'!$B30="","",IF(Rents!BZ$3&lt;'Res Rent Roll'!$J30,'Res Rent Roll'!$H30*'Res Rent Roll'!$C30*(1+'Property Summary'!$L$18)^(Rents!BZ$2-1),'Res Rent Roll'!$I30*'Res Rent Roll'!$C30*(1+'Property Summary'!$L$18)^(Rents!BZ$2-1)))</f>
        <v/>
      </c>
      <c r="CA30" s="47" t="str">
        <f>IF('Res Rent Roll'!$B30="","",IF(Rents!CA$3&lt;'Res Rent Roll'!$J30,'Res Rent Roll'!$H30*'Res Rent Roll'!$C30*(1+'Property Summary'!$L$18)^(Rents!CA$2-1),'Res Rent Roll'!$I30*'Res Rent Roll'!$C30*(1+'Property Summary'!$L$18)^(Rents!CA$2-1)))</f>
        <v/>
      </c>
      <c r="CB30" s="47" t="str">
        <f>IF('Res Rent Roll'!$B30="","",IF(Rents!CB$3&lt;'Res Rent Roll'!$J30,'Res Rent Roll'!$H30*'Res Rent Roll'!$C30*(1+'Property Summary'!$L$18)^(Rents!CB$2-1),'Res Rent Roll'!$I30*'Res Rent Roll'!$C30*(1+'Property Summary'!$L$18)^(Rents!CB$2-1)))</f>
        <v/>
      </c>
      <c r="CC30" s="47" t="str">
        <f>IF('Res Rent Roll'!$B30="","",IF(Rents!CC$3&lt;'Res Rent Roll'!$J30,'Res Rent Roll'!$H30*'Res Rent Roll'!$C30*(1+'Property Summary'!$L$18)^(Rents!CC$2-1),'Res Rent Roll'!$I30*'Res Rent Roll'!$C30*(1+'Property Summary'!$L$18)^(Rents!CC$2-1)))</f>
        <v/>
      </c>
      <c r="CD30" s="47" t="str">
        <f>IF('Res Rent Roll'!$B30="","",IF(Rents!CD$3&lt;'Res Rent Roll'!$J30,'Res Rent Roll'!$H30*'Res Rent Roll'!$C30*(1+'Property Summary'!$L$18)^(Rents!CD$2-1),'Res Rent Roll'!$I30*'Res Rent Roll'!$C30*(1+'Property Summary'!$L$18)^(Rents!CD$2-1)))</f>
        <v/>
      </c>
      <c r="CE30" s="47" t="str">
        <f>IF('Res Rent Roll'!$B30="","",IF(Rents!CE$3&lt;'Res Rent Roll'!$J30,'Res Rent Roll'!$H30*'Res Rent Roll'!$C30*(1+'Property Summary'!$L$18)^(Rents!CE$2-1),'Res Rent Roll'!$I30*'Res Rent Roll'!$C30*(1+'Property Summary'!$L$18)^(Rents!CE$2-1)))</f>
        <v/>
      </c>
      <c r="CF30" s="47" t="str">
        <f>IF('Res Rent Roll'!$B30="","",IF(Rents!CF$3&lt;'Res Rent Roll'!$J30,'Res Rent Roll'!$H30*'Res Rent Roll'!$C30*(1+'Property Summary'!$L$18)^(Rents!CF$2-1),'Res Rent Roll'!$I30*'Res Rent Roll'!$C30*(1+'Property Summary'!$L$18)^(Rents!CF$2-1)))</f>
        <v/>
      </c>
      <c r="CG30" s="47" t="str">
        <f>IF('Res Rent Roll'!$B30="","",IF(Rents!CG$3&lt;'Res Rent Roll'!$J30,'Res Rent Roll'!$H30*'Res Rent Roll'!$C30*(1+'Property Summary'!$L$18)^(Rents!CG$2-1),'Res Rent Roll'!$I30*'Res Rent Roll'!$C30*(1+'Property Summary'!$L$18)^(Rents!CG$2-1)))</f>
        <v/>
      </c>
      <c r="CH30" s="47" t="str">
        <f>IF('Res Rent Roll'!$B30="","",IF(Rents!CH$3&lt;'Res Rent Roll'!$J30,'Res Rent Roll'!$H30*'Res Rent Roll'!$C30*(1+'Property Summary'!$L$18)^(Rents!CH$2-1),'Res Rent Roll'!$I30*'Res Rent Roll'!$C30*(1+'Property Summary'!$L$18)^(Rents!CH$2-1)))</f>
        <v/>
      </c>
      <c r="CI30" s="47" t="str">
        <f>IF('Res Rent Roll'!$B30="","",IF(Rents!CI$3&lt;'Res Rent Roll'!$J30,'Res Rent Roll'!$H30*'Res Rent Roll'!$C30*(1+'Property Summary'!$L$18)^(Rents!CI$2-1),'Res Rent Roll'!$I30*'Res Rent Roll'!$C30*(1+'Property Summary'!$L$18)^(Rents!CI$2-1)))</f>
        <v/>
      </c>
      <c r="CJ30" s="47" t="str">
        <f>IF('Res Rent Roll'!$B30="","",IF(Rents!CJ$3&lt;'Res Rent Roll'!$J30,'Res Rent Roll'!$H30*'Res Rent Roll'!$C30*(1+'Property Summary'!$L$18)^(Rents!CJ$2-1),'Res Rent Roll'!$I30*'Res Rent Roll'!$C30*(1+'Property Summary'!$L$18)^(Rents!CJ$2-1)))</f>
        <v/>
      </c>
      <c r="CK30" s="47" t="str">
        <f>IF('Res Rent Roll'!$B30="","",IF(Rents!CK$3&lt;'Res Rent Roll'!$J30,'Res Rent Roll'!$H30*'Res Rent Roll'!$C30*(1+'Property Summary'!$L$18)^(Rents!CK$2-1),'Res Rent Roll'!$I30*'Res Rent Roll'!$C30*(1+'Property Summary'!$L$18)^(Rents!CK$2-1)))</f>
        <v/>
      </c>
      <c r="CL30" s="47" t="str">
        <f>IF('Res Rent Roll'!$B30="","",IF(Rents!CL$3&lt;'Res Rent Roll'!$J30,'Res Rent Roll'!$H30*'Res Rent Roll'!$C30*(1+'Property Summary'!$L$18)^(Rents!CL$2-1),'Res Rent Roll'!$I30*'Res Rent Roll'!$C30*(1+'Property Summary'!$L$18)^(Rents!CL$2-1)))</f>
        <v/>
      </c>
      <c r="CM30" s="47" t="str">
        <f>IF('Res Rent Roll'!$B30="","",IF(Rents!CM$3&lt;'Res Rent Roll'!$J30,'Res Rent Roll'!$H30*'Res Rent Roll'!$C30*(1+'Property Summary'!$L$18)^(Rents!CM$2-1),'Res Rent Roll'!$I30*'Res Rent Roll'!$C30*(1+'Property Summary'!$L$18)^(Rents!CM$2-1)))</f>
        <v/>
      </c>
      <c r="CN30" s="47" t="str">
        <f>IF('Res Rent Roll'!$B30="","",IF(Rents!CN$3&lt;'Res Rent Roll'!$J30,'Res Rent Roll'!$H30*'Res Rent Roll'!$C30*(1+'Property Summary'!$L$18)^(Rents!CN$2-1),'Res Rent Roll'!$I30*'Res Rent Roll'!$C30*(1+'Property Summary'!$L$18)^(Rents!CN$2-1)))</f>
        <v/>
      </c>
      <c r="CO30" s="47" t="str">
        <f>IF('Res Rent Roll'!$B30="","",IF(Rents!CO$3&lt;'Res Rent Roll'!$J30,'Res Rent Roll'!$H30*'Res Rent Roll'!$C30*(1+'Property Summary'!$L$18)^(Rents!CO$2-1),'Res Rent Roll'!$I30*'Res Rent Roll'!$C30*(1+'Property Summary'!$L$18)^(Rents!CO$2-1)))</f>
        <v/>
      </c>
      <c r="CP30" s="47" t="str">
        <f>IF('Res Rent Roll'!$B30="","",IF(Rents!CP$3&lt;'Res Rent Roll'!$J30,'Res Rent Roll'!$H30*'Res Rent Roll'!$C30*(1+'Property Summary'!$L$18)^(Rents!CP$2-1),'Res Rent Roll'!$I30*'Res Rent Roll'!$C30*(1+'Property Summary'!$L$18)^(Rents!CP$2-1)))</f>
        <v/>
      </c>
      <c r="CQ30" s="47" t="str">
        <f>IF('Res Rent Roll'!$B30="","",IF(Rents!CQ$3&lt;'Res Rent Roll'!$J30,'Res Rent Roll'!$H30*'Res Rent Roll'!$C30*(1+'Property Summary'!$L$18)^(Rents!CQ$2-1),'Res Rent Roll'!$I30*'Res Rent Roll'!$C30*(1+'Property Summary'!$L$18)^(Rents!CQ$2-1)))</f>
        <v/>
      </c>
      <c r="CR30" s="47" t="str">
        <f>IF('Res Rent Roll'!$B30="","",IF(Rents!CR$3&lt;'Res Rent Roll'!$J30,'Res Rent Roll'!$H30*'Res Rent Roll'!$C30*(1+'Property Summary'!$L$18)^(Rents!CR$2-1),'Res Rent Roll'!$I30*'Res Rent Roll'!$C30*(1+'Property Summary'!$L$18)^(Rents!CR$2-1)))</f>
        <v/>
      </c>
      <c r="CS30" s="47" t="str">
        <f>IF('Res Rent Roll'!$B30="","",IF(Rents!CS$3&lt;'Res Rent Roll'!$J30,'Res Rent Roll'!$H30*'Res Rent Roll'!$C30*(1+'Property Summary'!$L$18)^(Rents!CS$2-1),'Res Rent Roll'!$I30*'Res Rent Roll'!$C30*(1+'Property Summary'!$L$18)^(Rents!CS$2-1)))</f>
        <v/>
      </c>
      <c r="CT30" s="47" t="str">
        <f>IF('Res Rent Roll'!$B30="","",IF(Rents!CT$3&lt;'Res Rent Roll'!$J30,'Res Rent Roll'!$H30*'Res Rent Roll'!$C30*(1+'Property Summary'!$L$18)^(Rents!CT$2-1),'Res Rent Roll'!$I30*'Res Rent Roll'!$C30*(1+'Property Summary'!$L$18)^(Rents!CT$2-1)))</f>
        <v/>
      </c>
      <c r="CU30" s="47" t="str">
        <f>IF('Res Rent Roll'!$B30="","",IF(Rents!CU$3&lt;'Res Rent Roll'!$J30,'Res Rent Roll'!$H30*'Res Rent Roll'!$C30*(1+'Property Summary'!$L$18)^(Rents!CU$2-1),'Res Rent Roll'!$I30*'Res Rent Roll'!$C30*(1+'Property Summary'!$L$18)^(Rents!CU$2-1)))</f>
        <v/>
      </c>
      <c r="CV30" s="47" t="str">
        <f>IF('Res Rent Roll'!$B30="","",IF(Rents!CV$3&lt;'Res Rent Roll'!$J30,'Res Rent Roll'!$H30*'Res Rent Roll'!$C30*(1+'Property Summary'!$L$18)^(Rents!CV$2-1),'Res Rent Roll'!$I30*'Res Rent Roll'!$C30*(1+'Property Summary'!$L$18)^(Rents!CV$2-1)))</f>
        <v/>
      </c>
      <c r="CW30" s="47" t="str">
        <f>IF('Res Rent Roll'!$B30="","",IF(Rents!CW$3&lt;'Res Rent Roll'!$J30,'Res Rent Roll'!$H30*'Res Rent Roll'!$C30*(1+'Property Summary'!$L$18)^(Rents!CW$2-1),'Res Rent Roll'!$I30*'Res Rent Roll'!$C30*(1+'Property Summary'!$L$18)^(Rents!CW$2-1)))</f>
        <v/>
      </c>
      <c r="CX30" s="47" t="str">
        <f>IF('Res Rent Roll'!$B30="","",IF(Rents!CX$3&lt;'Res Rent Roll'!$J30,'Res Rent Roll'!$H30*'Res Rent Roll'!$C30*(1+'Property Summary'!$L$18)^(Rents!CX$2-1),'Res Rent Roll'!$I30*'Res Rent Roll'!$C30*(1+'Property Summary'!$L$18)^(Rents!CX$2-1)))</f>
        <v/>
      </c>
      <c r="CY30" s="47" t="str">
        <f>IF('Res Rent Roll'!$B30="","",IF(Rents!CY$3&lt;'Res Rent Roll'!$J30,'Res Rent Roll'!$H30*'Res Rent Roll'!$C30*(1+'Property Summary'!$L$18)^(Rents!CY$2-1),'Res Rent Roll'!$I30*'Res Rent Roll'!$C30*(1+'Property Summary'!$L$18)^(Rents!CY$2-1)))</f>
        <v/>
      </c>
      <c r="CZ30" s="47" t="str">
        <f>IF('Res Rent Roll'!$B30="","",IF(Rents!CZ$3&lt;'Res Rent Roll'!$J30,'Res Rent Roll'!$H30*'Res Rent Roll'!$C30*(1+'Property Summary'!$L$18)^(Rents!CZ$2-1),'Res Rent Roll'!$I30*'Res Rent Roll'!$C30*(1+'Property Summary'!$L$18)^(Rents!CZ$2-1)))</f>
        <v/>
      </c>
      <c r="DA30" s="47" t="str">
        <f>IF('Res Rent Roll'!$B30="","",IF(Rents!DA$3&lt;'Res Rent Roll'!$J30,'Res Rent Roll'!$H30*'Res Rent Roll'!$C30*(1+'Property Summary'!$L$18)^(Rents!DA$2-1),'Res Rent Roll'!$I30*'Res Rent Roll'!$C30*(1+'Property Summary'!$L$18)^(Rents!DA$2-1)))</f>
        <v/>
      </c>
      <c r="DB30" s="47" t="str">
        <f>IF('Res Rent Roll'!$B30="","",IF(Rents!DB$3&lt;'Res Rent Roll'!$J30,'Res Rent Roll'!$H30*'Res Rent Roll'!$C30*(1+'Property Summary'!$L$18)^(Rents!DB$2-1),'Res Rent Roll'!$I30*'Res Rent Roll'!$C30*(1+'Property Summary'!$L$18)^(Rents!DB$2-1)))</f>
        <v/>
      </c>
      <c r="DC30" s="47" t="str">
        <f>IF('Res Rent Roll'!$B30="","",IF(Rents!DC$3&lt;'Res Rent Roll'!$J30,'Res Rent Roll'!$H30*'Res Rent Roll'!$C30*(1+'Property Summary'!$L$18)^(Rents!DC$2-1),'Res Rent Roll'!$I30*'Res Rent Roll'!$C30*(1+'Property Summary'!$L$18)^(Rents!DC$2-1)))</f>
        <v/>
      </c>
      <c r="DD30" s="47" t="str">
        <f>IF('Res Rent Roll'!$B30="","",IF(Rents!DD$3&lt;'Res Rent Roll'!$J30,'Res Rent Roll'!$H30*'Res Rent Roll'!$C30*(1+'Property Summary'!$L$18)^(Rents!DD$2-1),'Res Rent Roll'!$I30*'Res Rent Roll'!$C30*(1+'Property Summary'!$L$18)^(Rents!DD$2-1)))</f>
        <v/>
      </c>
      <c r="DE30" s="47" t="str">
        <f>IF('Res Rent Roll'!$B30="","",IF(Rents!DE$3&lt;'Res Rent Roll'!$J30,'Res Rent Roll'!$H30*'Res Rent Roll'!$C30*(1+'Property Summary'!$L$18)^(Rents!DE$2-1),'Res Rent Roll'!$I30*'Res Rent Roll'!$C30*(1+'Property Summary'!$L$18)^(Rents!DE$2-1)))</f>
        <v/>
      </c>
      <c r="DF30" s="47" t="str">
        <f>IF('Res Rent Roll'!$B30="","",IF(Rents!DF$3&lt;'Res Rent Roll'!$J30,'Res Rent Roll'!$H30*'Res Rent Roll'!$C30*(1+'Property Summary'!$L$18)^(Rents!DF$2-1),'Res Rent Roll'!$I30*'Res Rent Roll'!$C30*(1+'Property Summary'!$L$18)^(Rents!DF$2-1)))</f>
        <v/>
      </c>
      <c r="DG30" s="47" t="str">
        <f>IF('Res Rent Roll'!$B30="","",IF(Rents!DG$3&lt;'Res Rent Roll'!$J30,'Res Rent Roll'!$H30*'Res Rent Roll'!$C30*(1+'Property Summary'!$L$18)^(Rents!DG$2-1),'Res Rent Roll'!$I30*'Res Rent Roll'!$C30*(1+'Property Summary'!$L$18)^(Rents!DG$2-1)))</f>
        <v/>
      </c>
      <c r="DH30" s="47" t="str">
        <f>IF('Res Rent Roll'!$B30="","",IF(Rents!DH$3&lt;'Res Rent Roll'!$J30,'Res Rent Roll'!$H30*'Res Rent Roll'!$C30*(1+'Property Summary'!$L$18)^(Rents!DH$2-1),'Res Rent Roll'!$I30*'Res Rent Roll'!$C30*(1+'Property Summary'!$L$18)^(Rents!DH$2-1)))</f>
        <v/>
      </c>
      <c r="DI30" s="47" t="str">
        <f>IF('Res Rent Roll'!$B30="","",IF(Rents!DI$3&lt;'Res Rent Roll'!$J30,'Res Rent Roll'!$H30*'Res Rent Roll'!$C30*(1+'Property Summary'!$L$18)^(Rents!DI$2-1),'Res Rent Roll'!$I30*'Res Rent Roll'!$C30*(1+'Property Summary'!$L$18)^(Rents!DI$2-1)))</f>
        <v/>
      </c>
      <c r="DJ30" s="47" t="str">
        <f>IF('Res Rent Roll'!$B30="","",IF(Rents!DJ$3&lt;'Res Rent Roll'!$J30,'Res Rent Roll'!$H30*'Res Rent Roll'!$C30*(1+'Property Summary'!$L$18)^(Rents!DJ$2-1),'Res Rent Roll'!$I30*'Res Rent Roll'!$C30*(1+'Property Summary'!$L$18)^(Rents!DJ$2-1)))</f>
        <v/>
      </c>
      <c r="DK30" s="47" t="str">
        <f>IF('Res Rent Roll'!$B30="","",IF(Rents!DK$3&lt;'Res Rent Roll'!$J30,'Res Rent Roll'!$H30*'Res Rent Roll'!$C30*(1+'Property Summary'!$L$18)^(Rents!DK$2-1),'Res Rent Roll'!$I30*'Res Rent Roll'!$C30*(1+'Property Summary'!$L$18)^(Rents!DK$2-1)))</f>
        <v/>
      </c>
      <c r="DL30" s="47" t="str">
        <f>IF('Res Rent Roll'!$B30="","",IF(Rents!DL$3&lt;'Res Rent Roll'!$J30,'Res Rent Roll'!$H30*'Res Rent Roll'!$C30*(1+'Property Summary'!$L$18)^(Rents!DL$2-1),'Res Rent Roll'!$I30*'Res Rent Roll'!$C30*(1+'Property Summary'!$L$18)^(Rents!DL$2-1)))</f>
        <v/>
      </c>
      <c r="DM30" s="47" t="str">
        <f>IF('Res Rent Roll'!$B30="","",IF(Rents!DM$3&lt;'Res Rent Roll'!$J30,'Res Rent Roll'!$H30*'Res Rent Roll'!$C30*(1+'Property Summary'!$L$18)^(Rents!DM$2-1),'Res Rent Roll'!$I30*'Res Rent Roll'!$C30*(1+'Property Summary'!$L$18)^(Rents!DM$2-1)))</f>
        <v/>
      </c>
      <c r="DN30" s="47" t="str">
        <f>IF('Res Rent Roll'!$B30="","",IF(Rents!DN$3&lt;'Res Rent Roll'!$J30,'Res Rent Roll'!$H30*'Res Rent Roll'!$C30*(1+'Property Summary'!$L$18)^(Rents!DN$2-1),'Res Rent Roll'!$I30*'Res Rent Roll'!$C30*(1+'Property Summary'!$L$18)^(Rents!DN$2-1)))</f>
        <v/>
      </c>
      <c r="DO30" s="47" t="str">
        <f>IF('Res Rent Roll'!$B30="","",IF(Rents!DO$3&lt;'Res Rent Roll'!$J30,'Res Rent Roll'!$H30*'Res Rent Roll'!$C30*(1+'Property Summary'!$L$18)^(Rents!DO$2-1),'Res Rent Roll'!$I30*'Res Rent Roll'!$C30*(1+'Property Summary'!$L$18)^(Rents!DO$2-1)))</f>
        <v/>
      </c>
      <c r="DP30" s="47" t="str">
        <f>IF('Res Rent Roll'!$B30="","",IF(Rents!DP$3&lt;'Res Rent Roll'!$J30,'Res Rent Roll'!$H30*'Res Rent Roll'!$C30*(1+'Property Summary'!$L$18)^(Rents!DP$2-1),'Res Rent Roll'!$I30*'Res Rent Roll'!$C30*(1+'Property Summary'!$L$18)^(Rents!DP$2-1)))</f>
        <v/>
      </c>
      <c r="DQ30" s="47" t="str">
        <f>IF('Res Rent Roll'!$B30="","",IF(Rents!DQ$3&lt;'Res Rent Roll'!$J30,'Res Rent Roll'!$H30*'Res Rent Roll'!$C30*(1+'Property Summary'!$L$18)^(Rents!DQ$2-1),'Res Rent Roll'!$I30*'Res Rent Roll'!$C30*(1+'Property Summary'!$L$18)^(Rents!DQ$2-1)))</f>
        <v/>
      </c>
      <c r="DR30" s="47" t="str">
        <f>IF('Res Rent Roll'!$B30="","",IF(Rents!DR$3&lt;'Res Rent Roll'!$J30,'Res Rent Roll'!$H30*'Res Rent Roll'!$C30*(1+'Property Summary'!$L$18)^(Rents!DR$2-1),'Res Rent Roll'!$I30*'Res Rent Roll'!$C30*(1+'Property Summary'!$L$18)^(Rents!DR$2-1)))</f>
        <v/>
      </c>
      <c r="DS30" s="47" t="str">
        <f>IF('Res Rent Roll'!$B30="","",IF(Rents!DS$3&lt;'Res Rent Roll'!$J30,'Res Rent Roll'!$H30*'Res Rent Roll'!$C30*(1+'Property Summary'!$L$18)^(Rents!DS$2-1),'Res Rent Roll'!$I30*'Res Rent Roll'!$C30*(1+'Property Summary'!$L$18)^(Rents!DS$2-1)))</f>
        <v/>
      </c>
      <c r="DT30" s="47" t="str">
        <f>IF('Res Rent Roll'!$B30="","",IF(Rents!DT$3&lt;'Res Rent Roll'!$J30,'Res Rent Roll'!$H30*'Res Rent Roll'!$C30*(1+'Property Summary'!$L$18)^(Rents!DT$2-1),'Res Rent Roll'!$I30*'Res Rent Roll'!$C30*(1+'Property Summary'!$L$18)^(Rents!DT$2-1)))</f>
        <v/>
      </c>
      <c r="DU30" s="47" t="str">
        <f>IF('Res Rent Roll'!$B30="","",IF(Rents!DU$3&lt;'Res Rent Roll'!$J30,'Res Rent Roll'!$H30*'Res Rent Roll'!$C30*(1+'Property Summary'!$L$18)^(Rents!DU$2-1),'Res Rent Roll'!$I30*'Res Rent Roll'!$C30*(1+'Property Summary'!$L$18)^(Rents!DU$2-1)))</f>
        <v/>
      </c>
      <c r="DV30" s="47" t="str">
        <f>IF('Res Rent Roll'!$B30="","",IF(Rents!DV$3&lt;'Res Rent Roll'!$J30,'Res Rent Roll'!$H30*'Res Rent Roll'!$C30*(1+'Property Summary'!$L$18)^(Rents!DV$2-1),'Res Rent Roll'!$I30*'Res Rent Roll'!$C30*(1+'Property Summary'!$L$18)^(Rents!DV$2-1)))</f>
        <v/>
      </c>
      <c r="DW30" s="47" t="str">
        <f>IF('Res Rent Roll'!$B30="","",IF(Rents!DW$3&lt;'Res Rent Roll'!$J30,'Res Rent Roll'!$H30*'Res Rent Roll'!$C30*(1+'Property Summary'!$L$18)^(Rents!DW$2-1),'Res Rent Roll'!$I30*'Res Rent Roll'!$C30*(1+'Property Summary'!$L$18)^(Rents!DW$2-1)))</f>
        <v/>
      </c>
      <c r="DX30" s="47" t="str">
        <f>IF('Res Rent Roll'!$B30="","",IF(Rents!DX$3&lt;'Res Rent Roll'!$J30,'Res Rent Roll'!$H30*'Res Rent Roll'!$C30*(1+'Property Summary'!$L$18)^(Rents!DX$2-1),'Res Rent Roll'!$I30*'Res Rent Roll'!$C30*(1+'Property Summary'!$L$18)^(Rents!DX$2-1)))</f>
        <v/>
      </c>
      <c r="DY30" s="47" t="str">
        <f>IF('Res Rent Roll'!$B30="","",IF(Rents!DY$3&lt;'Res Rent Roll'!$J30,'Res Rent Roll'!$H30*'Res Rent Roll'!$C30*(1+'Property Summary'!$L$18)^(Rents!DY$2-1),'Res Rent Roll'!$I30*'Res Rent Roll'!$C30*(1+'Property Summary'!$L$18)^(Rents!DY$2-1)))</f>
        <v/>
      </c>
      <c r="DZ30" s="47" t="str">
        <f>IF('Res Rent Roll'!$B30="","",IF(Rents!DZ$3&lt;'Res Rent Roll'!$J30,'Res Rent Roll'!$H30*'Res Rent Roll'!$C30*(1+'Property Summary'!$L$18)^(Rents!DZ$2-1),'Res Rent Roll'!$I30*'Res Rent Roll'!$C30*(1+'Property Summary'!$L$18)^(Rents!DZ$2-1)))</f>
        <v/>
      </c>
      <c r="EA30" s="47" t="str">
        <f>IF('Res Rent Roll'!$B30="","",IF(Rents!EA$3&lt;'Res Rent Roll'!$J30,'Res Rent Roll'!$H30*'Res Rent Roll'!$C30*(1+'Property Summary'!$L$18)^(Rents!EA$2-1),'Res Rent Roll'!$I30*'Res Rent Roll'!$C30*(1+'Property Summary'!$L$18)^(Rents!EA$2-1)))</f>
        <v/>
      </c>
      <c r="EB30" s="47" t="str">
        <f>IF('Res Rent Roll'!$B30="","",IF(Rents!EB$3&lt;'Res Rent Roll'!$J30,'Res Rent Roll'!$H30*'Res Rent Roll'!$C30*(1+'Property Summary'!$L$18)^(Rents!EB$2-1),'Res Rent Roll'!$I30*'Res Rent Roll'!$C30*(1+'Property Summary'!$L$18)^(Rents!EB$2-1)))</f>
        <v/>
      </c>
      <c r="EC30" s="47" t="str">
        <f>IF('Res Rent Roll'!$B30="","",IF(Rents!EC$3&lt;'Res Rent Roll'!$J30,'Res Rent Roll'!$H30*'Res Rent Roll'!$C30*(1+'Property Summary'!$L$18)^(Rents!EC$2-1),'Res Rent Roll'!$I30*'Res Rent Roll'!$C30*(1+'Property Summary'!$L$18)^(Rents!EC$2-1)))</f>
        <v/>
      </c>
      <c r="ED30" s="47" t="str">
        <f>IF('Res Rent Roll'!$B30="","",IF(Rents!ED$3&lt;'Res Rent Roll'!$J30,'Res Rent Roll'!$H30*'Res Rent Roll'!$C30*(1+'Property Summary'!$L$18)^(Rents!ED$2-1),'Res Rent Roll'!$I30*'Res Rent Roll'!$C30*(1+'Property Summary'!$L$18)^(Rents!ED$2-1)))</f>
        <v/>
      </c>
      <c r="EE30" s="47" t="str">
        <f>IF('Res Rent Roll'!$B30="","",IF(Rents!EE$3&lt;'Res Rent Roll'!$J30,'Res Rent Roll'!$H30*'Res Rent Roll'!$C30*(1+'Property Summary'!$L$18)^(Rents!EE$2-1),'Res Rent Roll'!$I30*'Res Rent Roll'!$C30*(1+'Property Summary'!$L$18)^(Rents!EE$2-1)))</f>
        <v/>
      </c>
      <c r="EF30" s="47" t="str">
        <f>IF('Res Rent Roll'!$B30="","",IF(Rents!EF$3&lt;'Res Rent Roll'!$J30,'Res Rent Roll'!$H30*'Res Rent Roll'!$C30*(1+'Property Summary'!$L$18)^(Rents!EF$2-1),'Res Rent Roll'!$I30*'Res Rent Roll'!$C30*(1+'Property Summary'!$L$18)^(Rents!EF$2-1)))</f>
        <v/>
      </c>
      <c r="EG30" s="47" t="str">
        <f>IF('Res Rent Roll'!$B30="","",IF(Rents!EG$3&lt;'Res Rent Roll'!$J30,'Res Rent Roll'!$H30*'Res Rent Roll'!$C30*(1+'Property Summary'!$L$18)^(Rents!EG$2-1),'Res Rent Roll'!$I30*'Res Rent Roll'!$C30*(1+'Property Summary'!$L$18)^(Rents!EG$2-1)))</f>
        <v/>
      </c>
      <c r="EH30" s="47" t="str">
        <f>IF('Res Rent Roll'!$B30="","",IF(Rents!EH$3&lt;'Res Rent Roll'!$J30,'Res Rent Roll'!$H30*'Res Rent Roll'!$C30*(1+'Property Summary'!$L$18)^(Rents!EH$2-1),'Res Rent Roll'!$I30*'Res Rent Roll'!$C30*(1+'Property Summary'!$L$18)^(Rents!EH$2-1)))</f>
        <v/>
      </c>
      <c r="EI30" s="47" t="str">
        <f>IF('Res Rent Roll'!$B30="","",IF(Rents!EI$3&lt;'Res Rent Roll'!$J30,'Res Rent Roll'!$H30*'Res Rent Roll'!$C30*(1+'Property Summary'!$L$18)^(Rents!EI$2-1),'Res Rent Roll'!$I30*'Res Rent Roll'!$C30*(1+'Property Summary'!$L$18)^(Rents!EI$2-1)))</f>
        <v/>
      </c>
      <c r="EJ30" s="47" t="str">
        <f>IF('Res Rent Roll'!$B30="","",IF(Rents!EJ$3&lt;'Res Rent Roll'!$J30,'Res Rent Roll'!$H30*'Res Rent Roll'!$C30*(1+'Property Summary'!$L$18)^(Rents!EJ$2-1),'Res Rent Roll'!$I30*'Res Rent Roll'!$C30*(1+'Property Summary'!$L$18)^(Rents!EJ$2-1)))</f>
        <v/>
      </c>
      <c r="EK30" s="47" t="str">
        <f>IF('Res Rent Roll'!$B30="","",IF(Rents!EK$3&lt;'Res Rent Roll'!$J30,'Res Rent Roll'!$H30*'Res Rent Roll'!$C30*(1+'Property Summary'!$L$18)^(Rents!EK$2-1),'Res Rent Roll'!$I30*'Res Rent Roll'!$C30*(1+'Property Summary'!$L$18)^(Rents!EK$2-1)))</f>
        <v/>
      </c>
      <c r="EL30" s="47" t="str">
        <f>IF('Res Rent Roll'!$B30="","",IF(Rents!EL$3&lt;'Res Rent Roll'!$J30,'Res Rent Roll'!$H30*'Res Rent Roll'!$C30*(1+'Property Summary'!$L$18)^(Rents!EL$2-1),'Res Rent Roll'!$I30*'Res Rent Roll'!$C30*(1+'Property Summary'!$L$18)^(Rents!EL$2-1)))</f>
        <v/>
      </c>
      <c r="EM30" s="47" t="str">
        <f>IF('Res Rent Roll'!$B30="","",IF(Rents!EM$3&lt;'Res Rent Roll'!$J30,'Res Rent Roll'!$H30*'Res Rent Roll'!$C30*(1+'Property Summary'!$L$18)^(Rents!EM$2-1),'Res Rent Roll'!$I30*'Res Rent Roll'!$C30*(1+'Property Summary'!$L$18)^(Rents!EM$2-1)))</f>
        <v/>
      </c>
      <c r="EN30" s="47" t="str">
        <f>IF('Res Rent Roll'!$B30="","",IF(Rents!EN$3&lt;'Res Rent Roll'!$J30,'Res Rent Roll'!$H30*'Res Rent Roll'!$C30*(1+'Property Summary'!$L$18)^(Rents!EN$2-1),'Res Rent Roll'!$I30*'Res Rent Roll'!$C30*(1+'Property Summary'!$L$18)^(Rents!EN$2-1)))</f>
        <v/>
      </c>
      <c r="EO30" s="47" t="str">
        <f>IF('Res Rent Roll'!$B30="","",IF(Rents!EO$3&lt;'Res Rent Roll'!$J30,'Res Rent Roll'!$H30*'Res Rent Roll'!$C30*(1+'Property Summary'!$L$18)^(Rents!EO$2-1),'Res Rent Roll'!$I30*'Res Rent Roll'!$C30*(1+'Property Summary'!$L$18)^(Rents!EO$2-1)))</f>
        <v/>
      </c>
      <c r="EP30" s="47" t="str">
        <f>IF('Res Rent Roll'!$B30="","",IF(Rents!EP$3&lt;'Res Rent Roll'!$J30,'Res Rent Roll'!$H30*'Res Rent Roll'!$C30*(1+'Property Summary'!$L$18)^(Rents!EP$2-1),'Res Rent Roll'!$I30*'Res Rent Roll'!$C30*(1+'Property Summary'!$L$18)^(Rents!EP$2-1)))</f>
        <v/>
      </c>
      <c r="EQ30" s="47" t="str">
        <f>IF('Res Rent Roll'!$B30="","",IF(Rents!EQ$3&lt;'Res Rent Roll'!$J30,'Res Rent Roll'!$H30*'Res Rent Roll'!$C30*(1+'Property Summary'!$L$18)^(Rents!EQ$2-1),'Res Rent Roll'!$I30*'Res Rent Roll'!$C30*(1+'Property Summary'!$L$18)^(Rents!EQ$2-1)))</f>
        <v/>
      </c>
      <c r="ER30" s="47" t="str">
        <f>IF('Res Rent Roll'!$B30="","",IF(Rents!ER$3&lt;'Res Rent Roll'!$J30,'Res Rent Roll'!$H30*'Res Rent Roll'!$C30*(1+'Property Summary'!$L$18)^(Rents!ER$2-1),'Res Rent Roll'!$I30*'Res Rent Roll'!$C30*(1+'Property Summary'!$L$18)^(Rents!ER$2-1)))</f>
        <v/>
      </c>
      <c r="ES30" s="47" t="str">
        <f>IF('Res Rent Roll'!$B30="","",IF(Rents!ES$3&lt;'Res Rent Roll'!$J30,'Res Rent Roll'!$H30*'Res Rent Roll'!$C30*(1+'Property Summary'!$L$18)^(Rents!ES$2-1),'Res Rent Roll'!$I30*'Res Rent Roll'!$C30*(1+'Property Summary'!$L$18)^(Rents!ES$2-1)))</f>
        <v/>
      </c>
      <c r="ET30" s="47" t="str">
        <f>IF('Res Rent Roll'!$B30="","",IF(Rents!ET$3&lt;'Res Rent Roll'!$J30,'Res Rent Roll'!$H30*'Res Rent Roll'!$C30*(1+'Property Summary'!$L$18)^(Rents!ET$2-1),'Res Rent Roll'!$I30*'Res Rent Roll'!$C30*(1+'Property Summary'!$L$18)^(Rents!ET$2-1)))</f>
        <v/>
      </c>
      <c r="EU30" s="47" t="str">
        <f>IF('Res Rent Roll'!$B30="","",IF(Rents!EU$3&lt;'Res Rent Roll'!$J30,'Res Rent Roll'!$H30*'Res Rent Roll'!$C30*(1+'Property Summary'!$L$18)^(Rents!EU$2-1),'Res Rent Roll'!$I30*'Res Rent Roll'!$C30*(1+'Property Summary'!$L$18)^(Rents!EU$2-1)))</f>
        <v/>
      </c>
      <c r="EV30" s="47" t="str">
        <f>IF('Res Rent Roll'!$B30="","",IF(Rents!EV$3&lt;'Res Rent Roll'!$J30,'Res Rent Roll'!$H30*'Res Rent Roll'!$C30*(1+'Property Summary'!$L$18)^(Rents!EV$2-1),'Res Rent Roll'!$I30*'Res Rent Roll'!$C30*(1+'Property Summary'!$L$18)^(Rents!EV$2-1)))</f>
        <v/>
      </c>
      <c r="EW30" s="47" t="str">
        <f>IF('Res Rent Roll'!$B30="","",IF(Rents!EW$3&lt;'Res Rent Roll'!$J30,'Res Rent Roll'!$H30*'Res Rent Roll'!$C30*(1+'Property Summary'!$L$18)^(Rents!EW$2-1),'Res Rent Roll'!$I30*'Res Rent Roll'!$C30*(1+'Property Summary'!$L$18)^(Rents!EW$2-1)))</f>
        <v/>
      </c>
      <c r="EX30" s="47" t="str">
        <f>IF('Res Rent Roll'!$B30="","",IF(Rents!EX$3&lt;'Res Rent Roll'!$J30,'Res Rent Roll'!$H30*'Res Rent Roll'!$C30*(1+'Property Summary'!$L$18)^(Rents!EX$2-1),'Res Rent Roll'!$I30*'Res Rent Roll'!$C30*(1+'Property Summary'!$L$18)^(Rents!EX$2-1)))</f>
        <v/>
      </c>
      <c r="EY30" s="47" t="str">
        <f>IF('Res Rent Roll'!$B30="","",IF(Rents!EY$3&lt;'Res Rent Roll'!$J30,'Res Rent Roll'!$H30*'Res Rent Roll'!$C30*(1+'Property Summary'!$L$18)^(Rents!EY$2-1),'Res Rent Roll'!$I30*'Res Rent Roll'!$C30*(1+'Property Summary'!$L$18)^(Rents!EY$2-1)))</f>
        <v/>
      </c>
      <c r="EZ30" s="47" t="str">
        <f>IF('Res Rent Roll'!$B30="","",IF(Rents!EZ$3&lt;'Res Rent Roll'!$J30,'Res Rent Roll'!$H30*'Res Rent Roll'!$C30*(1+'Property Summary'!$L$18)^(Rents!EZ$2-1),'Res Rent Roll'!$I30*'Res Rent Roll'!$C30*(1+'Property Summary'!$L$18)^(Rents!EZ$2-1)))</f>
        <v/>
      </c>
      <c r="FA30" s="47" t="str">
        <f>IF('Res Rent Roll'!$B30="","",IF(Rents!FA$3&lt;'Res Rent Roll'!$J30,'Res Rent Roll'!$H30*'Res Rent Roll'!$C30*(1+'Property Summary'!$L$18)^(Rents!FA$2-1),'Res Rent Roll'!$I30*'Res Rent Roll'!$C30*(1+'Property Summary'!$L$18)^(Rents!FA$2-1)))</f>
        <v/>
      </c>
      <c r="FB30" s="47" t="str">
        <f>IF('Res Rent Roll'!$B30="","",IF(Rents!FB$3&lt;'Res Rent Roll'!$J30,'Res Rent Roll'!$H30*'Res Rent Roll'!$C30*(1+'Property Summary'!$L$18)^(Rents!FB$2-1),'Res Rent Roll'!$I30*'Res Rent Roll'!$C30*(1+'Property Summary'!$L$18)^(Rents!FB$2-1)))</f>
        <v/>
      </c>
      <c r="FC30" s="47" t="str">
        <f>IF('Res Rent Roll'!$B30="","",IF(Rents!FC$3&lt;'Res Rent Roll'!$J30,'Res Rent Roll'!$H30*'Res Rent Roll'!$C30*(1+'Property Summary'!$L$18)^(Rents!FC$2-1),'Res Rent Roll'!$I30*'Res Rent Roll'!$C30*(1+'Property Summary'!$L$18)^(Rents!FC$2-1)))</f>
        <v/>
      </c>
      <c r="FD30" s="47" t="str">
        <f>IF('Res Rent Roll'!$B30="","",IF(Rents!FD$3&lt;'Res Rent Roll'!$J30,'Res Rent Roll'!$H30*'Res Rent Roll'!$C30*(1+'Property Summary'!$L$18)^(Rents!FD$2-1),'Res Rent Roll'!$I30*'Res Rent Roll'!$C30*(1+'Property Summary'!$L$18)^(Rents!FD$2-1)))</f>
        <v/>
      </c>
      <c r="FE30" s="47" t="str">
        <f>IF('Res Rent Roll'!$B30="","",IF(Rents!FE$3&lt;'Res Rent Roll'!$J30,'Res Rent Roll'!$H30*'Res Rent Roll'!$C30*(1+'Property Summary'!$L$18)^(Rents!FE$2-1),'Res Rent Roll'!$I30*'Res Rent Roll'!$C30*(1+'Property Summary'!$L$18)^(Rents!FE$2-1)))</f>
        <v/>
      </c>
      <c r="FF30" s="47" t="str">
        <f>IF('Res Rent Roll'!$B30="","",IF(Rents!FF$3&lt;'Res Rent Roll'!$J30,'Res Rent Roll'!$H30*'Res Rent Roll'!$C30*(1+'Property Summary'!$L$18)^(Rents!FF$2-1),'Res Rent Roll'!$I30*'Res Rent Roll'!$C30*(1+'Property Summary'!$L$18)^(Rents!FF$2-1)))</f>
        <v/>
      </c>
      <c r="FG30" s="47" t="str">
        <f>IF('Res Rent Roll'!$B30="","",IF(Rents!FG$3&lt;'Res Rent Roll'!$J30,'Res Rent Roll'!$H30*'Res Rent Roll'!$C30*(1+'Property Summary'!$L$18)^(Rents!FG$2-1),'Res Rent Roll'!$I30*'Res Rent Roll'!$C30*(1+'Property Summary'!$L$18)^(Rents!FG$2-1)))</f>
        <v/>
      </c>
      <c r="FH30" s="47" t="str">
        <f>IF('Res Rent Roll'!$B30="","",IF(Rents!FH$3&lt;'Res Rent Roll'!$J30,'Res Rent Roll'!$H30*'Res Rent Roll'!$C30*(1+'Property Summary'!$L$18)^(Rents!FH$2-1),'Res Rent Roll'!$I30*'Res Rent Roll'!$C30*(1+'Property Summary'!$L$18)^(Rents!FH$2-1)))</f>
        <v/>
      </c>
      <c r="FI30" s="47" t="str">
        <f>IF('Res Rent Roll'!$B30="","",IF(Rents!FI$3&lt;'Res Rent Roll'!$J30,'Res Rent Roll'!$H30*'Res Rent Roll'!$C30*(1+'Property Summary'!$L$18)^(Rents!FI$2-1),'Res Rent Roll'!$I30*'Res Rent Roll'!$C30*(1+'Property Summary'!$L$18)^(Rents!FI$2-1)))</f>
        <v/>
      </c>
      <c r="FJ30" s="47" t="str">
        <f>IF('Res Rent Roll'!$B30="","",IF(Rents!FJ$3&lt;'Res Rent Roll'!$J30,'Res Rent Roll'!$H30*'Res Rent Roll'!$C30*(1+'Property Summary'!$L$18)^(Rents!FJ$2-1),'Res Rent Roll'!$I30*'Res Rent Roll'!$C30*(1+'Property Summary'!$L$18)^(Rents!FJ$2-1)))</f>
        <v/>
      </c>
      <c r="FK30" s="47" t="str">
        <f>IF('Res Rent Roll'!$B30="","",IF(Rents!FK$3&lt;'Res Rent Roll'!$J30,'Res Rent Roll'!$H30*'Res Rent Roll'!$C30*(1+'Property Summary'!$L$18)^(Rents!FK$2-1),'Res Rent Roll'!$I30*'Res Rent Roll'!$C30*(1+'Property Summary'!$L$18)^(Rents!FK$2-1)))</f>
        <v/>
      </c>
      <c r="FL30" s="47" t="str">
        <f>IF('Res Rent Roll'!$B30="","",IF(Rents!FL$3&lt;'Res Rent Roll'!$J30,'Res Rent Roll'!$H30*'Res Rent Roll'!$C30*(1+'Property Summary'!$L$18)^(Rents!FL$2-1),'Res Rent Roll'!$I30*'Res Rent Roll'!$C30*(1+'Property Summary'!$L$18)^(Rents!FL$2-1)))</f>
        <v/>
      </c>
      <c r="FM30" s="47" t="str">
        <f>IF('Res Rent Roll'!$B30="","",IF(Rents!FM$3&lt;'Res Rent Roll'!$J30,'Res Rent Roll'!$H30*'Res Rent Roll'!$C30*(1+'Property Summary'!$L$18)^(Rents!FM$2-1),'Res Rent Roll'!$I30*'Res Rent Roll'!$C30*(1+'Property Summary'!$L$18)^(Rents!FM$2-1)))</f>
        <v/>
      </c>
      <c r="FN30" s="47" t="str">
        <f>IF('Res Rent Roll'!$B30="","",IF(Rents!FN$3&lt;'Res Rent Roll'!$J30,'Res Rent Roll'!$H30*'Res Rent Roll'!$C30*(1+'Property Summary'!$L$18)^(Rents!FN$2-1),'Res Rent Roll'!$I30*'Res Rent Roll'!$C30*(1+'Property Summary'!$L$18)^(Rents!FN$2-1)))</f>
        <v/>
      </c>
      <c r="FO30" s="47" t="str">
        <f>IF('Res Rent Roll'!$B30="","",IF(Rents!FO$3&lt;'Res Rent Roll'!$J30,'Res Rent Roll'!$H30*'Res Rent Roll'!$C30*(1+'Property Summary'!$L$18)^(Rents!FO$2-1),'Res Rent Roll'!$I30*'Res Rent Roll'!$C30*(1+'Property Summary'!$L$18)^(Rents!FO$2-1)))</f>
        <v/>
      </c>
      <c r="FP30" s="47" t="str">
        <f>IF('Res Rent Roll'!$B30="","",IF(Rents!FP$3&lt;'Res Rent Roll'!$J30,'Res Rent Roll'!$H30*'Res Rent Roll'!$C30*(1+'Property Summary'!$L$18)^(Rents!FP$2-1),'Res Rent Roll'!$I30*'Res Rent Roll'!$C30*(1+'Property Summary'!$L$18)^(Rents!FP$2-1)))</f>
        <v/>
      </c>
      <c r="FQ30" s="47" t="str">
        <f>IF('Res Rent Roll'!$B30="","",IF(Rents!FQ$3&lt;'Res Rent Roll'!$J30,'Res Rent Roll'!$H30*'Res Rent Roll'!$C30*(1+'Property Summary'!$L$18)^(Rents!FQ$2-1),'Res Rent Roll'!$I30*'Res Rent Roll'!$C30*(1+'Property Summary'!$L$18)^(Rents!FQ$2-1)))</f>
        <v/>
      </c>
      <c r="FR30" s="47" t="str">
        <f>IF('Res Rent Roll'!$B30="","",IF(Rents!FR$3&lt;'Res Rent Roll'!$J30,'Res Rent Roll'!$H30*'Res Rent Roll'!$C30*(1+'Property Summary'!$L$18)^(Rents!FR$2-1),'Res Rent Roll'!$I30*'Res Rent Roll'!$C30*(1+'Property Summary'!$L$18)^(Rents!FR$2-1)))</f>
        <v/>
      </c>
      <c r="FS30" s="47" t="str">
        <f>IF('Res Rent Roll'!$B30="","",IF(Rents!FS$3&lt;'Res Rent Roll'!$J30,'Res Rent Roll'!$H30*'Res Rent Roll'!$C30*(1+'Property Summary'!$L$18)^(Rents!FS$2-1),'Res Rent Roll'!$I30*'Res Rent Roll'!$C30*(1+'Property Summary'!$L$18)^(Rents!FS$2-1)))</f>
        <v/>
      </c>
      <c r="FT30" s="47" t="str">
        <f>IF('Res Rent Roll'!$B30="","",IF(Rents!FT$3&lt;'Res Rent Roll'!$J30,'Res Rent Roll'!$H30*'Res Rent Roll'!$C30*(1+'Property Summary'!$L$18)^(Rents!FT$2-1),'Res Rent Roll'!$I30*'Res Rent Roll'!$C30*(1+'Property Summary'!$L$18)^(Rents!FT$2-1)))</f>
        <v/>
      </c>
      <c r="FU30" s="47" t="str">
        <f>IF('Res Rent Roll'!$B30="","",IF(Rents!FU$3&lt;'Res Rent Roll'!$J30,'Res Rent Roll'!$H30*'Res Rent Roll'!$C30*(1+'Property Summary'!$L$18)^(Rents!FU$2-1),'Res Rent Roll'!$I30*'Res Rent Roll'!$C30*(1+'Property Summary'!$L$18)^(Rents!FU$2-1)))</f>
        <v/>
      </c>
      <c r="FV30" s="47" t="str">
        <f>IF('Res Rent Roll'!$B30="","",IF(Rents!FV$3&lt;'Res Rent Roll'!$J30,'Res Rent Roll'!$H30*'Res Rent Roll'!$C30*(1+'Property Summary'!$L$18)^(Rents!FV$2-1),'Res Rent Roll'!$I30*'Res Rent Roll'!$C30*(1+'Property Summary'!$L$18)^(Rents!FV$2-1)))</f>
        <v/>
      </c>
      <c r="FW30" s="47" t="str">
        <f>IF('Res Rent Roll'!$B30="","",IF(Rents!FW$3&lt;'Res Rent Roll'!$J30,'Res Rent Roll'!$H30*'Res Rent Roll'!$C30*(1+'Property Summary'!$L$18)^(Rents!FW$2-1),'Res Rent Roll'!$I30*'Res Rent Roll'!$C30*(1+'Property Summary'!$L$18)^(Rents!FW$2-1)))</f>
        <v/>
      </c>
      <c r="FX30" s="47" t="str">
        <f>IF('Res Rent Roll'!$B30="","",IF(Rents!FX$3&lt;'Res Rent Roll'!$J30,'Res Rent Roll'!$H30*'Res Rent Roll'!$C30*(1+'Property Summary'!$L$18)^(Rents!FX$2-1),'Res Rent Roll'!$I30*'Res Rent Roll'!$C30*(1+'Property Summary'!$L$18)^(Rents!FX$2-1)))</f>
        <v/>
      </c>
      <c r="FY30" s="47" t="str">
        <f>IF('Res Rent Roll'!$B30="","",IF(Rents!FY$3&lt;'Res Rent Roll'!$J30,'Res Rent Roll'!$H30*'Res Rent Roll'!$C30*(1+'Property Summary'!$L$18)^(Rents!FY$2-1),'Res Rent Roll'!$I30*'Res Rent Roll'!$C30*(1+'Property Summary'!$L$18)^(Rents!FY$2-1)))</f>
        <v/>
      </c>
      <c r="FZ30" s="47" t="str">
        <f>IF('Res Rent Roll'!$B30="","",IF(Rents!FZ$3&lt;'Res Rent Roll'!$J30,'Res Rent Roll'!$H30*'Res Rent Roll'!$C30*(1+'Property Summary'!$L$18)^(Rents!FZ$2-1),'Res Rent Roll'!$I30*'Res Rent Roll'!$C30*(1+'Property Summary'!$L$18)^(Rents!FZ$2-1)))</f>
        <v/>
      </c>
      <c r="GA30" s="48" t="str">
        <f>IF('Res Rent Roll'!$B30="","",IF(Rents!GA$3&lt;'Res Rent Roll'!$J30,'Res Rent Roll'!$H30*'Res Rent Roll'!$C30*(1+'Property Summary'!$L$18)^(Rents!GA$2-1),'Res Rent Roll'!$I30*'Res Rent Roll'!$C30*(1+'Property Summary'!$L$18)^(Rents!GA$2-1)))</f>
        <v/>
      </c>
    </row>
    <row r="31" spans="2:183" x14ac:dyDescent="0.3">
      <c r="B31" s="42" t="str">
        <f>IF('Res Rent Roll'!$B31="","",'Res Rent Roll'!$B31)</f>
        <v/>
      </c>
      <c r="C31" s="43"/>
      <c r="D31" s="47" t="str">
        <f>IF('Res Rent Roll'!$B31="","",IF(Rents!D$3&lt;'Res Rent Roll'!$J31,'Res Rent Roll'!$H31*'Res Rent Roll'!$C31*(1+'Property Summary'!$L$18)^(Rents!D$2-1),'Res Rent Roll'!$I31*'Res Rent Roll'!$C31*(1+'Property Summary'!$L$18)^(Rents!D$2-1)))</f>
        <v/>
      </c>
      <c r="E31" s="47" t="str">
        <f>IF('Res Rent Roll'!$B31="","",IF(Rents!E$3&lt;'Res Rent Roll'!$J31,'Res Rent Roll'!$H31*'Res Rent Roll'!$C31*(1+'Property Summary'!$L$18)^(Rents!E$2-1),'Res Rent Roll'!$I31*'Res Rent Roll'!$C31*(1+'Property Summary'!$L$18)^(Rents!E$2-1)))</f>
        <v/>
      </c>
      <c r="F31" s="47" t="str">
        <f>IF('Res Rent Roll'!$B31="","",IF(Rents!F$3&lt;'Res Rent Roll'!$J31,'Res Rent Roll'!$H31*'Res Rent Roll'!$C31*(1+'Property Summary'!$L$18)^(Rents!F$2-1),'Res Rent Roll'!$I31*'Res Rent Roll'!$C31*(1+'Property Summary'!$L$18)^(Rents!F$2-1)))</f>
        <v/>
      </c>
      <c r="G31" s="47" t="str">
        <f>IF('Res Rent Roll'!$B31="","",IF(Rents!G$3&lt;'Res Rent Roll'!$J31,'Res Rent Roll'!$H31*'Res Rent Roll'!$C31*(1+'Property Summary'!$L$18)^(Rents!G$2-1),'Res Rent Roll'!$I31*'Res Rent Roll'!$C31*(1+'Property Summary'!$L$18)^(Rents!G$2-1)))</f>
        <v/>
      </c>
      <c r="H31" s="47" t="str">
        <f>IF('Res Rent Roll'!$B31="","",IF(Rents!H$3&lt;'Res Rent Roll'!$J31,'Res Rent Roll'!$H31*'Res Rent Roll'!$C31*(1+'Property Summary'!$L$18)^(Rents!H$2-1),'Res Rent Roll'!$I31*'Res Rent Roll'!$C31*(1+'Property Summary'!$L$18)^(Rents!H$2-1)))</f>
        <v/>
      </c>
      <c r="I31" s="47" t="str">
        <f>IF('Res Rent Roll'!$B31="","",IF(Rents!I$3&lt;'Res Rent Roll'!$J31,'Res Rent Roll'!$H31*'Res Rent Roll'!$C31*(1+'Property Summary'!$L$18)^(Rents!I$2-1),'Res Rent Roll'!$I31*'Res Rent Roll'!$C31*(1+'Property Summary'!$L$18)^(Rents!I$2-1)))</f>
        <v/>
      </c>
      <c r="J31" s="47" t="str">
        <f>IF('Res Rent Roll'!$B31="","",IF(Rents!J$3&lt;'Res Rent Roll'!$J31,'Res Rent Roll'!$H31*'Res Rent Roll'!$C31*(1+'Property Summary'!$L$18)^(Rents!J$2-1),'Res Rent Roll'!$I31*'Res Rent Roll'!$C31*(1+'Property Summary'!$L$18)^(Rents!J$2-1)))</f>
        <v/>
      </c>
      <c r="K31" s="47" t="str">
        <f>IF('Res Rent Roll'!$B31="","",IF(Rents!K$3&lt;'Res Rent Roll'!$J31,'Res Rent Roll'!$H31*'Res Rent Roll'!$C31*(1+'Property Summary'!$L$18)^(Rents!K$2-1),'Res Rent Roll'!$I31*'Res Rent Roll'!$C31*(1+'Property Summary'!$L$18)^(Rents!K$2-1)))</f>
        <v/>
      </c>
      <c r="L31" s="47" t="str">
        <f>IF('Res Rent Roll'!$B31="","",IF(Rents!L$3&lt;'Res Rent Roll'!$J31,'Res Rent Roll'!$H31*'Res Rent Roll'!$C31*(1+'Property Summary'!$L$18)^(Rents!L$2-1),'Res Rent Roll'!$I31*'Res Rent Roll'!$C31*(1+'Property Summary'!$L$18)^(Rents!L$2-1)))</f>
        <v/>
      </c>
      <c r="M31" s="47" t="str">
        <f>IF('Res Rent Roll'!$B31="","",IF(Rents!M$3&lt;'Res Rent Roll'!$J31,'Res Rent Roll'!$H31*'Res Rent Roll'!$C31*(1+'Property Summary'!$L$18)^(Rents!M$2-1),'Res Rent Roll'!$I31*'Res Rent Roll'!$C31*(1+'Property Summary'!$L$18)^(Rents!M$2-1)))</f>
        <v/>
      </c>
      <c r="N31" s="47" t="str">
        <f>IF('Res Rent Roll'!$B31="","",IF(Rents!N$3&lt;'Res Rent Roll'!$J31,'Res Rent Roll'!$H31*'Res Rent Roll'!$C31*(1+'Property Summary'!$L$18)^(Rents!N$2-1),'Res Rent Roll'!$I31*'Res Rent Roll'!$C31*(1+'Property Summary'!$L$18)^(Rents!N$2-1)))</f>
        <v/>
      </c>
      <c r="O31" s="47" t="str">
        <f>IF('Res Rent Roll'!$B31="","",IF(Rents!O$3&lt;'Res Rent Roll'!$J31,'Res Rent Roll'!$H31*'Res Rent Roll'!$C31*(1+'Property Summary'!$L$18)^(Rents!O$2-1),'Res Rent Roll'!$I31*'Res Rent Roll'!$C31*(1+'Property Summary'!$L$18)^(Rents!O$2-1)))</f>
        <v/>
      </c>
      <c r="P31" s="47" t="str">
        <f>IF('Res Rent Roll'!$B31="","",IF(Rents!P$3&lt;'Res Rent Roll'!$J31,'Res Rent Roll'!$H31*'Res Rent Roll'!$C31*(1+'Property Summary'!$L$18)^(Rents!P$2-1),'Res Rent Roll'!$I31*'Res Rent Roll'!$C31*(1+'Property Summary'!$L$18)^(Rents!P$2-1)))</f>
        <v/>
      </c>
      <c r="Q31" s="47" t="str">
        <f>IF('Res Rent Roll'!$B31="","",IF(Rents!Q$3&lt;'Res Rent Roll'!$J31,'Res Rent Roll'!$H31*'Res Rent Roll'!$C31*(1+'Property Summary'!$L$18)^(Rents!Q$2-1),'Res Rent Roll'!$I31*'Res Rent Roll'!$C31*(1+'Property Summary'!$L$18)^(Rents!Q$2-1)))</f>
        <v/>
      </c>
      <c r="R31" s="47" t="str">
        <f>IF('Res Rent Roll'!$B31="","",IF(Rents!R$3&lt;'Res Rent Roll'!$J31,'Res Rent Roll'!$H31*'Res Rent Roll'!$C31*(1+'Property Summary'!$L$18)^(Rents!R$2-1),'Res Rent Roll'!$I31*'Res Rent Roll'!$C31*(1+'Property Summary'!$L$18)^(Rents!R$2-1)))</f>
        <v/>
      </c>
      <c r="S31" s="47" t="str">
        <f>IF('Res Rent Roll'!$B31="","",IF(Rents!S$3&lt;'Res Rent Roll'!$J31,'Res Rent Roll'!$H31*'Res Rent Roll'!$C31*(1+'Property Summary'!$L$18)^(Rents!S$2-1),'Res Rent Roll'!$I31*'Res Rent Roll'!$C31*(1+'Property Summary'!$L$18)^(Rents!S$2-1)))</f>
        <v/>
      </c>
      <c r="T31" s="47" t="str">
        <f>IF('Res Rent Roll'!$B31="","",IF(Rents!T$3&lt;'Res Rent Roll'!$J31,'Res Rent Roll'!$H31*'Res Rent Roll'!$C31*(1+'Property Summary'!$L$18)^(Rents!T$2-1),'Res Rent Roll'!$I31*'Res Rent Roll'!$C31*(1+'Property Summary'!$L$18)^(Rents!T$2-1)))</f>
        <v/>
      </c>
      <c r="U31" s="47" t="str">
        <f>IF('Res Rent Roll'!$B31="","",IF(Rents!U$3&lt;'Res Rent Roll'!$J31,'Res Rent Roll'!$H31*'Res Rent Roll'!$C31*(1+'Property Summary'!$L$18)^(Rents!U$2-1),'Res Rent Roll'!$I31*'Res Rent Roll'!$C31*(1+'Property Summary'!$L$18)^(Rents!U$2-1)))</f>
        <v/>
      </c>
      <c r="V31" s="47" t="str">
        <f>IF('Res Rent Roll'!$B31="","",IF(Rents!V$3&lt;'Res Rent Roll'!$J31,'Res Rent Roll'!$H31*'Res Rent Roll'!$C31*(1+'Property Summary'!$L$18)^(Rents!V$2-1),'Res Rent Roll'!$I31*'Res Rent Roll'!$C31*(1+'Property Summary'!$L$18)^(Rents!V$2-1)))</f>
        <v/>
      </c>
      <c r="W31" s="47" t="str">
        <f>IF('Res Rent Roll'!$B31="","",IF(Rents!W$3&lt;'Res Rent Roll'!$J31,'Res Rent Roll'!$H31*'Res Rent Roll'!$C31*(1+'Property Summary'!$L$18)^(Rents!W$2-1),'Res Rent Roll'!$I31*'Res Rent Roll'!$C31*(1+'Property Summary'!$L$18)^(Rents!W$2-1)))</f>
        <v/>
      </c>
      <c r="X31" s="47" t="str">
        <f>IF('Res Rent Roll'!$B31="","",IF(Rents!X$3&lt;'Res Rent Roll'!$J31,'Res Rent Roll'!$H31*'Res Rent Roll'!$C31*(1+'Property Summary'!$L$18)^(Rents!X$2-1),'Res Rent Roll'!$I31*'Res Rent Roll'!$C31*(1+'Property Summary'!$L$18)^(Rents!X$2-1)))</f>
        <v/>
      </c>
      <c r="Y31" s="47" t="str">
        <f>IF('Res Rent Roll'!$B31="","",IF(Rents!Y$3&lt;'Res Rent Roll'!$J31,'Res Rent Roll'!$H31*'Res Rent Roll'!$C31*(1+'Property Summary'!$L$18)^(Rents!Y$2-1),'Res Rent Roll'!$I31*'Res Rent Roll'!$C31*(1+'Property Summary'!$L$18)^(Rents!Y$2-1)))</f>
        <v/>
      </c>
      <c r="Z31" s="47" t="str">
        <f>IF('Res Rent Roll'!$B31="","",IF(Rents!Z$3&lt;'Res Rent Roll'!$J31,'Res Rent Roll'!$H31*'Res Rent Roll'!$C31*(1+'Property Summary'!$L$18)^(Rents!Z$2-1),'Res Rent Roll'!$I31*'Res Rent Roll'!$C31*(1+'Property Summary'!$L$18)^(Rents!Z$2-1)))</f>
        <v/>
      </c>
      <c r="AA31" s="47" t="str">
        <f>IF('Res Rent Roll'!$B31="","",IF(Rents!AA$3&lt;'Res Rent Roll'!$J31,'Res Rent Roll'!$H31*'Res Rent Roll'!$C31*(1+'Property Summary'!$L$18)^(Rents!AA$2-1),'Res Rent Roll'!$I31*'Res Rent Roll'!$C31*(1+'Property Summary'!$L$18)^(Rents!AA$2-1)))</f>
        <v/>
      </c>
      <c r="AB31" s="47" t="str">
        <f>IF('Res Rent Roll'!$B31="","",IF(Rents!AB$3&lt;'Res Rent Roll'!$J31,'Res Rent Roll'!$H31*'Res Rent Roll'!$C31*(1+'Property Summary'!$L$18)^(Rents!AB$2-1),'Res Rent Roll'!$I31*'Res Rent Roll'!$C31*(1+'Property Summary'!$L$18)^(Rents!AB$2-1)))</f>
        <v/>
      </c>
      <c r="AC31" s="47" t="str">
        <f>IF('Res Rent Roll'!$B31="","",IF(Rents!AC$3&lt;'Res Rent Roll'!$J31,'Res Rent Roll'!$H31*'Res Rent Roll'!$C31*(1+'Property Summary'!$L$18)^(Rents!AC$2-1),'Res Rent Roll'!$I31*'Res Rent Roll'!$C31*(1+'Property Summary'!$L$18)^(Rents!AC$2-1)))</f>
        <v/>
      </c>
      <c r="AD31" s="47" t="str">
        <f>IF('Res Rent Roll'!$B31="","",IF(Rents!AD$3&lt;'Res Rent Roll'!$J31,'Res Rent Roll'!$H31*'Res Rent Roll'!$C31*(1+'Property Summary'!$L$18)^(Rents!AD$2-1),'Res Rent Roll'!$I31*'Res Rent Roll'!$C31*(1+'Property Summary'!$L$18)^(Rents!AD$2-1)))</f>
        <v/>
      </c>
      <c r="AE31" s="47" t="str">
        <f>IF('Res Rent Roll'!$B31="","",IF(Rents!AE$3&lt;'Res Rent Roll'!$J31,'Res Rent Roll'!$H31*'Res Rent Roll'!$C31*(1+'Property Summary'!$L$18)^(Rents!AE$2-1),'Res Rent Roll'!$I31*'Res Rent Roll'!$C31*(1+'Property Summary'!$L$18)^(Rents!AE$2-1)))</f>
        <v/>
      </c>
      <c r="AF31" s="47" t="str">
        <f>IF('Res Rent Roll'!$B31="","",IF(Rents!AF$3&lt;'Res Rent Roll'!$J31,'Res Rent Roll'!$H31*'Res Rent Roll'!$C31*(1+'Property Summary'!$L$18)^(Rents!AF$2-1),'Res Rent Roll'!$I31*'Res Rent Roll'!$C31*(1+'Property Summary'!$L$18)^(Rents!AF$2-1)))</f>
        <v/>
      </c>
      <c r="AG31" s="47" t="str">
        <f>IF('Res Rent Roll'!$B31="","",IF(Rents!AG$3&lt;'Res Rent Roll'!$J31,'Res Rent Roll'!$H31*'Res Rent Roll'!$C31*(1+'Property Summary'!$L$18)^(Rents!AG$2-1),'Res Rent Roll'!$I31*'Res Rent Roll'!$C31*(1+'Property Summary'!$L$18)^(Rents!AG$2-1)))</f>
        <v/>
      </c>
      <c r="AH31" s="47" t="str">
        <f>IF('Res Rent Roll'!$B31="","",IF(Rents!AH$3&lt;'Res Rent Roll'!$J31,'Res Rent Roll'!$H31*'Res Rent Roll'!$C31*(1+'Property Summary'!$L$18)^(Rents!AH$2-1),'Res Rent Roll'!$I31*'Res Rent Roll'!$C31*(1+'Property Summary'!$L$18)^(Rents!AH$2-1)))</f>
        <v/>
      </c>
      <c r="AI31" s="47" t="str">
        <f>IF('Res Rent Roll'!$B31="","",IF(Rents!AI$3&lt;'Res Rent Roll'!$J31,'Res Rent Roll'!$H31*'Res Rent Roll'!$C31*(1+'Property Summary'!$L$18)^(Rents!AI$2-1),'Res Rent Roll'!$I31*'Res Rent Roll'!$C31*(1+'Property Summary'!$L$18)^(Rents!AI$2-1)))</f>
        <v/>
      </c>
      <c r="AJ31" s="47" t="str">
        <f>IF('Res Rent Roll'!$B31="","",IF(Rents!AJ$3&lt;'Res Rent Roll'!$J31,'Res Rent Roll'!$H31*'Res Rent Roll'!$C31*(1+'Property Summary'!$L$18)^(Rents!AJ$2-1),'Res Rent Roll'!$I31*'Res Rent Roll'!$C31*(1+'Property Summary'!$L$18)^(Rents!AJ$2-1)))</f>
        <v/>
      </c>
      <c r="AK31" s="47" t="str">
        <f>IF('Res Rent Roll'!$B31="","",IF(Rents!AK$3&lt;'Res Rent Roll'!$J31,'Res Rent Roll'!$H31*'Res Rent Roll'!$C31*(1+'Property Summary'!$L$18)^(Rents!AK$2-1),'Res Rent Roll'!$I31*'Res Rent Roll'!$C31*(1+'Property Summary'!$L$18)^(Rents!AK$2-1)))</f>
        <v/>
      </c>
      <c r="AL31" s="47" t="str">
        <f>IF('Res Rent Roll'!$B31="","",IF(Rents!AL$3&lt;'Res Rent Roll'!$J31,'Res Rent Roll'!$H31*'Res Rent Roll'!$C31*(1+'Property Summary'!$L$18)^(Rents!AL$2-1),'Res Rent Roll'!$I31*'Res Rent Roll'!$C31*(1+'Property Summary'!$L$18)^(Rents!AL$2-1)))</f>
        <v/>
      </c>
      <c r="AM31" s="47" t="str">
        <f>IF('Res Rent Roll'!$B31="","",IF(Rents!AM$3&lt;'Res Rent Roll'!$J31,'Res Rent Roll'!$H31*'Res Rent Roll'!$C31*(1+'Property Summary'!$L$18)^(Rents!AM$2-1),'Res Rent Roll'!$I31*'Res Rent Roll'!$C31*(1+'Property Summary'!$L$18)^(Rents!AM$2-1)))</f>
        <v/>
      </c>
      <c r="AN31" s="47" t="str">
        <f>IF('Res Rent Roll'!$B31="","",IF(Rents!AN$3&lt;'Res Rent Roll'!$J31,'Res Rent Roll'!$H31*'Res Rent Roll'!$C31*(1+'Property Summary'!$L$18)^(Rents!AN$2-1),'Res Rent Roll'!$I31*'Res Rent Roll'!$C31*(1+'Property Summary'!$L$18)^(Rents!AN$2-1)))</f>
        <v/>
      </c>
      <c r="AO31" s="47" t="str">
        <f>IF('Res Rent Roll'!$B31="","",IF(Rents!AO$3&lt;'Res Rent Roll'!$J31,'Res Rent Roll'!$H31*'Res Rent Roll'!$C31*(1+'Property Summary'!$L$18)^(Rents!AO$2-1),'Res Rent Roll'!$I31*'Res Rent Roll'!$C31*(1+'Property Summary'!$L$18)^(Rents!AO$2-1)))</f>
        <v/>
      </c>
      <c r="AP31" s="47" t="str">
        <f>IF('Res Rent Roll'!$B31="","",IF(Rents!AP$3&lt;'Res Rent Roll'!$J31,'Res Rent Roll'!$H31*'Res Rent Roll'!$C31*(1+'Property Summary'!$L$18)^(Rents!AP$2-1),'Res Rent Roll'!$I31*'Res Rent Roll'!$C31*(1+'Property Summary'!$L$18)^(Rents!AP$2-1)))</f>
        <v/>
      </c>
      <c r="AQ31" s="47" t="str">
        <f>IF('Res Rent Roll'!$B31="","",IF(Rents!AQ$3&lt;'Res Rent Roll'!$J31,'Res Rent Roll'!$H31*'Res Rent Roll'!$C31*(1+'Property Summary'!$L$18)^(Rents!AQ$2-1),'Res Rent Roll'!$I31*'Res Rent Roll'!$C31*(1+'Property Summary'!$L$18)^(Rents!AQ$2-1)))</f>
        <v/>
      </c>
      <c r="AR31" s="47" t="str">
        <f>IF('Res Rent Roll'!$B31="","",IF(Rents!AR$3&lt;'Res Rent Roll'!$J31,'Res Rent Roll'!$H31*'Res Rent Roll'!$C31*(1+'Property Summary'!$L$18)^(Rents!AR$2-1),'Res Rent Roll'!$I31*'Res Rent Roll'!$C31*(1+'Property Summary'!$L$18)^(Rents!AR$2-1)))</f>
        <v/>
      </c>
      <c r="AS31" s="47" t="str">
        <f>IF('Res Rent Roll'!$B31="","",IF(Rents!AS$3&lt;'Res Rent Roll'!$J31,'Res Rent Roll'!$H31*'Res Rent Roll'!$C31*(1+'Property Summary'!$L$18)^(Rents!AS$2-1),'Res Rent Roll'!$I31*'Res Rent Roll'!$C31*(1+'Property Summary'!$L$18)^(Rents!AS$2-1)))</f>
        <v/>
      </c>
      <c r="AT31" s="47" t="str">
        <f>IF('Res Rent Roll'!$B31="","",IF(Rents!AT$3&lt;'Res Rent Roll'!$J31,'Res Rent Roll'!$H31*'Res Rent Roll'!$C31*(1+'Property Summary'!$L$18)^(Rents!AT$2-1),'Res Rent Roll'!$I31*'Res Rent Roll'!$C31*(1+'Property Summary'!$L$18)^(Rents!AT$2-1)))</f>
        <v/>
      </c>
      <c r="AU31" s="47" t="str">
        <f>IF('Res Rent Roll'!$B31="","",IF(Rents!AU$3&lt;'Res Rent Roll'!$J31,'Res Rent Roll'!$H31*'Res Rent Roll'!$C31*(1+'Property Summary'!$L$18)^(Rents!AU$2-1),'Res Rent Roll'!$I31*'Res Rent Roll'!$C31*(1+'Property Summary'!$L$18)^(Rents!AU$2-1)))</f>
        <v/>
      </c>
      <c r="AV31" s="47" t="str">
        <f>IF('Res Rent Roll'!$B31="","",IF(Rents!AV$3&lt;'Res Rent Roll'!$J31,'Res Rent Roll'!$H31*'Res Rent Roll'!$C31*(1+'Property Summary'!$L$18)^(Rents!AV$2-1),'Res Rent Roll'!$I31*'Res Rent Roll'!$C31*(1+'Property Summary'!$L$18)^(Rents!AV$2-1)))</f>
        <v/>
      </c>
      <c r="AW31" s="47" t="str">
        <f>IF('Res Rent Roll'!$B31="","",IF(Rents!AW$3&lt;'Res Rent Roll'!$J31,'Res Rent Roll'!$H31*'Res Rent Roll'!$C31*(1+'Property Summary'!$L$18)^(Rents!AW$2-1),'Res Rent Roll'!$I31*'Res Rent Roll'!$C31*(1+'Property Summary'!$L$18)^(Rents!AW$2-1)))</f>
        <v/>
      </c>
      <c r="AX31" s="47" t="str">
        <f>IF('Res Rent Roll'!$B31="","",IF(Rents!AX$3&lt;'Res Rent Roll'!$J31,'Res Rent Roll'!$H31*'Res Rent Roll'!$C31*(1+'Property Summary'!$L$18)^(Rents!AX$2-1),'Res Rent Roll'!$I31*'Res Rent Roll'!$C31*(1+'Property Summary'!$L$18)^(Rents!AX$2-1)))</f>
        <v/>
      </c>
      <c r="AY31" s="47" t="str">
        <f>IF('Res Rent Roll'!$B31="","",IF(Rents!AY$3&lt;'Res Rent Roll'!$J31,'Res Rent Roll'!$H31*'Res Rent Roll'!$C31*(1+'Property Summary'!$L$18)^(Rents!AY$2-1),'Res Rent Roll'!$I31*'Res Rent Roll'!$C31*(1+'Property Summary'!$L$18)^(Rents!AY$2-1)))</f>
        <v/>
      </c>
      <c r="AZ31" s="47" t="str">
        <f>IF('Res Rent Roll'!$B31="","",IF(Rents!AZ$3&lt;'Res Rent Roll'!$J31,'Res Rent Roll'!$H31*'Res Rent Roll'!$C31*(1+'Property Summary'!$L$18)^(Rents!AZ$2-1),'Res Rent Roll'!$I31*'Res Rent Roll'!$C31*(1+'Property Summary'!$L$18)^(Rents!AZ$2-1)))</f>
        <v/>
      </c>
      <c r="BA31" s="47" t="str">
        <f>IF('Res Rent Roll'!$B31="","",IF(Rents!BA$3&lt;'Res Rent Roll'!$J31,'Res Rent Roll'!$H31*'Res Rent Roll'!$C31*(1+'Property Summary'!$L$18)^(Rents!BA$2-1),'Res Rent Roll'!$I31*'Res Rent Roll'!$C31*(1+'Property Summary'!$L$18)^(Rents!BA$2-1)))</f>
        <v/>
      </c>
      <c r="BB31" s="47" t="str">
        <f>IF('Res Rent Roll'!$B31="","",IF(Rents!BB$3&lt;'Res Rent Roll'!$J31,'Res Rent Roll'!$H31*'Res Rent Roll'!$C31*(1+'Property Summary'!$L$18)^(Rents!BB$2-1),'Res Rent Roll'!$I31*'Res Rent Roll'!$C31*(1+'Property Summary'!$L$18)^(Rents!BB$2-1)))</f>
        <v/>
      </c>
      <c r="BC31" s="47" t="str">
        <f>IF('Res Rent Roll'!$B31="","",IF(Rents!BC$3&lt;'Res Rent Roll'!$J31,'Res Rent Roll'!$H31*'Res Rent Roll'!$C31*(1+'Property Summary'!$L$18)^(Rents!BC$2-1),'Res Rent Roll'!$I31*'Res Rent Roll'!$C31*(1+'Property Summary'!$L$18)^(Rents!BC$2-1)))</f>
        <v/>
      </c>
      <c r="BD31" s="47" t="str">
        <f>IF('Res Rent Roll'!$B31="","",IF(Rents!BD$3&lt;'Res Rent Roll'!$J31,'Res Rent Roll'!$H31*'Res Rent Roll'!$C31*(1+'Property Summary'!$L$18)^(Rents!BD$2-1),'Res Rent Roll'!$I31*'Res Rent Roll'!$C31*(1+'Property Summary'!$L$18)^(Rents!BD$2-1)))</f>
        <v/>
      </c>
      <c r="BE31" s="47" t="str">
        <f>IF('Res Rent Roll'!$B31="","",IF(Rents!BE$3&lt;'Res Rent Roll'!$J31,'Res Rent Roll'!$H31*'Res Rent Roll'!$C31*(1+'Property Summary'!$L$18)^(Rents!BE$2-1),'Res Rent Roll'!$I31*'Res Rent Roll'!$C31*(1+'Property Summary'!$L$18)^(Rents!BE$2-1)))</f>
        <v/>
      </c>
      <c r="BF31" s="47" t="str">
        <f>IF('Res Rent Roll'!$B31="","",IF(Rents!BF$3&lt;'Res Rent Roll'!$J31,'Res Rent Roll'!$H31*'Res Rent Roll'!$C31*(1+'Property Summary'!$L$18)^(Rents!BF$2-1),'Res Rent Roll'!$I31*'Res Rent Roll'!$C31*(1+'Property Summary'!$L$18)^(Rents!BF$2-1)))</f>
        <v/>
      </c>
      <c r="BG31" s="47" t="str">
        <f>IF('Res Rent Roll'!$B31="","",IF(Rents!BG$3&lt;'Res Rent Roll'!$J31,'Res Rent Roll'!$H31*'Res Rent Roll'!$C31*(1+'Property Summary'!$L$18)^(Rents!BG$2-1),'Res Rent Roll'!$I31*'Res Rent Roll'!$C31*(1+'Property Summary'!$L$18)^(Rents!BG$2-1)))</f>
        <v/>
      </c>
      <c r="BH31" s="47" t="str">
        <f>IF('Res Rent Roll'!$B31="","",IF(Rents!BH$3&lt;'Res Rent Roll'!$J31,'Res Rent Roll'!$H31*'Res Rent Roll'!$C31*(1+'Property Summary'!$L$18)^(Rents!BH$2-1),'Res Rent Roll'!$I31*'Res Rent Roll'!$C31*(1+'Property Summary'!$L$18)^(Rents!BH$2-1)))</f>
        <v/>
      </c>
      <c r="BI31" s="47" t="str">
        <f>IF('Res Rent Roll'!$B31="","",IF(Rents!BI$3&lt;'Res Rent Roll'!$J31,'Res Rent Roll'!$H31*'Res Rent Roll'!$C31*(1+'Property Summary'!$L$18)^(Rents!BI$2-1),'Res Rent Roll'!$I31*'Res Rent Roll'!$C31*(1+'Property Summary'!$L$18)^(Rents!BI$2-1)))</f>
        <v/>
      </c>
      <c r="BJ31" s="47" t="str">
        <f>IF('Res Rent Roll'!$B31="","",IF(Rents!BJ$3&lt;'Res Rent Roll'!$J31,'Res Rent Roll'!$H31*'Res Rent Roll'!$C31*(1+'Property Summary'!$L$18)^(Rents!BJ$2-1),'Res Rent Roll'!$I31*'Res Rent Roll'!$C31*(1+'Property Summary'!$L$18)^(Rents!BJ$2-1)))</f>
        <v/>
      </c>
      <c r="BK31" s="47" t="str">
        <f>IF('Res Rent Roll'!$B31="","",IF(Rents!BK$3&lt;'Res Rent Roll'!$J31,'Res Rent Roll'!$H31*'Res Rent Roll'!$C31*(1+'Property Summary'!$L$18)^(Rents!BK$2-1),'Res Rent Roll'!$I31*'Res Rent Roll'!$C31*(1+'Property Summary'!$L$18)^(Rents!BK$2-1)))</f>
        <v/>
      </c>
      <c r="BL31" s="47" t="str">
        <f>IF('Res Rent Roll'!$B31="","",IF(Rents!BL$3&lt;'Res Rent Roll'!$J31,'Res Rent Roll'!$H31*'Res Rent Roll'!$C31*(1+'Property Summary'!$L$18)^(Rents!BL$2-1),'Res Rent Roll'!$I31*'Res Rent Roll'!$C31*(1+'Property Summary'!$L$18)^(Rents!BL$2-1)))</f>
        <v/>
      </c>
      <c r="BM31" s="47" t="str">
        <f>IF('Res Rent Roll'!$B31="","",IF(Rents!BM$3&lt;'Res Rent Roll'!$J31,'Res Rent Roll'!$H31*'Res Rent Roll'!$C31*(1+'Property Summary'!$L$18)^(Rents!BM$2-1),'Res Rent Roll'!$I31*'Res Rent Roll'!$C31*(1+'Property Summary'!$L$18)^(Rents!BM$2-1)))</f>
        <v/>
      </c>
      <c r="BN31" s="47" t="str">
        <f>IF('Res Rent Roll'!$B31="","",IF(Rents!BN$3&lt;'Res Rent Roll'!$J31,'Res Rent Roll'!$H31*'Res Rent Roll'!$C31*(1+'Property Summary'!$L$18)^(Rents!BN$2-1),'Res Rent Roll'!$I31*'Res Rent Roll'!$C31*(1+'Property Summary'!$L$18)^(Rents!BN$2-1)))</f>
        <v/>
      </c>
      <c r="BO31" s="47" t="str">
        <f>IF('Res Rent Roll'!$B31="","",IF(Rents!BO$3&lt;'Res Rent Roll'!$J31,'Res Rent Roll'!$H31*'Res Rent Roll'!$C31*(1+'Property Summary'!$L$18)^(Rents!BO$2-1),'Res Rent Roll'!$I31*'Res Rent Roll'!$C31*(1+'Property Summary'!$L$18)^(Rents!BO$2-1)))</f>
        <v/>
      </c>
      <c r="BP31" s="47" t="str">
        <f>IF('Res Rent Roll'!$B31="","",IF(Rents!BP$3&lt;'Res Rent Roll'!$J31,'Res Rent Roll'!$H31*'Res Rent Roll'!$C31*(1+'Property Summary'!$L$18)^(Rents!BP$2-1),'Res Rent Roll'!$I31*'Res Rent Roll'!$C31*(1+'Property Summary'!$L$18)^(Rents!BP$2-1)))</f>
        <v/>
      </c>
      <c r="BQ31" s="47" t="str">
        <f>IF('Res Rent Roll'!$B31="","",IF(Rents!BQ$3&lt;'Res Rent Roll'!$J31,'Res Rent Roll'!$H31*'Res Rent Roll'!$C31*(1+'Property Summary'!$L$18)^(Rents!BQ$2-1),'Res Rent Roll'!$I31*'Res Rent Roll'!$C31*(1+'Property Summary'!$L$18)^(Rents!BQ$2-1)))</f>
        <v/>
      </c>
      <c r="BR31" s="47" t="str">
        <f>IF('Res Rent Roll'!$B31="","",IF(Rents!BR$3&lt;'Res Rent Roll'!$J31,'Res Rent Roll'!$H31*'Res Rent Roll'!$C31*(1+'Property Summary'!$L$18)^(Rents!BR$2-1),'Res Rent Roll'!$I31*'Res Rent Roll'!$C31*(1+'Property Summary'!$L$18)^(Rents!BR$2-1)))</f>
        <v/>
      </c>
      <c r="BS31" s="47" t="str">
        <f>IF('Res Rent Roll'!$B31="","",IF(Rents!BS$3&lt;'Res Rent Roll'!$J31,'Res Rent Roll'!$H31*'Res Rent Roll'!$C31*(1+'Property Summary'!$L$18)^(Rents!BS$2-1),'Res Rent Roll'!$I31*'Res Rent Roll'!$C31*(1+'Property Summary'!$L$18)^(Rents!BS$2-1)))</f>
        <v/>
      </c>
      <c r="BT31" s="47" t="str">
        <f>IF('Res Rent Roll'!$B31="","",IF(Rents!BT$3&lt;'Res Rent Roll'!$J31,'Res Rent Roll'!$H31*'Res Rent Roll'!$C31*(1+'Property Summary'!$L$18)^(Rents!BT$2-1),'Res Rent Roll'!$I31*'Res Rent Roll'!$C31*(1+'Property Summary'!$L$18)^(Rents!BT$2-1)))</f>
        <v/>
      </c>
      <c r="BU31" s="47" t="str">
        <f>IF('Res Rent Roll'!$B31="","",IF(Rents!BU$3&lt;'Res Rent Roll'!$J31,'Res Rent Roll'!$H31*'Res Rent Roll'!$C31*(1+'Property Summary'!$L$18)^(Rents!BU$2-1),'Res Rent Roll'!$I31*'Res Rent Roll'!$C31*(1+'Property Summary'!$L$18)^(Rents!BU$2-1)))</f>
        <v/>
      </c>
      <c r="BV31" s="47" t="str">
        <f>IF('Res Rent Roll'!$B31="","",IF(Rents!BV$3&lt;'Res Rent Roll'!$J31,'Res Rent Roll'!$H31*'Res Rent Roll'!$C31*(1+'Property Summary'!$L$18)^(Rents!BV$2-1),'Res Rent Roll'!$I31*'Res Rent Roll'!$C31*(1+'Property Summary'!$L$18)^(Rents!BV$2-1)))</f>
        <v/>
      </c>
      <c r="BW31" s="47" t="str">
        <f>IF('Res Rent Roll'!$B31="","",IF(Rents!BW$3&lt;'Res Rent Roll'!$J31,'Res Rent Roll'!$H31*'Res Rent Roll'!$C31*(1+'Property Summary'!$L$18)^(Rents!BW$2-1),'Res Rent Roll'!$I31*'Res Rent Roll'!$C31*(1+'Property Summary'!$L$18)^(Rents!BW$2-1)))</f>
        <v/>
      </c>
      <c r="BX31" s="47" t="str">
        <f>IF('Res Rent Roll'!$B31="","",IF(Rents!BX$3&lt;'Res Rent Roll'!$J31,'Res Rent Roll'!$H31*'Res Rent Roll'!$C31*(1+'Property Summary'!$L$18)^(Rents!BX$2-1),'Res Rent Roll'!$I31*'Res Rent Roll'!$C31*(1+'Property Summary'!$L$18)^(Rents!BX$2-1)))</f>
        <v/>
      </c>
      <c r="BY31" s="47" t="str">
        <f>IF('Res Rent Roll'!$B31="","",IF(Rents!BY$3&lt;'Res Rent Roll'!$J31,'Res Rent Roll'!$H31*'Res Rent Roll'!$C31*(1+'Property Summary'!$L$18)^(Rents!BY$2-1),'Res Rent Roll'!$I31*'Res Rent Roll'!$C31*(1+'Property Summary'!$L$18)^(Rents!BY$2-1)))</f>
        <v/>
      </c>
      <c r="BZ31" s="47" t="str">
        <f>IF('Res Rent Roll'!$B31="","",IF(Rents!BZ$3&lt;'Res Rent Roll'!$J31,'Res Rent Roll'!$H31*'Res Rent Roll'!$C31*(1+'Property Summary'!$L$18)^(Rents!BZ$2-1),'Res Rent Roll'!$I31*'Res Rent Roll'!$C31*(1+'Property Summary'!$L$18)^(Rents!BZ$2-1)))</f>
        <v/>
      </c>
      <c r="CA31" s="47" t="str">
        <f>IF('Res Rent Roll'!$B31="","",IF(Rents!CA$3&lt;'Res Rent Roll'!$J31,'Res Rent Roll'!$H31*'Res Rent Roll'!$C31*(1+'Property Summary'!$L$18)^(Rents!CA$2-1),'Res Rent Roll'!$I31*'Res Rent Roll'!$C31*(1+'Property Summary'!$L$18)^(Rents!CA$2-1)))</f>
        <v/>
      </c>
      <c r="CB31" s="47" t="str">
        <f>IF('Res Rent Roll'!$B31="","",IF(Rents!CB$3&lt;'Res Rent Roll'!$J31,'Res Rent Roll'!$H31*'Res Rent Roll'!$C31*(1+'Property Summary'!$L$18)^(Rents!CB$2-1),'Res Rent Roll'!$I31*'Res Rent Roll'!$C31*(1+'Property Summary'!$L$18)^(Rents!CB$2-1)))</f>
        <v/>
      </c>
      <c r="CC31" s="47" t="str">
        <f>IF('Res Rent Roll'!$B31="","",IF(Rents!CC$3&lt;'Res Rent Roll'!$J31,'Res Rent Roll'!$H31*'Res Rent Roll'!$C31*(1+'Property Summary'!$L$18)^(Rents!CC$2-1),'Res Rent Roll'!$I31*'Res Rent Roll'!$C31*(1+'Property Summary'!$L$18)^(Rents!CC$2-1)))</f>
        <v/>
      </c>
      <c r="CD31" s="47" t="str">
        <f>IF('Res Rent Roll'!$B31="","",IF(Rents!CD$3&lt;'Res Rent Roll'!$J31,'Res Rent Roll'!$H31*'Res Rent Roll'!$C31*(1+'Property Summary'!$L$18)^(Rents!CD$2-1),'Res Rent Roll'!$I31*'Res Rent Roll'!$C31*(1+'Property Summary'!$L$18)^(Rents!CD$2-1)))</f>
        <v/>
      </c>
      <c r="CE31" s="47" t="str">
        <f>IF('Res Rent Roll'!$B31="","",IF(Rents!CE$3&lt;'Res Rent Roll'!$J31,'Res Rent Roll'!$H31*'Res Rent Roll'!$C31*(1+'Property Summary'!$L$18)^(Rents!CE$2-1),'Res Rent Roll'!$I31*'Res Rent Roll'!$C31*(1+'Property Summary'!$L$18)^(Rents!CE$2-1)))</f>
        <v/>
      </c>
      <c r="CF31" s="47" t="str">
        <f>IF('Res Rent Roll'!$B31="","",IF(Rents!CF$3&lt;'Res Rent Roll'!$J31,'Res Rent Roll'!$H31*'Res Rent Roll'!$C31*(1+'Property Summary'!$L$18)^(Rents!CF$2-1),'Res Rent Roll'!$I31*'Res Rent Roll'!$C31*(1+'Property Summary'!$L$18)^(Rents!CF$2-1)))</f>
        <v/>
      </c>
      <c r="CG31" s="47" t="str">
        <f>IF('Res Rent Roll'!$B31="","",IF(Rents!CG$3&lt;'Res Rent Roll'!$J31,'Res Rent Roll'!$H31*'Res Rent Roll'!$C31*(1+'Property Summary'!$L$18)^(Rents!CG$2-1),'Res Rent Roll'!$I31*'Res Rent Roll'!$C31*(1+'Property Summary'!$L$18)^(Rents!CG$2-1)))</f>
        <v/>
      </c>
      <c r="CH31" s="47" t="str">
        <f>IF('Res Rent Roll'!$B31="","",IF(Rents!CH$3&lt;'Res Rent Roll'!$J31,'Res Rent Roll'!$H31*'Res Rent Roll'!$C31*(1+'Property Summary'!$L$18)^(Rents!CH$2-1),'Res Rent Roll'!$I31*'Res Rent Roll'!$C31*(1+'Property Summary'!$L$18)^(Rents!CH$2-1)))</f>
        <v/>
      </c>
      <c r="CI31" s="47" t="str">
        <f>IF('Res Rent Roll'!$B31="","",IF(Rents!CI$3&lt;'Res Rent Roll'!$J31,'Res Rent Roll'!$H31*'Res Rent Roll'!$C31*(1+'Property Summary'!$L$18)^(Rents!CI$2-1),'Res Rent Roll'!$I31*'Res Rent Roll'!$C31*(1+'Property Summary'!$L$18)^(Rents!CI$2-1)))</f>
        <v/>
      </c>
      <c r="CJ31" s="47" t="str">
        <f>IF('Res Rent Roll'!$B31="","",IF(Rents!CJ$3&lt;'Res Rent Roll'!$J31,'Res Rent Roll'!$H31*'Res Rent Roll'!$C31*(1+'Property Summary'!$L$18)^(Rents!CJ$2-1),'Res Rent Roll'!$I31*'Res Rent Roll'!$C31*(1+'Property Summary'!$L$18)^(Rents!CJ$2-1)))</f>
        <v/>
      </c>
      <c r="CK31" s="47" t="str">
        <f>IF('Res Rent Roll'!$B31="","",IF(Rents!CK$3&lt;'Res Rent Roll'!$J31,'Res Rent Roll'!$H31*'Res Rent Roll'!$C31*(1+'Property Summary'!$L$18)^(Rents!CK$2-1),'Res Rent Roll'!$I31*'Res Rent Roll'!$C31*(1+'Property Summary'!$L$18)^(Rents!CK$2-1)))</f>
        <v/>
      </c>
      <c r="CL31" s="47" t="str">
        <f>IF('Res Rent Roll'!$B31="","",IF(Rents!CL$3&lt;'Res Rent Roll'!$J31,'Res Rent Roll'!$H31*'Res Rent Roll'!$C31*(1+'Property Summary'!$L$18)^(Rents!CL$2-1),'Res Rent Roll'!$I31*'Res Rent Roll'!$C31*(1+'Property Summary'!$L$18)^(Rents!CL$2-1)))</f>
        <v/>
      </c>
      <c r="CM31" s="47" t="str">
        <f>IF('Res Rent Roll'!$B31="","",IF(Rents!CM$3&lt;'Res Rent Roll'!$J31,'Res Rent Roll'!$H31*'Res Rent Roll'!$C31*(1+'Property Summary'!$L$18)^(Rents!CM$2-1),'Res Rent Roll'!$I31*'Res Rent Roll'!$C31*(1+'Property Summary'!$L$18)^(Rents!CM$2-1)))</f>
        <v/>
      </c>
      <c r="CN31" s="47" t="str">
        <f>IF('Res Rent Roll'!$B31="","",IF(Rents!CN$3&lt;'Res Rent Roll'!$J31,'Res Rent Roll'!$H31*'Res Rent Roll'!$C31*(1+'Property Summary'!$L$18)^(Rents!CN$2-1),'Res Rent Roll'!$I31*'Res Rent Roll'!$C31*(1+'Property Summary'!$L$18)^(Rents!CN$2-1)))</f>
        <v/>
      </c>
      <c r="CO31" s="47" t="str">
        <f>IF('Res Rent Roll'!$B31="","",IF(Rents!CO$3&lt;'Res Rent Roll'!$J31,'Res Rent Roll'!$H31*'Res Rent Roll'!$C31*(1+'Property Summary'!$L$18)^(Rents!CO$2-1),'Res Rent Roll'!$I31*'Res Rent Roll'!$C31*(1+'Property Summary'!$L$18)^(Rents!CO$2-1)))</f>
        <v/>
      </c>
      <c r="CP31" s="47" t="str">
        <f>IF('Res Rent Roll'!$B31="","",IF(Rents!CP$3&lt;'Res Rent Roll'!$J31,'Res Rent Roll'!$H31*'Res Rent Roll'!$C31*(1+'Property Summary'!$L$18)^(Rents!CP$2-1),'Res Rent Roll'!$I31*'Res Rent Roll'!$C31*(1+'Property Summary'!$L$18)^(Rents!CP$2-1)))</f>
        <v/>
      </c>
      <c r="CQ31" s="47" t="str">
        <f>IF('Res Rent Roll'!$B31="","",IF(Rents!CQ$3&lt;'Res Rent Roll'!$J31,'Res Rent Roll'!$H31*'Res Rent Roll'!$C31*(1+'Property Summary'!$L$18)^(Rents!CQ$2-1),'Res Rent Roll'!$I31*'Res Rent Roll'!$C31*(1+'Property Summary'!$L$18)^(Rents!CQ$2-1)))</f>
        <v/>
      </c>
      <c r="CR31" s="47" t="str">
        <f>IF('Res Rent Roll'!$B31="","",IF(Rents!CR$3&lt;'Res Rent Roll'!$J31,'Res Rent Roll'!$H31*'Res Rent Roll'!$C31*(1+'Property Summary'!$L$18)^(Rents!CR$2-1),'Res Rent Roll'!$I31*'Res Rent Roll'!$C31*(1+'Property Summary'!$L$18)^(Rents!CR$2-1)))</f>
        <v/>
      </c>
      <c r="CS31" s="47" t="str">
        <f>IF('Res Rent Roll'!$B31="","",IF(Rents!CS$3&lt;'Res Rent Roll'!$J31,'Res Rent Roll'!$H31*'Res Rent Roll'!$C31*(1+'Property Summary'!$L$18)^(Rents!CS$2-1),'Res Rent Roll'!$I31*'Res Rent Roll'!$C31*(1+'Property Summary'!$L$18)^(Rents!CS$2-1)))</f>
        <v/>
      </c>
      <c r="CT31" s="47" t="str">
        <f>IF('Res Rent Roll'!$B31="","",IF(Rents!CT$3&lt;'Res Rent Roll'!$J31,'Res Rent Roll'!$H31*'Res Rent Roll'!$C31*(1+'Property Summary'!$L$18)^(Rents!CT$2-1),'Res Rent Roll'!$I31*'Res Rent Roll'!$C31*(1+'Property Summary'!$L$18)^(Rents!CT$2-1)))</f>
        <v/>
      </c>
      <c r="CU31" s="47" t="str">
        <f>IF('Res Rent Roll'!$B31="","",IF(Rents!CU$3&lt;'Res Rent Roll'!$J31,'Res Rent Roll'!$H31*'Res Rent Roll'!$C31*(1+'Property Summary'!$L$18)^(Rents!CU$2-1),'Res Rent Roll'!$I31*'Res Rent Roll'!$C31*(1+'Property Summary'!$L$18)^(Rents!CU$2-1)))</f>
        <v/>
      </c>
      <c r="CV31" s="47" t="str">
        <f>IF('Res Rent Roll'!$B31="","",IF(Rents!CV$3&lt;'Res Rent Roll'!$J31,'Res Rent Roll'!$H31*'Res Rent Roll'!$C31*(1+'Property Summary'!$L$18)^(Rents!CV$2-1),'Res Rent Roll'!$I31*'Res Rent Roll'!$C31*(1+'Property Summary'!$L$18)^(Rents!CV$2-1)))</f>
        <v/>
      </c>
      <c r="CW31" s="47" t="str">
        <f>IF('Res Rent Roll'!$B31="","",IF(Rents!CW$3&lt;'Res Rent Roll'!$J31,'Res Rent Roll'!$H31*'Res Rent Roll'!$C31*(1+'Property Summary'!$L$18)^(Rents!CW$2-1),'Res Rent Roll'!$I31*'Res Rent Roll'!$C31*(1+'Property Summary'!$L$18)^(Rents!CW$2-1)))</f>
        <v/>
      </c>
      <c r="CX31" s="47" t="str">
        <f>IF('Res Rent Roll'!$B31="","",IF(Rents!CX$3&lt;'Res Rent Roll'!$J31,'Res Rent Roll'!$H31*'Res Rent Roll'!$C31*(1+'Property Summary'!$L$18)^(Rents!CX$2-1),'Res Rent Roll'!$I31*'Res Rent Roll'!$C31*(1+'Property Summary'!$L$18)^(Rents!CX$2-1)))</f>
        <v/>
      </c>
      <c r="CY31" s="47" t="str">
        <f>IF('Res Rent Roll'!$B31="","",IF(Rents!CY$3&lt;'Res Rent Roll'!$J31,'Res Rent Roll'!$H31*'Res Rent Roll'!$C31*(1+'Property Summary'!$L$18)^(Rents!CY$2-1),'Res Rent Roll'!$I31*'Res Rent Roll'!$C31*(1+'Property Summary'!$L$18)^(Rents!CY$2-1)))</f>
        <v/>
      </c>
      <c r="CZ31" s="47" t="str">
        <f>IF('Res Rent Roll'!$B31="","",IF(Rents!CZ$3&lt;'Res Rent Roll'!$J31,'Res Rent Roll'!$H31*'Res Rent Roll'!$C31*(1+'Property Summary'!$L$18)^(Rents!CZ$2-1),'Res Rent Roll'!$I31*'Res Rent Roll'!$C31*(1+'Property Summary'!$L$18)^(Rents!CZ$2-1)))</f>
        <v/>
      </c>
      <c r="DA31" s="47" t="str">
        <f>IF('Res Rent Roll'!$B31="","",IF(Rents!DA$3&lt;'Res Rent Roll'!$J31,'Res Rent Roll'!$H31*'Res Rent Roll'!$C31*(1+'Property Summary'!$L$18)^(Rents!DA$2-1),'Res Rent Roll'!$I31*'Res Rent Roll'!$C31*(1+'Property Summary'!$L$18)^(Rents!DA$2-1)))</f>
        <v/>
      </c>
      <c r="DB31" s="47" t="str">
        <f>IF('Res Rent Roll'!$B31="","",IF(Rents!DB$3&lt;'Res Rent Roll'!$J31,'Res Rent Roll'!$H31*'Res Rent Roll'!$C31*(1+'Property Summary'!$L$18)^(Rents!DB$2-1),'Res Rent Roll'!$I31*'Res Rent Roll'!$C31*(1+'Property Summary'!$L$18)^(Rents!DB$2-1)))</f>
        <v/>
      </c>
      <c r="DC31" s="47" t="str">
        <f>IF('Res Rent Roll'!$B31="","",IF(Rents!DC$3&lt;'Res Rent Roll'!$J31,'Res Rent Roll'!$H31*'Res Rent Roll'!$C31*(1+'Property Summary'!$L$18)^(Rents!DC$2-1),'Res Rent Roll'!$I31*'Res Rent Roll'!$C31*(1+'Property Summary'!$L$18)^(Rents!DC$2-1)))</f>
        <v/>
      </c>
      <c r="DD31" s="47" t="str">
        <f>IF('Res Rent Roll'!$B31="","",IF(Rents!DD$3&lt;'Res Rent Roll'!$J31,'Res Rent Roll'!$H31*'Res Rent Roll'!$C31*(1+'Property Summary'!$L$18)^(Rents!DD$2-1),'Res Rent Roll'!$I31*'Res Rent Roll'!$C31*(1+'Property Summary'!$L$18)^(Rents!DD$2-1)))</f>
        <v/>
      </c>
      <c r="DE31" s="47" t="str">
        <f>IF('Res Rent Roll'!$B31="","",IF(Rents!DE$3&lt;'Res Rent Roll'!$J31,'Res Rent Roll'!$H31*'Res Rent Roll'!$C31*(1+'Property Summary'!$L$18)^(Rents!DE$2-1),'Res Rent Roll'!$I31*'Res Rent Roll'!$C31*(1+'Property Summary'!$L$18)^(Rents!DE$2-1)))</f>
        <v/>
      </c>
      <c r="DF31" s="47" t="str">
        <f>IF('Res Rent Roll'!$B31="","",IF(Rents!DF$3&lt;'Res Rent Roll'!$J31,'Res Rent Roll'!$H31*'Res Rent Roll'!$C31*(1+'Property Summary'!$L$18)^(Rents!DF$2-1),'Res Rent Roll'!$I31*'Res Rent Roll'!$C31*(1+'Property Summary'!$L$18)^(Rents!DF$2-1)))</f>
        <v/>
      </c>
      <c r="DG31" s="47" t="str">
        <f>IF('Res Rent Roll'!$B31="","",IF(Rents!DG$3&lt;'Res Rent Roll'!$J31,'Res Rent Roll'!$H31*'Res Rent Roll'!$C31*(1+'Property Summary'!$L$18)^(Rents!DG$2-1),'Res Rent Roll'!$I31*'Res Rent Roll'!$C31*(1+'Property Summary'!$L$18)^(Rents!DG$2-1)))</f>
        <v/>
      </c>
      <c r="DH31" s="47" t="str">
        <f>IF('Res Rent Roll'!$B31="","",IF(Rents!DH$3&lt;'Res Rent Roll'!$J31,'Res Rent Roll'!$H31*'Res Rent Roll'!$C31*(1+'Property Summary'!$L$18)^(Rents!DH$2-1),'Res Rent Roll'!$I31*'Res Rent Roll'!$C31*(1+'Property Summary'!$L$18)^(Rents!DH$2-1)))</f>
        <v/>
      </c>
      <c r="DI31" s="47" t="str">
        <f>IF('Res Rent Roll'!$B31="","",IF(Rents!DI$3&lt;'Res Rent Roll'!$J31,'Res Rent Roll'!$H31*'Res Rent Roll'!$C31*(1+'Property Summary'!$L$18)^(Rents!DI$2-1),'Res Rent Roll'!$I31*'Res Rent Roll'!$C31*(1+'Property Summary'!$L$18)^(Rents!DI$2-1)))</f>
        <v/>
      </c>
      <c r="DJ31" s="47" t="str">
        <f>IF('Res Rent Roll'!$B31="","",IF(Rents!DJ$3&lt;'Res Rent Roll'!$J31,'Res Rent Roll'!$H31*'Res Rent Roll'!$C31*(1+'Property Summary'!$L$18)^(Rents!DJ$2-1),'Res Rent Roll'!$I31*'Res Rent Roll'!$C31*(1+'Property Summary'!$L$18)^(Rents!DJ$2-1)))</f>
        <v/>
      </c>
      <c r="DK31" s="47" t="str">
        <f>IF('Res Rent Roll'!$B31="","",IF(Rents!DK$3&lt;'Res Rent Roll'!$J31,'Res Rent Roll'!$H31*'Res Rent Roll'!$C31*(1+'Property Summary'!$L$18)^(Rents!DK$2-1),'Res Rent Roll'!$I31*'Res Rent Roll'!$C31*(1+'Property Summary'!$L$18)^(Rents!DK$2-1)))</f>
        <v/>
      </c>
      <c r="DL31" s="47" t="str">
        <f>IF('Res Rent Roll'!$B31="","",IF(Rents!DL$3&lt;'Res Rent Roll'!$J31,'Res Rent Roll'!$H31*'Res Rent Roll'!$C31*(1+'Property Summary'!$L$18)^(Rents!DL$2-1),'Res Rent Roll'!$I31*'Res Rent Roll'!$C31*(1+'Property Summary'!$L$18)^(Rents!DL$2-1)))</f>
        <v/>
      </c>
      <c r="DM31" s="47" t="str">
        <f>IF('Res Rent Roll'!$B31="","",IF(Rents!DM$3&lt;'Res Rent Roll'!$J31,'Res Rent Roll'!$H31*'Res Rent Roll'!$C31*(1+'Property Summary'!$L$18)^(Rents!DM$2-1),'Res Rent Roll'!$I31*'Res Rent Roll'!$C31*(1+'Property Summary'!$L$18)^(Rents!DM$2-1)))</f>
        <v/>
      </c>
      <c r="DN31" s="47" t="str">
        <f>IF('Res Rent Roll'!$B31="","",IF(Rents!DN$3&lt;'Res Rent Roll'!$J31,'Res Rent Roll'!$H31*'Res Rent Roll'!$C31*(1+'Property Summary'!$L$18)^(Rents!DN$2-1),'Res Rent Roll'!$I31*'Res Rent Roll'!$C31*(1+'Property Summary'!$L$18)^(Rents!DN$2-1)))</f>
        <v/>
      </c>
      <c r="DO31" s="47" t="str">
        <f>IF('Res Rent Roll'!$B31="","",IF(Rents!DO$3&lt;'Res Rent Roll'!$J31,'Res Rent Roll'!$H31*'Res Rent Roll'!$C31*(1+'Property Summary'!$L$18)^(Rents!DO$2-1),'Res Rent Roll'!$I31*'Res Rent Roll'!$C31*(1+'Property Summary'!$L$18)^(Rents!DO$2-1)))</f>
        <v/>
      </c>
      <c r="DP31" s="47" t="str">
        <f>IF('Res Rent Roll'!$B31="","",IF(Rents!DP$3&lt;'Res Rent Roll'!$J31,'Res Rent Roll'!$H31*'Res Rent Roll'!$C31*(1+'Property Summary'!$L$18)^(Rents!DP$2-1),'Res Rent Roll'!$I31*'Res Rent Roll'!$C31*(1+'Property Summary'!$L$18)^(Rents!DP$2-1)))</f>
        <v/>
      </c>
      <c r="DQ31" s="47" t="str">
        <f>IF('Res Rent Roll'!$B31="","",IF(Rents!DQ$3&lt;'Res Rent Roll'!$J31,'Res Rent Roll'!$H31*'Res Rent Roll'!$C31*(1+'Property Summary'!$L$18)^(Rents!DQ$2-1),'Res Rent Roll'!$I31*'Res Rent Roll'!$C31*(1+'Property Summary'!$L$18)^(Rents!DQ$2-1)))</f>
        <v/>
      </c>
      <c r="DR31" s="47" t="str">
        <f>IF('Res Rent Roll'!$B31="","",IF(Rents!DR$3&lt;'Res Rent Roll'!$J31,'Res Rent Roll'!$H31*'Res Rent Roll'!$C31*(1+'Property Summary'!$L$18)^(Rents!DR$2-1),'Res Rent Roll'!$I31*'Res Rent Roll'!$C31*(1+'Property Summary'!$L$18)^(Rents!DR$2-1)))</f>
        <v/>
      </c>
      <c r="DS31" s="47" t="str">
        <f>IF('Res Rent Roll'!$B31="","",IF(Rents!DS$3&lt;'Res Rent Roll'!$J31,'Res Rent Roll'!$H31*'Res Rent Roll'!$C31*(1+'Property Summary'!$L$18)^(Rents!DS$2-1),'Res Rent Roll'!$I31*'Res Rent Roll'!$C31*(1+'Property Summary'!$L$18)^(Rents!DS$2-1)))</f>
        <v/>
      </c>
      <c r="DT31" s="47" t="str">
        <f>IF('Res Rent Roll'!$B31="","",IF(Rents!DT$3&lt;'Res Rent Roll'!$J31,'Res Rent Roll'!$H31*'Res Rent Roll'!$C31*(1+'Property Summary'!$L$18)^(Rents!DT$2-1),'Res Rent Roll'!$I31*'Res Rent Roll'!$C31*(1+'Property Summary'!$L$18)^(Rents!DT$2-1)))</f>
        <v/>
      </c>
      <c r="DU31" s="47" t="str">
        <f>IF('Res Rent Roll'!$B31="","",IF(Rents!DU$3&lt;'Res Rent Roll'!$J31,'Res Rent Roll'!$H31*'Res Rent Roll'!$C31*(1+'Property Summary'!$L$18)^(Rents!DU$2-1),'Res Rent Roll'!$I31*'Res Rent Roll'!$C31*(1+'Property Summary'!$L$18)^(Rents!DU$2-1)))</f>
        <v/>
      </c>
      <c r="DV31" s="47" t="str">
        <f>IF('Res Rent Roll'!$B31="","",IF(Rents!DV$3&lt;'Res Rent Roll'!$J31,'Res Rent Roll'!$H31*'Res Rent Roll'!$C31*(1+'Property Summary'!$L$18)^(Rents!DV$2-1),'Res Rent Roll'!$I31*'Res Rent Roll'!$C31*(1+'Property Summary'!$L$18)^(Rents!DV$2-1)))</f>
        <v/>
      </c>
      <c r="DW31" s="47" t="str">
        <f>IF('Res Rent Roll'!$B31="","",IF(Rents!DW$3&lt;'Res Rent Roll'!$J31,'Res Rent Roll'!$H31*'Res Rent Roll'!$C31*(1+'Property Summary'!$L$18)^(Rents!DW$2-1),'Res Rent Roll'!$I31*'Res Rent Roll'!$C31*(1+'Property Summary'!$L$18)^(Rents!DW$2-1)))</f>
        <v/>
      </c>
      <c r="DX31" s="47" t="str">
        <f>IF('Res Rent Roll'!$B31="","",IF(Rents!DX$3&lt;'Res Rent Roll'!$J31,'Res Rent Roll'!$H31*'Res Rent Roll'!$C31*(1+'Property Summary'!$L$18)^(Rents!DX$2-1),'Res Rent Roll'!$I31*'Res Rent Roll'!$C31*(1+'Property Summary'!$L$18)^(Rents!DX$2-1)))</f>
        <v/>
      </c>
      <c r="DY31" s="47" t="str">
        <f>IF('Res Rent Roll'!$B31="","",IF(Rents!DY$3&lt;'Res Rent Roll'!$J31,'Res Rent Roll'!$H31*'Res Rent Roll'!$C31*(1+'Property Summary'!$L$18)^(Rents!DY$2-1),'Res Rent Roll'!$I31*'Res Rent Roll'!$C31*(1+'Property Summary'!$L$18)^(Rents!DY$2-1)))</f>
        <v/>
      </c>
      <c r="DZ31" s="47" t="str">
        <f>IF('Res Rent Roll'!$B31="","",IF(Rents!DZ$3&lt;'Res Rent Roll'!$J31,'Res Rent Roll'!$H31*'Res Rent Roll'!$C31*(1+'Property Summary'!$L$18)^(Rents!DZ$2-1),'Res Rent Roll'!$I31*'Res Rent Roll'!$C31*(1+'Property Summary'!$L$18)^(Rents!DZ$2-1)))</f>
        <v/>
      </c>
      <c r="EA31" s="47" t="str">
        <f>IF('Res Rent Roll'!$B31="","",IF(Rents!EA$3&lt;'Res Rent Roll'!$J31,'Res Rent Roll'!$H31*'Res Rent Roll'!$C31*(1+'Property Summary'!$L$18)^(Rents!EA$2-1),'Res Rent Roll'!$I31*'Res Rent Roll'!$C31*(1+'Property Summary'!$L$18)^(Rents!EA$2-1)))</f>
        <v/>
      </c>
      <c r="EB31" s="47" t="str">
        <f>IF('Res Rent Roll'!$B31="","",IF(Rents!EB$3&lt;'Res Rent Roll'!$J31,'Res Rent Roll'!$H31*'Res Rent Roll'!$C31*(1+'Property Summary'!$L$18)^(Rents!EB$2-1),'Res Rent Roll'!$I31*'Res Rent Roll'!$C31*(1+'Property Summary'!$L$18)^(Rents!EB$2-1)))</f>
        <v/>
      </c>
      <c r="EC31" s="47" t="str">
        <f>IF('Res Rent Roll'!$B31="","",IF(Rents!EC$3&lt;'Res Rent Roll'!$J31,'Res Rent Roll'!$H31*'Res Rent Roll'!$C31*(1+'Property Summary'!$L$18)^(Rents!EC$2-1),'Res Rent Roll'!$I31*'Res Rent Roll'!$C31*(1+'Property Summary'!$L$18)^(Rents!EC$2-1)))</f>
        <v/>
      </c>
      <c r="ED31" s="47" t="str">
        <f>IF('Res Rent Roll'!$B31="","",IF(Rents!ED$3&lt;'Res Rent Roll'!$J31,'Res Rent Roll'!$H31*'Res Rent Roll'!$C31*(1+'Property Summary'!$L$18)^(Rents!ED$2-1),'Res Rent Roll'!$I31*'Res Rent Roll'!$C31*(1+'Property Summary'!$L$18)^(Rents!ED$2-1)))</f>
        <v/>
      </c>
      <c r="EE31" s="47" t="str">
        <f>IF('Res Rent Roll'!$B31="","",IF(Rents!EE$3&lt;'Res Rent Roll'!$J31,'Res Rent Roll'!$H31*'Res Rent Roll'!$C31*(1+'Property Summary'!$L$18)^(Rents!EE$2-1),'Res Rent Roll'!$I31*'Res Rent Roll'!$C31*(1+'Property Summary'!$L$18)^(Rents!EE$2-1)))</f>
        <v/>
      </c>
      <c r="EF31" s="47" t="str">
        <f>IF('Res Rent Roll'!$B31="","",IF(Rents!EF$3&lt;'Res Rent Roll'!$J31,'Res Rent Roll'!$H31*'Res Rent Roll'!$C31*(1+'Property Summary'!$L$18)^(Rents!EF$2-1),'Res Rent Roll'!$I31*'Res Rent Roll'!$C31*(1+'Property Summary'!$L$18)^(Rents!EF$2-1)))</f>
        <v/>
      </c>
      <c r="EG31" s="47" t="str">
        <f>IF('Res Rent Roll'!$B31="","",IF(Rents!EG$3&lt;'Res Rent Roll'!$J31,'Res Rent Roll'!$H31*'Res Rent Roll'!$C31*(1+'Property Summary'!$L$18)^(Rents!EG$2-1),'Res Rent Roll'!$I31*'Res Rent Roll'!$C31*(1+'Property Summary'!$L$18)^(Rents!EG$2-1)))</f>
        <v/>
      </c>
      <c r="EH31" s="47" t="str">
        <f>IF('Res Rent Roll'!$B31="","",IF(Rents!EH$3&lt;'Res Rent Roll'!$J31,'Res Rent Roll'!$H31*'Res Rent Roll'!$C31*(1+'Property Summary'!$L$18)^(Rents!EH$2-1),'Res Rent Roll'!$I31*'Res Rent Roll'!$C31*(1+'Property Summary'!$L$18)^(Rents!EH$2-1)))</f>
        <v/>
      </c>
      <c r="EI31" s="47" t="str">
        <f>IF('Res Rent Roll'!$B31="","",IF(Rents!EI$3&lt;'Res Rent Roll'!$J31,'Res Rent Roll'!$H31*'Res Rent Roll'!$C31*(1+'Property Summary'!$L$18)^(Rents!EI$2-1),'Res Rent Roll'!$I31*'Res Rent Roll'!$C31*(1+'Property Summary'!$L$18)^(Rents!EI$2-1)))</f>
        <v/>
      </c>
      <c r="EJ31" s="47" t="str">
        <f>IF('Res Rent Roll'!$B31="","",IF(Rents!EJ$3&lt;'Res Rent Roll'!$J31,'Res Rent Roll'!$H31*'Res Rent Roll'!$C31*(1+'Property Summary'!$L$18)^(Rents!EJ$2-1),'Res Rent Roll'!$I31*'Res Rent Roll'!$C31*(1+'Property Summary'!$L$18)^(Rents!EJ$2-1)))</f>
        <v/>
      </c>
      <c r="EK31" s="47" t="str">
        <f>IF('Res Rent Roll'!$B31="","",IF(Rents!EK$3&lt;'Res Rent Roll'!$J31,'Res Rent Roll'!$H31*'Res Rent Roll'!$C31*(1+'Property Summary'!$L$18)^(Rents!EK$2-1),'Res Rent Roll'!$I31*'Res Rent Roll'!$C31*(1+'Property Summary'!$L$18)^(Rents!EK$2-1)))</f>
        <v/>
      </c>
      <c r="EL31" s="47" t="str">
        <f>IF('Res Rent Roll'!$B31="","",IF(Rents!EL$3&lt;'Res Rent Roll'!$J31,'Res Rent Roll'!$H31*'Res Rent Roll'!$C31*(1+'Property Summary'!$L$18)^(Rents!EL$2-1),'Res Rent Roll'!$I31*'Res Rent Roll'!$C31*(1+'Property Summary'!$L$18)^(Rents!EL$2-1)))</f>
        <v/>
      </c>
      <c r="EM31" s="47" t="str">
        <f>IF('Res Rent Roll'!$B31="","",IF(Rents!EM$3&lt;'Res Rent Roll'!$J31,'Res Rent Roll'!$H31*'Res Rent Roll'!$C31*(1+'Property Summary'!$L$18)^(Rents!EM$2-1),'Res Rent Roll'!$I31*'Res Rent Roll'!$C31*(1+'Property Summary'!$L$18)^(Rents!EM$2-1)))</f>
        <v/>
      </c>
      <c r="EN31" s="47" t="str">
        <f>IF('Res Rent Roll'!$B31="","",IF(Rents!EN$3&lt;'Res Rent Roll'!$J31,'Res Rent Roll'!$H31*'Res Rent Roll'!$C31*(1+'Property Summary'!$L$18)^(Rents!EN$2-1),'Res Rent Roll'!$I31*'Res Rent Roll'!$C31*(1+'Property Summary'!$L$18)^(Rents!EN$2-1)))</f>
        <v/>
      </c>
      <c r="EO31" s="47" t="str">
        <f>IF('Res Rent Roll'!$B31="","",IF(Rents!EO$3&lt;'Res Rent Roll'!$J31,'Res Rent Roll'!$H31*'Res Rent Roll'!$C31*(1+'Property Summary'!$L$18)^(Rents!EO$2-1),'Res Rent Roll'!$I31*'Res Rent Roll'!$C31*(1+'Property Summary'!$L$18)^(Rents!EO$2-1)))</f>
        <v/>
      </c>
      <c r="EP31" s="47" t="str">
        <f>IF('Res Rent Roll'!$B31="","",IF(Rents!EP$3&lt;'Res Rent Roll'!$J31,'Res Rent Roll'!$H31*'Res Rent Roll'!$C31*(1+'Property Summary'!$L$18)^(Rents!EP$2-1),'Res Rent Roll'!$I31*'Res Rent Roll'!$C31*(1+'Property Summary'!$L$18)^(Rents!EP$2-1)))</f>
        <v/>
      </c>
      <c r="EQ31" s="47" t="str">
        <f>IF('Res Rent Roll'!$B31="","",IF(Rents!EQ$3&lt;'Res Rent Roll'!$J31,'Res Rent Roll'!$H31*'Res Rent Roll'!$C31*(1+'Property Summary'!$L$18)^(Rents!EQ$2-1),'Res Rent Roll'!$I31*'Res Rent Roll'!$C31*(1+'Property Summary'!$L$18)^(Rents!EQ$2-1)))</f>
        <v/>
      </c>
      <c r="ER31" s="47" t="str">
        <f>IF('Res Rent Roll'!$B31="","",IF(Rents!ER$3&lt;'Res Rent Roll'!$J31,'Res Rent Roll'!$H31*'Res Rent Roll'!$C31*(1+'Property Summary'!$L$18)^(Rents!ER$2-1),'Res Rent Roll'!$I31*'Res Rent Roll'!$C31*(1+'Property Summary'!$L$18)^(Rents!ER$2-1)))</f>
        <v/>
      </c>
      <c r="ES31" s="47" t="str">
        <f>IF('Res Rent Roll'!$B31="","",IF(Rents!ES$3&lt;'Res Rent Roll'!$J31,'Res Rent Roll'!$H31*'Res Rent Roll'!$C31*(1+'Property Summary'!$L$18)^(Rents!ES$2-1),'Res Rent Roll'!$I31*'Res Rent Roll'!$C31*(1+'Property Summary'!$L$18)^(Rents!ES$2-1)))</f>
        <v/>
      </c>
      <c r="ET31" s="47" t="str">
        <f>IF('Res Rent Roll'!$B31="","",IF(Rents!ET$3&lt;'Res Rent Roll'!$J31,'Res Rent Roll'!$H31*'Res Rent Roll'!$C31*(1+'Property Summary'!$L$18)^(Rents!ET$2-1),'Res Rent Roll'!$I31*'Res Rent Roll'!$C31*(1+'Property Summary'!$L$18)^(Rents!ET$2-1)))</f>
        <v/>
      </c>
      <c r="EU31" s="47" t="str">
        <f>IF('Res Rent Roll'!$B31="","",IF(Rents!EU$3&lt;'Res Rent Roll'!$J31,'Res Rent Roll'!$H31*'Res Rent Roll'!$C31*(1+'Property Summary'!$L$18)^(Rents!EU$2-1),'Res Rent Roll'!$I31*'Res Rent Roll'!$C31*(1+'Property Summary'!$L$18)^(Rents!EU$2-1)))</f>
        <v/>
      </c>
      <c r="EV31" s="47" t="str">
        <f>IF('Res Rent Roll'!$B31="","",IF(Rents!EV$3&lt;'Res Rent Roll'!$J31,'Res Rent Roll'!$H31*'Res Rent Roll'!$C31*(1+'Property Summary'!$L$18)^(Rents!EV$2-1),'Res Rent Roll'!$I31*'Res Rent Roll'!$C31*(1+'Property Summary'!$L$18)^(Rents!EV$2-1)))</f>
        <v/>
      </c>
      <c r="EW31" s="47" t="str">
        <f>IF('Res Rent Roll'!$B31="","",IF(Rents!EW$3&lt;'Res Rent Roll'!$J31,'Res Rent Roll'!$H31*'Res Rent Roll'!$C31*(1+'Property Summary'!$L$18)^(Rents!EW$2-1),'Res Rent Roll'!$I31*'Res Rent Roll'!$C31*(1+'Property Summary'!$L$18)^(Rents!EW$2-1)))</f>
        <v/>
      </c>
      <c r="EX31" s="47" t="str">
        <f>IF('Res Rent Roll'!$B31="","",IF(Rents!EX$3&lt;'Res Rent Roll'!$J31,'Res Rent Roll'!$H31*'Res Rent Roll'!$C31*(1+'Property Summary'!$L$18)^(Rents!EX$2-1),'Res Rent Roll'!$I31*'Res Rent Roll'!$C31*(1+'Property Summary'!$L$18)^(Rents!EX$2-1)))</f>
        <v/>
      </c>
      <c r="EY31" s="47" t="str">
        <f>IF('Res Rent Roll'!$B31="","",IF(Rents!EY$3&lt;'Res Rent Roll'!$J31,'Res Rent Roll'!$H31*'Res Rent Roll'!$C31*(1+'Property Summary'!$L$18)^(Rents!EY$2-1),'Res Rent Roll'!$I31*'Res Rent Roll'!$C31*(1+'Property Summary'!$L$18)^(Rents!EY$2-1)))</f>
        <v/>
      </c>
      <c r="EZ31" s="47" t="str">
        <f>IF('Res Rent Roll'!$B31="","",IF(Rents!EZ$3&lt;'Res Rent Roll'!$J31,'Res Rent Roll'!$H31*'Res Rent Roll'!$C31*(1+'Property Summary'!$L$18)^(Rents!EZ$2-1),'Res Rent Roll'!$I31*'Res Rent Roll'!$C31*(1+'Property Summary'!$L$18)^(Rents!EZ$2-1)))</f>
        <v/>
      </c>
      <c r="FA31" s="47" t="str">
        <f>IF('Res Rent Roll'!$B31="","",IF(Rents!FA$3&lt;'Res Rent Roll'!$J31,'Res Rent Roll'!$H31*'Res Rent Roll'!$C31*(1+'Property Summary'!$L$18)^(Rents!FA$2-1),'Res Rent Roll'!$I31*'Res Rent Roll'!$C31*(1+'Property Summary'!$L$18)^(Rents!FA$2-1)))</f>
        <v/>
      </c>
      <c r="FB31" s="47" t="str">
        <f>IF('Res Rent Roll'!$B31="","",IF(Rents!FB$3&lt;'Res Rent Roll'!$J31,'Res Rent Roll'!$H31*'Res Rent Roll'!$C31*(1+'Property Summary'!$L$18)^(Rents!FB$2-1),'Res Rent Roll'!$I31*'Res Rent Roll'!$C31*(1+'Property Summary'!$L$18)^(Rents!FB$2-1)))</f>
        <v/>
      </c>
      <c r="FC31" s="47" t="str">
        <f>IF('Res Rent Roll'!$B31="","",IF(Rents!FC$3&lt;'Res Rent Roll'!$J31,'Res Rent Roll'!$H31*'Res Rent Roll'!$C31*(1+'Property Summary'!$L$18)^(Rents!FC$2-1),'Res Rent Roll'!$I31*'Res Rent Roll'!$C31*(1+'Property Summary'!$L$18)^(Rents!FC$2-1)))</f>
        <v/>
      </c>
      <c r="FD31" s="47" t="str">
        <f>IF('Res Rent Roll'!$B31="","",IF(Rents!FD$3&lt;'Res Rent Roll'!$J31,'Res Rent Roll'!$H31*'Res Rent Roll'!$C31*(1+'Property Summary'!$L$18)^(Rents!FD$2-1),'Res Rent Roll'!$I31*'Res Rent Roll'!$C31*(1+'Property Summary'!$L$18)^(Rents!FD$2-1)))</f>
        <v/>
      </c>
      <c r="FE31" s="47" t="str">
        <f>IF('Res Rent Roll'!$B31="","",IF(Rents!FE$3&lt;'Res Rent Roll'!$J31,'Res Rent Roll'!$H31*'Res Rent Roll'!$C31*(1+'Property Summary'!$L$18)^(Rents!FE$2-1),'Res Rent Roll'!$I31*'Res Rent Roll'!$C31*(1+'Property Summary'!$L$18)^(Rents!FE$2-1)))</f>
        <v/>
      </c>
      <c r="FF31" s="47" t="str">
        <f>IF('Res Rent Roll'!$B31="","",IF(Rents!FF$3&lt;'Res Rent Roll'!$J31,'Res Rent Roll'!$H31*'Res Rent Roll'!$C31*(1+'Property Summary'!$L$18)^(Rents!FF$2-1),'Res Rent Roll'!$I31*'Res Rent Roll'!$C31*(1+'Property Summary'!$L$18)^(Rents!FF$2-1)))</f>
        <v/>
      </c>
      <c r="FG31" s="47" t="str">
        <f>IF('Res Rent Roll'!$B31="","",IF(Rents!FG$3&lt;'Res Rent Roll'!$J31,'Res Rent Roll'!$H31*'Res Rent Roll'!$C31*(1+'Property Summary'!$L$18)^(Rents!FG$2-1),'Res Rent Roll'!$I31*'Res Rent Roll'!$C31*(1+'Property Summary'!$L$18)^(Rents!FG$2-1)))</f>
        <v/>
      </c>
      <c r="FH31" s="47" t="str">
        <f>IF('Res Rent Roll'!$B31="","",IF(Rents!FH$3&lt;'Res Rent Roll'!$J31,'Res Rent Roll'!$H31*'Res Rent Roll'!$C31*(1+'Property Summary'!$L$18)^(Rents!FH$2-1),'Res Rent Roll'!$I31*'Res Rent Roll'!$C31*(1+'Property Summary'!$L$18)^(Rents!FH$2-1)))</f>
        <v/>
      </c>
      <c r="FI31" s="47" t="str">
        <f>IF('Res Rent Roll'!$B31="","",IF(Rents!FI$3&lt;'Res Rent Roll'!$J31,'Res Rent Roll'!$H31*'Res Rent Roll'!$C31*(1+'Property Summary'!$L$18)^(Rents!FI$2-1),'Res Rent Roll'!$I31*'Res Rent Roll'!$C31*(1+'Property Summary'!$L$18)^(Rents!FI$2-1)))</f>
        <v/>
      </c>
      <c r="FJ31" s="47" t="str">
        <f>IF('Res Rent Roll'!$B31="","",IF(Rents!FJ$3&lt;'Res Rent Roll'!$J31,'Res Rent Roll'!$H31*'Res Rent Roll'!$C31*(1+'Property Summary'!$L$18)^(Rents!FJ$2-1),'Res Rent Roll'!$I31*'Res Rent Roll'!$C31*(1+'Property Summary'!$L$18)^(Rents!FJ$2-1)))</f>
        <v/>
      </c>
      <c r="FK31" s="47" t="str">
        <f>IF('Res Rent Roll'!$B31="","",IF(Rents!FK$3&lt;'Res Rent Roll'!$J31,'Res Rent Roll'!$H31*'Res Rent Roll'!$C31*(1+'Property Summary'!$L$18)^(Rents!FK$2-1),'Res Rent Roll'!$I31*'Res Rent Roll'!$C31*(1+'Property Summary'!$L$18)^(Rents!FK$2-1)))</f>
        <v/>
      </c>
      <c r="FL31" s="47" t="str">
        <f>IF('Res Rent Roll'!$B31="","",IF(Rents!FL$3&lt;'Res Rent Roll'!$J31,'Res Rent Roll'!$H31*'Res Rent Roll'!$C31*(1+'Property Summary'!$L$18)^(Rents!FL$2-1),'Res Rent Roll'!$I31*'Res Rent Roll'!$C31*(1+'Property Summary'!$L$18)^(Rents!FL$2-1)))</f>
        <v/>
      </c>
      <c r="FM31" s="47" t="str">
        <f>IF('Res Rent Roll'!$B31="","",IF(Rents!FM$3&lt;'Res Rent Roll'!$J31,'Res Rent Roll'!$H31*'Res Rent Roll'!$C31*(1+'Property Summary'!$L$18)^(Rents!FM$2-1),'Res Rent Roll'!$I31*'Res Rent Roll'!$C31*(1+'Property Summary'!$L$18)^(Rents!FM$2-1)))</f>
        <v/>
      </c>
      <c r="FN31" s="47" t="str">
        <f>IF('Res Rent Roll'!$B31="","",IF(Rents!FN$3&lt;'Res Rent Roll'!$J31,'Res Rent Roll'!$H31*'Res Rent Roll'!$C31*(1+'Property Summary'!$L$18)^(Rents!FN$2-1),'Res Rent Roll'!$I31*'Res Rent Roll'!$C31*(1+'Property Summary'!$L$18)^(Rents!FN$2-1)))</f>
        <v/>
      </c>
      <c r="FO31" s="47" t="str">
        <f>IF('Res Rent Roll'!$B31="","",IF(Rents!FO$3&lt;'Res Rent Roll'!$J31,'Res Rent Roll'!$H31*'Res Rent Roll'!$C31*(1+'Property Summary'!$L$18)^(Rents!FO$2-1),'Res Rent Roll'!$I31*'Res Rent Roll'!$C31*(1+'Property Summary'!$L$18)^(Rents!FO$2-1)))</f>
        <v/>
      </c>
      <c r="FP31" s="47" t="str">
        <f>IF('Res Rent Roll'!$B31="","",IF(Rents!FP$3&lt;'Res Rent Roll'!$J31,'Res Rent Roll'!$H31*'Res Rent Roll'!$C31*(1+'Property Summary'!$L$18)^(Rents!FP$2-1),'Res Rent Roll'!$I31*'Res Rent Roll'!$C31*(1+'Property Summary'!$L$18)^(Rents!FP$2-1)))</f>
        <v/>
      </c>
      <c r="FQ31" s="47" t="str">
        <f>IF('Res Rent Roll'!$B31="","",IF(Rents!FQ$3&lt;'Res Rent Roll'!$J31,'Res Rent Roll'!$H31*'Res Rent Roll'!$C31*(1+'Property Summary'!$L$18)^(Rents!FQ$2-1),'Res Rent Roll'!$I31*'Res Rent Roll'!$C31*(1+'Property Summary'!$L$18)^(Rents!FQ$2-1)))</f>
        <v/>
      </c>
      <c r="FR31" s="47" t="str">
        <f>IF('Res Rent Roll'!$B31="","",IF(Rents!FR$3&lt;'Res Rent Roll'!$J31,'Res Rent Roll'!$H31*'Res Rent Roll'!$C31*(1+'Property Summary'!$L$18)^(Rents!FR$2-1),'Res Rent Roll'!$I31*'Res Rent Roll'!$C31*(1+'Property Summary'!$L$18)^(Rents!FR$2-1)))</f>
        <v/>
      </c>
      <c r="FS31" s="47" t="str">
        <f>IF('Res Rent Roll'!$B31="","",IF(Rents!FS$3&lt;'Res Rent Roll'!$J31,'Res Rent Roll'!$H31*'Res Rent Roll'!$C31*(1+'Property Summary'!$L$18)^(Rents!FS$2-1),'Res Rent Roll'!$I31*'Res Rent Roll'!$C31*(1+'Property Summary'!$L$18)^(Rents!FS$2-1)))</f>
        <v/>
      </c>
      <c r="FT31" s="47" t="str">
        <f>IF('Res Rent Roll'!$B31="","",IF(Rents!FT$3&lt;'Res Rent Roll'!$J31,'Res Rent Roll'!$H31*'Res Rent Roll'!$C31*(1+'Property Summary'!$L$18)^(Rents!FT$2-1),'Res Rent Roll'!$I31*'Res Rent Roll'!$C31*(1+'Property Summary'!$L$18)^(Rents!FT$2-1)))</f>
        <v/>
      </c>
      <c r="FU31" s="47" t="str">
        <f>IF('Res Rent Roll'!$B31="","",IF(Rents!FU$3&lt;'Res Rent Roll'!$J31,'Res Rent Roll'!$H31*'Res Rent Roll'!$C31*(1+'Property Summary'!$L$18)^(Rents!FU$2-1),'Res Rent Roll'!$I31*'Res Rent Roll'!$C31*(1+'Property Summary'!$L$18)^(Rents!FU$2-1)))</f>
        <v/>
      </c>
      <c r="FV31" s="47" t="str">
        <f>IF('Res Rent Roll'!$B31="","",IF(Rents!FV$3&lt;'Res Rent Roll'!$J31,'Res Rent Roll'!$H31*'Res Rent Roll'!$C31*(1+'Property Summary'!$L$18)^(Rents!FV$2-1),'Res Rent Roll'!$I31*'Res Rent Roll'!$C31*(1+'Property Summary'!$L$18)^(Rents!FV$2-1)))</f>
        <v/>
      </c>
      <c r="FW31" s="47" t="str">
        <f>IF('Res Rent Roll'!$B31="","",IF(Rents!FW$3&lt;'Res Rent Roll'!$J31,'Res Rent Roll'!$H31*'Res Rent Roll'!$C31*(1+'Property Summary'!$L$18)^(Rents!FW$2-1),'Res Rent Roll'!$I31*'Res Rent Roll'!$C31*(1+'Property Summary'!$L$18)^(Rents!FW$2-1)))</f>
        <v/>
      </c>
      <c r="FX31" s="47" t="str">
        <f>IF('Res Rent Roll'!$B31="","",IF(Rents!FX$3&lt;'Res Rent Roll'!$J31,'Res Rent Roll'!$H31*'Res Rent Roll'!$C31*(1+'Property Summary'!$L$18)^(Rents!FX$2-1),'Res Rent Roll'!$I31*'Res Rent Roll'!$C31*(1+'Property Summary'!$L$18)^(Rents!FX$2-1)))</f>
        <v/>
      </c>
      <c r="FY31" s="47" t="str">
        <f>IF('Res Rent Roll'!$B31="","",IF(Rents!FY$3&lt;'Res Rent Roll'!$J31,'Res Rent Roll'!$H31*'Res Rent Roll'!$C31*(1+'Property Summary'!$L$18)^(Rents!FY$2-1),'Res Rent Roll'!$I31*'Res Rent Roll'!$C31*(1+'Property Summary'!$L$18)^(Rents!FY$2-1)))</f>
        <v/>
      </c>
      <c r="FZ31" s="47" t="str">
        <f>IF('Res Rent Roll'!$B31="","",IF(Rents!FZ$3&lt;'Res Rent Roll'!$J31,'Res Rent Roll'!$H31*'Res Rent Roll'!$C31*(1+'Property Summary'!$L$18)^(Rents!FZ$2-1),'Res Rent Roll'!$I31*'Res Rent Roll'!$C31*(1+'Property Summary'!$L$18)^(Rents!FZ$2-1)))</f>
        <v/>
      </c>
      <c r="GA31" s="48" t="str">
        <f>IF('Res Rent Roll'!$B31="","",IF(Rents!GA$3&lt;'Res Rent Roll'!$J31,'Res Rent Roll'!$H31*'Res Rent Roll'!$C31*(1+'Property Summary'!$L$18)^(Rents!GA$2-1),'Res Rent Roll'!$I31*'Res Rent Roll'!$C31*(1+'Property Summary'!$L$18)^(Rents!GA$2-1)))</f>
        <v/>
      </c>
    </row>
    <row r="32" spans="2:183" x14ac:dyDescent="0.3">
      <c r="B32" s="42" t="str">
        <f>IF('Res Rent Roll'!$B32="","",'Res Rent Roll'!$B32)</f>
        <v/>
      </c>
      <c r="C32" s="43"/>
      <c r="D32" s="47" t="str">
        <f>IF('Res Rent Roll'!$B32="","",IF(Rents!D$3&lt;'Res Rent Roll'!$J32,'Res Rent Roll'!$H32*'Res Rent Roll'!$C32*(1+'Property Summary'!$L$18)^(Rents!D$2-1),'Res Rent Roll'!$I32*'Res Rent Roll'!$C32*(1+'Property Summary'!$L$18)^(Rents!D$2-1)))</f>
        <v/>
      </c>
      <c r="E32" s="47" t="str">
        <f>IF('Res Rent Roll'!$B32="","",IF(Rents!E$3&lt;'Res Rent Roll'!$J32,'Res Rent Roll'!$H32*'Res Rent Roll'!$C32*(1+'Property Summary'!$L$18)^(Rents!E$2-1),'Res Rent Roll'!$I32*'Res Rent Roll'!$C32*(1+'Property Summary'!$L$18)^(Rents!E$2-1)))</f>
        <v/>
      </c>
      <c r="F32" s="47" t="str">
        <f>IF('Res Rent Roll'!$B32="","",IF(Rents!F$3&lt;'Res Rent Roll'!$J32,'Res Rent Roll'!$H32*'Res Rent Roll'!$C32*(1+'Property Summary'!$L$18)^(Rents!F$2-1),'Res Rent Roll'!$I32*'Res Rent Roll'!$C32*(1+'Property Summary'!$L$18)^(Rents!F$2-1)))</f>
        <v/>
      </c>
      <c r="G32" s="47" t="str">
        <f>IF('Res Rent Roll'!$B32="","",IF(Rents!G$3&lt;'Res Rent Roll'!$J32,'Res Rent Roll'!$H32*'Res Rent Roll'!$C32*(1+'Property Summary'!$L$18)^(Rents!G$2-1),'Res Rent Roll'!$I32*'Res Rent Roll'!$C32*(1+'Property Summary'!$L$18)^(Rents!G$2-1)))</f>
        <v/>
      </c>
      <c r="H32" s="47" t="str">
        <f>IF('Res Rent Roll'!$B32="","",IF(Rents!H$3&lt;'Res Rent Roll'!$J32,'Res Rent Roll'!$H32*'Res Rent Roll'!$C32*(1+'Property Summary'!$L$18)^(Rents!H$2-1),'Res Rent Roll'!$I32*'Res Rent Roll'!$C32*(1+'Property Summary'!$L$18)^(Rents!H$2-1)))</f>
        <v/>
      </c>
      <c r="I32" s="47" t="str">
        <f>IF('Res Rent Roll'!$B32="","",IF(Rents!I$3&lt;'Res Rent Roll'!$J32,'Res Rent Roll'!$H32*'Res Rent Roll'!$C32*(1+'Property Summary'!$L$18)^(Rents!I$2-1),'Res Rent Roll'!$I32*'Res Rent Roll'!$C32*(1+'Property Summary'!$L$18)^(Rents!I$2-1)))</f>
        <v/>
      </c>
      <c r="J32" s="47" t="str">
        <f>IF('Res Rent Roll'!$B32="","",IF(Rents!J$3&lt;'Res Rent Roll'!$J32,'Res Rent Roll'!$H32*'Res Rent Roll'!$C32*(1+'Property Summary'!$L$18)^(Rents!J$2-1),'Res Rent Roll'!$I32*'Res Rent Roll'!$C32*(1+'Property Summary'!$L$18)^(Rents!J$2-1)))</f>
        <v/>
      </c>
      <c r="K32" s="47" t="str">
        <f>IF('Res Rent Roll'!$B32="","",IF(Rents!K$3&lt;'Res Rent Roll'!$J32,'Res Rent Roll'!$H32*'Res Rent Roll'!$C32*(1+'Property Summary'!$L$18)^(Rents!K$2-1),'Res Rent Roll'!$I32*'Res Rent Roll'!$C32*(1+'Property Summary'!$L$18)^(Rents!K$2-1)))</f>
        <v/>
      </c>
      <c r="L32" s="47" t="str">
        <f>IF('Res Rent Roll'!$B32="","",IF(Rents!L$3&lt;'Res Rent Roll'!$J32,'Res Rent Roll'!$H32*'Res Rent Roll'!$C32*(1+'Property Summary'!$L$18)^(Rents!L$2-1),'Res Rent Roll'!$I32*'Res Rent Roll'!$C32*(1+'Property Summary'!$L$18)^(Rents!L$2-1)))</f>
        <v/>
      </c>
      <c r="M32" s="47" t="str">
        <f>IF('Res Rent Roll'!$B32="","",IF(Rents!M$3&lt;'Res Rent Roll'!$J32,'Res Rent Roll'!$H32*'Res Rent Roll'!$C32*(1+'Property Summary'!$L$18)^(Rents!M$2-1),'Res Rent Roll'!$I32*'Res Rent Roll'!$C32*(1+'Property Summary'!$L$18)^(Rents!M$2-1)))</f>
        <v/>
      </c>
      <c r="N32" s="47" t="str">
        <f>IF('Res Rent Roll'!$B32="","",IF(Rents!N$3&lt;'Res Rent Roll'!$J32,'Res Rent Roll'!$H32*'Res Rent Roll'!$C32*(1+'Property Summary'!$L$18)^(Rents!N$2-1),'Res Rent Roll'!$I32*'Res Rent Roll'!$C32*(1+'Property Summary'!$L$18)^(Rents!N$2-1)))</f>
        <v/>
      </c>
      <c r="O32" s="47" t="str">
        <f>IF('Res Rent Roll'!$B32="","",IF(Rents!O$3&lt;'Res Rent Roll'!$J32,'Res Rent Roll'!$H32*'Res Rent Roll'!$C32*(1+'Property Summary'!$L$18)^(Rents!O$2-1),'Res Rent Roll'!$I32*'Res Rent Roll'!$C32*(1+'Property Summary'!$L$18)^(Rents!O$2-1)))</f>
        <v/>
      </c>
      <c r="P32" s="47" t="str">
        <f>IF('Res Rent Roll'!$B32="","",IF(Rents!P$3&lt;'Res Rent Roll'!$J32,'Res Rent Roll'!$H32*'Res Rent Roll'!$C32*(1+'Property Summary'!$L$18)^(Rents!P$2-1),'Res Rent Roll'!$I32*'Res Rent Roll'!$C32*(1+'Property Summary'!$L$18)^(Rents!P$2-1)))</f>
        <v/>
      </c>
      <c r="Q32" s="47" t="str">
        <f>IF('Res Rent Roll'!$B32="","",IF(Rents!Q$3&lt;'Res Rent Roll'!$J32,'Res Rent Roll'!$H32*'Res Rent Roll'!$C32*(1+'Property Summary'!$L$18)^(Rents!Q$2-1),'Res Rent Roll'!$I32*'Res Rent Roll'!$C32*(1+'Property Summary'!$L$18)^(Rents!Q$2-1)))</f>
        <v/>
      </c>
      <c r="R32" s="47" t="str">
        <f>IF('Res Rent Roll'!$B32="","",IF(Rents!R$3&lt;'Res Rent Roll'!$J32,'Res Rent Roll'!$H32*'Res Rent Roll'!$C32*(1+'Property Summary'!$L$18)^(Rents!R$2-1),'Res Rent Roll'!$I32*'Res Rent Roll'!$C32*(1+'Property Summary'!$L$18)^(Rents!R$2-1)))</f>
        <v/>
      </c>
      <c r="S32" s="47" t="str">
        <f>IF('Res Rent Roll'!$B32="","",IF(Rents!S$3&lt;'Res Rent Roll'!$J32,'Res Rent Roll'!$H32*'Res Rent Roll'!$C32*(1+'Property Summary'!$L$18)^(Rents!S$2-1),'Res Rent Roll'!$I32*'Res Rent Roll'!$C32*(1+'Property Summary'!$L$18)^(Rents!S$2-1)))</f>
        <v/>
      </c>
      <c r="T32" s="47" t="str">
        <f>IF('Res Rent Roll'!$B32="","",IF(Rents!T$3&lt;'Res Rent Roll'!$J32,'Res Rent Roll'!$H32*'Res Rent Roll'!$C32*(1+'Property Summary'!$L$18)^(Rents!T$2-1),'Res Rent Roll'!$I32*'Res Rent Roll'!$C32*(1+'Property Summary'!$L$18)^(Rents!T$2-1)))</f>
        <v/>
      </c>
      <c r="U32" s="47" t="str">
        <f>IF('Res Rent Roll'!$B32="","",IF(Rents!U$3&lt;'Res Rent Roll'!$J32,'Res Rent Roll'!$H32*'Res Rent Roll'!$C32*(1+'Property Summary'!$L$18)^(Rents!U$2-1),'Res Rent Roll'!$I32*'Res Rent Roll'!$C32*(1+'Property Summary'!$L$18)^(Rents!U$2-1)))</f>
        <v/>
      </c>
      <c r="V32" s="47" t="str">
        <f>IF('Res Rent Roll'!$B32="","",IF(Rents!V$3&lt;'Res Rent Roll'!$J32,'Res Rent Roll'!$H32*'Res Rent Roll'!$C32*(1+'Property Summary'!$L$18)^(Rents!V$2-1),'Res Rent Roll'!$I32*'Res Rent Roll'!$C32*(1+'Property Summary'!$L$18)^(Rents!V$2-1)))</f>
        <v/>
      </c>
      <c r="W32" s="47" t="str">
        <f>IF('Res Rent Roll'!$B32="","",IF(Rents!W$3&lt;'Res Rent Roll'!$J32,'Res Rent Roll'!$H32*'Res Rent Roll'!$C32*(1+'Property Summary'!$L$18)^(Rents!W$2-1),'Res Rent Roll'!$I32*'Res Rent Roll'!$C32*(1+'Property Summary'!$L$18)^(Rents!W$2-1)))</f>
        <v/>
      </c>
      <c r="X32" s="47" t="str">
        <f>IF('Res Rent Roll'!$B32="","",IF(Rents!X$3&lt;'Res Rent Roll'!$J32,'Res Rent Roll'!$H32*'Res Rent Roll'!$C32*(1+'Property Summary'!$L$18)^(Rents!X$2-1),'Res Rent Roll'!$I32*'Res Rent Roll'!$C32*(1+'Property Summary'!$L$18)^(Rents!X$2-1)))</f>
        <v/>
      </c>
      <c r="Y32" s="47" t="str">
        <f>IF('Res Rent Roll'!$B32="","",IF(Rents!Y$3&lt;'Res Rent Roll'!$J32,'Res Rent Roll'!$H32*'Res Rent Roll'!$C32*(1+'Property Summary'!$L$18)^(Rents!Y$2-1),'Res Rent Roll'!$I32*'Res Rent Roll'!$C32*(1+'Property Summary'!$L$18)^(Rents!Y$2-1)))</f>
        <v/>
      </c>
      <c r="Z32" s="47" t="str">
        <f>IF('Res Rent Roll'!$B32="","",IF(Rents!Z$3&lt;'Res Rent Roll'!$J32,'Res Rent Roll'!$H32*'Res Rent Roll'!$C32*(1+'Property Summary'!$L$18)^(Rents!Z$2-1),'Res Rent Roll'!$I32*'Res Rent Roll'!$C32*(1+'Property Summary'!$L$18)^(Rents!Z$2-1)))</f>
        <v/>
      </c>
      <c r="AA32" s="47" t="str">
        <f>IF('Res Rent Roll'!$B32="","",IF(Rents!AA$3&lt;'Res Rent Roll'!$J32,'Res Rent Roll'!$H32*'Res Rent Roll'!$C32*(1+'Property Summary'!$L$18)^(Rents!AA$2-1),'Res Rent Roll'!$I32*'Res Rent Roll'!$C32*(1+'Property Summary'!$L$18)^(Rents!AA$2-1)))</f>
        <v/>
      </c>
      <c r="AB32" s="47" t="str">
        <f>IF('Res Rent Roll'!$B32="","",IF(Rents!AB$3&lt;'Res Rent Roll'!$J32,'Res Rent Roll'!$H32*'Res Rent Roll'!$C32*(1+'Property Summary'!$L$18)^(Rents!AB$2-1),'Res Rent Roll'!$I32*'Res Rent Roll'!$C32*(1+'Property Summary'!$L$18)^(Rents!AB$2-1)))</f>
        <v/>
      </c>
      <c r="AC32" s="47" t="str">
        <f>IF('Res Rent Roll'!$B32="","",IF(Rents!AC$3&lt;'Res Rent Roll'!$J32,'Res Rent Roll'!$H32*'Res Rent Roll'!$C32*(1+'Property Summary'!$L$18)^(Rents!AC$2-1),'Res Rent Roll'!$I32*'Res Rent Roll'!$C32*(1+'Property Summary'!$L$18)^(Rents!AC$2-1)))</f>
        <v/>
      </c>
      <c r="AD32" s="47" t="str">
        <f>IF('Res Rent Roll'!$B32="","",IF(Rents!AD$3&lt;'Res Rent Roll'!$J32,'Res Rent Roll'!$H32*'Res Rent Roll'!$C32*(1+'Property Summary'!$L$18)^(Rents!AD$2-1),'Res Rent Roll'!$I32*'Res Rent Roll'!$C32*(1+'Property Summary'!$L$18)^(Rents!AD$2-1)))</f>
        <v/>
      </c>
      <c r="AE32" s="47" t="str">
        <f>IF('Res Rent Roll'!$B32="","",IF(Rents!AE$3&lt;'Res Rent Roll'!$J32,'Res Rent Roll'!$H32*'Res Rent Roll'!$C32*(1+'Property Summary'!$L$18)^(Rents!AE$2-1),'Res Rent Roll'!$I32*'Res Rent Roll'!$C32*(1+'Property Summary'!$L$18)^(Rents!AE$2-1)))</f>
        <v/>
      </c>
      <c r="AF32" s="47" t="str">
        <f>IF('Res Rent Roll'!$B32="","",IF(Rents!AF$3&lt;'Res Rent Roll'!$J32,'Res Rent Roll'!$H32*'Res Rent Roll'!$C32*(1+'Property Summary'!$L$18)^(Rents!AF$2-1),'Res Rent Roll'!$I32*'Res Rent Roll'!$C32*(1+'Property Summary'!$L$18)^(Rents!AF$2-1)))</f>
        <v/>
      </c>
      <c r="AG32" s="47" t="str">
        <f>IF('Res Rent Roll'!$B32="","",IF(Rents!AG$3&lt;'Res Rent Roll'!$J32,'Res Rent Roll'!$H32*'Res Rent Roll'!$C32*(1+'Property Summary'!$L$18)^(Rents!AG$2-1),'Res Rent Roll'!$I32*'Res Rent Roll'!$C32*(1+'Property Summary'!$L$18)^(Rents!AG$2-1)))</f>
        <v/>
      </c>
      <c r="AH32" s="47" t="str">
        <f>IF('Res Rent Roll'!$B32="","",IF(Rents!AH$3&lt;'Res Rent Roll'!$J32,'Res Rent Roll'!$H32*'Res Rent Roll'!$C32*(1+'Property Summary'!$L$18)^(Rents!AH$2-1),'Res Rent Roll'!$I32*'Res Rent Roll'!$C32*(1+'Property Summary'!$L$18)^(Rents!AH$2-1)))</f>
        <v/>
      </c>
      <c r="AI32" s="47" t="str">
        <f>IF('Res Rent Roll'!$B32="","",IF(Rents!AI$3&lt;'Res Rent Roll'!$J32,'Res Rent Roll'!$H32*'Res Rent Roll'!$C32*(1+'Property Summary'!$L$18)^(Rents!AI$2-1),'Res Rent Roll'!$I32*'Res Rent Roll'!$C32*(1+'Property Summary'!$L$18)^(Rents!AI$2-1)))</f>
        <v/>
      </c>
      <c r="AJ32" s="47" t="str">
        <f>IF('Res Rent Roll'!$B32="","",IF(Rents!AJ$3&lt;'Res Rent Roll'!$J32,'Res Rent Roll'!$H32*'Res Rent Roll'!$C32*(1+'Property Summary'!$L$18)^(Rents!AJ$2-1),'Res Rent Roll'!$I32*'Res Rent Roll'!$C32*(1+'Property Summary'!$L$18)^(Rents!AJ$2-1)))</f>
        <v/>
      </c>
      <c r="AK32" s="47" t="str">
        <f>IF('Res Rent Roll'!$B32="","",IF(Rents!AK$3&lt;'Res Rent Roll'!$J32,'Res Rent Roll'!$H32*'Res Rent Roll'!$C32*(1+'Property Summary'!$L$18)^(Rents!AK$2-1),'Res Rent Roll'!$I32*'Res Rent Roll'!$C32*(1+'Property Summary'!$L$18)^(Rents!AK$2-1)))</f>
        <v/>
      </c>
      <c r="AL32" s="47" t="str">
        <f>IF('Res Rent Roll'!$B32="","",IF(Rents!AL$3&lt;'Res Rent Roll'!$J32,'Res Rent Roll'!$H32*'Res Rent Roll'!$C32*(1+'Property Summary'!$L$18)^(Rents!AL$2-1),'Res Rent Roll'!$I32*'Res Rent Roll'!$C32*(1+'Property Summary'!$L$18)^(Rents!AL$2-1)))</f>
        <v/>
      </c>
      <c r="AM32" s="47" t="str">
        <f>IF('Res Rent Roll'!$B32="","",IF(Rents!AM$3&lt;'Res Rent Roll'!$J32,'Res Rent Roll'!$H32*'Res Rent Roll'!$C32*(1+'Property Summary'!$L$18)^(Rents!AM$2-1),'Res Rent Roll'!$I32*'Res Rent Roll'!$C32*(1+'Property Summary'!$L$18)^(Rents!AM$2-1)))</f>
        <v/>
      </c>
      <c r="AN32" s="47" t="str">
        <f>IF('Res Rent Roll'!$B32="","",IF(Rents!AN$3&lt;'Res Rent Roll'!$J32,'Res Rent Roll'!$H32*'Res Rent Roll'!$C32*(1+'Property Summary'!$L$18)^(Rents!AN$2-1),'Res Rent Roll'!$I32*'Res Rent Roll'!$C32*(1+'Property Summary'!$L$18)^(Rents!AN$2-1)))</f>
        <v/>
      </c>
      <c r="AO32" s="47" t="str">
        <f>IF('Res Rent Roll'!$B32="","",IF(Rents!AO$3&lt;'Res Rent Roll'!$J32,'Res Rent Roll'!$H32*'Res Rent Roll'!$C32*(1+'Property Summary'!$L$18)^(Rents!AO$2-1),'Res Rent Roll'!$I32*'Res Rent Roll'!$C32*(1+'Property Summary'!$L$18)^(Rents!AO$2-1)))</f>
        <v/>
      </c>
      <c r="AP32" s="47" t="str">
        <f>IF('Res Rent Roll'!$B32="","",IF(Rents!AP$3&lt;'Res Rent Roll'!$J32,'Res Rent Roll'!$H32*'Res Rent Roll'!$C32*(1+'Property Summary'!$L$18)^(Rents!AP$2-1),'Res Rent Roll'!$I32*'Res Rent Roll'!$C32*(1+'Property Summary'!$L$18)^(Rents!AP$2-1)))</f>
        <v/>
      </c>
      <c r="AQ32" s="47" t="str">
        <f>IF('Res Rent Roll'!$B32="","",IF(Rents!AQ$3&lt;'Res Rent Roll'!$J32,'Res Rent Roll'!$H32*'Res Rent Roll'!$C32*(1+'Property Summary'!$L$18)^(Rents!AQ$2-1),'Res Rent Roll'!$I32*'Res Rent Roll'!$C32*(1+'Property Summary'!$L$18)^(Rents!AQ$2-1)))</f>
        <v/>
      </c>
      <c r="AR32" s="47" t="str">
        <f>IF('Res Rent Roll'!$B32="","",IF(Rents!AR$3&lt;'Res Rent Roll'!$J32,'Res Rent Roll'!$H32*'Res Rent Roll'!$C32*(1+'Property Summary'!$L$18)^(Rents!AR$2-1),'Res Rent Roll'!$I32*'Res Rent Roll'!$C32*(1+'Property Summary'!$L$18)^(Rents!AR$2-1)))</f>
        <v/>
      </c>
      <c r="AS32" s="47" t="str">
        <f>IF('Res Rent Roll'!$B32="","",IF(Rents!AS$3&lt;'Res Rent Roll'!$J32,'Res Rent Roll'!$H32*'Res Rent Roll'!$C32*(1+'Property Summary'!$L$18)^(Rents!AS$2-1),'Res Rent Roll'!$I32*'Res Rent Roll'!$C32*(1+'Property Summary'!$L$18)^(Rents!AS$2-1)))</f>
        <v/>
      </c>
      <c r="AT32" s="47" t="str">
        <f>IF('Res Rent Roll'!$B32="","",IF(Rents!AT$3&lt;'Res Rent Roll'!$J32,'Res Rent Roll'!$H32*'Res Rent Roll'!$C32*(1+'Property Summary'!$L$18)^(Rents!AT$2-1),'Res Rent Roll'!$I32*'Res Rent Roll'!$C32*(1+'Property Summary'!$L$18)^(Rents!AT$2-1)))</f>
        <v/>
      </c>
      <c r="AU32" s="47" t="str">
        <f>IF('Res Rent Roll'!$B32="","",IF(Rents!AU$3&lt;'Res Rent Roll'!$J32,'Res Rent Roll'!$H32*'Res Rent Roll'!$C32*(1+'Property Summary'!$L$18)^(Rents!AU$2-1),'Res Rent Roll'!$I32*'Res Rent Roll'!$C32*(1+'Property Summary'!$L$18)^(Rents!AU$2-1)))</f>
        <v/>
      </c>
      <c r="AV32" s="47" t="str">
        <f>IF('Res Rent Roll'!$B32="","",IF(Rents!AV$3&lt;'Res Rent Roll'!$J32,'Res Rent Roll'!$H32*'Res Rent Roll'!$C32*(1+'Property Summary'!$L$18)^(Rents!AV$2-1),'Res Rent Roll'!$I32*'Res Rent Roll'!$C32*(1+'Property Summary'!$L$18)^(Rents!AV$2-1)))</f>
        <v/>
      </c>
      <c r="AW32" s="47" t="str">
        <f>IF('Res Rent Roll'!$B32="","",IF(Rents!AW$3&lt;'Res Rent Roll'!$J32,'Res Rent Roll'!$H32*'Res Rent Roll'!$C32*(1+'Property Summary'!$L$18)^(Rents!AW$2-1),'Res Rent Roll'!$I32*'Res Rent Roll'!$C32*(1+'Property Summary'!$L$18)^(Rents!AW$2-1)))</f>
        <v/>
      </c>
      <c r="AX32" s="47" t="str">
        <f>IF('Res Rent Roll'!$B32="","",IF(Rents!AX$3&lt;'Res Rent Roll'!$J32,'Res Rent Roll'!$H32*'Res Rent Roll'!$C32*(1+'Property Summary'!$L$18)^(Rents!AX$2-1),'Res Rent Roll'!$I32*'Res Rent Roll'!$C32*(1+'Property Summary'!$L$18)^(Rents!AX$2-1)))</f>
        <v/>
      </c>
      <c r="AY32" s="47" t="str">
        <f>IF('Res Rent Roll'!$B32="","",IF(Rents!AY$3&lt;'Res Rent Roll'!$J32,'Res Rent Roll'!$H32*'Res Rent Roll'!$C32*(1+'Property Summary'!$L$18)^(Rents!AY$2-1),'Res Rent Roll'!$I32*'Res Rent Roll'!$C32*(1+'Property Summary'!$L$18)^(Rents!AY$2-1)))</f>
        <v/>
      </c>
      <c r="AZ32" s="47" t="str">
        <f>IF('Res Rent Roll'!$B32="","",IF(Rents!AZ$3&lt;'Res Rent Roll'!$J32,'Res Rent Roll'!$H32*'Res Rent Roll'!$C32*(1+'Property Summary'!$L$18)^(Rents!AZ$2-1),'Res Rent Roll'!$I32*'Res Rent Roll'!$C32*(1+'Property Summary'!$L$18)^(Rents!AZ$2-1)))</f>
        <v/>
      </c>
      <c r="BA32" s="47" t="str">
        <f>IF('Res Rent Roll'!$B32="","",IF(Rents!BA$3&lt;'Res Rent Roll'!$J32,'Res Rent Roll'!$H32*'Res Rent Roll'!$C32*(1+'Property Summary'!$L$18)^(Rents!BA$2-1),'Res Rent Roll'!$I32*'Res Rent Roll'!$C32*(1+'Property Summary'!$L$18)^(Rents!BA$2-1)))</f>
        <v/>
      </c>
      <c r="BB32" s="47" t="str">
        <f>IF('Res Rent Roll'!$B32="","",IF(Rents!BB$3&lt;'Res Rent Roll'!$J32,'Res Rent Roll'!$H32*'Res Rent Roll'!$C32*(1+'Property Summary'!$L$18)^(Rents!BB$2-1),'Res Rent Roll'!$I32*'Res Rent Roll'!$C32*(1+'Property Summary'!$L$18)^(Rents!BB$2-1)))</f>
        <v/>
      </c>
      <c r="BC32" s="47" t="str">
        <f>IF('Res Rent Roll'!$B32="","",IF(Rents!BC$3&lt;'Res Rent Roll'!$J32,'Res Rent Roll'!$H32*'Res Rent Roll'!$C32*(1+'Property Summary'!$L$18)^(Rents!BC$2-1),'Res Rent Roll'!$I32*'Res Rent Roll'!$C32*(1+'Property Summary'!$L$18)^(Rents!BC$2-1)))</f>
        <v/>
      </c>
      <c r="BD32" s="47" t="str">
        <f>IF('Res Rent Roll'!$B32="","",IF(Rents!BD$3&lt;'Res Rent Roll'!$J32,'Res Rent Roll'!$H32*'Res Rent Roll'!$C32*(1+'Property Summary'!$L$18)^(Rents!BD$2-1),'Res Rent Roll'!$I32*'Res Rent Roll'!$C32*(1+'Property Summary'!$L$18)^(Rents!BD$2-1)))</f>
        <v/>
      </c>
      <c r="BE32" s="47" t="str">
        <f>IF('Res Rent Roll'!$B32="","",IF(Rents!BE$3&lt;'Res Rent Roll'!$J32,'Res Rent Roll'!$H32*'Res Rent Roll'!$C32*(1+'Property Summary'!$L$18)^(Rents!BE$2-1),'Res Rent Roll'!$I32*'Res Rent Roll'!$C32*(1+'Property Summary'!$L$18)^(Rents!BE$2-1)))</f>
        <v/>
      </c>
      <c r="BF32" s="47" t="str">
        <f>IF('Res Rent Roll'!$B32="","",IF(Rents!BF$3&lt;'Res Rent Roll'!$J32,'Res Rent Roll'!$H32*'Res Rent Roll'!$C32*(1+'Property Summary'!$L$18)^(Rents!BF$2-1),'Res Rent Roll'!$I32*'Res Rent Roll'!$C32*(1+'Property Summary'!$L$18)^(Rents!BF$2-1)))</f>
        <v/>
      </c>
      <c r="BG32" s="47" t="str">
        <f>IF('Res Rent Roll'!$B32="","",IF(Rents!BG$3&lt;'Res Rent Roll'!$J32,'Res Rent Roll'!$H32*'Res Rent Roll'!$C32*(1+'Property Summary'!$L$18)^(Rents!BG$2-1),'Res Rent Roll'!$I32*'Res Rent Roll'!$C32*(1+'Property Summary'!$L$18)^(Rents!BG$2-1)))</f>
        <v/>
      </c>
      <c r="BH32" s="47" t="str">
        <f>IF('Res Rent Roll'!$B32="","",IF(Rents!BH$3&lt;'Res Rent Roll'!$J32,'Res Rent Roll'!$H32*'Res Rent Roll'!$C32*(1+'Property Summary'!$L$18)^(Rents!BH$2-1),'Res Rent Roll'!$I32*'Res Rent Roll'!$C32*(1+'Property Summary'!$L$18)^(Rents!BH$2-1)))</f>
        <v/>
      </c>
      <c r="BI32" s="47" t="str">
        <f>IF('Res Rent Roll'!$B32="","",IF(Rents!BI$3&lt;'Res Rent Roll'!$J32,'Res Rent Roll'!$H32*'Res Rent Roll'!$C32*(1+'Property Summary'!$L$18)^(Rents!BI$2-1),'Res Rent Roll'!$I32*'Res Rent Roll'!$C32*(1+'Property Summary'!$L$18)^(Rents!BI$2-1)))</f>
        <v/>
      </c>
      <c r="BJ32" s="47" t="str">
        <f>IF('Res Rent Roll'!$B32="","",IF(Rents!BJ$3&lt;'Res Rent Roll'!$J32,'Res Rent Roll'!$H32*'Res Rent Roll'!$C32*(1+'Property Summary'!$L$18)^(Rents!BJ$2-1),'Res Rent Roll'!$I32*'Res Rent Roll'!$C32*(1+'Property Summary'!$L$18)^(Rents!BJ$2-1)))</f>
        <v/>
      </c>
      <c r="BK32" s="47" t="str">
        <f>IF('Res Rent Roll'!$B32="","",IF(Rents!BK$3&lt;'Res Rent Roll'!$J32,'Res Rent Roll'!$H32*'Res Rent Roll'!$C32*(1+'Property Summary'!$L$18)^(Rents!BK$2-1),'Res Rent Roll'!$I32*'Res Rent Roll'!$C32*(1+'Property Summary'!$L$18)^(Rents!BK$2-1)))</f>
        <v/>
      </c>
      <c r="BL32" s="47" t="str">
        <f>IF('Res Rent Roll'!$B32="","",IF(Rents!BL$3&lt;'Res Rent Roll'!$J32,'Res Rent Roll'!$H32*'Res Rent Roll'!$C32*(1+'Property Summary'!$L$18)^(Rents!BL$2-1),'Res Rent Roll'!$I32*'Res Rent Roll'!$C32*(1+'Property Summary'!$L$18)^(Rents!BL$2-1)))</f>
        <v/>
      </c>
      <c r="BM32" s="47" t="str">
        <f>IF('Res Rent Roll'!$B32="","",IF(Rents!BM$3&lt;'Res Rent Roll'!$J32,'Res Rent Roll'!$H32*'Res Rent Roll'!$C32*(1+'Property Summary'!$L$18)^(Rents!BM$2-1),'Res Rent Roll'!$I32*'Res Rent Roll'!$C32*(1+'Property Summary'!$L$18)^(Rents!BM$2-1)))</f>
        <v/>
      </c>
      <c r="BN32" s="47" t="str">
        <f>IF('Res Rent Roll'!$B32="","",IF(Rents!BN$3&lt;'Res Rent Roll'!$J32,'Res Rent Roll'!$H32*'Res Rent Roll'!$C32*(1+'Property Summary'!$L$18)^(Rents!BN$2-1),'Res Rent Roll'!$I32*'Res Rent Roll'!$C32*(1+'Property Summary'!$L$18)^(Rents!BN$2-1)))</f>
        <v/>
      </c>
      <c r="BO32" s="47" t="str">
        <f>IF('Res Rent Roll'!$B32="","",IF(Rents!BO$3&lt;'Res Rent Roll'!$J32,'Res Rent Roll'!$H32*'Res Rent Roll'!$C32*(1+'Property Summary'!$L$18)^(Rents!BO$2-1),'Res Rent Roll'!$I32*'Res Rent Roll'!$C32*(1+'Property Summary'!$L$18)^(Rents!BO$2-1)))</f>
        <v/>
      </c>
      <c r="BP32" s="47" t="str">
        <f>IF('Res Rent Roll'!$B32="","",IF(Rents!BP$3&lt;'Res Rent Roll'!$J32,'Res Rent Roll'!$H32*'Res Rent Roll'!$C32*(1+'Property Summary'!$L$18)^(Rents!BP$2-1),'Res Rent Roll'!$I32*'Res Rent Roll'!$C32*(1+'Property Summary'!$L$18)^(Rents!BP$2-1)))</f>
        <v/>
      </c>
      <c r="BQ32" s="47" t="str">
        <f>IF('Res Rent Roll'!$B32="","",IF(Rents!BQ$3&lt;'Res Rent Roll'!$J32,'Res Rent Roll'!$H32*'Res Rent Roll'!$C32*(1+'Property Summary'!$L$18)^(Rents!BQ$2-1),'Res Rent Roll'!$I32*'Res Rent Roll'!$C32*(1+'Property Summary'!$L$18)^(Rents!BQ$2-1)))</f>
        <v/>
      </c>
      <c r="BR32" s="47" t="str">
        <f>IF('Res Rent Roll'!$B32="","",IF(Rents!BR$3&lt;'Res Rent Roll'!$J32,'Res Rent Roll'!$H32*'Res Rent Roll'!$C32*(1+'Property Summary'!$L$18)^(Rents!BR$2-1),'Res Rent Roll'!$I32*'Res Rent Roll'!$C32*(1+'Property Summary'!$L$18)^(Rents!BR$2-1)))</f>
        <v/>
      </c>
      <c r="BS32" s="47" t="str">
        <f>IF('Res Rent Roll'!$B32="","",IF(Rents!BS$3&lt;'Res Rent Roll'!$J32,'Res Rent Roll'!$H32*'Res Rent Roll'!$C32*(1+'Property Summary'!$L$18)^(Rents!BS$2-1),'Res Rent Roll'!$I32*'Res Rent Roll'!$C32*(1+'Property Summary'!$L$18)^(Rents!BS$2-1)))</f>
        <v/>
      </c>
      <c r="BT32" s="47" t="str">
        <f>IF('Res Rent Roll'!$B32="","",IF(Rents!BT$3&lt;'Res Rent Roll'!$J32,'Res Rent Roll'!$H32*'Res Rent Roll'!$C32*(1+'Property Summary'!$L$18)^(Rents!BT$2-1),'Res Rent Roll'!$I32*'Res Rent Roll'!$C32*(1+'Property Summary'!$L$18)^(Rents!BT$2-1)))</f>
        <v/>
      </c>
      <c r="BU32" s="47" t="str">
        <f>IF('Res Rent Roll'!$B32="","",IF(Rents!BU$3&lt;'Res Rent Roll'!$J32,'Res Rent Roll'!$H32*'Res Rent Roll'!$C32*(1+'Property Summary'!$L$18)^(Rents!BU$2-1),'Res Rent Roll'!$I32*'Res Rent Roll'!$C32*(1+'Property Summary'!$L$18)^(Rents!BU$2-1)))</f>
        <v/>
      </c>
      <c r="BV32" s="47" t="str">
        <f>IF('Res Rent Roll'!$B32="","",IF(Rents!BV$3&lt;'Res Rent Roll'!$J32,'Res Rent Roll'!$H32*'Res Rent Roll'!$C32*(1+'Property Summary'!$L$18)^(Rents!BV$2-1),'Res Rent Roll'!$I32*'Res Rent Roll'!$C32*(1+'Property Summary'!$L$18)^(Rents!BV$2-1)))</f>
        <v/>
      </c>
      <c r="BW32" s="47" t="str">
        <f>IF('Res Rent Roll'!$B32="","",IF(Rents!BW$3&lt;'Res Rent Roll'!$J32,'Res Rent Roll'!$H32*'Res Rent Roll'!$C32*(1+'Property Summary'!$L$18)^(Rents!BW$2-1),'Res Rent Roll'!$I32*'Res Rent Roll'!$C32*(1+'Property Summary'!$L$18)^(Rents!BW$2-1)))</f>
        <v/>
      </c>
      <c r="BX32" s="47" t="str">
        <f>IF('Res Rent Roll'!$B32="","",IF(Rents!BX$3&lt;'Res Rent Roll'!$J32,'Res Rent Roll'!$H32*'Res Rent Roll'!$C32*(1+'Property Summary'!$L$18)^(Rents!BX$2-1),'Res Rent Roll'!$I32*'Res Rent Roll'!$C32*(1+'Property Summary'!$L$18)^(Rents!BX$2-1)))</f>
        <v/>
      </c>
      <c r="BY32" s="47" t="str">
        <f>IF('Res Rent Roll'!$B32="","",IF(Rents!BY$3&lt;'Res Rent Roll'!$J32,'Res Rent Roll'!$H32*'Res Rent Roll'!$C32*(1+'Property Summary'!$L$18)^(Rents!BY$2-1),'Res Rent Roll'!$I32*'Res Rent Roll'!$C32*(1+'Property Summary'!$L$18)^(Rents!BY$2-1)))</f>
        <v/>
      </c>
      <c r="BZ32" s="47" t="str">
        <f>IF('Res Rent Roll'!$B32="","",IF(Rents!BZ$3&lt;'Res Rent Roll'!$J32,'Res Rent Roll'!$H32*'Res Rent Roll'!$C32*(1+'Property Summary'!$L$18)^(Rents!BZ$2-1),'Res Rent Roll'!$I32*'Res Rent Roll'!$C32*(1+'Property Summary'!$L$18)^(Rents!BZ$2-1)))</f>
        <v/>
      </c>
      <c r="CA32" s="47" t="str">
        <f>IF('Res Rent Roll'!$B32="","",IF(Rents!CA$3&lt;'Res Rent Roll'!$J32,'Res Rent Roll'!$H32*'Res Rent Roll'!$C32*(1+'Property Summary'!$L$18)^(Rents!CA$2-1),'Res Rent Roll'!$I32*'Res Rent Roll'!$C32*(1+'Property Summary'!$L$18)^(Rents!CA$2-1)))</f>
        <v/>
      </c>
      <c r="CB32" s="47" t="str">
        <f>IF('Res Rent Roll'!$B32="","",IF(Rents!CB$3&lt;'Res Rent Roll'!$J32,'Res Rent Roll'!$H32*'Res Rent Roll'!$C32*(1+'Property Summary'!$L$18)^(Rents!CB$2-1),'Res Rent Roll'!$I32*'Res Rent Roll'!$C32*(1+'Property Summary'!$L$18)^(Rents!CB$2-1)))</f>
        <v/>
      </c>
      <c r="CC32" s="47" t="str">
        <f>IF('Res Rent Roll'!$B32="","",IF(Rents!CC$3&lt;'Res Rent Roll'!$J32,'Res Rent Roll'!$H32*'Res Rent Roll'!$C32*(1+'Property Summary'!$L$18)^(Rents!CC$2-1),'Res Rent Roll'!$I32*'Res Rent Roll'!$C32*(1+'Property Summary'!$L$18)^(Rents!CC$2-1)))</f>
        <v/>
      </c>
      <c r="CD32" s="47" t="str">
        <f>IF('Res Rent Roll'!$B32="","",IF(Rents!CD$3&lt;'Res Rent Roll'!$J32,'Res Rent Roll'!$H32*'Res Rent Roll'!$C32*(1+'Property Summary'!$L$18)^(Rents!CD$2-1),'Res Rent Roll'!$I32*'Res Rent Roll'!$C32*(1+'Property Summary'!$L$18)^(Rents!CD$2-1)))</f>
        <v/>
      </c>
      <c r="CE32" s="47" t="str">
        <f>IF('Res Rent Roll'!$B32="","",IF(Rents!CE$3&lt;'Res Rent Roll'!$J32,'Res Rent Roll'!$H32*'Res Rent Roll'!$C32*(1+'Property Summary'!$L$18)^(Rents!CE$2-1),'Res Rent Roll'!$I32*'Res Rent Roll'!$C32*(1+'Property Summary'!$L$18)^(Rents!CE$2-1)))</f>
        <v/>
      </c>
      <c r="CF32" s="47" t="str">
        <f>IF('Res Rent Roll'!$B32="","",IF(Rents!CF$3&lt;'Res Rent Roll'!$J32,'Res Rent Roll'!$H32*'Res Rent Roll'!$C32*(1+'Property Summary'!$L$18)^(Rents!CF$2-1),'Res Rent Roll'!$I32*'Res Rent Roll'!$C32*(1+'Property Summary'!$L$18)^(Rents!CF$2-1)))</f>
        <v/>
      </c>
      <c r="CG32" s="47" t="str">
        <f>IF('Res Rent Roll'!$B32="","",IF(Rents!CG$3&lt;'Res Rent Roll'!$J32,'Res Rent Roll'!$H32*'Res Rent Roll'!$C32*(1+'Property Summary'!$L$18)^(Rents!CG$2-1),'Res Rent Roll'!$I32*'Res Rent Roll'!$C32*(1+'Property Summary'!$L$18)^(Rents!CG$2-1)))</f>
        <v/>
      </c>
      <c r="CH32" s="47" t="str">
        <f>IF('Res Rent Roll'!$B32="","",IF(Rents!CH$3&lt;'Res Rent Roll'!$J32,'Res Rent Roll'!$H32*'Res Rent Roll'!$C32*(1+'Property Summary'!$L$18)^(Rents!CH$2-1),'Res Rent Roll'!$I32*'Res Rent Roll'!$C32*(1+'Property Summary'!$L$18)^(Rents!CH$2-1)))</f>
        <v/>
      </c>
      <c r="CI32" s="47" t="str">
        <f>IF('Res Rent Roll'!$B32="","",IF(Rents!CI$3&lt;'Res Rent Roll'!$J32,'Res Rent Roll'!$H32*'Res Rent Roll'!$C32*(1+'Property Summary'!$L$18)^(Rents!CI$2-1),'Res Rent Roll'!$I32*'Res Rent Roll'!$C32*(1+'Property Summary'!$L$18)^(Rents!CI$2-1)))</f>
        <v/>
      </c>
      <c r="CJ32" s="47" t="str">
        <f>IF('Res Rent Roll'!$B32="","",IF(Rents!CJ$3&lt;'Res Rent Roll'!$J32,'Res Rent Roll'!$H32*'Res Rent Roll'!$C32*(1+'Property Summary'!$L$18)^(Rents!CJ$2-1),'Res Rent Roll'!$I32*'Res Rent Roll'!$C32*(1+'Property Summary'!$L$18)^(Rents!CJ$2-1)))</f>
        <v/>
      </c>
      <c r="CK32" s="47" t="str">
        <f>IF('Res Rent Roll'!$B32="","",IF(Rents!CK$3&lt;'Res Rent Roll'!$J32,'Res Rent Roll'!$H32*'Res Rent Roll'!$C32*(1+'Property Summary'!$L$18)^(Rents!CK$2-1),'Res Rent Roll'!$I32*'Res Rent Roll'!$C32*(1+'Property Summary'!$L$18)^(Rents!CK$2-1)))</f>
        <v/>
      </c>
      <c r="CL32" s="47" t="str">
        <f>IF('Res Rent Roll'!$B32="","",IF(Rents!CL$3&lt;'Res Rent Roll'!$J32,'Res Rent Roll'!$H32*'Res Rent Roll'!$C32*(1+'Property Summary'!$L$18)^(Rents!CL$2-1),'Res Rent Roll'!$I32*'Res Rent Roll'!$C32*(1+'Property Summary'!$L$18)^(Rents!CL$2-1)))</f>
        <v/>
      </c>
      <c r="CM32" s="47" t="str">
        <f>IF('Res Rent Roll'!$B32="","",IF(Rents!CM$3&lt;'Res Rent Roll'!$J32,'Res Rent Roll'!$H32*'Res Rent Roll'!$C32*(1+'Property Summary'!$L$18)^(Rents!CM$2-1),'Res Rent Roll'!$I32*'Res Rent Roll'!$C32*(1+'Property Summary'!$L$18)^(Rents!CM$2-1)))</f>
        <v/>
      </c>
      <c r="CN32" s="47" t="str">
        <f>IF('Res Rent Roll'!$B32="","",IF(Rents!CN$3&lt;'Res Rent Roll'!$J32,'Res Rent Roll'!$H32*'Res Rent Roll'!$C32*(1+'Property Summary'!$L$18)^(Rents!CN$2-1),'Res Rent Roll'!$I32*'Res Rent Roll'!$C32*(1+'Property Summary'!$L$18)^(Rents!CN$2-1)))</f>
        <v/>
      </c>
      <c r="CO32" s="47" t="str">
        <f>IF('Res Rent Roll'!$B32="","",IF(Rents!CO$3&lt;'Res Rent Roll'!$J32,'Res Rent Roll'!$H32*'Res Rent Roll'!$C32*(1+'Property Summary'!$L$18)^(Rents!CO$2-1),'Res Rent Roll'!$I32*'Res Rent Roll'!$C32*(1+'Property Summary'!$L$18)^(Rents!CO$2-1)))</f>
        <v/>
      </c>
      <c r="CP32" s="47" t="str">
        <f>IF('Res Rent Roll'!$B32="","",IF(Rents!CP$3&lt;'Res Rent Roll'!$J32,'Res Rent Roll'!$H32*'Res Rent Roll'!$C32*(1+'Property Summary'!$L$18)^(Rents!CP$2-1),'Res Rent Roll'!$I32*'Res Rent Roll'!$C32*(1+'Property Summary'!$L$18)^(Rents!CP$2-1)))</f>
        <v/>
      </c>
      <c r="CQ32" s="47" t="str">
        <f>IF('Res Rent Roll'!$B32="","",IF(Rents!CQ$3&lt;'Res Rent Roll'!$J32,'Res Rent Roll'!$H32*'Res Rent Roll'!$C32*(1+'Property Summary'!$L$18)^(Rents!CQ$2-1),'Res Rent Roll'!$I32*'Res Rent Roll'!$C32*(1+'Property Summary'!$L$18)^(Rents!CQ$2-1)))</f>
        <v/>
      </c>
      <c r="CR32" s="47" t="str">
        <f>IF('Res Rent Roll'!$B32="","",IF(Rents!CR$3&lt;'Res Rent Roll'!$J32,'Res Rent Roll'!$H32*'Res Rent Roll'!$C32*(1+'Property Summary'!$L$18)^(Rents!CR$2-1),'Res Rent Roll'!$I32*'Res Rent Roll'!$C32*(1+'Property Summary'!$L$18)^(Rents!CR$2-1)))</f>
        <v/>
      </c>
      <c r="CS32" s="47" t="str">
        <f>IF('Res Rent Roll'!$B32="","",IF(Rents!CS$3&lt;'Res Rent Roll'!$J32,'Res Rent Roll'!$H32*'Res Rent Roll'!$C32*(1+'Property Summary'!$L$18)^(Rents!CS$2-1),'Res Rent Roll'!$I32*'Res Rent Roll'!$C32*(1+'Property Summary'!$L$18)^(Rents!CS$2-1)))</f>
        <v/>
      </c>
      <c r="CT32" s="47" t="str">
        <f>IF('Res Rent Roll'!$B32="","",IF(Rents!CT$3&lt;'Res Rent Roll'!$J32,'Res Rent Roll'!$H32*'Res Rent Roll'!$C32*(1+'Property Summary'!$L$18)^(Rents!CT$2-1),'Res Rent Roll'!$I32*'Res Rent Roll'!$C32*(1+'Property Summary'!$L$18)^(Rents!CT$2-1)))</f>
        <v/>
      </c>
      <c r="CU32" s="47" t="str">
        <f>IF('Res Rent Roll'!$B32="","",IF(Rents!CU$3&lt;'Res Rent Roll'!$J32,'Res Rent Roll'!$H32*'Res Rent Roll'!$C32*(1+'Property Summary'!$L$18)^(Rents!CU$2-1),'Res Rent Roll'!$I32*'Res Rent Roll'!$C32*(1+'Property Summary'!$L$18)^(Rents!CU$2-1)))</f>
        <v/>
      </c>
      <c r="CV32" s="47" t="str">
        <f>IF('Res Rent Roll'!$B32="","",IF(Rents!CV$3&lt;'Res Rent Roll'!$J32,'Res Rent Roll'!$H32*'Res Rent Roll'!$C32*(1+'Property Summary'!$L$18)^(Rents!CV$2-1),'Res Rent Roll'!$I32*'Res Rent Roll'!$C32*(1+'Property Summary'!$L$18)^(Rents!CV$2-1)))</f>
        <v/>
      </c>
      <c r="CW32" s="47" t="str">
        <f>IF('Res Rent Roll'!$B32="","",IF(Rents!CW$3&lt;'Res Rent Roll'!$J32,'Res Rent Roll'!$H32*'Res Rent Roll'!$C32*(1+'Property Summary'!$L$18)^(Rents!CW$2-1),'Res Rent Roll'!$I32*'Res Rent Roll'!$C32*(1+'Property Summary'!$L$18)^(Rents!CW$2-1)))</f>
        <v/>
      </c>
      <c r="CX32" s="47" t="str">
        <f>IF('Res Rent Roll'!$B32="","",IF(Rents!CX$3&lt;'Res Rent Roll'!$J32,'Res Rent Roll'!$H32*'Res Rent Roll'!$C32*(1+'Property Summary'!$L$18)^(Rents!CX$2-1),'Res Rent Roll'!$I32*'Res Rent Roll'!$C32*(1+'Property Summary'!$L$18)^(Rents!CX$2-1)))</f>
        <v/>
      </c>
      <c r="CY32" s="47" t="str">
        <f>IF('Res Rent Roll'!$B32="","",IF(Rents!CY$3&lt;'Res Rent Roll'!$J32,'Res Rent Roll'!$H32*'Res Rent Roll'!$C32*(1+'Property Summary'!$L$18)^(Rents!CY$2-1),'Res Rent Roll'!$I32*'Res Rent Roll'!$C32*(1+'Property Summary'!$L$18)^(Rents!CY$2-1)))</f>
        <v/>
      </c>
      <c r="CZ32" s="47" t="str">
        <f>IF('Res Rent Roll'!$B32="","",IF(Rents!CZ$3&lt;'Res Rent Roll'!$J32,'Res Rent Roll'!$H32*'Res Rent Roll'!$C32*(1+'Property Summary'!$L$18)^(Rents!CZ$2-1),'Res Rent Roll'!$I32*'Res Rent Roll'!$C32*(1+'Property Summary'!$L$18)^(Rents!CZ$2-1)))</f>
        <v/>
      </c>
      <c r="DA32" s="47" t="str">
        <f>IF('Res Rent Roll'!$B32="","",IF(Rents!DA$3&lt;'Res Rent Roll'!$J32,'Res Rent Roll'!$H32*'Res Rent Roll'!$C32*(1+'Property Summary'!$L$18)^(Rents!DA$2-1),'Res Rent Roll'!$I32*'Res Rent Roll'!$C32*(1+'Property Summary'!$L$18)^(Rents!DA$2-1)))</f>
        <v/>
      </c>
      <c r="DB32" s="47" t="str">
        <f>IF('Res Rent Roll'!$B32="","",IF(Rents!DB$3&lt;'Res Rent Roll'!$J32,'Res Rent Roll'!$H32*'Res Rent Roll'!$C32*(1+'Property Summary'!$L$18)^(Rents!DB$2-1),'Res Rent Roll'!$I32*'Res Rent Roll'!$C32*(1+'Property Summary'!$L$18)^(Rents!DB$2-1)))</f>
        <v/>
      </c>
      <c r="DC32" s="47" t="str">
        <f>IF('Res Rent Roll'!$B32="","",IF(Rents!DC$3&lt;'Res Rent Roll'!$J32,'Res Rent Roll'!$H32*'Res Rent Roll'!$C32*(1+'Property Summary'!$L$18)^(Rents!DC$2-1),'Res Rent Roll'!$I32*'Res Rent Roll'!$C32*(1+'Property Summary'!$L$18)^(Rents!DC$2-1)))</f>
        <v/>
      </c>
      <c r="DD32" s="47" t="str">
        <f>IF('Res Rent Roll'!$B32="","",IF(Rents!DD$3&lt;'Res Rent Roll'!$J32,'Res Rent Roll'!$H32*'Res Rent Roll'!$C32*(1+'Property Summary'!$L$18)^(Rents!DD$2-1),'Res Rent Roll'!$I32*'Res Rent Roll'!$C32*(1+'Property Summary'!$L$18)^(Rents!DD$2-1)))</f>
        <v/>
      </c>
      <c r="DE32" s="47" t="str">
        <f>IF('Res Rent Roll'!$B32="","",IF(Rents!DE$3&lt;'Res Rent Roll'!$J32,'Res Rent Roll'!$H32*'Res Rent Roll'!$C32*(1+'Property Summary'!$L$18)^(Rents!DE$2-1),'Res Rent Roll'!$I32*'Res Rent Roll'!$C32*(1+'Property Summary'!$L$18)^(Rents!DE$2-1)))</f>
        <v/>
      </c>
      <c r="DF32" s="47" t="str">
        <f>IF('Res Rent Roll'!$B32="","",IF(Rents!DF$3&lt;'Res Rent Roll'!$J32,'Res Rent Roll'!$H32*'Res Rent Roll'!$C32*(1+'Property Summary'!$L$18)^(Rents!DF$2-1),'Res Rent Roll'!$I32*'Res Rent Roll'!$C32*(1+'Property Summary'!$L$18)^(Rents!DF$2-1)))</f>
        <v/>
      </c>
      <c r="DG32" s="47" t="str">
        <f>IF('Res Rent Roll'!$B32="","",IF(Rents!DG$3&lt;'Res Rent Roll'!$J32,'Res Rent Roll'!$H32*'Res Rent Roll'!$C32*(1+'Property Summary'!$L$18)^(Rents!DG$2-1),'Res Rent Roll'!$I32*'Res Rent Roll'!$C32*(1+'Property Summary'!$L$18)^(Rents!DG$2-1)))</f>
        <v/>
      </c>
      <c r="DH32" s="47" t="str">
        <f>IF('Res Rent Roll'!$B32="","",IF(Rents!DH$3&lt;'Res Rent Roll'!$J32,'Res Rent Roll'!$H32*'Res Rent Roll'!$C32*(1+'Property Summary'!$L$18)^(Rents!DH$2-1),'Res Rent Roll'!$I32*'Res Rent Roll'!$C32*(1+'Property Summary'!$L$18)^(Rents!DH$2-1)))</f>
        <v/>
      </c>
      <c r="DI32" s="47" t="str">
        <f>IF('Res Rent Roll'!$B32="","",IF(Rents!DI$3&lt;'Res Rent Roll'!$J32,'Res Rent Roll'!$H32*'Res Rent Roll'!$C32*(1+'Property Summary'!$L$18)^(Rents!DI$2-1),'Res Rent Roll'!$I32*'Res Rent Roll'!$C32*(1+'Property Summary'!$L$18)^(Rents!DI$2-1)))</f>
        <v/>
      </c>
      <c r="DJ32" s="47" t="str">
        <f>IF('Res Rent Roll'!$B32="","",IF(Rents!DJ$3&lt;'Res Rent Roll'!$J32,'Res Rent Roll'!$H32*'Res Rent Roll'!$C32*(1+'Property Summary'!$L$18)^(Rents!DJ$2-1),'Res Rent Roll'!$I32*'Res Rent Roll'!$C32*(1+'Property Summary'!$L$18)^(Rents!DJ$2-1)))</f>
        <v/>
      </c>
      <c r="DK32" s="47" t="str">
        <f>IF('Res Rent Roll'!$B32="","",IF(Rents!DK$3&lt;'Res Rent Roll'!$J32,'Res Rent Roll'!$H32*'Res Rent Roll'!$C32*(1+'Property Summary'!$L$18)^(Rents!DK$2-1),'Res Rent Roll'!$I32*'Res Rent Roll'!$C32*(1+'Property Summary'!$L$18)^(Rents!DK$2-1)))</f>
        <v/>
      </c>
      <c r="DL32" s="47" t="str">
        <f>IF('Res Rent Roll'!$B32="","",IF(Rents!DL$3&lt;'Res Rent Roll'!$J32,'Res Rent Roll'!$H32*'Res Rent Roll'!$C32*(1+'Property Summary'!$L$18)^(Rents!DL$2-1),'Res Rent Roll'!$I32*'Res Rent Roll'!$C32*(1+'Property Summary'!$L$18)^(Rents!DL$2-1)))</f>
        <v/>
      </c>
      <c r="DM32" s="47" t="str">
        <f>IF('Res Rent Roll'!$B32="","",IF(Rents!DM$3&lt;'Res Rent Roll'!$J32,'Res Rent Roll'!$H32*'Res Rent Roll'!$C32*(1+'Property Summary'!$L$18)^(Rents!DM$2-1),'Res Rent Roll'!$I32*'Res Rent Roll'!$C32*(1+'Property Summary'!$L$18)^(Rents!DM$2-1)))</f>
        <v/>
      </c>
      <c r="DN32" s="47" t="str">
        <f>IF('Res Rent Roll'!$B32="","",IF(Rents!DN$3&lt;'Res Rent Roll'!$J32,'Res Rent Roll'!$H32*'Res Rent Roll'!$C32*(1+'Property Summary'!$L$18)^(Rents!DN$2-1),'Res Rent Roll'!$I32*'Res Rent Roll'!$C32*(1+'Property Summary'!$L$18)^(Rents!DN$2-1)))</f>
        <v/>
      </c>
      <c r="DO32" s="47" t="str">
        <f>IF('Res Rent Roll'!$B32="","",IF(Rents!DO$3&lt;'Res Rent Roll'!$J32,'Res Rent Roll'!$H32*'Res Rent Roll'!$C32*(1+'Property Summary'!$L$18)^(Rents!DO$2-1),'Res Rent Roll'!$I32*'Res Rent Roll'!$C32*(1+'Property Summary'!$L$18)^(Rents!DO$2-1)))</f>
        <v/>
      </c>
      <c r="DP32" s="47" t="str">
        <f>IF('Res Rent Roll'!$B32="","",IF(Rents!DP$3&lt;'Res Rent Roll'!$J32,'Res Rent Roll'!$H32*'Res Rent Roll'!$C32*(1+'Property Summary'!$L$18)^(Rents!DP$2-1),'Res Rent Roll'!$I32*'Res Rent Roll'!$C32*(1+'Property Summary'!$L$18)^(Rents!DP$2-1)))</f>
        <v/>
      </c>
      <c r="DQ32" s="47" t="str">
        <f>IF('Res Rent Roll'!$B32="","",IF(Rents!DQ$3&lt;'Res Rent Roll'!$J32,'Res Rent Roll'!$H32*'Res Rent Roll'!$C32*(1+'Property Summary'!$L$18)^(Rents!DQ$2-1),'Res Rent Roll'!$I32*'Res Rent Roll'!$C32*(1+'Property Summary'!$L$18)^(Rents!DQ$2-1)))</f>
        <v/>
      </c>
      <c r="DR32" s="47" t="str">
        <f>IF('Res Rent Roll'!$B32="","",IF(Rents!DR$3&lt;'Res Rent Roll'!$J32,'Res Rent Roll'!$H32*'Res Rent Roll'!$C32*(1+'Property Summary'!$L$18)^(Rents!DR$2-1),'Res Rent Roll'!$I32*'Res Rent Roll'!$C32*(1+'Property Summary'!$L$18)^(Rents!DR$2-1)))</f>
        <v/>
      </c>
      <c r="DS32" s="47" t="str">
        <f>IF('Res Rent Roll'!$B32="","",IF(Rents!DS$3&lt;'Res Rent Roll'!$J32,'Res Rent Roll'!$H32*'Res Rent Roll'!$C32*(1+'Property Summary'!$L$18)^(Rents!DS$2-1),'Res Rent Roll'!$I32*'Res Rent Roll'!$C32*(1+'Property Summary'!$L$18)^(Rents!DS$2-1)))</f>
        <v/>
      </c>
      <c r="DT32" s="47" t="str">
        <f>IF('Res Rent Roll'!$B32="","",IF(Rents!DT$3&lt;'Res Rent Roll'!$J32,'Res Rent Roll'!$H32*'Res Rent Roll'!$C32*(1+'Property Summary'!$L$18)^(Rents!DT$2-1),'Res Rent Roll'!$I32*'Res Rent Roll'!$C32*(1+'Property Summary'!$L$18)^(Rents!DT$2-1)))</f>
        <v/>
      </c>
      <c r="DU32" s="47" t="str">
        <f>IF('Res Rent Roll'!$B32="","",IF(Rents!DU$3&lt;'Res Rent Roll'!$J32,'Res Rent Roll'!$H32*'Res Rent Roll'!$C32*(1+'Property Summary'!$L$18)^(Rents!DU$2-1),'Res Rent Roll'!$I32*'Res Rent Roll'!$C32*(1+'Property Summary'!$L$18)^(Rents!DU$2-1)))</f>
        <v/>
      </c>
      <c r="DV32" s="47" t="str">
        <f>IF('Res Rent Roll'!$B32="","",IF(Rents!DV$3&lt;'Res Rent Roll'!$J32,'Res Rent Roll'!$H32*'Res Rent Roll'!$C32*(1+'Property Summary'!$L$18)^(Rents!DV$2-1),'Res Rent Roll'!$I32*'Res Rent Roll'!$C32*(1+'Property Summary'!$L$18)^(Rents!DV$2-1)))</f>
        <v/>
      </c>
      <c r="DW32" s="47" t="str">
        <f>IF('Res Rent Roll'!$B32="","",IF(Rents!DW$3&lt;'Res Rent Roll'!$J32,'Res Rent Roll'!$H32*'Res Rent Roll'!$C32*(1+'Property Summary'!$L$18)^(Rents!DW$2-1),'Res Rent Roll'!$I32*'Res Rent Roll'!$C32*(1+'Property Summary'!$L$18)^(Rents!DW$2-1)))</f>
        <v/>
      </c>
      <c r="DX32" s="47" t="str">
        <f>IF('Res Rent Roll'!$B32="","",IF(Rents!DX$3&lt;'Res Rent Roll'!$J32,'Res Rent Roll'!$H32*'Res Rent Roll'!$C32*(1+'Property Summary'!$L$18)^(Rents!DX$2-1),'Res Rent Roll'!$I32*'Res Rent Roll'!$C32*(1+'Property Summary'!$L$18)^(Rents!DX$2-1)))</f>
        <v/>
      </c>
      <c r="DY32" s="47" t="str">
        <f>IF('Res Rent Roll'!$B32="","",IF(Rents!DY$3&lt;'Res Rent Roll'!$J32,'Res Rent Roll'!$H32*'Res Rent Roll'!$C32*(1+'Property Summary'!$L$18)^(Rents!DY$2-1),'Res Rent Roll'!$I32*'Res Rent Roll'!$C32*(1+'Property Summary'!$L$18)^(Rents!DY$2-1)))</f>
        <v/>
      </c>
      <c r="DZ32" s="47" t="str">
        <f>IF('Res Rent Roll'!$B32="","",IF(Rents!DZ$3&lt;'Res Rent Roll'!$J32,'Res Rent Roll'!$H32*'Res Rent Roll'!$C32*(1+'Property Summary'!$L$18)^(Rents!DZ$2-1),'Res Rent Roll'!$I32*'Res Rent Roll'!$C32*(1+'Property Summary'!$L$18)^(Rents!DZ$2-1)))</f>
        <v/>
      </c>
      <c r="EA32" s="47" t="str">
        <f>IF('Res Rent Roll'!$B32="","",IF(Rents!EA$3&lt;'Res Rent Roll'!$J32,'Res Rent Roll'!$H32*'Res Rent Roll'!$C32*(1+'Property Summary'!$L$18)^(Rents!EA$2-1),'Res Rent Roll'!$I32*'Res Rent Roll'!$C32*(1+'Property Summary'!$L$18)^(Rents!EA$2-1)))</f>
        <v/>
      </c>
      <c r="EB32" s="47" t="str">
        <f>IF('Res Rent Roll'!$B32="","",IF(Rents!EB$3&lt;'Res Rent Roll'!$J32,'Res Rent Roll'!$H32*'Res Rent Roll'!$C32*(1+'Property Summary'!$L$18)^(Rents!EB$2-1),'Res Rent Roll'!$I32*'Res Rent Roll'!$C32*(1+'Property Summary'!$L$18)^(Rents!EB$2-1)))</f>
        <v/>
      </c>
      <c r="EC32" s="47" t="str">
        <f>IF('Res Rent Roll'!$B32="","",IF(Rents!EC$3&lt;'Res Rent Roll'!$J32,'Res Rent Roll'!$H32*'Res Rent Roll'!$C32*(1+'Property Summary'!$L$18)^(Rents!EC$2-1),'Res Rent Roll'!$I32*'Res Rent Roll'!$C32*(1+'Property Summary'!$L$18)^(Rents!EC$2-1)))</f>
        <v/>
      </c>
      <c r="ED32" s="47" t="str">
        <f>IF('Res Rent Roll'!$B32="","",IF(Rents!ED$3&lt;'Res Rent Roll'!$J32,'Res Rent Roll'!$H32*'Res Rent Roll'!$C32*(1+'Property Summary'!$L$18)^(Rents!ED$2-1),'Res Rent Roll'!$I32*'Res Rent Roll'!$C32*(1+'Property Summary'!$L$18)^(Rents!ED$2-1)))</f>
        <v/>
      </c>
      <c r="EE32" s="47" t="str">
        <f>IF('Res Rent Roll'!$B32="","",IF(Rents!EE$3&lt;'Res Rent Roll'!$J32,'Res Rent Roll'!$H32*'Res Rent Roll'!$C32*(1+'Property Summary'!$L$18)^(Rents!EE$2-1),'Res Rent Roll'!$I32*'Res Rent Roll'!$C32*(1+'Property Summary'!$L$18)^(Rents!EE$2-1)))</f>
        <v/>
      </c>
      <c r="EF32" s="47" t="str">
        <f>IF('Res Rent Roll'!$B32="","",IF(Rents!EF$3&lt;'Res Rent Roll'!$J32,'Res Rent Roll'!$H32*'Res Rent Roll'!$C32*(1+'Property Summary'!$L$18)^(Rents!EF$2-1),'Res Rent Roll'!$I32*'Res Rent Roll'!$C32*(1+'Property Summary'!$L$18)^(Rents!EF$2-1)))</f>
        <v/>
      </c>
      <c r="EG32" s="47" t="str">
        <f>IF('Res Rent Roll'!$B32="","",IF(Rents!EG$3&lt;'Res Rent Roll'!$J32,'Res Rent Roll'!$H32*'Res Rent Roll'!$C32*(1+'Property Summary'!$L$18)^(Rents!EG$2-1),'Res Rent Roll'!$I32*'Res Rent Roll'!$C32*(1+'Property Summary'!$L$18)^(Rents!EG$2-1)))</f>
        <v/>
      </c>
      <c r="EH32" s="47" t="str">
        <f>IF('Res Rent Roll'!$B32="","",IF(Rents!EH$3&lt;'Res Rent Roll'!$J32,'Res Rent Roll'!$H32*'Res Rent Roll'!$C32*(1+'Property Summary'!$L$18)^(Rents!EH$2-1),'Res Rent Roll'!$I32*'Res Rent Roll'!$C32*(1+'Property Summary'!$L$18)^(Rents!EH$2-1)))</f>
        <v/>
      </c>
      <c r="EI32" s="47" t="str">
        <f>IF('Res Rent Roll'!$B32="","",IF(Rents!EI$3&lt;'Res Rent Roll'!$J32,'Res Rent Roll'!$H32*'Res Rent Roll'!$C32*(1+'Property Summary'!$L$18)^(Rents!EI$2-1),'Res Rent Roll'!$I32*'Res Rent Roll'!$C32*(1+'Property Summary'!$L$18)^(Rents!EI$2-1)))</f>
        <v/>
      </c>
      <c r="EJ32" s="47" t="str">
        <f>IF('Res Rent Roll'!$B32="","",IF(Rents!EJ$3&lt;'Res Rent Roll'!$J32,'Res Rent Roll'!$H32*'Res Rent Roll'!$C32*(1+'Property Summary'!$L$18)^(Rents!EJ$2-1),'Res Rent Roll'!$I32*'Res Rent Roll'!$C32*(1+'Property Summary'!$L$18)^(Rents!EJ$2-1)))</f>
        <v/>
      </c>
      <c r="EK32" s="47" t="str">
        <f>IF('Res Rent Roll'!$B32="","",IF(Rents!EK$3&lt;'Res Rent Roll'!$J32,'Res Rent Roll'!$H32*'Res Rent Roll'!$C32*(1+'Property Summary'!$L$18)^(Rents!EK$2-1),'Res Rent Roll'!$I32*'Res Rent Roll'!$C32*(1+'Property Summary'!$L$18)^(Rents!EK$2-1)))</f>
        <v/>
      </c>
      <c r="EL32" s="47" t="str">
        <f>IF('Res Rent Roll'!$B32="","",IF(Rents!EL$3&lt;'Res Rent Roll'!$J32,'Res Rent Roll'!$H32*'Res Rent Roll'!$C32*(1+'Property Summary'!$L$18)^(Rents!EL$2-1),'Res Rent Roll'!$I32*'Res Rent Roll'!$C32*(1+'Property Summary'!$L$18)^(Rents!EL$2-1)))</f>
        <v/>
      </c>
      <c r="EM32" s="47" t="str">
        <f>IF('Res Rent Roll'!$B32="","",IF(Rents!EM$3&lt;'Res Rent Roll'!$J32,'Res Rent Roll'!$H32*'Res Rent Roll'!$C32*(1+'Property Summary'!$L$18)^(Rents!EM$2-1),'Res Rent Roll'!$I32*'Res Rent Roll'!$C32*(1+'Property Summary'!$L$18)^(Rents!EM$2-1)))</f>
        <v/>
      </c>
      <c r="EN32" s="47" t="str">
        <f>IF('Res Rent Roll'!$B32="","",IF(Rents!EN$3&lt;'Res Rent Roll'!$J32,'Res Rent Roll'!$H32*'Res Rent Roll'!$C32*(1+'Property Summary'!$L$18)^(Rents!EN$2-1),'Res Rent Roll'!$I32*'Res Rent Roll'!$C32*(1+'Property Summary'!$L$18)^(Rents!EN$2-1)))</f>
        <v/>
      </c>
      <c r="EO32" s="47" t="str">
        <f>IF('Res Rent Roll'!$B32="","",IF(Rents!EO$3&lt;'Res Rent Roll'!$J32,'Res Rent Roll'!$H32*'Res Rent Roll'!$C32*(1+'Property Summary'!$L$18)^(Rents!EO$2-1),'Res Rent Roll'!$I32*'Res Rent Roll'!$C32*(1+'Property Summary'!$L$18)^(Rents!EO$2-1)))</f>
        <v/>
      </c>
      <c r="EP32" s="47" t="str">
        <f>IF('Res Rent Roll'!$B32="","",IF(Rents!EP$3&lt;'Res Rent Roll'!$J32,'Res Rent Roll'!$H32*'Res Rent Roll'!$C32*(1+'Property Summary'!$L$18)^(Rents!EP$2-1),'Res Rent Roll'!$I32*'Res Rent Roll'!$C32*(1+'Property Summary'!$L$18)^(Rents!EP$2-1)))</f>
        <v/>
      </c>
      <c r="EQ32" s="47" t="str">
        <f>IF('Res Rent Roll'!$B32="","",IF(Rents!EQ$3&lt;'Res Rent Roll'!$J32,'Res Rent Roll'!$H32*'Res Rent Roll'!$C32*(1+'Property Summary'!$L$18)^(Rents!EQ$2-1),'Res Rent Roll'!$I32*'Res Rent Roll'!$C32*(1+'Property Summary'!$L$18)^(Rents!EQ$2-1)))</f>
        <v/>
      </c>
      <c r="ER32" s="47" t="str">
        <f>IF('Res Rent Roll'!$B32="","",IF(Rents!ER$3&lt;'Res Rent Roll'!$J32,'Res Rent Roll'!$H32*'Res Rent Roll'!$C32*(1+'Property Summary'!$L$18)^(Rents!ER$2-1),'Res Rent Roll'!$I32*'Res Rent Roll'!$C32*(1+'Property Summary'!$L$18)^(Rents!ER$2-1)))</f>
        <v/>
      </c>
      <c r="ES32" s="47" t="str">
        <f>IF('Res Rent Roll'!$B32="","",IF(Rents!ES$3&lt;'Res Rent Roll'!$J32,'Res Rent Roll'!$H32*'Res Rent Roll'!$C32*(1+'Property Summary'!$L$18)^(Rents!ES$2-1),'Res Rent Roll'!$I32*'Res Rent Roll'!$C32*(1+'Property Summary'!$L$18)^(Rents!ES$2-1)))</f>
        <v/>
      </c>
      <c r="ET32" s="47" t="str">
        <f>IF('Res Rent Roll'!$B32="","",IF(Rents!ET$3&lt;'Res Rent Roll'!$J32,'Res Rent Roll'!$H32*'Res Rent Roll'!$C32*(1+'Property Summary'!$L$18)^(Rents!ET$2-1),'Res Rent Roll'!$I32*'Res Rent Roll'!$C32*(1+'Property Summary'!$L$18)^(Rents!ET$2-1)))</f>
        <v/>
      </c>
      <c r="EU32" s="47" t="str">
        <f>IF('Res Rent Roll'!$B32="","",IF(Rents!EU$3&lt;'Res Rent Roll'!$J32,'Res Rent Roll'!$H32*'Res Rent Roll'!$C32*(1+'Property Summary'!$L$18)^(Rents!EU$2-1),'Res Rent Roll'!$I32*'Res Rent Roll'!$C32*(1+'Property Summary'!$L$18)^(Rents!EU$2-1)))</f>
        <v/>
      </c>
      <c r="EV32" s="47" t="str">
        <f>IF('Res Rent Roll'!$B32="","",IF(Rents!EV$3&lt;'Res Rent Roll'!$J32,'Res Rent Roll'!$H32*'Res Rent Roll'!$C32*(1+'Property Summary'!$L$18)^(Rents!EV$2-1),'Res Rent Roll'!$I32*'Res Rent Roll'!$C32*(1+'Property Summary'!$L$18)^(Rents!EV$2-1)))</f>
        <v/>
      </c>
      <c r="EW32" s="47" t="str">
        <f>IF('Res Rent Roll'!$B32="","",IF(Rents!EW$3&lt;'Res Rent Roll'!$J32,'Res Rent Roll'!$H32*'Res Rent Roll'!$C32*(1+'Property Summary'!$L$18)^(Rents!EW$2-1),'Res Rent Roll'!$I32*'Res Rent Roll'!$C32*(1+'Property Summary'!$L$18)^(Rents!EW$2-1)))</f>
        <v/>
      </c>
      <c r="EX32" s="47" t="str">
        <f>IF('Res Rent Roll'!$B32="","",IF(Rents!EX$3&lt;'Res Rent Roll'!$J32,'Res Rent Roll'!$H32*'Res Rent Roll'!$C32*(1+'Property Summary'!$L$18)^(Rents!EX$2-1),'Res Rent Roll'!$I32*'Res Rent Roll'!$C32*(1+'Property Summary'!$L$18)^(Rents!EX$2-1)))</f>
        <v/>
      </c>
      <c r="EY32" s="47" t="str">
        <f>IF('Res Rent Roll'!$B32="","",IF(Rents!EY$3&lt;'Res Rent Roll'!$J32,'Res Rent Roll'!$H32*'Res Rent Roll'!$C32*(1+'Property Summary'!$L$18)^(Rents!EY$2-1),'Res Rent Roll'!$I32*'Res Rent Roll'!$C32*(1+'Property Summary'!$L$18)^(Rents!EY$2-1)))</f>
        <v/>
      </c>
      <c r="EZ32" s="47" t="str">
        <f>IF('Res Rent Roll'!$B32="","",IF(Rents!EZ$3&lt;'Res Rent Roll'!$J32,'Res Rent Roll'!$H32*'Res Rent Roll'!$C32*(1+'Property Summary'!$L$18)^(Rents!EZ$2-1),'Res Rent Roll'!$I32*'Res Rent Roll'!$C32*(1+'Property Summary'!$L$18)^(Rents!EZ$2-1)))</f>
        <v/>
      </c>
      <c r="FA32" s="47" t="str">
        <f>IF('Res Rent Roll'!$B32="","",IF(Rents!FA$3&lt;'Res Rent Roll'!$J32,'Res Rent Roll'!$H32*'Res Rent Roll'!$C32*(1+'Property Summary'!$L$18)^(Rents!FA$2-1),'Res Rent Roll'!$I32*'Res Rent Roll'!$C32*(1+'Property Summary'!$L$18)^(Rents!FA$2-1)))</f>
        <v/>
      </c>
      <c r="FB32" s="47" t="str">
        <f>IF('Res Rent Roll'!$B32="","",IF(Rents!FB$3&lt;'Res Rent Roll'!$J32,'Res Rent Roll'!$H32*'Res Rent Roll'!$C32*(1+'Property Summary'!$L$18)^(Rents!FB$2-1),'Res Rent Roll'!$I32*'Res Rent Roll'!$C32*(1+'Property Summary'!$L$18)^(Rents!FB$2-1)))</f>
        <v/>
      </c>
      <c r="FC32" s="47" t="str">
        <f>IF('Res Rent Roll'!$B32="","",IF(Rents!FC$3&lt;'Res Rent Roll'!$J32,'Res Rent Roll'!$H32*'Res Rent Roll'!$C32*(1+'Property Summary'!$L$18)^(Rents!FC$2-1),'Res Rent Roll'!$I32*'Res Rent Roll'!$C32*(1+'Property Summary'!$L$18)^(Rents!FC$2-1)))</f>
        <v/>
      </c>
      <c r="FD32" s="47" t="str">
        <f>IF('Res Rent Roll'!$B32="","",IF(Rents!FD$3&lt;'Res Rent Roll'!$J32,'Res Rent Roll'!$H32*'Res Rent Roll'!$C32*(1+'Property Summary'!$L$18)^(Rents!FD$2-1),'Res Rent Roll'!$I32*'Res Rent Roll'!$C32*(1+'Property Summary'!$L$18)^(Rents!FD$2-1)))</f>
        <v/>
      </c>
      <c r="FE32" s="47" t="str">
        <f>IF('Res Rent Roll'!$B32="","",IF(Rents!FE$3&lt;'Res Rent Roll'!$J32,'Res Rent Roll'!$H32*'Res Rent Roll'!$C32*(1+'Property Summary'!$L$18)^(Rents!FE$2-1),'Res Rent Roll'!$I32*'Res Rent Roll'!$C32*(1+'Property Summary'!$L$18)^(Rents!FE$2-1)))</f>
        <v/>
      </c>
      <c r="FF32" s="47" t="str">
        <f>IF('Res Rent Roll'!$B32="","",IF(Rents!FF$3&lt;'Res Rent Roll'!$J32,'Res Rent Roll'!$H32*'Res Rent Roll'!$C32*(1+'Property Summary'!$L$18)^(Rents!FF$2-1),'Res Rent Roll'!$I32*'Res Rent Roll'!$C32*(1+'Property Summary'!$L$18)^(Rents!FF$2-1)))</f>
        <v/>
      </c>
      <c r="FG32" s="47" t="str">
        <f>IF('Res Rent Roll'!$B32="","",IF(Rents!FG$3&lt;'Res Rent Roll'!$J32,'Res Rent Roll'!$H32*'Res Rent Roll'!$C32*(1+'Property Summary'!$L$18)^(Rents!FG$2-1),'Res Rent Roll'!$I32*'Res Rent Roll'!$C32*(1+'Property Summary'!$L$18)^(Rents!FG$2-1)))</f>
        <v/>
      </c>
      <c r="FH32" s="47" t="str">
        <f>IF('Res Rent Roll'!$B32="","",IF(Rents!FH$3&lt;'Res Rent Roll'!$J32,'Res Rent Roll'!$H32*'Res Rent Roll'!$C32*(1+'Property Summary'!$L$18)^(Rents!FH$2-1),'Res Rent Roll'!$I32*'Res Rent Roll'!$C32*(1+'Property Summary'!$L$18)^(Rents!FH$2-1)))</f>
        <v/>
      </c>
      <c r="FI32" s="47" t="str">
        <f>IF('Res Rent Roll'!$B32="","",IF(Rents!FI$3&lt;'Res Rent Roll'!$J32,'Res Rent Roll'!$H32*'Res Rent Roll'!$C32*(1+'Property Summary'!$L$18)^(Rents!FI$2-1),'Res Rent Roll'!$I32*'Res Rent Roll'!$C32*(1+'Property Summary'!$L$18)^(Rents!FI$2-1)))</f>
        <v/>
      </c>
      <c r="FJ32" s="47" t="str">
        <f>IF('Res Rent Roll'!$B32="","",IF(Rents!FJ$3&lt;'Res Rent Roll'!$J32,'Res Rent Roll'!$H32*'Res Rent Roll'!$C32*(1+'Property Summary'!$L$18)^(Rents!FJ$2-1),'Res Rent Roll'!$I32*'Res Rent Roll'!$C32*(1+'Property Summary'!$L$18)^(Rents!FJ$2-1)))</f>
        <v/>
      </c>
      <c r="FK32" s="47" t="str">
        <f>IF('Res Rent Roll'!$B32="","",IF(Rents!FK$3&lt;'Res Rent Roll'!$J32,'Res Rent Roll'!$H32*'Res Rent Roll'!$C32*(1+'Property Summary'!$L$18)^(Rents!FK$2-1),'Res Rent Roll'!$I32*'Res Rent Roll'!$C32*(1+'Property Summary'!$L$18)^(Rents!FK$2-1)))</f>
        <v/>
      </c>
      <c r="FL32" s="47" t="str">
        <f>IF('Res Rent Roll'!$B32="","",IF(Rents!FL$3&lt;'Res Rent Roll'!$J32,'Res Rent Roll'!$H32*'Res Rent Roll'!$C32*(1+'Property Summary'!$L$18)^(Rents!FL$2-1),'Res Rent Roll'!$I32*'Res Rent Roll'!$C32*(1+'Property Summary'!$L$18)^(Rents!FL$2-1)))</f>
        <v/>
      </c>
      <c r="FM32" s="47" t="str">
        <f>IF('Res Rent Roll'!$B32="","",IF(Rents!FM$3&lt;'Res Rent Roll'!$J32,'Res Rent Roll'!$H32*'Res Rent Roll'!$C32*(1+'Property Summary'!$L$18)^(Rents!FM$2-1),'Res Rent Roll'!$I32*'Res Rent Roll'!$C32*(1+'Property Summary'!$L$18)^(Rents!FM$2-1)))</f>
        <v/>
      </c>
      <c r="FN32" s="47" t="str">
        <f>IF('Res Rent Roll'!$B32="","",IF(Rents!FN$3&lt;'Res Rent Roll'!$J32,'Res Rent Roll'!$H32*'Res Rent Roll'!$C32*(1+'Property Summary'!$L$18)^(Rents!FN$2-1),'Res Rent Roll'!$I32*'Res Rent Roll'!$C32*(1+'Property Summary'!$L$18)^(Rents!FN$2-1)))</f>
        <v/>
      </c>
      <c r="FO32" s="47" t="str">
        <f>IF('Res Rent Roll'!$B32="","",IF(Rents!FO$3&lt;'Res Rent Roll'!$J32,'Res Rent Roll'!$H32*'Res Rent Roll'!$C32*(1+'Property Summary'!$L$18)^(Rents!FO$2-1),'Res Rent Roll'!$I32*'Res Rent Roll'!$C32*(1+'Property Summary'!$L$18)^(Rents!FO$2-1)))</f>
        <v/>
      </c>
      <c r="FP32" s="47" t="str">
        <f>IF('Res Rent Roll'!$B32="","",IF(Rents!FP$3&lt;'Res Rent Roll'!$J32,'Res Rent Roll'!$H32*'Res Rent Roll'!$C32*(1+'Property Summary'!$L$18)^(Rents!FP$2-1),'Res Rent Roll'!$I32*'Res Rent Roll'!$C32*(1+'Property Summary'!$L$18)^(Rents!FP$2-1)))</f>
        <v/>
      </c>
      <c r="FQ32" s="47" t="str">
        <f>IF('Res Rent Roll'!$B32="","",IF(Rents!FQ$3&lt;'Res Rent Roll'!$J32,'Res Rent Roll'!$H32*'Res Rent Roll'!$C32*(1+'Property Summary'!$L$18)^(Rents!FQ$2-1),'Res Rent Roll'!$I32*'Res Rent Roll'!$C32*(1+'Property Summary'!$L$18)^(Rents!FQ$2-1)))</f>
        <v/>
      </c>
      <c r="FR32" s="47" t="str">
        <f>IF('Res Rent Roll'!$B32="","",IF(Rents!FR$3&lt;'Res Rent Roll'!$J32,'Res Rent Roll'!$H32*'Res Rent Roll'!$C32*(1+'Property Summary'!$L$18)^(Rents!FR$2-1),'Res Rent Roll'!$I32*'Res Rent Roll'!$C32*(1+'Property Summary'!$L$18)^(Rents!FR$2-1)))</f>
        <v/>
      </c>
      <c r="FS32" s="47" t="str">
        <f>IF('Res Rent Roll'!$B32="","",IF(Rents!FS$3&lt;'Res Rent Roll'!$J32,'Res Rent Roll'!$H32*'Res Rent Roll'!$C32*(1+'Property Summary'!$L$18)^(Rents!FS$2-1),'Res Rent Roll'!$I32*'Res Rent Roll'!$C32*(1+'Property Summary'!$L$18)^(Rents!FS$2-1)))</f>
        <v/>
      </c>
      <c r="FT32" s="47" t="str">
        <f>IF('Res Rent Roll'!$B32="","",IF(Rents!FT$3&lt;'Res Rent Roll'!$J32,'Res Rent Roll'!$H32*'Res Rent Roll'!$C32*(1+'Property Summary'!$L$18)^(Rents!FT$2-1),'Res Rent Roll'!$I32*'Res Rent Roll'!$C32*(1+'Property Summary'!$L$18)^(Rents!FT$2-1)))</f>
        <v/>
      </c>
      <c r="FU32" s="47" t="str">
        <f>IF('Res Rent Roll'!$B32="","",IF(Rents!FU$3&lt;'Res Rent Roll'!$J32,'Res Rent Roll'!$H32*'Res Rent Roll'!$C32*(1+'Property Summary'!$L$18)^(Rents!FU$2-1),'Res Rent Roll'!$I32*'Res Rent Roll'!$C32*(1+'Property Summary'!$L$18)^(Rents!FU$2-1)))</f>
        <v/>
      </c>
      <c r="FV32" s="47" t="str">
        <f>IF('Res Rent Roll'!$B32="","",IF(Rents!FV$3&lt;'Res Rent Roll'!$J32,'Res Rent Roll'!$H32*'Res Rent Roll'!$C32*(1+'Property Summary'!$L$18)^(Rents!FV$2-1),'Res Rent Roll'!$I32*'Res Rent Roll'!$C32*(1+'Property Summary'!$L$18)^(Rents!FV$2-1)))</f>
        <v/>
      </c>
      <c r="FW32" s="47" t="str">
        <f>IF('Res Rent Roll'!$B32="","",IF(Rents!FW$3&lt;'Res Rent Roll'!$J32,'Res Rent Roll'!$H32*'Res Rent Roll'!$C32*(1+'Property Summary'!$L$18)^(Rents!FW$2-1),'Res Rent Roll'!$I32*'Res Rent Roll'!$C32*(1+'Property Summary'!$L$18)^(Rents!FW$2-1)))</f>
        <v/>
      </c>
      <c r="FX32" s="47" t="str">
        <f>IF('Res Rent Roll'!$B32="","",IF(Rents!FX$3&lt;'Res Rent Roll'!$J32,'Res Rent Roll'!$H32*'Res Rent Roll'!$C32*(1+'Property Summary'!$L$18)^(Rents!FX$2-1),'Res Rent Roll'!$I32*'Res Rent Roll'!$C32*(1+'Property Summary'!$L$18)^(Rents!FX$2-1)))</f>
        <v/>
      </c>
      <c r="FY32" s="47" t="str">
        <f>IF('Res Rent Roll'!$B32="","",IF(Rents!FY$3&lt;'Res Rent Roll'!$J32,'Res Rent Roll'!$H32*'Res Rent Roll'!$C32*(1+'Property Summary'!$L$18)^(Rents!FY$2-1),'Res Rent Roll'!$I32*'Res Rent Roll'!$C32*(1+'Property Summary'!$L$18)^(Rents!FY$2-1)))</f>
        <v/>
      </c>
      <c r="FZ32" s="47" t="str">
        <f>IF('Res Rent Roll'!$B32="","",IF(Rents!FZ$3&lt;'Res Rent Roll'!$J32,'Res Rent Roll'!$H32*'Res Rent Roll'!$C32*(1+'Property Summary'!$L$18)^(Rents!FZ$2-1),'Res Rent Roll'!$I32*'Res Rent Roll'!$C32*(1+'Property Summary'!$L$18)^(Rents!FZ$2-1)))</f>
        <v/>
      </c>
      <c r="GA32" s="48" t="str">
        <f>IF('Res Rent Roll'!$B32="","",IF(Rents!GA$3&lt;'Res Rent Roll'!$J32,'Res Rent Roll'!$H32*'Res Rent Roll'!$C32*(1+'Property Summary'!$L$18)^(Rents!GA$2-1),'Res Rent Roll'!$I32*'Res Rent Roll'!$C32*(1+'Property Summary'!$L$18)^(Rents!GA$2-1)))</f>
        <v/>
      </c>
    </row>
    <row r="33" spans="2:183" x14ac:dyDescent="0.3">
      <c r="B33" s="42" t="str">
        <f>IF('Res Rent Roll'!$B33="","",'Res Rent Roll'!$B33)</f>
        <v/>
      </c>
      <c r="C33" s="43"/>
      <c r="D33" s="47" t="str">
        <f>IF('Res Rent Roll'!$B33="","",IF(Rents!D$3&lt;'Res Rent Roll'!$J33,'Res Rent Roll'!$H33*'Res Rent Roll'!$C33*(1+'Property Summary'!$L$18)^(Rents!D$2-1),'Res Rent Roll'!$I33*'Res Rent Roll'!$C33*(1+'Property Summary'!$L$18)^(Rents!D$2-1)))</f>
        <v/>
      </c>
      <c r="E33" s="47" t="str">
        <f>IF('Res Rent Roll'!$B33="","",IF(Rents!E$3&lt;'Res Rent Roll'!$J33,'Res Rent Roll'!$H33*'Res Rent Roll'!$C33*(1+'Property Summary'!$L$18)^(Rents!E$2-1),'Res Rent Roll'!$I33*'Res Rent Roll'!$C33*(1+'Property Summary'!$L$18)^(Rents!E$2-1)))</f>
        <v/>
      </c>
      <c r="F33" s="47" t="str">
        <f>IF('Res Rent Roll'!$B33="","",IF(Rents!F$3&lt;'Res Rent Roll'!$J33,'Res Rent Roll'!$H33*'Res Rent Roll'!$C33*(1+'Property Summary'!$L$18)^(Rents!F$2-1),'Res Rent Roll'!$I33*'Res Rent Roll'!$C33*(1+'Property Summary'!$L$18)^(Rents!F$2-1)))</f>
        <v/>
      </c>
      <c r="G33" s="47" t="str">
        <f>IF('Res Rent Roll'!$B33="","",IF(Rents!G$3&lt;'Res Rent Roll'!$J33,'Res Rent Roll'!$H33*'Res Rent Roll'!$C33*(1+'Property Summary'!$L$18)^(Rents!G$2-1),'Res Rent Roll'!$I33*'Res Rent Roll'!$C33*(1+'Property Summary'!$L$18)^(Rents!G$2-1)))</f>
        <v/>
      </c>
      <c r="H33" s="47" t="str">
        <f>IF('Res Rent Roll'!$B33="","",IF(Rents!H$3&lt;'Res Rent Roll'!$J33,'Res Rent Roll'!$H33*'Res Rent Roll'!$C33*(1+'Property Summary'!$L$18)^(Rents!H$2-1),'Res Rent Roll'!$I33*'Res Rent Roll'!$C33*(1+'Property Summary'!$L$18)^(Rents!H$2-1)))</f>
        <v/>
      </c>
      <c r="I33" s="47" t="str">
        <f>IF('Res Rent Roll'!$B33="","",IF(Rents!I$3&lt;'Res Rent Roll'!$J33,'Res Rent Roll'!$H33*'Res Rent Roll'!$C33*(1+'Property Summary'!$L$18)^(Rents!I$2-1),'Res Rent Roll'!$I33*'Res Rent Roll'!$C33*(1+'Property Summary'!$L$18)^(Rents!I$2-1)))</f>
        <v/>
      </c>
      <c r="J33" s="47" t="str">
        <f>IF('Res Rent Roll'!$B33="","",IF(Rents!J$3&lt;'Res Rent Roll'!$J33,'Res Rent Roll'!$H33*'Res Rent Roll'!$C33*(1+'Property Summary'!$L$18)^(Rents!J$2-1),'Res Rent Roll'!$I33*'Res Rent Roll'!$C33*(1+'Property Summary'!$L$18)^(Rents!J$2-1)))</f>
        <v/>
      </c>
      <c r="K33" s="47" t="str">
        <f>IF('Res Rent Roll'!$B33="","",IF(Rents!K$3&lt;'Res Rent Roll'!$J33,'Res Rent Roll'!$H33*'Res Rent Roll'!$C33*(1+'Property Summary'!$L$18)^(Rents!K$2-1),'Res Rent Roll'!$I33*'Res Rent Roll'!$C33*(1+'Property Summary'!$L$18)^(Rents!K$2-1)))</f>
        <v/>
      </c>
      <c r="L33" s="47" t="str">
        <f>IF('Res Rent Roll'!$B33="","",IF(Rents!L$3&lt;'Res Rent Roll'!$J33,'Res Rent Roll'!$H33*'Res Rent Roll'!$C33*(1+'Property Summary'!$L$18)^(Rents!L$2-1),'Res Rent Roll'!$I33*'Res Rent Roll'!$C33*(1+'Property Summary'!$L$18)^(Rents!L$2-1)))</f>
        <v/>
      </c>
      <c r="M33" s="47" t="str">
        <f>IF('Res Rent Roll'!$B33="","",IF(Rents!M$3&lt;'Res Rent Roll'!$J33,'Res Rent Roll'!$H33*'Res Rent Roll'!$C33*(1+'Property Summary'!$L$18)^(Rents!M$2-1),'Res Rent Roll'!$I33*'Res Rent Roll'!$C33*(1+'Property Summary'!$L$18)^(Rents!M$2-1)))</f>
        <v/>
      </c>
      <c r="N33" s="47" t="str">
        <f>IF('Res Rent Roll'!$B33="","",IF(Rents!N$3&lt;'Res Rent Roll'!$J33,'Res Rent Roll'!$H33*'Res Rent Roll'!$C33*(1+'Property Summary'!$L$18)^(Rents!N$2-1),'Res Rent Roll'!$I33*'Res Rent Roll'!$C33*(1+'Property Summary'!$L$18)^(Rents!N$2-1)))</f>
        <v/>
      </c>
      <c r="O33" s="47" t="str">
        <f>IF('Res Rent Roll'!$B33="","",IF(Rents!O$3&lt;'Res Rent Roll'!$J33,'Res Rent Roll'!$H33*'Res Rent Roll'!$C33*(1+'Property Summary'!$L$18)^(Rents!O$2-1),'Res Rent Roll'!$I33*'Res Rent Roll'!$C33*(1+'Property Summary'!$L$18)^(Rents!O$2-1)))</f>
        <v/>
      </c>
      <c r="P33" s="47" t="str">
        <f>IF('Res Rent Roll'!$B33="","",IF(Rents!P$3&lt;'Res Rent Roll'!$J33,'Res Rent Roll'!$H33*'Res Rent Roll'!$C33*(1+'Property Summary'!$L$18)^(Rents!P$2-1),'Res Rent Roll'!$I33*'Res Rent Roll'!$C33*(1+'Property Summary'!$L$18)^(Rents!P$2-1)))</f>
        <v/>
      </c>
      <c r="Q33" s="47" t="str">
        <f>IF('Res Rent Roll'!$B33="","",IF(Rents!Q$3&lt;'Res Rent Roll'!$J33,'Res Rent Roll'!$H33*'Res Rent Roll'!$C33*(1+'Property Summary'!$L$18)^(Rents!Q$2-1),'Res Rent Roll'!$I33*'Res Rent Roll'!$C33*(1+'Property Summary'!$L$18)^(Rents!Q$2-1)))</f>
        <v/>
      </c>
      <c r="R33" s="47" t="str">
        <f>IF('Res Rent Roll'!$B33="","",IF(Rents!R$3&lt;'Res Rent Roll'!$J33,'Res Rent Roll'!$H33*'Res Rent Roll'!$C33*(1+'Property Summary'!$L$18)^(Rents!R$2-1),'Res Rent Roll'!$I33*'Res Rent Roll'!$C33*(1+'Property Summary'!$L$18)^(Rents!R$2-1)))</f>
        <v/>
      </c>
      <c r="S33" s="47" t="str">
        <f>IF('Res Rent Roll'!$B33="","",IF(Rents!S$3&lt;'Res Rent Roll'!$J33,'Res Rent Roll'!$H33*'Res Rent Roll'!$C33*(1+'Property Summary'!$L$18)^(Rents!S$2-1),'Res Rent Roll'!$I33*'Res Rent Roll'!$C33*(1+'Property Summary'!$L$18)^(Rents!S$2-1)))</f>
        <v/>
      </c>
      <c r="T33" s="47" t="str">
        <f>IF('Res Rent Roll'!$B33="","",IF(Rents!T$3&lt;'Res Rent Roll'!$J33,'Res Rent Roll'!$H33*'Res Rent Roll'!$C33*(1+'Property Summary'!$L$18)^(Rents!T$2-1),'Res Rent Roll'!$I33*'Res Rent Roll'!$C33*(1+'Property Summary'!$L$18)^(Rents!T$2-1)))</f>
        <v/>
      </c>
      <c r="U33" s="47" t="str">
        <f>IF('Res Rent Roll'!$B33="","",IF(Rents!U$3&lt;'Res Rent Roll'!$J33,'Res Rent Roll'!$H33*'Res Rent Roll'!$C33*(1+'Property Summary'!$L$18)^(Rents!U$2-1),'Res Rent Roll'!$I33*'Res Rent Roll'!$C33*(1+'Property Summary'!$L$18)^(Rents!U$2-1)))</f>
        <v/>
      </c>
      <c r="V33" s="47" t="str">
        <f>IF('Res Rent Roll'!$B33="","",IF(Rents!V$3&lt;'Res Rent Roll'!$J33,'Res Rent Roll'!$H33*'Res Rent Roll'!$C33*(1+'Property Summary'!$L$18)^(Rents!V$2-1),'Res Rent Roll'!$I33*'Res Rent Roll'!$C33*(1+'Property Summary'!$L$18)^(Rents!V$2-1)))</f>
        <v/>
      </c>
      <c r="W33" s="47" t="str">
        <f>IF('Res Rent Roll'!$B33="","",IF(Rents!W$3&lt;'Res Rent Roll'!$J33,'Res Rent Roll'!$H33*'Res Rent Roll'!$C33*(1+'Property Summary'!$L$18)^(Rents!W$2-1),'Res Rent Roll'!$I33*'Res Rent Roll'!$C33*(1+'Property Summary'!$L$18)^(Rents!W$2-1)))</f>
        <v/>
      </c>
      <c r="X33" s="47" t="str">
        <f>IF('Res Rent Roll'!$B33="","",IF(Rents!X$3&lt;'Res Rent Roll'!$J33,'Res Rent Roll'!$H33*'Res Rent Roll'!$C33*(1+'Property Summary'!$L$18)^(Rents!X$2-1),'Res Rent Roll'!$I33*'Res Rent Roll'!$C33*(1+'Property Summary'!$L$18)^(Rents!X$2-1)))</f>
        <v/>
      </c>
      <c r="Y33" s="47" t="str">
        <f>IF('Res Rent Roll'!$B33="","",IF(Rents!Y$3&lt;'Res Rent Roll'!$J33,'Res Rent Roll'!$H33*'Res Rent Roll'!$C33*(1+'Property Summary'!$L$18)^(Rents!Y$2-1),'Res Rent Roll'!$I33*'Res Rent Roll'!$C33*(1+'Property Summary'!$L$18)^(Rents!Y$2-1)))</f>
        <v/>
      </c>
      <c r="Z33" s="47" t="str">
        <f>IF('Res Rent Roll'!$B33="","",IF(Rents!Z$3&lt;'Res Rent Roll'!$J33,'Res Rent Roll'!$H33*'Res Rent Roll'!$C33*(1+'Property Summary'!$L$18)^(Rents!Z$2-1),'Res Rent Roll'!$I33*'Res Rent Roll'!$C33*(1+'Property Summary'!$L$18)^(Rents!Z$2-1)))</f>
        <v/>
      </c>
      <c r="AA33" s="47" t="str">
        <f>IF('Res Rent Roll'!$B33="","",IF(Rents!AA$3&lt;'Res Rent Roll'!$J33,'Res Rent Roll'!$H33*'Res Rent Roll'!$C33*(1+'Property Summary'!$L$18)^(Rents!AA$2-1),'Res Rent Roll'!$I33*'Res Rent Roll'!$C33*(1+'Property Summary'!$L$18)^(Rents!AA$2-1)))</f>
        <v/>
      </c>
      <c r="AB33" s="47" t="str">
        <f>IF('Res Rent Roll'!$B33="","",IF(Rents!AB$3&lt;'Res Rent Roll'!$J33,'Res Rent Roll'!$H33*'Res Rent Roll'!$C33*(1+'Property Summary'!$L$18)^(Rents!AB$2-1),'Res Rent Roll'!$I33*'Res Rent Roll'!$C33*(1+'Property Summary'!$L$18)^(Rents!AB$2-1)))</f>
        <v/>
      </c>
      <c r="AC33" s="47" t="str">
        <f>IF('Res Rent Roll'!$B33="","",IF(Rents!AC$3&lt;'Res Rent Roll'!$J33,'Res Rent Roll'!$H33*'Res Rent Roll'!$C33*(1+'Property Summary'!$L$18)^(Rents!AC$2-1),'Res Rent Roll'!$I33*'Res Rent Roll'!$C33*(1+'Property Summary'!$L$18)^(Rents!AC$2-1)))</f>
        <v/>
      </c>
      <c r="AD33" s="47" t="str">
        <f>IF('Res Rent Roll'!$B33="","",IF(Rents!AD$3&lt;'Res Rent Roll'!$J33,'Res Rent Roll'!$H33*'Res Rent Roll'!$C33*(1+'Property Summary'!$L$18)^(Rents!AD$2-1),'Res Rent Roll'!$I33*'Res Rent Roll'!$C33*(1+'Property Summary'!$L$18)^(Rents!AD$2-1)))</f>
        <v/>
      </c>
      <c r="AE33" s="47" t="str">
        <f>IF('Res Rent Roll'!$B33="","",IF(Rents!AE$3&lt;'Res Rent Roll'!$J33,'Res Rent Roll'!$H33*'Res Rent Roll'!$C33*(1+'Property Summary'!$L$18)^(Rents!AE$2-1),'Res Rent Roll'!$I33*'Res Rent Roll'!$C33*(1+'Property Summary'!$L$18)^(Rents!AE$2-1)))</f>
        <v/>
      </c>
      <c r="AF33" s="47" t="str">
        <f>IF('Res Rent Roll'!$B33="","",IF(Rents!AF$3&lt;'Res Rent Roll'!$J33,'Res Rent Roll'!$H33*'Res Rent Roll'!$C33*(1+'Property Summary'!$L$18)^(Rents!AF$2-1),'Res Rent Roll'!$I33*'Res Rent Roll'!$C33*(1+'Property Summary'!$L$18)^(Rents!AF$2-1)))</f>
        <v/>
      </c>
      <c r="AG33" s="47" t="str">
        <f>IF('Res Rent Roll'!$B33="","",IF(Rents!AG$3&lt;'Res Rent Roll'!$J33,'Res Rent Roll'!$H33*'Res Rent Roll'!$C33*(1+'Property Summary'!$L$18)^(Rents!AG$2-1),'Res Rent Roll'!$I33*'Res Rent Roll'!$C33*(1+'Property Summary'!$L$18)^(Rents!AG$2-1)))</f>
        <v/>
      </c>
      <c r="AH33" s="47" t="str">
        <f>IF('Res Rent Roll'!$B33="","",IF(Rents!AH$3&lt;'Res Rent Roll'!$J33,'Res Rent Roll'!$H33*'Res Rent Roll'!$C33*(1+'Property Summary'!$L$18)^(Rents!AH$2-1),'Res Rent Roll'!$I33*'Res Rent Roll'!$C33*(1+'Property Summary'!$L$18)^(Rents!AH$2-1)))</f>
        <v/>
      </c>
      <c r="AI33" s="47" t="str">
        <f>IF('Res Rent Roll'!$B33="","",IF(Rents!AI$3&lt;'Res Rent Roll'!$J33,'Res Rent Roll'!$H33*'Res Rent Roll'!$C33*(1+'Property Summary'!$L$18)^(Rents!AI$2-1),'Res Rent Roll'!$I33*'Res Rent Roll'!$C33*(1+'Property Summary'!$L$18)^(Rents!AI$2-1)))</f>
        <v/>
      </c>
      <c r="AJ33" s="47" t="str">
        <f>IF('Res Rent Roll'!$B33="","",IF(Rents!AJ$3&lt;'Res Rent Roll'!$J33,'Res Rent Roll'!$H33*'Res Rent Roll'!$C33*(1+'Property Summary'!$L$18)^(Rents!AJ$2-1),'Res Rent Roll'!$I33*'Res Rent Roll'!$C33*(1+'Property Summary'!$L$18)^(Rents!AJ$2-1)))</f>
        <v/>
      </c>
      <c r="AK33" s="47" t="str">
        <f>IF('Res Rent Roll'!$B33="","",IF(Rents!AK$3&lt;'Res Rent Roll'!$J33,'Res Rent Roll'!$H33*'Res Rent Roll'!$C33*(1+'Property Summary'!$L$18)^(Rents!AK$2-1),'Res Rent Roll'!$I33*'Res Rent Roll'!$C33*(1+'Property Summary'!$L$18)^(Rents!AK$2-1)))</f>
        <v/>
      </c>
      <c r="AL33" s="47" t="str">
        <f>IF('Res Rent Roll'!$B33="","",IF(Rents!AL$3&lt;'Res Rent Roll'!$J33,'Res Rent Roll'!$H33*'Res Rent Roll'!$C33*(1+'Property Summary'!$L$18)^(Rents!AL$2-1),'Res Rent Roll'!$I33*'Res Rent Roll'!$C33*(1+'Property Summary'!$L$18)^(Rents!AL$2-1)))</f>
        <v/>
      </c>
      <c r="AM33" s="47" t="str">
        <f>IF('Res Rent Roll'!$B33="","",IF(Rents!AM$3&lt;'Res Rent Roll'!$J33,'Res Rent Roll'!$H33*'Res Rent Roll'!$C33*(1+'Property Summary'!$L$18)^(Rents!AM$2-1),'Res Rent Roll'!$I33*'Res Rent Roll'!$C33*(1+'Property Summary'!$L$18)^(Rents!AM$2-1)))</f>
        <v/>
      </c>
      <c r="AN33" s="47" t="str">
        <f>IF('Res Rent Roll'!$B33="","",IF(Rents!AN$3&lt;'Res Rent Roll'!$J33,'Res Rent Roll'!$H33*'Res Rent Roll'!$C33*(1+'Property Summary'!$L$18)^(Rents!AN$2-1),'Res Rent Roll'!$I33*'Res Rent Roll'!$C33*(1+'Property Summary'!$L$18)^(Rents!AN$2-1)))</f>
        <v/>
      </c>
      <c r="AO33" s="47" t="str">
        <f>IF('Res Rent Roll'!$B33="","",IF(Rents!AO$3&lt;'Res Rent Roll'!$J33,'Res Rent Roll'!$H33*'Res Rent Roll'!$C33*(1+'Property Summary'!$L$18)^(Rents!AO$2-1),'Res Rent Roll'!$I33*'Res Rent Roll'!$C33*(1+'Property Summary'!$L$18)^(Rents!AO$2-1)))</f>
        <v/>
      </c>
      <c r="AP33" s="47" t="str">
        <f>IF('Res Rent Roll'!$B33="","",IF(Rents!AP$3&lt;'Res Rent Roll'!$J33,'Res Rent Roll'!$H33*'Res Rent Roll'!$C33*(1+'Property Summary'!$L$18)^(Rents!AP$2-1),'Res Rent Roll'!$I33*'Res Rent Roll'!$C33*(1+'Property Summary'!$L$18)^(Rents!AP$2-1)))</f>
        <v/>
      </c>
      <c r="AQ33" s="47" t="str">
        <f>IF('Res Rent Roll'!$B33="","",IF(Rents!AQ$3&lt;'Res Rent Roll'!$J33,'Res Rent Roll'!$H33*'Res Rent Roll'!$C33*(1+'Property Summary'!$L$18)^(Rents!AQ$2-1),'Res Rent Roll'!$I33*'Res Rent Roll'!$C33*(1+'Property Summary'!$L$18)^(Rents!AQ$2-1)))</f>
        <v/>
      </c>
      <c r="AR33" s="47" t="str">
        <f>IF('Res Rent Roll'!$B33="","",IF(Rents!AR$3&lt;'Res Rent Roll'!$J33,'Res Rent Roll'!$H33*'Res Rent Roll'!$C33*(1+'Property Summary'!$L$18)^(Rents!AR$2-1),'Res Rent Roll'!$I33*'Res Rent Roll'!$C33*(1+'Property Summary'!$L$18)^(Rents!AR$2-1)))</f>
        <v/>
      </c>
      <c r="AS33" s="47" t="str">
        <f>IF('Res Rent Roll'!$B33="","",IF(Rents!AS$3&lt;'Res Rent Roll'!$J33,'Res Rent Roll'!$H33*'Res Rent Roll'!$C33*(1+'Property Summary'!$L$18)^(Rents!AS$2-1),'Res Rent Roll'!$I33*'Res Rent Roll'!$C33*(1+'Property Summary'!$L$18)^(Rents!AS$2-1)))</f>
        <v/>
      </c>
      <c r="AT33" s="47" t="str">
        <f>IF('Res Rent Roll'!$B33="","",IF(Rents!AT$3&lt;'Res Rent Roll'!$J33,'Res Rent Roll'!$H33*'Res Rent Roll'!$C33*(1+'Property Summary'!$L$18)^(Rents!AT$2-1),'Res Rent Roll'!$I33*'Res Rent Roll'!$C33*(1+'Property Summary'!$L$18)^(Rents!AT$2-1)))</f>
        <v/>
      </c>
      <c r="AU33" s="47" t="str">
        <f>IF('Res Rent Roll'!$B33="","",IF(Rents!AU$3&lt;'Res Rent Roll'!$J33,'Res Rent Roll'!$H33*'Res Rent Roll'!$C33*(1+'Property Summary'!$L$18)^(Rents!AU$2-1),'Res Rent Roll'!$I33*'Res Rent Roll'!$C33*(1+'Property Summary'!$L$18)^(Rents!AU$2-1)))</f>
        <v/>
      </c>
      <c r="AV33" s="47" t="str">
        <f>IF('Res Rent Roll'!$B33="","",IF(Rents!AV$3&lt;'Res Rent Roll'!$J33,'Res Rent Roll'!$H33*'Res Rent Roll'!$C33*(1+'Property Summary'!$L$18)^(Rents!AV$2-1),'Res Rent Roll'!$I33*'Res Rent Roll'!$C33*(1+'Property Summary'!$L$18)^(Rents!AV$2-1)))</f>
        <v/>
      </c>
      <c r="AW33" s="47" t="str">
        <f>IF('Res Rent Roll'!$B33="","",IF(Rents!AW$3&lt;'Res Rent Roll'!$J33,'Res Rent Roll'!$H33*'Res Rent Roll'!$C33*(1+'Property Summary'!$L$18)^(Rents!AW$2-1),'Res Rent Roll'!$I33*'Res Rent Roll'!$C33*(1+'Property Summary'!$L$18)^(Rents!AW$2-1)))</f>
        <v/>
      </c>
      <c r="AX33" s="47" t="str">
        <f>IF('Res Rent Roll'!$B33="","",IF(Rents!AX$3&lt;'Res Rent Roll'!$J33,'Res Rent Roll'!$H33*'Res Rent Roll'!$C33*(1+'Property Summary'!$L$18)^(Rents!AX$2-1),'Res Rent Roll'!$I33*'Res Rent Roll'!$C33*(1+'Property Summary'!$L$18)^(Rents!AX$2-1)))</f>
        <v/>
      </c>
      <c r="AY33" s="47" t="str">
        <f>IF('Res Rent Roll'!$B33="","",IF(Rents!AY$3&lt;'Res Rent Roll'!$J33,'Res Rent Roll'!$H33*'Res Rent Roll'!$C33*(1+'Property Summary'!$L$18)^(Rents!AY$2-1),'Res Rent Roll'!$I33*'Res Rent Roll'!$C33*(1+'Property Summary'!$L$18)^(Rents!AY$2-1)))</f>
        <v/>
      </c>
      <c r="AZ33" s="47" t="str">
        <f>IF('Res Rent Roll'!$B33="","",IF(Rents!AZ$3&lt;'Res Rent Roll'!$J33,'Res Rent Roll'!$H33*'Res Rent Roll'!$C33*(1+'Property Summary'!$L$18)^(Rents!AZ$2-1),'Res Rent Roll'!$I33*'Res Rent Roll'!$C33*(1+'Property Summary'!$L$18)^(Rents!AZ$2-1)))</f>
        <v/>
      </c>
      <c r="BA33" s="47" t="str">
        <f>IF('Res Rent Roll'!$B33="","",IF(Rents!BA$3&lt;'Res Rent Roll'!$J33,'Res Rent Roll'!$H33*'Res Rent Roll'!$C33*(1+'Property Summary'!$L$18)^(Rents!BA$2-1),'Res Rent Roll'!$I33*'Res Rent Roll'!$C33*(1+'Property Summary'!$L$18)^(Rents!BA$2-1)))</f>
        <v/>
      </c>
      <c r="BB33" s="47" t="str">
        <f>IF('Res Rent Roll'!$B33="","",IF(Rents!BB$3&lt;'Res Rent Roll'!$J33,'Res Rent Roll'!$H33*'Res Rent Roll'!$C33*(1+'Property Summary'!$L$18)^(Rents!BB$2-1),'Res Rent Roll'!$I33*'Res Rent Roll'!$C33*(1+'Property Summary'!$L$18)^(Rents!BB$2-1)))</f>
        <v/>
      </c>
      <c r="BC33" s="47" t="str">
        <f>IF('Res Rent Roll'!$B33="","",IF(Rents!BC$3&lt;'Res Rent Roll'!$J33,'Res Rent Roll'!$H33*'Res Rent Roll'!$C33*(1+'Property Summary'!$L$18)^(Rents!BC$2-1),'Res Rent Roll'!$I33*'Res Rent Roll'!$C33*(1+'Property Summary'!$L$18)^(Rents!BC$2-1)))</f>
        <v/>
      </c>
      <c r="BD33" s="47" t="str">
        <f>IF('Res Rent Roll'!$B33="","",IF(Rents!BD$3&lt;'Res Rent Roll'!$J33,'Res Rent Roll'!$H33*'Res Rent Roll'!$C33*(1+'Property Summary'!$L$18)^(Rents!BD$2-1),'Res Rent Roll'!$I33*'Res Rent Roll'!$C33*(1+'Property Summary'!$L$18)^(Rents!BD$2-1)))</f>
        <v/>
      </c>
      <c r="BE33" s="47" t="str">
        <f>IF('Res Rent Roll'!$B33="","",IF(Rents!BE$3&lt;'Res Rent Roll'!$J33,'Res Rent Roll'!$H33*'Res Rent Roll'!$C33*(1+'Property Summary'!$L$18)^(Rents!BE$2-1),'Res Rent Roll'!$I33*'Res Rent Roll'!$C33*(1+'Property Summary'!$L$18)^(Rents!BE$2-1)))</f>
        <v/>
      </c>
      <c r="BF33" s="47" t="str">
        <f>IF('Res Rent Roll'!$B33="","",IF(Rents!BF$3&lt;'Res Rent Roll'!$J33,'Res Rent Roll'!$H33*'Res Rent Roll'!$C33*(1+'Property Summary'!$L$18)^(Rents!BF$2-1),'Res Rent Roll'!$I33*'Res Rent Roll'!$C33*(1+'Property Summary'!$L$18)^(Rents!BF$2-1)))</f>
        <v/>
      </c>
      <c r="BG33" s="47" t="str">
        <f>IF('Res Rent Roll'!$B33="","",IF(Rents!BG$3&lt;'Res Rent Roll'!$J33,'Res Rent Roll'!$H33*'Res Rent Roll'!$C33*(1+'Property Summary'!$L$18)^(Rents!BG$2-1),'Res Rent Roll'!$I33*'Res Rent Roll'!$C33*(1+'Property Summary'!$L$18)^(Rents!BG$2-1)))</f>
        <v/>
      </c>
      <c r="BH33" s="47" t="str">
        <f>IF('Res Rent Roll'!$B33="","",IF(Rents!BH$3&lt;'Res Rent Roll'!$J33,'Res Rent Roll'!$H33*'Res Rent Roll'!$C33*(1+'Property Summary'!$L$18)^(Rents!BH$2-1),'Res Rent Roll'!$I33*'Res Rent Roll'!$C33*(1+'Property Summary'!$L$18)^(Rents!BH$2-1)))</f>
        <v/>
      </c>
      <c r="BI33" s="47" t="str">
        <f>IF('Res Rent Roll'!$B33="","",IF(Rents!BI$3&lt;'Res Rent Roll'!$J33,'Res Rent Roll'!$H33*'Res Rent Roll'!$C33*(1+'Property Summary'!$L$18)^(Rents!BI$2-1),'Res Rent Roll'!$I33*'Res Rent Roll'!$C33*(1+'Property Summary'!$L$18)^(Rents!BI$2-1)))</f>
        <v/>
      </c>
      <c r="BJ33" s="47" t="str">
        <f>IF('Res Rent Roll'!$B33="","",IF(Rents!BJ$3&lt;'Res Rent Roll'!$J33,'Res Rent Roll'!$H33*'Res Rent Roll'!$C33*(1+'Property Summary'!$L$18)^(Rents!BJ$2-1),'Res Rent Roll'!$I33*'Res Rent Roll'!$C33*(1+'Property Summary'!$L$18)^(Rents!BJ$2-1)))</f>
        <v/>
      </c>
      <c r="BK33" s="47" t="str">
        <f>IF('Res Rent Roll'!$B33="","",IF(Rents!BK$3&lt;'Res Rent Roll'!$J33,'Res Rent Roll'!$H33*'Res Rent Roll'!$C33*(1+'Property Summary'!$L$18)^(Rents!BK$2-1),'Res Rent Roll'!$I33*'Res Rent Roll'!$C33*(1+'Property Summary'!$L$18)^(Rents!BK$2-1)))</f>
        <v/>
      </c>
      <c r="BL33" s="47" t="str">
        <f>IF('Res Rent Roll'!$B33="","",IF(Rents!BL$3&lt;'Res Rent Roll'!$J33,'Res Rent Roll'!$H33*'Res Rent Roll'!$C33*(1+'Property Summary'!$L$18)^(Rents!BL$2-1),'Res Rent Roll'!$I33*'Res Rent Roll'!$C33*(1+'Property Summary'!$L$18)^(Rents!BL$2-1)))</f>
        <v/>
      </c>
      <c r="BM33" s="47" t="str">
        <f>IF('Res Rent Roll'!$B33="","",IF(Rents!BM$3&lt;'Res Rent Roll'!$J33,'Res Rent Roll'!$H33*'Res Rent Roll'!$C33*(1+'Property Summary'!$L$18)^(Rents!BM$2-1),'Res Rent Roll'!$I33*'Res Rent Roll'!$C33*(1+'Property Summary'!$L$18)^(Rents!BM$2-1)))</f>
        <v/>
      </c>
      <c r="BN33" s="47" t="str">
        <f>IF('Res Rent Roll'!$B33="","",IF(Rents!BN$3&lt;'Res Rent Roll'!$J33,'Res Rent Roll'!$H33*'Res Rent Roll'!$C33*(1+'Property Summary'!$L$18)^(Rents!BN$2-1),'Res Rent Roll'!$I33*'Res Rent Roll'!$C33*(1+'Property Summary'!$L$18)^(Rents!BN$2-1)))</f>
        <v/>
      </c>
      <c r="BO33" s="47" t="str">
        <f>IF('Res Rent Roll'!$B33="","",IF(Rents!BO$3&lt;'Res Rent Roll'!$J33,'Res Rent Roll'!$H33*'Res Rent Roll'!$C33*(1+'Property Summary'!$L$18)^(Rents!BO$2-1),'Res Rent Roll'!$I33*'Res Rent Roll'!$C33*(1+'Property Summary'!$L$18)^(Rents!BO$2-1)))</f>
        <v/>
      </c>
      <c r="BP33" s="47" t="str">
        <f>IF('Res Rent Roll'!$B33="","",IF(Rents!BP$3&lt;'Res Rent Roll'!$J33,'Res Rent Roll'!$H33*'Res Rent Roll'!$C33*(1+'Property Summary'!$L$18)^(Rents!BP$2-1),'Res Rent Roll'!$I33*'Res Rent Roll'!$C33*(1+'Property Summary'!$L$18)^(Rents!BP$2-1)))</f>
        <v/>
      </c>
      <c r="BQ33" s="47" t="str">
        <f>IF('Res Rent Roll'!$B33="","",IF(Rents!BQ$3&lt;'Res Rent Roll'!$J33,'Res Rent Roll'!$H33*'Res Rent Roll'!$C33*(1+'Property Summary'!$L$18)^(Rents!BQ$2-1),'Res Rent Roll'!$I33*'Res Rent Roll'!$C33*(1+'Property Summary'!$L$18)^(Rents!BQ$2-1)))</f>
        <v/>
      </c>
      <c r="BR33" s="47" t="str">
        <f>IF('Res Rent Roll'!$B33="","",IF(Rents!BR$3&lt;'Res Rent Roll'!$J33,'Res Rent Roll'!$H33*'Res Rent Roll'!$C33*(1+'Property Summary'!$L$18)^(Rents!BR$2-1),'Res Rent Roll'!$I33*'Res Rent Roll'!$C33*(1+'Property Summary'!$L$18)^(Rents!BR$2-1)))</f>
        <v/>
      </c>
      <c r="BS33" s="47" t="str">
        <f>IF('Res Rent Roll'!$B33="","",IF(Rents!BS$3&lt;'Res Rent Roll'!$J33,'Res Rent Roll'!$H33*'Res Rent Roll'!$C33*(1+'Property Summary'!$L$18)^(Rents!BS$2-1),'Res Rent Roll'!$I33*'Res Rent Roll'!$C33*(1+'Property Summary'!$L$18)^(Rents!BS$2-1)))</f>
        <v/>
      </c>
      <c r="BT33" s="47" t="str">
        <f>IF('Res Rent Roll'!$B33="","",IF(Rents!BT$3&lt;'Res Rent Roll'!$J33,'Res Rent Roll'!$H33*'Res Rent Roll'!$C33*(1+'Property Summary'!$L$18)^(Rents!BT$2-1),'Res Rent Roll'!$I33*'Res Rent Roll'!$C33*(1+'Property Summary'!$L$18)^(Rents!BT$2-1)))</f>
        <v/>
      </c>
      <c r="BU33" s="47" t="str">
        <f>IF('Res Rent Roll'!$B33="","",IF(Rents!BU$3&lt;'Res Rent Roll'!$J33,'Res Rent Roll'!$H33*'Res Rent Roll'!$C33*(1+'Property Summary'!$L$18)^(Rents!BU$2-1),'Res Rent Roll'!$I33*'Res Rent Roll'!$C33*(1+'Property Summary'!$L$18)^(Rents!BU$2-1)))</f>
        <v/>
      </c>
      <c r="BV33" s="47" t="str">
        <f>IF('Res Rent Roll'!$B33="","",IF(Rents!BV$3&lt;'Res Rent Roll'!$J33,'Res Rent Roll'!$H33*'Res Rent Roll'!$C33*(1+'Property Summary'!$L$18)^(Rents!BV$2-1),'Res Rent Roll'!$I33*'Res Rent Roll'!$C33*(1+'Property Summary'!$L$18)^(Rents!BV$2-1)))</f>
        <v/>
      </c>
      <c r="BW33" s="47" t="str">
        <f>IF('Res Rent Roll'!$B33="","",IF(Rents!BW$3&lt;'Res Rent Roll'!$J33,'Res Rent Roll'!$H33*'Res Rent Roll'!$C33*(1+'Property Summary'!$L$18)^(Rents!BW$2-1),'Res Rent Roll'!$I33*'Res Rent Roll'!$C33*(1+'Property Summary'!$L$18)^(Rents!BW$2-1)))</f>
        <v/>
      </c>
      <c r="BX33" s="47" t="str">
        <f>IF('Res Rent Roll'!$B33="","",IF(Rents!BX$3&lt;'Res Rent Roll'!$J33,'Res Rent Roll'!$H33*'Res Rent Roll'!$C33*(1+'Property Summary'!$L$18)^(Rents!BX$2-1),'Res Rent Roll'!$I33*'Res Rent Roll'!$C33*(1+'Property Summary'!$L$18)^(Rents!BX$2-1)))</f>
        <v/>
      </c>
      <c r="BY33" s="47" t="str">
        <f>IF('Res Rent Roll'!$B33="","",IF(Rents!BY$3&lt;'Res Rent Roll'!$J33,'Res Rent Roll'!$H33*'Res Rent Roll'!$C33*(1+'Property Summary'!$L$18)^(Rents!BY$2-1),'Res Rent Roll'!$I33*'Res Rent Roll'!$C33*(1+'Property Summary'!$L$18)^(Rents!BY$2-1)))</f>
        <v/>
      </c>
      <c r="BZ33" s="47" t="str">
        <f>IF('Res Rent Roll'!$B33="","",IF(Rents!BZ$3&lt;'Res Rent Roll'!$J33,'Res Rent Roll'!$H33*'Res Rent Roll'!$C33*(1+'Property Summary'!$L$18)^(Rents!BZ$2-1),'Res Rent Roll'!$I33*'Res Rent Roll'!$C33*(1+'Property Summary'!$L$18)^(Rents!BZ$2-1)))</f>
        <v/>
      </c>
      <c r="CA33" s="47" t="str">
        <f>IF('Res Rent Roll'!$B33="","",IF(Rents!CA$3&lt;'Res Rent Roll'!$J33,'Res Rent Roll'!$H33*'Res Rent Roll'!$C33*(1+'Property Summary'!$L$18)^(Rents!CA$2-1),'Res Rent Roll'!$I33*'Res Rent Roll'!$C33*(1+'Property Summary'!$L$18)^(Rents!CA$2-1)))</f>
        <v/>
      </c>
      <c r="CB33" s="47" t="str">
        <f>IF('Res Rent Roll'!$B33="","",IF(Rents!CB$3&lt;'Res Rent Roll'!$J33,'Res Rent Roll'!$H33*'Res Rent Roll'!$C33*(1+'Property Summary'!$L$18)^(Rents!CB$2-1),'Res Rent Roll'!$I33*'Res Rent Roll'!$C33*(1+'Property Summary'!$L$18)^(Rents!CB$2-1)))</f>
        <v/>
      </c>
      <c r="CC33" s="47" t="str">
        <f>IF('Res Rent Roll'!$B33="","",IF(Rents!CC$3&lt;'Res Rent Roll'!$J33,'Res Rent Roll'!$H33*'Res Rent Roll'!$C33*(1+'Property Summary'!$L$18)^(Rents!CC$2-1),'Res Rent Roll'!$I33*'Res Rent Roll'!$C33*(1+'Property Summary'!$L$18)^(Rents!CC$2-1)))</f>
        <v/>
      </c>
      <c r="CD33" s="47" t="str">
        <f>IF('Res Rent Roll'!$B33="","",IF(Rents!CD$3&lt;'Res Rent Roll'!$J33,'Res Rent Roll'!$H33*'Res Rent Roll'!$C33*(1+'Property Summary'!$L$18)^(Rents!CD$2-1),'Res Rent Roll'!$I33*'Res Rent Roll'!$C33*(1+'Property Summary'!$L$18)^(Rents!CD$2-1)))</f>
        <v/>
      </c>
      <c r="CE33" s="47" t="str">
        <f>IF('Res Rent Roll'!$B33="","",IF(Rents!CE$3&lt;'Res Rent Roll'!$J33,'Res Rent Roll'!$H33*'Res Rent Roll'!$C33*(1+'Property Summary'!$L$18)^(Rents!CE$2-1),'Res Rent Roll'!$I33*'Res Rent Roll'!$C33*(1+'Property Summary'!$L$18)^(Rents!CE$2-1)))</f>
        <v/>
      </c>
      <c r="CF33" s="47" t="str">
        <f>IF('Res Rent Roll'!$B33="","",IF(Rents!CF$3&lt;'Res Rent Roll'!$J33,'Res Rent Roll'!$H33*'Res Rent Roll'!$C33*(1+'Property Summary'!$L$18)^(Rents!CF$2-1),'Res Rent Roll'!$I33*'Res Rent Roll'!$C33*(1+'Property Summary'!$L$18)^(Rents!CF$2-1)))</f>
        <v/>
      </c>
      <c r="CG33" s="47" t="str">
        <f>IF('Res Rent Roll'!$B33="","",IF(Rents!CG$3&lt;'Res Rent Roll'!$J33,'Res Rent Roll'!$H33*'Res Rent Roll'!$C33*(1+'Property Summary'!$L$18)^(Rents!CG$2-1),'Res Rent Roll'!$I33*'Res Rent Roll'!$C33*(1+'Property Summary'!$L$18)^(Rents!CG$2-1)))</f>
        <v/>
      </c>
      <c r="CH33" s="47" t="str">
        <f>IF('Res Rent Roll'!$B33="","",IF(Rents!CH$3&lt;'Res Rent Roll'!$J33,'Res Rent Roll'!$H33*'Res Rent Roll'!$C33*(1+'Property Summary'!$L$18)^(Rents!CH$2-1),'Res Rent Roll'!$I33*'Res Rent Roll'!$C33*(1+'Property Summary'!$L$18)^(Rents!CH$2-1)))</f>
        <v/>
      </c>
      <c r="CI33" s="47" t="str">
        <f>IF('Res Rent Roll'!$B33="","",IF(Rents!CI$3&lt;'Res Rent Roll'!$J33,'Res Rent Roll'!$H33*'Res Rent Roll'!$C33*(1+'Property Summary'!$L$18)^(Rents!CI$2-1),'Res Rent Roll'!$I33*'Res Rent Roll'!$C33*(1+'Property Summary'!$L$18)^(Rents!CI$2-1)))</f>
        <v/>
      </c>
      <c r="CJ33" s="47" t="str">
        <f>IF('Res Rent Roll'!$B33="","",IF(Rents!CJ$3&lt;'Res Rent Roll'!$J33,'Res Rent Roll'!$H33*'Res Rent Roll'!$C33*(1+'Property Summary'!$L$18)^(Rents!CJ$2-1),'Res Rent Roll'!$I33*'Res Rent Roll'!$C33*(1+'Property Summary'!$L$18)^(Rents!CJ$2-1)))</f>
        <v/>
      </c>
      <c r="CK33" s="47" t="str">
        <f>IF('Res Rent Roll'!$B33="","",IF(Rents!CK$3&lt;'Res Rent Roll'!$J33,'Res Rent Roll'!$H33*'Res Rent Roll'!$C33*(1+'Property Summary'!$L$18)^(Rents!CK$2-1),'Res Rent Roll'!$I33*'Res Rent Roll'!$C33*(1+'Property Summary'!$L$18)^(Rents!CK$2-1)))</f>
        <v/>
      </c>
      <c r="CL33" s="47" t="str">
        <f>IF('Res Rent Roll'!$B33="","",IF(Rents!CL$3&lt;'Res Rent Roll'!$J33,'Res Rent Roll'!$H33*'Res Rent Roll'!$C33*(1+'Property Summary'!$L$18)^(Rents!CL$2-1),'Res Rent Roll'!$I33*'Res Rent Roll'!$C33*(1+'Property Summary'!$L$18)^(Rents!CL$2-1)))</f>
        <v/>
      </c>
      <c r="CM33" s="47" t="str">
        <f>IF('Res Rent Roll'!$B33="","",IF(Rents!CM$3&lt;'Res Rent Roll'!$J33,'Res Rent Roll'!$H33*'Res Rent Roll'!$C33*(1+'Property Summary'!$L$18)^(Rents!CM$2-1),'Res Rent Roll'!$I33*'Res Rent Roll'!$C33*(1+'Property Summary'!$L$18)^(Rents!CM$2-1)))</f>
        <v/>
      </c>
      <c r="CN33" s="47" t="str">
        <f>IF('Res Rent Roll'!$B33="","",IF(Rents!CN$3&lt;'Res Rent Roll'!$J33,'Res Rent Roll'!$H33*'Res Rent Roll'!$C33*(1+'Property Summary'!$L$18)^(Rents!CN$2-1),'Res Rent Roll'!$I33*'Res Rent Roll'!$C33*(1+'Property Summary'!$L$18)^(Rents!CN$2-1)))</f>
        <v/>
      </c>
      <c r="CO33" s="47" t="str">
        <f>IF('Res Rent Roll'!$B33="","",IF(Rents!CO$3&lt;'Res Rent Roll'!$J33,'Res Rent Roll'!$H33*'Res Rent Roll'!$C33*(1+'Property Summary'!$L$18)^(Rents!CO$2-1),'Res Rent Roll'!$I33*'Res Rent Roll'!$C33*(1+'Property Summary'!$L$18)^(Rents!CO$2-1)))</f>
        <v/>
      </c>
      <c r="CP33" s="47" t="str">
        <f>IF('Res Rent Roll'!$B33="","",IF(Rents!CP$3&lt;'Res Rent Roll'!$J33,'Res Rent Roll'!$H33*'Res Rent Roll'!$C33*(1+'Property Summary'!$L$18)^(Rents!CP$2-1),'Res Rent Roll'!$I33*'Res Rent Roll'!$C33*(1+'Property Summary'!$L$18)^(Rents!CP$2-1)))</f>
        <v/>
      </c>
      <c r="CQ33" s="47" t="str">
        <f>IF('Res Rent Roll'!$B33="","",IF(Rents!CQ$3&lt;'Res Rent Roll'!$J33,'Res Rent Roll'!$H33*'Res Rent Roll'!$C33*(1+'Property Summary'!$L$18)^(Rents!CQ$2-1),'Res Rent Roll'!$I33*'Res Rent Roll'!$C33*(1+'Property Summary'!$L$18)^(Rents!CQ$2-1)))</f>
        <v/>
      </c>
      <c r="CR33" s="47" t="str">
        <f>IF('Res Rent Roll'!$B33="","",IF(Rents!CR$3&lt;'Res Rent Roll'!$J33,'Res Rent Roll'!$H33*'Res Rent Roll'!$C33*(1+'Property Summary'!$L$18)^(Rents!CR$2-1),'Res Rent Roll'!$I33*'Res Rent Roll'!$C33*(1+'Property Summary'!$L$18)^(Rents!CR$2-1)))</f>
        <v/>
      </c>
      <c r="CS33" s="47" t="str">
        <f>IF('Res Rent Roll'!$B33="","",IF(Rents!CS$3&lt;'Res Rent Roll'!$J33,'Res Rent Roll'!$H33*'Res Rent Roll'!$C33*(1+'Property Summary'!$L$18)^(Rents!CS$2-1),'Res Rent Roll'!$I33*'Res Rent Roll'!$C33*(1+'Property Summary'!$L$18)^(Rents!CS$2-1)))</f>
        <v/>
      </c>
      <c r="CT33" s="47" t="str">
        <f>IF('Res Rent Roll'!$B33="","",IF(Rents!CT$3&lt;'Res Rent Roll'!$J33,'Res Rent Roll'!$H33*'Res Rent Roll'!$C33*(1+'Property Summary'!$L$18)^(Rents!CT$2-1),'Res Rent Roll'!$I33*'Res Rent Roll'!$C33*(1+'Property Summary'!$L$18)^(Rents!CT$2-1)))</f>
        <v/>
      </c>
      <c r="CU33" s="47" t="str">
        <f>IF('Res Rent Roll'!$B33="","",IF(Rents!CU$3&lt;'Res Rent Roll'!$J33,'Res Rent Roll'!$H33*'Res Rent Roll'!$C33*(1+'Property Summary'!$L$18)^(Rents!CU$2-1),'Res Rent Roll'!$I33*'Res Rent Roll'!$C33*(1+'Property Summary'!$L$18)^(Rents!CU$2-1)))</f>
        <v/>
      </c>
      <c r="CV33" s="47" t="str">
        <f>IF('Res Rent Roll'!$B33="","",IF(Rents!CV$3&lt;'Res Rent Roll'!$J33,'Res Rent Roll'!$H33*'Res Rent Roll'!$C33*(1+'Property Summary'!$L$18)^(Rents!CV$2-1),'Res Rent Roll'!$I33*'Res Rent Roll'!$C33*(1+'Property Summary'!$L$18)^(Rents!CV$2-1)))</f>
        <v/>
      </c>
      <c r="CW33" s="47" t="str">
        <f>IF('Res Rent Roll'!$B33="","",IF(Rents!CW$3&lt;'Res Rent Roll'!$J33,'Res Rent Roll'!$H33*'Res Rent Roll'!$C33*(1+'Property Summary'!$L$18)^(Rents!CW$2-1),'Res Rent Roll'!$I33*'Res Rent Roll'!$C33*(1+'Property Summary'!$L$18)^(Rents!CW$2-1)))</f>
        <v/>
      </c>
      <c r="CX33" s="47" t="str">
        <f>IF('Res Rent Roll'!$B33="","",IF(Rents!CX$3&lt;'Res Rent Roll'!$J33,'Res Rent Roll'!$H33*'Res Rent Roll'!$C33*(1+'Property Summary'!$L$18)^(Rents!CX$2-1),'Res Rent Roll'!$I33*'Res Rent Roll'!$C33*(1+'Property Summary'!$L$18)^(Rents!CX$2-1)))</f>
        <v/>
      </c>
      <c r="CY33" s="47" t="str">
        <f>IF('Res Rent Roll'!$B33="","",IF(Rents!CY$3&lt;'Res Rent Roll'!$J33,'Res Rent Roll'!$H33*'Res Rent Roll'!$C33*(1+'Property Summary'!$L$18)^(Rents!CY$2-1),'Res Rent Roll'!$I33*'Res Rent Roll'!$C33*(1+'Property Summary'!$L$18)^(Rents!CY$2-1)))</f>
        <v/>
      </c>
      <c r="CZ33" s="47" t="str">
        <f>IF('Res Rent Roll'!$B33="","",IF(Rents!CZ$3&lt;'Res Rent Roll'!$J33,'Res Rent Roll'!$H33*'Res Rent Roll'!$C33*(1+'Property Summary'!$L$18)^(Rents!CZ$2-1),'Res Rent Roll'!$I33*'Res Rent Roll'!$C33*(1+'Property Summary'!$L$18)^(Rents!CZ$2-1)))</f>
        <v/>
      </c>
      <c r="DA33" s="47" t="str">
        <f>IF('Res Rent Roll'!$B33="","",IF(Rents!DA$3&lt;'Res Rent Roll'!$J33,'Res Rent Roll'!$H33*'Res Rent Roll'!$C33*(1+'Property Summary'!$L$18)^(Rents!DA$2-1),'Res Rent Roll'!$I33*'Res Rent Roll'!$C33*(1+'Property Summary'!$L$18)^(Rents!DA$2-1)))</f>
        <v/>
      </c>
      <c r="DB33" s="47" t="str">
        <f>IF('Res Rent Roll'!$B33="","",IF(Rents!DB$3&lt;'Res Rent Roll'!$J33,'Res Rent Roll'!$H33*'Res Rent Roll'!$C33*(1+'Property Summary'!$L$18)^(Rents!DB$2-1),'Res Rent Roll'!$I33*'Res Rent Roll'!$C33*(1+'Property Summary'!$L$18)^(Rents!DB$2-1)))</f>
        <v/>
      </c>
      <c r="DC33" s="47" t="str">
        <f>IF('Res Rent Roll'!$B33="","",IF(Rents!DC$3&lt;'Res Rent Roll'!$J33,'Res Rent Roll'!$H33*'Res Rent Roll'!$C33*(1+'Property Summary'!$L$18)^(Rents!DC$2-1),'Res Rent Roll'!$I33*'Res Rent Roll'!$C33*(1+'Property Summary'!$L$18)^(Rents!DC$2-1)))</f>
        <v/>
      </c>
      <c r="DD33" s="47" t="str">
        <f>IF('Res Rent Roll'!$B33="","",IF(Rents!DD$3&lt;'Res Rent Roll'!$J33,'Res Rent Roll'!$H33*'Res Rent Roll'!$C33*(1+'Property Summary'!$L$18)^(Rents!DD$2-1),'Res Rent Roll'!$I33*'Res Rent Roll'!$C33*(1+'Property Summary'!$L$18)^(Rents!DD$2-1)))</f>
        <v/>
      </c>
      <c r="DE33" s="47" t="str">
        <f>IF('Res Rent Roll'!$B33="","",IF(Rents!DE$3&lt;'Res Rent Roll'!$J33,'Res Rent Roll'!$H33*'Res Rent Roll'!$C33*(1+'Property Summary'!$L$18)^(Rents!DE$2-1),'Res Rent Roll'!$I33*'Res Rent Roll'!$C33*(1+'Property Summary'!$L$18)^(Rents!DE$2-1)))</f>
        <v/>
      </c>
      <c r="DF33" s="47" t="str">
        <f>IF('Res Rent Roll'!$B33="","",IF(Rents!DF$3&lt;'Res Rent Roll'!$J33,'Res Rent Roll'!$H33*'Res Rent Roll'!$C33*(1+'Property Summary'!$L$18)^(Rents!DF$2-1),'Res Rent Roll'!$I33*'Res Rent Roll'!$C33*(1+'Property Summary'!$L$18)^(Rents!DF$2-1)))</f>
        <v/>
      </c>
      <c r="DG33" s="47" t="str">
        <f>IF('Res Rent Roll'!$B33="","",IF(Rents!DG$3&lt;'Res Rent Roll'!$J33,'Res Rent Roll'!$H33*'Res Rent Roll'!$C33*(1+'Property Summary'!$L$18)^(Rents!DG$2-1),'Res Rent Roll'!$I33*'Res Rent Roll'!$C33*(1+'Property Summary'!$L$18)^(Rents!DG$2-1)))</f>
        <v/>
      </c>
      <c r="DH33" s="47" t="str">
        <f>IF('Res Rent Roll'!$B33="","",IF(Rents!DH$3&lt;'Res Rent Roll'!$J33,'Res Rent Roll'!$H33*'Res Rent Roll'!$C33*(1+'Property Summary'!$L$18)^(Rents!DH$2-1),'Res Rent Roll'!$I33*'Res Rent Roll'!$C33*(1+'Property Summary'!$L$18)^(Rents!DH$2-1)))</f>
        <v/>
      </c>
      <c r="DI33" s="47" t="str">
        <f>IF('Res Rent Roll'!$B33="","",IF(Rents!DI$3&lt;'Res Rent Roll'!$J33,'Res Rent Roll'!$H33*'Res Rent Roll'!$C33*(1+'Property Summary'!$L$18)^(Rents!DI$2-1),'Res Rent Roll'!$I33*'Res Rent Roll'!$C33*(1+'Property Summary'!$L$18)^(Rents!DI$2-1)))</f>
        <v/>
      </c>
      <c r="DJ33" s="47" t="str">
        <f>IF('Res Rent Roll'!$B33="","",IF(Rents!DJ$3&lt;'Res Rent Roll'!$J33,'Res Rent Roll'!$H33*'Res Rent Roll'!$C33*(1+'Property Summary'!$L$18)^(Rents!DJ$2-1),'Res Rent Roll'!$I33*'Res Rent Roll'!$C33*(1+'Property Summary'!$L$18)^(Rents!DJ$2-1)))</f>
        <v/>
      </c>
      <c r="DK33" s="47" t="str">
        <f>IF('Res Rent Roll'!$B33="","",IF(Rents!DK$3&lt;'Res Rent Roll'!$J33,'Res Rent Roll'!$H33*'Res Rent Roll'!$C33*(1+'Property Summary'!$L$18)^(Rents!DK$2-1),'Res Rent Roll'!$I33*'Res Rent Roll'!$C33*(1+'Property Summary'!$L$18)^(Rents!DK$2-1)))</f>
        <v/>
      </c>
      <c r="DL33" s="47" t="str">
        <f>IF('Res Rent Roll'!$B33="","",IF(Rents!DL$3&lt;'Res Rent Roll'!$J33,'Res Rent Roll'!$H33*'Res Rent Roll'!$C33*(1+'Property Summary'!$L$18)^(Rents!DL$2-1),'Res Rent Roll'!$I33*'Res Rent Roll'!$C33*(1+'Property Summary'!$L$18)^(Rents!DL$2-1)))</f>
        <v/>
      </c>
      <c r="DM33" s="47" t="str">
        <f>IF('Res Rent Roll'!$B33="","",IF(Rents!DM$3&lt;'Res Rent Roll'!$J33,'Res Rent Roll'!$H33*'Res Rent Roll'!$C33*(1+'Property Summary'!$L$18)^(Rents!DM$2-1),'Res Rent Roll'!$I33*'Res Rent Roll'!$C33*(1+'Property Summary'!$L$18)^(Rents!DM$2-1)))</f>
        <v/>
      </c>
      <c r="DN33" s="47" t="str">
        <f>IF('Res Rent Roll'!$B33="","",IF(Rents!DN$3&lt;'Res Rent Roll'!$J33,'Res Rent Roll'!$H33*'Res Rent Roll'!$C33*(1+'Property Summary'!$L$18)^(Rents!DN$2-1),'Res Rent Roll'!$I33*'Res Rent Roll'!$C33*(1+'Property Summary'!$L$18)^(Rents!DN$2-1)))</f>
        <v/>
      </c>
      <c r="DO33" s="47" t="str">
        <f>IF('Res Rent Roll'!$B33="","",IF(Rents!DO$3&lt;'Res Rent Roll'!$J33,'Res Rent Roll'!$H33*'Res Rent Roll'!$C33*(1+'Property Summary'!$L$18)^(Rents!DO$2-1),'Res Rent Roll'!$I33*'Res Rent Roll'!$C33*(1+'Property Summary'!$L$18)^(Rents!DO$2-1)))</f>
        <v/>
      </c>
      <c r="DP33" s="47" t="str">
        <f>IF('Res Rent Roll'!$B33="","",IF(Rents!DP$3&lt;'Res Rent Roll'!$J33,'Res Rent Roll'!$H33*'Res Rent Roll'!$C33*(1+'Property Summary'!$L$18)^(Rents!DP$2-1),'Res Rent Roll'!$I33*'Res Rent Roll'!$C33*(1+'Property Summary'!$L$18)^(Rents!DP$2-1)))</f>
        <v/>
      </c>
      <c r="DQ33" s="47" t="str">
        <f>IF('Res Rent Roll'!$B33="","",IF(Rents!DQ$3&lt;'Res Rent Roll'!$J33,'Res Rent Roll'!$H33*'Res Rent Roll'!$C33*(1+'Property Summary'!$L$18)^(Rents!DQ$2-1),'Res Rent Roll'!$I33*'Res Rent Roll'!$C33*(1+'Property Summary'!$L$18)^(Rents!DQ$2-1)))</f>
        <v/>
      </c>
      <c r="DR33" s="47" t="str">
        <f>IF('Res Rent Roll'!$B33="","",IF(Rents!DR$3&lt;'Res Rent Roll'!$J33,'Res Rent Roll'!$H33*'Res Rent Roll'!$C33*(1+'Property Summary'!$L$18)^(Rents!DR$2-1),'Res Rent Roll'!$I33*'Res Rent Roll'!$C33*(1+'Property Summary'!$L$18)^(Rents!DR$2-1)))</f>
        <v/>
      </c>
      <c r="DS33" s="47" t="str">
        <f>IF('Res Rent Roll'!$B33="","",IF(Rents!DS$3&lt;'Res Rent Roll'!$J33,'Res Rent Roll'!$H33*'Res Rent Roll'!$C33*(1+'Property Summary'!$L$18)^(Rents!DS$2-1),'Res Rent Roll'!$I33*'Res Rent Roll'!$C33*(1+'Property Summary'!$L$18)^(Rents!DS$2-1)))</f>
        <v/>
      </c>
      <c r="DT33" s="47" t="str">
        <f>IF('Res Rent Roll'!$B33="","",IF(Rents!DT$3&lt;'Res Rent Roll'!$J33,'Res Rent Roll'!$H33*'Res Rent Roll'!$C33*(1+'Property Summary'!$L$18)^(Rents!DT$2-1),'Res Rent Roll'!$I33*'Res Rent Roll'!$C33*(1+'Property Summary'!$L$18)^(Rents!DT$2-1)))</f>
        <v/>
      </c>
      <c r="DU33" s="47" t="str">
        <f>IF('Res Rent Roll'!$B33="","",IF(Rents!DU$3&lt;'Res Rent Roll'!$J33,'Res Rent Roll'!$H33*'Res Rent Roll'!$C33*(1+'Property Summary'!$L$18)^(Rents!DU$2-1),'Res Rent Roll'!$I33*'Res Rent Roll'!$C33*(1+'Property Summary'!$L$18)^(Rents!DU$2-1)))</f>
        <v/>
      </c>
      <c r="DV33" s="47" t="str">
        <f>IF('Res Rent Roll'!$B33="","",IF(Rents!DV$3&lt;'Res Rent Roll'!$J33,'Res Rent Roll'!$H33*'Res Rent Roll'!$C33*(1+'Property Summary'!$L$18)^(Rents!DV$2-1),'Res Rent Roll'!$I33*'Res Rent Roll'!$C33*(1+'Property Summary'!$L$18)^(Rents!DV$2-1)))</f>
        <v/>
      </c>
      <c r="DW33" s="47" t="str">
        <f>IF('Res Rent Roll'!$B33="","",IF(Rents!DW$3&lt;'Res Rent Roll'!$J33,'Res Rent Roll'!$H33*'Res Rent Roll'!$C33*(1+'Property Summary'!$L$18)^(Rents!DW$2-1),'Res Rent Roll'!$I33*'Res Rent Roll'!$C33*(1+'Property Summary'!$L$18)^(Rents!DW$2-1)))</f>
        <v/>
      </c>
      <c r="DX33" s="47" t="str">
        <f>IF('Res Rent Roll'!$B33="","",IF(Rents!DX$3&lt;'Res Rent Roll'!$J33,'Res Rent Roll'!$H33*'Res Rent Roll'!$C33*(1+'Property Summary'!$L$18)^(Rents!DX$2-1),'Res Rent Roll'!$I33*'Res Rent Roll'!$C33*(1+'Property Summary'!$L$18)^(Rents!DX$2-1)))</f>
        <v/>
      </c>
      <c r="DY33" s="47" t="str">
        <f>IF('Res Rent Roll'!$B33="","",IF(Rents!DY$3&lt;'Res Rent Roll'!$J33,'Res Rent Roll'!$H33*'Res Rent Roll'!$C33*(1+'Property Summary'!$L$18)^(Rents!DY$2-1),'Res Rent Roll'!$I33*'Res Rent Roll'!$C33*(1+'Property Summary'!$L$18)^(Rents!DY$2-1)))</f>
        <v/>
      </c>
      <c r="DZ33" s="47" t="str">
        <f>IF('Res Rent Roll'!$B33="","",IF(Rents!DZ$3&lt;'Res Rent Roll'!$J33,'Res Rent Roll'!$H33*'Res Rent Roll'!$C33*(1+'Property Summary'!$L$18)^(Rents!DZ$2-1),'Res Rent Roll'!$I33*'Res Rent Roll'!$C33*(1+'Property Summary'!$L$18)^(Rents!DZ$2-1)))</f>
        <v/>
      </c>
      <c r="EA33" s="47" t="str">
        <f>IF('Res Rent Roll'!$B33="","",IF(Rents!EA$3&lt;'Res Rent Roll'!$J33,'Res Rent Roll'!$H33*'Res Rent Roll'!$C33*(1+'Property Summary'!$L$18)^(Rents!EA$2-1),'Res Rent Roll'!$I33*'Res Rent Roll'!$C33*(1+'Property Summary'!$L$18)^(Rents!EA$2-1)))</f>
        <v/>
      </c>
      <c r="EB33" s="47" t="str">
        <f>IF('Res Rent Roll'!$B33="","",IF(Rents!EB$3&lt;'Res Rent Roll'!$J33,'Res Rent Roll'!$H33*'Res Rent Roll'!$C33*(1+'Property Summary'!$L$18)^(Rents!EB$2-1),'Res Rent Roll'!$I33*'Res Rent Roll'!$C33*(1+'Property Summary'!$L$18)^(Rents!EB$2-1)))</f>
        <v/>
      </c>
      <c r="EC33" s="47" t="str">
        <f>IF('Res Rent Roll'!$B33="","",IF(Rents!EC$3&lt;'Res Rent Roll'!$J33,'Res Rent Roll'!$H33*'Res Rent Roll'!$C33*(1+'Property Summary'!$L$18)^(Rents!EC$2-1),'Res Rent Roll'!$I33*'Res Rent Roll'!$C33*(1+'Property Summary'!$L$18)^(Rents!EC$2-1)))</f>
        <v/>
      </c>
      <c r="ED33" s="47" t="str">
        <f>IF('Res Rent Roll'!$B33="","",IF(Rents!ED$3&lt;'Res Rent Roll'!$J33,'Res Rent Roll'!$H33*'Res Rent Roll'!$C33*(1+'Property Summary'!$L$18)^(Rents!ED$2-1),'Res Rent Roll'!$I33*'Res Rent Roll'!$C33*(1+'Property Summary'!$L$18)^(Rents!ED$2-1)))</f>
        <v/>
      </c>
      <c r="EE33" s="47" t="str">
        <f>IF('Res Rent Roll'!$B33="","",IF(Rents!EE$3&lt;'Res Rent Roll'!$J33,'Res Rent Roll'!$H33*'Res Rent Roll'!$C33*(1+'Property Summary'!$L$18)^(Rents!EE$2-1),'Res Rent Roll'!$I33*'Res Rent Roll'!$C33*(1+'Property Summary'!$L$18)^(Rents!EE$2-1)))</f>
        <v/>
      </c>
      <c r="EF33" s="47" t="str">
        <f>IF('Res Rent Roll'!$B33="","",IF(Rents!EF$3&lt;'Res Rent Roll'!$J33,'Res Rent Roll'!$H33*'Res Rent Roll'!$C33*(1+'Property Summary'!$L$18)^(Rents!EF$2-1),'Res Rent Roll'!$I33*'Res Rent Roll'!$C33*(1+'Property Summary'!$L$18)^(Rents!EF$2-1)))</f>
        <v/>
      </c>
      <c r="EG33" s="47" t="str">
        <f>IF('Res Rent Roll'!$B33="","",IF(Rents!EG$3&lt;'Res Rent Roll'!$J33,'Res Rent Roll'!$H33*'Res Rent Roll'!$C33*(1+'Property Summary'!$L$18)^(Rents!EG$2-1),'Res Rent Roll'!$I33*'Res Rent Roll'!$C33*(1+'Property Summary'!$L$18)^(Rents!EG$2-1)))</f>
        <v/>
      </c>
      <c r="EH33" s="47" t="str">
        <f>IF('Res Rent Roll'!$B33="","",IF(Rents!EH$3&lt;'Res Rent Roll'!$J33,'Res Rent Roll'!$H33*'Res Rent Roll'!$C33*(1+'Property Summary'!$L$18)^(Rents!EH$2-1),'Res Rent Roll'!$I33*'Res Rent Roll'!$C33*(1+'Property Summary'!$L$18)^(Rents!EH$2-1)))</f>
        <v/>
      </c>
      <c r="EI33" s="47" t="str">
        <f>IF('Res Rent Roll'!$B33="","",IF(Rents!EI$3&lt;'Res Rent Roll'!$J33,'Res Rent Roll'!$H33*'Res Rent Roll'!$C33*(1+'Property Summary'!$L$18)^(Rents!EI$2-1),'Res Rent Roll'!$I33*'Res Rent Roll'!$C33*(1+'Property Summary'!$L$18)^(Rents!EI$2-1)))</f>
        <v/>
      </c>
      <c r="EJ33" s="47" t="str">
        <f>IF('Res Rent Roll'!$B33="","",IF(Rents!EJ$3&lt;'Res Rent Roll'!$J33,'Res Rent Roll'!$H33*'Res Rent Roll'!$C33*(1+'Property Summary'!$L$18)^(Rents!EJ$2-1),'Res Rent Roll'!$I33*'Res Rent Roll'!$C33*(1+'Property Summary'!$L$18)^(Rents!EJ$2-1)))</f>
        <v/>
      </c>
      <c r="EK33" s="47" t="str">
        <f>IF('Res Rent Roll'!$B33="","",IF(Rents!EK$3&lt;'Res Rent Roll'!$J33,'Res Rent Roll'!$H33*'Res Rent Roll'!$C33*(1+'Property Summary'!$L$18)^(Rents!EK$2-1),'Res Rent Roll'!$I33*'Res Rent Roll'!$C33*(1+'Property Summary'!$L$18)^(Rents!EK$2-1)))</f>
        <v/>
      </c>
      <c r="EL33" s="47" t="str">
        <f>IF('Res Rent Roll'!$B33="","",IF(Rents!EL$3&lt;'Res Rent Roll'!$J33,'Res Rent Roll'!$H33*'Res Rent Roll'!$C33*(1+'Property Summary'!$L$18)^(Rents!EL$2-1),'Res Rent Roll'!$I33*'Res Rent Roll'!$C33*(1+'Property Summary'!$L$18)^(Rents!EL$2-1)))</f>
        <v/>
      </c>
      <c r="EM33" s="47" t="str">
        <f>IF('Res Rent Roll'!$B33="","",IF(Rents!EM$3&lt;'Res Rent Roll'!$J33,'Res Rent Roll'!$H33*'Res Rent Roll'!$C33*(1+'Property Summary'!$L$18)^(Rents!EM$2-1),'Res Rent Roll'!$I33*'Res Rent Roll'!$C33*(1+'Property Summary'!$L$18)^(Rents!EM$2-1)))</f>
        <v/>
      </c>
      <c r="EN33" s="47" t="str">
        <f>IF('Res Rent Roll'!$B33="","",IF(Rents!EN$3&lt;'Res Rent Roll'!$J33,'Res Rent Roll'!$H33*'Res Rent Roll'!$C33*(1+'Property Summary'!$L$18)^(Rents!EN$2-1),'Res Rent Roll'!$I33*'Res Rent Roll'!$C33*(1+'Property Summary'!$L$18)^(Rents!EN$2-1)))</f>
        <v/>
      </c>
      <c r="EO33" s="47" t="str">
        <f>IF('Res Rent Roll'!$B33="","",IF(Rents!EO$3&lt;'Res Rent Roll'!$J33,'Res Rent Roll'!$H33*'Res Rent Roll'!$C33*(1+'Property Summary'!$L$18)^(Rents!EO$2-1),'Res Rent Roll'!$I33*'Res Rent Roll'!$C33*(1+'Property Summary'!$L$18)^(Rents!EO$2-1)))</f>
        <v/>
      </c>
      <c r="EP33" s="47" t="str">
        <f>IF('Res Rent Roll'!$B33="","",IF(Rents!EP$3&lt;'Res Rent Roll'!$J33,'Res Rent Roll'!$H33*'Res Rent Roll'!$C33*(1+'Property Summary'!$L$18)^(Rents!EP$2-1),'Res Rent Roll'!$I33*'Res Rent Roll'!$C33*(1+'Property Summary'!$L$18)^(Rents!EP$2-1)))</f>
        <v/>
      </c>
      <c r="EQ33" s="47" t="str">
        <f>IF('Res Rent Roll'!$B33="","",IF(Rents!EQ$3&lt;'Res Rent Roll'!$J33,'Res Rent Roll'!$H33*'Res Rent Roll'!$C33*(1+'Property Summary'!$L$18)^(Rents!EQ$2-1),'Res Rent Roll'!$I33*'Res Rent Roll'!$C33*(1+'Property Summary'!$L$18)^(Rents!EQ$2-1)))</f>
        <v/>
      </c>
      <c r="ER33" s="47" t="str">
        <f>IF('Res Rent Roll'!$B33="","",IF(Rents!ER$3&lt;'Res Rent Roll'!$J33,'Res Rent Roll'!$H33*'Res Rent Roll'!$C33*(1+'Property Summary'!$L$18)^(Rents!ER$2-1),'Res Rent Roll'!$I33*'Res Rent Roll'!$C33*(1+'Property Summary'!$L$18)^(Rents!ER$2-1)))</f>
        <v/>
      </c>
      <c r="ES33" s="47" t="str">
        <f>IF('Res Rent Roll'!$B33="","",IF(Rents!ES$3&lt;'Res Rent Roll'!$J33,'Res Rent Roll'!$H33*'Res Rent Roll'!$C33*(1+'Property Summary'!$L$18)^(Rents!ES$2-1),'Res Rent Roll'!$I33*'Res Rent Roll'!$C33*(1+'Property Summary'!$L$18)^(Rents!ES$2-1)))</f>
        <v/>
      </c>
      <c r="ET33" s="47" t="str">
        <f>IF('Res Rent Roll'!$B33="","",IF(Rents!ET$3&lt;'Res Rent Roll'!$J33,'Res Rent Roll'!$H33*'Res Rent Roll'!$C33*(1+'Property Summary'!$L$18)^(Rents!ET$2-1),'Res Rent Roll'!$I33*'Res Rent Roll'!$C33*(1+'Property Summary'!$L$18)^(Rents!ET$2-1)))</f>
        <v/>
      </c>
      <c r="EU33" s="47" t="str">
        <f>IF('Res Rent Roll'!$B33="","",IF(Rents!EU$3&lt;'Res Rent Roll'!$J33,'Res Rent Roll'!$H33*'Res Rent Roll'!$C33*(1+'Property Summary'!$L$18)^(Rents!EU$2-1),'Res Rent Roll'!$I33*'Res Rent Roll'!$C33*(1+'Property Summary'!$L$18)^(Rents!EU$2-1)))</f>
        <v/>
      </c>
      <c r="EV33" s="47" t="str">
        <f>IF('Res Rent Roll'!$B33="","",IF(Rents!EV$3&lt;'Res Rent Roll'!$J33,'Res Rent Roll'!$H33*'Res Rent Roll'!$C33*(1+'Property Summary'!$L$18)^(Rents!EV$2-1),'Res Rent Roll'!$I33*'Res Rent Roll'!$C33*(1+'Property Summary'!$L$18)^(Rents!EV$2-1)))</f>
        <v/>
      </c>
      <c r="EW33" s="47" t="str">
        <f>IF('Res Rent Roll'!$B33="","",IF(Rents!EW$3&lt;'Res Rent Roll'!$J33,'Res Rent Roll'!$H33*'Res Rent Roll'!$C33*(1+'Property Summary'!$L$18)^(Rents!EW$2-1),'Res Rent Roll'!$I33*'Res Rent Roll'!$C33*(1+'Property Summary'!$L$18)^(Rents!EW$2-1)))</f>
        <v/>
      </c>
      <c r="EX33" s="47" t="str">
        <f>IF('Res Rent Roll'!$B33="","",IF(Rents!EX$3&lt;'Res Rent Roll'!$J33,'Res Rent Roll'!$H33*'Res Rent Roll'!$C33*(1+'Property Summary'!$L$18)^(Rents!EX$2-1),'Res Rent Roll'!$I33*'Res Rent Roll'!$C33*(1+'Property Summary'!$L$18)^(Rents!EX$2-1)))</f>
        <v/>
      </c>
      <c r="EY33" s="47" t="str">
        <f>IF('Res Rent Roll'!$B33="","",IF(Rents!EY$3&lt;'Res Rent Roll'!$J33,'Res Rent Roll'!$H33*'Res Rent Roll'!$C33*(1+'Property Summary'!$L$18)^(Rents!EY$2-1),'Res Rent Roll'!$I33*'Res Rent Roll'!$C33*(1+'Property Summary'!$L$18)^(Rents!EY$2-1)))</f>
        <v/>
      </c>
      <c r="EZ33" s="47" t="str">
        <f>IF('Res Rent Roll'!$B33="","",IF(Rents!EZ$3&lt;'Res Rent Roll'!$J33,'Res Rent Roll'!$H33*'Res Rent Roll'!$C33*(1+'Property Summary'!$L$18)^(Rents!EZ$2-1),'Res Rent Roll'!$I33*'Res Rent Roll'!$C33*(1+'Property Summary'!$L$18)^(Rents!EZ$2-1)))</f>
        <v/>
      </c>
      <c r="FA33" s="47" t="str">
        <f>IF('Res Rent Roll'!$B33="","",IF(Rents!FA$3&lt;'Res Rent Roll'!$J33,'Res Rent Roll'!$H33*'Res Rent Roll'!$C33*(1+'Property Summary'!$L$18)^(Rents!FA$2-1),'Res Rent Roll'!$I33*'Res Rent Roll'!$C33*(1+'Property Summary'!$L$18)^(Rents!FA$2-1)))</f>
        <v/>
      </c>
      <c r="FB33" s="47" t="str">
        <f>IF('Res Rent Roll'!$B33="","",IF(Rents!FB$3&lt;'Res Rent Roll'!$J33,'Res Rent Roll'!$H33*'Res Rent Roll'!$C33*(1+'Property Summary'!$L$18)^(Rents!FB$2-1),'Res Rent Roll'!$I33*'Res Rent Roll'!$C33*(1+'Property Summary'!$L$18)^(Rents!FB$2-1)))</f>
        <v/>
      </c>
      <c r="FC33" s="47" t="str">
        <f>IF('Res Rent Roll'!$B33="","",IF(Rents!FC$3&lt;'Res Rent Roll'!$J33,'Res Rent Roll'!$H33*'Res Rent Roll'!$C33*(1+'Property Summary'!$L$18)^(Rents!FC$2-1),'Res Rent Roll'!$I33*'Res Rent Roll'!$C33*(1+'Property Summary'!$L$18)^(Rents!FC$2-1)))</f>
        <v/>
      </c>
      <c r="FD33" s="47" t="str">
        <f>IF('Res Rent Roll'!$B33="","",IF(Rents!FD$3&lt;'Res Rent Roll'!$J33,'Res Rent Roll'!$H33*'Res Rent Roll'!$C33*(1+'Property Summary'!$L$18)^(Rents!FD$2-1),'Res Rent Roll'!$I33*'Res Rent Roll'!$C33*(1+'Property Summary'!$L$18)^(Rents!FD$2-1)))</f>
        <v/>
      </c>
      <c r="FE33" s="47" t="str">
        <f>IF('Res Rent Roll'!$B33="","",IF(Rents!FE$3&lt;'Res Rent Roll'!$J33,'Res Rent Roll'!$H33*'Res Rent Roll'!$C33*(1+'Property Summary'!$L$18)^(Rents!FE$2-1),'Res Rent Roll'!$I33*'Res Rent Roll'!$C33*(1+'Property Summary'!$L$18)^(Rents!FE$2-1)))</f>
        <v/>
      </c>
      <c r="FF33" s="47" t="str">
        <f>IF('Res Rent Roll'!$B33="","",IF(Rents!FF$3&lt;'Res Rent Roll'!$J33,'Res Rent Roll'!$H33*'Res Rent Roll'!$C33*(1+'Property Summary'!$L$18)^(Rents!FF$2-1),'Res Rent Roll'!$I33*'Res Rent Roll'!$C33*(1+'Property Summary'!$L$18)^(Rents!FF$2-1)))</f>
        <v/>
      </c>
      <c r="FG33" s="47" t="str">
        <f>IF('Res Rent Roll'!$B33="","",IF(Rents!FG$3&lt;'Res Rent Roll'!$J33,'Res Rent Roll'!$H33*'Res Rent Roll'!$C33*(1+'Property Summary'!$L$18)^(Rents!FG$2-1),'Res Rent Roll'!$I33*'Res Rent Roll'!$C33*(1+'Property Summary'!$L$18)^(Rents!FG$2-1)))</f>
        <v/>
      </c>
      <c r="FH33" s="47" t="str">
        <f>IF('Res Rent Roll'!$B33="","",IF(Rents!FH$3&lt;'Res Rent Roll'!$J33,'Res Rent Roll'!$H33*'Res Rent Roll'!$C33*(1+'Property Summary'!$L$18)^(Rents!FH$2-1),'Res Rent Roll'!$I33*'Res Rent Roll'!$C33*(1+'Property Summary'!$L$18)^(Rents!FH$2-1)))</f>
        <v/>
      </c>
      <c r="FI33" s="47" t="str">
        <f>IF('Res Rent Roll'!$B33="","",IF(Rents!FI$3&lt;'Res Rent Roll'!$J33,'Res Rent Roll'!$H33*'Res Rent Roll'!$C33*(1+'Property Summary'!$L$18)^(Rents!FI$2-1),'Res Rent Roll'!$I33*'Res Rent Roll'!$C33*(1+'Property Summary'!$L$18)^(Rents!FI$2-1)))</f>
        <v/>
      </c>
      <c r="FJ33" s="47" t="str">
        <f>IF('Res Rent Roll'!$B33="","",IF(Rents!FJ$3&lt;'Res Rent Roll'!$J33,'Res Rent Roll'!$H33*'Res Rent Roll'!$C33*(1+'Property Summary'!$L$18)^(Rents!FJ$2-1),'Res Rent Roll'!$I33*'Res Rent Roll'!$C33*(1+'Property Summary'!$L$18)^(Rents!FJ$2-1)))</f>
        <v/>
      </c>
      <c r="FK33" s="47" t="str">
        <f>IF('Res Rent Roll'!$B33="","",IF(Rents!FK$3&lt;'Res Rent Roll'!$J33,'Res Rent Roll'!$H33*'Res Rent Roll'!$C33*(1+'Property Summary'!$L$18)^(Rents!FK$2-1),'Res Rent Roll'!$I33*'Res Rent Roll'!$C33*(1+'Property Summary'!$L$18)^(Rents!FK$2-1)))</f>
        <v/>
      </c>
      <c r="FL33" s="47" t="str">
        <f>IF('Res Rent Roll'!$B33="","",IF(Rents!FL$3&lt;'Res Rent Roll'!$J33,'Res Rent Roll'!$H33*'Res Rent Roll'!$C33*(1+'Property Summary'!$L$18)^(Rents!FL$2-1),'Res Rent Roll'!$I33*'Res Rent Roll'!$C33*(1+'Property Summary'!$L$18)^(Rents!FL$2-1)))</f>
        <v/>
      </c>
      <c r="FM33" s="47" t="str">
        <f>IF('Res Rent Roll'!$B33="","",IF(Rents!FM$3&lt;'Res Rent Roll'!$J33,'Res Rent Roll'!$H33*'Res Rent Roll'!$C33*(1+'Property Summary'!$L$18)^(Rents!FM$2-1),'Res Rent Roll'!$I33*'Res Rent Roll'!$C33*(1+'Property Summary'!$L$18)^(Rents!FM$2-1)))</f>
        <v/>
      </c>
      <c r="FN33" s="47" t="str">
        <f>IF('Res Rent Roll'!$B33="","",IF(Rents!FN$3&lt;'Res Rent Roll'!$J33,'Res Rent Roll'!$H33*'Res Rent Roll'!$C33*(1+'Property Summary'!$L$18)^(Rents!FN$2-1),'Res Rent Roll'!$I33*'Res Rent Roll'!$C33*(1+'Property Summary'!$L$18)^(Rents!FN$2-1)))</f>
        <v/>
      </c>
      <c r="FO33" s="47" t="str">
        <f>IF('Res Rent Roll'!$B33="","",IF(Rents!FO$3&lt;'Res Rent Roll'!$J33,'Res Rent Roll'!$H33*'Res Rent Roll'!$C33*(1+'Property Summary'!$L$18)^(Rents!FO$2-1),'Res Rent Roll'!$I33*'Res Rent Roll'!$C33*(1+'Property Summary'!$L$18)^(Rents!FO$2-1)))</f>
        <v/>
      </c>
      <c r="FP33" s="47" t="str">
        <f>IF('Res Rent Roll'!$B33="","",IF(Rents!FP$3&lt;'Res Rent Roll'!$J33,'Res Rent Roll'!$H33*'Res Rent Roll'!$C33*(1+'Property Summary'!$L$18)^(Rents!FP$2-1),'Res Rent Roll'!$I33*'Res Rent Roll'!$C33*(1+'Property Summary'!$L$18)^(Rents!FP$2-1)))</f>
        <v/>
      </c>
      <c r="FQ33" s="47" t="str">
        <f>IF('Res Rent Roll'!$B33="","",IF(Rents!FQ$3&lt;'Res Rent Roll'!$J33,'Res Rent Roll'!$H33*'Res Rent Roll'!$C33*(1+'Property Summary'!$L$18)^(Rents!FQ$2-1),'Res Rent Roll'!$I33*'Res Rent Roll'!$C33*(1+'Property Summary'!$L$18)^(Rents!FQ$2-1)))</f>
        <v/>
      </c>
      <c r="FR33" s="47" t="str">
        <f>IF('Res Rent Roll'!$B33="","",IF(Rents!FR$3&lt;'Res Rent Roll'!$J33,'Res Rent Roll'!$H33*'Res Rent Roll'!$C33*(1+'Property Summary'!$L$18)^(Rents!FR$2-1),'Res Rent Roll'!$I33*'Res Rent Roll'!$C33*(1+'Property Summary'!$L$18)^(Rents!FR$2-1)))</f>
        <v/>
      </c>
      <c r="FS33" s="47" t="str">
        <f>IF('Res Rent Roll'!$B33="","",IF(Rents!FS$3&lt;'Res Rent Roll'!$J33,'Res Rent Roll'!$H33*'Res Rent Roll'!$C33*(1+'Property Summary'!$L$18)^(Rents!FS$2-1),'Res Rent Roll'!$I33*'Res Rent Roll'!$C33*(1+'Property Summary'!$L$18)^(Rents!FS$2-1)))</f>
        <v/>
      </c>
      <c r="FT33" s="47" t="str">
        <f>IF('Res Rent Roll'!$B33="","",IF(Rents!FT$3&lt;'Res Rent Roll'!$J33,'Res Rent Roll'!$H33*'Res Rent Roll'!$C33*(1+'Property Summary'!$L$18)^(Rents!FT$2-1),'Res Rent Roll'!$I33*'Res Rent Roll'!$C33*(1+'Property Summary'!$L$18)^(Rents!FT$2-1)))</f>
        <v/>
      </c>
      <c r="FU33" s="47" t="str">
        <f>IF('Res Rent Roll'!$B33="","",IF(Rents!FU$3&lt;'Res Rent Roll'!$J33,'Res Rent Roll'!$H33*'Res Rent Roll'!$C33*(1+'Property Summary'!$L$18)^(Rents!FU$2-1),'Res Rent Roll'!$I33*'Res Rent Roll'!$C33*(1+'Property Summary'!$L$18)^(Rents!FU$2-1)))</f>
        <v/>
      </c>
      <c r="FV33" s="47" t="str">
        <f>IF('Res Rent Roll'!$B33="","",IF(Rents!FV$3&lt;'Res Rent Roll'!$J33,'Res Rent Roll'!$H33*'Res Rent Roll'!$C33*(1+'Property Summary'!$L$18)^(Rents!FV$2-1),'Res Rent Roll'!$I33*'Res Rent Roll'!$C33*(1+'Property Summary'!$L$18)^(Rents!FV$2-1)))</f>
        <v/>
      </c>
      <c r="FW33" s="47" t="str">
        <f>IF('Res Rent Roll'!$B33="","",IF(Rents!FW$3&lt;'Res Rent Roll'!$J33,'Res Rent Roll'!$H33*'Res Rent Roll'!$C33*(1+'Property Summary'!$L$18)^(Rents!FW$2-1),'Res Rent Roll'!$I33*'Res Rent Roll'!$C33*(1+'Property Summary'!$L$18)^(Rents!FW$2-1)))</f>
        <v/>
      </c>
      <c r="FX33" s="47" t="str">
        <f>IF('Res Rent Roll'!$B33="","",IF(Rents!FX$3&lt;'Res Rent Roll'!$J33,'Res Rent Roll'!$H33*'Res Rent Roll'!$C33*(1+'Property Summary'!$L$18)^(Rents!FX$2-1),'Res Rent Roll'!$I33*'Res Rent Roll'!$C33*(1+'Property Summary'!$L$18)^(Rents!FX$2-1)))</f>
        <v/>
      </c>
      <c r="FY33" s="47" t="str">
        <f>IF('Res Rent Roll'!$B33="","",IF(Rents!FY$3&lt;'Res Rent Roll'!$J33,'Res Rent Roll'!$H33*'Res Rent Roll'!$C33*(1+'Property Summary'!$L$18)^(Rents!FY$2-1),'Res Rent Roll'!$I33*'Res Rent Roll'!$C33*(1+'Property Summary'!$L$18)^(Rents!FY$2-1)))</f>
        <v/>
      </c>
      <c r="FZ33" s="47" t="str">
        <f>IF('Res Rent Roll'!$B33="","",IF(Rents!FZ$3&lt;'Res Rent Roll'!$J33,'Res Rent Roll'!$H33*'Res Rent Roll'!$C33*(1+'Property Summary'!$L$18)^(Rents!FZ$2-1),'Res Rent Roll'!$I33*'Res Rent Roll'!$C33*(1+'Property Summary'!$L$18)^(Rents!FZ$2-1)))</f>
        <v/>
      </c>
      <c r="GA33" s="48" t="str">
        <f>IF('Res Rent Roll'!$B33="","",IF(Rents!GA$3&lt;'Res Rent Roll'!$J33,'Res Rent Roll'!$H33*'Res Rent Roll'!$C33*(1+'Property Summary'!$L$18)^(Rents!GA$2-1),'Res Rent Roll'!$I33*'Res Rent Roll'!$C33*(1+'Property Summary'!$L$18)^(Rents!GA$2-1)))</f>
        <v/>
      </c>
    </row>
    <row r="34" spans="2:183" x14ac:dyDescent="0.3">
      <c r="B34" s="42" t="str">
        <f>IF('Res Rent Roll'!$B34="","",'Res Rent Roll'!$B34)</f>
        <v/>
      </c>
      <c r="C34" s="43"/>
      <c r="D34" s="47" t="str">
        <f>IF('Res Rent Roll'!$B34="","",IF(Rents!D$3&lt;'Res Rent Roll'!$J34,'Res Rent Roll'!$H34*'Res Rent Roll'!$C34*(1+'Property Summary'!$L$18)^(Rents!D$2-1),'Res Rent Roll'!$I34*'Res Rent Roll'!$C34*(1+'Property Summary'!$L$18)^(Rents!D$2-1)))</f>
        <v/>
      </c>
      <c r="E34" s="47" t="str">
        <f>IF('Res Rent Roll'!$B34="","",IF(Rents!E$3&lt;'Res Rent Roll'!$J34,'Res Rent Roll'!$H34*'Res Rent Roll'!$C34*(1+'Property Summary'!$L$18)^(Rents!E$2-1),'Res Rent Roll'!$I34*'Res Rent Roll'!$C34*(1+'Property Summary'!$L$18)^(Rents!E$2-1)))</f>
        <v/>
      </c>
      <c r="F34" s="47" t="str">
        <f>IF('Res Rent Roll'!$B34="","",IF(Rents!F$3&lt;'Res Rent Roll'!$J34,'Res Rent Roll'!$H34*'Res Rent Roll'!$C34*(1+'Property Summary'!$L$18)^(Rents!F$2-1),'Res Rent Roll'!$I34*'Res Rent Roll'!$C34*(1+'Property Summary'!$L$18)^(Rents!F$2-1)))</f>
        <v/>
      </c>
      <c r="G34" s="47" t="str">
        <f>IF('Res Rent Roll'!$B34="","",IF(Rents!G$3&lt;'Res Rent Roll'!$J34,'Res Rent Roll'!$H34*'Res Rent Roll'!$C34*(1+'Property Summary'!$L$18)^(Rents!G$2-1),'Res Rent Roll'!$I34*'Res Rent Roll'!$C34*(1+'Property Summary'!$L$18)^(Rents!G$2-1)))</f>
        <v/>
      </c>
      <c r="H34" s="47" t="str">
        <f>IF('Res Rent Roll'!$B34="","",IF(Rents!H$3&lt;'Res Rent Roll'!$J34,'Res Rent Roll'!$H34*'Res Rent Roll'!$C34*(1+'Property Summary'!$L$18)^(Rents!H$2-1),'Res Rent Roll'!$I34*'Res Rent Roll'!$C34*(1+'Property Summary'!$L$18)^(Rents!H$2-1)))</f>
        <v/>
      </c>
      <c r="I34" s="47" t="str">
        <f>IF('Res Rent Roll'!$B34="","",IF(Rents!I$3&lt;'Res Rent Roll'!$J34,'Res Rent Roll'!$H34*'Res Rent Roll'!$C34*(1+'Property Summary'!$L$18)^(Rents!I$2-1),'Res Rent Roll'!$I34*'Res Rent Roll'!$C34*(1+'Property Summary'!$L$18)^(Rents!I$2-1)))</f>
        <v/>
      </c>
      <c r="J34" s="47" t="str">
        <f>IF('Res Rent Roll'!$B34="","",IF(Rents!J$3&lt;'Res Rent Roll'!$J34,'Res Rent Roll'!$H34*'Res Rent Roll'!$C34*(1+'Property Summary'!$L$18)^(Rents!J$2-1),'Res Rent Roll'!$I34*'Res Rent Roll'!$C34*(1+'Property Summary'!$L$18)^(Rents!J$2-1)))</f>
        <v/>
      </c>
      <c r="K34" s="47" t="str">
        <f>IF('Res Rent Roll'!$B34="","",IF(Rents!K$3&lt;'Res Rent Roll'!$J34,'Res Rent Roll'!$H34*'Res Rent Roll'!$C34*(1+'Property Summary'!$L$18)^(Rents!K$2-1),'Res Rent Roll'!$I34*'Res Rent Roll'!$C34*(1+'Property Summary'!$L$18)^(Rents!K$2-1)))</f>
        <v/>
      </c>
      <c r="L34" s="47" t="str">
        <f>IF('Res Rent Roll'!$B34="","",IF(Rents!L$3&lt;'Res Rent Roll'!$J34,'Res Rent Roll'!$H34*'Res Rent Roll'!$C34*(1+'Property Summary'!$L$18)^(Rents!L$2-1),'Res Rent Roll'!$I34*'Res Rent Roll'!$C34*(1+'Property Summary'!$L$18)^(Rents!L$2-1)))</f>
        <v/>
      </c>
      <c r="M34" s="47" t="str">
        <f>IF('Res Rent Roll'!$B34="","",IF(Rents!M$3&lt;'Res Rent Roll'!$J34,'Res Rent Roll'!$H34*'Res Rent Roll'!$C34*(1+'Property Summary'!$L$18)^(Rents!M$2-1),'Res Rent Roll'!$I34*'Res Rent Roll'!$C34*(1+'Property Summary'!$L$18)^(Rents!M$2-1)))</f>
        <v/>
      </c>
      <c r="N34" s="47" t="str">
        <f>IF('Res Rent Roll'!$B34="","",IF(Rents!N$3&lt;'Res Rent Roll'!$J34,'Res Rent Roll'!$H34*'Res Rent Roll'!$C34*(1+'Property Summary'!$L$18)^(Rents!N$2-1),'Res Rent Roll'!$I34*'Res Rent Roll'!$C34*(1+'Property Summary'!$L$18)^(Rents!N$2-1)))</f>
        <v/>
      </c>
      <c r="O34" s="47" t="str">
        <f>IF('Res Rent Roll'!$B34="","",IF(Rents!O$3&lt;'Res Rent Roll'!$J34,'Res Rent Roll'!$H34*'Res Rent Roll'!$C34*(1+'Property Summary'!$L$18)^(Rents!O$2-1),'Res Rent Roll'!$I34*'Res Rent Roll'!$C34*(1+'Property Summary'!$L$18)^(Rents!O$2-1)))</f>
        <v/>
      </c>
      <c r="P34" s="47" t="str">
        <f>IF('Res Rent Roll'!$B34="","",IF(Rents!P$3&lt;'Res Rent Roll'!$J34,'Res Rent Roll'!$H34*'Res Rent Roll'!$C34*(1+'Property Summary'!$L$18)^(Rents!P$2-1),'Res Rent Roll'!$I34*'Res Rent Roll'!$C34*(1+'Property Summary'!$L$18)^(Rents!P$2-1)))</f>
        <v/>
      </c>
      <c r="Q34" s="47" t="str">
        <f>IF('Res Rent Roll'!$B34="","",IF(Rents!Q$3&lt;'Res Rent Roll'!$J34,'Res Rent Roll'!$H34*'Res Rent Roll'!$C34*(1+'Property Summary'!$L$18)^(Rents!Q$2-1),'Res Rent Roll'!$I34*'Res Rent Roll'!$C34*(1+'Property Summary'!$L$18)^(Rents!Q$2-1)))</f>
        <v/>
      </c>
      <c r="R34" s="47" t="str">
        <f>IF('Res Rent Roll'!$B34="","",IF(Rents!R$3&lt;'Res Rent Roll'!$J34,'Res Rent Roll'!$H34*'Res Rent Roll'!$C34*(1+'Property Summary'!$L$18)^(Rents!R$2-1),'Res Rent Roll'!$I34*'Res Rent Roll'!$C34*(1+'Property Summary'!$L$18)^(Rents!R$2-1)))</f>
        <v/>
      </c>
      <c r="S34" s="47" t="str">
        <f>IF('Res Rent Roll'!$B34="","",IF(Rents!S$3&lt;'Res Rent Roll'!$J34,'Res Rent Roll'!$H34*'Res Rent Roll'!$C34*(1+'Property Summary'!$L$18)^(Rents!S$2-1),'Res Rent Roll'!$I34*'Res Rent Roll'!$C34*(1+'Property Summary'!$L$18)^(Rents!S$2-1)))</f>
        <v/>
      </c>
      <c r="T34" s="47" t="str">
        <f>IF('Res Rent Roll'!$B34="","",IF(Rents!T$3&lt;'Res Rent Roll'!$J34,'Res Rent Roll'!$H34*'Res Rent Roll'!$C34*(1+'Property Summary'!$L$18)^(Rents!T$2-1),'Res Rent Roll'!$I34*'Res Rent Roll'!$C34*(1+'Property Summary'!$L$18)^(Rents!T$2-1)))</f>
        <v/>
      </c>
      <c r="U34" s="47" t="str">
        <f>IF('Res Rent Roll'!$B34="","",IF(Rents!U$3&lt;'Res Rent Roll'!$J34,'Res Rent Roll'!$H34*'Res Rent Roll'!$C34*(1+'Property Summary'!$L$18)^(Rents!U$2-1),'Res Rent Roll'!$I34*'Res Rent Roll'!$C34*(1+'Property Summary'!$L$18)^(Rents!U$2-1)))</f>
        <v/>
      </c>
      <c r="V34" s="47" t="str">
        <f>IF('Res Rent Roll'!$B34="","",IF(Rents!V$3&lt;'Res Rent Roll'!$J34,'Res Rent Roll'!$H34*'Res Rent Roll'!$C34*(1+'Property Summary'!$L$18)^(Rents!V$2-1),'Res Rent Roll'!$I34*'Res Rent Roll'!$C34*(1+'Property Summary'!$L$18)^(Rents!V$2-1)))</f>
        <v/>
      </c>
      <c r="W34" s="47" t="str">
        <f>IF('Res Rent Roll'!$B34="","",IF(Rents!W$3&lt;'Res Rent Roll'!$J34,'Res Rent Roll'!$H34*'Res Rent Roll'!$C34*(1+'Property Summary'!$L$18)^(Rents!W$2-1),'Res Rent Roll'!$I34*'Res Rent Roll'!$C34*(1+'Property Summary'!$L$18)^(Rents!W$2-1)))</f>
        <v/>
      </c>
      <c r="X34" s="47" t="str">
        <f>IF('Res Rent Roll'!$B34="","",IF(Rents!X$3&lt;'Res Rent Roll'!$J34,'Res Rent Roll'!$H34*'Res Rent Roll'!$C34*(1+'Property Summary'!$L$18)^(Rents!X$2-1),'Res Rent Roll'!$I34*'Res Rent Roll'!$C34*(1+'Property Summary'!$L$18)^(Rents!X$2-1)))</f>
        <v/>
      </c>
      <c r="Y34" s="47" t="str">
        <f>IF('Res Rent Roll'!$B34="","",IF(Rents!Y$3&lt;'Res Rent Roll'!$J34,'Res Rent Roll'!$H34*'Res Rent Roll'!$C34*(1+'Property Summary'!$L$18)^(Rents!Y$2-1),'Res Rent Roll'!$I34*'Res Rent Roll'!$C34*(1+'Property Summary'!$L$18)^(Rents!Y$2-1)))</f>
        <v/>
      </c>
      <c r="Z34" s="47" t="str">
        <f>IF('Res Rent Roll'!$B34="","",IF(Rents!Z$3&lt;'Res Rent Roll'!$J34,'Res Rent Roll'!$H34*'Res Rent Roll'!$C34*(1+'Property Summary'!$L$18)^(Rents!Z$2-1),'Res Rent Roll'!$I34*'Res Rent Roll'!$C34*(1+'Property Summary'!$L$18)^(Rents!Z$2-1)))</f>
        <v/>
      </c>
      <c r="AA34" s="47" t="str">
        <f>IF('Res Rent Roll'!$B34="","",IF(Rents!AA$3&lt;'Res Rent Roll'!$J34,'Res Rent Roll'!$H34*'Res Rent Roll'!$C34*(1+'Property Summary'!$L$18)^(Rents!AA$2-1),'Res Rent Roll'!$I34*'Res Rent Roll'!$C34*(1+'Property Summary'!$L$18)^(Rents!AA$2-1)))</f>
        <v/>
      </c>
      <c r="AB34" s="47" t="str">
        <f>IF('Res Rent Roll'!$B34="","",IF(Rents!AB$3&lt;'Res Rent Roll'!$J34,'Res Rent Roll'!$H34*'Res Rent Roll'!$C34*(1+'Property Summary'!$L$18)^(Rents!AB$2-1),'Res Rent Roll'!$I34*'Res Rent Roll'!$C34*(1+'Property Summary'!$L$18)^(Rents!AB$2-1)))</f>
        <v/>
      </c>
      <c r="AC34" s="47" t="str">
        <f>IF('Res Rent Roll'!$B34="","",IF(Rents!AC$3&lt;'Res Rent Roll'!$J34,'Res Rent Roll'!$H34*'Res Rent Roll'!$C34*(1+'Property Summary'!$L$18)^(Rents!AC$2-1),'Res Rent Roll'!$I34*'Res Rent Roll'!$C34*(1+'Property Summary'!$L$18)^(Rents!AC$2-1)))</f>
        <v/>
      </c>
      <c r="AD34" s="47" t="str">
        <f>IF('Res Rent Roll'!$B34="","",IF(Rents!AD$3&lt;'Res Rent Roll'!$J34,'Res Rent Roll'!$H34*'Res Rent Roll'!$C34*(1+'Property Summary'!$L$18)^(Rents!AD$2-1),'Res Rent Roll'!$I34*'Res Rent Roll'!$C34*(1+'Property Summary'!$L$18)^(Rents!AD$2-1)))</f>
        <v/>
      </c>
      <c r="AE34" s="47" t="str">
        <f>IF('Res Rent Roll'!$B34="","",IF(Rents!AE$3&lt;'Res Rent Roll'!$J34,'Res Rent Roll'!$H34*'Res Rent Roll'!$C34*(1+'Property Summary'!$L$18)^(Rents!AE$2-1),'Res Rent Roll'!$I34*'Res Rent Roll'!$C34*(1+'Property Summary'!$L$18)^(Rents!AE$2-1)))</f>
        <v/>
      </c>
      <c r="AF34" s="47" t="str">
        <f>IF('Res Rent Roll'!$B34="","",IF(Rents!AF$3&lt;'Res Rent Roll'!$J34,'Res Rent Roll'!$H34*'Res Rent Roll'!$C34*(1+'Property Summary'!$L$18)^(Rents!AF$2-1),'Res Rent Roll'!$I34*'Res Rent Roll'!$C34*(1+'Property Summary'!$L$18)^(Rents!AF$2-1)))</f>
        <v/>
      </c>
      <c r="AG34" s="47" t="str">
        <f>IF('Res Rent Roll'!$B34="","",IF(Rents!AG$3&lt;'Res Rent Roll'!$J34,'Res Rent Roll'!$H34*'Res Rent Roll'!$C34*(1+'Property Summary'!$L$18)^(Rents!AG$2-1),'Res Rent Roll'!$I34*'Res Rent Roll'!$C34*(1+'Property Summary'!$L$18)^(Rents!AG$2-1)))</f>
        <v/>
      </c>
      <c r="AH34" s="47" t="str">
        <f>IF('Res Rent Roll'!$B34="","",IF(Rents!AH$3&lt;'Res Rent Roll'!$J34,'Res Rent Roll'!$H34*'Res Rent Roll'!$C34*(1+'Property Summary'!$L$18)^(Rents!AH$2-1),'Res Rent Roll'!$I34*'Res Rent Roll'!$C34*(1+'Property Summary'!$L$18)^(Rents!AH$2-1)))</f>
        <v/>
      </c>
      <c r="AI34" s="47" t="str">
        <f>IF('Res Rent Roll'!$B34="","",IF(Rents!AI$3&lt;'Res Rent Roll'!$J34,'Res Rent Roll'!$H34*'Res Rent Roll'!$C34*(1+'Property Summary'!$L$18)^(Rents!AI$2-1),'Res Rent Roll'!$I34*'Res Rent Roll'!$C34*(1+'Property Summary'!$L$18)^(Rents!AI$2-1)))</f>
        <v/>
      </c>
      <c r="AJ34" s="47" t="str">
        <f>IF('Res Rent Roll'!$B34="","",IF(Rents!AJ$3&lt;'Res Rent Roll'!$J34,'Res Rent Roll'!$H34*'Res Rent Roll'!$C34*(1+'Property Summary'!$L$18)^(Rents!AJ$2-1),'Res Rent Roll'!$I34*'Res Rent Roll'!$C34*(1+'Property Summary'!$L$18)^(Rents!AJ$2-1)))</f>
        <v/>
      </c>
      <c r="AK34" s="47" t="str">
        <f>IF('Res Rent Roll'!$B34="","",IF(Rents!AK$3&lt;'Res Rent Roll'!$J34,'Res Rent Roll'!$H34*'Res Rent Roll'!$C34*(1+'Property Summary'!$L$18)^(Rents!AK$2-1),'Res Rent Roll'!$I34*'Res Rent Roll'!$C34*(1+'Property Summary'!$L$18)^(Rents!AK$2-1)))</f>
        <v/>
      </c>
      <c r="AL34" s="47" t="str">
        <f>IF('Res Rent Roll'!$B34="","",IF(Rents!AL$3&lt;'Res Rent Roll'!$J34,'Res Rent Roll'!$H34*'Res Rent Roll'!$C34*(1+'Property Summary'!$L$18)^(Rents!AL$2-1),'Res Rent Roll'!$I34*'Res Rent Roll'!$C34*(1+'Property Summary'!$L$18)^(Rents!AL$2-1)))</f>
        <v/>
      </c>
      <c r="AM34" s="47" t="str">
        <f>IF('Res Rent Roll'!$B34="","",IF(Rents!AM$3&lt;'Res Rent Roll'!$J34,'Res Rent Roll'!$H34*'Res Rent Roll'!$C34*(1+'Property Summary'!$L$18)^(Rents!AM$2-1),'Res Rent Roll'!$I34*'Res Rent Roll'!$C34*(1+'Property Summary'!$L$18)^(Rents!AM$2-1)))</f>
        <v/>
      </c>
      <c r="AN34" s="47" t="str">
        <f>IF('Res Rent Roll'!$B34="","",IF(Rents!AN$3&lt;'Res Rent Roll'!$J34,'Res Rent Roll'!$H34*'Res Rent Roll'!$C34*(1+'Property Summary'!$L$18)^(Rents!AN$2-1),'Res Rent Roll'!$I34*'Res Rent Roll'!$C34*(1+'Property Summary'!$L$18)^(Rents!AN$2-1)))</f>
        <v/>
      </c>
      <c r="AO34" s="47" t="str">
        <f>IF('Res Rent Roll'!$B34="","",IF(Rents!AO$3&lt;'Res Rent Roll'!$J34,'Res Rent Roll'!$H34*'Res Rent Roll'!$C34*(1+'Property Summary'!$L$18)^(Rents!AO$2-1),'Res Rent Roll'!$I34*'Res Rent Roll'!$C34*(1+'Property Summary'!$L$18)^(Rents!AO$2-1)))</f>
        <v/>
      </c>
      <c r="AP34" s="47" t="str">
        <f>IF('Res Rent Roll'!$B34="","",IF(Rents!AP$3&lt;'Res Rent Roll'!$J34,'Res Rent Roll'!$H34*'Res Rent Roll'!$C34*(1+'Property Summary'!$L$18)^(Rents!AP$2-1),'Res Rent Roll'!$I34*'Res Rent Roll'!$C34*(1+'Property Summary'!$L$18)^(Rents!AP$2-1)))</f>
        <v/>
      </c>
      <c r="AQ34" s="47" t="str">
        <f>IF('Res Rent Roll'!$B34="","",IF(Rents!AQ$3&lt;'Res Rent Roll'!$J34,'Res Rent Roll'!$H34*'Res Rent Roll'!$C34*(1+'Property Summary'!$L$18)^(Rents!AQ$2-1),'Res Rent Roll'!$I34*'Res Rent Roll'!$C34*(1+'Property Summary'!$L$18)^(Rents!AQ$2-1)))</f>
        <v/>
      </c>
      <c r="AR34" s="47" t="str">
        <f>IF('Res Rent Roll'!$B34="","",IF(Rents!AR$3&lt;'Res Rent Roll'!$J34,'Res Rent Roll'!$H34*'Res Rent Roll'!$C34*(1+'Property Summary'!$L$18)^(Rents!AR$2-1),'Res Rent Roll'!$I34*'Res Rent Roll'!$C34*(1+'Property Summary'!$L$18)^(Rents!AR$2-1)))</f>
        <v/>
      </c>
      <c r="AS34" s="47" t="str">
        <f>IF('Res Rent Roll'!$B34="","",IF(Rents!AS$3&lt;'Res Rent Roll'!$J34,'Res Rent Roll'!$H34*'Res Rent Roll'!$C34*(1+'Property Summary'!$L$18)^(Rents!AS$2-1),'Res Rent Roll'!$I34*'Res Rent Roll'!$C34*(1+'Property Summary'!$L$18)^(Rents!AS$2-1)))</f>
        <v/>
      </c>
      <c r="AT34" s="47" t="str">
        <f>IF('Res Rent Roll'!$B34="","",IF(Rents!AT$3&lt;'Res Rent Roll'!$J34,'Res Rent Roll'!$H34*'Res Rent Roll'!$C34*(1+'Property Summary'!$L$18)^(Rents!AT$2-1),'Res Rent Roll'!$I34*'Res Rent Roll'!$C34*(1+'Property Summary'!$L$18)^(Rents!AT$2-1)))</f>
        <v/>
      </c>
      <c r="AU34" s="47" t="str">
        <f>IF('Res Rent Roll'!$B34="","",IF(Rents!AU$3&lt;'Res Rent Roll'!$J34,'Res Rent Roll'!$H34*'Res Rent Roll'!$C34*(1+'Property Summary'!$L$18)^(Rents!AU$2-1),'Res Rent Roll'!$I34*'Res Rent Roll'!$C34*(1+'Property Summary'!$L$18)^(Rents!AU$2-1)))</f>
        <v/>
      </c>
      <c r="AV34" s="47" t="str">
        <f>IF('Res Rent Roll'!$B34="","",IF(Rents!AV$3&lt;'Res Rent Roll'!$J34,'Res Rent Roll'!$H34*'Res Rent Roll'!$C34*(1+'Property Summary'!$L$18)^(Rents!AV$2-1),'Res Rent Roll'!$I34*'Res Rent Roll'!$C34*(1+'Property Summary'!$L$18)^(Rents!AV$2-1)))</f>
        <v/>
      </c>
      <c r="AW34" s="47" t="str">
        <f>IF('Res Rent Roll'!$B34="","",IF(Rents!AW$3&lt;'Res Rent Roll'!$J34,'Res Rent Roll'!$H34*'Res Rent Roll'!$C34*(1+'Property Summary'!$L$18)^(Rents!AW$2-1),'Res Rent Roll'!$I34*'Res Rent Roll'!$C34*(1+'Property Summary'!$L$18)^(Rents!AW$2-1)))</f>
        <v/>
      </c>
      <c r="AX34" s="47" t="str">
        <f>IF('Res Rent Roll'!$B34="","",IF(Rents!AX$3&lt;'Res Rent Roll'!$J34,'Res Rent Roll'!$H34*'Res Rent Roll'!$C34*(1+'Property Summary'!$L$18)^(Rents!AX$2-1),'Res Rent Roll'!$I34*'Res Rent Roll'!$C34*(1+'Property Summary'!$L$18)^(Rents!AX$2-1)))</f>
        <v/>
      </c>
      <c r="AY34" s="47" t="str">
        <f>IF('Res Rent Roll'!$B34="","",IF(Rents!AY$3&lt;'Res Rent Roll'!$J34,'Res Rent Roll'!$H34*'Res Rent Roll'!$C34*(1+'Property Summary'!$L$18)^(Rents!AY$2-1),'Res Rent Roll'!$I34*'Res Rent Roll'!$C34*(1+'Property Summary'!$L$18)^(Rents!AY$2-1)))</f>
        <v/>
      </c>
      <c r="AZ34" s="47" t="str">
        <f>IF('Res Rent Roll'!$B34="","",IF(Rents!AZ$3&lt;'Res Rent Roll'!$J34,'Res Rent Roll'!$H34*'Res Rent Roll'!$C34*(1+'Property Summary'!$L$18)^(Rents!AZ$2-1),'Res Rent Roll'!$I34*'Res Rent Roll'!$C34*(1+'Property Summary'!$L$18)^(Rents!AZ$2-1)))</f>
        <v/>
      </c>
      <c r="BA34" s="47" t="str">
        <f>IF('Res Rent Roll'!$B34="","",IF(Rents!BA$3&lt;'Res Rent Roll'!$J34,'Res Rent Roll'!$H34*'Res Rent Roll'!$C34*(1+'Property Summary'!$L$18)^(Rents!BA$2-1),'Res Rent Roll'!$I34*'Res Rent Roll'!$C34*(1+'Property Summary'!$L$18)^(Rents!BA$2-1)))</f>
        <v/>
      </c>
      <c r="BB34" s="47" t="str">
        <f>IF('Res Rent Roll'!$B34="","",IF(Rents!BB$3&lt;'Res Rent Roll'!$J34,'Res Rent Roll'!$H34*'Res Rent Roll'!$C34*(1+'Property Summary'!$L$18)^(Rents!BB$2-1),'Res Rent Roll'!$I34*'Res Rent Roll'!$C34*(1+'Property Summary'!$L$18)^(Rents!BB$2-1)))</f>
        <v/>
      </c>
      <c r="BC34" s="47" t="str">
        <f>IF('Res Rent Roll'!$B34="","",IF(Rents!BC$3&lt;'Res Rent Roll'!$J34,'Res Rent Roll'!$H34*'Res Rent Roll'!$C34*(1+'Property Summary'!$L$18)^(Rents!BC$2-1),'Res Rent Roll'!$I34*'Res Rent Roll'!$C34*(1+'Property Summary'!$L$18)^(Rents!BC$2-1)))</f>
        <v/>
      </c>
      <c r="BD34" s="47" t="str">
        <f>IF('Res Rent Roll'!$B34="","",IF(Rents!BD$3&lt;'Res Rent Roll'!$J34,'Res Rent Roll'!$H34*'Res Rent Roll'!$C34*(1+'Property Summary'!$L$18)^(Rents!BD$2-1),'Res Rent Roll'!$I34*'Res Rent Roll'!$C34*(1+'Property Summary'!$L$18)^(Rents!BD$2-1)))</f>
        <v/>
      </c>
      <c r="BE34" s="47" t="str">
        <f>IF('Res Rent Roll'!$B34="","",IF(Rents!BE$3&lt;'Res Rent Roll'!$J34,'Res Rent Roll'!$H34*'Res Rent Roll'!$C34*(1+'Property Summary'!$L$18)^(Rents!BE$2-1),'Res Rent Roll'!$I34*'Res Rent Roll'!$C34*(1+'Property Summary'!$L$18)^(Rents!BE$2-1)))</f>
        <v/>
      </c>
      <c r="BF34" s="47" t="str">
        <f>IF('Res Rent Roll'!$B34="","",IF(Rents!BF$3&lt;'Res Rent Roll'!$J34,'Res Rent Roll'!$H34*'Res Rent Roll'!$C34*(1+'Property Summary'!$L$18)^(Rents!BF$2-1),'Res Rent Roll'!$I34*'Res Rent Roll'!$C34*(1+'Property Summary'!$L$18)^(Rents!BF$2-1)))</f>
        <v/>
      </c>
      <c r="BG34" s="47" t="str">
        <f>IF('Res Rent Roll'!$B34="","",IF(Rents!BG$3&lt;'Res Rent Roll'!$J34,'Res Rent Roll'!$H34*'Res Rent Roll'!$C34*(1+'Property Summary'!$L$18)^(Rents!BG$2-1),'Res Rent Roll'!$I34*'Res Rent Roll'!$C34*(1+'Property Summary'!$L$18)^(Rents!BG$2-1)))</f>
        <v/>
      </c>
      <c r="BH34" s="47" t="str">
        <f>IF('Res Rent Roll'!$B34="","",IF(Rents!BH$3&lt;'Res Rent Roll'!$J34,'Res Rent Roll'!$H34*'Res Rent Roll'!$C34*(1+'Property Summary'!$L$18)^(Rents!BH$2-1),'Res Rent Roll'!$I34*'Res Rent Roll'!$C34*(1+'Property Summary'!$L$18)^(Rents!BH$2-1)))</f>
        <v/>
      </c>
      <c r="BI34" s="47" t="str">
        <f>IF('Res Rent Roll'!$B34="","",IF(Rents!BI$3&lt;'Res Rent Roll'!$J34,'Res Rent Roll'!$H34*'Res Rent Roll'!$C34*(1+'Property Summary'!$L$18)^(Rents!BI$2-1),'Res Rent Roll'!$I34*'Res Rent Roll'!$C34*(1+'Property Summary'!$L$18)^(Rents!BI$2-1)))</f>
        <v/>
      </c>
      <c r="BJ34" s="47" t="str">
        <f>IF('Res Rent Roll'!$B34="","",IF(Rents!BJ$3&lt;'Res Rent Roll'!$J34,'Res Rent Roll'!$H34*'Res Rent Roll'!$C34*(1+'Property Summary'!$L$18)^(Rents!BJ$2-1),'Res Rent Roll'!$I34*'Res Rent Roll'!$C34*(1+'Property Summary'!$L$18)^(Rents!BJ$2-1)))</f>
        <v/>
      </c>
      <c r="BK34" s="47" t="str">
        <f>IF('Res Rent Roll'!$B34="","",IF(Rents!BK$3&lt;'Res Rent Roll'!$J34,'Res Rent Roll'!$H34*'Res Rent Roll'!$C34*(1+'Property Summary'!$L$18)^(Rents!BK$2-1),'Res Rent Roll'!$I34*'Res Rent Roll'!$C34*(1+'Property Summary'!$L$18)^(Rents!BK$2-1)))</f>
        <v/>
      </c>
      <c r="BL34" s="47" t="str">
        <f>IF('Res Rent Roll'!$B34="","",IF(Rents!BL$3&lt;'Res Rent Roll'!$J34,'Res Rent Roll'!$H34*'Res Rent Roll'!$C34*(1+'Property Summary'!$L$18)^(Rents!BL$2-1),'Res Rent Roll'!$I34*'Res Rent Roll'!$C34*(1+'Property Summary'!$L$18)^(Rents!BL$2-1)))</f>
        <v/>
      </c>
      <c r="BM34" s="47" t="str">
        <f>IF('Res Rent Roll'!$B34="","",IF(Rents!BM$3&lt;'Res Rent Roll'!$J34,'Res Rent Roll'!$H34*'Res Rent Roll'!$C34*(1+'Property Summary'!$L$18)^(Rents!BM$2-1),'Res Rent Roll'!$I34*'Res Rent Roll'!$C34*(1+'Property Summary'!$L$18)^(Rents!BM$2-1)))</f>
        <v/>
      </c>
      <c r="BN34" s="47" t="str">
        <f>IF('Res Rent Roll'!$B34="","",IF(Rents!BN$3&lt;'Res Rent Roll'!$J34,'Res Rent Roll'!$H34*'Res Rent Roll'!$C34*(1+'Property Summary'!$L$18)^(Rents!BN$2-1),'Res Rent Roll'!$I34*'Res Rent Roll'!$C34*(1+'Property Summary'!$L$18)^(Rents!BN$2-1)))</f>
        <v/>
      </c>
      <c r="BO34" s="47" t="str">
        <f>IF('Res Rent Roll'!$B34="","",IF(Rents!BO$3&lt;'Res Rent Roll'!$J34,'Res Rent Roll'!$H34*'Res Rent Roll'!$C34*(1+'Property Summary'!$L$18)^(Rents!BO$2-1),'Res Rent Roll'!$I34*'Res Rent Roll'!$C34*(1+'Property Summary'!$L$18)^(Rents!BO$2-1)))</f>
        <v/>
      </c>
      <c r="BP34" s="47" t="str">
        <f>IF('Res Rent Roll'!$B34="","",IF(Rents!BP$3&lt;'Res Rent Roll'!$J34,'Res Rent Roll'!$H34*'Res Rent Roll'!$C34*(1+'Property Summary'!$L$18)^(Rents!BP$2-1),'Res Rent Roll'!$I34*'Res Rent Roll'!$C34*(1+'Property Summary'!$L$18)^(Rents!BP$2-1)))</f>
        <v/>
      </c>
      <c r="BQ34" s="47" t="str">
        <f>IF('Res Rent Roll'!$B34="","",IF(Rents!BQ$3&lt;'Res Rent Roll'!$J34,'Res Rent Roll'!$H34*'Res Rent Roll'!$C34*(1+'Property Summary'!$L$18)^(Rents!BQ$2-1),'Res Rent Roll'!$I34*'Res Rent Roll'!$C34*(1+'Property Summary'!$L$18)^(Rents!BQ$2-1)))</f>
        <v/>
      </c>
      <c r="BR34" s="47" t="str">
        <f>IF('Res Rent Roll'!$B34="","",IF(Rents!BR$3&lt;'Res Rent Roll'!$J34,'Res Rent Roll'!$H34*'Res Rent Roll'!$C34*(1+'Property Summary'!$L$18)^(Rents!BR$2-1),'Res Rent Roll'!$I34*'Res Rent Roll'!$C34*(1+'Property Summary'!$L$18)^(Rents!BR$2-1)))</f>
        <v/>
      </c>
      <c r="BS34" s="47" t="str">
        <f>IF('Res Rent Roll'!$B34="","",IF(Rents!BS$3&lt;'Res Rent Roll'!$J34,'Res Rent Roll'!$H34*'Res Rent Roll'!$C34*(1+'Property Summary'!$L$18)^(Rents!BS$2-1),'Res Rent Roll'!$I34*'Res Rent Roll'!$C34*(1+'Property Summary'!$L$18)^(Rents!BS$2-1)))</f>
        <v/>
      </c>
      <c r="BT34" s="47" t="str">
        <f>IF('Res Rent Roll'!$B34="","",IF(Rents!BT$3&lt;'Res Rent Roll'!$J34,'Res Rent Roll'!$H34*'Res Rent Roll'!$C34*(1+'Property Summary'!$L$18)^(Rents!BT$2-1),'Res Rent Roll'!$I34*'Res Rent Roll'!$C34*(1+'Property Summary'!$L$18)^(Rents!BT$2-1)))</f>
        <v/>
      </c>
      <c r="BU34" s="47" t="str">
        <f>IF('Res Rent Roll'!$B34="","",IF(Rents!BU$3&lt;'Res Rent Roll'!$J34,'Res Rent Roll'!$H34*'Res Rent Roll'!$C34*(1+'Property Summary'!$L$18)^(Rents!BU$2-1),'Res Rent Roll'!$I34*'Res Rent Roll'!$C34*(1+'Property Summary'!$L$18)^(Rents!BU$2-1)))</f>
        <v/>
      </c>
      <c r="BV34" s="47" t="str">
        <f>IF('Res Rent Roll'!$B34="","",IF(Rents!BV$3&lt;'Res Rent Roll'!$J34,'Res Rent Roll'!$H34*'Res Rent Roll'!$C34*(1+'Property Summary'!$L$18)^(Rents!BV$2-1),'Res Rent Roll'!$I34*'Res Rent Roll'!$C34*(1+'Property Summary'!$L$18)^(Rents!BV$2-1)))</f>
        <v/>
      </c>
      <c r="BW34" s="47" t="str">
        <f>IF('Res Rent Roll'!$B34="","",IF(Rents!BW$3&lt;'Res Rent Roll'!$J34,'Res Rent Roll'!$H34*'Res Rent Roll'!$C34*(1+'Property Summary'!$L$18)^(Rents!BW$2-1),'Res Rent Roll'!$I34*'Res Rent Roll'!$C34*(1+'Property Summary'!$L$18)^(Rents!BW$2-1)))</f>
        <v/>
      </c>
      <c r="BX34" s="47" t="str">
        <f>IF('Res Rent Roll'!$B34="","",IF(Rents!BX$3&lt;'Res Rent Roll'!$J34,'Res Rent Roll'!$H34*'Res Rent Roll'!$C34*(1+'Property Summary'!$L$18)^(Rents!BX$2-1),'Res Rent Roll'!$I34*'Res Rent Roll'!$C34*(1+'Property Summary'!$L$18)^(Rents!BX$2-1)))</f>
        <v/>
      </c>
      <c r="BY34" s="47" t="str">
        <f>IF('Res Rent Roll'!$B34="","",IF(Rents!BY$3&lt;'Res Rent Roll'!$J34,'Res Rent Roll'!$H34*'Res Rent Roll'!$C34*(1+'Property Summary'!$L$18)^(Rents!BY$2-1),'Res Rent Roll'!$I34*'Res Rent Roll'!$C34*(1+'Property Summary'!$L$18)^(Rents!BY$2-1)))</f>
        <v/>
      </c>
      <c r="BZ34" s="47" t="str">
        <f>IF('Res Rent Roll'!$B34="","",IF(Rents!BZ$3&lt;'Res Rent Roll'!$J34,'Res Rent Roll'!$H34*'Res Rent Roll'!$C34*(1+'Property Summary'!$L$18)^(Rents!BZ$2-1),'Res Rent Roll'!$I34*'Res Rent Roll'!$C34*(1+'Property Summary'!$L$18)^(Rents!BZ$2-1)))</f>
        <v/>
      </c>
      <c r="CA34" s="47" t="str">
        <f>IF('Res Rent Roll'!$B34="","",IF(Rents!CA$3&lt;'Res Rent Roll'!$J34,'Res Rent Roll'!$H34*'Res Rent Roll'!$C34*(1+'Property Summary'!$L$18)^(Rents!CA$2-1),'Res Rent Roll'!$I34*'Res Rent Roll'!$C34*(1+'Property Summary'!$L$18)^(Rents!CA$2-1)))</f>
        <v/>
      </c>
      <c r="CB34" s="47" t="str">
        <f>IF('Res Rent Roll'!$B34="","",IF(Rents!CB$3&lt;'Res Rent Roll'!$J34,'Res Rent Roll'!$H34*'Res Rent Roll'!$C34*(1+'Property Summary'!$L$18)^(Rents!CB$2-1),'Res Rent Roll'!$I34*'Res Rent Roll'!$C34*(1+'Property Summary'!$L$18)^(Rents!CB$2-1)))</f>
        <v/>
      </c>
      <c r="CC34" s="47" t="str">
        <f>IF('Res Rent Roll'!$B34="","",IF(Rents!CC$3&lt;'Res Rent Roll'!$J34,'Res Rent Roll'!$H34*'Res Rent Roll'!$C34*(1+'Property Summary'!$L$18)^(Rents!CC$2-1),'Res Rent Roll'!$I34*'Res Rent Roll'!$C34*(1+'Property Summary'!$L$18)^(Rents!CC$2-1)))</f>
        <v/>
      </c>
      <c r="CD34" s="47" t="str">
        <f>IF('Res Rent Roll'!$B34="","",IF(Rents!CD$3&lt;'Res Rent Roll'!$J34,'Res Rent Roll'!$H34*'Res Rent Roll'!$C34*(1+'Property Summary'!$L$18)^(Rents!CD$2-1),'Res Rent Roll'!$I34*'Res Rent Roll'!$C34*(1+'Property Summary'!$L$18)^(Rents!CD$2-1)))</f>
        <v/>
      </c>
      <c r="CE34" s="47" t="str">
        <f>IF('Res Rent Roll'!$B34="","",IF(Rents!CE$3&lt;'Res Rent Roll'!$J34,'Res Rent Roll'!$H34*'Res Rent Roll'!$C34*(1+'Property Summary'!$L$18)^(Rents!CE$2-1),'Res Rent Roll'!$I34*'Res Rent Roll'!$C34*(1+'Property Summary'!$L$18)^(Rents!CE$2-1)))</f>
        <v/>
      </c>
      <c r="CF34" s="47" t="str">
        <f>IF('Res Rent Roll'!$B34="","",IF(Rents!CF$3&lt;'Res Rent Roll'!$J34,'Res Rent Roll'!$H34*'Res Rent Roll'!$C34*(1+'Property Summary'!$L$18)^(Rents!CF$2-1),'Res Rent Roll'!$I34*'Res Rent Roll'!$C34*(1+'Property Summary'!$L$18)^(Rents!CF$2-1)))</f>
        <v/>
      </c>
      <c r="CG34" s="47" t="str">
        <f>IF('Res Rent Roll'!$B34="","",IF(Rents!CG$3&lt;'Res Rent Roll'!$J34,'Res Rent Roll'!$H34*'Res Rent Roll'!$C34*(1+'Property Summary'!$L$18)^(Rents!CG$2-1),'Res Rent Roll'!$I34*'Res Rent Roll'!$C34*(1+'Property Summary'!$L$18)^(Rents!CG$2-1)))</f>
        <v/>
      </c>
      <c r="CH34" s="47" t="str">
        <f>IF('Res Rent Roll'!$B34="","",IF(Rents!CH$3&lt;'Res Rent Roll'!$J34,'Res Rent Roll'!$H34*'Res Rent Roll'!$C34*(1+'Property Summary'!$L$18)^(Rents!CH$2-1),'Res Rent Roll'!$I34*'Res Rent Roll'!$C34*(1+'Property Summary'!$L$18)^(Rents!CH$2-1)))</f>
        <v/>
      </c>
      <c r="CI34" s="47" t="str">
        <f>IF('Res Rent Roll'!$B34="","",IF(Rents!CI$3&lt;'Res Rent Roll'!$J34,'Res Rent Roll'!$H34*'Res Rent Roll'!$C34*(1+'Property Summary'!$L$18)^(Rents!CI$2-1),'Res Rent Roll'!$I34*'Res Rent Roll'!$C34*(1+'Property Summary'!$L$18)^(Rents!CI$2-1)))</f>
        <v/>
      </c>
      <c r="CJ34" s="47" t="str">
        <f>IF('Res Rent Roll'!$B34="","",IF(Rents!CJ$3&lt;'Res Rent Roll'!$J34,'Res Rent Roll'!$H34*'Res Rent Roll'!$C34*(1+'Property Summary'!$L$18)^(Rents!CJ$2-1),'Res Rent Roll'!$I34*'Res Rent Roll'!$C34*(1+'Property Summary'!$L$18)^(Rents!CJ$2-1)))</f>
        <v/>
      </c>
      <c r="CK34" s="47" t="str">
        <f>IF('Res Rent Roll'!$B34="","",IF(Rents!CK$3&lt;'Res Rent Roll'!$J34,'Res Rent Roll'!$H34*'Res Rent Roll'!$C34*(1+'Property Summary'!$L$18)^(Rents!CK$2-1),'Res Rent Roll'!$I34*'Res Rent Roll'!$C34*(1+'Property Summary'!$L$18)^(Rents!CK$2-1)))</f>
        <v/>
      </c>
      <c r="CL34" s="47" t="str">
        <f>IF('Res Rent Roll'!$B34="","",IF(Rents!CL$3&lt;'Res Rent Roll'!$J34,'Res Rent Roll'!$H34*'Res Rent Roll'!$C34*(1+'Property Summary'!$L$18)^(Rents!CL$2-1),'Res Rent Roll'!$I34*'Res Rent Roll'!$C34*(1+'Property Summary'!$L$18)^(Rents!CL$2-1)))</f>
        <v/>
      </c>
      <c r="CM34" s="47" t="str">
        <f>IF('Res Rent Roll'!$B34="","",IF(Rents!CM$3&lt;'Res Rent Roll'!$J34,'Res Rent Roll'!$H34*'Res Rent Roll'!$C34*(1+'Property Summary'!$L$18)^(Rents!CM$2-1),'Res Rent Roll'!$I34*'Res Rent Roll'!$C34*(1+'Property Summary'!$L$18)^(Rents!CM$2-1)))</f>
        <v/>
      </c>
      <c r="CN34" s="47" t="str">
        <f>IF('Res Rent Roll'!$B34="","",IF(Rents!CN$3&lt;'Res Rent Roll'!$J34,'Res Rent Roll'!$H34*'Res Rent Roll'!$C34*(1+'Property Summary'!$L$18)^(Rents!CN$2-1),'Res Rent Roll'!$I34*'Res Rent Roll'!$C34*(1+'Property Summary'!$L$18)^(Rents!CN$2-1)))</f>
        <v/>
      </c>
      <c r="CO34" s="47" t="str">
        <f>IF('Res Rent Roll'!$B34="","",IF(Rents!CO$3&lt;'Res Rent Roll'!$J34,'Res Rent Roll'!$H34*'Res Rent Roll'!$C34*(1+'Property Summary'!$L$18)^(Rents!CO$2-1),'Res Rent Roll'!$I34*'Res Rent Roll'!$C34*(1+'Property Summary'!$L$18)^(Rents!CO$2-1)))</f>
        <v/>
      </c>
      <c r="CP34" s="47" t="str">
        <f>IF('Res Rent Roll'!$B34="","",IF(Rents!CP$3&lt;'Res Rent Roll'!$J34,'Res Rent Roll'!$H34*'Res Rent Roll'!$C34*(1+'Property Summary'!$L$18)^(Rents!CP$2-1),'Res Rent Roll'!$I34*'Res Rent Roll'!$C34*(1+'Property Summary'!$L$18)^(Rents!CP$2-1)))</f>
        <v/>
      </c>
      <c r="CQ34" s="47" t="str">
        <f>IF('Res Rent Roll'!$B34="","",IF(Rents!CQ$3&lt;'Res Rent Roll'!$J34,'Res Rent Roll'!$H34*'Res Rent Roll'!$C34*(1+'Property Summary'!$L$18)^(Rents!CQ$2-1),'Res Rent Roll'!$I34*'Res Rent Roll'!$C34*(1+'Property Summary'!$L$18)^(Rents!CQ$2-1)))</f>
        <v/>
      </c>
      <c r="CR34" s="47" t="str">
        <f>IF('Res Rent Roll'!$B34="","",IF(Rents!CR$3&lt;'Res Rent Roll'!$J34,'Res Rent Roll'!$H34*'Res Rent Roll'!$C34*(1+'Property Summary'!$L$18)^(Rents!CR$2-1),'Res Rent Roll'!$I34*'Res Rent Roll'!$C34*(1+'Property Summary'!$L$18)^(Rents!CR$2-1)))</f>
        <v/>
      </c>
      <c r="CS34" s="47" t="str">
        <f>IF('Res Rent Roll'!$B34="","",IF(Rents!CS$3&lt;'Res Rent Roll'!$J34,'Res Rent Roll'!$H34*'Res Rent Roll'!$C34*(1+'Property Summary'!$L$18)^(Rents!CS$2-1),'Res Rent Roll'!$I34*'Res Rent Roll'!$C34*(1+'Property Summary'!$L$18)^(Rents!CS$2-1)))</f>
        <v/>
      </c>
      <c r="CT34" s="47" t="str">
        <f>IF('Res Rent Roll'!$B34="","",IF(Rents!CT$3&lt;'Res Rent Roll'!$J34,'Res Rent Roll'!$H34*'Res Rent Roll'!$C34*(1+'Property Summary'!$L$18)^(Rents!CT$2-1),'Res Rent Roll'!$I34*'Res Rent Roll'!$C34*(1+'Property Summary'!$L$18)^(Rents!CT$2-1)))</f>
        <v/>
      </c>
      <c r="CU34" s="47" t="str">
        <f>IF('Res Rent Roll'!$B34="","",IF(Rents!CU$3&lt;'Res Rent Roll'!$J34,'Res Rent Roll'!$H34*'Res Rent Roll'!$C34*(1+'Property Summary'!$L$18)^(Rents!CU$2-1),'Res Rent Roll'!$I34*'Res Rent Roll'!$C34*(1+'Property Summary'!$L$18)^(Rents!CU$2-1)))</f>
        <v/>
      </c>
      <c r="CV34" s="47" t="str">
        <f>IF('Res Rent Roll'!$B34="","",IF(Rents!CV$3&lt;'Res Rent Roll'!$J34,'Res Rent Roll'!$H34*'Res Rent Roll'!$C34*(1+'Property Summary'!$L$18)^(Rents!CV$2-1),'Res Rent Roll'!$I34*'Res Rent Roll'!$C34*(1+'Property Summary'!$L$18)^(Rents!CV$2-1)))</f>
        <v/>
      </c>
      <c r="CW34" s="47" t="str">
        <f>IF('Res Rent Roll'!$B34="","",IF(Rents!CW$3&lt;'Res Rent Roll'!$J34,'Res Rent Roll'!$H34*'Res Rent Roll'!$C34*(1+'Property Summary'!$L$18)^(Rents!CW$2-1),'Res Rent Roll'!$I34*'Res Rent Roll'!$C34*(1+'Property Summary'!$L$18)^(Rents!CW$2-1)))</f>
        <v/>
      </c>
      <c r="CX34" s="47" t="str">
        <f>IF('Res Rent Roll'!$B34="","",IF(Rents!CX$3&lt;'Res Rent Roll'!$J34,'Res Rent Roll'!$H34*'Res Rent Roll'!$C34*(1+'Property Summary'!$L$18)^(Rents!CX$2-1),'Res Rent Roll'!$I34*'Res Rent Roll'!$C34*(1+'Property Summary'!$L$18)^(Rents!CX$2-1)))</f>
        <v/>
      </c>
      <c r="CY34" s="47" t="str">
        <f>IF('Res Rent Roll'!$B34="","",IF(Rents!CY$3&lt;'Res Rent Roll'!$J34,'Res Rent Roll'!$H34*'Res Rent Roll'!$C34*(1+'Property Summary'!$L$18)^(Rents!CY$2-1),'Res Rent Roll'!$I34*'Res Rent Roll'!$C34*(1+'Property Summary'!$L$18)^(Rents!CY$2-1)))</f>
        <v/>
      </c>
      <c r="CZ34" s="47" t="str">
        <f>IF('Res Rent Roll'!$B34="","",IF(Rents!CZ$3&lt;'Res Rent Roll'!$J34,'Res Rent Roll'!$H34*'Res Rent Roll'!$C34*(1+'Property Summary'!$L$18)^(Rents!CZ$2-1),'Res Rent Roll'!$I34*'Res Rent Roll'!$C34*(1+'Property Summary'!$L$18)^(Rents!CZ$2-1)))</f>
        <v/>
      </c>
      <c r="DA34" s="47" t="str">
        <f>IF('Res Rent Roll'!$B34="","",IF(Rents!DA$3&lt;'Res Rent Roll'!$J34,'Res Rent Roll'!$H34*'Res Rent Roll'!$C34*(1+'Property Summary'!$L$18)^(Rents!DA$2-1),'Res Rent Roll'!$I34*'Res Rent Roll'!$C34*(1+'Property Summary'!$L$18)^(Rents!DA$2-1)))</f>
        <v/>
      </c>
      <c r="DB34" s="47" t="str">
        <f>IF('Res Rent Roll'!$B34="","",IF(Rents!DB$3&lt;'Res Rent Roll'!$J34,'Res Rent Roll'!$H34*'Res Rent Roll'!$C34*(1+'Property Summary'!$L$18)^(Rents!DB$2-1),'Res Rent Roll'!$I34*'Res Rent Roll'!$C34*(1+'Property Summary'!$L$18)^(Rents!DB$2-1)))</f>
        <v/>
      </c>
      <c r="DC34" s="47" t="str">
        <f>IF('Res Rent Roll'!$B34="","",IF(Rents!DC$3&lt;'Res Rent Roll'!$J34,'Res Rent Roll'!$H34*'Res Rent Roll'!$C34*(1+'Property Summary'!$L$18)^(Rents!DC$2-1),'Res Rent Roll'!$I34*'Res Rent Roll'!$C34*(1+'Property Summary'!$L$18)^(Rents!DC$2-1)))</f>
        <v/>
      </c>
      <c r="DD34" s="47" t="str">
        <f>IF('Res Rent Roll'!$B34="","",IF(Rents!DD$3&lt;'Res Rent Roll'!$J34,'Res Rent Roll'!$H34*'Res Rent Roll'!$C34*(1+'Property Summary'!$L$18)^(Rents!DD$2-1),'Res Rent Roll'!$I34*'Res Rent Roll'!$C34*(1+'Property Summary'!$L$18)^(Rents!DD$2-1)))</f>
        <v/>
      </c>
      <c r="DE34" s="47" t="str">
        <f>IF('Res Rent Roll'!$B34="","",IF(Rents!DE$3&lt;'Res Rent Roll'!$J34,'Res Rent Roll'!$H34*'Res Rent Roll'!$C34*(1+'Property Summary'!$L$18)^(Rents!DE$2-1),'Res Rent Roll'!$I34*'Res Rent Roll'!$C34*(1+'Property Summary'!$L$18)^(Rents!DE$2-1)))</f>
        <v/>
      </c>
      <c r="DF34" s="47" t="str">
        <f>IF('Res Rent Roll'!$B34="","",IF(Rents!DF$3&lt;'Res Rent Roll'!$J34,'Res Rent Roll'!$H34*'Res Rent Roll'!$C34*(1+'Property Summary'!$L$18)^(Rents!DF$2-1),'Res Rent Roll'!$I34*'Res Rent Roll'!$C34*(1+'Property Summary'!$L$18)^(Rents!DF$2-1)))</f>
        <v/>
      </c>
      <c r="DG34" s="47" t="str">
        <f>IF('Res Rent Roll'!$B34="","",IF(Rents!DG$3&lt;'Res Rent Roll'!$J34,'Res Rent Roll'!$H34*'Res Rent Roll'!$C34*(1+'Property Summary'!$L$18)^(Rents!DG$2-1),'Res Rent Roll'!$I34*'Res Rent Roll'!$C34*(1+'Property Summary'!$L$18)^(Rents!DG$2-1)))</f>
        <v/>
      </c>
      <c r="DH34" s="47" t="str">
        <f>IF('Res Rent Roll'!$B34="","",IF(Rents!DH$3&lt;'Res Rent Roll'!$J34,'Res Rent Roll'!$H34*'Res Rent Roll'!$C34*(1+'Property Summary'!$L$18)^(Rents!DH$2-1),'Res Rent Roll'!$I34*'Res Rent Roll'!$C34*(1+'Property Summary'!$L$18)^(Rents!DH$2-1)))</f>
        <v/>
      </c>
      <c r="DI34" s="47" t="str">
        <f>IF('Res Rent Roll'!$B34="","",IF(Rents!DI$3&lt;'Res Rent Roll'!$J34,'Res Rent Roll'!$H34*'Res Rent Roll'!$C34*(1+'Property Summary'!$L$18)^(Rents!DI$2-1),'Res Rent Roll'!$I34*'Res Rent Roll'!$C34*(1+'Property Summary'!$L$18)^(Rents!DI$2-1)))</f>
        <v/>
      </c>
      <c r="DJ34" s="47" t="str">
        <f>IF('Res Rent Roll'!$B34="","",IF(Rents!DJ$3&lt;'Res Rent Roll'!$J34,'Res Rent Roll'!$H34*'Res Rent Roll'!$C34*(1+'Property Summary'!$L$18)^(Rents!DJ$2-1),'Res Rent Roll'!$I34*'Res Rent Roll'!$C34*(1+'Property Summary'!$L$18)^(Rents!DJ$2-1)))</f>
        <v/>
      </c>
      <c r="DK34" s="47" t="str">
        <f>IF('Res Rent Roll'!$B34="","",IF(Rents!DK$3&lt;'Res Rent Roll'!$J34,'Res Rent Roll'!$H34*'Res Rent Roll'!$C34*(1+'Property Summary'!$L$18)^(Rents!DK$2-1),'Res Rent Roll'!$I34*'Res Rent Roll'!$C34*(1+'Property Summary'!$L$18)^(Rents!DK$2-1)))</f>
        <v/>
      </c>
      <c r="DL34" s="47" t="str">
        <f>IF('Res Rent Roll'!$B34="","",IF(Rents!DL$3&lt;'Res Rent Roll'!$J34,'Res Rent Roll'!$H34*'Res Rent Roll'!$C34*(1+'Property Summary'!$L$18)^(Rents!DL$2-1),'Res Rent Roll'!$I34*'Res Rent Roll'!$C34*(1+'Property Summary'!$L$18)^(Rents!DL$2-1)))</f>
        <v/>
      </c>
      <c r="DM34" s="47" t="str">
        <f>IF('Res Rent Roll'!$B34="","",IF(Rents!DM$3&lt;'Res Rent Roll'!$J34,'Res Rent Roll'!$H34*'Res Rent Roll'!$C34*(1+'Property Summary'!$L$18)^(Rents!DM$2-1),'Res Rent Roll'!$I34*'Res Rent Roll'!$C34*(1+'Property Summary'!$L$18)^(Rents!DM$2-1)))</f>
        <v/>
      </c>
      <c r="DN34" s="47" t="str">
        <f>IF('Res Rent Roll'!$B34="","",IF(Rents!DN$3&lt;'Res Rent Roll'!$J34,'Res Rent Roll'!$H34*'Res Rent Roll'!$C34*(1+'Property Summary'!$L$18)^(Rents!DN$2-1),'Res Rent Roll'!$I34*'Res Rent Roll'!$C34*(1+'Property Summary'!$L$18)^(Rents!DN$2-1)))</f>
        <v/>
      </c>
      <c r="DO34" s="47" t="str">
        <f>IF('Res Rent Roll'!$B34="","",IF(Rents!DO$3&lt;'Res Rent Roll'!$J34,'Res Rent Roll'!$H34*'Res Rent Roll'!$C34*(1+'Property Summary'!$L$18)^(Rents!DO$2-1),'Res Rent Roll'!$I34*'Res Rent Roll'!$C34*(1+'Property Summary'!$L$18)^(Rents!DO$2-1)))</f>
        <v/>
      </c>
      <c r="DP34" s="47" t="str">
        <f>IF('Res Rent Roll'!$B34="","",IF(Rents!DP$3&lt;'Res Rent Roll'!$J34,'Res Rent Roll'!$H34*'Res Rent Roll'!$C34*(1+'Property Summary'!$L$18)^(Rents!DP$2-1),'Res Rent Roll'!$I34*'Res Rent Roll'!$C34*(1+'Property Summary'!$L$18)^(Rents!DP$2-1)))</f>
        <v/>
      </c>
      <c r="DQ34" s="47" t="str">
        <f>IF('Res Rent Roll'!$B34="","",IF(Rents!DQ$3&lt;'Res Rent Roll'!$J34,'Res Rent Roll'!$H34*'Res Rent Roll'!$C34*(1+'Property Summary'!$L$18)^(Rents!DQ$2-1),'Res Rent Roll'!$I34*'Res Rent Roll'!$C34*(1+'Property Summary'!$L$18)^(Rents!DQ$2-1)))</f>
        <v/>
      </c>
      <c r="DR34" s="47" t="str">
        <f>IF('Res Rent Roll'!$B34="","",IF(Rents!DR$3&lt;'Res Rent Roll'!$J34,'Res Rent Roll'!$H34*'Res Rent Roll'!$C34*(1+'Property Summary'!$L$18)^(Rents!DR$2-1),'Res Rent Roll'!$I34*'Res Rent Roll'!$C34*(1+'Property Summary'!$L$18)^(Rents!DR$2-1)))</f>
        <v/>
      </c>
      <c r="DS34" s="47" t="str">
        <f>IF('Res Rent Roll'!$B34="","",IF(Rents!DS$3&lt;'Res Rent Roll'!$J34,'Res Rent Roll'!$H34*'Res Rent Roll'!$C34*(1+'Property Summary'!$L$18)^(Rents!DS$2-1),'Res Rent Roll'!$I34*'Res Rent Roll'!$C34*(1+'Property Summary'!$L$18)^(Rents!DS$2-1)))</f>
        <v/>
      </c>
      <c r="DT34" s="47" t="str">
        <f>IF('Res Rent Roll'!$B34="","",IF(Rents!DT$3&lt;'Res Rent Roll'!$J34,'Res Rent Roll'!$H34*'Res Rent Roll'!$C34*(1+'Property Summary'!$L$18)^(Rents!DT$2-1),'Res Rent Roll'!$I34*'Res Rent Roll'!$C34*(1+'Property Summary'!$L$18)^(Rents!DT$2-1)))</f>
        <v/>
      </c>
      <c r="DU34" s="47" t="str">
        <f>IF('Res Rent Roll'!$B34="","",IF(Rents!DU$3&lt;'Res Rent Roll'!$J34,'Res Rent Roll'!$H34*'Res Rent Roll'!$C34*(1+'Property Summary'!$L$18)^(Rents!DU$2-1),'Res Rent Roll'!$I34*'Res Rent Roll'!$C34*(1+'Property Summary'!$L$18)^(Rents!DU$2-1)))</f>
        <v/>
      </c>
      <c r="DV34" s="47" t="str">
        <f>IF('Res Rent Roll'!$B34="","",IF(Rents!DV$3&lt;'Res Rent Roll'!$J34,'Res Rent Roll'!$H34*'Res Rent Roll'!$C34*(1+'Property Summary'!$L$18)^(Rents!DV$2-1),'Res Rent Roll'!$I34*'Res Rent Roll'!$C34*(1+'Property Summary'!$L$18)^(Rents!DV$2-1)))</f>
        <v/>
      </c>
      <c r="DW34" s="47" t="str">
        <f>IF('Res Rent Roll'!$B34="","",IF(Rents!DW$3&lt;'Res Rent Roll'!$J34,'Res Rent Roll'!$H34*'Res Rent Roll'!$C34*(1+'Property Summary'!$L$18)^(Rents!DW$2-1),'Res Rent Roll'!$I34*'Res Rent Roll'!$C34*(1+'Property Summary'!$L$18)^(Rents!DW$2-1)))</f>
        <v/>
      </c>
      <c r="DX34" s="47" t="str">
        <f>IF('Res Rent Roll'!$B34="","",IF(Rents!DX$3&lt;'Res Rent Roll'!$J34,'Res Rent Roll'!$H34*'Res Rent Roll'!$C34*(1+'Property Summary'!$L$18)^(Rents!DX$2-1),'Res Rent Roll'!$I34*'Res Rent Roll'!$C34*(1+'Property Summary'!$L$18)^(Rents!DX$2-1)))</f>
        <v/>
      </c>
      <c r="DY34" s="47" t="str">
        <f>IF('Res Rent Roll'!$B34="","",IF(Rents!DY$3&lt;'Res Rent Roll'!$J34,'Res Rent Roll'!$H34*'Res Rent Roll'!$C34*(1+'Property Summary'!$L$18)^(Rents!DY$2-1),'Res Rent Roll'!$I34*'Res Rent Roll'!$C34*(1+'Property Summary'!$L$18)^(Rents!DY$2-1)))</f>
        <v/>
      </c>
      <c r="DZ34" s="47" t="str">
        <f>IF('Res Rent Roll'!$B34="","",IF(Rents!DZ$3&lt;'Res Rent Roll'!$J34,'Res Rent Roll'!$H34*'Res Rent Roll'!$C34*(1+'Property Summary'!$L$18)^(Rents!DZ$2-1),'Res Rent Roll'!$I34*'Res Rent Roll'!$C34*(1+'Property Summary'!$L$18)^(Rents!DZ$2-1)))</f>
        <v/>
      </c>
      <c r="EA34" s="47" t="str">
        <f>IF('Res Rent Roll'!$B34="","",IF(Rents!EA$3&lt;'Res Rent Roll'!$J34,'Res Rent Roll'!$H34*'Res Rent Roll'!$C34*(1+'Property Summary'!$L$18)^(Rents!EA$2-1),'Res Rent Roll'!$I34*'Res Rent Roll'!$C34*(1+'Property Summary'!$L$18)^(Rents!EA$2-1)))</f>
        <v/>
      </c>
      <c r="EB34" s="47" t="str">
        <f>IF('Res Rent Roll'!$B34="","",IF(Rents!EB$3&lt;'Res Rent Roll'!$J34,'Res Rent Roll'!$H34*'Res Rent Roll'!$C34*(1+'Property Summary'!$L$18)^(Rents!EB$2-1),'Res Rent Roll'!$I34*'Res Rent Roll'!$C34*(1+'Property Summary'!$L$18)^(Rents!EB$2-1)))</f>
        <v/>
      </c>
      <c r="EC34" s="47" t="str">
        <f>IF('Res Rent Roll'!$B34="","",IF(Rents!EC$3&lt;'Res Rent Roll'!$J34,'Res Rent Roll'!$H34*'Res Rent Roll'!$C34*(1+'Property Summary'!$L$18)^(Rents!EC$2-1),'Res Rent Roll'!$I34*'Res Rent Roll'!$C34*(1+'Property Summary'!$L$18)^(Rents!EC$2-1)))</f>
        <v/>
      </c>
      <c r="ED34" s="47" t="str">
        <f>IF('Res Rent Roll'!$B34="","",IF(Rents!ED$3&lt;'Res Rent Roll'!$J34,'Res Rent Roll'!$H34*'Res Rent Roll'!$C34*(1+'Property Summary'!$L$18)^(Rents!ED$2-1),'Res Rent Roll'!$I34*'Res Rent Roll'!$C34*(1+'Property Summary'!$L$18)^(Rents!ED$2-1)))</f>
        <v/>
      </c>
      <c r="EE34" s="47" t="str">
        <f>IF('Res Rent Roll'!$B34="","",IF(Rents!EE$3&lt;'Res Rent Roll'!$J34,'Res Rent Roll'!$H34*'Res Rent Roll'!$C34*(1+'Property Summary'!$L$18)^(Rents!EE$2-1),'Res Rent Roll'!$I34*'Res Rent Roll'!$C34*(1+'Property Summary'!$L$18)^(Rents!EE$2-1)))</f>
        <v/>
      </c>
      <c r="EF34" s="47" t="str">
        <f>IF('Res Rent Roll'!$B34="","",IF(Rents!EF$3&lt;'Res Rent Roll'!$J34,'Res Rent Roll'!$H34*'Res Rent Roll'!$C34*(1+'Property Summary'!$L$18)^(Rents!EF$2-1),'Res Rent Roll'!$I34*'Res Rent Roll'!$C34*(1+'Property Summary'!$L$18)^(Rents!EF$2-1)))</f>
        <v/>
      </c>
      <c r="EG34" s="47" t="str">
        <f>IF('Res Rent Roll'!$B34="","",IF(Rents!EG$3&lt;'Res Rent Roll'!$J34,'Res Rent Roll'!$H34*'Res Rent Roll'!$C34*(1+'Property Summary'!$L$18)^(Rents!EG$2-1),'Res Rent Roll'!$I34*'Res Rent Roll'!$C34*(1+'Property Summary'!$L$18)^(Rents!EG$2-1)))</f>
        <v/>
      </c>
      <c r="EH34" s="47" t="str">
        <f>IF('Res Rent Roll'!$B34="","",IF(Rents!EH$3&lt;'Res Rent Roll'!$J34,'Res Rent Roll'!$H34*'Res Rent Roll'!$C34*(1+'Property Summary'!$L$18)^(Rents!EH$2-1),'Res Rent Roll'!$I34*'Res Rent Roll'!$C34*(1+'Property Summary'!$L$18)^(Rents!EH$2-1)))</f>
        <v/>
      </c>
      <c r="EI34" s="47" t="str">
        <f>IF('Res Rent Roll'!$B34="","",IF(Rents!EI$3&lt;'Res Rent Roll'!$J34,'Res Rent Roll'!$H34*'Res Rent Roll'!$C34*(1+'Property Summary'!$L$18)^(Rents!EI$2-1),'Res Rent Roll'!$I34*'Res Rent Roll'!$C34*(1+'Property Summary'!$L$18)^(Rents!EI$2-1)))</f>
        <v/>
      </c>
      <c r="EJ34" s="47" t="str">
        <f>IF('Res Rent Roll'!$B34="","",IF(Rents!EJ$3&lt;'Res Rent Roll'!$J34,'Res Rent Roll'!$H34*'Res Rent Roll'!$C34*(1+'Property Summary'!$L$18)^(Rents!EJ$2-1),'Res Rent Roll'!$I34*'Res Rent Roll'!$C34*(1+'Property Summary'!$L$18)^(Rents!EJ$2-1)))</f>
        <v/>
      </c>
      <c r="EK34" s="47" t="str">
        <f>IF('Res Rent Roll'!$B34="","",IF(Rents!EK$3&lt;'Res Rent Roll'!$J34,'Res Rent Roll'!$H34*'Res Rent Roll'!$C34*(1+'Property Summary'!$L$18)^(Rents!EK$2-1),'Res Rent Roll'!$I34*'Res Rent Roll'!$C34*(1+'Property Summary'!$L$18)^(Rents!EK$2-1)))</f>
        <v/>
      </c>
      <c r="EL34" s="47" t="str">
        <f>IF('Res Rent Roll'!$B34="","",IF(Rents!EL$3&lt;'Res Rent Roll'!$J34,'Res Rent Roll'!$H34*'Res Rent Roll'!$C34*(1+'Property Summary'!$L$18)^(Rents!EL$2-1),'Res Rent Roll'!$I34*'Res Rent Roll'!$C34*(1+'Property Summary'!$L$18)^(Rents!EL$2-1)))</f>
        <v/>
      </c>
      <c r="EM34" s="47" t="str">
        <f>IF('Res Rent Roll'!$B34="","",IF(Rents!EM$3&lt;'Res Rent Roll'!$J34,'Res Rent Roll'!$H34*'Res Rent Roll'!$C34*(1+'Property Summary'!$L$18)^(Rents!EM$2-1),'Res Rent Roll'!$I34*'Res Rent Roll'!$C34*(1+'Property Summary'!$L$18)^(Rents!EM$2-1)))</f>
        <v/>
      </c>
      <c r="EN34" s="47" t="str">
        <f>IF('Res Rent Roll'!$B34="","",IF(Rents!EN$3&lt;'Res Rent Roll'!$J34,'Res Rent Roll'!$H34*'Res Rent Roll'!$C34*(1+'Property Summary'!$L$18)^(Rents!EN$2-1),'Res Rent Roll'!$I34*'Res Rent Roll'!$C34*(1+'Property Summary'!$L$18)^(Rents!EN$2-1)))</f>
        <v/>
      </c>
      <c r="EO34" s="47" t="str">
        <f>IF('Res Rent Roll'!$B34="","",IF(Rents!EO$3&lt;'Res Rent Roll'!$J34,'Res Rent Roll'!$H34*'Res Rent Roll'!$C34*(1+'Property Summary'!$L$18)^(Rents!EO$2-1),'Res Rent Roll'!$I34*'Res Rent Roll'!$C34*(1+'Property Summary'!$L$18)^(Rents!EO$2-1)))</f>
        <v/>
      </c>
      <c r="EP34" s="47" t="str">
        <f>IF('Res Rent Roll'!$B34="","",IF(Rents!EP$3&lt;'Res Rent Roll'!$J34,'Res Rent Roll'!$H34*'Res Rent Roll'!$C34*(1+'Property Summary'!$L$18)^(Rents!EP$2-1),'Res Rent Roll'!$I34*'Res Rent Roll'!$C34*(1+'Property Summary'!$L$18)^(Rents!EP$2-1)))</f>
        <v/>
      </c>
      <c r="EQ34" s="47" t="str">
        <f>IF('Res Rent Roll'!$B34="","",IF(Rents!EQ$3&lt;'Res Rent Roll'!$J34,'Res Rent Roll'!$H34*'Res Rent Roll'!$C34*(1+'Property Summary'!$L$18)^(Rents!EQ$2-1),'Res Rent Roll'!$I34*'Res Rent Roll'!$C34*(1+'Property Summary'!$L$18)^(Rents!EQ$2-1)))</f>
        <v/>
      </c>
      <c r="ER34" s="47" t="str">
        <f>IF('Res Rent Roll'!$B34="","",IF(Rents!ER$3&lt;'Res Rent Roll'!$J34,'Res Rent Roll'!$H34*'Res Rent Roll'!$C34*(1+'Property Summary'!$L$18)^(Rents!ER$2-1),'Res Rent Roll'!$I34*'Res Rent Roll'!$C34*(1+'Property Summary'!$L$18)^(Rents!ER$2-1)))</f>
        <v/>
      </c>
      <c r="ES34" s="47" t="str">
        <f>IF('Res Rent Roll'!$B34="","",IF(Rents!ES$3&lt;'Res Rent Roll'!$J34,'Res Rent Roll'!$H34*'Res Rent Roll'!$C34*(1+'Property Summary'!$L$18)^(Rents!ES$2-1),'Res Rent Roll'!$I34*'Res Rent Roll'!$C34*(1+'Property Summary'!$L$18)^(Rents!ES$2-1)))</f>
        <v/>
      </c>
      <c r="ET34" s="47" t="str">
        <f>IF('Res Rent Roll'!$B34="","",IF(Rents!ET$3&lt;'Res Rent Roll'!$J34,'Res Rent Roll'!$H34*'Res Rent Roll'!$C34*(1+'Property Summary'!$L$18)^(Rents!ET$2-1),'Res Rent Roll'!$I34*'Res Rent Roll'!$C34*(1+'Property Summary'!$L$18)^(Rents!ET$2-1)))</f>
        <v/>
      </c>
      <c r="EU34" s="47" t="str">
        <f>IF('Res Rent Roll'!$B34="","",IF(Rents!EU$3&lt;'Res Rent Roll'!$J34,'Res Rent Roll'!$H34*'Res Rent Roll'!$C34*(1+'Property Summary'!$L$18)^(Rents!EU$2-1),'Res Rent Roll'!$I34*'Res Rent Roll'!$C34*(1+'Property Summary'!$L$18)^(Rents!EU$2-1)))</f>
        <v/>
      </c>
      <c r="EV34" s="47" t="str">
        <f>IF('Res Rent Roll'!$B34="","",IF(Rents!EV$3&lt;'Res Rent Roll'!$J34,'Res Rent Roll'!$H34*'Res Rent Roll'!$C34*(1+'Property Summary'!$L$18)^(Rents!EV$2-1),'Res Rent Roll'!$I34*'Res Rent Roll'!$C34*(1+'Property Summary'!$L$18)^(Rents!EV$2-1)))</f>
        <v/>
      </c>
      <c r="EW34" s="47" t="str">
        <f>IF('Res Rent Roll'!$B34="","",IF(Rents!EW$3&lt;'Res Rent Roll'!$J34,'Res Rent Roll'!$H34*'Res Rent Roll'!$C34*(1+'Property Summary'!$L$18)^(Rents!EW$2-1),'Res Rent Roll'!$I34*'Res Rent Roll'!$C34*(1+'Property Summary'!$L$18)^(Rents!EW$2-1)))</f>
        <v/>
      </c>
      <c r="EX34" s="47" t="str">
        <f>IF('Res Rent Roll'!$B34="","",IF(Rents!EX$3&lt;'Res Rent Roll'!$J34,'Res Rent Roll'!$H34*'Res Rent Roll'!$C34*(1+'Property Summary'!$L$18)^(Rents!EX$2-1),'Res Rent Roll'!$I34*'Res Rent Roll'!$C34*(1+'Property Summary'!$L$18)^(Rents!EX$2-1)))</f>
        <v/>
      </c>
      <c r="EY34" s="47" t="str">
        <f>IF('Res Rent Roll'!$B34="","",IF(Rents!EY$3&lt;'Res Rent Roll'!$J34,'Res Rent Roll'!$H34*'Res Rent Roll'!$C34*(1+'Property Summary'!$L$18)^(Rents!EY$2-1),'Res Rent Roll'!$I34*'Res Rent Roll'!$C34*(1+'Property Summary'!$L$18)^(Rents!EY$2-1)))</f>
        <v/>
      </c>
      <c r="EZ34" s="47" t="str">
        <f>IF('Res Rent Roll'!$B34="","",IF(Rents!EZ$3&lt;'Res Rent Roll'!$J34,'Res Rent Roll'!$H34*'Res Rent Roll'!$C34*(1+'Property Summary'!$L$18)^(Rents!EZ$2-1),'Res Rent Roll'!$I34*'Res Rent Roll'!$C34*(1+'Property Summary'!$L$18)^(Rents!EZ$2-1)))</f>
        <v/>
      </c>
      <c r="FA34" s="47" t="str">
        <f>IF('Res Rent Roll'!$B34="","",IF(Rents!FA$3&lt;'Res Rent Roll'!$J34,'Res Rent Roll'!$H34*'Res Rent Roll'!$C34*(1+'Property Summary'!$L$18)^(Rents!FA$2-1),'Res Rent Roll'!$I34*'Res Rent Roll'!$C34*(1+'Property Summary'!$L$18)^(Rents!FA$2-1)))</f>
        <v/>
      </c>
      <c r="FB34" s="47" t="str">
        <f>IF('Res Rent Roll'!$B34="","",IF(Rents!FB$3&lt;'Res Rent Roll'!$J34,'Res Rent Roll'!$H34*'Res Rent Roll'!$C34*(1+'Property Summary'!$L$18)^(Rents!FB$2-1),'Res Rent Roll'!$I34*'Res Rent Roll'!$C34*(1+'Property Summary'!$L$18)^(Rents!FB$2-1)))</f>
        <v/>
      </c>
      <c r="FC34" s="47" t="str">
        <f>IF('Res Rent Roll'!$B34="","",IF(Rents!FC$3&lt;'Res Rent Roll'!$J34,'Res Rent Roll'!$H34*'Res Rent Roll'!$C34*(1+'Property Summary'!$L$18)^(Rents!FC$2-1),'Res Rent Roll'!$I34*'Res Rent Roll'!$C34*(1+'Property Summary'!$L$18)^(Rents!FC$2-1)))</f>
        <v/>
      </c>
      <c r="FD34" s="47" t="str">
        <f>IF('Res Rent Roll'!$B34="","",IF(Rents!FD$3&lt;'Res Rent Roll'!$J34,'Res Rent Roll'!$H34*'Res Rent Roll'!$C34*(1+'Property Summary'!$L$18)^(Rents!FD$2-1),'Res Rent Roll'!$I34*'Res Rent Roll'!$C34*(1+'Property Summary'!$L$18)^(Rents!FD$2-1)))</f>
        <v/>
      </c>
      <c r="FE34" s="47" t="str">
        <f>IF('Res Rent Roll'!$B34="","",IF(Rents!FE$3&lt;'Res Rent Roll'!$J34,'Res Rent Roll'!$H34*'Res Rent Roll'!$C34*(1+'Property Summary'!$L$18)^(Rents!FE$2-1),'Res Rent Roll'!$I34*'Res Rent Roll'!$C34*(1+'Property Summary'!$L$18)^(Rents!FE$2-1)))</f>
        <v/>
      </c>
      <c r="FF34" s="47" t="str">
        <f>IF('Res Rent Roll'!$B34="","",IF(Rents!FF$3&lt;'Res Rent Roll'!$J34,'Res Rent Roll'!$H34*'Res Rent Roll'!$C34*(1+'Property Summary'!$L$18)^(Rents!FF$2-1),'Res Rent Roll'!$I34*'Res Rent Roll'!$C34*(1+'Property Summary'!$L$18)^(Rents!FF$2-1)))</f>
        <v/>
      </c>
      <c r="FG34" s="47" t="str">
        <f>IF('Res Rent Roll'!$B34="","",IF(Rents!FG$3&lt;'Res Rent Roll'!$J34,'Res Rent Roll'!$H34*'Res Rent Roll'!$C34*(1+'Property Summary'!$L$18)^(Rents!FG$2-1),'Res Rent Roll'!$I34*'Res Rent Roll'!$C34*(1+'Property Summary'!$L$18)^(Rents!FG$2-1)))</f>
        <v/>
      </c>
      <c r="FH34" s="47" t="str">
        <f>IF('Res Rent Roll'!$B34="","",IF(Rents!FH$3&lt;'Res Rent Roll'!$J34,'Res Rent Roll'!$H34*'Res Rent Roll'!$C34*(1+'Property Summary'!$L$18)^(Rents!FH$2-1),'Res Rent Roll'!$I34*'Res Rent Roll'!$C34*(1+'Property Summary'!$L$18)^(Rents!FH$2-1)))</f>
        <v/>
      </c>
      <c r="FI34" s="47" t="str">
        <f>IF('Res Rent Roll'!$B34="","",IF(Rents!FI$3&lt;'Res Rent Roll'!$J34,'Res Rent Roll'!$H34*'Res Rent Roll'!$C34*(1+'Property Summary'!$L$18)^(Rents!FI$2-1),'Res Rent Roll'!$I34*'Res Rent Roll'!$C34*(1+'Property Summary'!$L$18)^(Rents!FI$2-1)))</f>
        <v/>
      </c>
      <c r="FJ34" s="47" t="str">
        <f>IF('Res Rent Roll'!$B34="","",IF(Rents!FJ$3&lt;'Res Rent Roll'!$J34,'Res Rent Roll'!$H34*'Res Rent Roll'!$C34*(1+'Property Summary'!$L$18)^(Rents!FJ$2-1),'Res Rent Roll'!$I34*'Res Rent Roll'!$C34*(1+'Property Summary'!$L$18)^(Rents!FJ$2-1)))</f>
        <v/>
      </c>
      <c r="FK34" s="47" t="str">
        <f>IF('Res Rent Roll'!$B34="","",IF(Rents!FK$3&lt;'Res Rent Roll'!$J34,'Res Rent Roll'!$H34*'Res Rent Roll'!$C34*(1+'Property Summary'!$L$18)^(Rents!FK$2-1),'Res Rent Roll'!$I34*'Res Rent Roll'!$C34*(1+'Property Summary'!$L$18)^(Rents!FK$2-1)))</f>
        <v/>
      </c>
      <c r="FL34" s="47" t="str">
        <f>IF('Res Rent Roll'!$B34="","",IF(Rents!FL$3&lt;'Res Rent Roll'!$J34,'Res Rent Roll'!$H34*'Res Rent Roll'!$C34*(1+'Property Summary'!$L$18)^(Rents!FL$2-1),'Res Rent Roll'!$I34*'Res Rent Roll'!$C34*(1+'Property Summary'!$L$18)^(Rents!FL$2-1)))</f>
        <v/>
      </c>
      <c r="FM34" s="47" t="str">
        <f>IF('Res Rent Roll'!$B34="","",IF(Rents!FM$3&lt;'Res Rent Roll'!$J34,'Res Rent Roll'!$H34*'Res Rent Roll'!$C34*(1+'Property Summary'!$L$18)^(Rents!FM$2-1),'Res Rent Roll'!$I34*'Res Rent Roll'!$C34*(1+'Property Summary'!$L$18)^(Rents!FM$2-1)))</f>
        <v/>
      </c>
      <c r="FN34" s="47" t="str">
        <f>IF('Res Rent Roll'!$B34="","",IF(Rents!FN$3&lt;'Res Rent Roll'!$J34,'Res Rent Roll'!$H34*'Res Rent Roll'!$C34*(1+'Property Summary'!$L$18)^(Rents!FN$2-1),'Res Rent Roll'!$I34*'Res Rent Roll'!$C34*(1+'Property Summary'!$L$18)^(Rents!FN$2-1)))</f>
        <v/>
      </c>
      <c r="FO34" s="47" t="str">
        <f>IF('Res Rent Roll'!$B34="","",IF(Rents!FO$3&lt;'Res Rent Roll'!$J34,'Res Rent Roll'!$H34*'Res Rent Roll'!$C34*(1+'Property Summary'!$L$18)^(Rents!FO$2-1),'Res Rent Roll'!$I34*'Res Rent Roll'!$C34*(1+'Property Summary'!$L$18)^(Rents!FO$2-1)))</f>
        <v/>
      </c>
      <c r="FP34" s="47" t="str">
        <f>IF('Res Rent Roll'!$B34="","",IF(Rents!FP$3&lt;'Res Rent Roll'!$J34,'Res Rent Roll'!$H34*'Res Rent Roll'!$C34*(1+'Property Summary'!$L$18)^(Rents!FP$2-1),'Res Rent Roll'!$I34*'Res Rent Roll'!$C34*(1+'Property Summary'!$L$18)^(Rents!FP$2-1)))</f>
        <v/>
      </c>
      <c r="FQ34" s="47" t="str">
        <f>IF('Res Rent Roll'!$B34="","",IF(Rents!FQ$3&lt;'Res Rent Roll'!$J34,'Res Rent Roll'!$H34*'Res Rent Roll'!$C34*(1+'Property Summary'!$L$18)^(Rents!FQ$2-1),'Res Rent Roll'!$I34*'Res Rent Roll'!$C34*(1+'Property Summary'!$L$18)^(Rents!FQ$2-1)))</f>
        <v/>
      </c>
      <c r="FR34" s="47" t="str">
        <f>IF('Res Rent Roll'!$B34="","",IF(Rents!FR$3&lt;'Res Rent Roll'!$J34,'Res Rent Roll'!$H34*'Res Rent Roll'!$C34*(1+'Property Summary'!$L$18)^(Rents!FR$2-1),'Res Rent Roll'!$I34*'Res Rent Roll'!$C34*(1+'Property Summary'!$L$18)^(Rents!FR$2-1)))</f>
        <v/>
      </c>
      <c r="FS34" s="47" t="str">
        <f>IF('Res Rent Roll'!$B34="","",IF(Rents!FS$3&lt;'Res Rent Roll'!$J34,'Res Rent Roll'!$H34*'Res Rent Roll'!$C34*(1+'Property Summary'!$L$18)^(Rents!FS$2-1),'Res Rent Roll'!$I34*'Res Rent Roll'!$C34*(1+'Property Summary'!$L$18)^(Rents!FS$2-1)))</f>
        <v/>
      </c>
      <c r="FT34" s="47" t="str">
        <f>IF('Res Rent Roll'!$B34="","",IF(Rents!FT$3&lt;'Res Rent Roll'!$J34,'Res Rent Roll'!$H34*'Res Rent Roll'!$C34*(1+'Property Summary'!$L$18)^(Rents!FT$2-1),'Res Rent Roll'!$I34*'Res Rent Roll'!$C34*(1+'Property Summary'!$L$18)^(Rents!FT$2-1)))</f>
        <v/>
      </c>
      <c r="FU34" s="47" t="str">
        <f>IF('Res Rent Roll'!$B34="","",IF(Rents!FU$3&lt;'Res Rent Roll'!$J34,'Res Rent Roll'!$H34*'Res Rent Roll'!$C34*(1+'Property Summary'!$L$18)^(Rents!FU$2-1),'Res Rent Roll'!$I34*'Res Rent Roll'!$C34*(1+'Property Summary'!$L$18)^(Rents!FU$2-1)))</f>
        <v/>
      </c>
      <c r="FV34" s="47" t="str">
        <f>IF('Res Rent Roll'!$B34="","",IF(Rents!FV$3&lt;'Res Rent Roll'!$J34,'Res Rent Roll'!$H34*'Res Rent Roll'!$C34*(1+'Property Summary'!$L$18)^(Rents!FV$2-1),'Res Rent Roll'!$I34*'Res Rent Roll'!$C34*(1+'Property Summary'!$L$18)^(Rents!FV$2-1)))</f>
        <v/>
      </c>
      <c r="FW34" s="47" t="str">
        <f>IF('Res Rent Roll'!$B34="","",IF(Rents!FW$3&lt;'Res Rent Roll'!$J34,'Res Rent Roll'!$H34*'Res Rent Roll'!$C34*(1+'Property Summary'!$L$18)^(Rents!FW$2-1),'Res Rent Roll'!$I34*'Res Rent Roll'!$C34*(1+'Property Summary'!$L$18)^(Rents!FW$2-1)))</f>
        <v/>
      </c>
      <c r="FX34" s="47" t="str">
        <f>IF('Res Rent Roll'!$B34="","",IF(Rents!FX$3&lt;'Res Rent Roll'!$J34,'Res Rent Roll'!$H34*'Res Rent Roll'!$C34*(1+'Property Summary'!$L$18)^(Rents!FX$2-1),'Res Rent Roll'!$I34*'Res Rent Roll'!$C34*(1+'Property Summary'!$L$18)^(Rents!FX$2-1)))</f>
        <v/>
      </c>
      <c r="FY34" s="47" t="str">
        <f>IF('Res Rent Roll'!$B34="","",IF(Rents!FY$3&lt;'Res Rent Roll'!$J34,'Res Rent Roll'!$H34*'Res Rent Roll'!$C34*(1+'Property Summary'!$L$18)^(Rents!FY$2-1),'Res Rent Roll'!$I34*'Res Rent Roll'!$C34*(1+'Property Summary'!$L$18)^(Rents!FY$2-1)))</f>
        <v/>
      </c>
      <c r="FZ34" s="47" t="str">
        <f>IF('Res Rent Roll'!$B34="","",IF(Rents!FZ$3&lt;'Res Rent Roll'!$J34,'Res Rent Roll'!$H34*'Res Rent Roll'!$C34*(1+'Property Summary'!$L$18)^(Rents!FZ$2-1),'Res Rent Roll'!$I34*'Res Rent Roll'!$C34*(1+'Property Summary'!$L$18)^(Rents!FZ$2-1)))</f>
        <v/>
      </c>
      <c r="GA34" s="48" t="str">
        <f>IF('Res Rent Roll'!$B34="","",IF(Rents!GA$3&lt;'Res Rent Roll'!$J34,'Res Rent Roll'!$H34*'Res Rent Roll'!$C34*(1+'Property Summary'!$L$18)^(Rents!GA$2-1),'Res Rent Roll'!$I34*'Res Rent Roll'!$C34*(1+'Property Summary'!$L$18)^(Rents!GA$2-1)))</f>
        <v/>
      </c>
    </row>
    <row r="35" spans="2:183" x14ac:dyDescent="0.3">
      <c r="B35" s="42" t="str">
        <f>IF('Res Rent Roll'!$B35="","",'Res Rent Roll'!$B35)</f>
        <v/>
      </c>
      <c r="C35" s="43"/>
      <c r="D35" s="47" t="str">
        <f>IF('Res Rent Roll'!$B35="","",IF(Rents!D$3&lt;'Res Rent Roll'!$J35,'Res Rent Roll'!$H35*'Res Rent Roll'!$C35*(1+'Property Summary'!$L$18)^(Rents!D$2-1),'Res Rent Roll'!$I35*'Res Rent Roll'!$C35*(1+'Property Summary'!$L$18)^(Rents!D$2-1)))</f>
        <v/>
      </c>
      <c r="E35" s="47" t="str">
        <f>IF('Res Rent Roll'!$B35="","",IF(Rents!E$3&lt;'Res Rent Roll'!$J35,'Res Rent Roll'!$H35*'Res Rent Roll'!$C35*(1+'Property Summary'!$L$18)^(Rents!E$2-1),'Res Rent Roll'!$I35*'Res Rent Roll'!$C35*(1+'Property Summary'!$L$18)^(Rents!E$2-1)))</f>
        <v/>
      </c>
      <c r="F35" s="47" t="str">
        <f>IF('Res Rent Roll'!$B35="","",IF(Rents!F$3&lt;'Res Rent Roll'!$J35,'Res Rent Roll'!$H35*'Res Rent Roll'!$C35*(1+'Property Summary'!$L$18)^(Rents!F$2-1),'Res Rent Roll'!$I35*'Res Rent Roll'!$C35*(1+'Property Summary'!$L$18)^(Rents!F$2-1)))</f>
        <v/>
      </c>
      <c r="G35" s="47" t="str">
        <f>IF('Res Rent Roll'!$B35="","",IF(Rents!G$3&lt;'Res Rent Roll'!$J35,'Res Rent Roll'!$H35*'Res Rent Roll'!$C35*(1+'Property Summary'!$L$18)^(Rents!G$2-1),'Res Rent Roll'!$I35*'Res Rent Roll'!$C35*(1+'Property Summary'!$L$18)^(Rents!G$2-1)))</f>
        <v/>
      </c>
      <c r="H35" s="47" t="str">
        <f>IF('Res Rent Roll'!$B35="","",IF(Rents!H$3&lt;'Res Rent Roll'!$J35,'Res Rent Roll'!$H35*'Res Rent Roll'!$C35*(1+'Property Summary'!$L$18)^(Rents!H$2-1),'Res Rent Roll'!$I35*'Res Rent Roll'!$C35*(1+'Property Summary'!$L$18)^(Rents!H$2-1)))</f>
        <v/>
      </c>
      <c r="I35" s="47" t="str">
        <f>IF('Res Rent Roll'!$B35="","",IF(Rents!I$3&lt;'Res Rent Roll'!$J35,'Res Rent Roll'!$H35*'Res Rent Roll'!$C35*(1+'Property Summary'!$L$18)^(Rents!I$2-1),'Res Rent Roll'!$I35*'Res Rent Roll'!$C35*(1+'Property Summary'!$L$18)^(Rents!I$2-1)))</f>
        <v/>
      </c>
      <c r="J35" s="47" t="str">
        <f>IF('Res Rent Roll'!$B35="","",IF(Rents!J$3&lt;'Res Rent Roll'!$J35,'Res Rent Roll'!$H35*'Res Rent Roll'!$C35*(1+'Property Summary'!$L$18)^(Rents!J$2-1),'Res Rent Roll'!$I35*'Res Rent Roll'!$C35*(1+'Property Summary'!$L$18)^(Rents!J$2-1)))</f>
        <v/>
      </c>
      <c r="K35" s="47" t="str">
        <f>IF('Res Rent Roll'!$B35="","",IF(Rents!K$3&lt;'Res Rent Roll'!$J35,'Res Rent Roll'!$H35*'Res Rent Roll'!$C35*(1+'Property Summary'!$L$18)^(Rents!K$2-1),'Res Rent Roll'!$I35*'Res Rent Roll'!$C35*(1+'Property Summary'!$L$18)^(Rents!K$2-1)))</f>
        <v/>
      </c>
      <c r="L35" s="47" t="str">
        <f>IF('Res Rent Roll'!$B35="","",IF(Rents!L$3&lt;'Res Rent Roll'!$J35,'Res Rent Roll'!$H35*'Res Rent Roll'!$C35*(1+'Property Summary'!$L$18)^(Rents!L$2-1),'Res Rent Roll'!$I35*'Res Rent Roll'!$C35*(1+'Property Summary'!$L$18)^(Rents!L$2-1)))</f>
        <v/>
      </c>
      <c r="M35" s="47" t="str">
        <f>IF('Res Rent Roll'!$B35="","",IF(Rents!M$3&lt;'Res Rent Roll'!$J35,'Res Rent Roll'!$H35*'Res Rent Roll'!$C35*(1+'Property Summary'!$L$18)^(Rents!M$2-1),'Res Rent Roll'!$I35*'Res Rent Roll'!$C35*(1+'Property Summary'!$L$18)^(Rents!M$2-1)))</f>
        <v/>
      </c>
      <c r="N35" s="47" t="str">
        <f>IF('Res Rent Roll'!$B35="","",IF(Rents!N$3&lt;'Res Rent Roll'!$J35,'Res Rent Roll'!$H35*'Res Rent Roll'!$C35*(1+'Property Summary'!$L$18)^(Rents!N$2-1),'Res Rent Roll'!$I35*'Res Rent Roll'!$C35*(1+'Property Summary'!$L$18)^(Rents!N$2-1)))</f>
        <v/>
      </c>
      <c r="O35" s="47" t="str">
        <f>IF('Res Rent Roll'!$B35="","",IF(Rents!O$3&lt;'Res Rent Roll'!$J35,'Res Rent Roll'!$H35*'Res Rent Roll'!$C35*(1+'Property Summary'!$L$18)^(Rents!O$2-1),'Res Rent Roll'!$I35*'Res Rent Roll'!$C35*(1+'Property Summary'!$L$18)^(Rents!O$2-1)))</f>
        <v/>
      </c>
      <c r="P35" s="47" t="str">
        <f>IF('Res Rent Roll'!$B35="","",IF(Rents!P$3&lt;'Res Rent Roll'!$J35,'Res Rent Roll'!$H35*'Res Rent Roll'!$C35*(1+'Property Summary'!$L$18)^(Rents!P$2-1),'Res Rent Roll'!$I35*'Res Rent Roll'!$C35*(1+'Property Summary'!$L$18)^(Rents!P$2-1)))</f>
        <v/>
      </c>
      <c r="Q35" s="47" t="str">
        <f>IF('Res Rent Roll'!$B35="","",IF(Rents!Q$3&lt;'Res Rent Roll'!$J35,'Res Rent Roll'!$H35*'Res Rent Roll'!$C35*(1+'Property Summary'!$L$18)^(Rents!Q$2-1),'Res Rent Roll'!$I35*'Res Rent Roll'!$C35*(1+'Property Summary'!$L$18)^(Rents!Q$2-1)))</f>
        <v/>
      </c>
      <c r="R35" s="47" t="str">
        <f>IF('Res Rent Roll'!$B35="","",IF(Rents!R$3&lt;'Res Rent Roll'!$J35,'Res Rent Roll'!$H35*'Res Rent Roll'!$C35*(1+'Property Summary'!$L$18)^(Rents!R$2-1),'Res Rent Roll'!$I35*'Res Rent Roll'!$C35*(1+'Property Summary'!$L$18)^(Rents!R$2-1)))</f>
        <v/>
      </c>
      <c r="S35" s="47" t="str">
        <f>IF('Res Rent Roll'!$B35="","",IF(Rents!S$3&lt;'Res Rent Roll'!$J35,'Res Rent Roll'!$H35*'Res Rent Roll'!$C35*(1+'Property Summary'!$L$18)^(Rents!S$2-1),'Res Rent Roll'!$I35*'Res Rent Roll'!$C35*(1+'Property Summary'!$L$18)^(Rents!S$2-1)))</f>
        <v/>
      </c>
      <c r="T35" s="47" t="str">
        <f>IF('Res Rent Roll'!$B35="","",IF(Rents!T$3&lt;'Res Rent Roll'!$J35,'Res Rent Roll'!$H35*'Res Rent Roll'!$C35*(1+'Property Summary'!$L$18)^(Rents!T$2-1),'Res Rent Roll'!$I35*'Res Rent Roll'!$C35*(1+'Property Summary'!$L$18)^(Rents!T$2-1)))</f>
        <v/>
      </c>
      <c r="U35" s="47" t="str">
        <f>IF('Res Rent Roll'!$B35="","",IF(Rents!U$3&lt;'Res Rent Roll'!$J35,'Res Rent Roll'!$H35*'Res Rent Roll'!$C35*(1+'Property Summary'!$L$18)^(Rents!U$2-1),'Res Rent Roll'!$I35*'Res Rent Roll'!$C35*(1+'Property Summary'!$L$18)^(Rents!U$2-1)))</f>
        <v/>
      </c>
      <c r="V35" s="47" t="str">
        <f>IF('Res Rent Roll'!$B35="","",IF(Rents!V$3&lt;'Res Rent Roll'!$J35,'Res Rent Roll'!$H35*'Res Rent Roll'!$C35*(1+'Property Summary'!$L$18)^(Rents!V$2-1),'Res Rent Roll'!$I35*'Res Rent Roll'!$C35*(1+'Property Summary'!$L$18)^(Rents!V$2-1)))</f>
        <v/>
      </c>
      <c r="W35" s="47" t="str">
        <f>IF('Res Rent Roll'!$B35="","",IF(Rents!W$3&lt;'Res Rent Roll'!$J35,'Res Rent Roll'!$H35*'Res Rent Roll'!$C35*(1+'Property Summary'!$L$18)^(Rents!W$2-1),'Res Rent Roll'!$I35*'Res Rent Roll'!$C35*(1+'Property Summary'!$L$18)^(Rents!W$2-1)))</f>
        <v/>
      </c>
      <c r="X35" s="47" t="str">
        <f>IF('Res Rent Roll'!$B35="","",IF(Rents!X$3&lt;'Res Rent Roll'!$J35,'Res Rent Roll'!$H35*'Res Rent Roll'!$C35*(1+'Property Summary'!$L$18)^(Rents!X$2-1),'Res Rent Roll'!$I35*'Res Rent Roll'!$C35*(1+'Property Summary'!$L$18)^(Rents!X$2-1)))</f>
        <v/>
      </c>
      <c r="Y35" s="47" t="str">
        <f>IF('Res Rent Roll'!$B35="","",IF(Rents!Y$3&lt;'Res Rent Roll'!$J35,'Res Rent Roll'!$H35*'Res Rent Roll'!$C35*(1+'Property Summary'!$L$18)^(Rents!Y$2-1),'Res Rent Roll'!$I35*'Res Rent Roll'!$C35*(1+'Property Summary'!$L$18)^(Rents!Y$2-1)))</f>
        <v/>
      </c>
      <c r="Z35" s="47" t="str">
        <f>IF('Res Rent Roll'!$B35="","",IF(Rents!Z$3&lt;'Res Rent Roll'!$J35,'Res Rent Roll'!$H35*'Res Rent Roll'!$C35*(1+'Property Summary'!$L$18)^(Rents!Z$2-1),'Res Rent Roll'!$I35*'Res Rent Roll'!$C35*(1+'Property Summary'!$L$18)^(Rents!Z$2-1)))</f>
        <v/>
      </c>
      <c r="AA35" s="47" t="str">
        <f>IF('Res Rent Roll'!$B35="","",IF(Rents!AA$3&lt;'Res Rent Roll'!$J35,'Res Rent Roll'!$H35*'Res Rent Roll'!$C35*(1+'Property Summary'!$L$18)^(Rents!AA$2-1),'Res Rent Roll'!$I35*'Res Rent Roll'!$C35*(1+'Property Summary'!$L$18)^(Rents!AA$2-1)))</f>
        <v/>
      </c>
      <c r="AB35" s="47" t="str">
        <f>IF('Res Rent Roll'!$B35="","",IF(Rents!AB$3&lt;'Res Rent Roll'!$J35,'Res Rent Roll'!$H35*'Res Rent Roll'!$C35*(1+'Property Summary'!$L$18)^(Rents!AB$2-1),'Res Rent Roll'!$I35*'Res Rent Roll'!$C35*(1+'Property Summary'!$L$18)^(Rents!AB$2-1)))</f>
        <v/>
      </c>
      <c r="AC35" s="47" t="str">
        <f>IF('Res Rent Roll'!$B35="","",IF(Rents!AC$3&lt;'Res Rent Roll'!$J35,'Res Rent Roll'!$H35*'Res Rent Roll'!$C35*(1+'Property Summary'!$L$18)^(Rents!AC$2-1),'Res Rent Roll'!$I35*'Res Rent Roll'!$C35*(1+'Property Summary'!$L$18)^(Rents!AC$2-1)))</f>
        <v/>
      </c>
      <c r="AD35" s="47" t="str">
        <f>IF('Res Rent Roll'!$B35="","",IF(Rents!AD$3&lt;'Res Rent Roll'!$J35,'Res Rent Roll'!$H35*'Res Rent Roll'!$C35*(1+'Property Summary'!$L$18)^(Rents!AD$2-1),'Res Rent Roll'!$I35*'Res Rent Roll'!$C35*(1+'Property Summary'!$L$18)^(Rents!AD$2-1)))</f>
        <v/>
      </c>
      <c r="AE35" s="47" t="str">
        <f>IF('Res Rent Roll'!$B35="","",IF(Rents!AE$3&lt;'Res Rent Roll'!$J35,'Res Rent Roll'!$H35*'Res Rent Roll'!$C35*(1+'Property Summary'!$L$18)^(Rents!AE$2-1),'Res Rent Roll'!$I35*'Res Rent Roll'!$C35*(1+'Property Summary'!$L$18)^(Rents!AE$2-1)))</f>
        <v/>
      </c>
      <c r="AF35" s="47" t="str">
        <f>IF('Res Rent Roll'!$B35="","",IF(Rents!AF$3&lt;'Res Rent Roll'!$J35,'Res Rent Roll'!$H35*'Res Rent Roll'!$C35*(1+'Property Summary'!$L$18)^(Rents!AF$2-1),'Res Rent Roll'!$I35*'Res Rent Roll'!$C35*(1+'Property Summary'!$L$18)^(Rents!AF$2-1)))</f>
        <v/>
      </c>
      <c r="AG35" s="47" t="str">
        <f>IF('Res Rent Roll'!$B35="","",IF(Rents!AG$3&lt;'Res Rent Roll'!$J35,'Res Rent Roll'!$H35*'Res Rent Roll'!$C35*(1+'Property Summary'!$L$18)^(Rents!AG$2-1),'Res Rent Roll'!$I35*'Res Rent Roll'!$C35*(1+'Property Summary'!$L$18)^(Rents!AG$2-1)))</f>
        <v/>
      </c>
      <c r="AH35" s="47" t="str">
        <f>IF('Res Rent Roll'!$B35="","",IF(Rents!AH$3&lt;'Res Rent Roll'!$J35,'Res Rent Roll'!$H35*'Res Rent Roll'!$C35*(1+'Property Summary'!$L$18)^(Rents!AH$2-1),'Res Rent Roll'!$I35*'Res Rent Roll'!$C35*(1+'Property Summary'!$L$18)^(Rents!AH$2-1)))</f>
        <v/>
      </c>
      <c r="AI35" s="47" t="str">
        <f>IF('Res Rent Roll'!$B35="","",IF(Rents!AI$3&lt;'Res Rent Roll'!$J35,'Res Rent Roll'!$H35*'Res Rent Roll'!$C35*(1+'Property Summary'!$L$18)^(Rents!AI$2-1),'Res Rent Roll'!$I35*'Res Rent Roll'!$C35*(1+'Property Summary'!$L$18)^(Rents!AI$2-1)))</f>
        <v/>
      </c>
      <c r="AJ35" s="47" t="str">
        <f>IF('Res Rent Roll'!$B35="","",IF(Rents!AJ$3&lt;'Res Rent Roll'!$J35,'Res Rent Roll'!$H35*'Res Rent Roll'!$C35*(1+'Property Summary'!$L$18)^(Rents!AJ$2-1),'Res Rent Roll'!$I35*'Res Rent Roll'!$C35*(1+'Property Summary'!$L$18)^(Rents!AJ$2-1)))</f>
        <v/>
      </c>
      <c r="AK35" s="47" t="str">
        <f>IF('Res Rent Roll'!$B35="","",IF(Rents!AK$3&lt;'Res Rent Roll'!$J35,'Res Rent Roll'!$H35*'Res Rent Roll'!$C35*(1+'Property Summary'!$L$18)^(Rents!AK$2-1),'Res Rent Roll'!$I35*'Res Rent Roll'!$C35*(1+'Property Summary'!$L$18)^(Rents!AK$2-1)))</f>
        <v/>
      </c>
      <c r="AL35" s="47" t="str">
        <f>IF('Res Rent Roll'!$B35="","",IF(Rents!AL$3&lt;'Res Rent Roll'!$J35,'Res Rent Roll'!$H35*'Res Rent Roll'!$C35*(1+'Property Summary'!$L$18)^(Rents!AL$2-1),'Res Rent Roll'!$I35*'Res Rent Roll'!$C35*(1+'Property Summary'!$L$18)^(Rents!AL$2-1)))</f>
        <v/>
      </c>
      <c r="AM35" s="47" t="str">
        <f>IF('Res Rent Roll'!$B35="","",IF(Rents!AM$3&lt;'Res Rent Roll'!$J35,'Res Rent Roll'!$H35*'Res Rent Roll'!$C35*(1+'Property Summary'!$L$18)^(Rents!AM$2-1),'Res Rent Roll'!$I35*'Res Rent Roll'!$C35*(1+'Property Summary'!$L$18)^(Rents!AM$2-1)))</f>
        <v/>
      </c>
      <c r="AN35" s="47" t="str">
        <f>IF('Res Rent Roll'!$B35="","",IF(Rents!AN$3&lt;'Res Rent Roll'!$J35,'Res Rent Roll'!$H35*'Res Rent Roll'!$C35*(1+'Property Summary'!$L$18)^(Rents!AN$2-1),'Res Rent Roll'!$I35*'Res Rent Roll'!$C35*(1+'Property Summary'!$L$18)^(Rents!AN$2-1)))</f>
        <v/>
      </c>
      <c r="AO35" s="47" t="str">
        <f>IF('Res Rent Roll'!$B35="","",IF(Rents!AO$3&lt;'Res Rent Roll'!$J35,'Res Rent Roll'!$H35*'Res Rent Roll'!$C35*(1+'Property Summary'!$L$18)^(Rents!AO$2-1),'Res Rent Roll'!$I35*'Res Rent Roll'!$C35*(1+'Property Summary'!$L$18)^(Rents!AO$2-1)))</f>
        <v/>
      </c>
      <c r="AP35" s="47" t="str">
        <f>IF('Res Rent Roll'!$B35="","",IF(Rents!AP$3&lt;'Res Rent Roll'!$J35,'Res Rent Roll'!$H35*'Res Rent Roll'!$C35*(1+'Property Summary'!$L$18)^(Rents!AP$2-1),'Res Rent Roll'!$I35*'Res Rent Roll'!$C35*(1+'Property Summary'!$L$18)^(Rents!AP$2-1)))</f>
        <v/>
      </c>
      <c r="AQ35" s="47" t="str">
        <f>IF('Res Rent Roll'!$B35="","",IF(Rents!AQ$3&lt;'Res Rent Roll'!$J35,'Res Rent Roll'!$H35*'Res Rent Roll'!$C35*(1+'Property Summary'!$L$18)^(Rents!AQ$2-1),'Res Rent Roll'!$I35*'Res Rent Roll'!$C35*(1+'Property Summary'!$L$18)^(Rents!AQ$2-1)))</f>
        <v/>
      </c>
      <c r="AR35" s="47" t="str">
        <f>IF('Res Rent Roll'!$B35="","",IF(Rents!AR$3&lt;'Res Rent Roll'!$J35,'Res Rent Roll'!$H35*'Res Rent Roll'!$C35*(1+'Property Summary'!$L$18)^(Rents!AR$2-1),'Res Rent Roll'!$I35*'Res Rent Roll'!$C35*(1+'Property Summary'!$L$18)^(Rents!AR$2-1)))</f>
        <v/>
      </c>
      <c r="AS35" s="47" t="str">
        <f>IF('Res Rent Roll'!$B35="","",IF(Rents!AS$3&lt;'Res Rent Roll'!$J35,'Res Rent Roll'!$H35*'Res Rent Roll'!$C35*(1+'Property Summary'!$L$18)^(Rents!AS$2-1),'Res Rent Roll'!$I35*'Res Rent Roll'!$C35*(1+'Property Summary'!$L$18)^(Rents!AS$2-1)))</f>
        <v/>
      </c>
      <c r="AT35" s="47" t="str">
        <f>IF('Res Rent Roll'!$B35="","",IF(Rents!AT$3&lt;'Res Rent Roll'!$J35,'Res Rent Roll'!$H35*'Res Rent Roll'!$C35*(1+'Property Summary'!$L$18)^(Rents!AT$2-1),'Res Rent Roll'!$I35*'Res Rent Roll'!$C35*(1+'Property Summary'!$L$18)^(Rents!AT$2-1)))</f>
        <v/>
      </c>
      <c r="AU35" s="47" t="str">
        <f>IF('Res Rent Roll'!$B35="","",IF(Rents!AU$3&lt;'Res Rent Roll'!$J35,'Res Rent Roll'!$H35*'Res Rent Roll'!$C35*(1+'Property Summary'!$L$18)^(Rents!AU$2-1),'Res Rent Roll'!$I35*'Res Rent Roll'!$C35*(1+'Property Summary'!$L$18)^(Rents!AU$2-1)))</f>
        <v/>
      </c>
      <c r="AV35" s="47" t="str">
        <f>IF('Res Rent Roll'!$B35="","",IF(Rents!AV$3&lt;'Res Rent Roll'!$J35,'Res Rent Roll'!$H35*'Res Rent Roll'!$C35*(1+'Property Summary'!$L$18)^(Rents!AV$2-1),'Res Rent Roll'!$I35*'Res Rent Roll'!$C35*(1+'Property Summary'!$L$18)^(Rents!AV$2-1)))</f>
        <v/>
      </c>
      <c r="AW35" s="47" t="str">
        <f>IF('Res Rent Roll'!$B35="","",IF(Rents!AW$3&lt;'Res Rent Roll'!$J35,'Res Rent Roll'!$H35*'Res Rent Roll'!$C35*(1+'Property Summary'!$L$18)^(Rents!AW$2-1),'Res Rent Roll'!$I35*'Res Rent Roll'!$C35*(1+'Property Summary'!$L$18)^(Rents!AW$2-1)))</f>
        <v/>
      </c>
      <c r="AX35" s="47" t="str">
        <f>IF('Res Rent Roll'!$B35="","",IF(Rents!AX$3&lt;'Res Rent Roll'!$J35,'Res Rent Roll'!$H35*'Res Rent Roll'!$C35*(1+'Property Summary'!$L$18)^(Rents!AX$2-1),'Res Rent Roll'!$I35*'Res Rent Roll'!$C35*(1+'Property Summary'!$L$18)^(Rents!AX$2-1)))</f>
        <v/>
      </c>
      <c r="AY35" s="47" t="str">
        <f>IF('Res Rent Roll'!$B35="","",IF(Rents!AY$3&lt;'Res Rent Roll'!$J35,'Res Rent Roll'!$H35*'Res Rent Roll'!$C35*(1+'Property Summary'!$L$18)^(Rents!AY$2-1),'Res Rent Roll'!$I35*'Res Rent Roll'!$C35*(1+'Property Summary'!$L$18)^(Rents!AY$2-1)))</f>
        <v/>
      </c>
      <c r="AZ35" s="47" t="str">
        <f>IF('Res Rent Roll'!$B35="","",IF(Rents!AZ$3&lt;'Res Rent Roll'!$J35,'Res Rent Roll'!$H35*'Res Rent Roll'!$C35*(1+'Property Summary'!$L$18)^(Rents!AZ$2-1),'Res Rent Roll'!$I35*'Res Rent Roll'!$C35*(1+'Property Summary'!$L$18)^(Rents!AZ$2-1)))</f>
        <v/>
      </c>
      <c r="BA35" s="47" t="str">
        <f>IF('Res Rent Roll'!$B35="","",IF(Rents!BA$3&lt;'Res Rent Roll'!$J35,'Res Rent Roll'!$H35*'Res Rent Roll'!$C35*(1+'Property Summary'!$L$18)^(Rents!BA$2-1),'Res Rent Roll'!$I35*'Res Rent Roll'!$C35*(1+'Property Summary'!$L$18)^(Rents!BA$2-1)))</f>
        <v/>
      </c>
      <c r="BB35" s="47" t="str">
        <f>IF('Res Rent Roll'!$B35="","",IF(Rents!BB$3&lt;'Res Rent Roll'!$J35,'Res Rent Roll'!$H35*'Res Rent Roll'!$C35*(1+'Property Summary'!$L$18)^(Rents!BB$2-1),'Res Rent Roll'!$I35*'Res Rent Roll'!$C35*(1+'Property Summary'!$L$18)^(Rents!BB$2-1)))</f>
        <v/>
      </c>
      <c r="BC35" s="47" t="str">
        <f>IF('Res Rent Roll'!$B35="","",IF(Rents!BC$3&lt;'Res Rent Roll'!$J35,'Res Rent Roll'!$H35*'Res Rent Roll'!$C35*(1+'Property Summary'!$L$18)^(Rents!BC$2-1),'Res Rent Roll'!$I35*'Res Rent Roll'!$C35*(1+'Property Summary'!$L$18)^(Rents!BC$2-1)))</f>
        <v/>
      </c>
      <c r="BD35" s="47" t="str">
        <f>IF('Res Rent Roll'!$B35="","",IF(Rents!BD$3&lt;'Res Rent Roll'!$J35,'Res Rent Roll'!$H35*'Res Rent Roll'!$C35*(1+'Property Summary'!$L$18)^(Rents!BD$2-1),'Res Rent Roll'!$I35*'Res Rent Roll'!$C35*(1+'Property Summary'!$L$18)^(Rents!BD$2-1)))</f>
        <v/>
      </c>
      <c r="BE35" s="47" t="str">
        <f>IF('Res Rent Roll'!$B35="","",IF(Rents!BE$3&lt;'Res Rent Roll'!$J35,'Res Rent Roll'!$H35*'Res Rent Roll'!$C35*(1+'Property Summary'!$L$18)^(Rents!BE$2-1),'Res Rent Roll'!$I35*'Res Rent Roll'!$C35*(1+'Property Summary'!$L$18)^(Rents!BE$2-1)))</f>
        <v/>
      </c>
      <c r="BF35" s="47" t="str">
        <f>IF('Res Rent Roll'!$B35="","",IF(Rents!BF$3&lt;'Res Rent Roll'!$J35,'Res Rent Roll'!$H35*'Res Rent Roll'!$C35*(1+'Property Summary'!$L$18)^(Rents!BF$2-1),'Res Rent Roll'!$I35*'Res Rent Roll'!$C35*(1+'Property Summary'!$L$18)^(Rents!BF$2-1)))</f>
        <v/>
      </c>
      <c r="BG35" s="47" t="str">
        <f>IF('Res Rent Roll'!$B35="","",IF(Rents!BG$3&lt;'Res Rent Roll'!$J35,'Res Rent Roll'!$H35*'Res Rent Roll'!$C35*(1+'Property Summary'!$L$18)^(Rents!BG$2-1),'Res Rent Roll'!$I35*'Res Rent Roll'!$C35*(1+'Property Summary'!$L$18)^(Rents!BG$2-1)))</f>
        <v/>
      </c>
      <c r="BH35" s="47" t="str">
        <f>IF('Res Rent Roll'!$B35="","",IF(Rents!BH$3&lt;'Res Rent Roll'!$J35,'Res Rent Roll'!$H35*'Res Rent Roll'!$C35*(1+'Property Summary'!$L$18)^(Rents!BH$2-1),'Res Rent Roll'!$I35*'Res Rent Roll'!$C35*(1+'Property Summary'!$L$18)^(Rents!BH$2-1)))</f>
        <v/>
      </c>
      <c r="BI35" s="47" t="str">
        <f>IF('Res Rent Roll'!$B35="","",IF(Rents!BI$3&lt;'Res Rent Roll'!$J35,'Res Rent Roll'!$H35*'Res Rent Roll'!$C35*(1+'Property Summary'!$L$18)^(Rents!BI$2-1),'Res Rent Roll'!$I35*'Res Rent Roll'!$C35*(1+'Property Summary'!$L$18)^(Rents!BI$2-1)))</f>
        <v/>
      </c>
      <c r="BJ35" s="47" t="str">
        <f>IF('Res Rent Roll'!$B35="","",IF(Rents!BJ$3&lt;'Res Rent Roll'!$J35,'Res Rent Roll'!$H35*'Res Rent Roll'!$C35*(1+'Property Summary'!$L$18)^(Rents!BJ$2-1),'Res Rent Roll'!$I35*'Res Rent Roll'!$C35*(1+'Property Summary'!$L$18)^(Rents!BJ$2-1)))</f>
        <v/>
      </c>
      <c r="BK35" s="47" t="str">
        <f>IF('Res Rent Roll'!$B35="","",IF(Rents!BK$3&lt;'Res Rent Roll'!$J35,'Res Rent Roll'!$H35*'Res Rent Roll'!$C35*(1+'Property Summary'!$L$18)^(Rents!BK$2-1),'Res Rent Roll'!$I35*'Res Rent Roll'!$C35*(1+'Property Summary'!$L$18)^(Rents!BK$2-1)))</f>
        <v/>
      </c>
      <c r="BL35" s="47" t="str">
        <f>IF('Res Rent Roll'!$B35="","",IF(Rents!BL$3&lt;'Res Rent Roll'!$J35,'Res Rent Roll'!$H35*'Res Rent Roll'!$C35*(1+'Property Summary'!$L$18)^(Rents!BL$2-1),'Res Rent Roll'!$I35*'Res Rent Roll'!$C35*(1+'Property Summary'!$L$18)^(Rents!BL$2-1)))</f>
        <v/>
      </c>
      <c r="BM35" s="47" t="str">
        <f>IF('Res Rent Roll'!$B35="","",IF(Rents!BM$3&lt;'Res Rent Roll'!$J35,'Res Rent Roll'!$H35*'Res Rent Roll'!$C35*(1+'Property Summary'!$L$18)^(Rents!BM$2-1),'Res Rent Roll'!$I35*'Res Rent Roll'!$C35*(1+'Property Summary'!$L$18)^(Rents!BM$2-1)))</f>
        <v/>
      </c>
      <c r="BN35" s="47" t="str">
        <f>IF('Res Rent Roll'!$B35="","",IF(Rents!BN$3&lt;'Res Rent Roll'!$J35,'Res Rent Roll'!$H35*'Res Rent Roll'!$C35*(1+'Property Summary'!$L$18)^(Rents!BN$2-1),'Res Rent Roll'!$I35*'Res Rent Roll'!$C35*(1+'Property Summary'!$L$18)^(Rents!BN$2-1)))</f>
        <v/>
      </c>
      <c r="BO35" s="47" t="str">
        <f>IF('Res Rent Roll'!$B35="","",IF(Rents!BO$3&lt;'Res Rent Roll'!$J35,'Res Rent Roll'!$H35*'Res Rent Roll'!$C35*(1+'Property Summary'!$L$18)^(Rents!BO$2-1),'Res Rent Roll'!$I35*'Res Rent Roll'!$C35*(1+'Property Summary'!$L$18)^(Rents!BO$2-1)))</f>
        <v/>
      </c>
      <c r="BP35" s="47" t="str">
        <f>IF('Res Rent Roll'!$B35="","",IF(Rents!BP$3&lt;'Res Rent Roll'!$J35,'Res Rent Roll'!$H35*'Res Rent Roll'!$C35*(1+'Property Summary'!$L$18)^(Rents!BP$2-1),'Res Rent Roll'!$I35*'Res Rent Roll'!$C35*(1+'Property Summary'!$L$18)^(Rents!BP$2-1)))</f>
        <v/>
      </c>
      <c r="BQ35" s="47" t="str">
        <f>IF('Res Rent Roll'!$B35="","",IF(Rents!BQ$3&lt;'Res Rent Roll'!$J35,'Res Rent Roll'!$H35*'Res Rent Roll'!$C35*(1+'Property Summary'!$L$18)^(Rents!BQ$2-1),'Res Rent Roll'!$I35*'Res Rent Roll'!$C35*(1+'Property Summary'!$L$18)^(Rents!BQ$2-1)))</f>
        <v/>
      </c>
      <c r="BR35" s="47" t="str">
        <f>IF('Res Rent Roll'!$B35="","",IF(Rents!BR$3&lt;'Res Rent Roll'!$J35,'Res Rent Roll'!$H35*'Res Rent Roll'!$C35*(1+'Property Summary'!$L$18)^(Rents!BR$2-1),'Res Rent Roll'!$I35*'Res Rent Roll'!$C35*(1+'Property Summary'!$L$18)^(Rents!BR$2-1)))</f>
        <v/>
      </c>
      <c r="BS35" s="47" t="str">
        <f>IF('Res Rent Roll'!$B35="","",IF(Rents!BS$3&lt;'Res Rent Roll'!$J35,'Res Rent Roll'!$H35*'Res Rent Roll'!$C35*(1+'Property Summary'!$L$18)^(Rents!BS$2-1),'Res Rent Roll'!$I35*'Res Rent Roll'!$C35*(1+'Property Summary'!$L$18)^(Rents!BS$2-1)))</f>
        <v/>
      </c>
      <c r="BT35" s="47" t="str">
        <f>IF('Res Rent Roll'!$B35="","",IF(Rents!BT$3&lt;'Res Rent Roll'!$J35,'Res Rent Roll'!$H35*'Res Rent Roll'!$C35*(1+'Property Summary'!$L$18)^(Rents!BT$2-1),'Res Rent Roll'!$I35*'Res Rent Roll'!$C35*(1+'Property Summary'!$L$18)^(Rents!BT$2-1)))</f>
        <v/>
      </c>
      <c r="BU35" s="47" t="str">
        <f>IF('Res Rent Roll'!$B35="","",IF(Rents!BU$3&lt;'Res Rent Roll'!$J35,'Res Rent Roll'!$H35*'Res Rent Roll'!$C35*(1+'Property Summary'!$L$18)^(Rents!BU$2-1),'Res Rent Roll'!$I35*'Res Rent Roll'!$C35*(1+'Property Summary'!$L$18)^(Rents!BU$2-1)))</f>
        <v/>
      </c>
      <c r="BV35" s="47" t="str">
        <f>IF('Res Rent Roll'!$B35="","",IF(Rents!BV$3&lt;'Res Rent Roll'!$J35,'Res Rent Roll'!$H35*'Res Rent Roll'!$C35*(1+'Property Summary'!$L$18)^(Rents!BV$2-1),'Res Rent Roll'!$I35*'Res Rent Roll'!$C35*(1+'Property Summary'!$L$18)^(Rents!BV$2-1)))</f>
        <v/>
      </c>
      <c r="BW35" s="47" t="str">
        <f>IF('Res Rent Roll'!$B35="","",IF(Rents!BW$3&lt;'Res Rent Roll'!$J35,'Res Rent Roll'!$H35*'Res Rent Roll'!$C35*(1+'Property Summary'!$L$18)^(Rents!BW$2-1),'Res Rent Roll'!$I35*'Res Rent Roll'!$C35*(1+'Property Summary'!$L$18)^(Rents!BW$2-1)))</f>
        <v/>
      </c>
      <c r="BX35" s="47" t="str">
        <f>IF('Res Rent Roll'!$B35="","",IF(Rents!BX$3&lt;'Res Rent Roll'!$J35,'Res Rent Roll'!$H35*'Res Rent Roll'!$C35*(1+'Property Summary'!$L$18)^(Rents!BX$2-1),'Res Rent Roll'!$I35*'Res Rent Roll'!$C35*(1+'Property Summary'!$L$18)^(Rents!BX$2-1)))</f>
        <v/>
      </c>
      <c r="BY35" s="47" t="str">
        <f>IF('Res Rent Roll'!$B35="","",IF(Rents!BY$3&lt;'Res Rent Roll'!$J35,'Res Rent Roll'!$H35*'Res Rent Roll'!$C35*(1+'Property Summary'!$L$18)^(Rents!BY$2-1),'Res Rent Roll'!$I35*'Res Rent Roll'!$C35*(1+'Property Summary'!$L$18)^(Rents!BY$2-1)))</f>
        <v/>
      </c>
      <c r="BZ35" s="47" t="str">
        <f>IF('Res Rent Roll'!$B35="","",IF(Rents!BZ$3&lt;'Res Rent Roll'!$J35,'Res Rent Roll'!$H35*'Res Rent Roll'!$C35*(1+'Property Summary'!$L$18)^(Rents!BZ$2-1),'Res Rent Roll'!$I35*'Res Rent Roll'!$C35*(1+'Property Summary'!$L$18)^(Rents!BZ$2-1)))</f>
        <v/>
      </c>
      <c r="CA35" s="47" t="str">
        <f>IF('Res Rent Roll'!$B35="","",IF(Rents!CA$3&lt;'Res Rent Roll'!$J35,'Res Rent Roll'!$H35*'Res Rent Roll'!$C35*(1+'Property Summary'!$L$18)^(Rents!CA$2-1),'Res Rent Roll'!$I35*'Res Rent Roll'!$C35*(1+'Property Summary'!$L$18)^(Rents!CA$2-1)))</f>
        <v/>
      </c>
      <c r="CB35" s="47" t="str">
        <f>IF('Res Rent Roll'!$B35="","",IF(Rents!CB$3&lt;'Res Rent Roll'!$J35,'Res Rent Roll'!$H35*'Res Rent Roll'!$C35*(1+'Property Summary'!$L$18)^(Rents!CB$2-1),'Res Rent Roll'!$I35*'Res Rent Roll'!$C35*(1+'Property Summary'!$L$18)^(Rents!CB$2-1)))</f>
        <v/>
      </c>
      <c r="CC35" s="47" t="str">
        <f>IF('Res Rent Roll'!$B35="","",IF(Rents!CC$3&lt;'Res Rent Roll'!$J35,'Res Rent Roll'!$H35*'Res Rent Roll'!$C35*(1+'Property Summary'!$L$18)^(Rents!CC$2-1),'Res Rent Roll'!$I35*'Res Rent Roll'!$C35*(1+'Property Summary'!$L$18)^(Rents!CC$2-1)))</f>
        <v/>
      </c>
      <c r="CD35" s="47" t="str">
        <f>IF('Res Rent Roll'!$B35="","",IF(Rents!CD$3&lt;'Res Rent Roll'!$J35,'Res Rent Roll'!$H35*'Res Rent Roll'!$C35*(1+'Property Summary'!$L$18)^(Rents!CD$2-1),'Res Rent Roll'!$I35*'Res Rent Roll'!$C35*(1+'Property Summary'!$L$18)^(Rents!CD$2-1)))</f>
        <v/>
      </c>
      <c r="CE35" s="47" t="str">
        <f>IF('Res Rent Roll'!$B35="","",IF(Rents!CE$3&lt;'Res Rent Roll'!$J35,'Res Rent Roll'!$H35*'Res Rent Roll'!$C35*(1+'Property Summary'!$L$18)^(Rents!CE$2-1),'Res Rent Roll'!$I35*'Res Rent Roll'!$C35*(1+'Property Summary'!$L$18)^(Rents!CE$2-1)))</f>
        <v/>
      </c>
      <c r="CF35" s="47" t="str">
        <f>IF('Res Rent Roll'!$B35="","",IF(Rents!CF$3&lt;'Res Rent Roll'!$J35,'Res Rent Roll'!$H35*'Res Rent Roll'!$C35*(1+'Property Summary'!$L$18)^(Rents!CF$2-1),'Res Rent Roll'!$I35*'Res Rent Roll'!$C35*(1+'Property Summary'!$L$18)^(Rents!CF$2-1)))</f>
        <v/>
      </c>
      <c r="CG35" s="47" t="str">
        <f>IF('Res Rent Roll'!$B35="","",IF(Rents!CG$3&lt;'Res Rent Roll'!$J35,'Res Rent Roll'!$H35*'Res Rent Roll'!$C35*(1+'Property Summary'!$L$18)^(Rents!CG$2-1),'Res Rent Roll'!$I35*'Res Rent Roll'!$C35*(1+'Property Summary'!$L$18)^(Rents!CG$2-1)))</f>
        <v/>
      </c>
      <c r="CH35" s="47" t="str">
        <f>IF('Res Rent Roll'!$B35="","",IF(Rents!CH$3&lt;'Res Rent Roll'!$J35,'Res Rent Roll'!$H35*'Res Rent Roll'!$C35*(1+'Property Summary'!$L$18)^(Rents!CH$2-1),'Res Rent Roll'!$I35*'Res Rent Roll'!$C35*(1+'Property Summary'!$L$18)^(Rents!CH$2-1)))</f>
        <v/>
      </c>
      <c r="CI35" s="47" t="str">
        <f>IF('Res Rent Roll'!$B35="","",IF(Rents!CI$3&lt;'Res Rent Roll'!$J35,'Res Rent Roll'!$H35*'Res Rent Roll'!$C35*(1+'Property Summary'!$L$18)^(Rents!CI$2-1),'Res Rent Roll'!$I35*'Res Rent Roll'!$C35*(1+'Property Summary'!$L$18)^(Rents!CI$2-1)))</f>
        <v/>
      </c>
      <c r="CJ35" s="47" t="str">
        <f>IF('Res Rent Roll'!$B35="","",IF(Rents!CJ$3&lt;'Res Rent Roll'!$J35,'Res Rent Roll'!$H35*'Res Rent Roll'!$C35*(1+'Property Summary'!$L$18)^(Rents!CJ$2-1),'Res Rent Roll'!$I35*'Res Rent Roll'!$C35*(1+'Property Summary'!$L$18)^(Rents!CJ$2-1)))</f>
        <v/>
      </c>
      <c r="CK35" s="47" t="str">
        <f>IF('Res Rent Roll'!$B35="","",IF(Rents!CK$3&lt;'Res Rent Roll'!$J35,'Res Rent Roll'!$H35*'Res Rent Roll'!$C35*(1+'Property Summary'!$L$18)^(Rents!CK$2-1),'Res Rent Roll'!$I35*'Res Rent Roll'!$C35*(1+'Property Summary'!$L$18)^(Rents!CK$2-1)))</f>
        <v/>
      </c>
      <c r="CL35" s="47" t="str">
        <f>IF('Res Rent Roll'!$B35="","",IF(Rents!CL$3&lt;'Res Rent Roll'!$J35,'Res Rent Roll'!$H35*'Res Rent Roll'!$C35*(1+'Property Summary'!$L$18)^(Rents!CL$2-1),'Res Rent Roll'!$I35*'Res Rent Roll'!$C35*(1+'Property Summary'!$L$18)^(Rents!CL$2-1)))</f>
        <v/>
      </c>
      <c r="CM35" s="47" t="str">
        <f>IF('Res Rent Roll'!$B35="","",IF(Rents!CM$3&lt;'Res Rent Roll'!$J35,'Res Rent Roll'!$H35*'Res Rent Roll'!$C35*(1+'Property Summary'!$L$18)^(Rents!CM$2-1),'Res Rent Roll'!$I35*'Res Rent Roll'!$C35*(1+'Property Summary'!$L$18)^(Rents!CM$2-1)))</f>
        <v/>
      </c>
      <c r="CN35" s="47" t="str">
        <f>IF('Res Rent Roll'!$B35="","",IF(Rents!CN$3&lt;'Res Rent Roll'!$J35,'Res Rent Roll'!$H35*'Res Rent Roll'!$C35*(1+'Property Summary'!$L$18)^(Rents!CN$2-1),'Res Rent Roll'!$I35*'Res Rent Roll'!$C35*(1+'Property Summary'!$L$18)^(Rents!CN$2-1)))</f>
        <v/>
      </c>
      <c r="CO35" s="47" t="str">
        <f>IF('Res Rent Roll'!$B35="","",IF(Rents!CO$3&lt;'Res Rent Roll'!$J35,'Res Rent Roll'!$H35*'Res Rent Roll'!$C35*(1+'Property Summary'!$L$18)^(Rents!CO$2-1),'Res Rent Roll'!$I35*'Res Rent Roll'!$C35*(1+'Property Summary'!$L$18)^(Rents!CO$2-1)))</f>
        <v/>
      </c>
      <c r="CP35" s="47" t="str">
        <f>IF('Res Rent Roll'!$B35="","",IF(Rents!CP$3&lt;'Res Rent Roll'!$J35,'Res Rent Roll'!$H35*'Res Rent Roll'!$C35*(1+'Property Summary'!$L$18)^(Rents!CP$2-1),'Res Rent Roll'!$I35*'Res Rent Roll'!$C35*(1+'Property Summary'!$L$18)^(Rents!CP$2-1)))</f>
        <v/>
      </c>
      <c r="CQ35" s="47" t="str">
        <f>IF('Res Rent Roll'!$B35="","",IF(Rents!CQ$3&lt;'Res Rent Roll'!$J35,'Res Rent Roll'!$H35*'Res Rent Roll'!$C35*(1+'Property Summary'!$L$18)^(Rents!CQ$2-1),'Res Rent Roll'!$I35*'Res Rent Roll'!$C35*(1+'Property Summary'!$L$18)^(Rents!CQ$2-1)))</f>
        <v/>
      </c>
      <c r="CR35" s="47" t="str">
        <f>IF('Res Rent Roll'!$B35="","",IF(Rents!CR$3&lt;'Res Rent Roll'!$J35,'Res Rent Roll'!$H35*'Res Rent Roll'!$C35*(1+'Property Summary'!$L$18)^(Rents!CR$2-1),'Res Rent Roll'!$I35*'Res Rent Roll'!$C35*(1+'Property Summary'!$L$18)^(Rents!CR$2-1)))</f>
        <v/>
      </c>
      <c r="CS35" s="47" t="str">
        <f>IF('Res Rent Roll'!$B35="","",IF(Rents!CS$3&lt;'Res Rent Roll'!$J35,'Res Rent Roll'!$H35*'Res Rent Roll'!$C35*(1+'Property Summary'!$L$18)^(Rents!CS$2-1),'Res Rent Roll'!$I35*'Res Rent Roll'!$C35*(1+'Property Summary'!$L$18)^(Rents!CS$2-1)))</f>
        <v/>
      </c>
      <c r="CT35" s="47" t="str">
        <f>IF('Res Rent Roll'!$B35="","",IF(Rents!CT$3&lt;'Res Rent Roll'!$J35,'Res Rent Roll'!$H35*'Res Rent Roll'!$C35*(1+'Property Summary'!$L$18)^(Rents!CT$2-1),'Res Rent Roll'!$I35*'Res Rent Roll'!$C35*(1+'Property Summary'!$L$18)^(Rents!CT$2-1)))</f>
        <v/>
      </c>
      <c r="CU35" s="47" t="str">
        <f>IF('Res Rent Roll'!$B35="","",IF(Rents!CU$3&lt;'Res Rent Roll'!$J35,'Res Rent Roll'!$H35*'Res Rent Roll'!$C35*(1+'Property Summary'!$L$18)^(Rents!CU$2-1),'Res Rent Roll'!$I35*'Res Rent Roll'!$C35*(1+'Property Summary'!$L$18)^(Rents!CU$2-1)))</f>
        <v/>
      </c>
      <c r="CV35" s="47" t="str">
        <f>IF('Res Rent Roll'!$B35="","",IF(Rents!CV$3&lt;'Res Rent Roll'!$J35,'Res Rent Roll'!$H35*'Res Rent Roll'!$C35*(1+'Property Summary'!$L$18)^(Rents!CV$2-1),'Res Rent Roll'!$I35*'Res Rent Roll'!$C35*(1+'Property Summary'!$L$18)^(Rents!CV$2-1)))</f>
        <v/>
      </c>
      <c r="CW35" s="47" t="str">
        <f>IF('Res Rent Roll'!$B35="","",IF(Rents!CW$3&lt;'Res Rent Roll'!$J35,'Res Rent Roll'!$H35*'Res Rent Roll'!$C35*(1+'Property Summary'!$L$18)^(Rents!CW$2-1),'Res Rent Roll'!$I35*'Res Rent Roll'!$C35*(1+'Property Summary'!$L$18)^(Rents!CW$2-1)))</f>
        <v/>
      </c>
      <c r="CX35" s="47" t="str">
        <f>IF('Res Rent Roll'!$B35="","",IF(Rents!CX$3&lt;'Res Rent Roll'!$J35,'Res Rent Roll'!$H35*'Res Rent Roll'!$C35*(1+'Property Summary'!$L$18)^(Rents!CX$2-1),'Res Rent Roll'!$I35*'Res Rent Roll'!$C35*(1+'Property Summary'!$L$18)^(Rents!CX$2-1)))</f>
        <v/>
      </c>
      <c r="CY35" s="47" t="str">
        <f>IF('Res Rent Roll'!$B35="","",IF(Rents!CY$3&lt;'Res Rent Roll'!$J35,'Res Rent Roll'!$H35*'Res Rent Roll'!$C35*(1+'Property Summary'!$L$18)^(Rents!CY$2-1),'Res Rent Roll'!$I35*'Res Rent Roll'!$C35*(1+'Property Summary'!$L$18)^(Rents!CY$2-1)))</f>
        <v/>
      </c>
      <c r="CZ35" s="47" t="str">
        <f>IF('Res Rent Roll'!$B35="","",IF(Rents!CZ$3&lt;'Res Rent Roll'!$J35,'Res Rent Roll'!$H35*'Res Rent Roll'!$C35*(1+'Property Summary'!$L$18)^(Rents!CZ$2-1),'Res Rent Roll'!$I35*'Res Rent Roll'!$C35*(1+'Property Summary'!$L$18)^(Rents!CZ$2-1)))</f>
        <v/>
      </c>
      <c r="DA35" s="47" t="str">
        <f>IF('Res Rent Roll'!$B35="","",IF(Rents!DA$3&lt;'Res Rent Roll'!$J35,'Res Rent Roll'!$H35*'Res Rent Roll'!$C35*(1+'Property Summary'!$L$18)^(Rents!DA$2-1),'Res Rent Roll'!$I35*'Res Rent Roll'!$C35*(1+'Property Summary'!$L$18)^(Rents!DA$2-1)))</f>
        <v/>
      </c>
      <c r="DB35" s="47" t="str">
        <f>IF('Res Rent Roll'!$B35="","",IF(Rents!DB$3&lt;'Res Rent Roll'!$J35,'Res Rent Roll'!$H35*'Res Rent Roll'!$C35*(1+'Property Summary'!$L$18)^(Rents!DB$2-1),'Res Rent Roll'!$I35*'Res Rent Roll'!$C35*(1+'Property Summary'!$L$18)^(Rents!DB$2-1)))</f>
        <v/>
      </c>
      <c r="DC35" s="47" t="str">
        <f>IF('Res Rent Roll'!$B35="","",IF(Rents!DC$3&lt;'Res Rent Roll'!$J35,'Res Rent Roll'!$H35*'Res Rent Roll'!$C35*(1+'Property Summary'!$L$18)^(Rents!DC$2-1),'Res Rent Roll'!$I35*'Res Rent Roll'!$C35*(1+'Property Summary'!$L$18)^(Rents!DC$2-1)))</f>
        <v/>
      </c>
      <c r="DD35" s="47" t="str">
        <f>IF('Res Rent Roll'!$B35="","",IF(Rents!DD$3&lt;'Res Rent Roll'!$J35,'Res Rent Roll'!$H35*'Res Rent Roll'!$C35*(1+'Property Summary'!$L$18)^(Rents!DD$2-1),'Res Rent Roll'!$I35*'Res Rent Roll'!$C35*(1+'Property Summary'!$L$18)^(Rents!DD$2-1)))</f>
        <v/>
      </c>
      <c r="DE35" s="47" t="str">
        <f>IF('Res Rent Roll'!$B35="","",IF(Rents!DE$3&lt;'Res Rent Roll'!$J35,'Res Rent Roll'!$H35*'Res Rent Roll'!$C35*(1+'Property Summary'!$L$18)^(Rents!DE$2-1),'Res Rent Roll'!$I35*'Res Rent Roll'!$C35*(1+'Property Summary'!$L$18)^(Rents!DE$2-1)))</f>
        <v/>
      </c>
      <c r="DF35" s="47" t="str">
        <f>IF('Res Rent Roll'!$B35="","",IF(Rents!DF$3&lt;'Res Rent Roll'!$J35,'Res Rent Roll'!$H35*'Res Rent Roll'!$C35*(1+'Property Summary'!$L$18)^(Rents!DF$2-1),'Res Rent Roll'!$I35*'Res Rent Roll'!$C35*(1+'Property Summary'!$L$18)^(Rents!DF$2-1)))</f>
        <v/>
      </c>
      <c r="DG35" s="47" t="str">
        <f>IF('Res Rent Roll'!$B35="","",IF(Rents!DG$3&lt;'Res Rent Roll'!$J35,'Res Rent Roll'!$H35*'Res Rent Roll'!$C35*(1+'Property Summary'!$L$18)^(Rents!DG$2-1),'Res Rent Roll'!$I35*'Res Rent Roll'!$C35*(1+'Property Summary'!$L$18)^(Rents!DG$2-1)))</f>
        <v/>
      </c>
      <c r="DH35" s="47" t="str">
        <f>IF('Res Rent Roll'!$B35="","",IF(Rents!DH$3&lt;'Res Rent Roll'!$J35,'Res Rent Roll'!$H35*'Res Rent Roll'!$C35*(1+'Property Summary'!$L$18)^(Rents!DH$2-1),'Res Rent Roll'!$I35*'Res Rent Roll'!$C35*(1+'Property Summary'!$L$18)^(Rents!DH$2-1)))</f>
        <v/>
      </c>
      <c r="DI35" s="47" t="str">
        <f>IF('Res Rent Roll'!$B35="","",IF(Rents!DI$3&lt;'Res Rent Roll'!$J35,'Res Rent Roll'!$H35*'Res Rent Roll'!$C35*(1+'Property Summary'!$L$18)^(Rents!DI$2-1),'Res Rent Roll'!$I35*'Res Rent Roll'!$C35*(1+'Property Summary'!$L$18)^(Rents!DI$2-1)))</f>
        <v/>
      </c>
      <c r="DJ35" s="47" t="str">
        <f>IF('Res Rent Roll'!$B35="","",IF(Rents!DJ$3&lt;'Res Rent Roll'!$J35,'Res Rent Roll'!$H35*'Res Rent Roll'!$C35*(1+'Property Summary'!$L$18)^(Rents!DJ$2-1),'Res Rent Roll'!$I35*'Res Rent Roll'!$C35*(1+'Property Summary'!$L$18)^(Rents!DJ$2-1)))</f>
        <v/>
      </c>
      <c r="DK35" s="47" t="str">
        <f>IF('Res Rent Roll'!$B35="","",IF(Rents!DK$3&lt;'Res Rent Roll'!$J35,'Res Rent Roll'!$H35*'Res Rent Roll'!$C35*(1+'Property Summary'!$L$18)^(Rents!DK$2-1),'Res Rent Roll'!$I35*'Res Rent Roll'!$C35*(1+'Property Summary'!$L$18)^(Rents!DK$2-1)))</f>
        <v/>
      </c>
      <c r="DL35" s="47" t="str">
        <f>IF('Res Rent Roll'!$B35="","",IF(Rents!DL$3&lt;'Res Rent Roll'!$J35,'Res Rent Roll'!$H35*'Res Rent Roll'!$C35*(1+'Property Summary'!$L$18)^(Rents!DL$2-1),'Res Rent Roll'!$I35*'Res Rent Roll'!$C35*(1+'Property Summary'!$L$18)^(Rents!DL$2-1)))</f>
        <v/>
      </c>
      <c r="DM35" s="47" t="str">
        <f>IF('Res Rent Roll'!$B35="","",IF(Rents!DM$3&lt;'Res Rent Roll'!$J35,'Res Rent Roll'!$H35*'Res Rent Roll'!$C35*(1+'Property Summary'!$L$18)^(Rents!DM$2-1),'Res Rent Roll'!$I35*'Res Rent Roll'!$C35*(1+'Property Summary'!$L$18)^(Rents!DM$2-1)))</f>
        <v/>
      </c>
      <c r="DN35" s="47" t="str">
        <f>IF('Res Rent Roll'!$B35="","",IF(Rents!DN$3&lt;'Res Rent Roll'!$J35,'Res Rent Roll'!$H35*'Res Rent Roll'!$C35*(1+'Property Summary'!$L$18)^(Rents!DN$2-1),'Res Rent Roll'!$I35*'Res Rent Roll'!$C35*(1+'Property Summary'!$L$18)^(Rents!DN$2-1)))</f>
        <v/>
      </c>
      <c r="DO35" s="47" t="str">
        <f>IF('Res Rent Roll'!$B35="","",IF(Rents!DO$3&lt;'Res Rent Roll'!$J35,'Res Rent Roll'!$H35*'Res Rent Roll'!$C35*(1+'Property Summary'!$L$18)^(Rents!DO$2-1),'Res Rent Roll'!$I35*'Res Rent Roll'!$C35*(1+'Property Summary'!$L$18)^(Rents!DO$2-1)))</f>
        <v/>
      </c>
      <c r="DP35" s="47" t="str">
        <f>IF('Res Rent Roll'!$B35="","",IF(Rents!DP$3&lt;'Res Rent Roll'!$J35,'Res Rent Roll'!$H35*'Res Rent Roll'!$C35*(1+'Property Summary'!$L$18)^(Rents!DP$2-1),'Res Rent Roll'!$I35*'Res Rent Roll'!$C35*(1+'Property Summary'!$L$18)^(Rents!DP$2-1)))</f>
        <v/>
      </c>
      <c r="DQ35" s="47" t="str">
        <f>IF('Res Rent Roll'!$B35="","",IF(Rents!DQ$3&lt;'Res Rent Roll'!$J35,'Res Rent Roll'!$H35*'Res Rent Roll'!$C35*(1+'Property Summary'!$L$18)^(Rents!DQ$2-1),'Res Rent Roll'!$I35*'Res Rent Roll'!$C35*(1+'Property Summary'!$L$18)^(Rents!DQ$2-1)))</f>
        <v/>
      </c>
      <c r="DR35" s="47" t="str">
        <f>IF('Res Rent Roll'!$B35="","",IF(Rents!DR$3&lt;'Res Rent Roll'!$J35,'Res Rent Roll'!$H35*'Res Rent Roll'!$C35*(1+'Property Summary'!$L$18)^(Rents!DR$2-1),'Res Rent Roll'!$I35*'Res Rent Roll'!$C35*(1+'Property Summary'!$L$18)^(Rents!DR$2-1)))</f>
        <v/>
      </c>
      <c r="DS35" s="47" t="str">
        <f>IF('Res Rent Roll'!$B35="","",IF(Rents!DS$3&lt;'Res Rent Roll'!$J35,'Res Rent Roll'!$H35*'Res Rent Roll'!$C35*(1+'Property Summary'!$L$18)^(Rents!DS$2-1),'Res Rent Roll'!$I35*'Res Rent Roll'!$C35*(1+'Property Summary'!$L$18)^(Rents!DS$2-1)))</f>
        <v/>
      </c>
      <c r="DT35" s="47" t="str">
        <f>IF('Res Rent Roll'!$B35="","",IF(Rents!DT$3&lt;'Res Rent Roll'!$J35,'Res Rent Roll'!$H35*'Res Rent Roll'!$C35*(1+'Property Summary'!$L$18)^(Rents!DT$2-1),'Res Rent Roll'!$I35*'Res Rent Roll'!$C35*(1+'Property Summary'!$L$18)^(Rents!DT$2-1)))</f>
        <v/>
      </c>
      <c r="DU35" s="47" t="str">
        <f>IF('Res Rent Roll'!$B35="","",IF(Rents!DU$3&lt;'Res Rent Roll'!$J35,'Res Rent Roll'!$H35*'Res Rent Roll'!$C35*(1+'Property Summary'!$L$18)^(Rents!DU$2-1),'Res Rent Roll'!$I35*'Res Rent Roll'!$C35*(1+'Property Summary'!$L$18)^(Rents!DU$2-1)))</f>
        <v/>
      </c>
      <c r="DV35" s="47" t="str">
        <f>IF('Res Rent Roll'!$B35="","",IF(Rents!DV$3&lt;'Res Rent Roll'!$J35,'Res Rent Roll'!$H35*'Res Rent Roll'!$C35*(1+'Property Summary'!$L$18)^(Rents!DV$2-1),'Res Rent Roll'!$I35*'Res Rent Roll'!$C35*(1+'Property Summary'!$L$18)^(Rents!DV$2-1)))</f>
        <v/>
      </c>
      <c r="DW35" s="47" t="str">
        <f>IF('Res Rent Roll'!$B35="","",IF(Rents!DW$3&lt;'Res Rent Roll'!$J35,'Res Rent Roll'!$H35*'Res Rent Roll'!$C35*(1+'Property Summary'!$L$18)^(Rents!DW$2-1),'Res Rent Roll'!$I35*'Res Rent Roll'!$C35*(1+'Property Summary'!$L$18)^(Rents!DW$2-1)))</f>
        <v/>
      </c>
      <c r="DX35" s="47" t="str">
        <f>IF('Res Rent Roll'!$B35="","",IF(Rents!DX$3&lt;'Res Rent Roll'!$J35,'Res Rent Roll'!$H35*'Res Rent Roll'!$C35*(1+'Property Summary'!$L$18)^(Rents!DX$2-1),'Res Rent Roll'!$I35*'Res Rent Roll'!$C35*(1+'Property Summary'!$L$18)^(Rents!DX$2-1)))</f>
        <v/>
      </c>
      <c r="DY35" s="47" t="str">
        <f>IF('Res Rent Roll'!$B35="","",IF(Rents!DY$3&lt;'Res Rent Roll'!$J35,'Res Rent Roll'!$H35*'Res Rent Roll'!$C35*(1+'Property Summary'!$L$18)^(Rents!DY$2-1),'Res Rent Roll'!$I35*'Res Rent Roll'!$C35*(1+'Property Summary'!$L$18)^(Rents!DY$2-1)))</f>
        <v/>
      </c>
      <c r="DZ35" s="47" t="str">
        <f>IF('Res Rent Roll'!$B35="","",IF(Rents!DZ$3&lt;'Res Rent Roll'!$J35,'Res Rent Roll'!$H35*'Res Rent Roll'!$C35*(1+'Property Summary'!$L$18)^(Rents!DZ$2-1),'Res Rent Roll'!$I35*'Res Rent Roll'!$C35*(1+'Property Summary'!$L$18)^(Rents!DZ$2-1)))</f>
        <v/>
      </c>
      <c r="EA35" s="47" t="str">
        <f>IF('Res Rent Roll'!$B35="","",IF(Rents!EA$3&lt;'Res Rent Roll'!$J35,'Res Rent Roll'!$H35*'Res Rent Roll'!$C35*(1+'Property Summary'!$L$18)^(Rents!EA$2-1),'Res Rent Roll'!$I35*'Res Rent Roll'!$C35*(1+'Property Summary'!$L$18)^(Rents!EA$2-1)))</f>
        <v/>
      </c>
      <c r="EB35" s="47" t="str">
        <f>IF('Res Rent Roll'!$B35="","",IF(Rents!EB$3&lt;'Res Rent Roll'!$J35,'Res Rent Roll'!$H35*'Res Rent Roll'!$C35*(1+'Property Summary'!$L$18)^(Rents!EB$2-1),'Res Rent Roll'!$I35*'Res Rent Roll'!$C35*(1+'Property Summary'!$L$18)^(Rents!EB$2-1)))</f>
        <v/>
      </c>
      <c r="EC35" s="47" t="str">
        <f>IF('Res Rent Roll'!$B35="","",IF(Rents!EC$3&lt;'Res Rent Roll'!$J35,'Res Rent Roll'!$H35*'Res Rent Roll'!$C35*(1+'Property Summary'!$L$18)^(Rents!EC$2-1),'Res Rent Roll'!$I35*'Res Rent Roll'!$C35*(1+'Property Summary'!$L$18)^(Rents!EC$2-1)))</f>
        <v/>
      </c>
      <c r="ED35" s="47" t="str">
        <f>IF('Res Rent Roll'!$B35="","",IF(Rents!ED$3&lt;'Res Rent Roll'!$J35,'Res Rent Roll'!$H35*'Res Rent Roll'!$C35*(1+'Property Summary'!$L$18)^(Rents!ED$2-1),'Res Rent Roll'!$I35*'Res Rent Roll'!$C35*(1+'Property Summary'!$L$18)^(Rents!ED$2-1)))</f>
        <v/>
      </c>
      <c r="EE35" s="47" t="str">
        <f>IF('Res Rent Roll'!$B35="","",IF(Rents!EE$3&lt;'Res Rent Roll'!$J35,'Res Rent Roll'!$H35*'Res Rent Roll'!$C35*(1+'Property Summary'!$L$18)^(Rents!EE$2-1),'Res Rent Roll'!$I35*'Res Rent Roll'!$C35*(1+'Property Summary'!$L$18)^(Rents!EE$2-1)))</f>
        <v/>
      </c>
      <c r="EF35" s="47" t="str">
        <f>IF('Res Rent Roll'!$B35="","",IF(Rents!EF$3&lt;'Res Rent Roll'!$J35,'Res Rent Roll'!$H35*'Res Rent Roll'!$C35*(1+'Property Summary'!$L$18)^(Rents!EF$2-1),'Res Rent Roll'!$I35*'Res Rent Roll'!$C35*(1+'Property Summary'!$L$18)^(Rents!EF$2-1)))</f>
        <v/>
      </c>
      <c r="EG35" s="47" t="str">
        <f>IF('Res Rent Roll'!$B35="","",IF(Rents!EG$3&lt;'Res Rent Roll'!$J35,'Res Rent Roll'!$H35*'Res Rent Roll'!$C35*(1+'Property Summary'!$L$18)^(Rents!EG$2-1),'Res Rent Roll'!$I35*'Res Rent Roll'!$C35*(1+'Property Summary'!$L$18)^(Rents!EG$2-1)))</f>
        <v/>
      </c>
      <c r="EH35" s="47" t="str">
        <f>IF('Res Rent Roll'!$B35="","",IF(Rents!EH$3&lt;'Res Rent Roll'!$J35,'Res Rent Roll'!$H35*'Res Rent Roll'!$C35*(1+'Property Summary'!$L$18)^(Rents!EH$2-1),'Res Rent Roll'!$I35*'Res Rent Roll'!$C35*(1+'Property Summary'!$L$18)^(Rents!EH$2-1)))</f>
        <v/>
      </c>
      <c r="EI35" s="47" t="str">
        <f>IF('Res Rent Roll'!$B35="","",IF(Rents!EI$3&lt;'Res Rent Roll'!$J35,'Res Rent Roll'!$H35*'Res Rent Roll'!$C35*(1+'Property Summary'!$L$18)^(Rents!EI$2-1),'Res Rent Roll'!$I35*'Res Rent Roll'!$C35*(1+'Property Summary'!$L$18)^(Rents!EI$2-1)))</f>
        <v/>
      </c>
      <c r="EJ35" s="47" t="str">
        <f>IF('Res Rent Roll'!$B35="","",IF(Rents!EJ$3&lt;'Res Rent Roll'!$J35,'Res Rent Roll'!$H35*'Res Rent Roll'!$C35*(1+'Property Summary'!$L$18)^(Rents!EJ$2-1),'Res Rent Roll'!$I35*'Res Rent Roll'!$C35*(1+'Property Summary'!$L$18)^(Rents!EJ$2-1)))</f>
        <v/>
      </c>
      <c r="EK35" s="47" t="str">
        <f>IF('Res Rent Roll'!$B35="","",IF(Rents!EK$3&lt;'Res Rent Roll'!$J35,'Res Rent Roll'!$H35*'Res Rent Roll'!$C35*(1+'Property Summary'!$L$18)^(Rents!EK$2-1),'Res Rent Roll'!$I35*'Res Rent Roll'!$C35*(1+'Property Summary'!$L$18)^(Rents!EK$2-1)))</f>
        <v/>
      </c>
      <c r="EL35" s="47" t="str">
        <f>IF('Res Rent Roll'!$B35="","",IF(Rents!EL$3&lt;'Res Rent Roll'!$J35,'Res Rent Roll'!$H35*'Res Rent Roll'!$C35*(1+'Property Summary'!$L$18)^(Rents!EL$2-1),'Res Rent Roll'!$I35*'Res Rent Roll'!$C35*(1+'Property Summary'!$L$18)^(Rents!EL$2-1)))</f>
        <v/>
      </c>
      <c r="EM35" s="47" t="str">
        <f>IF('Res Rent Roll'!$B35="","",IF(Rents!EM$3&lt;'Res Rent Roll'!$J35,'Res Rent Roll'!$H35*'Res Rent Roll'!$C35*(1+'Property Summary'!$L$18)^(Rents!EM$2-1),'Res Rent Roll'!$I35*'Res Rent Roll'!$C35*(1+'Property Summary'!$L$18)^(Rents!EM$2-1)))</f>
        <v/>
      </c>
      <c r="EN35" s="47" t="str">
        <f>IF('Res Rent Roll'!$B35="","",IF(Rents!EN$3&lt;'Res Rent Roll'!$J35,'Res Rent Roll'!$H35*'Res Rent Roll'!$C35*(1+'Property Summary'!$L$18)^(Rents!EN$2-1),'Res Rent Roll'!$I35*'Res Rent Roll'!$C35*(1+'Property Summary'!$L$18)^(Rents!EN$2-1)))</f>
        <v/>
      </c>
      <c r="EO35" s="47" t="str">
        <f>IF('Res Rent Roll'!$B35="","",IF(Rents!EO$3&lt;'Res Rent Roll'!$J35,'Res Rent Roll'!$H35*'Res Rent Roll'!$C35*(1+'Property Summary'!$L$18)^(Rents!EO$2-1),'Res Rent Roll'!$I35*'Res Rent Roll'!$C35*(1+'Property Summary'!$L$18)^(Rents!EO$2-1)))</f>
        <v/>
      </c>
      <c r="EP35" s="47" t="str">
        <f>IF('Res Rent Roll'!$B35="","",IF(Rents!EP$3&lt;'Res Rent Roll'!$J35,'Res Rent Roll'!$H35*'Res Rent Roll'!$C35*(1+'Property Summary'!$L$18)^(Rents!EP$2-1),'Res Rent Roll'!$I35*'Res Rent Roll'!$C35*(1+'Property Summary'!$L$18)^(Rents!EP$2-1)))</f>
        <v/>
      </c>
      <c r="EQ35" s="47" t="str">
        <f>IF('Res Rent Roll'!$B35="","",IF(Rents!EQ$3&lt;'Res Rent Roll'!$J35,'Res Rent Roll'!$H35*'Res Rent Roll'!$C35*(1+'Property Summary'!$L$18)^(Rents!EQ$2-1),'Res Rent Roll'!$I35*'Res Rent Roll'!$C35*(1+'Property Summary'!$L$18)^(Rents!EQ$2-1)))</f>
        <v/>
      </c>
      <c r="ER35" s="47" t="str">
        <f>IF('Res Rent Roll'!$B35="","",IF(Rents!ER$3&lt;'Res Rent Roll'!$J35,'Res Rent Roll'!$H35*'Res Rent Roll'!$C35*(1+'Property Summary'!$L$18)^(Rents!ER$2-1),'Res Rent Roll'!$I35*'Res Rent Roll'!$C35*(1+'Property Summary'!$L$18)^(Rents!ER$2-1)))</f>
        <v/>
      </c>
      <c r="ES35" s="47" t="str">
        <f>IF('Res Rent Roll'!$B35="","",IF(Rents!ES$3&lt;'Res Rent Roll'!$J35,'Res Rent Roll'!$H35*'Res Rent Roll'!$C35*(1+'Property Summary'!$L$18)^(Rents!ES$2-1),'Res Rent Roll'!$I35*'Res Rent Roll'!$C35*(1+'Property Summary'!$L$18)^(Rents!ES$2-1)))</f>
        <v/>
      </c>
      <c r="ET35" s="47" t="str">
        <f>IF('Res Rent Roll'!$B35="","",IF(Rents!ET$3&lt;'Res Rent Roll'!$J35,'Res Rent Roll'!$H35*'Res Rent Roll'!$C35*(1+'Property Summary'!$L$18)^(Rents!ET$2-1),'Res Rent Roll'!$I35*'Res Rent Roll'!$C35*(1+'Property Summary'!$L$18)^(Rents!ET$2-1)))</f>
        <v/>
      </c>
      <c r="EU35" s="47" t="str">
        <f>IF('Res Rent Roll'!$B35="","",IF(Rents!EU$3&lt;'Res Rent Roll'!$J35,'Res Rent Roll'!$H35*'Res Rent Roll'!$C35*(1+'Property Summary'!$L$18)^(Rents!EU$2-1),'Res Rent Roll'!$I35*'Res Rent Roll'!$C35*(1+'Property Summary'!$L$18)^(Rents!EU$2-1)))</f>
        <v/>
      </c>
      <c r="EV35" s="47" t="str">
        <f>IF('Res Rent Roll'!$B35="","",IF(Rents!EV$3&lt;'Res Rent Roll'!$J35,'Res Rent Roll'!$H35*'Res Rent Roll'!$C35*(1+'Property Summary'!$L$18)^(Rents!EV$2-1),'Res Rent Roll'!$I35*'Res Rent Roll'!$C35*(1+'Property Summary'!$L$18)^(Rents!EV$2-1)))</f>
        <v/>
      </c>
      <c r="EW35" s="47" t="str">
        <f>IF('Res Rent Roll'!$B35="","",IF(Rents!EW$3&lt;'Res Rent Roll'!$J35,'Res Rent Roll'!$H35*'Res Rent Roll'!$C35*(1+'Property Summary'!$L$18)^(Rents!EW$2-1),'Res Rent Roll'!$I35*'Res Rent Roll'!$C35*(1+'Property Summary'!$L$18)^(Rents!EW$2-1)))</f>
        <v/>
      </c>
      <c r="EX35" s="47" t="str">
        <f>IF('Res Rent Roll'!$B35="","",IF(Rents!EX$3&lt;'Res Rent Roll'!$J35,'Res Rent Roll'!$H35*'Res Rent Roll'!$C35*(1+'Property Summary'!$L$18)^(Rents!EX$2-1),'Res Rent Roll'!$I35*'Res Rent Roll'!$C35*(1+'Property Summary'!$L$18)^(Rents!EX$2-1)))</f>
        <v/>
      </c>
      <c r="EY35" s="47" t="str">
        <f>IF('Res Rent Roll'!$B35="","",IF(Rents!EY$3&lt;'Res Rent Roll'!$J35,'Res Rent Roll'!$H35*'Res Rent Roll'!$C35*(1+'Property Summary'!$L$18)^(Rents!EY$2-1),'Res Rent Roll'!$I35*'Res Rent Roll'!$C35*(1+'Property Summary'!$L$18)^(Rents!EY$2-1)))</f>
        <v/>
      </c>
      <c r="EZ35" s="47" t="str">
        <f>IF('Res Rent Roll'!$B35="","",IF(Rents!EZ$3&lt;'Res Rent Roll'!$J35,'Res Rent Roll'!$H35*'Res Rent Roll'!$C35*(1+'Property Summary'!$L$18)^(Rents!EZ$2-1),'Res Rent Roll'!$I35*'Res Rent Roll'!$C35*(1+'Property Summary'!$L$18)^(Rents!EZ$2-1)))</f>
        <v/>
      </c>
      <c r="FA35" s="47" t="str">
        <f>IF('Res Rent Roll'!$B35="","",IF(Rents!FA$3&lt;'Res Rent Roll'!$J35,'Res Rent Roll'!$H35*'Res Rent Roll'!$C35*(1+'Property Summary'!$L$18)^(Rents!FA$2-1),'Res Rent Roll'!$I35*'Res Rent Roll'!$C35*(1+'Property Summary'!$L$18)^(Rents!FA$2-1)))</f>
        <v/>
      </c>
      <c r="FB35" s="47" t="str">
        <f>IF('Res Rent Roll'!$B35="","",IF(Rents!FB$3&lt;'Res Rent Roll'!$J35,'Res Rent Roll'!$H35*'Res Rent Roll'!$C35*(1+'Property Summary'!$L$18)^(Rents!FB$2-1),'Res Rent Roll'!$I35*'Res Rent Roll'!$C35*(1+'Property Summary'!$L$18)^(Rents!FB$2-1)))</f>
        <v/>
      </c>
      <c r="FC35" s="47" t="str">
        <f>IF('Res Rent Roll'!$B35="","",IF(Rents!FC$3&lt;'Res Rent Roll'!$J35,'Res Rent Roll'!$H35*'Res Rent Roll'!$C35*(1+'Property Summary'!$L$18)^(Rents!FC$2-1),'Res Rent Roll'!$I35*'Res Rent Roll'!$C35*(1+'Property Summary'!$L$18)^(Rents!FC$2-1)))</f>
        <v/>
      </c>
      <c r="FD35" s="47" t="str">
        <f>IF('Res Rent Roll'!$B35="","",IF(Rents!FD$3&lt;'Res Rent Roll'!$J35,'Res Rent Roll'!$H35*'Res Rent Roll'!$C35*(1+'Property Summary'!$L$18)^(Rents!FD$2-1),'Res Rent Roll'!$I35*'Res Rent Roll'!$C35*(1+'Property Summary'!$L$18)^(Rents!FD$2-1)))</f>
        <v/>
      </c>
      <c r="FE35" s="47" t="str">
        <f>IF('Res Rent Roll'!$B35="","",IF(Rents!FE$3&lt;'Res Rent Roll'!$J35,'Res Rent Roll'!$H35*'Res Rent Roll'!$C35*(1+'Property Summary'!$L$18)^(Rents!FE$2-1),'Res Rent Roll'!$I35*'Res Rent Roll'!$C35*(1+'Property Summary'!$L$18)^(Rents!FE$2-1)))</f>
        <v/>
      </c>
      <c r="FF35" s="47" t="str">
        <f>IF('Res Rent Roll'!$B35="","",IF(Rents!FF$3&lt;'Res Rent Roll'!$J35,'Res Rent Roll'!$H35*'Res Rent Roll'!$C35*(1+'Property Summary'!$L$18)^(Rents!FF$2-1),'Res Rent Roll'!$I35*'Res Rent Roll'!$C35*(1+'Property Summary'!$L$18)^(Rents!FF$2-1)))</f>
        <v/>
      </c>
      <c r="FG35" s="47" t="str">
        <f>IF('Res Rent Roll'!$B35="","",IF(Rents!FG$3&lt;'Res Rent Roll'!$J35,'Res Rent Roll'!$H35*'Res Rent Roll'!$C35*(1+'Property Summary'!$L$18)^(Rents!FG$2-1),'Res Rent Roll'!$I35*'Res Rent Roll'!$C35*(1+'Property Summary'!$L$18)^(Rents!FG$2-1)))</f>
        <v/>
      </c>
      <c r="FH35" s="47" t="str">
        <f>IF('Res Rent Roll'!$B35="","",IF(Rents!FH$3&lt;'Res Rent Roll'!$J35,'Res Rent Roll'!$H35*'Res Rent Roll'!$C35*(1+'Property Summary'!$L$18)^(Rents!FH$2-1),'Res Rent Roll'!$I35*'Res Rent Roll'!$C35*(1+'Property Summary'!$L$18)^(Rents!FH$2-1)))</f>
        <v/>
      </c>
      <c r="FI35" s="47" t="str">
        <f>IF('Res Rent Roll'!$B35="","",IF(Rents!FI$3&lt;'Res Rent Roll'!$J35,'Res Rent Roll'!$H35*'Res Rent Roll'!$C35*(1+'Property Summary'!$L$18)^(Rents!FI$2-1),'Res Rent Roll'!$I35*'Res Rent Roll'!$C35*(1+'Property Summary'!$L$18)^(Rents!FI$2-1)))</f>
        <v/>
      </c>
      <c r="FJ35" s="47" t="str">
        <f>IF('Res Rent Roll'!$B35="","",IF(Rents!FJ$3&lt;'Res Rent Roll'!$J35,'Res Rent Roll'!$H35*'Res Rent Roll'!$C35*(1+'Property Summary'!$L$18)^(Rents!FJ$2-1),'Res Rent Roll'!$I35*'Res Rent Roll'!$C35*(1+'Property Summary'!$L$18)^(Rents!FJ$2-1)))</f>
        <v/>
      </c>
      <c r="FK35" s="47" t="str">
        <f>IF('Res Rent Roll'!$B35="","",IF(Rents!FK$3&lt;'Res Rent Roll'!$J35,'Res Rent Roll'!$H35*'Res Rent Roll'!$C35*(1+'Property Summary'!$L$18)^(Rents!FK$2-1),'Res Rent Roll'!$I35*'Res Rent Roll'!$C35*(1+'Property Summary'!$L$18)^(Rents!FK$2-1)))</f>
        <v/>
      </c>
      <c r="FL35" s="47" t="str">
        <f>IF('Res Rent Roll'!$B35="","",IF(Rents!FL$3&lt;'Res Rent Roll'!$J35,'Res Rent Roll'!$H35*'Res Rent Roll'!$C35*(1+'Property Summary'!$L$18)^(Rents!FL$2-1),'Res Rent Roll'!$I35*'Res Rent Roll'!$C35*(1+'Property Summary'!$L$18)^(Rents!FL$2-1)))</f>
        <v/>
      </c>
      <c r="FM35" s="47" t="str">
        <f>IF('Res Rent Roll'!$B35="","",IF(Rents!FM$3&lt;'Res Rent Roll'!$J35,'Res Rent Roll'!$H35*'Res Rent Roll'!$C35*(1+'Property Summary'!$L$18)^(Rents!FM$2-1),'Res Rent Roll'!$I35*'Res Rent Roll'!$C35*(1+'Property Summary'!$L$18)^(Rents!FM$2-1)))</f>
        <v/>
      </c>
      <c r="FN35" s="47" t="str">
        <f>IF('Res Rent Roll'!$B35="","",IF(Rents!FN$3&lt;'Res Rent Roll'!$J35,'Res Rent Roll'!$H35*'Res Rent Roll'!$C35*(1+'Property Summary'!$L$18)^(Rents!FN$2-1),'Res Rent Roll'!$I35*'Res Rent Roll'!$C35*(1+'Property Summary'!$L$18)^(Rents!FN$2-1)))</f>
        <v/>
      </c>
      <c r="FO35" s="47" t="str">
        <f>IF('Res Rent Roll'!$B35="","",IF(Rents!FO$3&lt;'Res Rent Roll'!$J35,'Res Rent Roll'!$H35*'Res Rent Roll'!$C35*(1+'Property Summary'!$L$18)^(Rents!FO$2-1),'Res Rent Roll'!$I35*'Res Rent Roll'!$C35*(1+'Property Summary'!$L$18)^(Rents!FO$2-1)))</f>
        <v/>
      </c>
      <c r="FP35" s="47" t="str">
        <f>IF('Res Rent Roll'!$B35="","",IF(Rents!FP$3&lt;'Res Rent Roll'!$J35,'Res Rent Roll'!$H35*'Res Rent Roll'!$C35*(1+'Property Summary'!$L$18)^(Rents!FP$2-1),'Res Rent Roll'!$I35*'Res Rent Roll'!$C35*(1+'Property Summary'!$L$18)^(Rents!FP$2-1)))</f>
        <v/>
      </c>
      <c r="FQ35" s="47" t="str">
        <f>IF('Res Rent Roll'!$B35="","",IF(Rents!FQ$3&lt;'Res Rent Roll'!$J35,'Res Rent Roll'!$H35*'Res Rent Roll'!$C35*(1+'Property Summary'!$L$18)^(Rents!FQ$2-1),'Res Rent Roll'!$I35*'Res Rent Roll'!$C35*(1+'Property Summary'!$L$18)^(Rents!FQ$2-1)))</f>
        <v/>
      </c>
      <c r="FR35" s="47" t="str">
        <f>IF('Res Rent Roll'!$B35="","",IF(Rents!FR$3&lt;'Res Rent Roll'!$J35,'Res Rent Roll'!$H35*'Res Rent Roll'!$C35*(1+'Property Summary'!$L$18)^(Rents!FR$2-1),'Res Rent Roll'!$I35*'Res Rent Roll'!$C35*(1+'Property Summary'!$L$18)^(Rents!FR$2-1)))</f>
        <v/>
      </c>
      <c r="FS35" s="47" t="str">
        <f>IF('Res Rent Roll'!$B35="","",IF(Rents!FS$3&lt;'Res Rent Roll'!$J35,'Res Rent Roll'!$H35*'Res Rent Roll'!$C35*(1+'Property Summary'!$L$18)^(Rents!FS$2-1),'Res Rent Roll'!$I35*'Res Rent Roll'!$C35*(1+'Property Summary'!$L$18)^(Rents!FS$2-1)))</f>
        <v/>
      </c>
      <c r="FT35" s="47" t="str">
        <f>IF('Res Rent Roll'!$B35="","",IF(Rents!FT$3&lt;'Res Rent Roll'!$J35,'Res Rent Roll'!$H35*'Res Rent Roll'!$C35*(1+'Property Summary'!$L$18)^(Rents!FT$2-1),'Res Rent Roll'!$I35*'Res Rent Roll'!$C35*(1+'Property Summary'!$L$18)^(Rents!FT$2-1)))</f>
        <v/>
      </c>
      <c r="FU35" s="47" t="str">
        <f>IF('Res Rent Roll'!$B35="","",IF(Rents!FU$3&lt;'Res Rent Roll'!$J35,'Res Rent Roll'!$H35*'Res Rent Roll'!$C35*(1+'Property Summary'!$L$18)^(Rents!FU$2-1),'Res Rent Roll'!$I35*'Res Rent Roll'!$C35*(1+'Property Summary'!$L$18)^(Rents!FU$2-1)))</f>
        <v/>
      </c>
      <c r="FV35" s="47" t="str">
        <f>IF('Res Rent Roll'!$B35="","",IF(Rents!FV$3&lt;'Res Rent Roll'!$J35,'Res Rent Roll'!$H35*'Res Rent Roll'!$C35*(1+'Property Summary'!$L$18)^(Rents!FV$2-1),'Res Rent Roll'!$I35*'Res Rent Roll'!$C35*(1+'Property Summary'!$L$18)^(Rents!FV$2-1)))</f>
        <v/>
      </c>
      <c r="FW35" s="47" t="str">
        <f>IF('Res Rent Roll'!$B35="","",IF(Rents!FW$3&lt;'Res Rent Roll'!$J35,'Res Rent Roll'!$H35*'Res Rent Roll'!$C35*(1+'Property Summary'!$L$18)^(Rents!FW$2-1),'Res Rent Roll'!$I35*'Res Rent Roll'!$C35*(1+'Property Summary'!$L$18)^(Rents!FW$2-1)))</f>
        <v/>
      </c>
      <c r="FX35" s="47" t="str">
        <f>IF('Res Rent Roll'!$B35="","",IF(Rents!FX$3&lt;'Res Rent Roll'!$J35,'Res Rent Roll'!$H35*'Res Rent Roll'!$C35*(1+'Property Summary'!$L$18)^(Rents!FX$2-1),'Res Rent Roll'!$I35*'Res Rent Roll'!$C35*(1+'Property Summary'!$L$18)^(Rents!FX$2-1)))</f>
        <v/>
      </c>
      <c r="FY35" s="47" t="str">
        <f>IF('Res Rent Roll'!$B35="","",IF(Rents!FY$3&lt;'Res Rent Roll'!$J35,'Res Rent Roll'!$H35*'Res Rent Roll'!$C35*(1+'Property Summary'!$L$18)^(Rents!FY$2-1),'Res Rent Roll'!$I35*'Res Rent Roll'!$C35*(1+'Property Summary'!$L$18)^(Rents!FY$2-1)))</f>
        <v/>
      </c>
      <c r="FZ35" s="47" t="str">
        <f>IF('Res Rent Roll'!$B35="","",IF(Rents!FZ$3&lt;'Res Rent Roll'!$J35,'Res Rent Roll'!$H35*'Res Rent Roll'!$C35*(1+'Property Summary'!$L$18)^(Rents!FZ$2-1),'Res Rent Roll'!$I35*'Res Rent Roll'!$C35*(1+'Property Summary'!$L$18)^(Rents!FZ$2-1)))</f>
        <v/>
      </c>
      <c r="GA35" s="48" t="str">
        <f>IF('Res Rent Roll'!$B35="","",IF(Rents!GA$3&lt;'Res Rent Roll'!$J35,'Res Rent Roll'!$H35*'Res Rent Roll'!$C35*(1+'Property Summary'!$L$18)^(Rents!GA$2-1),'Res Rent Roll'!$I35*'Res Rent Roll'!$C35*(1+'Property Summary'!$L$18)^(Rents!GA$2-1)))</f>
        <v/>
      </c>
    </row>
    <row r="36" spans="2:183" x14ac:dyDescent="0.3">
      <c r="B36" s="42" t="str">
        <f>IF('Res Rent Roll'!$B36="","",'Res Rent Roll'!$B36)</f>
        <v/>
      </c>
      <c r="C36" s="43"/>
      <c r="D36" s="47" t="str">
        <f>IF('Res Rent Roll'!$B36="","",IF(Rents!D$3&lt;'Res Rent Roll'!$J36,'Res Rent Roll'!$H36*'Res Rent Roll'!$C36*(1+'Property Summary'!$L$18)^(Rents!D$2-1),'Res Rent Roll'!$I36*'Res Rent Roll'!$C36*(1+'Property Summary'!$L$18)^(Rents!D$2-1)))</f>
        <v/>
      </c>
      <c r="E36" s="47" t="str">
        <f>IF('Res Rent Roll'!$B36="","",IF(Rents!E$3&lt;'Res Rent Roll'!$J36,'Res Rent Roll'!$H36*'Res Rent Roll'!$C36*(1+'Property Summary'!$L$18)^(Rents!E$2-1),'Res Rent Roll'!$I36*'Res Rent Roll'!$C36*(1+'Property Summary'!$L$18)^(Rents!E$2-1)))</f>
        <v/>
      </c>
      <c r="F36" s="47" t="str">
        <f>IF('Res Rent Roll'!$B36="","",IF(Rents!F$3&lt;'Res Rent Roll'!$J36,'Res Rent Roll'!$H36*'Res Rent Roll'!$C36*(1+'Property Summary'!$L$18)^(Rents!F$2-1),'Res Rent Roll'!$I36*'Res Rent Roll'!$C36*(1+'Property Summary'!$L$18)^(Rents!F$2-1)))</f>
        <v/>
      </c>
      <c r="G36" s="47" t="str">
        <f>IF('Res Rent Roll'!$B36="","",IF(Rents!G$3&lt;'Res Rent Roll'!$J36,'Res Rent Roll'!$H36*'Res Rent Roll'!$C36*(1+'Property Summary'!$L$18)^(Rents!G$2-1),'Res Rent Roll'!$I36*'Res Rent Roll'!$C36*(1+'Property Summary'!$L$18)^(Rents!G$2-1)))</f>
        <v/>
      </c>
      <c r="H36" s="47" t="str">
        <f>IF('Res Rent Roll'!$B36="","",IF(Rents!H$3&lt;'Res Rent Roll'!$J36,'Res Rent Roll'!$H36*'Res Rent Roll'!$C36*(1+'Property Summary'!$L$18)^(Rents!H$2-1),'Res Rent Roll'!$I36*'Res Rent Roll'!$C36*(1+'Property Summary'!$L$18)^(Rents!H$2-1)))</f>
        <v/>
      </c>
      <c r="I36" s="47" t="str">
        <f>IF('Res Rent Roll'!$B36="","",IF(Rents!I$3&lt;'Res Rent Roll'!$J36,'Res Rent Roll'!$H36*'Res Rent Roll'!$C36*(1+'Property Summary'!$L$18)^(Rents!I$2-1),'Res Rent Roll'!$I36*'Res Rent Roll'!$C36*(1+'Property Summary'!$L$18)^(Rents!I$2-1)))</f>
        <v/>
      </c>
      <c r="J36" s="47" t="str">
        <f>IF('Res Rent Roll'!$B36="","",IF(Rents!J$3&lt;'Res Rent Roll'!$J36,'Res Rent Roll'!$H36*'Res Rent Roll'!$C36*(1+'Property Summary'!$L$18)^(Rents!J$2-1),'Res Rent Roll'!$I36*'Res Rent Roll'!$C36*(1+'Property Summary'!$L$18)^(Rents!J$2-1)))</f>
        <v/>
      </c>
      <c r="K36" s="47" t="str">
        <f>IF('Res Rent Roll'!$B36="","",IF(Rents!K$3&lt;'Res Rent Roll'!$J36,'Res Rent Roll'!$H36*'Res Rent Roll'!$C36*(1+'Property Summary'!$L$18)^(Rents!K$2-1),'Res Rent Roll'!$I36*'Res Rent Roll'!$C36*(1+'Property Summary'!$L$18)^(Rents!K$2-1)))</f>
        <v/>
      </c>
      <c r="L36" s="47" t="str">
        <f>IF('Res Rent Roll'!$B36="","",IF(Rents!L$3&lt;'Res Rent Roll'!$J36,'Res Rent Roll'!$H36*'Res Rent Roll'!$C36*(1+'Property Summary'!$L$18)^(Rents!L$2-1),'Res Rent Roll'!$I36*'Res Rent Roll'!$C36*(1+'Property Summary'!$L$18)^(Rents!L$2-1)))</f>
        <v/>
      </c>
      <c r="M36" s="47" t="str">
        <f>IF('Res Rent Roll'!$B36="","",IF(Rents!M$3&lt;'Res Rent Roll'!$J36,'Res Rent Roll'!$H36*'Res Rent Roll'!$C36*(1+'Property Summary'!$L$18)^(Rents!M$2-1),'Res Rent Roll'!$I36*'Res Rent Roll'!$C36*(1+'Property Summary'!$L$18)^(Rents!M$2-1)))</f>
        <v/>
      </c>
      <c r="N36" s="47" t="str">
        <f>IF('Res Rent Roll'!$B36="","",IF(Rents!N$3&lt;'Res Rent Roll'!$J36,'Res Rent Roll'!$H36*'Res Rent Roll'!$C36*(1+'Property Summary'!$L$18)^(Rents!N$2-1),'Res Rent Roll'!$I36*'Res Rent Roll'!$C36*(1+'Property Summary'!$L$18)^(Rents!N$2-1)))</f>
        <v/>
      </c>
      <c r="O36" s="47" t="str">
        <f>IF('Res Rent Roll'!$B36="","",IF(Rents!O$3&lt;'Res Rent Roll'!$J36,'Res Rent Roll'!$H36*'Res Rent Roll'!$C36*(1+'Property Summary'!$L$18)^(Rents!O$2-1),'Res Rent Roll'!$I36*'Res Rent Roll'!$C36*(1+'Property Summary'!$L$18)^(Rents!O$2-1)))</f>
        <v/>
      </c>
      <c r="P36" s="47" t="str">
        <f>IF('Res Rent Roll'!$B36="","",IF(Rents!P$3&lt;'Res Rent Roll'!$J36,'Res Rent Roll'!$H36*'Res Rent Roll'!$C36*(1+'Property Summary'!$L$18)^(Rents!P$2-1),'Res Rent Roll'!$I36*'Res Rent Roll'!$C36*(1+'Property Summary'!$L$18)^(Rents!P$2-1)))</f>
        <v/>
      </c>
      <c r="Q36" s="47" t="str">
        <f>IF('Res Rent Roll'!$B36="","",IF(Rents!Q$3&lt;'Res Rent Roll'!$J36,'Res Rent Roll'!$H36*'Res Rent Roll'!$C36*(1+'Property Summary'!$L$18)^(Rents!Q$2-1),'Res Rent Roll'!$I36*'Res Rent Roll'!$C36*(1+'Property Summary'!$L$18)^(Rents!Q$2-1)))</f>
        <v/>
      </c>
      <c r="R36" s="47" t="str">
        <f>IF('Res Rent Roll'!$B36="","",IF(Rents!R$3&lt;'Res Rent Roll'!$J36,'Res Rent Roll'!$H36*'Res Rent Roll'!$C36*(1+'Property Summary'!$L$18)^(Rents!R$2-1),'Res Rent Roll'!$I36*'Res Rent Roll'!$C36*(1+'Property Summary'!$L$18)^(Rents!R$2-1)))</f>
        <v/>
      </c>
      <c r="S36" s="47" t="str">
        <f>IF('Res Rent Roll'!$B36="","",IF(Rents!S$3&lt;'Res Rent Roll'!$J36,'Res Rent Roll'!$H36*'Res Rent Roll'!$C36*(1+'Property Summary'!$L$18)^(Rents!S$2-1),'Res Rent Roll'!$I36*'Res Rent Roll'!$C36*(1+'Property Summary'!$L$18)^(Rents!S$2-1)))</f>
        <v/>
      </c>
      <c r="T36" s="47" t="str">
        <f>IF('Res Rent Roll'!$B36="","",IF(Rents!T$3&lt;'Res Rent Roll'!$J36,'Res Rent Roll'!$H36*'Res Rent Roll'!$C36*(1+'Property Summary'!$L$18)^(Rents!T$2-1),'Res Rent Roll'!$I36*'Res Rent Roll'!$C36*(1+'Property Summary'!$L$18)^(Rents!T$2-1)))</f>
        <v/>
      </c>
      <c r="U36" s="47" t="str">
        <f>IF('Res Rent Roll'!$B36="","",IF(Rents!U$3&lt;'Res Rent Roll'!$J36,'Res Rent Roll'!$H36*'Res Rent Roll'!$C36*(1+'Property Summary'!$L$18)^(Rents!U$2-1),'Res Rent Roll'!$I36*'Res Rent Roll'!$C36*(1+'Property Summary'!$L$18)^(Rents!U$2-1)))</f>
        <v/>
      </c>
      <c r="V36" s="47" t="str">
        <f>IF('Res Rent Roll'!$B36="","",IF(Rents!V$3&lt;'Res Rent Roll'!$J36,'Res Rent Roll'!$H36*'Res Rent Roll'!$C36*(1+'Property Summary'!$L$18)^(Rents!V$2-1),'Res Rent Roll'!$I36*'Res Rent Roll'!$C36*(1+'Property Summary'!$L$18)^(Rents!V$2-1)))</f>
        <v/>
      </c>
      <c r="W36" s="47" t="str">
        <f>IF('Res Rent Roll'!$B36="","",IF(Rents!W$3&lt;'Res Rent Roll'!$J36,'Res Rent Roll'!$H36*'Res Rent Roll'!$C36*(1+'Property Summary'!$L$18)^(Rents!W$2-1),'Res Rent Roll'!$I36*'Res Rent Roll'!$C36*(1+'Property Summary'!$L$18)^(Rents!W$2-1)))</f>
        <v/>
      </c>
      <c r="X36" s="47" t="str">
        <f>IF('Res Rent Roll'!$B36="","",IF(Rents!X$3&lt;'Res Rent Roll'!$J36,'Res Rent Roll'!$H36*'Res Rent Roll'!$C36*(1+'Property Summary'!$L$18)^(Rents!X$2-1),'Res Rent Roll'!$I36*'Res Rent Roll'!$C36*(1+'Property Summary'!$L$18)^(Rents!X$2-1)))</f>
        <v/>
      </c>
      <c r="Y36" s="47" t="str">
        <f>IF('Res Rent Roll'!$B36="","",IF(Rents!Y$3&lt;'Res Rent Roll'!$J36,'Res Rent Roll'!$H36*'Res Rent Roll'!$C36*(1+'Property Summary'!$L$18)^(Rents!Y$2-1),'Res Rent Roll'!$I36*'Res Rent Roll'!$C36*(1+'Property Summary'!$L$18)^(Rents!Y$2-1)))</f>
        <v/>
      </c>
      <c r="Z36" s="47" t="str">
        <f>IF('Res Rent Roll'!$B36="","",IF(Rents!Z$3&lt;'Res Rent Roll'!$J36,'Res Rent Roll'!$H36*'Res Rent Roll'!$C36*(1+'Property Summary'!$L$18)^(Rents!Z$2-1),'Res Rent Roll'!$I36*'Res Rent Roll'!$C36*(1+'Property Summary'!$L$18)^(Rents!Z$2-1)))</f>
        <v/>
      </c>
      <c r="AA36" s="47" t="str">
        <f>IF('Res Rent Roll'!$B36="","",IF(Rents!AA$3&lt;'Res Rent Roll'!$J36,'Res Rent Roll'!$H36*'Res Rent Roll'!$C36*(1+'Property Summary'!$L$18)^(Rents!AA$2-1),'Res Rent Roll'!$I36*'Res Rent Roll'!$C36*(1+'Property Summary'!$L$18)^(Rents!AA$2-1)))</f>
        <v/>
      </c>
      <c r="AB36" s="47" t="str">
        <f>IF('Res Rent Roll'!$B36="","",IF(Rents!AB$3&lt;'Res Rent Roll'!$J36,'Res Rent Roll'!$H36*'Res Rent Roll'!$C36*(1+'Property Summary'!$L$18)^(Rents!AB$2-1),'Res Rent Roll'!$I36*'Res Rent Roll'!$C36*(1+'Property Summary'!$L$18)^(Rents!AB$2-1)))</f>
        <v/>
      </c>
      <c r="AC36" s="47" t="str">
        <f>IF('Res Rent Roll'!$B36="","",IF(Rents!AC$3&lt;'Res Rent Roll'!$J36,'Res Rent Roll'!$H36*'Res Rent Roll'!$C36*(1+'Property Summary'!$L$18)^(Rents!AC$2-1),'Res Rent Roll'!$I36*'Res Rent Roll'!$C36*(1+'Property Summary'!$L$18)^(Rents!AC$2-1)))</f>
        <v/>
      </c>
      <c r="AD36" s="47" t="str">
        <f>IF('Res Rent Roll'!$B36="","",IF(Rents!AD$3&lt;'Res Rent Roll'!$J36,'Res Rent Roll'!$H36*'Res Rent Roll'!$C36*(1+'Property Summary'!$L$18)^(Rents!AD$2-1),'Res Rent Roll'!$I36*'Res Rent Roll'!$C36*(1+'Property Summary'!$L$18)^(Rents!AD$2-1)))</f>
        <v/>
      </c>
      <c r="AE36" s="47" t="str">
        <f>IF('Res Rent Roll'!$B36="","",IF(Rents!AE$3&lt;'Res Rent Roll'!$J36,'Res Rent Roll'!$H36*'Res Rent Roll'!$C36*(1+'Property Summary'!$L$18)^(Rents!AE$2-1),'Res Rent Roll'!$I36*'Res Rent Roll'!$C36*(1+'Property Summary'!$L$18)^(Rents!AE$2-1)))</f>
        <v/>
      </c>
      <c r="AF36" s="47" t="str">
        <f>IF('Res Rent Roll'!$B36="","",IF(Rents!AF$3&lt;'Res Rent Roll'!$J36,'Res Rent Roll'!$H36*'Res Rent Roll'!$C36*(1+'Property Summary'!$L$18)^(Rents!AF$2-1),'Res Rent Roll'!$I36*'Res Rent Roll'!$C36*(1+'Property Summary'!$L$18)^(Rents!AF$2-1)))</f>
        <v/>
      </c>
      <c r="AG36" s="47" t="str">
        <f>IF('Res Rent Roll'!$B36="","",IF(Rents!AG$3&lt;'Res Rent Roll'!$J36,'Res Rent Roll'!$H36*'Res Rent Roll'!$C36*(1+'Property Summary'!$L$18)^(Rents!AG$2-1),'Res Rent Roll'!$I36*'Res Rent Roll'!$C36*(1+'Property Summary'!$L$18)^(Rents!AG$2-1)))</f>
        <v/>
      </c>
      <c r="AH36" s="47" t="str">
        <f>IF('Res Rent Roll'!$B36="","",IF(Rents!AH$3&lt;'Res Rent Roll'!$J36,'Res Rent Roll'!$H36*'Res Rent Roll'!$C36*(1+'Property Summary'!$L$18)^(Rents!AH$2-1),'Res Rent Roll'!$I36*'Res Rent Roll'!$C36*(1+'Property Summary'!$L$18)^(Rents!AH$2-1)))</f>
        <v/>
      </c>
      <c r="AI36" s="47" t="str">
        <f>IF('Res Rent Roll'!$B36="","",IF(Rents!AI$3&lt;'Res Rent Roll'!$J36,'Res Rent Roll'!$H36*'Res Rent Roll'!$C36*(1+'Property Summary'!$L$18)^(Rents!AI$2-1),'Res Rent Roll'!$I36*'Res Rent Roll'!$C36*(1+'Property Summary'!$L$18)^(Rents!AI$2-1)))</f>
        <v/>
      </c>
      <c r="AJ36" s="47" t="str">
        <f>IF('Res Rent Roll'!$B36="","",IF(Rents!AJ$3&lt;'Res Rent Roll'!$J36,'Res Rent Roll'!$H36*'Res Rent Roll'!$C36*(1+'Property Summary'!$L$18)^(Rents!AJ$2-1),'Res Rent Roll'!$I36*'Res Rent Roll'!$C36*(1+'Property Summary'!$L$18)^(Rents!AJ$2-1)))</f>
        <v/>
      </c>
      <c r="AK36" s="47" t="str">
        <f>IF('Res Rent Roll'!$B36="","",IF(Rents!AK$3&lt;'Res Rent Roll'!$J36,'Res Rent Roll'!$H36*'Res Rent Roll'!$C36*(1+'Property Summary'!$L$18)^(Rents!AK$2-1),'Res Rent Roll'!$I36*'Res Rent Roll'!$C36*(1+'Property Summary'!$L$18)^(Rents!AK$2-1)))</f>
        <v/>
      </c>
      <c r="AL36" s="47" t="str">
        <f>IF('Res Rent Roll'!$B36="","",IF(Rents!AL$3&lt;'Res Rent Roll'!$J36,'Res Rent Roll'!$H36*'Res Rent Roll'!$C36*(1+'Property Summary'!$L$18)^(Rents!AL$2-1),'Res Rent Roll'!$I36*'Res Rent Roll'!$C36*(1+'Property Summary'!$L$18)^(Rents!AL$2-1)))</f>
        <v/>
      </c>
      <c r="AM36" s="47" t="str">
        <f>IF('Res Rent Roll'!$B36="","",IF(Rents!AM$3&lt;'Res Rent Roll'!$J36,'Res Rent Roll'!$H36*'Res Rent Roll'!$C36*(1+'Property Summary'!$L$18)^(Rents!AM$2-1),'Res Rent Roll'!$I36*'Res Rent Roll'!$C36*(1+'Property Summary'!$L$18)^(Rents!AM$2-1)))</f>
        <v/>
      </c>
      <c r="AN36" s="47" t="str">
        <f>IF('Res Rent Roll'!$B36="","",IF(Rents!AN$3&lt;'Res Rent Roll'!$J36,'Res Rent Roll'!$H36*'Res Rent Roll'!$C36*(1+'Property Summary'!$L$18)^(Rents!AN$2-1),'Res Rent Roll'!$I36*'Res Rent Roll'!$C36*(1+'Property Summary'!$L$18)^(Rents!AN$2-1)))</f>
        <v/>
      </c>
      <c r="AO36" s="47" t="str">
        <f>IF('Res Rent Roll'!$B36="","",IF(Rents!AO$3&lt;'Res Rent Roll'!$J36,'Res Rent Roll'!$H36*'Res Rent Roll'!$C36*(1+'Property Summary'!$L$18)^(Rents!AO$2-1),'Res Rent Roll'!$I36*'Res Rent Roll'!$C36*(1+'Property Summary'!$L$18)^(Rents!AO$2-1)))</f>
        <v/>
      </c>
      <c r="AP36" s="47" t="str">
        <f>IF('Res Rent Roll'!$B36="","",IF(Rents!AP$3&lt;'Res Rent Roll'!$J36,'Res Rent Roll'!$H36*'Res Rent Roll'!$C36*(1+'Property Summary'!$L$18)^(Rents!AP$2-1),'Res Rent Roll'!$I36*'Res Rent Roll'!$C36*(1+'Property Summary'!$L$18)^(Rents!AP$2-1)))</f>
        <v/>
      </c>
      <c r="AQ36" s="47" t="str">
        <f>IF('Res Rent Roll'!$B36="","",IF(Rents!AQ$3&lt;'Res Rent Roll'!$J36,'Res Rent Roll'!$H36*'Res Rent Roll'!$C36*(1+'Property Summary'!$L$18)^(Rents!AQ$2-1),'Res Rent Roll'!$I36*'Res Rent Roll'!$C36*(1+'Property Summary'!$L$18)^(Rents!AQ$2-1)))</f>
        <v/>
      </c>
      <c r="AR36" s="47" t="str">
        <f>IF('Res Rent Roll'!$B36="","",IF(Rents!AR$3&lt;'Res Rent Roll'!$J36,'Res Rent Roll'!$H36*'Res Rent Roll'!$C36*(1+'Property Summary'!$L$18)^(Rents!AR$2-1),'Res Rent Roll'!$I36*'Res Rent Roll'!$C36*(1+'Property Summary'!$L$18)^(Rents!AR$2-1)))</f>
        <v/>
      </c>
      <c r="AS36" s="47" t="str">
        <f>IF('Res Rent Roll'!$B36="","",IF(Rents!AS$3&lt;'Res Rent Roll'!$J36,'Res Rent Roll'!$H36*'Res Rent Roll'!$C36*(1+'Property Summary'!$L$18)^(Rents!AS$2-1),'Res Rent Roll'!$I36*'Res Rent Roll'!$C36*(1+'Property Summary'!$L$18)^(Rents!AS$2-1)))</f>
        <v/>
      </c>
      <c r="AT36" s="47" t="str">
        <f>IF('Res Rent Roll'!$B36="","",IF(Rents!AT$3&lt;'Res Rent Roll'!$J36,'Res Rent Roll'!$H36*'Res Rent Roll'!$C36*(1+'Property Summary'!$L$18)^(Rents!AT$2-1),'Res Rent Roll'!$I36*'Res Rent Roll'!$C36*(1+'Property Summary'!$L$18)^(Rents!AT$2-1)))</f>
        <v/>
      </c>
      <c r="AU36" s="47" t="str">
        <f>IF('Res Rent Roll'!$B36="","",IF(Rents!AU$3&lt;'Res Rent Roll'!$J36,'Res Rent Roll'!$H36*'Res Rent Roll'!$C36*(1+'Property Summary'!$L$18)^(Rents!AU$2-1),'Res Rent Roll'!$I36*'Res Rent Roll'!$C36*(1+'Property Summary'!$L$18)^(Rents!AU$2-1)))</f>
        <v/>
      </c>
      <c r="AV36" s="47" t="str">
        <f>IF('Res Rent Roll'!$B36="","",IF(Rents!AV$3&lt;'Res Rent Roll'!$J36,'Res Rent Roll'!$H36*'Res Rent Roll'!$C36*(1+'Property Summary'!$L$18)^(Rents!AV$2-1),'Res Rent Roll'!$I36*'Res Rent Roll'!$C36*(1+'Property Summary'!$L$18)^(Rents!AV$2-1)))</f>
        <v/>
      </c>
      <c r="AW36" s="47" t="str">
        <f>IF('Res Rent Roll'!$B36="","",IF(Rents!AW$3&lt;'Res Rent Roll'!$J36,'Res Rent Roll'!$H36*'Res Rent Roll'!$C36*(1+'Property Summary'!$L$18)^(Rents!AW$2-1),'Res Rent Roll'!$I36*'Res Rent Roll'!$C36*(1+'Property Summary'!$L$18)^(Rents!AW$2-1)))</f>
        <v/>
      </c>
      <c r="AX36" s="47" t="str">
        <f>IF('Res Rent Roll'!$B36="","",IF(Rents!AX$3&lt;'Res Rent Roll'!$J36,'Res Rent Roll'!$H36*'Res Rent Roll'!$C36*(1+'Property Summary'!$L$18)^(Rents!AX$2-1),'Res Rent Roll'!$I36*'Res Rent Roll'!$C36*(1+'Property Summary'!$L$18)^(Rents!AX$2-1)))</f>
        <v/>
      </c>
      <c r="AY36" s="47" t="str">
        <f>IF('Res Rent Roll'!$B36="","",IF(Rents!AY$3&lt;'Res Rent Roll'!$J36,'Res Rent Roll'!$H36*'Res Rent Roll'!$C36*(1+'Property Summary'!$L$18)^(Rents!AY$2-1),'Res Rent Roll'!$I36*'Res Rent Roll'!$C36*(1+'Property Summary'!$L$18)^(Rents!AY$2-1)))</f>
        <v/>
      </c>
      <c r="AZ36" s="47" t="str">
        <f>IF('Res Rent Roll'!$B36="","",IF(Rents!AZ$3&lt;'Res Rent Roll'!$J36,'Res Rent Roll'!$H36*'Res Rent Roll'!$C36*(1+'Property Summary'!$L$18)^(Rents!AZ$2-1),'Res Rent Roll'!$I36*'Res Rent Roll'!$C36*(1+'Property Summary'!$L$18)^(Rents!AZ$2-1)))</f>
        <v/>
      </c>
      <c r="BA36" s="47" t="str">
        <f>IF('Res Rent Roll'!$B36="","",IF(Rents!BA$3&lt;'Res Rent Roll'!$J36,'Res Rent Roll'!$H36*'Res Rent Roll'!$C36*(1+'Property Summary'!$L$18)^(Rents!BA$2-1),'Res Rent Roll'!$I36*'Res Rent Roll'!$C36*(1+'Property Summary'!$L$18)^(Rents!BA$2-1)))</f>
        <v/>
      </c>
      <c r="BB36" s="47" t="str">
        <f>IF('Res Rent Roll'!$B36="","",IF(Rents!BB$3&lt;'Res Rent Roll'!$J36,'Res Rent Roll'!$H36*'Res Rent Roll'!$C36*(1+'Property Summary'!$L$18)^(Rents!BB$2-1),'Res Rent Roll'!$I36*'Res Rent Roll'!$C36*(1+'Property Summary'!$L$18)^(Rents!BB$2-1)))</f>
        <v/>
      </c>
      <c r="BC36" s="47" t="str">
        <f>IF('Res Rent Roll'!$B36="","",IF(Rents!BC$3&lt;'Res Rent Roll'!$J36,'Res Rent Roll'!$H36*'Res Rent Roll'!$C36*(1+'Property Summary'!$L$18)^(Rents!BC$2-1),'Res Rent Roll'!$I36*'Res Rent Roll'!$C36*(1+'Property Summary'!$L$18)^(Rents!BC$2-1)))</f>
        <v/>
      </c>
      <c r="BD36" s="47" t="str">
        <f>IF('Res Rent Roll'!$B36="","",IF(Rents!BD$3&lt;'Res Rent Roll'!$J36,'Res Rent Roll'!$H36*'Res Rent Roll'!$C36*(1+'Property Summary'!$L$18)^(Rents!BD$2-1),'Res Rent Roll'!$I36*'Res Rent Roll'!$C36*(1+'Property Summary'!$L$18)^(Rents!BD$2-1)))</f>
        <v/>
      </c>
      <c r="BE36" s="47" t="str">
        <f>IF('Res Rent Roll'!$B36="","",IF(Rents!BE$3&lt;'Res Rent Roll'!$J36,'Res Rent Roll'!$H36*'Res Rent Roll'!$C36*(1+'Property Summary'!$L$18)^(Rents!BE$2-1),'Res Rent Roll'!$I36*'Res Rent Roll'!$C36*(1+'Property Summary'!$L$18)^(Rents!BE$2-1)))</f>
        <v/>
      </c>
      <c r="BF36" s="47" t="str">
        <f>IF('Res Rent Roll'!$B36="","",IF(Rents!BF$3&lt;'Res Rent Roll'!$J36,'Res Rent Roll'!$H36*'Res Rent Roll'!$C36*(1+'Property Summary'!$L$18)^(Rents!BF$2-1),'Res Rent Roll'!$I36*'Res Rent Roll'!$C36*(1+'Property Summary'!$L$18)^(Rents!BF$2-1)))</f>
        <v/>
      </c>
      <c r="BG36" s="47" t="str">
        <f>IF('Res Rent Roll'!$B36="","",IF(Rents!BG$3&lt;'Res Rent Roll'!$J36,'Res Rent Roll'!$H36*'Res Rent Roll'!$C36*(1+'Property Summary'!$L$18)^(Rents!BG$2-1),'Res Rent Roll'!$I36*'Res Rent Roll'!$C36*(1+'Property Summary'!$L$18)^(Rents!BG$2-1)))</f>
        <v/>
      </c>
      <c r="BH36" s="47" t="str">
        <f>IF('Res Rent Roll'!$B36="","",IF(Rents!BH$3&lt;'Res Rent Roll'!$J36,'Res Rent Roll'!$H36*'Res Rent Roll'!$C36*(1+'Property Summary'!$L$18)^(Rents!BH$2-1),'Res Rent Roll'!$I36*'Res Rent Roll'!$C36*(1+'Property Summary'!$L$18)^(Rents!BH$2-1)))</f>
        <v/>
      </c>
      <c r="BI36" s="47" t="str">
        <f>IF('Res Rent Roll'!$B36="","",IF(Rents!BI$3&lt;'Res Rent Roll'!$J36,'Res Rent Roll'!$H36*'Res Rent Roll'!$C36*(1+'Property Summary'!$L$18)^(Rents!BI$2-1),'Res Rent Roll'!$I36*'Res Rent Roll'!$C36*(1+'Property Summary'!$L$18)^(Rents!BI$2-1)))</f>
        <v/>
      </c>
      <c r="BJ36" s="47" t="str">
        <f>IF('Res Rent Roll'!$B36="","",IF(Rents!BJ$3&lt;'Res Rent Roll'!$J36,'Res Rent Roll'!$H36*'Res Rent Roll'!$C36*(1+'Property Summary'!$L$18)^(Rents!BJ$2-1),'Res Rent Roll'!$I36*'Res Rent Roll'!$C36*(1+'Property Summary'!$L$18)^(Rents!BJ$2-1)))</f>
        <v/>
      </c>
      <c r="BK36" s="47" t="str">
        <f>IF('Res Rent Roll'!$B36="","",IF(Rents!BK$3&lt;'Res Rent Roll'!$J36,'Res Rent Roll'!$H36*'Res Rent Roll'!$C36*(1+'Property Summary'!$L$18)^(Rents!BK$2-1),'Res Rent Roll'!$I36*'Res Rent Roll'!$C36*(1+'Property Summary'!$L$18)^(Rents!BK$2-1)))</f>
        <v/>
      </c>
      <c r="BL36" s="47" t="str">
        <f>IF('Res Rent Roll'!$B36="","",IF(Rents!BL$3&lt;'Res Rent Roll'!$J36,'Res Rent Roll'!$H36*'Res Rent Roll'!$C36*(1+'Property Summary'!$L$18)^(Rents!BL$2-1),'Res Rent Roll'!$I36*'Res Rent Roll'!$C36*(1+'Property Summary'!$L$18)^(Rents!BL$2-1)))</f>
        <v/>
      </c>
      <c r="BM36" s="47" t="str">
        <f>IF('Res Rent Roll'!$B36="","",IF(Rents!BM$3&lt;'Res Rent Roll'!$J36,'Res Rent Roll'!$H36*'Res Rent Roll'!$C36*(1+'Property Summary'!$L$18)^(Rents!BM$2-1),'Res Rent Roll'!$I36*'Res Rent Roll'!$C36*(1+'Property Summary'!$L$18)^(Rents!BM$2-1)))</f>
        <v/>
      </c>
      <c r="BN36" s="47" t="str">
        <f>IF('Res Rent Roll'!$B36="","",IF(Rents!BN$3&lt;'Res Rent Roll'!$J36,'Res Rent Roll'!$H36*'Res Rent Roll'!$C36*(1+'Property Summary'!$L$18)^(Rents!BN$2-1),'Res Rent Roll'!$I36*'Res Rent Roll'!$C36*(1+'Property Summary'!$L$18)^(Rents!BN$2-1)))</f>
        <v/>
      </c>
      <c r="BO36" s="47" t="str">
        <f>IF('Res Rent Roll'!$B36="","",IF(Rents!BO$3&lt;'Res Rent Roll'!$J36,'Res Rent Roll'!$H36*'Res Rent Roll'!$C36*(1+'Property Summary'!$L$18)^(Rents!BO$2-1),'Res Rent Roll'!$I36*'Res Rent Roll'!$C36*(1+'Property Summary'!$L$18)^(Rents!BO$2-1)))</f>
        <v/>
      </c>
      <c r="BP36" s="47" t="str">
        <f>IF('Res Rent Roll'!$B36="","",IF(Rents!BP$3&lt;'Res Rent Roll'!$J36,'Res Rent Roll'!$H36*'Res Rent Roll'!$C36*(1+'Property Summary'!$L$18)^(Rents!BP$2-1),'Res Rent Roll'!$I36*'Res Rent Roll'!$C36*(1+'Property Summary'!$L$18)^(Rents!BP$2-1)))</f>
        <v/>
      </c>
      <c r="BQ36" s="47" t="str">
        <f>IF('Res Rent Roll'!$B36="","",IF(Rents!BQ$3&lt;'Res Rent Roll'!$J36,'Res Rent Roll'!$H36*'Res Rent Roll'!$C36*(1+'Property Summary'!$L$18)^(Rents!BQ$2-1),'Res Rent Roll'!$I36*'Res Rent Roll'!$C36*(1+'Property Summary'!$L$18)^(Rents!BQ$2-1)))</f>
        <v/>
      </c>
      <c r="BR36" s="47" t="str">
        <f>IF('Res Rent Roll'!$B36="","",IF(Rents!BR$3&lt;'Res Rent Roll'!$J36,'Res Rent Roll'!$H36*'Res Rent Roll'!$C36*(1+'Property Summary'!$L$18)^(Rents!BR$2-1),'Res Rent Roll'!$I36*'Res Rent Roll'!$C36*(1+'Property Summary'!$L$18)^(Rents!BR$2-1)))</f>
        <v/>
      </c>
      <c r="BS36" s="47" t="str">
        <f>IF('Res Rent Roll'!$B36="","",IF(Rents!BS$3&lt;'Res Rent Roll'!$J36,'Res Rent Roll'!$H36*'Res Rent Roll'!$C36*(1+'Property Summary'!$L$18)^(Rents!BS$2-1),'Res Rent Roll'!$I36*'Res Rent Roll'!$C36*(1+'Property Summary'!$L$18)^(Rents!BS$2-1)))</f>
        <v/>
      </c>
      <c r="BT36" s="47" t="str">
        <f>IF('Res Rent Roll'!$B36="","",IF(Rents!BT$3&lt;'Res Rent Roll'!$J36,'Res Rent Roll'!$H36*'Res Rent Roll'!$C36*(1+'Property Summary'!$L$18)^(Rents!BT$2-1),'Res Rent Roll'!$I36*'Res Rent Roll'!$C36*(1+'Property Summary'!$L$18)^(Rents!BT$2-1)))</f>
        <v/>
      </c>
      <c r="BU36" s="47" t="str">
        <f>IF('Res Rent Roll'!$B36="","",IF(Rents!BU$3&lt;'Res Rent Roll'!$J36,'Res Rent Roll'!$H36*'Res Rent Roll'!$C36*(1+'Property Summary'!$L$18)^(Rents!BU$2-1),'Res Rent Roll'!$I36*'Res Rent Roll'!$C36*(1+'Property Summary'!$L$18)^(Rents!BU$2-1)))</f>
        <v/>
      </c>
      <c r="BV36" s="47" t="str">
        <f>IF('Res Rent Roll'!$B36="","",IF(Rents!BV$3&lt;'Res Rent Roll'!$J36,'Res Rent Roll'!$H36*'Res Rent Roll'!$C36*(1+'Property Summary'!$L$18)^(Rents!BV$2-1),'Res Rent Roll'!$I36*'Res Rent Roll'!$C36*(1+'Property Summary'!$L$18)^(Rents!BV$2-1)))</f>
        <v/>
      </c>
      <c r="BW36" s="47" t="str">
        <f>IF('Res Rent Roll'!$B36="","",IF(Rents!BW$3&lt;'Res Rent Roll'!$J36,'Res Rent Roll'!$H36*'Res Rent Roll'!$C36*(1+'Property Summary'!$L$18)^(Rents!BW$2-1),'Res Rent Roll'!$I36*'Res Rent Roll'!$C36*(1+'Property Summary'!$L$18)^(Rents!BW$2-1)))</f>
        <v/>
      </c>
      <c r="BX36" s="47" t="str">
        <f>IF('Res Rent Roll'!$B36="","",IF(Rents!BX$3&lt;'Res Rent Roll'!$J36,'Res Rent Roll'!$H36*'Res Rent Roll'!$C36*(1+'Property Summary'!$L$18)^(Rents!BX$2-1),'Res Rent Roll'!$I36*'Res Rent Roll'!$C36*(1+'Property Summary'!$L$18)^(Rents!BX$2-1)))</f>
        <v/>
      </c>
      <c r="BY36" s="47" t="str">
        <f>IF('Res Rent Roll'!$B36="","",IF(Rents!BY$3&lt;'Res Rent Roll'!$J36,'Res Rent Roll'!$H36*'Res Rent Roll'!$C36*(1+'Property Summary'!$L$18)^(Rents!BY$2-1),'Res Rent Roll'!$I36*'Res Rent Roll'!$C36*(1+'Property Summary'!$L$18)^(Rents!BY$2-1)))</f>
        <v/>
      </c>
      <c r="BZ36" s="47" t="str">
        <f>IF('Res Rent Roll'!$B36="","",IF(Rents!BZ$3&lt;'Res Rent Roll'!$J36,'Res Rent Roll'!$H36*'Res Rent Roll'!$C36*(1+'Property Summary'!$L$18)^(Rents!BZ$2-1),'Res Rent Roll'!$I36*'Res Rent Roll'!$C36*(1+'Property Summary'!$L$18)^(Rents!BZ$2-1)))</f>
        <v/>
      </c>
      <c r="CA36" s="47" t="str">
        <f>IF('Res Rent Roll'!$B36="","",IF(Rents!CA$3&lt;'Res Rent Roll'!$J36,'Res Rent Roll'!$H36*'Res Rent Roll'!$C36*(1+'Property Summary'!$L$18)^(Rents!CA$2-1),'Res Rent Roll'!$I36*'Res Rent Roll'!$C36*(1+'Property Summary'!$L$18)^(Rents!CA$2-1)))</f>
        <v/>
      </c>
      <c r="CB36" s="47" t="str">
        <f>IF('Res Rent Roll'!$B36="","",IF(Rents!CB$3&lt;'Res Rent Roll'!$J36,'Res Rent Roll'!$H36*'Res Rent Roll'!$C36*(1+'Property Summary'!$L$18)^(Rents!CB$2-1),'Res Rent Roll'!$I36*'Res Rent Roll'!$C36*(1+'Property Summary'!$L$18)^(Rents!CB$2-1)))</f>
        <v/>
      </c>
      <c r="CC36" s="47" t="str">
        <f>IF('Res Rent Roll'!$B36="","",IF(Rents!CC$3&lt;'Res Rent Roll'!$J36,'Res Rent Roll'!$H36*'Res Rent Roll'!$C36*(1+'Property Summary'!$L$18)^(Rents!CC$2-1),'Res Rent Roll'!$I36*'Res Rent Roll'!$C36*(1+'Property Summary'!$L$18)^(Rents!CC$2-1)))</f>
        <v/>
      </c>
      <c r="CD36" s="47" t="str">
        <f>IF('Res Rent Roll'!$B36="","",IF(Rents!CD$3&lt;'Res Rent Roll'!$J36,'Res Rent Roll'!$H36*'Res Rent Roll'!$C36*(1+'Property Summary'!$L$18)^(Rents!CD$2-1),'Res Rent Roll'!$I36*'Res Rent Roll'!$C36*(1+'Property Summary'!$L$18)^(Rents!CD$2-1)))</f>
        <v/>
      </c>
      <c r="CE36" s="47" t="str">
        <f>IF('Res Rent Roll'!$B36="","",IF(Rents!CE$3&lt;'Res Rent Roll'!$J36,'Res Rent Roll'!$H36*'Res Rent Roll'!$C36*(1+'Property Summary'!$L$18)^(Rents!CE$2-1),'Res Rent Roll'!$I36*'Res Rent Roll'!$C36*(1+'Property Summary'!$L$18)^(Rents!CE$2-1)))</f>
        <v/>
      </c>
      <c r="CF36" s="47" t="str">
        <f>IF('Res Rent Roll'!$B36="","",IF(Rents!CF$3&lt;'Res Rent Roll'!$J36,'Res Rent Roll'!$H36*'Res Rent Roll'!$C36*(1+'Property Summary'!$L$18)^(Rents!CF$2-1),'Res Rent Roll'!$I36*'Res Rent Roll'!$C36*(1+'Property Summary'!$L$18)^(Rents!CF$2-1)))</f>
        <v/>
      </c>
      <c r="CG36" s="47" t="str">
        <f>IF('Res Rent Roll'!$B36="","",IF(Rents!CG$3&lt;'Res Rent Roll'!$J36,'Res Rent Roll'!$H36*'Res Rent Roll'!$C36*(1+'Property Summary'!$L$18)^(Rents!CG$2-1),'Res Rent Roll'!$I36*'Res Rent Roll'!$C36*(1+'Property Summary'!$L$18)^(Rents!CG$2-1)))</f>
        <v/>
      </c>
      <c r="CH36" s="47" t="str">
        <f>IF('Res Rent Roll'!$B36="","",IF(Rents!CH$3&lt;'Res Rent Roll'!$J36,'Res Rent Roll'!$H36*'Res Rent Roll'!$C36*(1+'Property Summary'!$L$18)^(Rents!CH$2-1),'Res Rent Roll'!$I36*'Res Rent Roll'!$C36*(1+'Property Summary'!$L$18)^(Rents!CH$2-1)))</f>
        <v/>
      </c>
      <c r="CI36" s="47" t="str">
        <f>IF('Res Rent Roll'!$B36="","",IF(Rents!CI$3&lt;'Res Rent Roll'!$J36,'Res Rent Roll'!$H36*'Res Rent Roll'!$C36*(1+'Property Summary'!$L$18)^(Rents!CI$2-1),'Res Rent Roll'!$I36*'Res Rent Roll'!$C36*(1+'Property Summary'!$L$18)^(Rents!CI$2-1)))</f>
        <v/>
      </c>
      <c r="CJ36" s="47" t="str">
        <f>IF('Res Rent Roll'!$B36="","",IF(Rents!CJ$3&lt;'Res Rent Roll'!$J36,'Res Rent Roll'!$H36*'Res Rent Roll'!$C36*(1+'Property Summary'!$L$18)^(Rents!CJ$2-1),'Res Rent Roll'!$I36*'Res Rent Roll'!$C36*(1+'Property Summary'!$L$18)^(Rents!CJ$2-1)))</f>
        <v/>
      </c>
      <c r="CK36" s="47" t="str">
        <f>IF('Res Rent Roll'!$B36="","",IF(Rents!CK$3&lt;'Res Rent Roll'!$J36,'Res Rent Roll'!$H36*'Res Rent Roll'!$C36*(1+'Property Summary'!$L$18)^(Rents!CK$2-1),'Res Rent Roll'!$I36*'Res Rent Roll'!$C36*(1+'Property Summary'!$L$18)^(Rents!CK$2-1)))</f>
        <v/>
      </c>
      <c r="CL36" s="47" t="str">
        <f>IF('Res Rent Roll'!$B36="","",IF(Rents!CL$3&lt;'Res Rent Roll'!$J36,'Res Rent Roll'!$H36*'Res Rent Roll'!$C36*(1+'Property Summary'!$L$18)^(Rents!CL$2-1),'Res Rent Roll'!$I36*'Res Rent Roll'!$C36*(1+'Property Summary'!$L$18)^(Rents!CL$2-1)))</f>
        <v/>
      </c>
      <c r="CM36" s="47" t="str">
        <f>IF('Res Rent Roll'!$B36="","",IF(Rents!CM$3&lt;'Res Rent Roll'!$J36,'Res Rent Roll'!$H36*'Res Rent Roll'!$C36*(1+'Property Summary'!$L$18)^(Rents!CM$2-1),'Res Rent Roll'!$I36*'Res Rent Roll'!$C36*(1+'Property Summary'!$L$18)^(Rents!CM$2-1)))</f>
        <v/>
      </c>
      <c r="CN36" s="47" t="str">
        <f>IF('Res Rent Roll'!$B36="","",IF(Rents!CN$3&lt;'Res Rent Roll'!$J36,'Res Rent Roll'!$H36*'Res Rent Roll'!$C36*(1+'Property Summary'!$L$18)^(Rents!CN$2-1),'Res Rent Roll'!$I36*'Res Rent Roll'!$C36*(1+'Property Summary'!$L$18)^(Rents!CN$2-1)))</f>
        <v/>
      </c>
      <c r="CO36" s="47" t="str">
        <f>IF('Res Rent Roll'!$B36="","",IF(Rents!CO$3&lt;'Res Rent Roll'!$J36,'Res Rent Roll'!$H36*'Res Rent Roll'!$C36*(1+'Property Summary'!$L$18)^(Rents!CO$2-1),'Res Rent Roll'!$I36*'Res Rent Roll'!$C36*(1+'Property Summary'!$L$18)^(Rents!CO$2-1)))</f>
        <v/>
      </c>
      <c r="CP36" s="47" t="str">
        <f>IF('Res Rent Roll'!$B36="","",IF(Rents!CP$3&lt;'Res Rent Roll'!$J36,'Res Rent Roll'!$H36*'Res Rent Roll'!$C36*(1+'Property Summary'!$L$18)^(Rents!CP$2-1),'Res Rent Roll'!$I36*'Res Rent Roll'!$C36*(1+'Property Summary'!$L$18)^(Rents!CP$2-1)))</f>
        <v/>
      </c>
      <c r="CQ36" s="47" t="str">
        <f>IF('Res Rent Roll'!$B36="","",IF(Rents!CQ$3&lt;'Res Rent Roll'!$J36,'Res Rent Roll'!$H36*'Res Rent Roll'!$C36*(1+'Property Summary'!$L$18)^(Rents!CQ$2-1),'Res Rent Roll'!$I36*'Res Rent Roll'!$C36*(1+'Property Summary'!$L$18)^(Rents!CQ$2-1)))</f>
        <v/>
      </c>
      <c r="CR36" s="47" t="str">
        <f>IF('Res Rent Roll'!$B36="","",IF(Rents!CR$3&lt;'Res Rent Roll'!$J36,'Res Rent Roll'!$H36*'Res Rent Roll'!$C36*(1+'Property Summary'!$L$18)^(Rents!CR$2-1),'Res Rent Roll'!$I36*'Res Rent Roll'!$C36*(1+'Property Summary'!$L$18)^(Rents!CR$2-1)))</f>
        <v/>
      </c>
      <c r="CS36" s="47" t="str">
        <f>IF('Res Rent Roll'!$B36="","",IF(Rents!CS$3&lt;'Res Rent Roll'!$J36,'Res Rent Roll'!$H36*'Res Rent Roll'!$C36*(1+'Property Summary'!$L$18)^(Rents!CS$2-1),'Res Rent Roll'!$I36*'Res Rent Roll'!$C36*(1+'Property Summary'!$L$18)^(Rents!CS$2-1)))</f>
        <v/>
      </c>
      <c r="CT36" s="47" t="str">
        <f>IF('Res Rent Roll'!$B36="","",IF(Rents!CT$3&lt;'Res Rent Roll'!$J36,'Res Rent Roll'!$H36*'Res Rent Roll'!$C36*(1+'Property Summary'!$L$18)^(Rents!CT$2-1),'Res Rent Roll'!$I36*'Res Rent Roll'!$C36*(1+'Property Summary'!$L$18)^(Rents!CT$2-1)))</f>
        <v/>
      </c>
      <c r="CU36" s="47" t="str">
        <f>IF('Res Rent Roll'!$B36="","",IF(Rents!CU$3&lt;'Res Rent Roll'!$J36,'Res Rent Roll'!$H36*'Res Rent Roll'!$C36*(1+'Property Summary'!$L$18)^(Rents!CU$2-1),'Res Rent Roll'!$I36*'Res Rent Roll'!$C36*(1+'Property Summary'!$L$18)^(Rents!CU$2-1)))</f>
        <v/>
      </c>
      <c r="CV36" s="47" t="str">
        <f>IF('Res Rent Roll'!$B36="","",IF(Rents!CV$3&lt;'Res Rent Roll'!$J36,'Res Rent Roll'!$H36*'Res Rent Roll'!$C36*(1+'Property Summary'!$L$18)^(Rents!CV$2-1),'Res Rent Roll'!$I36*'Res Rent Roll'!$C36*(1+'Property Summary'!$L$18)^(Rents!CV$2-1)))</f>
        <v/>
      </c>
      <c r="CW36" s="47" t="str">
        <f>IF('Res Rent Roll'!$B36="","",IF(Rents!CW$3&lt;'Res Rent Roll'!$J36,'Res Rent Roll'!$H36*'Res Rent Roll'!$C36*(1+'Property Summary'!$L$18)^(Rents!CW$2-1),'Res Rent Roll'!$I36*'Res Rent Roll'!$C36*(1+'Property Summary'!$L$18)^(Rents!CW$2-1)))</f>
        <v/>
      </c>
      <c r="CX36" s="47" t="str">
        <f>IF('Res Rent Roll'!$B36="","",IF(Rents!CX$3&lt;'Res Rent Roll'!$J36,'Res Rent Roll'!$H36*'Res Rent Roll'!$C36*(1+'Property Summary'!$L$18)^(Rents!CX$2-1),'Res Rent Roll'!$I36*'Res Rent Roll'!$C36*(1+'Property Summary'!$L$18)^(Rents!CX$2-1)))</f>
        <v/>
      </c>
      <c r="CY36" s="47" t="str">
        <f>IF('Res Rent Roll'!$B36="","",IF(Rents!CY$3&lt;'Res Rent Roll'!$J36,'Res Rent Roll'!$H36*'Res Rent Roll'!$C36*(1+'Property Summary'!$L$18)^(Rents!CY$2-1),'Res Rent Roll'!$I36*'Res Rent Roll'!$C36*(1+'Property Summary'!$L$18)^(Rents!CY$2-1)))</f>
        <v/>
      </c>
      <c r="CZ36" s="47" t="str">
        <f>IF('Res Rent Roll'!$B36="","",IF(Rents!CZ$3&lt;'Res Rent Roll'!$J36,'Res Rent Roll'!$H36*'Res Rent Roll'!$C36*(1+'Property Summary'!$L$18)^(Rents!CZ$2-1),'Res Rent Roll'!$I36*'Res Rent Roll'!$C36*(1+'Property Summary'!$L$18)^(Rents!CZ$2-1)))</f>
        <v/>
      </c>
      <c r="DA36" s="47" t="str">
        <f>IF('Res Rent Roll'!$B36="","",IF(Rents!DA$3&lt;'Res Rent Roll'!$J36,'Res Rent Roll'!$H36*'Res Rent Roll'!$C36*(1+'Property Summary'!$L$18)^(Rents!DA$2-1),'Res Rent Roll'!$I36*'Res Rent Roll'!$C36*(1+'Property Summary'!$L$18)^(Rents!DA$2-1)))</f>
        <v/>
      </c>
      <c r="DB36" s="47" t="str">
        <f>IF('Res Rent Roll'!$B36="","",IF(Rents!DB$3&lt;'Res Rent Roll'!$J36,'Res Rent Roll'!$H36*'Res Rent Roll'!$C36*(1+'Property Summary'!$L$18)^(Rents!DB$2-1),'Res Rent Roll'!$I36*'Res Rent Roll'!$C36*(1+'Property Summary'!$L$18)^(Rents!DB$2-1)))</f>
        <v/>
      </c>
      <c r="DC36" s="47" t="str">
        <f>IF('Res Rent Roll'!$B36="","",IF(Rents!DC$3&lt;'Res Rent Roll'!$J36,'Res Rent Roll'!$H36*'Res Rent Roll'!$C36*(1+'Property Summary'!$L$18)^(Rents!DC$2-1),'Res Rent Roll'!$I36*'Res Rent Roll'!$C36*(1+'Property Summary'!$L$18)^(Rents!DC$2-1)))</f>
        <v/>
      </c>
      <c r="DD36" s="47" t="str">
        <f>IF('Res Rent Roll'!$B36="","",IF(Rents!DD$3&lt;'Res Rent Roll'!$J36,'Res Rent Roll'!$H36*'Res Rent Roll'!$C36*(1+'Property Summary'!$L$18)^(Rents!DD$2-1),'Res Rent Roll'!$I36*'Res Rent Roll'!$C36*(1+'Property Summary'!$L$18)^(Rents!DD$2-1)))</f>
        <v/>
      </c>
      <c r="DE36" s="47" t="str">
        <f>IF('Res Rent Roll'!$B36="","",IF(Rents!DE$3&lt;'Res Rent Roll'!$J36,'Res Rent Roll'!$H36*'Res Rent Roll'!$C36*(1+'Property Summary'!$L$18)^(Rents!DE$2-1),'Res Rent Roll'!$I36*'Res Rent Roll'!$C36*(1+'Property Summary'!$L$18)^(Rents!DE$2-1)))</f>
        <v/>
      </c>
      <c r="DF36" s="47" t="str">
        <f>IF('Res Rent Roll'!$B36="","",IF(Rents!DF$3&lt;'Res Rent Roll'!$J36,'Res Rent Roll'!$H36*'Res Rent Roll'!$C36*(1+'Property Summary'!$L$18)^(Rents!DF$2-1),'Res Rent Roll'!$I36*'Res Rent Roll'!$C36*(1+'Property Summary'!$L$18)^(Rents!DF$2-1)))</f>
        <v/>
      </c>
      <c r="DG36" s="47" t="str">
        <f>IF('Res Rent Roll'!$B36="","",IF(Rents!DG$3&lt;'Res Rent Roll'!$J36,'Res Rent Roll'!$H36*'Res Rent Roll'!$C36*(1+'Property Summary'!$L$18)^(Rents!DG$2-1),'Res Rent Roll'!$I36*'Res Rent Roll'!$C36*(1+'Property Summary'!$L$18)^(Rents!DG$2-1)))</f>
        <v/>
      </c>
      <c r="DH36" s="47" t="str">
        <f>IF('Res Rent Roll'!$B36="","",IF(Rents!DH$3&lt;'Res Rent Roll'!$J36,'Res Rent Roll'!$H36*'Res Rent Roll'!$C36*(1+'Property Summary'!$L$18)^(Rents!DH$2-1),'Res Rent Roll'!$I36*'Res Rent Roll'!$C36*(1+'Property Summary'!$L$18)^(Rents!DH$2-1)))</f>
        <v/>
      </c>
      <c r="DI36" s="47" t="str">
        <f>IF('Res Rent Roll'!$B36="","",IF(Rents!DI$3&lt;'Res Rent Roll'!$J36,'Res Rent Roll'!$H36*'Res Rent Roll'!$C36*(1+'Property Summary'!$L$18)^(Rents!DI$2-1),'Res Rent Roll'!$I36*'Res Rent Roll'!$C36*(1+'Property Summary'!$L$18)^(Rents!DI$2-1)))</f>
        <v/>
      </c>
      <c r="DJ36" s="47" t="str">
        <f>IF('Res Rent Roll'!$B36="","",IF(Rents!DJ$3&lt;'Res Rent Roll'!$J36,'Res Rent Roll'!$H36*'Res Rent Roll'!$C36*(1+'Property Summary'!$L$18)^(Rents!DJ$2-1),'Res Rent Roll'!$I36*'Res Rent Roll'!$C36*(1+'Property Summary'!$L$18)^(Rents!DJ$2-1)))</f>
        <v/>
      </c>
      <c r="DK36" s="47" t="str">
        <f>IF('Res Rent Roll'!$B36="","",IF(Rents!DK$3&lt;'Res Rent Roll'!$J36,'Res Rent Roll'!$H36*'Res Rent Roll'!$C36*(1+'Property Summary'!$L$18)^(Rents!DK$2-1),'Res Rent Roll'!$I36*'Res Rent Roll'!$C36*(1+'Property Summary'!$L$18)^(Rents!DK$2-1)))</f>
        <v/>
      </c>
      <c r="DL36" s="47" t="str">
        <f>IF('Res Rent Roll'!$B36="","",IF(Rents!DL$3&lt;'Res Rent Roll'!$J36,'Res Rent Roll'!$H36*'Res Rent Roll'!$C36*(1+'Property Summary'!$L$18)^(Rents!DL$2-1),'Res Rent Roll'!$I36*'Res Rent Roll'!$C36*(1+'Property Summary'!$L$18)^(Rents!DL$2-1)))</f>
        <v/>
      </c>
      <c r="DM36" s="47" t="str">
        <f>IF('Res Rent Roll'!$B36="","",IF(Rents!DM$3&lt;'Res Rent Roll'!$J36,'Res Rent Roll'!$H36*'Res Rent Roll'!$C36*(1+'Property Summary'!$L$18)^(Rents!DM$2-1),'Res Rent Roll'!$I36*'Res Rent Roll'!$C36*(1+'Property Summary'!$L$18)^(Rents!DM$2-1)))</f>
        <v/>
      </c>
      <c r="DN36" s="47" t="str">
        <f>IF('Res Rent Roll'!$B36="","",IF(Rents!DN$3&lt;'Res Rent Roll'!$J36,'Res Rent Roll'!$H36*'Res Rent Roll'!$C36*(1+'Property Summary'!$L$18)^(Rents!DN$2-1),'Res Rent Roll'!$I36*'Res Rent Roll'!$C36*(1+'Property Summary'!$L$18)^(Rents!DN$2-1)))</f>
        <v/>
      </c>
      <c r="DO36" s="47" t="str">
        <f>IF('Res Rent Roll'!$B36="","",IF(Rents!DO$3&lt;'Res Rent Roll'!$J36,'Res Rent Roll'!$H36*'Res Rent Roll'!$C36*(1+'Property Summary'!$L$18)^(Rents!DO$2-1),'Res Rent Roll'!$I36*'Res Rent Roll'!$C36*(1+'Property Summary'!$L$18)^(Rents!DO$2-1)))</f>
        <v/>
      </c>
      <c r="DP36" s="47" t="str">
        <f>IF('Res Rent Roll'!$B36="","",IF(Rents!DP$3&lt;'Res Rent Roll'!$J36,'Res Rent Roll'!$H36*'Res Rent Roll'!$C36*(1+'Property Summary'!$L$18)^(Rents!DP$2-1),'Res Rent Roll'!$I36*'Res Rent Roll'!$C36*(1+'Property Summary'!$L$18)^(Rents!DP$2-1)))</f>
        <v/>
      </c>
      <c r="DQ36" s="47" t="str">
        <f>IF('Res Rent Roll'!$B36="","",IF(Rents!DQ$3&lt;'Res Rent Roll'!$J36,'Res Rent Roll'!$H36*'Res Rent Roll'!$C36*(1+'Property Summary'!$L$18)^(Rents!DQ$2-1),'Res Rent Roll'!$I36*'Res Rent Roll'!$C36*(1+'Property Summary'!$L$18)^(Rents!DQ$2-1)))</f>
        <v/>
      </c>
      <c r="DR36" s="47" t="str">
        <f>IF('Res Rent Roll'!$B36="","",IF(Rents!DR$3&lt;'Res Rent Roll'!$J36,'Res Rent Roll'!$H36*'Res Rent Roll'!$C36*(1+'Property Summary'!$L$18)^(Rents!DR$2-1),'Res Rent Roll'!$I36*'Res Rent Roll'!$C36*(1+'Property Summary'!$L$18)^(Rents!DR$2-1)))</f>
        <v/>
      </c>
      <c r="DS36" s="47" t="str">
        <f>IF('Res Rent Roll'!$B36="","",IF(Rents!DS$3&lt;'Res Rent Roll'!$J36,'Res Rent Roll'!$H36*'Res Rent Roll'!$C36*(1+'Property Summary'!$L$18)^(Rents!DS$2-1),'Res Rent Roll'!$I36*'Res Rent Roll'!$C36*(1+'Property Summary'!$L$18)^(Rents!DS$2-1)))</f>
        <v/>
      </c>
      <c r="DT36" s="47" t="str">
        <f>IF('Res Rent Roll'!$B36="","",IF(Rents!DT$3&lt;'Res Rent Roll'!$J36,'Res Rent Roll'!$H36*'Res Rent Roll'!$C36*(1+'Property Summary'!$L$18)^(Rents!DT$2-1),'Res Rent Roll'!$I36*'Res Rent Roll'!$C36*(1+'Property Summary'!$L$18)^(Rents!DT$2-1)))</f>
        <v/>
      </c>
      <c r="DU36" s="47" t="str">
        <f>IF('Res Rent Roll'!$B36="","",IF(Rents!DU$3&lt;'Res Rent Roll'!$J36,'Res Rent Roll'!$H36*'Res Rent Roll'!$C36*(1+'Property Summary'!$L$18)^(Rents!DU$2-1),'Res Rent Roll'!$I36*'Res Rent Roll'!$C36*(1+'Property Summary'!$L$18)^(Rents!DU$2-1)))</f>
        <v/>
      </c>
      <c r="DV36" s="47" t="str">
        <f>IF('Res Rent Roll'!$B36="","",IF(Rents!DV$3&lt;'Res Rent Roll'!$J36,'Res Rent Roll'!$H36*'Res Rent Roll'!$C36*(1+'Property Summary'!$L$18)^(Rents!DV$2-1),'Res Rent Roll'!$I36*'Res Rent Roll'!$C36*(1+'Property Summary'!$L$18)^(Rents!DV$2-1)))</f>
        <v/>
      </c>
      <c r="DW36" s="47" t="str">
        <f>IF('Res Rent Roll'!$B36="","",IF(Rents!DW$3&lt;'Res Rent Roll'!$J36,'Res Rent Roll'!$H36*'Res Rent Roll'!$C36*(1+'Property Summary'!$L$18)^(Rents!DW$2-1),'Res Rent Roll'!$I36*'Res Rent Roll'!$C36*(1+'Property Summary'!$L$18)^(Rents!DW$2-1)))</f>
        <v/>
      </c>
      <c r="DX36" s="47" t="str">
        <f>IF('Res Rent Roll'!$B36="","",IF(Rents!DX$3&lt;'Res Rent Roll'!$J36,'Res Rent Roll'!$H36*'Res Rent Roll'!$C36*(1+'Property Summary'!$L$18)^(Rents!DX$2-1),'Res Rent Roll'!$I36*'Res Rent Roll'!$C36*(1+'Property Summary'!$L$18)^(Rents!DX$2-1)))</f>
        <v/>
      </c>
      <c r="DY36" s="47" t="str">
        <f>IF('Res Rent Roll'!$B36="","",IF(Rents!DY$3&lt;'Res Rent Roll'!$J36,'Res Rent Roll'!$H36*'Res Rent Roll'!$C36*(1+'Property Summary'!$L$18)^(Rents!DY$2-1),'Res Rent Roll'!$I36*'Res Rent Roll'!$C36*(1+'Property Summary'!$L$18)^(Rents!DY$2-1)))</f>
        <v/>
      </c>
      <c r="DZ36" s="47" t="str">
        <f>IF('Res Rent Roll'!$B36="","",IF(Rents!DZ$3&lt;'Res Rent Roll'!$J36,'Res Rent Roll'!$H36*'Res Rent Roll'!$C36*(1+'Property Summary'!$L$18)^(Rents!DZ$2-1),'Res Rent Roll'!$I36*'Res Rent Roll'!$C36*(1+'Property Summary'!$L$18)^(Rents!DZ$2-1)))</f>
        <v/>
      </c>
      <c r="EA36" s="47" t="str">
        <f>IF('Res Rent Roll'!$B36="","",IF(Rents!EA$3&lt;'Res Rent Roll'!$J36,'Res Rent Roll'!$H36*'Res Rent Roll'!$C36*(1+'Property Summary'!$L$18)^(Rents!EA$2-1),'Res Rent Roll'!$I36*'Res Rent Roll'!$C36*(1+'Property Summary'!$L$18)^(Rents!EA$2-1)))</f>
        <v/>
      </c>
      <c r="EB36" s="47" t="str">
        <f>IF('Res Rent Roll'!$B36="","",IF(Rents!EB$3&lt;'Res Rent Roll'!$J36,'Res Rent Roll'!$H36*'Res Rent Roll'!$C36*(1+'Property Summary'!$L$18)^(Rents!EB$2-1),'Res Rent Roll'!$I36*'Res Rent Roll'!$C36*(1+'Property Summary'!$L$18)^(Rents!EB$2-1)))</f>
        <v/>
      </c>
      <c r="EC36" s="47" t="str">
        <f>IF('Res Rent Roll'!$B36="","",IF(Rents!EC$3&lt;'Res Rent Roll'!$J36,'Res Rent Roll'!$H36*'Res Rent Roll'!$C36*(1+'Property Summary'!$L$18)^(Rents!EC$2-1),'Res Rent Roll'!$I36*'Res Rent Roll'!$C36*(1+'Property Summary'!$L$18)^(Rents!EC$2-1)))</f>
        <v/>
      </c>
      <c r="ED36" s="47" t="str">
        <f>IF('Res Rent Roll'!$B36="","",IF(Rents!ED$3&lt;'Res Rent Roll'!$J36,'Res Rent Roll'!$H36*'Res Rent Roll'!$C36*(1+'Property Summary'!$L$18)^(Rents!ED$2-1),'Res Rent Roll'!$I36*'Res Rent Roll'!$C36*(1+'Property Summary'!$L$18)^(Rents!ED$2-1)))</f>
        <v/>
      </c>
      <c r="EE36" s="47" t="str">
        <f>IF('Res Rent Roll'!$B36="","",IF(Rents!EE$3&lt;'Res Rent Roll'!$J36,'Res Rent Roll'!$H36*'Res Rent Roll'!$C36*(1+'Property Summary'!$L$18)^(Rents!EE$2-1),'Res Rent Roll'!$I36*'Res Rent Roll'!$C36*(1+'Property Summary'!$L$18)^(Rents!EE$2-1)))</f>
        <v/>
      </c>
      <c r="EF36" s="47" t="str">
        <f>IF('Res Rent Roll'!$B36="","",IF(Rents!EF$3&lt;'Res Rent Roll'!$J36,'Res Rent Roll'!$H36*'Res Rent Roll'!$C36*(1+'Property Summary'!$L$18)^(Rents!EF$2-1),'Res Rent Roll'!$I36*'Res Rent Roll'!$C36*(1+'Property Summary'!$L$18)^(Rents!EF$2-1)))</f>
        <v/>
      </c>
      <c r="EG36" s="47" t="str">
        <f>IF('Res Rent Roll'!$B36="","",IF(Rents!EG$3&lt;'Res Rent Roll'!$J36,'Res Rent Roll'!$H36*'Res Rent Roll'!$C36*(1+'Property Summary'!$L$18)^(Rents!EG$2-1),'Res Rent Roll'!$I36*'Res Rent Roll'!$C36*(1+'Property Summary'!$L$18)^(Rents!EG$2-1)))</f>
        <v/>
      </c>
      <c r="EH36" s="47" t="str">
        <f>IF('Res Rent Roll'!$B36="","",IF(Rents!EH$3&lt;'Res Rent Roll'!$J36,'Res Rent Roll'!$H36*'Res Rent Roll'!$C36*(1+'Property Summary'!$L$18)^(Rents!EH$2-1),'Res Rent Roll'!$I36*'Res Rent Roll'!$C36*(1+'Property Summary'!$L$18)^(Rents!EH$2-1)))</f>
        <v/>
      </c>
      <c r="EI36" s="47" t="str">
        <f>IF('Res Rent Roll'!$B36="","",IF(Rents!EI$3&lt;'Res Rent Roll'!$J36,'Res Rent Roll'!$H36*'Res Rent Roll'!$C36*(1+'Property Summary'!$L$18)^(Rents!EI$2-1),'Res Rent Roll'!$I36*'Res Rent Roll'!$C36*(1+'Property Summary'!$L$18)^(Rents!EI$2-1)))</f>
        <v/>
      </c>
      <c r="EJ36" s="47" t="str">
        <f>IF('Res Rent Roll'!$B36="","",IF(Rents!EJ$3&lt;'Res Rent Roll'!$J36,'Res Rent Roll'!$H36*'Res Rent Roll'!$C36*(1+'Property Summary'!$L$18)^(Rents!EJ$2-1),'Res Rent Roll'!$I36*'Res Rent Roll'!$C36*(1+'Property Summary'!$L$18)^(Rents!EJ$2-1)))</f>
        <v/>
      </c>
      <c r="EK36" s="47" t="str">
        <f>IF('Res Rent Roll'!$B36="","",IF(Rents!EK$3&lt;'Res Rent Roll'!$J36,'Res Rent Roll'!$H36*'Res Rent Roll'!$C36*(1+'Property Summary'!$L$18)^(Rents!EK$2-1),'Res Rent Roll'!$I36*'Res Rent Roll'!$C36*(1+'Property Summary'!$L$18)^(Rents!EK$2-1)))</f>
        <v/>
      </c>
      <c r="EL36" s="47" t="str">
        <f>IF('Res Rent Roll'!$B36="","",IF(Rents!EL$3&lt;'Res Rent Roll'!$J36,'Res Rent Roll'!$H36*'Res Rent Roll'!$C36*(1+'Property Summary'!$L$18)^(Rents!EL$2-1),'Res Rent Roll'!$I36*'Res Rent Roll'!$C36*(1+'Property Summary'!$L$18)^(Rents!EL$2-1)))</f>
        <v/>
      </c>
      <c r="EM36" s="47" t="str">
        <f>IF('Res Rent Roll'!$B36="","",IF(Rents!EM$3&lt;'Res Rent Roll'!$J36,'Res Rent Roll'!$H36*'Res Rent Roll'!$C36*(1+'Property Summary'!$L$18)^(Rents!EM$2-1),'Res Rent Roll'!$I36*'Res Rent Roll'!$C36*(1+'Property Summary'!$L$18)^(Rents!EM$2-1)))</f>
        <v/>
      </c>
      <c r="EN36" s="47" t="str">
        <f>IF('Res Rent Roll'!$B36="","",IF(Rents!EN$3&lt;'Res Rent Roll'!$J36,'Res Rent Roll'!$H36*'Res Rent Roll'!$C36*(1+'Property Summary'!$L$18)^(Rents!EN$2-1),'Res Rent Roll'!$I36*'Res Rent Roll'!$C36*(1+'Property Summary'!$L$18)^(Rents!EN$2-1)))</f>
        <v/>
      </c>
      <c r="EO36" s="47" t="str">
        <f>IF('Res Rent Roll'!$B36="","",IF(Rents!EO$3&lt;'Res Rent Roll'!$J36,'Res Rent Roll'!$H36*'Res Rent Roll'!$C36*(1+'Property Summary'!$L$18)^(Rents!EO$2-1),'Res Rent Roll'!$I36*'Res Rent Roll'!$C36*(1+'Property Summary'!$L$18)^(Rents!EO$2-1)))</f>
        <v/>
      </c>
      <c r="EP36" s="47" t="str">
        <f>IF('Res Rent Roll'!$B36="","",IF(Rents!EP$3&lt;'Res Rent Roll'!$J36,'Res Rent Roll'!$H36*'Res Rent Roll'!$C36*(1+'Property Summary'!$L$18)^(Rents!EP$2-1),'Res Rent Roll'!$I36*'Res Rent Roll'!$C36*(1+'Property Summary'!$L$18)^(Rents!EP$2-1)))</f>
        <v/>
      </c>
      <c r="EQ36" s="47" t="str">
        <f>IF('Res Rent Roll'!$B36="","",IF(Rents!EQ$3&lt;'Res Rent Roll'!$J36,'Res Rent Roll'!$H36*'Res Rent Roll'!$C36*(1+'Property Summary'!$L$18)^(Rents!EQ$2-1),'Res Rent Roll'!$I36*'Res Rent Roll'!$C36*(1+'Property Summary'!$L$18)^(Rents!EQ$2-1)))</f>
        <v/>
      </c>
      <c r="ER36" s="47" t="str">
        <f>IF('Res Rent Roll'!$B36="","",IF(Rents!ER$3&lt;'Res Rent Roll'!$J36,'Res Rent Roll'!$H36*'Res Rent Roll'!$C36*(1+'Property Summary'!$L$18)^(Rents!ER$2-1),'Res Rent Roll'!$I36*'Res Rent Roll'!$C36*(1+'Property Summary'!$L$18)^(Rents!ER$2-1)))</f>
        <v/>
      </c>
      <c r="ES36" s="47" t="str">
        <f>IF('Res Rent Roll'!$B36="","",IF(Rents!ES$3&lt;'Res Rent Roll'!$J36,'Res Rent Roll'!$H36*'Res Rent Roll'!$C36*(1+'Property Summary'!$L$18)^(Rents!ES$2-1),'Res Rent Roll'!$I36*'Res Rent Roll'!$C36*(1+'Property Summary'!$L$18)^(Rents!ES$2-1)))</f>
        <v/>
      </c>
      <c r="ET36" s="47" t="str">
        <f>IF('Res Rent Roll'!$B36="","",IF(Rents!ET$3&lt;'Res Rent Roll'!$J36,'Res Rent Roll'!$H36*'Res Rent Roll'!$C36*(1+'Property Summary'!$L$18)^(Rents!ET$2-1),'Res Rent Roll'!$I36*'Res Rent Roll'!$C36*(1+'Property Summary'!$L$18)^(Rents!ET$2-1)))</f>
        <v/>
      </c>
      <c r="EU36" s="47" t="str">
        <f>IF('Res Rent Roll'!$B36="","",IF(Rents!EU$3&lt;'Res Rent Roll'!$J36,'Res Rent Roll'!$H36*'Res Rent Roll'!$C36*(1+'Property Summary'!$L$18)^(Rents!EU$2-1),'Res Rent Roll'!$I36*'Res Rent Roll'!$C36*(1+'Property Summary'!$L$18)^(Rents!EU$2-1)))</f>
        <v/>
      </c>
      <c r="EV36" s="47" t="str">
        <f>IF('Res Rent Roll'!$B36="","",IF(Rents!EV$3&lt;'Res Rent Roll'!$J36,'Res Rent Roll'!$H36*'Res Rent Roll'!$C36*(1+'Property Summary'!$L$18)^(Rents!EV$2-1),'Res Rent Roll'!$I36*'Res Rent Roll'!$C36*(1+'Property Summary'!$L$18)^(Rents!EV$2-1)))</f>
        <v/>
      </c>
      <c r="EW36" s="47" t="str">
        <f>IF('Res Rent Roll'!$B36="","",IF(Rents!EW$3&lt;'Res Rent Roll'!$J36,'Res Rent Roll'!$H36*'Res Rent Roll'!$C36*(1+'Property Summary'!$L$18)^(Rents!EW$2-1),'Res Rent Roll'!$I36*'Res Rent Roll'!$C36*(1+'Property Summary'!$L$18)^(Rents!EW$2-1)))</f>
        <v/>
      </c>
      <c r="EX36" s="47" t="str">
        <f>IF('Res Rent Roll'!$B36="","",IF(Rents!EX$3&lt;'Res Rent Roll'!$J36,'Res Rent Roll'!$H36*'Res Rent Roll'!$C36*(1+'Property Summary'!$L$18)^(Rents!EX$2-1),'Res Rent Roll'!$I36*'Res Rent Roll'!$C36*(1+'Property Summary'!$L$18)^(Rents!EX$2-1)))</f>
        <v/>
      </c>
      <c r="EY36" s="47" t="str">
        <f>IF('Res Rent Roll'!$B36="","",IF(Rents!EY$3&lt;'Res Rent Roll'!$J36,'Res Rent Roll'!$H36*'Res Rent Roll'!$C36*(1+'Property Summary'!$L$18)^(Rents!EY$2-1),'Res Rent Roll'!$I36*'Res Rent Roll'!$C36*(1+'Property Summary'!$L$18)^(Rents!EY$2-1)))</f>
        <v/>
      </c>
      <c r="EZ36" s="47" t="str">
        <f>IF('Res Rent Roll'!$B36="","",IF(Rents!EZ$3&lt;'Res Rent Roll'!$J36,'Res Rent Roll'!$H36*'Res Rent Roll'!$C36*(1+'Property Summary'!$L$18)^(Rents!EZ$2-1),'Res Rent Roll'!$I36*'Res Rent Roll'!$C36*(1+'Property Summary'!$L$18)^(Rents!EZ$2-1)))</f>
        <v/>
      </c>
      <c r="FA36" s="47" t="str">
        <f>IF('Res Rent Roll'!$B36="","",IF(Rents!FA$3&lt;'Res Rent Roll'!$J36,'Res Rent Roll'!$H36*'Res Rent Roll'!$C36*(1+'Property Summary'!$L$18)^(Rents!FA$2-1),'Res Rent Roll'!$I36*'Res Rent Roll'!$C36*(1+'Property Summary'!$L$18)^(Rents!FA$2-1)))</f>
        <v/>
      </c>
      <c r="FB36" s="47" t="str">
        <f>IF('Res Rent Roll'!$B36="","",IF(Rents!FB$3&lt;'Res Rent Roll'!$J36,'Res Rent Roll'!$H36*'Res Rent Roll'!$C36*(1+'Property Summary'!$L$18)^(Rents!FB$2-1),'Res Rent Roll'!$I36*'Res Rent Roll'!$C36*(1+'Property Summary'!$L$18)^(Rents!FB$2-1)))</f>
        <v/>
      </c>
      <c r="FC36" s="47" t="str">
        <f>IF('Res Rent Roll'!$B36="","",IF(Rents!FC$3&lt;'Res Rent Roll'!$J36,'Res Rent Roll'!$H36*'Res Rent Roll'!$C36*(1+'Property Summary'!$L$18)^(Rents!FC$2-1),'Res Rent Roll'!$I36*'Res Rent Roll'!$C36*(1+'Property Summary'!$L$18)^(Rents!FC$2-1)))</f>
        <v/>
      </c>
      <c r="FD36" s="47" t="str">
        <f>IF('Res Rent Roll'!$B36="","",IF(Rents!FD$3&lt;'Res Rent Roll'!$J36,'Res Rent Roll'!$H36*'Res Rent Roll'!$C36*(1+'Property Summary'!$L$18)^(Rents!FD$2-1),'Res Rent Roll'!$I36*'Res Rent Roll'!$C36*(1+'Property Summary'!$L$18)^(Rents!FD$2-1)))</f>
        <v/>
      </c>
      <c r="FE36" s="47" t="str">
        <f>IF('Res Rent Roll'!$B36="","",IF(Rents!FE$3&lt;'Res Rent Roll'!$J36,'Res Rent Roll'!$H36*'Res Rent Roll'!$C36*(1+'Property Summary'!$L$18)^(Rents!FE$2-1),'Res Rent Roll'!$I36*'Res Rent Roll'!$C36*(1+'Property Summary'!$L$18)^(Rents!FE$2-1)))</f>
        <v/>
      </c>
      <c r="FF36" s="47" t="str">
        <f>IF('Res Rent Roll'!$B36="","",IF(Rents!FF$3&lt;'Res Rent Roll'!$J36,'Res Rent Roll'!$H36*'Res Rent Roll'!$C36*(1+'Property Summary'!$L$18)^(Rents!FF$2-1),'Res Rent Roll'!$I36*'Res Rent Roll'!$C36*(1+'Property Summary'!$L$18)^(Rents!FF$2-1)))</f>
        <v/>
      </c>
      <c r="FG36" s="47" t="str">
        <f>IF('Res Rent Roll'!$B36="","",IF(Rents!FG$3&lt;'Res Rent Roll'!$J36,'Res Rent Roll'!$H36*'Res Rent Roll'!$C36*(1+'Property Summary'!$L$18)^(Rents!FG$2-1),'Res Rent Roll'!$I36*'Res Rent Roll'!$C36*(1+'Property Summary'!$L$18)^(Rents!FG$2-1)))</f>
        <v/>
      </c>
      <c r="FH36" s="47" t="str">
        <f>IF('Res Rent Roll'!$B36="","",IF(Rents!FH$3&lt;'Res Rent Roll'!$J36,'Res Rent Roll'!$H36*'Res Rent Roll'!$C36*(1+'Property Summary'!$L$18)^(Rents!FH$2-1),'Res Rent Roll'!$I36*'Res Rent Roll'!$C36*(1+'Property Summary'!$L$18)^(Rents!FH$2-1)))</f>
        <v/>
      </c>
      <c r="FI36" s="47" t="str">
        <f>IF('Res Rent Roll'!$B36="","",IF(Rents!FI$3&lt;'Res Rent Roll'!$J36,'Res Rent Roll'!$H36*'Res Rent Roll'!$C36*(1+'Property Summary'!$L$18)^(Rents!FI$2-1),'Res Rent Roll'!$I36*'Res Rent Roll'!$C36*(1+'Property Summary'!$L$18)^(Rents!FI$2-1)))</f>
        <v/>
      </c>
      <c r="FJ36" s="47" t="str">
        <f>IF('Res Rent Roll'!$B36="","",IF(Rents!FJ$3&lt;'Res Rent Roll'!$J36,'Res Rent Roll'!$H36*'Res Rent Roll'!$C36*(1+'Property Summary'!$L$18)^(Rents!FJ$2-1),'Res Rent Roll'!$I36*'Res Rent Roll'!$C36*(1+'Property Summary'!$L$18)^(Rents!FJ$2-1)))</f>
        <v/>
      </c>
      <c r="FK36" s="47" t="str">
        <f>IF('Res Rent Roll'!$B36="","",IF(Rents!FK$3&lt;'Res Rent Roll'!$J36,'Res Rent Roll'!$H36*'Res Rent Roll'!$C36*(1+'Property Summary'!$L$18)^(Rents!FK$2-1),'Res Rent Roll'!$I36*'Res Rent Roll'!$C36*(1+'Property Summary'!$L$18)^(Rents!FK$2-1)))</f>
        <v/>
      </c>
      <c r="FL36" s="47" t="str">
        <f>IF('Res Rent Roll'!$B36="","",IF(Rents!FL$3&lt;'Res Rent Roll'!$J36,'Res Rent Roll'!$H36*'Res Rent Roll'!$C36*(1+'Property Summary'!$L$18)^(Rents!FL$2-1),'Res Rent Roll'!$I36*'Res Rent Roll'!$C36*(1+'Property Summary'!$L$18)^(Rents!FL$2-1)))</f>
        <v/>
      </c>
      <c r="FM36" s="47" t="str">
        <f>IF('Res Rent Roll'!$B36="","",IF(Rents!FM$3&lt;'Res Rent Roll'!$J36,'Res Rent Roll'!$H36*'Res Rent Roll'!$C36*(1+'Property Summary'!$L$18)^(Rents!FM$2-1),'Res Rent Roll'!$I36*'Res Rent Roll'!$C36*(1+'Property Summary'!$L$18)^(Rents!FM$2-1)))</f>
        <v/>
      </c>
      <c r="FN36" s="47" t="str">
        <f>IF('Res Rent Roll'!$B36="","",IF(Rents!FN$3&lt;'Res Rent Roll'!$J36,'Res Rent Roll'!$H36*'Res Rent Roll'!$C36*(1+'Property Summary'!$L$18)^(Rents!FN$2-1),'Res Rent Roll'!$I36*'Res Rent Roll'!$C36*(1+'Property Summary'!$L$18)^(Rents!FN$2-1)))</f>
        <v/>
      </c>
      <c r="FO36" s="47" t="str">
        <f>IF('Res Rent Roll'!$B36="","",IF(Rents!FO$3&lt;'Res Rent Roll'!$J36,'Res Rent Roll'!$H36*'Res Rent Roll'!$C36*(1+'Property Summary'!$L$18)^(Rents!FO$2-1),'Res Rent Roll'!$I36*'Res Rent Roll'!$C36*(1+'Property Summary'!$L$18)^(Rents!FO$2-1)))</f>
        <v/>
      </c>
      <c r="FP36" s="47" t="str">
        <f>IF('Res Rent Roll'!$B36="","",IF(Rents!FP$3&lt;'Res Rent Roll'!$J36,'Res Rent Roll'!$H36*'Res Rent Roll'!$C36*(1+'Property Summary'!$L$18)^(Rents!FP$2-1),'Res Rent Roll'!$I36*'Res Rent Roll'!$C36*(1+'Property Summary'!$L$18)^(Rents!FP$2-1)))</f>
        <v/>
      </c>
      <c r="FQ36" s="47" t="str">
        <f>IF('Res Rent Roll'!$B36="","",IF(Rents!FQ$3&lt;'Res Rent Roll'!$J36,'Res Rent Roll'!$H36*'Res Rent Roll'!$C36*(1+'Property Summary'!$L$18)^(Rents!FQ$2-1),'Res Rent Roll'!$I36*'Res Rent Roll'!$C36*(1+'Property Summary'!$L$18)^(Rents!FQ$2-1)))</f>
        <v/>
      </c>
      <c r="FR36" s="47" t="str">
        <f>IF('Res Rent Roll'!$B36="","",IF(Rents!FR$3&lt;'Res Rent Roll'!$J36,'Res Rent Roll'!$H36*'Res Rent Roll'!$C36*(1+'Property Summary'!$L$18)^(Rents!FR$2-1),'Res Rent Roll'!$I36*'Res Rent Roll'!$C36*(1+'Property Summary'!$L$18)^(Rents!FR$2-1)))</f>
        <v/>
      </c>
      <c r="FS36" s="47" t="str">
        <f>IF('Res Rent Roll'!$B36="","",IF(Rents!FS$3&lt;'Res Rent Roll'!$J36,'Res Rent Roll'!$H36*'Res Rent Roll'!$C36*(1+'Property Summary'!$L$18)^(Rents!FS$2-1),'Res Rent Roll'!$I36*'Res Rent Roll'!$C36*(1+'Property Summary'!$L$18)^(Rents!FS$2-1)))</f>
        <v/>
      </c>
      <c r="FT36" s="47" t="str">
        <f>IF('Res Rent Roll'!$B36="","",IF(Rents!FT$3&lt;'Res Rent Roll'!$J36,'Res Rent Roll'!$H36*'Res Rent Roll'!$C36*(1+'Property Summary'!$L$18)^(Rents!FT$2-1),'Res Rent Roll'!$I36*'Res Rent Roll'!$C36*(1+'Property Summary'!$L$18)^(Rents!FT$2-1)))</f>
        <v/>
      </c>
      <c r="FU36" s="47" t="str">
        <f>IF('Res Rent Roll'!$B36="","",IF(Rents!FU$3&lt;'Res Rent Roll'!$J36,'Res Rent Roll'!$H36*'Res Rent Roll'!$C36*(1+'Property Summary'!$L$18)^(Rents!FU$2-1),'Res Rent Roll'!$I36*'Res Rent Roll'!$C36*(1+'Property Summary'!$L$18)^(Rents!FU$2-1)))</f>
        <v/>
      </c>
      <c r="FV36" s="47" t="str">
        <f>IF('Res Rent Roll'!$B36="","",IF(Rents!FV$3&lt;'Res Rent Roll'!$J36,'Res Rent Roll'!$H36*'Res Rent Roll'!$C36*(1+'Property Summary'!$L$18)^(Rents!FV$2-1),'Res Rent Roll'!$I36*'Res Rent Roll'!$C36*(1+'Property Summary'!$L$18)^(Rents!FV$2-1)))</f>
        <v/>
      </c>
      <c r="FW36" s="47" t="str">
        <f>IF('Res Rent Roll'!$B36="","",IF(Rents!FW$3&lt;'Res Rent Roll'!$J36,'Res Rent Roll'!$H36*'Res Rent Roll'!$C36*(1+'Property Summary'!$L$18)^(Rents!FW$2-1),'Res Rent Roll'!$I36*'Res Rent Roll'!$C36*(1+'Property Summary'!$L$18)^(Rents!FW$2-1)))</f>
        <v/>
      </c>
      <c r="FX36" s="47" t="str">
        <f>IF('Res Rent Roll'!$B36="","",IF(Rents!FX$3&lt;'Res Rent Roll'!$J36,'Res Rent Roll'!$H36*'Res Rent Roll'!$C36*(1+'Property Summary'!$L$18)^(Rents!FX$2-1),'Res Rent Roll'!$I36*'Res Rent Roll'!$C36*(1+'Property Summary'!$L$18)^(Rents!FX$2-1)))</f>
        <v/>
      </c>
      <c r="FY36" s="47" t="str">
        <f>IF('Res Rent Roll'!$B36="","",IF(Rents!FY$3&lt;'Res Rent Roll'!$J36,'Res Rent Roll'!$H36*'Res Rent Roll'!$C36*(1+'Property Summary'!$L$18)^(Rents!FY$2-1),'Res Rent Roll'!$I36*'Res Rent Roll'!$C36*(1+'Property Summary'!$L$18)^(Rents!FY$2-1)))</f>
        <v/>
      </c>
      <c r="FZ36" s="47" t="str">
        <f>IF('Res Rent Roll'!$B36="","",IF(Rents!FZ$3&lt;'Res Rent Roll'!$J36,'Res Rent Roll'!$H36*'Res Rent Roll'!$C36*(1+'Property Summary'!$L$18)^(Rents!FZ$2-1),'Res Rent Roll'!$I36*'Res Rent Roll'!$C36*(1+'Property Summary'!$L$18)^(Rents!FZ$2-1)))</f>
        <v/>
      </c>
      <c r="GA36" s="48" t="str">
        <f>IF('Res Rent Roll'!$B36="","",IF(Rents!GA$3&lt;'Res Rent Roll'!$J36,'Res Rent Roll'!$H36*'Res Rent Roll'!$C36*(1+'Property Summary'!$L$18)^(Rents!GA$2-1),'Res Rent Roll'!$I36*'Res Rent Roll'!$C36*(1+'Property Summary'!$L$18)^(Rents!GA$2-1)))</f>
        <v/>
      </c>
    </row>
    <row r="37" spans="2:183" x14ac:dyDescent="0.3">
      <c r="B37" s="42" t="str">
        <f>IF('Res Rent Roll'!$B37="","",'Res Rent Roll'!$B37)</f>
        <v/>
      </c>
      <c r="C37" s="43"/>
      <c r="D37" s="47" t="str">
        <f>IF('Res Rent Roll'!$B37="","",IF(Rents!D$3&lt;'Res Rent Roll'!$J37,'Res Rent Roll'!$H37*'Res Rent Roll'!$C37*(1+'Property Summary'!$L$18)^(Rents!D$2-1),'Res Rent Roll'!$I37*'Res Rent Roll'!$C37*(1+'Property Summary'!$L$18)^(Rents!D$2-1)))</f>
        <v/>
      </c>
      <c r="E37" s="47" t="str">
        <f>IF('Res Rent Roll'!$B37="","",IF(Rents!E$3&lt;'Res Rent Roll'!$J37,'Res Rent Roll'!$H37*'Res Rent Roll'!$C37*(1+'Property Summary'!$L$18)^(Rents!E$2-1),'Res Rent Roll'!$I37*'Res Rent Roll'!$C37*(1+'Property Summary'!$L$18)^(Rents!E$2-1)))</f>
        <v/>
      </c>
      <c r="F37" s="47" t="str">
        <f>IF('Res Rent Roll'!$B37="","",IF(Rents!F$3&lt;'Res Rent Roll'!$J37,'Res Rent Roll'!$H37*'Res Rent Roll'!$C37*(1+'Property Summary'!$L$18)^(Rents!F$2-1),'Res Rent Roll'!$I37*'Res Rent Roll'!$C37*(1+'Property Summary'!$L$18)^(Rents!F$2-1)))</f>
        <v/>
      </c>
      <c r="G37" s="47" t="str">
        <f>IF('Res Rent Roll'!$B37="","",IF(Rents!G$3&lt;'Res Rent Roll'!$J37,'Res Rent Roll'!$H37*'Res Rent Roll'!$C37*(1+'Property Summary'!$L$18)^(Rents!G$2-1),'Res Rent Roll'!$I37*'Res Rent Roll'!$C37*(1+'Property Summary'!$L$18)^(Rents!G$2-1)))</f>
        <v/>
      </c>
      <c r="H37" s="47" t="str">
        <f>IF('Res Rent Roll'!$B37="","",IF(Rents!H$3&lt;'Res Rent Roll'!$J37,'Res Rent Roll'!$H37*'Res Rent Roll'!$C37*(1+'Property Summary'!$L$18)^(Rents!H$2-1),'Res Rent Roll'!$I37*'Res Rent Roll'!$C37*(1+'Property Summary'!$L$18)^(Rents!H$2-1)))</f>
        <v/>
      </c>
      <c r="I37" s="47" t="str">
        <f>IF('Res Rent Roll'!$B37="","",IF(Rents!I$3&lt;'Res Rent Roll'!$J37,'Res Rent Roll'!$H37*'Res Rent Roll'!$C37*(1+'Property Summary'!$L$18)^(Rents!I$2-1),'Res Rent Roll'!$I37*'Res Rent Roll'!$C37*(1+'Property Summary'!$L$18)^(Rents!I$2-1)))</f>
        <v/>
      </c>
      <c r="J37" s="47" t="str">
        <f>IF('Res Rent Roll'!$B37="","",IF(Rents!J$3&lt;'Res Rent Roll'!$J37,'Res Rent Roll'!$H37*'Res Rent Roll'!$C37*(1+'Property Summary'!$L$18)^(Rents!J$2-1),'Res Rent Roll'!$I37*'Res Rent Roll'!$C37*(1+'Property Summary'!$L$18)^(Rents!J$2-1)))</f>
        <v/>
      </c>
      <c r="K37" s="47" t="str">
        <f>IF('Res Rent Roll'!$B37="","",IF(Rents!K$3&lt;'Res Rent Roll'!$J37,'Res Rent Roll'!$H37*'Res Rent Roll'!$C37*(1+'Property Summary'!$L$18)^(Rents!K$2-1),'Res Rent Roll'!$I37*'Res Rent Roll'!$C37*(1+'Property Summary'!$L$18)^(Rents!K$2-1)))</f>
        <v/>
      </c>
      <c r="L37" s="47" t="str">
        <f>IF('Res Rent Roll'!$B37="","",IF(Rents!L$3&lt;'Res Rent Roll'!$J37,'Res Rent Roll'!$H37*'Res Rent Roll'!$C37*(1+'Property Summary'!$L$18)^(Rents!L$2-1),'Res Rent Roll'!$I37*'Res Rent Roll'!$C37*(1+'Property Summary'!$L$18)^(Rents!L$2-1)))</f>
        <v/>
      </c>
      <c r="M37" s="47" t="str">
        <f>IF('Res Rent Roll'!$B37="","",IF(Rents!M$3&lt;'Res Rent Roll'!$J37,'Res Rent Roll'!$H37*'Res Rent Roll'!$C37*(1+'Property Summary'!$L$18)^(Rents!M$2-1),'Res Rent Roll'!$I37*'Res Rent Roll'!$C37*(1+'Property Summary'!$L$18)^(Rents!M$2-1)))</f>
        <v/>
      </c>
      <c r="N37" s="47" t="str">
        <f>IF('Res Rent Roll'!$B37="","",IF(Rents!N$3&lt;'Res Rent Roll'!$J37,'Res Rent Roll'!$H37*'Res Rent Roll'!$C37*(1+'Property Summary'!$L$18)^(Rents!N$2-1),'Res Rent Roll'!$I37*'Res Rent Roll'!$C37*(1+'Property Summary'!$L$18)^(Rents!N$2-1)))</f>
        <v/>
      </c>
      <c r="O37" s="47" t="str">
        <f>IF('Res Rent Roll'!$B37="","",IF(Rents!O$3&lt;'Res Rent Roll'!$J37,'Res Rent Roll'!$H37*'Res Rent Roll'!$C37*(1+'Property Summary'!$L$18)^(Rents!O$2-1),'Res Rent Roll'!$I37*'Res Rent Roll'!$C37*(1+'Property Summary'!$L$18)^(Rents!O$2-1)))</f>
        <v/>
      </c>
      <c r="P37" s="47" t="str">
        <f>IF('Res Rent Roll'!$B37="","",IF(Rents!P$3&lt;'Res Rent Roll'!$J37,'Res Rent Roll'!$H37*'Res Rent Roll'!$C37*(1+'Property Summary'!$L$18)^(Rents!P$2-1),'Res Rent Roll'!$I37*'Res Rent Roll'!$C37*(1+'Property Summary'!$L$18)^(Rents!P$2-1)))</f>
        <v/>
      </c>
      <c r="Q37" s="47" t="str">
        <f>IF('Res Rent Roll'!$B37="","",IF(Rents!Q$3&lt;'Res Rent Roll'!$J37,'Res Rent Roll'!$H37*'Res Rent Roll'!$C37*(1+'Property Summary'!$L$18)^(Rents!Q$2-1),'Res Rent Roll'!$I37*'Res Rent Roll'!$C37*(1+'Property Summary'!$L$18)^(Rents!Q$2-1)))</f>
        <v/>
      </c>
      <c r="R37" s="47" t="str">
        <f>IF('Res Rent Roll'!$B37="","",IF(Rents!R$3&lt;'Res Rent Roll'!$J37,'Res Rent Roll'!$H37*'Res Rent Roll'!$C37*(1+'Property Summary'!$L$18)^(Rents!R$2-1),'Res Rent Roll'!$I37*'Res Rent Roll'!$C37*(1+'Property Summary'!$L$18)^(Rents!R$2-1)))</f>
        <v/>
      </c>
      <c r="S37" s="47" t="str">
        <f>IF('Res Rent Roll'!$B37="","",IF(Rents!S$3&lt;'Res Rent Roll'!$J37,'Res Rent Roll'!$H37*'Res Rent Roll'!$C37*(1+'Property Summary'!$L$18)^(Rents!S$2-1),'Res Rent Roll'!$I37*'Res Rent Roll'!$C37*(1+'Property Summary'!$L$18)^(Rents!S$2-1)))</f>
        <v/>
      </c>
      <c r="T37" s="47" t="str">
        <f>IF('Res Rent Roll'!$B37="","",IF(Rents!T$3&lt;'Res Rent Roll'!$J37,'Res Rent Roll'!$H37*'Res Rent Roll'!$C37*(1+'Property Summary'!$L$18)^(Rents!T$2-1),'Res Rent Roll'!$I37*'Res Rent Roll'!$C37*(1+'Property Summary'!$L$18)^(Rents!T$2-1)))</f>
        <v/>
      </c>
      <c r="U37" s="47" t="str">
        <f>IF('Res Rent Roll'!$B37="","",IF(Rents!U$3&lt;'Res Rent Roll'!$J37,'Res Rent Roll'!$H37*'Res Rent Roll'!$C37*(1+'Property Summary'!$L$18)^(Rents!U$2-1),'Res Rent Roll'!$I37*'Res Rent Roll'!$C37*(1+'Property Summary'!$L$18)^(Rents!U$2-1)))</f>
        <v/>
      </c>
      <c r="V37" s="47" t="str">
        <f>IF('Res Rent Roll'!$B37="","",IF(Rents!V$3&lt;'Res Rent Roll'!$J37,'Res Rent Roll'!$H37*'Res Rent Roll'!$C37*(1+'Property Summary'!$L$18)^(Rents!V$2-1),'Res Rent Roll'!$I37*'Res Rent Roll'!$C37*(1+'Property Summary'!$L$18)^(Rents!V$2-1)))</f>
        <v/>
      </c>
      <c r="W37" s="47" t="str">
        <f>IF('Res Rent Roll'!$B37="","",IF(Rents!W$3&lt;'Res Rent Roll'!$J37,'Res Rent Roll'!$H37*'Res Rent Roll'!$C37*(1+'Property Summary'!$L$18)^(Rents!W$2-1),'Res Rent Roll'!$I37*'Res Rent Roll'!$C37*(1+'Property Summary'!$L$18)^(Rents!W$2-1)))</f>
        <v/>
      </c>
      <c r="X37" s="47" t="str">
        <f>IF('Res Rent Roll'!$B37="","",IF(Rents!X$3&lt;'Res Rent Roll'!$J37,'Res Rent Roll'!$H37*'Res Rent Roll'!$C37*(1+'Property Summary'!$L$18)^(Rents!X$2-1),'Res Rent Roll'!$I37*'Res Rent Roll'!$C37*(1+'Property Summary'!$L$18)^(Rents!X$2-1)))</f>
        <v/>
      </c>
      <c r="Y37" s="47" t="str">
        <f>IF('Res Rent Roll'!$B37="","",IF(Rents!Y$3&lt;'Res Rent Roll'!$J37,'Res Rent Roll'!$H37*'Res Rent Roll'!$C37*(1+'Property Summary'!$L$18)^(Rents!Y$2-1),'Res Rent Roll'!$I37*'Res Rent Roll'!$C37*(1+'Property Summary'!$L$18)^(Rents!Y$2-1)))</f>
        <v/>
      </c>
      <c r="Z37" s="47" t="str">
        <f>IF('Res Rent Roll'!$B37="","",IF(Rents!Z$3&lt;'Res Rent Roll'!$J37,'Res Rent Roll'!$H37*'Res Rent Roll'!$C37*(1+'Property Summary'!$L$18)^(Rents!Z$2-1),'Res Rent Roll'!$I37*'Res Rent Roll'!$C37*(1+'Property Summary'!$L$18)^(Rents!Z$2-1)))</f>
        <v/>
      </c>
      <c r="AA37" s="47" t="str">
        <f>IF('Res Rent Roll'!$B37="","",IF(Rents!AA$3&lt;'Res Rent Roll'!$J37,'Res Rent Roll'!$H37*'Res Rent Roll'!$C37*(1+'Property Summary'!$L$18)^(Rents!AA$2-1),'Res Rent Roll'!$I37*'Res Rent Roll'!$C37*(1+'Property Summary'!$L$18)^(Rents!AA$2-1)))</f>
        <v/>
      </c>
      <c r="AB37" s="47" t="str">
        <f>IF('Res Rent Roll'!$B37="","",IF(Rents!AB$3&lt;'Res Rent Roll'!$J37,'Res Rent Roll'!$H37*'Res Rent Roll'!$C37*(1+'Property Summary'!$L$18)^(Rents!AB$2-1),'Res Rent Roll'!$I37*'Res Rent Roll'!$C37*(1+'Property Summary'!$L$18)^(Rents!AB$2-1)))</f>
        <v/>
      </c>
      <c r="AC37" s="47" t="str">
        <f>IF('Res Rent Roll'!$B37="","",IF(Rents!AC$3&lt;'Res Rent Roll'!$J37,'Res Rent Roll'!$H37*'Res Rent Roll'!$C37*(1+'Property Summary'!$L$18)^(Rents!AC$2-1),'Res Rent Roll'!$I37*'Res Rent Roll'!$C37*(1+'Property Summary'!$L$18)^(Rents!AC$2-1)))</f>
        <v/>
      </c>
      <c r="AD37" s="47" t="str">
        <f>IF('Res Rent Roll'!$B37="","",IF(Rents!AD$3&lt;'Res Rent Roll'!$J37,'Res Rent Roll'!$H37*'Res Rent Roll'!$C37*(1+'Property Summary'!$L$18)^(Rents!AD$2-1),'Res Rent Roll'!$I37*'Res Rent Roll'!$C37*(1+'Property Summary'!$L$18)^(Rents!AD$2-1)))</f>
        <v/>
      </c>
      <c r="AE37" s="47" t="str">
        <f>IF('Res Rent Roll'!$B37="","",IF(Rents!AE$3&lt;'Res Rent Roll'!$J37,'Res Rent Roll'!$H37*'Res Rent Roll'!$C37*(1+'Property Summary'!$L$18)^(Rents!AE$2-1),'Res Rent Roll'!$I37*'Res Rent Roll'!$C37*(1+'Property Summary'!$L$18)^(Rents!AE$2-1)))</f>
        <v/>
      </c>
      <c r="AF37" s="47" t="str">
        <f>IF('Res Rent Roll'!$B37="","",IF(Rents!AF$3&lt;'Res Rent Roll'!$J37,'Res Rent Roll'!$H37*'Res Rent Roll'!$C37*(1+'Property Summary'!$L$18)^(Rents!AF$2-1),'Res Rent Roll'!$I37*'Res Rent Roll'!$C37*(1+'Property Summary'!$L$18)^(Rents!AF$2-1)))</f>
        <v/>
      </c>
      <c r="AG37" s="47" t="str">
        <f>IF('Res Rent Roll'!$B37="","",IF(Rents!AG$3&lt;'Res Rent Roll'!$J37,'Res Rent Roll'!$H37*'Res Rent Roll'!$C37*(1+'Property Summary'!$L$18)^(Rents!AG$2-1),'Res Rent Roll'!$I37*'Res Rent Roll'!$C37*(1+'Property Summary'!$L$18)^(Rents!AG$2-1)))</f>
        <v/>
      </c>
      <c r="AH37" s="47" t="str">
        <f>IF('Res Rent Roll'!$B37="","",IF(Rents!AH$3&lt;'Res Rent Roll'!$J37,'Res Rent Roll'!$H37*'Res Rent Roll'!$C37*(1+'Property Summary'!$L$18)^(Rents!AH$2-1),'Res Rent Roll'!$I37*'Res Rent Roll'!$C37*(1+'Property Summary'!$L$18)^(Rents!AH$2-1)))</f>
        <v/>
      </c>
      <c r="AI37" s="47" t="str">
        <f>IF('Res Rent Roll'!$B37="","",IF(Rents!AI$3&lt;'Res Rent Roll'!$J37,'Res Rent Roll'!$H37*'Res Rent Roll'!$C37*(1+'Property Summary'!$L$18)^(Rents!AI$2-1),'Res Rent Roll'!$I37*'Res Rent Roll'!$C37*(1+'Property Summary'!$L$18)^(Rents!AI$2-1)))</f>
        <v/>
      </c>
      <c r="AJ37" s="47" t="str">
        <f>IF('Res Rent Roll'!$B37="","",IF(Rents!AJ$3&lt;'Res Rent Roll'!$J37,'Res Rent Roll'!$H37*'Res Rent Roll'!$C37*(1+'Property Summary'!$L$18)^(Rents!AJ$2-1),'Res Rent Roll'!$I37*'Res Rent Roll'!$C37*(1+'Property Summary'!$L$18)^(Rents!AJ$2-1)))</f>
        <v/>
      </c>
      <c r="AK37" s="47" t="str">
        <f>IF('Res Rent Roll'!$B37="","",IF(Rents!AK$3&lt;'Res Rent Roll'!$J37,'Res Rent Roll'!$H37*'Res Rent Roll'!$C37*(1+'Property Summary'!$L$18)^(Rents!AK$2-1),'Res Rent Roll'!$I37*'Res Rent Roll'!$C37*(1+'Property Summary'!$L$18)^(Rents!AK$2-1)))</f>
        <v/>
      </c>
      <c r="AL37" s="47" t="str">
        <f>IF('Res Rent Roll'!$B37="","",IF(Rents!AL$3&lt;'Res Rent Roll'!$J37,'Res Rent Roll'!$H37*'Res Rent Roll'!$C37*(1+'Property Summary'!$L$18)^(Rents!AL$2-1),'Res Rent Roll'!$I37*'Res Rent Roll'!$C37*(1+'Property Summary'!$L$18)^(Rents!AL$2-1)))</f>
        <v/>
      </c>
      <c r="AM37" s="47" t="str">
        <f>IF('Res Rent Roll'!$B37="","",IF(Rents!AM$3&lt;'Res Rent Roll'!$J37,'Res Rent Roll'!$H37*'Res Rent Roll'!$C37*(1+'Property Summary'!$L$18)^(Rents!AM$2-1),'Res Rent Roll'!$I37*'Res Rent Roll'!$C37*(1+'Property Summary'!$L$18)^(Rents!AM$2-1)))</f>
        <v/>
      </c>
      <c r="AN37" s="47" t="str">
        <f>IF('Res Rent Roll'!$B37="","",IF(Rents!AN$3&lt;'Res Rent Roll'!$J37,'Res Rent Roll'!$H37*'Res Rent Roll'!$C37*(1+'Property Summary'!$L$18)^(Rents!AN$2-1),'Res Rent Roll'!$I37*'Res Rent Roll'!$C37*(1+'Property Summary'!$L$18)^(Rents!AN$2-1)))</f>
        <v/>
      </c>
      <c r="AO37" s="47" t="str">
        <f>IF('Res Rent Roll'!$B37="","",IF(Rents!AO$3&lt;'Res Rent Roll'!$J37,'Res Rent Roll'!$H37*'Res Rent Roll'!$C37*(1+'Property Summary'!$L$18)^(Rents!AO$2-1),'Res Rent Roll'!$I37*'Res Rent Roll'!$C37*(1+'Property Summary'!$L$18)^(Rents!AO$2-1)))</f>
        <v/>
      </c>
      <c r="AP37" s="47" t="str">
        <f>IF('Res Rent Roll'!$B37="","",IF(Rents!AP$3&lt;'Res Rent Roll'!$J37,'Res Rent Roll'!$H37*'Res Rent Roll'!$C37*(1+'Property Summary'!$L$18)^(Rents!AP$2-1),'Res Rent Roll'!$I37*'Res Rent Roll'!$C37*(1+'Property Summary'!$L$18)^(Rents!AP$2-1)))</f>
        <v/>
      </c>
      <c r="AQ37" s="47" t="str">
        <f>IF('Res Rent Roll'!$B37="","",IF(Rents!AQ$3&lt;'Res Rent Roll'!$J37,'Res Rent Roll'!$H37*'Res Rent Roll'!$C37*(1+'Property Summary'!$L$18)^(Rents!AQ$2-1),'Res Rent Roll'!$I37*'Res Rent Roll'!$C37*(1+'Property Summary'!$L$18)^(Rents!AQ$2-1)))</f>
        <v/>
      </c>
      <c r="AR37" s="47" t="str">
        <f>IF('Res Rent Roll'!$B37="","",IF(Rents!AR$3&lt;'Res Rent Roll'!$J37,'Res Rent Roll'!$H37*'Res Rent Roll'!$C37*(1+'Property Summary'!$L$18)^(Rents!AR$2-1),'Res Rent Roll'!$I37*'Res Rent Roll'!$C37*(1+'Property Summary'!$L$18)^(Rents!AR$2-1)))</f>
        <v/>
      </c>
      <c r="AS37" s="47" t="str">
        <f>IF('Res Rent Roll'!$B37="","",IF(Rents!AS$3&lt;'Res Rent Roll'!$J37,'Res Rent Roll'!$H37*'Res Rent Roll'!$C37*(1+'Property Summary'!$L$18)^(Rents!AS$2-1),'Res Rent Roll'!$I37*'Res Rent Roll'!$C37*(1+'Property Summary'!$L$18)^(Rents!AS$2-1)))</f>
        <v/>
      </c>
      <c r="AT37" s="47" t="str">
        <f>IF('Res Rent Roll'!$B37="","",IF(Rents!AT$3&lt;'Res Rent Roll'!$J37,'Res Rent Roll'!$H37*'Res Rent Roll'!$C37*(1+'Property Summary'!$L$18)^(Rents!AT$2-1),'Res Rent Roll'!$I37*'Res Rent Roll'!$C37*(1+'Property Summary'!$L$18)^(Rents!AT$2-1)))</f>
        <v/>
      </c>
      <c r="AU37" s="47" t="str">
        <f>IF('Res Rent Roll'!$B37="","",IF(Rents!AU$3&lt;'Res Rent Roll'!$J37,'Res Rent Roll'!$H37*'Res Rent Roll'!$C37*(1+'Property Summary'!$L$18)^(Rents!AU$2-1),'Res Rent Roll'!$I37*'Res Rent Roll'!$C37*(1+'Property Summary'!$L$18)^(Rents!AU$2-1)))</f>
        <v/>
      </c>
      <c r="AV37" s="47" t="str">
        <f>IF('Res Rent Roll'!$B37="","",IF(Rents!AV$3&lt;'Res Rent Roll'!$J37,'Res Rent Roll'!$H37*'Res Rent Roll'!$C37*(1+'Property Summary'!$L$18)^(Rents!AV$2-1),'Res Rent Roll'!$I37*'Res Rent Roll'!$C37*(1+'Property Summary'!$L$18)^(Rents!AV$2-1)))</f>
        <v/>
      </c>
      <c r="AW37" s="47" t="str">
        <f>IF('Res Rent Roll'!$B37="","",IF(Rents!AW$3&lt;'Res Rent Roll'!$J37,'Res Rent Roll'!$H37*'Res Rent Roll'!$C37*(1+'Property Summary'!$L$18)^(Rents!AW$2-1),'Res Rent Roll'!$I37*'Res Rent Roll'!$C37*(1+'Property Summary'!$L$18)^(Rents!AW$2-1)))</f>
        <v/>
      </c>
      <c r="AX37" s="47" t="str">
        <f>IF('Res Rent Roll'!$B37="","",IF(Rents!AX$3&lt;'Res Rent Roll'!$J37,'Res Rent Roll'!$H37*'Res Rent Roll'!$C37*(1+'Property Summary'!$L$18)^(Rents!AX$2-1),'Res Rent Roll'!$I37*'Res Rent Roll'!$C37*(1+'Property Summary'!$L$18)^(Rents!AX$2-1)))</f>
        <v/>
      </c>
      <c r="AY37" s="47" t="str">
        <f>IF('Res Rent Roll'!$B37="","",IF(Rents!AY$3&lt;'Res Rent Roll'!$J37,'Res Rent Roll'!$H37*'Res Rent Roll'!$C37*(1+'Property Summary'!$L$18)^(Rents!AY$2-1),'Res Rent Roll'!$I37*'Res Rent Roll'!$C37*(1+'Property Summary'!$L$18)^(Rents!AY$2-1)))</f>
        <v/>
      </c>
      <c r="AZ37" s="47" t="str">
        <f>IF('Res Rent Roll'!$B37="","",IF(Rents!AZ$3&lt;'Res Rent Roll'!$J37,'Res Rent Roll'!$H37*'Res Rent Roll'!$C37*(1+'Property Summary'!$L$18)^(Rents!AZ$2-1),'Res Rent Roll'!$I37*'Res Rent Roll'!$C37*(1+'Property Summary'!$L$18)^(Rents!AZ$2-1)))</f>
        <v/>
      </c>
      <c r="BA37" s="47" t="str">
        <f>IF('Res Rent Roll'!$B37="","",IF(Rents!BA$3&lt;'Res Rent Roll'!$J37,'Res Rent Roll'!$H37*'Res Rent Roll'!$C37*(1+'Property Summary'!$L$18)^(Rents!BA$2-1),'Res Rent Roll'!$I37*'Res Rent Roll'!$C37*(1+'Property Summary'!$L$18)^(Rents!BA$2-1)))</f>
        <v/>
      </c>
      <c r="BB37" s="47" t="str">
        <f>IF('Res Rent Roll'!$B37="","",IF(Rents!BB$3&lt;'Res Rent Roll'!$J37,'Res Rent Roll'!$H37*'Res Rent Roll'!$C37*(1+'Property Summary'!$L$18)^(Rents!BB$2-1),'Res Rent Roll'!$I37*'Res Rent Roll'!$C37*(1+'Property Summary'!$L$18)^(Rents!BB$2-1)))</f>
        <v/>
      </c>
      <c r="BC37" s="47" t="str">
        <f>IF('Res Rent Roll'!$B37="","",IF(Rents!BC$3&lt;'Res Rent Roll'!$J37,'Res Rent Roll'!$H37*'Res Rent Roll'!$C37*(1+'Property Summary'!$L$18)^(Rents!BC$2-1),'Res Rent Roll'!$I37*'Res Rent Roll'!$C37*(1+'Property Summary'!$L$18)^(Rents!BC$2-1)))</f>
        <v/>
      </c>
      <c r="BD37" s="47" t="str">
        <f>IF('Res Rent Roll'!$B37="","",IF(Rents!BD$3&lt;'Res Rent Roll'!$J37,'Res Rent Roll'!$H37*'Res Rent Roll'!$C37*(1+'Property Summary'!$L$18)^(Rents!BD$2-1),'Res Rent Roll'!$I37*'Res Rent Roll'!$C37*(1+'Property Summary'!$L$18)^(Rents!BD$2-1)))</f>
        <v/>
      </c>
      <c r="BE37" s="47" t="str">
        <f>IF('Res Rent Roll'!$B37="","",IF(Rents!BE$3&lt;'Res Rent Roll'!$J37,'Res Rent Roll'!$H37*'Res Rent Roll'!$C37*(1+'Property Summary'!$L$18)^(Rents!BE$2-1),'Res Rent Roll'!$I37*'Res Rent Roll'!$C37*(1+'Property Summary'!$L$18)^(Rents!BE$2-1)))</f>
        <v/>
      </c>
      <c r="BF37" s="47" t="str">
        <f>IF('Res Rent Roll'!$B37="","",IF(Rents!BF$3&lt;'Res Rent Roll'!$J37,'Res Rent Roll'!$H37*'Res Rent Roll'!$C37*(1+'Property Summary'!$L$18)^(Rents!BF$2-1),'Res Rent Roll'!$I37*'Res Rent Roll'!$C37*(1+'Property Summary'!$L$18)^(Rents!BF$2-1)))</f>
        <v/>
      </c>
      <c r="BG37" s="47" t="str">
        <f>IF('Res Rent Roll'!$B37="","",IF(Rents!BG$3&lt;'Res Rent Roll'!$J37,'Res Rent Roll'!$H37*'Res Rent Roll'!$C37*(1+'Property Summary'!$L$18)^(Rents!BG$2-1),'Res Rent Roll'!$I37*'Res Rent Roll'!$C37*(1+'Property Summary'!$L$18)^(Rents!BG$2-1)))</f>
        <v/>
      </c>
      <c r="BH37" s="47" t="str">
        <f>IF('Res Rent Roll'!$B37="","",IF(Rents!BH$3&lt;'Res Rent Roll'!$J37,'Res Rent Roll'!$H37*'Res Rent Roll'!$C37*(1+'Property Summary'!$L$18)^(Rents!BH$2-1),'Res Rent Roll'!$I37*'Res Rent Roll'!$C37*(1+'Property Summary'!$L$18)^(Rents!BH$2-1)))</f>
        <v/>
      </c>
      <c r="BI37" s="47" t="str">
        <f>IF('Res Rent Roll'!$B37="","",IF(Rents!BI$3&lt;'Res Rent Roll'!$J37,'Res Rent Roll'!$H37*'Res Rent Roll'!$C37*(1+'Property Summary'!$L$18)^(Rents!BI$2-1),'Res Rent Roll'!$I37*'Res Rent Roll'!$C37*(1+'Property Summary'!$L$18)^(Rents!BI$2-1)))</f>
        <v/>
      </c>
      <c r="BJ37" s="47" t="str">
        <f>IF('Res Rent Roll'!$B37="","",IF(Rents!BJ$3&lt;'Res Rent Roll'!$J37,'Res Rent Roll'!$H37*'Res Rent Roll'!$C37*(1+'Property Summary'!$L$18)^(Rents!BJ$2-1),'Res Rent Roll'!$I37*'Res Rent Roll'!$C37*(1+'Property Summary'!$L$18)^(Rents!BJ$2-1)))</f>
        <v/>
      </c>
      <c r="BK37" s="47" t="str">
        <f>IF('Res Rent Roll'!$B37="","",IF(Rents!BK$3&lt;'Res Rent Roll'!$J37,'Res Rent Roll'!$H37*'Res Rent Roll'!$C37*(1+'Property Summary'!$L$18)^(Rents!BK$2-1),'Res Rent Roll'!$I37*'Res Rent Roll'!$C37*(1+'Property Summary'!$L$18)^(Rents!BK$2-1)))</f>
        <v/>
      </c>
      <c r="BL37" s="47" t="str">
        <f>IF('Res Rent Roll'!$B37="","",IF(Rents!BL$3&lt;'Res Rent Roll'!$J37,'Res Rent Roll'!$H37*'Res Rent Roll'!$C37*(1+'Property Summary'!$L$18)^(Rents!BL$2-1),'Res Rent Roll'!$I37*'Res Rent Roll'!$C37*(1+'Property Summary'!$L$18)^(Rents!BL$2-1)))</f>
        <v/>
      </c>
      <c r="BM37" s="47" t="str">
        <f>IF('Res Rent Roll'!$B37="","",IF(Rents!BM$3&lt;'Res Rent Roll'!$J37,'Res Rent Roll'!$H37*'Res Rent Roll'!$C37*(1+'Property Summary'!$L$18)^(Rents!BM$2-1),'Res Rent Roll'!$I37*'Res Rent Roll'!$C37*(1+'Property Summary'!$L$18)^(Rents!BM$2-1)))</f>
        <v/>
      </c>
      <c r="BN37" s="47" t="str">
        <f>IF('Res Rent Roll'!$B37="","",IF(Rents!BN$3&lt;'Res Rent Roll'!$J37,'Res Rent Roll'!$H37*'Res Rent Roll'!$C37*(1+'Property Summary'!$L$18)^(Rents!BN$2-1),'Res Rent Roll'!$I37*'Res Rent Roll'!$C37*(1+'Property Summary'!$L$18)^(Rents!BN$2-1)))</f>
        <v/>
      </c>
      <c r="BO37" s="47" t="str">
        <f>IF('Res Rent Roll'!$B37="","",IF(Rents!BO$3&lt;'Res Rent Roll'!$J37,'Res Rent Roll'!$H37*'Res Rent Roll'!$C37*(1+'Property Summary'!$L$18)^(Rents!BO$2-1),'Res Rent Roll'!$I37*'Res Rent Roll'!$C37*(1+'Property Summary'!$L$18)^(Rents!BO$2-1)))</f>
        <v/>
      </c>
      <c r="BP37" s="47" t="str">
        <f>IF('Res Rent Roll'!$B37="","",IF(Rents!BP$3&lt;'Res Rent Roll'!$J37,'Res Rent Roll'!$H37*'Res Rent Roll'!$C37*(1+'Property Summary'!$L$18)^(Rents!BP$2-1),'Res Rent Roll'!$I37*'Res Rent Roll'!$C37*(1+'Property Summary'!$L$18)^(Rents!BP$2-1)))</f>
        <v/>
      </c>
      <c r="BQ37" s="47" t="str">
        <f>IF('Res Rent Roll'!$B37="","",IF(Rents!BQ$3&lt;'Res Rent Roll'!$J37,'Res Rent Roll'!$H37*'Res Rent Roll'!$C37*(1+'Property Summary'!$L$18)^(Rents!BQ$2-1),'Res Rent Roll'!$I37*'Res Rent Roll'!$C37*(1+'Property Summary'!$L$18)^(Rents!BQ$2-1)))</f>
        <v/>
      </c>
      <c r="BR37" s="47" t="str">
        <f>IF('Res Rent Roll'!$B37="","",IF(Rents!BR$3&lt;'Res Rent Roll'!$J37,'Res Rent Roll'!$H37*'Res Rent Roll'!$C37*(1+'Property Summary'!$L$18)^(Rents!BR$2-1),'Res Rent Roll'!$I37*'Res Rent Roll'!$C37*(1+'Property Summary'!$L$18)^(Rents!BR$2-1)))</f>
        <v/>
      </c>
      <c r="BS37" s="47" t="str">
        <f>IF('Res Rent Roll'!$B37="","",IF(Rents!BS$3&lt;'Res Rent Roll'!$J37,'Res Rent Roll'!$H37*'Res Rent Roll'!$C37*(1+'Property Summary'!$L$18)^(Rents!BS$2-1),'Res Rent Roll'!$I37*'Res Rent Roll'!$C37*(1+'Property Summary'!$L$18)^(Rents!BS$2-1)))</f>
        <v/>
      </c>
      <c r="BT37" s="47" t="str">
        <f>IF('Res Rent Roll'!$B37="","",IF(Rents!BT$3&lt;'Res Rent Roll'!$J37,'Res Rent Roll'!$H37*'Res Rent Roll'!$C37*(1+'Property Summary'!$L$18)^(Rents!BT$2-1),'Res Rent Roll'!$I37*'Res Rent Roll'!$C37*(1+'Property Summary'!$L$18)^(Rents!BT$2-1)))</f>
        <v/>
      </c>
      <c r="BU37" s="47" t="str">
        <f>IF('Res Rent Roll'!$B37="","",IF(Rents!BU$3&lt;'Res Rent Roll'!$J37,'Res Rent Roll'!$H37*'Res Rent Roll'!$C37*(1+'Property Summary'!$L$18)^(Rents!BU$2-1),'Res Rent Roll'!$I37*'Res Rent Roll'!$C37*(1+'Property Summary'!$L$18)^(Rents!BU$2-1)))</f>
        <v/>
      </c>
      <c r="BV37" s="47" t="str">
        <f>IF('Res Rent Roll'!$B37="","",IF(Rents!BV$3&lt;'Res Rent Roll'!$J37,'Res Rent Roll'!$H37*'Res Rent Roll'!$C37*(1+'Property Summary'!$L$18)^(Rents!BV$2-1),'Res Rent Roll'!$I37*'Res Rent Roll'!$C37*(1+'Property Summary'!$L$18)^(Rents!BV$2-1)))</f>
        <v/>
      </c>
      <c r="BW37" s="47" t="str">
        <f>IF('Res Rent Roll'!$B37="","",IF(Rents!BW$3&lt;'Res Rent Roll'!$J37,'Res Rent Roll'!$H37*'Res Rent Roll'!$C37*(1+'Property Summary'!$L$18)^(Rents!BW$2-1),'Res Rent Roll'!$I37*'Res Rent Roll'!$C37*(1+'Property Summary'!$L$18)^(Rents!BW$2-1)))</f>
        <v/>
      </c>
      <c r="BX37" s="47" t="str">
        <f>IF('Res Rent Roll'!$B37="","",IF(Rents!BX$3&lt;'Res Rent Roll'!$J37,'Res Rent Roll'!$H37*'Res Rent Roll'!$C37*(1+'Property Summary'!$L$18)^(Rents!BX$2-1),'Res Rent Roll'!$I37*'Res Rent Roll'!$C37*(1+'Property Summary'!$L$18)^(Rents!BX$2-1)))</f>
        <v/>
      </c>
      <c r="BY37" s="47" t="str">
        <f>IF('Res Rent Roll'!$B37="","",IF(Rents!BY$3&lt;'Res Rent Roll'!$J37,'Res Rent Roll'!$H37*'Res Rent Roll'!$C37*(1+'Property Summary'!$L$18)^(Rents!BY$2-1),'Res Rent Roll'!$I37*'Res Rent Roll'!$C37*(1+'Property Summary'!$L$18)^(Rents!BY$2-1)))</f>
        <v/>
      </c>
      <c r="BZ37" s="47" t="str">
        <f>IF('Res Rent Roll'!$B37="","",IF(Rents!BZ$3&lt;'Res Rent Roll'!$J37,'Res Rent Roll'!$H37*'Res Rent Roll'!$C37*(1+'Property Summary'!$L$18)^(Rents!BZ$2-1),'Res Rent Roll'!$I37*'Res Rent Roll'!$C37*(1+'Property Summary'!$L$18)^(Rents!BZ$2-1)))</f>
        <v/>
      </c>
      <c r="CA37" s="47" t="str">
        <f>IF('Res Rent Roll'!$B37="","",IF(Rents!CA$3&lt;'Res Rent Roll'!$J37,'Res Rent Roll'!$H37*'Res Rent Roll'!$C37*(1+'Property Summary'!$L$18)^(Rents!CA$2-1),'Res Rent Roll'!$I37*'Res Rent Roll'!$C37*(1+'Property Summary'!$L$18)^(Rents!CA$2-1)))</f>
        <v/>
      </c>
      <c r="CB37" s="47" t="str">
        <f>IF('Res Rent Roll'!$B37="","",IF(Rents!CB$3&lt;'Res Rent Roll'!$J37,'Res Rent Roll'!$H37*'Res Rent Roll'!$C37*(1+'Property Summary'!$L$18)^(Rents!CB$2-1),'Res Rent Roll'!$I37*'Res Rent Roll'!$C37*(1+'Property Summary'!$L$18)^(Rents!CB$2-1)))</f>
        <v/>
      </c>
      <c r="CC37" s="47" t="str">
        <f>IF('Res Rent Roll'!$B37="","",IF(Rents!CC$3&lt;'Res Rent Roll'!$J37,'Res Rent Roll'!$H37*'Res Rent Roll'!$C37*(1+'Property Summary'!$L$18)^(Rents!CC$2-1),'Res Rent Roll'!$I37*'Res Rent Roll'!$C37*(1+'Property Summary'!$L$18)^(Rents!CC$2-1)))</f>
        <v/>
      </c>
      <c r="CD37" s="47" t="str">
        <f>IF('Res Rent Roll'!$B37="","",IF(Rents!CD$3&lt;'Res Rent Roll'!$J37,'Res Rent Roll'!$H37*'Res Rent Roll'!$C37*(1+'Property Summary'!$L$18)^(Rents!CD$2-1),'Res Rent Roll'!$I37*'Res Rent Roll'!$C37*(1+'Property Summary'!$L$18)^(Rents!CD$2-1)))</f>
        <v/>
      </c>
      <c r="CE37" s="47" t="str">
        <f>IF('Res Rent Roll'!$B37="","",IF(Rents!CE$3&lt;'Res Rent Roll'!$J37,'Res Rent Roll'!$H37*'Res Rent Roll'!$C37*(1+'Property Summary'!$L$18)^(Rents!CE$2-1),'Res Rent Roll'!$I37*'Res Rent Roll'!$C37*(1+'Property Summary'!$L$18)^(Rents!CE$2-1)))</f>
        <v/>
      </c>
      <c r="CF37" s="47" t="str">
        <f>IF('Res Rent Roll'!$B37="","",IF(Rents!CF$3&lt;'Res Rent Roll'!$J37,'Res Rent Roll'!$H37*'Res Rent Roll'!$C37*(1+'Property Summary'!$L$18)^(Rents!CF$2-1),'Res Rent Roll'!$I37*'Res Rent Roll'!$C37*(1+'Property Summary'!$L$18)^(Rents!CF$2-1)))</f>
        <v/>
      </c>
      <c r="CG37" s="47" t="str">
        <f>IF('Res Rent Roll'!$B37="","",IF(Rents!CG$3&lt;'Res Rent Roll'!$J37,'Res Rent Roll'!$H37*'Res Rent Roll'!$C37*(1+'Property Summary'!$L$18)^(Rents!CG$2-1),'Res Rent Roll'!$I37*'Res Rent Roll'!$C37*(1+'Property Summary'!$L$18)^(Rents!CG$2-1)))</f>
        <v/>
      </c>
      <c r="CH37" s="47" t="str">
        <f>IF('Res Rent Roll'!$B37="","",IF(Rents!CH$3&lt;'Res Rent Roll'!$J37,'Res Rent Roll'!$H37*'Res Rent Roll'!$C37*(1+'Property Summary'!$L$18)^(Rents!CH$2-1),'Res Rent Roll'!$I37*'Res Rent Roll'!$C37*(1+'Property Summary'!$L$18)^(Rents!CH$2-1)))</f>
        <v/>
      </c>
      <c r="CI37" s="47" t="str">
        <f>IF('Res Rent Roll'!$B37="","",IF(Rents!CI$3&lt;'Res Rent Roll'!$J37,'Res Rent Roll'!$H37*'Res Rent Roll'!$C37*(1+'Property Summary'!$L$18)^(Rents!CI$2-1),'Res Rent Roll'!$I37*'Res Rent Roll'!$C37*(1+'Property Summary'!$L$18)^(Rents!CI$2-1)))</f>
        <v/>
      </c>
      <c r="CJ37" s="47" t="str">
        <f>IF('Res Rent Roll'!$B37="","",IF(Rents!CJ$3&lt;'Res Rent Roll'!$J37,'Res Rent Roll'!$H37*'Res Rent Roll'!$C37*(1+'Property Summary'!$L$18)^(Rents!CJ$2-1),'Res Rent Roll'!$I37*'Res Rent Roll'!$C37*(1+'Property Summary'!$L$18)^(Rents!CJ$2-1)))</f>
        <v/>
      </c>
      <c r="CK37" s="47" t="str">
        <f>IF('Res Rent Roll'!$B37="","",IF(Rents!CK$3&lt;'Res Rent Roll'!$J37,'Res Rent Roll'!$H37*'Res Rent Roll'!$C37*(1+'Property Summary'!$L$18)^(Rents!CK$2-1),'Res Rent Roll'!$I37*'Res Rent Roll'!$C37*(1+'Property Summary'!$L$18)^(Rents!CK$2-1)))</f>
        <v/>
      </c>
      <c r="CL37" s="47" t="str">
        <f>IF('Res Rent Roll'!$B37="","",IF(Rents!CL$3&lt;'Res Rent Roll'!$J37,'Res Rent Roll'!$H37*'Res Rent Roll'!$C37*(1+'Property Summary'!$L$18)^(Rents!CL$2-1),'Res Rent Roll'!$I37*'Res Rent Roll'!$C37*(1+'Property Summary'!$L$18)^(Rents!CL$2-1)))</f>
        <v/>
      </c>
      <c r="CM37" s="47" t="str">
        <f>IF('Res Rent Roll'!$B37="","",IF(Rents!CM$3&lt;'Res Rent Roll'!$J37,'Res Rent Roll'!$H37*'Res Rent Roll'!$C37*(1+'Property Summary'!$L$18)^(Rents!CM$2-1),'Res Rent Roll'!$I37*'Res Rent Roll'!$C37*(1+'Property Summary'!$L$18)^(Rents!CM$2-1)))</f>
        <v/>
      </c>
      <c r="CN37" s="47" t="str">
        <f>IF('Res Rent Roll'!$B37="","",IF(Rents!CN$3&lt;'Res Rent Roll'!$J37,'Res Rent Roll'!$H37*'Res Rent Roll'!$C37*(1+'Property Summary'!$L$18)^(Rents!CN$2-1),'Res Rent Roll'!$I37*'Res Rent Roll'!$C37*(1+'Property Summary'!$L$18)^(Rents!CN$2-1)))</f>
        <v/>
      </c>
      <c r="CO37" s="47" t="str">
        <f>IF('Res Rent Roll'!$B37="","",IF(Rents!CO$3&lt;'Res Rent Roll'!$J37,'Res Rent Roll'!$H37*'Res Rent Roll'!$C37*(1+'Property Summary'!$L$18)^(Rents!CO$2-1),'Res Rent Roll'!$I37*'Res Rent Roll'!$C37*(1+'Property Summary'!$L$18)^(Rents!CO$2-1)))</f>
        <v/>
      </c>
      <c r="CP37" s="47" t="str">
        <f>IF('Res Rent Roll'!$B37="","",IF(Rents!CP$3&lt;'Res Rent Roll'!$J37,'Res Rent Roll'!$H37*'Res Rent Roll'!$C37*(1+'Property Summary'!$L$18)^(Rents!CP$2-1),'Res Rent Roll'!$I37*'Res Rent Roll'!$C37*(1+'Property Summary'!$L$18)^(Rents!CP$2-1)))</f>
        <v/>
      </c>
      <c r="CQ37" s="47" t="str">
        <f>IF('Res Rent Roll'!$B37="","",IF(Rents!CQ$3&lt;'Res Rent Roll'!$J37,'Res Rent Roll'!$H37*'Res Rent Roll'!$C37*(1+'Property Summary'!$L$18)^(Rents!CQ$2-1),'Res Rent Roll'!$I37*'Res Rent Roll'!$C37*(1+'Property Summary'!$L$18)^(Rents!CQ$2-1)))</f>
        <v/>
      </c>
      <c r="CR37" s="47" t="str">
        <f>IF('Res Rent Roll'!$B37="","",IF(Rents!CR$3&lt;'Res Rent Roll'!$J37,'Res Rent Roll'!$H37*'Res Rent Roll'!$C37*(1+'Property Summary'!$L$18)^(Rents!CR$2-1),'Res Rent Roll'!$I37*'Res Rent Roll'!$C37*(1+'Property Summary'!$L$18)^(Rents!CR$2-1)))</f>
        <v/>
      </c>
      <c r="CS37" s="47" t="str">
        <f>IF('Res Rent Roll'!$B37="","",IF(Rents!CS$3&lt;'Res Rent Roll'!$J37,'Res Rent Roll'!$H37*'Res Rent Roll'!$C37*(1+'Property Summary'!$L$18)^(Rents!CS$2-1),'Res Rent Roll'!$I37*'Res Rent Roll'!$C37*(1+'Property Summary'!$L$18)^(Rents!CS$2-1)))</f>
        <v/>
      </c>
      <c r="CT37" s="47" t="str">
        <f>IF('Res Rent Roll'!$B37="","",IF(Rents!CT$3&lt;'Res Rent Roll'!$J37,'Res Rent Roll'!$H37*'Res Rent Roll'!$C37*(1+'Property Summary'!$L$18)^(Rents!CT$2-1),'Res Rent Roll'!$I37*'Res Rent Roll'!$C37*(1+'Property Summary'!$L$18)^(Rents!CT$2-1)))</f>
        <v/>
      </c>
      <c r="CU37" s="47" t="str">
        <f>IF('Res Rent Roll'!$B37="","",IF(Rents!CU$3&lt;'Res Rent Roll'!$J37,'Res Rent Roll'!$H37*'Res Rent Roll'!$C37*(1+'Property Summary'!$L$18)^(Rents!CU$2-1),'Res Rent Roll'!$I37*'Res Rent Roll'!$C37*(1+'Property Summary'!$L$18)^(Rents!CU$2-1)))</f>
        <v/>
      </c>
      <c r="CV37" s="47" t="str">
        <f>IF('Res Rent Roll'!$B37="","",IF(Rents!CV$3&lt;'Res Rent Roll'!$J37,'Res Rent Roll'!$H37*'Res Rent Roll'!$C37*(1+'Property Summary'!$L$18)^(Rents!CV$2-1),'Res Rent Roll'!$I37*'Res Rent Roll'!$C37*(1+'Property Summary'!$L$18)^(Rents!CV$2-1)))</f>
        <v/>
      </c>
      <c r="CW37" s="47" t="str">
        <f>IF('Res Rent Roll'!$B37="","",IF(Rents!CW$3&lt;'Res Rent Roll'!$J37,'Res Rent Roll'!$H37*'Res Rent Roll'!$C37*(1+'Property Summary'!$L$18)^(Rents!CW$2-1),'Res Rent Roll'!$I37*'Res Rent Roll'!$C37*(1+'Property Summary'!$L$18)^(Rents!CW$2-1)))</f>
        <v/>
      </c>
      <c r="CX37" s="47" t="str">
        <f>IF('Res Rent Roll'!$B37="","",IF(Rents!CX$3&lt;'Res Rent Roll'!$J37,'Res Rent Roll'!$H37*'Res Rent Roll'!$C37*(1+'Property Summary'!$L$18)^(Rents!CX$2-1),'Res Rent Roll'!$I37*'Res Rent Roll'!$C37*(1+'Property Summary'!$L$18)^(Rents!CX$2-1)))</f>
        <v/>
      </c>
      <c r="CY37" s="47" t="str">
        <f>IF('Res Rent Roll'!$B37="","",IF(Rents!CY$3&lt;'Res Rent Roll'!$J37,'Res Rent Roll'!$H37*'Res Rent Roll'!$C37*(1+'Property Summary'!$L$18)^(Rents!CY$2-1),'Res Rent Roll'!$I37*'Res Rent Roll'!$C37*(1+'Property Summary'!$L$18)^(Rents!CY$2-1)))</f>
        <v/>
      </c>
      <c r="CZ37" s="47" t="str">
        <f>IF('Res Rent Roll'!$B37="","",IF(Rents!CZ$3&lt;'Res Rent Roll'!$J37,'Res Rent Roll'!$H37*'Res Rent Roll'!$C37*(1+'Property Summary'!$L$18)^(Rents!CZ$2-1),'Res Rent Roll'!$I37*'Res Rent Roll'!$C37*(1+'Property Summary'!$L$18)^(Rents!CZ$2-1)))</f>
        <v/>
      </c>
      <c r="DA37" s="47" t="str">
        <f>IF('Res Rent Roll'!$B37="","",IF(Rents!DA$3&lt;'Res Rent Roll'!$J37,'Res Rent Roll'!$H37*'Res Rent Roll'!$C37*(1+'Property Summary'!$L$18)^(Rents!DA$2-1),'Res Rent Roll'!$I37*'Res Rent Roll'!$C37*(1+'Property Summary'!$L$18)^(Rents!DA$2-1)))</f>
        <v/>
      </c>
      <c r="DB37" s="47" t="str">
        <f>IF('Res Rent Roll'!$B37="","",IF(Rents!DB$3&lt;'Res Rent Roll'!$J37,'Res Rent Roll'!$H37*'Res Rent Roll'!$C37*(1+'Property Summary'!$L$18)^(Rents!DB$2-1),'Res Rent Roll'!$I37*'Res Rent Roll'!$C37*(1+'Property Summary'!$L$18)^(Rents!DB$2-1)))</f>
        <v/>
      </c>
      <c r="DC37" s="47" t="str">
        <f>IF('Res Rent Roll'!$B37="","",IF(Rents!DC$3&lt;'Res Rent Roll'!$J37,'Res Rent Roll'!$H37*'Res Rent Roll'!$C37*(1+'Property Summary'!$L$18)^(Rents!DC$2-1),'Res Rent Roll'!$I37*'Res Rent Roll'!$C37*(1+'Property Summary'!$L$18)^(Rents!DC$2-1)))</f>
        <v/>
      </c>
      <c r="DD37" s="47" t="str">
        <f>IF('Res Rent Roll'!$B37="","",IF(Rents!DD$3&lt;'Res Rent Roll'!$J37,'Res Rent Roll'!$H37*'Res Rent Roll'!$C37*(1+'Property Summary'!$L$18)^(Rents!DD$2-1),'Res Rent Roll'!$I37*'Res Rent Roll'!$C37*(1+'Property Summary'!$L$18)^(Rents!DD$2-1)))</f>
        <v/>
      </c>
      <c r="DE37" s="47" t="str">
        <f>IF('Res Rent Roll'!$B37="","",IF(Rents!DE$3&lt;'Res Rent Roll'!$J37,'Res Rent Roll'!$H37*'Res Rent Roll'!$C37*(1+'Property Summary'!$L$18)^(Rents!DE$2-1),'Res Rent Roll'!$I37*'Res Rent Roll'!$C37*(1+'Property Summary'!$L$18)^(Rents!DE$2-1)))</f>
        <v/>
      </c>
      <c r="DF37" s="47" t="str">
        <f>IF('Res Rent Roll'!$B37="","",IF(Rents!DF$3&lt;'Res Rent Roll'!$J37,'Res Rent Roll'!$H37*'Res Rent Roll'!$C37*(1+'Property Summary'!$L$18)^(Rents!DF$2-1),'Res Rent Roll'!$I37*'Res Rent Roll'!$C37*(1+'Property Summary'!$L$18)^(Rents!DF$2-1)))</f>
        <v/>
      </c>
      <c r="DG37" s="47" t="str">
        <f>IF('Res Rent Roll'!$B37="","",IF(Rents!DG$3&lt;'Res Rent Roll'!$J37,'Res Rent Roll'!$H37*'Res Rent Roll'!$C37*(1+'Property Summary'!$L$18)^(Rents!DG$2-1),'Res Rent Roll'!$I37*'Res Rent Roll'!$C37*(1+'Property Summary'!$L$18)^(Rents!DG$2-1)))</f>
        <v/>
      </c>
      <c r="DH37" s="47" t="str">
        <f>IF('Res Rent Roll'!$B37="","",IF(Rents!DH$3&lt;'Res Rent Roll'!$J37,'Res Rent Roll'!$H37*'Res Rent Roll'!$C37*(1+'Property Summary'!$L$18)^(Rents!DH$2-1),'Res Rent Roll'!$I37*'Res Rent Roll'!$C37*(1+'Property Summary'!$L$18)^(Rents!DH$2-1)))</f>
        <v/>
      </c>
      <c r="DI37" s="47" t="str">
        <f>IF('Res Rent Roll'!$B37="","",IF(Rents!DI$3&lt;'Res Rent Roll'!$J37,'Res Rent Roll'!$H37*'Res Rent Roll'!$C37*(1+'Property Summary'!$L$18)^(Rents!DI$2-1),'Res Rent Roll'!$I37*'Res Rent Roll'!$C37*(1+'Property Summary'!$L$18)^(Rents!DI$2-1)))</f>
        <v/>
      </c>
      <c r="DJ37" s="47" t="str">
        <f>IF('Res Rent Roll'!$B37="","",IF(Rents!DJ$3&lt;'Res Rent Roll'!$J37,'Res Rent Roll'!$H37*'Res Rent Roll'!$C37*(1+'Property Summary'!$L$18)^(Rents!DJ$2-1),'Res Rent Roll'!$I37*'Res Rent Roll'!$C37*(1+'Property Summary'!$L$18)^(Rents!DJ$2-1)))</f>
        <v/>
      </c>
      <c r="DK37" s="47" t="str">
        <f>IF('Res Rent Roll'!$B37="","",IF(Rents!DK$3&lt;'Res Rent Roll'!$J37,'Res Rent Roll'!$H37*'Res Rent Roll'!$C37*(1+'Property Summary'!$L$18)^(Rents!DK$2-1),'Res Rent Roll'!$I37*'Res Rent Roll'!$C37*(1+'Property Summary'!$L$18)^(Rents!DK$2-1)))</f>
        <v/>
      </c>
      <c r="DL37" s="47" t="str">
        <f>IF('Res Rent Roll'!$B37="","",IF(Rents!DL$3&lt;'Res Rent Roll'!$J37,'Res Rent Roll'!$H37*'Res Rent Roll'!$C37*(1+'Property Summary'!$L$18)^(Rents!DL$2-1),'Res Rent Roll'!$I37*'Res Rent Roll'!$C37*(1+'Property Summary'!$L$18)^(Rents!DL$2-1)))</f>
        <v/>
      </c>
      <c r="DM37" s="47" t="str">
        <f>IF('Res Rent Roll'!$B37="","",IF(Rents!DM$3&lt;'Res Rent Roll'!$J37,'Res Rent Roll'!$H37*'Res Rent Roll'!$C37*(1+'Property Summary'!$L$18)^(Rents!DM$2-1),'Res Rent Roll'!$I37*'Res Rent Roll'!$C37*(1+'Property Summary'!$L$18)^(Rents!DM$2-1)))</f>
        <v/>
      </c>
      <c r="DN37" s="47" t="str">
        <f>IF('Res Rent Roll'!$B37="","",IF(Rents!DN$3&lt;'Res Rent Roll'!$J37,'Res Rent Roll'!$H37*'Res Rent Roll'!$C37*(1+'Property Summary'!$L$18)^(Rents!DN$2-1),'Res Rent Roll'!$I37*'Res Rent Roll'!$C37*(1+'Property Summary'!$L$18)^(Rents!DN$2-1)))</f>
        <v/>
      </c>
      <c r="DO37" s="47" t="str">
        <f>IF('Res Rent Roll'!$B37="","",IF(Rents!DO$3&lt;'Res Rent Roll'!$J37,'Res Rent Roll'!$H37*'Res Rent Roll'!$C37*(1+'Property Summary'!$L$18)^(Rents!DO$2-1),'Res Rent Roll'!$I37*'Res Rent Roll'!$C37*(1+'Property Summary'!$L$18)^(Rents!DO$2-1)))</f>
        <v/>
      </c>
      <c r="DP37" s="47" t="str">
        <f>IF('Res Rent Roll'!$B37="","",IF(Rents!DP$3&lt;'Res Rent Roll'!$J37,'Res Rent Roll'!$H37*'Res Rent Roll'!$C37*(1+'Property Summary'!$L$18)^(Rents!DP$2-1),'Res Rent Roll'!$I37*'Res Rent Roll'!$C37*(1+'Property Summary'!$L$18)^(Rents!DP$2-1)))</f>
        <v/>
      </c>
      <c r="DQ37" s="47" t="str">
        <f>IF('Res Rent Roll'!$B37="","",IF(Rents!DQ$3&lt;'Res Rent Roll'!$J37,'Res Rent Roll'!$H37*'Res Rent Roll'!$C37*(1+'Property Summary'!$L$18)^(Rents!DQ$2-1),'Res Rent Roll'!$I37*'Res Rent Roll'!$C37*(1+'Property Summary'!$L$18)^(Rents!DQ$2-1)))</f>
        <v/>
      </c>
      <c r="DR37" s="47" t="str">
        <f>IF('Res Rent Roll'!$B37="","",IF(Rents!DR$3&lt;'Res Rent Roll'!$J37,'Res Rent Roll'!$H37*'Res Rent Roll'!$C37*(1+'Property Summary'!$L$18)^(Rents!DR$2-1),'Res Rent Roll'!$I37*'Res Rent Roll'!$C37*(1+'Property Summary'!$L$18)^(Rents!DR$2-1)))</f>
        <v/>
      </c>
      <c r="DS37" s="47" t="str">
        <f>IF('Res Rent Roll'!$B37="","",IF(Rents!DS$3&lt;'Res Rent Roll'!$J37,'Res Rent Roll'!$H37*'Res Rent Roll'!$C37*(1+'Property Summary'!$L$18)^(Rents!DS$2-1),'Res Rent Roll'!$I37*'Res Rent Roll'!$C37*(1+'Property Summary'!$L$18)^(Rents!DS$2-1)))</f>
        <v/>
      </c>
      <c r="DT37" s="47" t="str">
        <f>IF('Res Rent Roll'!$B37="","",IF(Rents!DT$3&lt;'Res Rent Roll'!$J37,'Res Rent Roll'!$H37*'Res Rent Roll'!$C37*(1+'Property Summary'!$L$18)^(Rents!DT$2-1),'Res Rent Roll'!$I37*'Res Rent Roll'!$C37*(1+'Property Summary'!$L$18)^(Rents!DT$2-1)))</f>
        <v/>
      </c>
      <c r="DU37" s="47" t="str">
        <f>IF('Res Rent Roll'!$B37="","",IF(Rents!DU$3&lt;'Res Rent Roll'!$J37,'Res Rent Roll'!$H37*'Res Rent Roll'!$C37*(1+'Property Summary'!$L$18)^(Rents!DU$2-1),'Res Rent Roll'!$I37*'Res Rent Roll'!$C37*(1+'Property Summary'!$L$18)^(Rents!DU$2-1)))</f>
        <v/>
      </c>
      <c r="DV37" s="47" t="str">
        <f>IF('Res Rent Roll'!$B37="","",IF(Rents!DV$3&lt;'Res Rent Roll'!$J37,'Res Rent Roll'!$H37*'Res Rent Roll'!$C37*(1+'Property Summary'!$L$18)^(Rents!DV$2-1),'Res Rent Roll'!$I37*'Res Rent Roll'!$C37*(1+'Property Summary'!$L$18)^(Rents!DV$2-1)))</f>
        <v/>
      </c>
      <c r="DW37" s="47" t="str">
        <f>IF('Res Rent Roll'!$B37="","",IF(Rents!DW$3&lt;'Res Rent Roll'!$J37,'Res Rent Roll'!$H37*'Res Rent Roll'!$C37*(1+'Property Summary'!$L$18)^(Rents!DW$2-1),'Res Rent Roll'!$I37*'Res Rent Roll'!$C37*(1+'Property Summary'!$L$18)^(Rents!DW$2-1)))</f>
        <v/>
      </c>
      <c r="DX37" s="47" t="str">
        <f>IF('Res Rent Roll'!$B37="","",IF(Rents!DX$3&lt;'Res Rent Roll'!$J37,'Res Rent Roll'!$H37*'Res Rent Roll'!$C37*(1+'Property Summary'!$L$18)^(Rents!DX$2-1),'Res Rent Roll'!$I37*'Res Rent Roll'!$C37*(1+'Property Summary'!$L$18)^(Rents!DX$2-1)))</f>
        <v/>
      </c>
      <c r="DY37" s="47" t="str">
        <f>IF('Res Rent Roll'!$B37="","",IF(Rents!DY$3&lt;'Res Rent Roll'!$J37,'Res Rent Roll'!$H37*'Res Rent Roll'!$C37*(1+'Property Summary'!$L$18)^(Rents!DY$2-1),'Res Rent Roll'!$I37*'Res Rent Roll'!$C37*(1+'Property Summary'!$L$18)^(Rents!DY$2-1)))</f>
        <v/>
      </c>
      <c r="DZ37" s="47" t="str">
        <f>IF('Res Rent Roll'!$B37="","",IF(Rents!DZ$3&lt;'Res Rent Roll'!$J37,'Res Rent Roll'!$H37*'Res Rent Roll'!$C37*(1+'Property Summary'!$L$18)^(Rents!DZ$2-1),'Res Rent Roll'!$I37*'Res Rent Roll'!$C37*(1+'Property Summary'!$L$18)^(Rents!DZ$2-1)))</f>
        <v/>
      </c>
      <c r="EA37" s="47" t="str">
        <f>IF('Res Rent Roll'!$B37="","",IF(Rents!EA$3&lt;'Res Rent Roll'!$J37,'Res Rent Roll'!$H37*'Res Rent Roll'!$C37*(1+'Property Summary'!$L$18)^(Rents!EA$2-1),'Res Rent Roll'!$I37*'Res Rent Roll'!$C37*(1+'Property Summary'!$L$18)^(Rents!EA$2-1)))</f>
        <v/>
      </c>
      <c r="EB37" s="47" t="str">
        <f>IF('Res Rent Roll'!$B37="","",IF(Rents!EB$3&lt;'Res Rent Roll'!$J37,'Res Rent Roll'!$H37*'Res Rent Roll'!$C37*(1+'Property Summary'!$L$18)^(Rents!EB$2-1),'Res Rent Roll'!$I37*'Res Rent Roll'!$C37*(1+'Property Summary'!$L$18)^(Rents!EB$2-1)))</f>
        <v/>
      </c>
      <c r="EC37" s="47" t="str">
        <f>IF('Res Rent Roll'!$B37="","",IF(Rents!EC$3&lt;'Res Rent Roll'!$J37,'Res Rent Roll'!$H37*'Res Rent Roll'!$C37*(1+'Property Summary'!$L$18)^(Rents!EC$2-1),'Res Rent Roll'!$I37*'Res Rent Roll'!$C37*(1+'Property Summary'!$L$18)^(Rents!EC$2-1)))</f>
        <v/>
      </c>
      <c r="ED37" s="47" t="str">
        <f>IF('Res Rent Roll'!$B37="","",IF(Rents!ED$3&lt;'Res Rent Roll'!$J37,'Res Rent Roll'!$H37*'Res Rent Roll'!$C37*(1+'Property Summary'!$L$18)^(Rents!ED$2-1),'Res Rent Roll'!$I37*'Res Rent Roll'!$C37*(1+'Property Summary'!$L$18)^(Rents!ED$2-1)))</f>
        <v/>
      </c>
      <c r="EE37" s="47" t="str">
        <f>IF('Res Rent Roll'!$B37="","",IF(Rents!EE$3&lt;'Res Rent Roll'!$J37,'Res Rent Roll'!$H37*'Res Rent Roll'!$C37*(1+'Property Summary'!$L$18)^(Rents!EE$2-1),'Res Rent Roll'!$I37*'Res Rent Roll'!$C37*(1+'Property Summary'!$L$18)^(Rents!EE$2-1)))</f>
        <v/>
      </c>
      <c r="EF37" s="47" t="str">
        <f>IF('Res Rent Roll'!$B37="","",IF(Rents!EF$3&lt;'Res Rent Roll'!$J37,'Res Rent Roll'!$H37*'Res Rent Roll'!$C37*(1+'Property Summary'!$L$18)^(Rents!EF$2-1),'Res Rent Roll'!$I37*'Res Rent Roll'!$C37*(1+'Property Summary'!$L$18)^(Rents!EF$2-1)))</f>
        <v/>
      </c>
      <c r="EG37" s="47" t="str">
        <f>IF('Res Rent Roll'!$B37="","",IF(Rents!EG$3&lt;'Res Rent Roll'!$J37,'Res Rent Roll'!$H37*'Res Rent Roll'!$C37*(1+'Property Summary'!$L$18)^(Rents!EG$2-1),'Res Rent Roll'!$I37*'Res Rent Roll'!$C37*(1+'Property Summary'!$L$18)^(Rents!EG$2-1)))</f>
        <v/>
      </c>
      <c r="EH37" s="47" t="str">
        <f>IF('Res Rent Roll'!$B37="","",IF(Rents!EH$3&lt;'Res Rent Roll'!$J37,'Res Rent Roll'!$H37*'Res Rent Roll'!$C37*(1+'Property Summary'!$L$18)^(Rents!EH$2-1),'Res Rent Roll'!$I37*'Res Rent Roll'!$C37*(1+'Property Summary'!$L$18)^(Rents!EH$2-1)))</f>
        <v/>
      </c>
      <c r="EI37" s="47" t="str">
        <f>IF('Res Rent Roll'!$B37="","",IF(Rents!EI$3&lt;'Res Rent Roll'!$J37,'Res Rent Roll'!$H37*'Res Rent Roll'!$C37*(1+'Property Summary'!$L$18)^(Rents!EI$2-1),'Res Rent Roll'!$I37*'Res Rent Roll'!$C37*(1+'Property Summary'!$L$18)^(Rents!EI$2-1)))</f>
        <v/>
      </c>
      <c r="EJ37" s="47" t="str">
        <f>IF('Res Rent Roll'!$B37="","",IF(Rents!EJ$3&lt;'Res Rent Roll'!$J37,'Res Rent Roll'!$H37*'Res Rent Roll'!$C37*(1+'Property Summary'!$L$18)^(Rents!EJ$2-1),'Res Rent Roll'!$I37*'Res Rent Roll'!$C37*(1+'Property Summary'!$L$18)^(Rents!EJ$2-1)))</f>
        <v/>
      </c>
      <c r="EK37" s="47" t="str">
        <f>IF('Res Rent Roll'!$B37="","",IF(Rents!EK$3&lt;'Res Rent Roll'!$J37,'Res Rent Roll'!$H37*'Res Rent Roll'!$C37*(1+'Property Summary'!$L$18)^(Rents!EK$2-1),'Res Rent Roll'!$I37*'Res Rent Roll'!$C37*(1+'Property Summary'!$L$18)^(Rents!EK$2-1)))</f>
        <v/>
      </c>
      <c r="EL37" s="47" t="str">
        <f>IF('Res Rent Roll'!$B37="","",IF(Rents!EL$3&lt;'Res Rent Roll'!$J37,'Res Rent Roll'!$H37*'Res Rent Roll'!$C37*(1+'Property Summary'!$L$18)^(Rents!EL$2-1),'Res Rent Roll'!$I37*'Res Rent Roll'!$C37*(1+'Property Summary'!$L$18)^(Rents!EL$2-1)))</f>
        <v/>
      </c>
      <c r="EM37" s="47" t="str">
        <f>IF('Res Rent Roll'!$B37="","",IF(Rents!EM$3&lt;'Res Rent Roll'!$J37,'Res Rent Roll'!$H37*'Res Rent Roll'!$C37*(1+'Property Summary'!$L$18)^(Rents!EM$2-1),'Res Rent Roll'!$I37*'Res Rent Roll'!$C37*(1+'Property Summary'!$L$18)^(Rents!EM$2-1)))</f>
        <v/>
      </c>
      <c r="EN37" s="47" t="str">
        <f>IF('Res Rent Roll'!$B37="","",IF(Rents!EN$3&lt;'Res Rent Roll'!$J37,'Res Rent Roll'!$H37*'Res Rent Roll'!$C37*(1+'Property Summary'!$L$18)^(Rents!EN$2-1),'Res Rent Roll'!$I37*'Res Rent Roll'!$C37*(1+'Property Summary'!$L$18)^(Rents!EN$2-1)))</f>
        <v/>
      </c>
      <c r="EO37" s="47" t="str">
        <f>IF('Res Rent Roll'!$B37="","",IF(Rents!EO$3&lt;'Res Rent Roll'!$J37,'Res Rent Roll'!$H37*'Res Rent Roll'!$C37*(1+'Property Summary'!$L$18)^(Rents!EO$2-1),'Res Rent Roll'!$I37*'Res Rent Roll'!$C37*(1+'Property Summary'!$L$18)^(Rents!EO$2-1)))</f>
        <v/>
      </c>
      <c r="EP37" s="47" t="str">
        <f>IF('Res Rent Roll'!$B37="","",IF(Rents!EP$3&lt;'Res Rent Roll'!$J37,'Res Rent Roll'!$H37*'Res Rent Roll'!$C37*(1+'Property Summary'!$L$18)^(Rents!EP$2-1),'Res Rent Roll'!$I37*'Res Rent Roll'!$C37*(1+'Property Summary'!$L$18)^(Rents!EP$2-1)))</f>
        <v/>
      </c>
      <c r="EQ37" s="47" t="str">
        <f>IF('Res Rent Roll'!$B37="","",IF(Rents!EQ$3&lt;'Res Rent Roll'!$J37,'Res Rent Roll'!$H37*'Res Rent Roll'!$C37*(1+'Property Summary'!$L$18)^(Rents!EQ$2-1),'Res Rent Roll'!$I37*'Res Rent Roll'!$C37*(1+'Property Summary'!$L$18)^(Rents!EQ$2-1)))</f>
        <v/>
      </c>
      <c r="ER37" s="47" t="str">
        <f>IF('Res Rent Roll'!$B37="","",IF(Rents!ER$3&lt;'Res Rent Roll'!$J37,'Res Rent Roll'!$H37*'Res Rent Roll'!$C37*(1+'Property Summary'!$L$18)^(Rents!ER$2-1),'Res Rent Roll'!$I37*'Res Rent Roll'!$C37*(1+'Property Summary'!$L$18)^(Rents!ER$2-1)))</f>
        <v/>
      </c>
      <c r="ES37" s="47" t="str">
        <f>IF('Res Rent Roll'!$B37="","",IF(Rents!ES$3&lt;'Res Rent Roll'!$J37,'Res Rent Roll'!$H37*'Res Rent Roll'!$C37*(1+'Property Summary'!$L$18)^(Rents!ES$2-1),'Res Rent Roll'!$I37*'Res Rent Roll'!$C37*(1+'Property Summary'!$L$18)^(Rents!ES$2-1)))</f>
        <v/>
      </c>
      <c r="ET37" s="47" t="str">
        <f>IF('Res Rent Roll'!$B37="","",IF(Rents!ET$3&lt;'Res Rent Roll'!$J37,'Res Rent Roll'!$H37*'Res Rent Roll'!$C37*(1+'Property Summary'!$L$18)^(Rents!ET$2-1),'Res Rent Roll'!$I37*'Res Rent Roll'!$C37*(1+'Property Summary'!$L$18)^(Rents!ET$2-1)))</f>
        <v/>
      </c>
      <c r="EU37" s="47" t="str">
        <f>IF('Res Rent Roll'!$B37="","",IF(Rents!EU$3&lt;'Res Rent Roll'!$J37,'Res Rent Roll'!$H37*'Res Rent Roll'!$C37*(1+'Property Summary'!$L$18)^(Rents!EU$2-1),'Res Rent Roll'!$I37*'Res Rent Roll'!$C37*(1+'Property Summary'!$L$18)^(Rents!EU$2-1)))</f>
        <v/>
      </c>
      <c r="EV37" s="47" t="str">
        <f>IF('Res Rent Roll'!$B37="","",IF(Rents!EV$3&lt;'Res Rent Roll'!$J37,'Res Rent Roll'!$H37*'Res Rent Roll'!$C37*(1+'Property Summary'!$L$18)^(Rents!EV$2-1),'Res Rent Roll'!$I37*'Res Rent Roll'!$C37*(1+'Property Summary'!$L$18)^(Rents!EV$2-1)))</f>
        <v/>
      </c>
      <c r="EW37" s="47" t="str">
        <f>IF('Res Rent Roll'!$B37="","",IF(Rents!EW$3&lt;'Res Rent Roll'!$J37,'Res Rent Roll'!$H37*'Res Rent Roll'!$C37*(1+'Property Summary'!$L$18)^(Rents!EW$2-1),'Res Rent Roll'!$I37*'Res Rent Roll'!$C37*(1+'Property Summary'!$L$18)^(Rents!EW$2-1)))</f>
        <v/>
      </c>
      <c r="EX37" s="47" t="str">
        <f>IF('Res Rent Roll'!$B37="","",IF(Rents!EX$3&lt;'Res Rent Roll'!$J37,'Res Rent Roll'!$H37*'Res Rent Roll'!$C37*(1+'Property Summary'!$L$18)^(Rents!EX$2-1),'Res Rent Roll'!$I37*'Res Rent Roll'!$C37*(1+'Property Summary'!$L$18)^(Rents!EX$2-1)))</f>
        <v/>
      </c>
      <c r="EY37" s="47" t="str">
        <f>IF('Res Rent Roll'!$B37="","",IF(Rents!EY$3&lt;'Res Rent Roll'!$J37,'Res Rent Roll'!$H37*'Res Rent Roll'!$C37*(1+'Property Summary'!$L$18)^(Rents!EY$2-1),'Res Rent Roll'!$I37*'Res Rent Roll'!$C37*(1+'Property Summary'!$L$18)^(Rents!EY$2-1)))</f>
        <v/>
      </c>
      <c r="EZ37" s="47" t="str">
        <f>IF('Res Rent Roll'!$B37="","",IF(Rents!EZ$3&lt;'Res Rent Roll'!$J37,'Res Rent Roll'!$H37*'Res Rent Roll'!$C37*(1+'Property Summary'!$L$18)^(Rents!EZ$2-1),'Res Rent Roll'!$I37*'Res Rent Roll'!$C37*(1+'Property Summary'!$L$18)^(Rents!EZ$2-1)))</f>
        <v/>
      </c>
      <c r="FA37" s="47" t="str">
        <f>IF('Res Rent Roll'!$B37="","",IF(Rents!FA$3&lt;'Res Rent Roll'!$J37,'Res Rent Roll'!$H37*'Res Rent Roll'!$C37*(1+'Property Summary'!$L$18)^(Rents!FA$2-1),'Res Rent Roll'!$I37*'Res Rent Roll'!$C37*(1+'Property Summary'!$L$18)^(Rents!FA$2-1)))</f>
        <v/>
      </c>
      <c r="FB37" s="47" t="str">
        <f>IF('Res Rent Roll'!$B37="","",IF(Rents!FB$3&lt;'Res Rent Roll'!$J37,'Res Rent Roll'!$H37*'Res Rent Roll'!$C37*(1+'Property Summary'!$L$18)^(Rents!FB$2-1),'Res Rent Roll'!$I37*'Res Rent Roll'!$C37*(1+'Property Summary'!$L$18)^(Rents!FB$2-1)))</f>
        <v/>
      </c>
      <c r="FC37" s="47" t="str">
        <f>IF('Res Rent Roll'!$B37="","",IF(Rents!FC$3&lt;'Res Rent Roll'!$J37,'Res Rent Roll'!$H37*'Res Rent Roll'!$C37*(1+'Property Summary'!$L$18)^(Rents!FC$2-1),'Res Rent Roll'!$I37*'Res Rent Roll'!$C37*(1+'Property Summary'!$L$18)^(Rents!FC$2-1)))</f>
        <v/>
      </c>
      <c r="FD37" s="47" t="str">
        <f>IF('Res Rent Roll'!$B37="","",IF(Rents!FD$3&lt;'Res Rent Roll'!$J37,'Res Rent Roll'!$H37*'Res Rent Roll'!$C37*(1+'Property Summary'!$L$18)^(Rents!FD$2-1),'Res Rent Roll'!$I37*'Res Rent Roll'!$C37*(1+'Property Summary'!$L$18)^(Rents!FD$2-1)))</f>
        <v/>
      </c>
      <c r="FE37" s="47" t="str">
        <f>IF('Res Rent Roll'!$B37="","",IF(Rents!FE$3&lt;'Res Rent Roll'!$J37,'Res Rent Roll'!$H37*'Res Rent Roll'!$C37*(1+'Property Summary'!$L$18)^(Rents!FE$2-1),'Res Rent Roll'!$I37*'Res Rent Roll'!$C37*(1+'Property Summary'!$L$18)^(Rents!FE$2-1)))</f>
        <v/>
      </c>
      <c r="FF37" s="47" t="str">
        <f>IF('Res Rent Roll'!$B37="","",IF(Rents!FF$3&lt;'Res Rent Roll'!$J37,'Res Rent Roll'!$H37*'Res Rent Roll'!$C37*(1+'Property Summary'!$L$18)^(Rents!FF$2-1),'Res Rent Roll'!$I37*'Res Rent Roll'!$C37*(1+'Property Summary'!$L$18)^(Rents!FF$2-1)))</f>
        <v/>
      </c>
      <c r="FG37" s="47" t="str">
        <f>IF('Res Rent Roll'!$B37="","",IF(Rents!FG$3&lt;'Res Rent Roll'!$J37,'Res Rent Roll'!$H37*'Res Rent Roll'!$C37*(1+'Property Summary'!$L$18)^(Rents!FG$2-1),'Res Rent Roll'!$I37*'Res Rent Roll'!$C37*(1+'Property Summary'!$L$18)^(Rents!FG$2-1)))</f>
        <v/>
      </c>
      <c r="FH37" s="47" t="str">
        <f>IF('Res Rent Roll'!$B37="","",IF(Rents!FH$3&lt;'Res Rent Roll'!$J37,'Res Rent Roll'!$H37*'Res Rent Roll'!$C37*(1+'Property Summary'!$L$18)^(Rents!FH$2-1),'Res Rent Roll'!$I37*'Res Rent Roll'!$C37*(1+'Property Summary'!$L$18)^(Rents!FH$2-1)))</f>
        <v/>
      </c>
      <c r="FI37" s="47" t="str">
        <f>IF('Res Rent Roll'!$B37="","",IF(Rents!FI$3&lt;'Res Rent Roll'!$J37,'Res Rent Roll'!$H37*'Res Rent Roll'!$C37*(1+'Property Summary'!$L$18)^(Rents!FI$2-1),'Res Rent Roll'!$I37*'Res Rent Roll'!$C37*(1+'Property Summary'!$L$18)^(Rents!FI$2-1)))</f>
        <v/>
      </c>
      <c r="FJ37" s="47" t="str">
        <f>IF('Res Rent Roll'!$B37="","",IF(Rents!FJ$3&lt;'Res Rent Roll'!$J37,'Res Rent Roll'!$H37*'Res Rent Roll'!$C37*(1+'Property Summary'!$L$18)^(Rents!FJ$2-1),'Res Rent Roll'!$I37*'Res Rent Roll'!$C37*(1+'Property Summary'!$L$18)^(Rents!FJ$2-1)))</f>
        <v/>
      </c>
      <c r="FK37" s="47" t="str">
        <f>IF('Res Rent Roll'!$B37="","",IF(Rents!FK$3&lt;'Res Rent Roll'!$J37,'Res Rent Roll'!$H37*'Res Rent Roll'!$C37*(1+'Property Summary'!$L$18)^(Rents!FK$2-1),'Res Rent Roll'!$I37*'Res Rent Roll'!$C37*(1+'Property Summary'!$L$18)^(Rents!FK$2-1)))</f>
        <v/>
      </c>
      <c r="FL37" s="47" t="str">
        <f>IF('Res Rent Roll'!$B37="","",IF(Rents!FL$3&lt;'Res Rent Roll'!$J37,'Res Rent Roll'!$H37*'Res Rent Roll'!$C37*(1+'Property Summary'!$L$18)^(Rents!FL$2-1),'Res Rent Roll'!$I37*'Res Rent Roll'!$C37*(1+'Property Summary'!$L$18)^(Rents!FL$2-1)))</f>
        <v/>
      </c>
      <c r="FM37" s="47" t="str">
        <f>IF('Res Rent Roll'!$B37="","",IF(Rents!FM$3&lt;'Res Rent Roll'!$J37,'Res Rent Roll'!$H37*'Res Rent Roll'!$C37*(1+'Property Summary'!$L$18)^(Rents!FM$2-1),'Res Rent Roll'!$I37*'Res Rent Roll'!$C37*(1+'Property Summary'!$L$18)^(Rents!FM$2-1)))</f>
        <v/>
      </c>
      <c r="FN37" s="47" t="str">
        <f>IF('Res Rent Roll'!$B37="","",IF(Rents!FN$3&lt;'Res Rent Roll'!$J37,'Res Rent Roll'!$H37*'Res Rent Roll'!$C37*(1+'Property Summary'!$L$18)^(Rents!FN$2-1),'Res Rent Roll'!$I37*'Res Rent Roll'!$C37*(1+'Property Summary'!$L$18)^(Rents!FN$2-1)))</f>
        <v/>
      </c>
      <c r="FO37" s="47" t="str">
        <f>IF('Res Rent Roll'!$B37="","",IF(Rents!FO$3&lt;'Res Rent Roll'!$J37,'Res Rent Roll'!$H37*'Res Rent Roll'!$C37*(1+'Property Summary'!$L$18)^(Rents!FO$2-1),'Res Rent Roll'!$I37*'Res Rent Roll'!$C37*(1+'Property Summary'!$L$18)^(Rents!FO$2-1)))</f>
        <v/>
      </c>
      <c r="FP37" s="47" t="str">
        <f>IF('Res Rent Roll'!$B37="","",IF(Rents!FP$3&lt;'Res Rent Roll'!$J37,'Res Rent Roll'!$H37*'Res Rent Roll'!$C37*(1+'Property Summary'!$L$18)^(Rents!FP$2-1),'Res Rent Roll'!$I37*'Res Rent Roll'!$C37*(1+'Property Summary'!$L$18)^(Rents!FP$2-1)))</f>
        <v/>
      </c>
      <c r="FQ37" s="47" t="str">
        <f>IF('Res Rent Roll'!$B37="","",IF(Rents!FQ$3&lt;'Res Rent Roll'!$J37,'Res Rent Roll'!$H37*'Res Rent Roll'!$C37*(1+'Property Summary'!$L$18)^(Rents!FQ$2-1),'Res Rent Roll'!$I37*'Res Rent Roll'!$C37*(1+'Property Summary'!$L$18)^(Rents!FQ$2-1)))</f>
        <v/>
      </c>
      <c r="FR37" s="47" t="str">
        <f>IF('Res Rent Roll'!$B37="","",IF(Rents!FR$3&lt;'Res Rent Roll'!$J37,'Res Rent Roll'!$H37*'Res Rent Roll'!$C37*(1+'Property Summary'!$L$18)^(Rents!FR$2-1),'Res Rent Roll'!$I37*'Res Rent Roll'!$C37*(1+'Property Summary'!$L$18)^(Rents!FR$2-1)))</f>
        <v/>
      </c>
      <c r="FS37" s="47" t="str">
        <f>IF('Res Rent Roll'!$B37="","",IF(Rents!FS$3&lt;'Res Rent Roll'!$J37,'Res Rent Roll'!$H37*'Res Rent Roll'!$C37*(1+'Property Summary'!$L$18)^(Rents!FS$2-1),'Res Rent Roll'!$I37*'Res Rent Roll'!$C37*(1+'Property Summary'!$L$18)^(Rents!FS$2-1)))</f>
        <v/>
      </c>
      <c r="FT37" s="47" t="str">
        <f>IF('Res Rent Roll'!$B37="","",IF(Rents!FT$3&lt;'Res Rent Roll'!$J37,'Res Rent Roll'!$H37*'Res Rent Roll'!$C37*(1+'Property Summary'!$L$18)^(Rents!FT$2-1),'Res Rent Roll'!$I37*'Res Rent Roll'!$C37*(1+'Property Summary'!$L$18)^(Rents!FT$2-1)))</f>
        <v/>
      </c>
      <c r="FU37" s="47" t="str">
        <f>IF('Res Rent Roll'!$B37="","",IF(Rents!FU$3&lt;'Res Rent Roll'!$J37,'Res Rent Roll'!$H37*'Res Rent Roll'!$C37*(1+'Property Summary'!$L$18)^(Rents!FU$2-1),'Res Rent Roll'!$I37*'Res Rent Roll'!$C37*(1+'Property Summary'!$L$18)^(Rents!FU$2-1)))</f>
        <v/>
      </c>
      <c r="FV37" s="47" t="str">
        <f>IF('Res Rent Roll'!$B37="","",IF(Rents!FV$3&lt;'Res Rent Roll'!$J37,'Res Rent Roll'!$H37*'Res Rent Roll'!$C37*(1+'Property Summary'!$L$18)^(Rents!FV$2-1),'Res Rent Roll'!$I37*'Res Rent Roll'!$C37*(1+'Property Summary'!$L$18)^(Rents!FV$2-1)))</f>
        <v/>
      </c>
      <c r="FW37" s="47" t="str">
        <f>IF('Res Rent Roll'!$B37="","",IF(Rents!FW$3&lt;'Res Rent Roll'!$J37,'Res Rent Roll'!$H37*'Res Rent Roll'!$C37*(1+'Property Summary'!$L$18)^(Rents!FW$2-1),'Res Rent Roll'!$I37*'Res Rent Roll'!$C37*(1+'Property Summary'!$L$18)^(Rents!FW$2-1)))</f>
        <v/>
      </c>
      <c r="FX37" s="47" t="str">
        <f>IF('Res Rent Roll'!$B37="","",IF(Rents!FX$3&lt;'Res Rent Roll'!$J37,'Res Rent Roll'!$H37*'Res Rent Roll'!$C37*(1+'Property Summary'!$L$18)^(Rents!FX$2-1),'Res Rent Roll'!$I37*'Res Rent Roll'!$C37*(1+'Property Summary'!$L$18)^(Rents!FX$2-1)))</f>
        <v/>
      </c>
      <c r="FY37" s="47" t="str">
        <f>IF('Res Rent Roll'!$B37="","",IF(Rents!FY$3&lt;'Res Rent Roll'!$J37,'Res Rent Roll'!$H37*'Res Rent Roll'!$C37*(1+'Property Summary'!$L$18)^(Rents!FY$2-1),'Res Rent Roll'!$I37*'Res Rent Roll'!$C37*(1+'Property Summary'!$L$18)^(Rents!FY$2-1)))</f>
        <v/>
      </c>
      <c r="FZ37" s="47" t="str">
        <f>IF('Res Rent Roll'!$B37="","",IF(Rents!FZ$3&lt;'Res Rent Roll'!$J37,'Res Rent Roll'!$H37*'Res Rent Roll'!$C37*(1+'Property Summary'!$L$18)^(Rents!FZ$2-1),'Res Rent Roll'!$I37*'Res Rent Roll'!$C37*(1+'Property Summary'!$L$18)^(Rents!FZ$2-1)))</f>
        <v/>
      </c>
      <c r="GA37" s="48" t="str">
        <f>IF('Res Rent Roll'!$B37="","",IF(Rents!GA$3&lt;'Res Rent Roll'!$J37,'Res Rent Roll'!$H37*'Res Rent Roll'!$C37*(1+'Property Summary'!$L$18)^(Rents!GA$2-1),'Res Rent Roll'!$I37*'Res Rent Roll'!$C37*(1+'Property Summary'!$L$18)^(Rents!GA$2-1)))</f>
        <v/>
      </c>
    </row>
    <row r="38" spans="2:183" x14ac:dyDescent="0.3">
      <c r="B38" s="42" t="str">
        <f>IF('Res Rent Roll'!$B38="","",'Res Rent Roll'!$B38)</f>
        <v/>
      </c>
      <c r="C38" s="43"/>
      <c r="D38" s="47" t="str">
        <f>IF('Res Rent Roll'!$B38="","",IF(Rents!D$3&lt;'Res Rent Roll'!$J38,'Res Rent Roll'!$H38*'Res Rent Roll'!$C38*(1+'Property Summary'!$L$18)^(Rents!D$2-1),'Res Rent Roll'!$I38*'Res Rent Roll'!$C38*(1+'Property Summary'!$L$18)^(Rents!D$2-1)))</f>
        <v/>
      </c>
      <c r="E38" s="47" t="str">
        <f>IF('Res Rent Roll'!$B38="","",IF(Rents!E$3&lt;'Res Rent Roll'!$J38,'Res Rent Roll'!$H38*'Res Rent Roll'!$C38*(1+'Property Summary'!$L$18)^(Rents!E$2-1),'Res Rent Roll'!$I38*'Res Rent Roll'!$C38*(1+'Property Summary'!$L$18)^(Rents!E$2-1)))</f>
        <v/>
      </c>
      <c r="F38" s="47" t="str">
        <f>IF('Res Rent Roll'!$B38="","",IF(Rents!F$3&lt;'Res Rent Roll'!$J38,'Res Rent Roll'!$H38*'Res Rent Roll'!$C38*(1+'Property Summary'!$L$18)^(Rents!F$2-1),'Res Rent Roll'!$I38*'Res Rent Roll'!$C38*(1+'Property Summary'!$L$18)^(Rents!F$2-1)))</f>
        <v/>
      </c>
      <c r="G38" s="47" t="str">
        <f>IF('Res Rent Roll'!$B38="","",IF(Rents!G$3&lt;'Res Rent Roll'!$J38,'Res Rent Roll'!$H38*'Res Rent Roll'!$C38*(1+'Property Summary'!$L$18)^(Rents!G$2-1),'Res Rent Roll'!$I38*'Res Rent Roll'!$C38*(1+'Property Summary'!$L$18)^(Rents!G$2-1)))</f>
        <v/>
      </c>
      <c r="H38" s="47" t="str">
        <f>IF('Res Rent Roll'!$B38="","",IF(Rents!H$3&lt;'Res Rent Roll'!$J38,'Res Rent Roll'!$H38*'Res Rent Roll'!$C38*(1+'Property Summary'!$L$18)^(Rents!H$2-1),'Res Rent Roll'!$I38*'Res Rent Roll'!$C38*(1+'Property Summary'!$L$18)^(Rents!H$2-1)))</f>
        <v/>
      </c>
      <c r="I38" s="47" t="str">
        <f>IF('Res Rent Roll'!$B38="","",IF(Rents!I$3&lt;'Res Rent Roll'!$J38,'Res Rent Roll'!$H38*'Res Rent Roll'!$C38*(1+'Property Summary'!$L$18)^(Rents!I$2-1),'Res Rent Roll'!$I38*'Res Rent Roll'!$C38*(1+'Property Summary'!$L$18)^(Rents!I$2-1)))</f>
        <v/>
      </c>
      <c r="J38" s="47" t="str">
        <f>IF('Res Rent Roll'!$B38="","",IF(Rents!J$3&lt;'Res Rent Roll'!$J38,'Res Rent Roll'!$H38*'Res Rent Roll'!$C38*(1+'Property Summary'!$L$18)^(Rents!J$2-1),'Res Rent Roll'!$I38*'Res Rent Roll'!$C38*(1+'Property Summary'!$L$18)^(Rents!J$2-1)))</f>
        <v/>
      </c>
      <c r="K38" s="47" t="str">
        <f>IF('Res Rent Roll'!$B38="","",IF(Rents!K$3&lt;'Res Rent Roll'!$J38,'Res Rent Roll'!$H38*'Res Rent Roll'!$C38*(1+'Property Summary'!$L$18)^(Rents!K$2-1),'Res Rent Roll'!$I38*'Res Rent Roll'!$C38*(1+'Property Summary'!$L$18)^(Rents!K$2-1)))</f>
        <v/>
      </c>
      <c r="L38" s="47" t="str">
        <f>IF('Res Rent Roll'!$B38="","",IF(Rents!L$3&lt;'Res Rent Roll'!$J38,'Res Rent Roll'!$H38*'Res Rent Roll'!$C38*(1+'Property Summary'!$L$18)^(Rents!L$2-1),'Res Rent Roll'!$I38*'Res Rent Roll'!$C38*(1+'Property Summary'!$L$18)^(Rents!L$2-1)))</f>
        <v/>
      </c>
      <c r="M38" s="47" t="str">
        <f>IF('Res Rent Roll'!$B38="","",IF(Rents!M$3&lt;'Res Rent Roll'!$J38,'Res Rent Roll'!$H38*'Res Rent Roll'!$C38*(1+'Property Summary'!$L$18)^(Rents!M$2-1),'Res Rent Roll'!$I38*'Res Rent Roll'!$C38*(1+'Property Summary'!$L$18)^(Rents!M$2-1)))</f>
        <v/>
      </c>
      <c r="N38" s="47" t="str">
        <f>IF('Res Rent Roll'!$B38="","",IF(Rents!N$3&lt;'Res Rent Roll'!$J38,'Res Rent Roll'!$H38*'Res Rent Roll'!$C38*(1+'Property Summary'!$L$18)^(Rents!N$2-1),'Res Rent Roll'!$I38*'Res Rent Roll'!$C38*(1+'Property Summary'!$L$18)^(Rents!N$2-1)))</f>
        <v/>
      </c>
      <c r="O38" s="47" t="str">
        <f>IF('Res Rent Roll'!$B38="","",IF(Rents!O$3&lt;'Res Rent Roll'!$J38,'Res Rent Roll'!$H38*'Res Rent Roll'!$C38*(1+'Property Summary'!$L$18)^(Rents!O$2-1),'Res Rent Roll'!$I38*'Res Rent Roll'!$C38*(1+'Property Summary'!$L$18)^(Rents!O$2-1)))</f>
        <v/>
      </c>
      <c r="P38" s="47" t="str">
        <f>IF('Res Rent Roll'!$B38="","",IF(Rents!P$3&lt;'Res Rent Roll'!$J38,'Res Rent Roll'!$H38*'Res Rent Roll'!$C38*(1+'Property Summary'!$L$18)^(Rents!P$2-1),'Res Rent Roll'!$I38*'Res Rent Roll'!$C38*(1+'Property Summary'!$L$18)^(Rents!P$2-1)))</f>
        <v/>
      </c>
      <c r="Q38" s="47" t="str">
        <f>IF('Res Rent Roll'!$B38="","",IF(Rents!Q$3&lt;'Res Rent Roll'!$J38,'Res Rent Roll'!$H38*'Res Rent Roll'!$C38*(1+'Property Summary'!$L$18)^(Rents!Q$2-1),'Res Rent Roll'!$I38*'Res Rent Roll'!$C38*(1+'Property Summary'!$L$18)^(Rents!Q$2-1)))</f>
        <v/>
      </c>
      <c r="R38" s="47" t="str">
        <f>IF('Res Rent Roll'!$B38="","",IF(Rents!R$3&lt;'Res Rent Roll'!$J38,'Res Rent Roll'!$H38*'Res Rent Roll'!$C38*(1+'Property Summary'!$L$18)^(Rents!R$2-1),'Res Rent Roll'!$I38*'Res Rent Roll'!$C38*(1+'Property Summary'!$L$18)^(Rents!R$2-1)))</f>
        <v/>
      </c>
      <c r="S38" s="47" t="str">
        <f>IF('Res Rent Roll'!$B38="","",IF(Rents!S$3&lt;'Res Rent Roll'!$J38,'Res Rent Roll'!$H38*'Res Rent Roll'!$C38*(1+'Property Summary'!$L$18)^(Rents!S$2-1),'Res Rent Roll'!$I38*'Res Rent Roll'!$C38*(1+'Property Summary'!$L$18)^(Rents!S$2-1)))</f>
        <v/>
      </c>
      <c r="T38" s="47" t="str">
        <f>IF('Res Rent Roll'!$B38="","",IF(Rents!T$3&lt;'Res Rent Roll'!$J38,'Res Rent Roll'!$H38*'Res Rent Roll'!$C38*(1+'Property Summary'!$L$18)^(Rents!T$2-1),'Res Rent Roll'!$I38*'Res Rent Roll'!$C38*(1+'Property Summary'!$L$18)^(Rents!T$2-1)))</f>
        <v/>
      </c>
      <c r="U38" s="47" t="str">
        <f>IF('Res Rent Roll'!$B38="","",IF(Rents!U$3&lt;'Res Rent Roll'!$J38,'Res Rent Roll'!$H38*'Res Rent Roll'!$C38*(1+'Property Summary'!$L$18)^(Rents!U$2-1),'Res Rent Roll'!$I38*'Res Rent Roll'!$C38*(1+'Property Summary'!$L$18)^(Rents!U$2-1)))</f>
        <v/>
      </c>
      <c r="V38" s="47" t="str">
        <f>IF('Res Rent Roll'!$B38="","",IF(Rents!V$3&lt;'Res Rent Roll'!$J38,'Res Rent Roll'!$H38*'Res Rent Roll'!$C38*(1+'Property Summary'!$L$18)^(Rents!V$2-1),'Res Rent Roll'!$I38*'Res Rent Roll'!$C38*(1+'Property Summary'!$L$18)^(Rents!V$2-1)))</f>
        <v/>
      </c>
      <c r="W38" s="47" t="str">
        <f>IF('Res Rent Roll'!$B38="","",IF(Rents!W$3&lt;'Res Rent Roll'!$J38,'Res Rent Roll'!$H38*'Res Rent Roll'!$C38*(1+'Property Summary'!$L$18)^(Rents!W$2-1),'Res Rent Roll'!$I38*'Res Rent Roll'!$C38*(1+'Property Summary'!$L$18)^(Rents!W$2-1)))</f>
        <v/>
      </c>
      <c r="X38" s="47" t="str">
        <f>IF('Res Rent Roll'!$B38="","",IF(Rents!X$3&lt;'Res Rent Roll'!$J38,'Res Rent Roll'!$H38*'Res Rent Roll'!$C38*(1+'Property Summary'!$L$18)^(Rents!X$2-1),'Res Rent Roll'!$I38*'Res Rent Roll'!$C38*(1+'Property Summary'!$L$18)^(Rents!X$2-1)))</f>
        <v/>
      </c>
      <c r="Y38" s="47" t="str">
        <f>IF('Res Rent Roll'!$B38="","",IF(Rents!Y$3&lt;'Res Rent Roll'!$J38,'Res Rent Roll'!$H38*'Res Rent Roll'!$C38*(1+'Property Summary'!$L$18)^(Rents!Y$2-1),'Res Rent Roll'!$I38*'Res Rent Roll'!$C38*(1+'Property Summary'!$L$18)^(Rents!Y$2-1)))</f>
        <v/>
      </c>
      <c r="Z38" s="47" t="str">
        <f>IF('Res Rent Roll'!$B38="","",IF(Rents!Z$3&lt;'Res Rent Roll'!$J38,'Res Rent Roll'!$H38*'Res Rent Roll'!$C38*(1+'Property Summary'!$L$18)^(Rents!Z$2-1),'Res Rent Roll'!$I38*'Res Rent Roll'!$C38*(1+'Property Summary'!$L$18)^(Rents!Z$2-1)))</f>
        <v/>
      </c>
      <c r="AA38" s="47" t="str">
        <f>IF('Res Rent Roll'!$B38="","",IF(Rents!AA$3&lt;'Res Rent Roll'!$J38,'Res Rent Roll'!$H38*'Res Rent Roll'!$C38*(1+'Property Summary'!$L$18)^(Rents!AA$2-1),'Res Rent Roll'!$I38*'Res Rent Roll'!$C38*(1+'Property Summary'!$L$18)^(Rents!AA$2-1)))</f>
        <v/>
      </c>
      <c r="AB38" s="47" t="str">
        <f>IF('Res Rent Roll'!$B38="","",IF(Rents!AB$3&lt;'Res Rent Roll'!$J38,'Res Rent Roll'!$H38*'Res Rent Roll'!$C38*(1+'Property Summary'!$L$18)^(Rents!AB$2-1),'Res Rent Roll'!$I38*'Res Rent Roll'!$C38*(1+'Property Summary'!$L$18)^(Rents!AB$2-1)))</f>
        <v/>
      </c>
      <c r="AC38" s="47" t="str">
        <f>IF('Res Rent Roll'!$B38="","",IF(Rents!AC$3&lt;'Res Rent Roll'!$J38,'Res Rent Roll'!$H38*'Res Rent Roll'!$C38*(1+'Property Summary'!$L$18)^(Rents!AC$2-1),'Res Rent Roll'!$I38*'Res Rent Roll'!$C38*(1+'Property Summary'!$L$18)^(Rents!AC$2-1)))</f>
        <v/>
      </c>
      <c r="AD38" s="47" t="str">
        <f>IF('Res Rent Roll'!$B38="","",IF(Rents!AD$3&lt;'Res Rent Roll'!$J38,'Res Rent Roll'!$H38*'Res Rent Roll'!$C38*(1+'Property Summary'!$L$18)^(Rents!AD$2-1),'Res Rent Roll'!$I38*'Res Rent Roll'!$C38*(1+'Property Summary'!$L$18)^(Rents!AD$2-1)))</f>
        <v/>
      </c>
      <c r="AE38" s="47" t="str">
        <f>IF('Res Rent Roll'!$B38="","",IF(Rents!AE$3&lt;'Res Rent Roll'!$J38,'Res Rent Roll'!$H38*'Res Rent Roll'!$C38*(1+'Property Summary'!$L$18)^(Rents!AE$2-1),'Res Rent Roll'!$I38*'Res Rent Roll'!$C38*(1+'Property Summary'!$L$18)^(Rents!AE$2-1)))</f>
        <v/>
      </c>
      <c r="AF38" s="47" t="str">
        <f>IF('Res Rent Roll'!$B38="","",IF(Rents!AF$3&lt;'Res Rent Roll'!$J38,'Res Rent Roll'!$H38*'Res Rent Roll'!$C38*(1+'Property Summary'!$L$18)^(Rents!AF$2-1),'Res Rent Roll'!$I38*'Res Rent Roll'!$C38*(1+'Property Summary'!$L$18)^(Rents!AF$2-1)))</f>
        <v/>
      </c>
      <c r="AG38" s="47" t="str">
        <f>IF('Res Rent Roll'!$B38="","",IF(Rents!AG$3&lt;'Res Rent Roll'!$J38,'Res Rent Roll'!$H38*'Res Rent Roll'!$C38*(1+'Property Summary'!$L$18)^(Rents!AG$2-1),'Res Rent Roll'!$I38*'Res Rent Roll'!$C38*(1+'Property Summary'!$L$18)^(Rents!AG$2-1)))</f>
        <v/>
      </c>
      <c r="AH38" s="47" t="str">
        <f>IF('Res Rent Roll'!$B38="","",IF(Rents!AH$3&lt;'Res Rent Roll'!$J38,'Res Rent Roll'!$H38*'Res Rent Roll'!$C38*(1+'Property Summary'!$L$18)^(Rents!AH$2-1),'Res Rent Roll'!$I38*'Res Rent Roll'!$C38*(1+'Property Summary'!$L$18)^(Rents!AH$2-1)))</f>
        <v/>
      </c>
      <c r="AI38" s="47" t="str">
        <f>IF('Res Rent Roll'!$B38="","",IF(Rents!AI$3&lt;'Res Rent Roll'!$J38,'Res Rent Roll'!$H38*'Res Rent Roll'!$C38*(1+'Property Summary'!$L$18)^(Rents!AI$2-1),'Res Rent Roll'!$I38*'Res Rent Roll'!$C38*(1+'Property Summary'!$L$18)^(Rents!AI$2-1)))</f>
        <v/>
      </c>
      <c r="AJ38" s="47" t="str">
        <f>IF('Res Rent Roll'!$B38="","",IF(Rents!AJ$3&lt;'Res Rent Roll'!$J38,'Res Rent Roll'!$H38*'Res Rent Roll'!$C38*(1+'Property Summary'!$L$18)^(Rents!AJ$2-1),'Res Rent Roll'!$I38*'Res Rent Roll'!$C38*(1+'Property Summary'!$L$18)^(Rents!AJ$2-1)))</f>
        <v/>
      </c>
      <c r="AK38" s="47" t="str">
        <f>IF('Res Rent Roll'!$B38="","",IF(Rents!AK$3&lt;'Res Rent Roll'!$J38,'Res Rent Roll'!$H38*'Res Rent Roll'!$C38*(1+'Property Summary'!$L$18)^(Rents!AK$2-1),'Res Rent Roll'!$I38*'Res Rent Roll'!$C38*(1+'Property Summary'!$L$18)^(Rents!AK$2-1)))</f>
        <v/>
      </c>
      <c r="AL38" s="47" t="str">
        <f>IF('Res Rent Roll'!$B38="","",IF(Rents!AL$3&lt;'Res Rent Roll'!$J38,'Res Rent Roll'!$H38*'Res Rent Roll'!$C38*(1+'Property Summary'!$L$18)^(Rents!AL$2-1),'Res Rent Roll'!$I38*'Res Rent Roll'!$C38*(1+'Property Summary'!$L$18)^(Rents!AL$2-1)))</f>
        <v/>
      </c>
      <c r="AM38" s="47" t="str">
        <f>IF('Res Rent Roll'!$B38="","",IF(Rents!AM$3&lt;'Res Rent Roll'!$J38,'Res Rent Roll'!$H38*'Res Rent Roll'!$C38*(1+'Property Summary'!$L$18)^(Rents!AM$2-1),'Res Rent Roll'!$I38*'Res Rent Roll'!$C38*(1+'Property Summary'!$L$18)^(Rents!AM$2-1)))</f>
        <v/>
      </c>
      <c r="AN38" s="47" t="str">
        <f>IF('Res Rent Roll'!$B38="","",IF(Rents!AN$3&lt;'Res Rent Roll'!$J38,'Res Rent Roll'!$H38*'Res Rent Roll'!$C38*(1+'Property Summary'!$L$18)^(Rents!AN$2-1),'Res Rent Roll'!$I38*'Res Rent Roll'!$C38*(1+'Property Summary'!$L$18)^(Rents!AN$2-1)))</f>
        <v/>
      </c>
      <c r="AO38" s="47" t="str">
        <f>IF('Res Rent Roll'!$B38="","",IF(Rents!AO$3&lt;'Res Rent Roll'!$J38,'Res Rent Roll'!$H38*'Res Rent Roll'!$C38*(1+'Property Summary'!$L$18)^(Rents!AO$2-1),'Res Rent Roll'!$I38*'Res Rent Roll'!$C38*(1+'Property Summary'!$L$18)^(Rents!AO$2-1)))</f>
        <v/>
      </c>
      <c r="AP38" s="47" t="str">
        <f>IF('Res Rent Roll'!$B38="","",IF(Rents!AP$3&lt;'Res Rent Roll'!$J38,'Res Rent Roll'!$H38*'Res Rent Roll'!$C38*(1+'Property Summary'!$L$18)^(Rents!AP$2-1),'Res Rent Roll'!$I38*'Res Rent Roll'!$C38*(1+'Property Summary'!$L$18)^(Rents!AP$2-1)))</f>
        <v/>
      </c>
      <c r="AQ38" s="47" t="str">
        <f>IF('Res Rent Roll'!$B38="","",IF(Rents!AQ$3&lt;'Res Rent Roll'!$J38,'Res Rent Roll'!$H38*'Res Rent Roll'!$C38*(1+'Property Summary'!$L$18)^(Rents!AQ$2-1),'Res Rent Roll'!$I38*'Res Rent Roll'!$C38*(1+'Property Summary'!$L$18)^(Rents!AQ$2-1)))</f>
        <v/>
      </c>
      <c r="AR38" s="47" t="str">
        <f>IF('Res Rent Roll'!$B38="","",IF(Rents!AR$3&lt;'Res Rent Roll'!$J38,'Res Rent Roll'!$H38*'Res Rent Roll'!$C38*(1+'Property Summary'!$L$18)^(Rents!AR$2-1),'Res Rent Roll'!$I38*'Res Rent Roll'!$C38*(1+'Property Summary'!$L$18)^(Rents!AR$2-1)))</f>
        <v/>
      </c>
      <c r="AS38" s="47" t="str">
        <f>IF('Res Rent Roll'!$B38="","",IF(Rents!AS$3&lt;'Res Rent Roll'!$J38,'Res Rent Roll'!$H38*'Res Rent Roll'!$C38*(1+'Property Summary'!$L$18)^(Rents!AS$2-1),'Res Rent Roll'!$I38*'Res Rent Roll'!$C38*(1+'Property Summary'!$L$18)^(Rents!AS$2-1)))</f>
        <v/>
      </c>
      <c r="AT38" s="47" t="str">
        <f>IF('Res Rent Roll'!$B38="","",IF(Rents!AT$3&lt;'Res Rent Roll'!$J38,'Res Rent Roll'!$H38*'Res Rent Roll'!$C38*(1+'Property Summary'!$L$18)^(Rents!AT$2-1),'Res Rent Roll'!$I38*'Res Rent Roll'!$C38*(1+'Property Summary'!$L$18)^(Rents!AT$2-1)))</f>
        <v/>
      </c>
      <c r="AU38" s="47" t="str">
        <f>IF('Res Rent Roll'!$B38="","",IF(Rents!AU$3&lt;'Res Rent Roll'!$J38,'Res Rent Roll'!$H38*'Res Rent Roll'!$C38*(1+'Property Summary'!$L$18)^(Rents!AU$2-1),'Res Rent Roll'!$I38*'Res Rent Roll'!$C38*(1+'Property Summary'!$L$18)^(Rents!AU$2-1)))</f>
        <v/>
      </c>
      <c r="AV38" s="47" t="str">
        <f>IF('Res Rent Roll'!$B38="","",IF(Rents!AV$3&lt;'Res Rent Roll'!$J38,'Res Rent Roll'!$H38*'Res Rent Roll'!$C38*(1+'Property Summary'!$L$18)^(Rents!AV$2-1),'Res Rent Roll'!$I38*'Res Rent Roll'!$C38*(1+'Property Summary'!$L$18)^(Rents!AV$2-1)))</f>
        <v/>
      </c>
      <c r="AW38" s="47" t="str">
        <f>IF('Res Rent Roll'!$B38="","",IF(Rents!AW$3&lt;'Res Rent Roll'!$J38,'Res Rent Roll'!$H38*'Res Rent Roll'!$C38*(1+'Property Summary'!$L$18)^(Rents!AW$2-1),'Res Rent Roll'!$I38*'Res Rent Roll'!$C38*(1+'Property Summary'!$L$18)^(Rents!AW$2-1)))</f>
        <v/>
      </c>
      <c r="AX38" s="47" t="str">
        <f>IF('Res Rent Roll'!$B38="","",IF(Rents!AX$3&lt;'Res Rent Roll'!$J38,'Res Rent Roll'!$H38*'Res Rent Roll'!$C38*(1+'Property Summary'!$L$18)^(Rents!AX$2-1),'Res Rent Roll'!$I38*'Res Rent Roll'!$C38*(1+'Property Summary'!$L$18)^(Rents!AX$2-1)))</f>
        <v/>
      </c>
      <c r="AY38" s="47" t="str">
        <f>IF('Res Rent Roll'!$B38="","",IF(Rents!AY$3&lt;'Res Rent Roll'!$J38,'Res Rent Roll'!$H38*'Res Rent Roll'!$C38*(1+'Property Summary'!$L$18)^(Rents!AY$2-1),'Res Rent Roll'!$I38*'Res Rent Roll'!$C38*(1+'Property Summary'!$L$18)^(Rents!AY$2-1)))</f>
        <v/>
      </c>
      <c r="AZ38" s="47" t="str">
        <f>IF('Res Rent Roll'!$B38="","",IF(Rents!AZ$3&lt;'Res Rent Roll'!$J38,'Res Rent Roll'!$H38*'Res Rent Roll'!$C38*(1+'Property Summary'!$L$18)^(Rents!AZ$2-1),'Res Rent Roll'!$I38*'Res Rent Roll'!$C38*(1+'Property Summary'!$L$18)^(Rents!AZ$2-1)))</f>
        <v/>
      </c>
      <c r="BA38" s="47" t="str">
        <f>IF('Res Rent Roll'!$B38="","",IF(Rents!BA$3&lt;'Res Rent Roll'!$J38,'Res Rent Roll'!$H38*'Res Rent Roll'!$C38*(1+'Property Summary'!$L$18)^(Rents!BA$2-1),'Res Rent Roll'!$I38*'Res Rent Roll'!$C38*(1+'Property Summary'!$L$18)^(Rents!BA$2-1)))</f>
        <v/>
      </c>
      <c r="BB38" s="47" t="str">
        <f>IF('Res Rent Roll'!$B38="","",IF(Rents!BB$3&lt;'Res Rent Roll'!$J38,'Res Rent Roll'!$H38*'Res Rent Roll'!$C38*(1+'Property Summary'!$L$18)^(Rents!BB$2-1),'Res Rent Roll'!$I38*'Res Rent Roll'!$C38*(1+'Property Summary'!$L$18)^(Rents!BB$2-1)))</f>
        <v/>
      </c>
      <c r="BC38" s="47" t="str">
        <f>IF('Res Rent Roll'!$B38="","",IF(Rents!BC$3&lt;'Res Rent Roll'!$J38,'Res Rent Roll'!$H38*'Res Rent Roll'!$C38*(1+'Property Summary'!$L$18)^(Rents!BC$2-1),'Res Rent Roll'!$I38*'Res Rent Roll'!$C38*(1+'Property Summary'!$L$18)^(Rents!BC$2-1)))</f>
        <v/>
      </c>
      <c r="BD38" s="47" t="str">
        <f>IF('Res Rent Roll'!$B38="","",IF(Rents!BD$3&lt;'Res Rent Roll'!$J38,'Res Rent Roll'!$H38*'Res Rent Roll'!$C38*(1+'Property Summary'!$L$18)^(Rents!BD$2-1),'Res Rent Roll'!$I38*'Res Rent Roll'!$C38*(1+'Property Summary'!$L$18)^(Rents!BD$2-1)))</f>
        <v/>
      </c>
      <c r="BE38" s="47" t="str">
        <f>IF('Res Rent Roll'!$B38="","",IF(Rents!BE$3&lt;'Res Rent Roll'!$J38,'Res Rent Roll'!$H38*'Res Rent Roll'!$C38*(1+'Property Summary'!$L$18)^(Rents!BE$2-1),'Res Rent Roll'!$I38*'Res Rent Roll'!$C38*(1+'Property Summary'!$L$18)^(Rents!BE$2-1)))</f>
        <v/>
      </c>
      <c r="BF38" s="47" t="str">
        <f>IF('Res Rent Roll'!$B38="","",IF(Rents!BF$3&lt;'Res Rent Roll'!$J38,'Res Rent Roll'!$H38*'Res Rent Roll'!$C38*(1+'Property Summary'!$L$18)^(Rents!BF$2-1),'Res Rent Roll'!$I38*'Res Rent Roll'!$C38*(1+'Property Summary'!$L$18)^(Rents!BF$2-1)))</f>
        <v/>
      </c>
      <c r="BG38" s="47" t="str">
        <f>IF('Res Rent Roll'!$B38="","",IF(Rents!BG$3&lt;'Res Rent Roll'!$J38,'Res Rent Roll'!$H38*'Res Rent Roll'!$C38*(1+'Property Summary'!$L$18)^(Rents!BG$2-1),'Res Rent Roll'!$I38*'Res Rent Roll'!$C38*(1+'Property Summary'!$L$18)^(Rents!BG$2-1)))</f>
        <v/>
      </c>
      <c r="BH38" s="47" t="str">
        <f>IF('Res Rent Roll'!$B38="","",IF(Rents!BH$3&lt;'Res Rent Roll'!$J38,'Res Rent Roll'!$H38*'Res Rent Roll'!$C38*(1+'Property Summary'!$L$18)^(Rents!BH$2-1),'Res Rent Roll'!$I38*'Res Rent Roll'!$C38*(1+'Property Summary'!$L$18)^(Rents!BH$2-1)))</f>
        <v/>
      </c>
      <c r="BI38" s="47" t="str">
        <f>IF('Res Rent Roll'!$B38="","",IF(Rents!BI$3&lt;'Res Rent Roll'!$J38,'Res Rent Roll'!$H38*'Res Rent Roll'!$C38*(1+'Property Summary'!$L$18)^(Rents!BI$2-1),'Res Rent Roll'!$I38*'Res Rent Roll'!$C38*(1+'Property Summary'!$L$18)^(Rents!BI$2-1)))</f>
        <v/>
      </c>
      <c r="BJ38" s="47" t="str">
        <f>IF('Res Rent Roll'!$B38="","",IF(Rents!BJ$3&lt;'Res Rent Roll'!$J38,'Res Rent Roll'!$H38*'Res Rent Roll'!$C38*(1+'Property Summary'!$L$18)^(Rents!BJ$2-1),'Res Rent Roll'!$I38*'Res Rent Roll'!$C38*(1+'Property Summary'!$L$18)^(Rents!BJ$2-1)))</f>
        <v/>
      </c>
      <c r="BK38" s="47" t="str">
        <f>IF('Res Rent Roll'!$B38="","",IF(Rents!BK$3&lt;'Res Rent Roll'!$J38,'Res Rent Roll'!$H38*'Res Rent Roll'!$C38*(1+'Property Summary'!$L$18)^(Rents!BK$2-1),'Res Rent Roll'!$I38*'Res Rent Roll'!$C38*(1+'Property Summary'!$L$18)^(Rents!BK$2-1)))</f>
        <v/>
      </c>
      <c r="BL38" s="47" t="str">
        <f>IF('Res Rent Roll'!$B38="","",IF(Rents!BL$3&lt;'Res Rent Roll'!$J38,'Res Rent Roll'!$H38*'Res Rent Roll'!$C38*(1+'Property Summary'!$L$18)^(Rents!BL$2-1),'Res Rent Roll'!$I38*'Res Rent Roll'!$C38*(1+'Property Summary'!$L$18)^(Rents!BL$2-1)))</f>
        <v/>
      </c>
      <c r="BM38" s="47" t="str">
        <f>IF('Res Rent Roll'!$B38="","",IF(Rents!BM$3&lt;'Res Rent Roll'!$J38,'Res Rent Roll'!$H38*'Res Rent Roll'!$C38*(1+'Property Summary'!$L$18)^(Rents!BM$2-1),'Res Rent Roll'!$I38*'Res Rent Roll'!$C38*(1+'Property Summary'!$L$18)^(Rents!BM$2-1)))</f>
        <v/>
      </c>
      <c r="BN38" s="47" t="str">
        <f>IF('Res Rent Roll'!$B38="","",IF(Rents!BN$3&lt;'Res Rent Roll'!$J38,'Res Rent Roll'!$H38*'Res Rent Roll'!$C38*(1+'Property Summary'!$L$18)^(Rents!BN$2-1),'Res Rent Roll'!$I38*'Res Rent Roll'!$C38*(1+'Property Summary'!$L$18)^(Rents!BN$2-1)))</f>
        <v/>
      </c>
      <c r="BO38" s="47" t="str">
        <f>IF('Res Rent Roll'!$B38="","",IF(Rents!BO$3&lt;'Res Rent Roll'!$J38,'Res Rent Roll'!$H38*'Res Rent Roll'!$C38*(1+'Property Summary'!$L$18)^(Rents!BO$2-1),'Res Rent Roll'!$I38*'Res Rent Roll'!$C38*(1+'Property Summary'!$L$18)^(Rents!BO$2-1)))</f>
        <v/>
      </c>
      <c r="BP38" s="47" t="str">
        <f>IF('Res Rent Roll'!$B38="","",IF(Rents!BP$3&lt;'Res Rent Roll'!$J38,'Res Rent Roll'!$H38*'Res Rent Roll'!$C38*(1+'Property Summary'!$L$18)^(Rents!BP$2-1),'Res Rent Roll'!$I38*'Res Rent Roll'!$C38*(1+'Property Summary'!$L$18)^(Rents!BP$2-1)))</f>
        <v/>
      </c>
      <c r="BQ38" s="47" t="str">
        <f>IF('Res Rent Roll'!$B38="","",IF(Rents!BQ$3&lt;'Res Rent Roll'!$J38,'Res Rent Roll'!$H38*'Res Rent Roll'!$C38*(1+'Property Summary'!$L$18)^(Rents!BQ$2-1),'Res Rent Roll'!$I38*'Res Rent Roll'!$C38*(1+'Property Summary'!$L$18)^(Rents!BQ$2-1)))</f>
        <v/>
      </c>
      <c r="BR38" s="47" t="str">
        <f>IF('Res Rent Roll'!$B38="","",IF(Rents!BR$3&lt;'Res Rent Roll'!$J38,'Res Rent Roll'!$H38*'Res Rent Roll'!$C38*(1+'Property Summary'!$L$18)^(Rents!BR$2-1),'Res Rent Roll'!$I38*'Res Rent Roll'!$C38*(1+'Property Summary'!$L$18)^(Rents!BR$2-1)))</f>
        <v/>
      </c>
      <c r="BS38" s="47" t="str">
        <f>IF('Res Rent Roll'!$B38="","",IF(Rents!BS$3&lt;'Res Rent Roll'!$J38,'Res Rent Roll'!$H38*'Res Rent Roll'!$C38*(1+'Property Summary'!$L$18)^(Rents!BS$2-1),'Res Rent Roll'!$I38*'Res Rent Roll'!$C38*(1+'Property Summary'!$L$18)^(Rents!BS$2-1)))</f>
        <v/>
      </c>
      <c r="BT38" s="47" t="str">
        <f>IF('Res Rent Roll'!$B38="","",IF(Rents!BT$3&lt;'Res Rent Roll'!$J38,'Res Rent Roll'!$H38*'Res Rent Roll'!$C38*(1+'Property Summary'!$L$18)^(Rents!BT$2-1),'Res Rent Roll'!$I38*'Res Rent Roll'!$C38*(1+'Property Summary'!$L$18)^(Rents!BT$2-1)))</f>
        <v/>
      </c>
      <c r="BU38" s="47" t="str">
        <f>IF('Res Rent Roll'!$B38="","",IF(Rents!BU$3&lt;'Res Rent Roll'!$J38,'Res Rent Roll'!$H38*'Res Rent Roll'!$C38*(1+'Property Summary'!$L$18)^(Rents!BU$2-1),'Res Rent Roll'!$I38*'Res Rent Roll'!$C38*(1+'Property Summary'!$L$18)^(Rents!BU$2-1)))</f>
        <v/>
      </c>
      <c r="BV38" s="47" t="str">
        <f>IF('Res Rent Roll'!$B38="","",IF(Rents!BV$3&lt;'Res Rent Roll'!$J38,'Res Rent Roll'!$H38*'Res Rent Roll'!$C38*(1+'Property Summary'!$L$18)^(Rents!BV$2-1),'Res Rent Roll'!$I38*'Res Rent Roll'!$C38*(1+'Property Summary'!$L$18)^(Rents!BV$2-1)))</f>
        <v/>
      </c>
      <c r="BW38" s="47" t="str">
        <f>IF('Res Rent Roll'!$B38="","",IF(Rents!BW$3&lt;'Res Rent Roll'!$J38,'Res Rent Roll'!$H38*'Res Rent Roll'!$C38*(1+'Property Summary'!$L$18)^(Rents!BW$2-1),'Res Rent Roll'!$I38*'Res Rent Roll'!$C38*(1+'Property Summary'!$L$18)^(Rents!BW$2-1)))</f>
        <v/>
      </c>
      <c r="BX38" s="47" t="str">
        <f>IF('Res Rent Roll'!$B38="","",IF(Rents!BX$3&lt;'Res Rent Roll'!$J38,'Res Rent Roll'!$H38*'Res Rent Roll'!$C38*(1+'Property Summary'!$L$18)^(Rents!BX$2-1),'Res Rent Roll'!$I38*'Res Rent Roll'!$C38*(1+'Property Summary'!$L$18)^(Rents!BX$2-1)))</f>
        <v/>
      </c>
      <c r="BY38" s="47" t="str">
        <f>IF('Res Rent Roll'!$B38="","",IF(Rents!BY$3&lt;'Res Rent Roll'!$J38,'Res Rent Roll'!$H38*'Res Rent Roll'!$C38*(1+'Property Summary'!$L$18)^(Rents!BY$2-1),'Res Rent Roll'!$I38*'Res Rent Roll'!$C38*(1+'Property Summary'!$L$18)^(Rents!BY$2-1)))</f>
        <v/>
      </c>
      <c r="BZ38" s="47" t="str">
        <f>IF('Res Rent Roll'!$B38="","",IF(Rents!BZ$3&lt;'Res Rent Roll'!$J38,'Res Rent Roll'!$H38*'Res Rent Roll'!$C38*(1+'Property Summary'!$L$18)^(Rents!BZ$2-1),'Res Rent Roll'!$I38*'Res Rent Roll'!$C38*(1+'Property Summary'!$L$18)^(Rents!BZ$2-1)))</f>
        <v/>
      </c>
      <c r="CA38" s="47" t="str">
        <f>IF('Res Rent Roll'!$B38="","",IF(Rents!CA$3&lt;'Res Rent Roll'!$J38,'Res Rent Roll'!$H38*'Res Rent Roll'!$C38*(1+'Property Summary'!$L$18)^(Rents!CA$2-1),'Res Rent Roll'!$I38*'Res Rent Roll'!$C38*(1+'Property Summary'!$L$18)^(Rents!CA$2-1)))</f>
        <v/>
      </c>
      <c r="CB38" s="47" t="str">
        <f>IF('Res Rent Roll'!$B38="","",IF(Rents!CB$3&lt;'Res Rent Roll'!$J38,'Res Rent Roll'!$H38*'Res Rent Roll'!$C38*(1+'Property Summary'!$L$18)^(Rents!CB$2-1),'Res Rent Roll'!$I38*'Res Rent Roll'!$C38*(1+'Property Summary'!$L$18)^(Rents!CB$2-1)))</f>
        <v/>
      </c>
      <c r="CC38" s="47" t="str">
        <f>IF('Res Rent Roll'!$B38="","",IF(Rents!CC$3&lt;'Res Rent Roll'!$J38,'Res Rent Roll'!$H38*'Res Rent Roll'!$C38*(1+'Property Summary'!$L$18)^(Rents!CC$2-1),'Res Rent Roll'!$I38*'Res Rent Roll'!$C38*(1+'Property Summary'!$L$18)^(Rents!CC$2-1)))</f>
        <v/>
      </c>
      <c r="CD38" s="47" t="str">
        <f>IF('Res Rent Roll'!$B38="","",IF(Rents!CD$3&lt;'Res Rent Roll'!$J38,'Res Rent Roll'!$H38*'Res Rent Roll'!$C38*(1+'Property Summary'!$L$18)^(Rents!CD$2-1),'Res Rent Roll'!$I38*'Res Rent Roll'!$C38*(1+'Property Summary'!$L$18)^(Rents!CD$2-1)))</f>
        <v/>
      </c>
      <c r="CE38" s="47" t="str">
        <f>IF('Res Rent Roll'!$B38="","",IF(Rents!CE$3&lt;'Res Rent Roll'!$J38,'Res Rent Roll'!$H38*'Res Rent Roll'!$C38*(1+'Property Summary'!$L$18)^(Rents!CE$2-1),'Res Rent Roll'!$I38*'Res Rent Roll'!$C38*(1+'Property Summary'!$L$18)^(Rents!CE$2-1)))</f>
        <v/>
      </c>
      <c r="CF38" s="47" t="str">
        <f>IF('Res Rent Roll'!$B38="","",IF(Rents!CF$3&lt;'Res Rent Roll'!$J38,'Res Rent Roll'!$H38*'Res Rent Roll'!$C38*(1+'Property Summary'!$L$18)^(Rents!CF$2-1),'Res Rent Roll'!$I38*'Res Rent Roll'!$C38*(1+'Property Summary'!$L$18)^(Rents!CF$2-1)))</f>
        <v/>
      </c>
      <c r="CG38" s="47" t="str">
        <f>IF('Res Rent Roll'!$B38="","",IF(Rents!CG$3&lt;'Res Rent Roll'!$J38,'Res Rent Roll'!$H38*'Res Rent Roll'!$C38*(1+'Property Summary'!$L$18)^(Rents!CG$2-1),'Res Rent Roll'!$I38*'Res Rent Roll'!$C38*(1+'Property Summary'!$L$18)^(Rents!CG$2-1)))</f>
        <v/>
      </c>
      <c r="CH38" s="47" t="str">
        <f>IF('Res Rent Roll'!$B38="","",IF(Rents!CH$3&lt;'Res Rent Roll'!$J38,'Res Rent Roll'!$H38*'Res Rent Roll'!$C38*(1+'Property Summary'!$L$18)^(Rents!CH$2-1),'Res Rent Roll'!$I38*'Res Rent Roll'!$C38*(1+'Property Summary'!$L$18)^(Rents!CH$2-1)))</f>
        <v/>
      </c>
      <c r="CI38" s="47" t="str">
        <f>IF('Res Rent Roll'!$B38="","",IF(Rents!CI$3&lt;'Res Rent Roll'!$J38,'Res Rent Roll'!$H38*'Res Rent Roll'!$C38*(1+'Property Summary'!$L$18)^(Rents!CI$2-1),'Res Rent Roll'!$I38*'Res Rent Roll'!$C38*(1+'Property Summary'!$L$18)^(Rents!CI$2-1)))</f>
        <v/>
      </c>
      <c r="CJ38" s="47" t="str">
        <f>IF('Res Rent Roll'!$B38="","",IF(Rents!CJ$3&lt;'Res Rent Roll'!$J38,'Res Rent Roll'!$H38*'Res Rent Roll'!$C38*(1+'Property Summary'!$L$18)^(Rents!CJ$2-1),'Res Rent Roll'!$I38*'Res Rent Roll'!$C38*(1+'Property Summary'!$L$18)^(Rents!CJ$2-1)))</f>
        <v/>
      </c>
      <c r="CK38" s="47" t="str">
        <f>IF('Res Rent Roll'!$B38="","",IF(Rents!CK$3&lt;'Res Rent Roll'!$J38,'Res Rent Roll'!$H38*'Res Rent Roll'!$C38*(1+'Property Summary'!$L$18)^(Rents!CK$2-1),'Res Rent Roll'!$I38*'Res Rent Roll'!$C38*(1+'Property Summary'!$L$18)^(Rents!CK$2-1)))</f>
        <v/>
      </c>
      <c r="CL38" s="47" t="str">
        <f>IF('Res Rent Roll'!$B38="","",IF(Rents!CL$3&lt;'Res Rent Roll'!$J38,'Res Rent Roll'!$H38*'Res Rent Roll'!$C38*(1+'Property Summary'!$L$18)^(Rents!CL$2-1),'Res Rent Roll'!$I38*'Res Rent Roll'!$C38*(1+'Property Summary'!$L$18)^(Rents!CL$2-1)))</f>
        <v/>
      </c>
      <c r="CM38" s="47" t="str">
        <f>IF('Res Rent Roll'!$B38="","",IF(Rents!CM$3&lt;'Res Rent Roll'!$J38,'Res Rent Roll'!$H38*'Res Rent Roll'!$C38*(1+'Property Summary'!$L$18)^(Rents!CM$2-1),'Res Rent Roll'!$I38*'Res Rent Roll'!$C38*(1+'Property Summary'!$L$18)^(Rents!CM$2-1)))</f>
        <v/>
      </c>
      <c r="CN38" s="47" t="str">
        <f>IF('Res Rent Roll'!$B38="","",IF(Rents!CN$3&lt;'Res Rent Roll'!$J38,'Res Rent Roll'!$H38*'Res Rent Roll'!$C38*(1+'Property Summary'!$L$18)^(Rents!CN$2-1),'Res Rent Roll'!$I38*'Res Rent Roll'!$C38*(1+'Property Summary'!$L$18)^(Rents!CN$2-1)))</f>
        <v/>
      </c>
      <c r="CO38" s="47" t="str">
        <f>IF('Res Rent Roll'!$B38="","",IF(Rents!CO$3&lt;'Res Rent Roll'!$J38,'Res Rent Roll'!$H38*'Res Rent Roll'!$C38*(1+'Property Summary'!$L$18)^(Rents!CO$2-1),'Res Rent Roll'!$I38*'Res Rent Roll'!$C38*(1+'Property Summary'!$L$18)^(Rents!CO$2-1)))</f>
        <v/>
      </c>
      <c r="CP38" s="47" t="str">
        <f>IF('Res Rent Roll'!$B38="","",IF(Rents!CP$3&lt;'Res Rent Roll'!$J38,'Res Rent Roll'!$H38*'Res Rent Roll'!$C38*(1+'Property Summary'!$L$18)^(Rents!CP$2-1),'Res Rent Roll'!$I38*'Res Rent Roll'!$C38*(1+'Property Summary'!$L$18)^(Rents!CP$2-1)))</f>
        <v/>
      </c>
      <c r="CQ38" s="47" t="str">
        <f>IF('Res Rent Roll'!$B38="","",IF(Rents!CQ$3&lt;'Res Rent Roll'!$J38,'Res Rent Roll'!$H38*'Res Rent Roll'!$C38*(1+'Property Summary'!$L$18)^(Rents!CQ$2-1),'Res Rent Roll'!$I38*'Res Rent Roll'!$C38*(1+'Property Summary'!$L$18)^(Rents!CQ$2-1)))</f>
        <v/>
      </c>
      <c r="CR38" s="47" t="str">
        <f>IF('Res Rent Roll'!$B38="","",IF(Rents!CR$3&lt;'Res Rent Roll'!$J38,'Res Rent Roll'!$H38*'Res Rent Roll'!$C38*(1+'Property Summary'!$L$18)^(Rents!CR$2-1),'Res Rent Roll'!$I38*'Res Rent Roll'!$C38*(1+'Property Summary'!$L$18)^(Rents!CR$2-1)))</f>
        <v/>
      </c>
      <c r="CS38" s="47" t="str">
        <f>IF('Res Rent Roll'!$B38="","",IF(Rents!CS$3&lt;'Res Rent Roll'!$J38,'Res Rent Roll'!$H38*'Res Rent Roll'!$C38*(1+'Property Summary'!$L$18)^(Rents!CS$2-1),'Res Rent Roll'!$I38*'Res Rent Roll'!$C38*(1+'Property Summary'!$L$18)^(Rents!CS$2-1)))</f>
        <v/>
      </c>
      <c r="CT38" s="47" t="str">
        <f>IF('Res Rent Roll'!$B38="","",IF(Rents!CT$3&lt;'Res Rent Roll'!$J38,'Res Rent Roll'!$H38*'Res Rent Roll'!$C38*(1+'Property Summary'!$L$18)^(Rents!CT$2-1),'Res Rent Roll'!$I38*'Res Rent Roll'!$C38*(1+'Property Summary'!$L$18)^(Rents!CT$2-1)))</f>
        <v/>
      </c>
      <c r="CU38" s="47" t="str">
        <f>IF('Res Rent Roll'!$B38="","",IF(Rents!CU$3&lt;'Res Rent Roll'!$J38,'Res Rent Roll'!$H38*'Res Rent Roll'!$C38*(1+'Property Summary'!$L$18)^(Rents!CU$2-1),'Res Rent Roll'!$I38*'Res Rent Roll'!$C38*(1+'Property Summary'!$L$18)^(Rents!CU$2-1)))</f>
        <v/>
      </c>
      <c r="CV38" s="47" t="str">
        <f>IF('Res Rent Roll'!$B38="","",IF(Rents!CV$3&lt;'Res Rent Roll'!$J38,'Res Rent Roll'!$H38*'Res Rent Roll'!$C38*(1+'Property Summary'!$L$18)^(Rents!CV$2-1),'Res Rent Roll'!$I38*'Res Rent Roll'!$C38*(1+'Property Summary'!$L$18)^(Rents!CV$2-1)))</f>
        <v/>
      </c>
      <c r="CW38" s="47" t="str">
        <f>IF('Res Rent Roll'!$B38="","",IF(Rents!CW$3&lt;'Res Rent Roll'!$J38,'Res Rent Roll'!$H38*'Res Rent Roll'!$C38*(1+'Property Summary'!$L$18)^(Rents!CW$2-1),'Res Rent Roll'!$I38*'Res Rent Roll'!$C38*(1+'Property Summary'!$L$18)^(Rents!CW$2-1)))</f>
        <v/>
      </c>
      <c r="CX38" s="47" t="str">
        <f>IF('Res Rent Roll'!$B38="","",IF(Rents!CX$3&lt;'Res Rent Roll'!$J38,'Res Rent Roll'!$H38*'Res Rent Roll'!$C38*(1+'Property Summary'!$L$18)^(Rents!CX$2-1),'Res Rent Roll'!$I38*'Res Rent Roll'!$C38*(1+'Property Summary'!$L$18)^(Rents!CX$2-1)))</f>
        <v/>
      </c>
      <c r="CY38" s="47" t="str">
        <f>IF('Res Rent Roll'!$B38="","",IF(Rents!CY$3&lt;'Res Rent Roll'!$J38,'Res Rent Roll'!$H38*'Res Rent Roll'!$C38*(1+'Property Summary'!$L$18)^(Rents!CY$2-1),'Res Rent Roll'!$I38*'Res Rent Roll'!$C38*(1+'Property Summary'!$L$18)^(Rents!CY$2-1)))</f>
        <v/>
      </c>
      <c r="CZ38" s="47" t="str">
        <f>IF('Res Rent Roll'!$B38="","",IF(Rents!CZ$3&lt;'Res Rent Roll'!$J38,'Res Rent Roll'!$H38*'Res Rent Roll'!$C38*(1+'Property Summary'!$L$18)^(Rents!CZ$2-1),'Res Rent Roll'!$I38*'Res Rent Roll'!$C38*(1+'Property Summary'!$L$18)^(Rents!CZ$2-1)))</f>
        <v/>
      </c>
      <c r="DA38" s="47" t="str">
        <f>IF('Res Rent Roll'!$B38="","",IF(Rents!DA$3&lt;'Res Rent Roll'!$J38,'Res Rent Roll'!$H38*'Res Rent Roll'!$C38*(1+'Property Summary'!$L$18)^(Rents!DA$2-1),'Res Rent Roll'!$I38*'Res Rent Roll'!$C38*(1+'Property Summary'!$L$18)^(Rents!DA$2-1)))</f>
        <v/>
      </c>
      <c r="DB38" s="47" t="str">
        <f>IF('Res Rent Roll'!$B38="","",IF(Rents!DB$3&lt;'Res Rent Roll'!$J38,'Res Rent Roll'!$H38*'Res Rent Roll'!$C38*(1+'Property Summary'!$L$18)^(Rents!DB$2-1),'Res Rent Roll'!$I38*'Res Rent Roll'!$C38*(1+'Property Summary'!$L$18)^(Rents!DB$2-1)))</f>
        <v/>
      </c>
      <c r="DC38" s="47" t="str">
        <f>IF('Res Rent Roll'!$B38="","",IF(Rents!DC$3&lt;'Res Rent Roll'!$J38,'Res Rent Roll'!$H38*'Res Rent Roll'!$C38*(1+'Property Summary'!$L$18)^(Rents!DC$2-1),'Res Rent Roll'!$I38*'Res Rent Roll'!$C38*(1+'Property Summary'!$L$18)^(Rents!DC$2-1)))</f>
        <v/>
      </c>
      <c r="DD38" s="47" t="str">
        <f>IF('Res Rent Roll'!$B38="","",IF(Rents!DD$3&lt;'Res Rent Roll'!$J38,'Res Rent Roll'!$H38*'Res Rent Roll'!$C38*(1+'Property Summary'!$L$18)^(Rents!DD$2-1),'Res Rent Roll'!$I38*'Res Rent Roll'!$C38*(1+'Property Summary'!$L$18)^(Rents!DD$2-1)))</f>
        <v/>
      </c>
      <c r="DE38" s="47" t="str">
        <f>IF('Res Rent Roll'!$B38="","",IF(Rents!DE$3&lt;'Res Rent Roll'!$J38,'Res Rent Roll'!$H38*'Res Rent Roll'!$C38*(1+'Property Summary'!$L$18)^(Rents!DE$2-1),'Res Rent Roll'!$I38*'Res Rent Roll'!$C38*(1+'Property Summary'!$L$18)^(Rents!DE$2-1)))</f>
        <v/>
      </c>
      <c r="DF38" s="47" t="str">
        <f>IF('Res Rent Roll'!$B38="","",IF(Rents!DF$3&lt;'Res Rent Roll'!$J38,'Res Rent Roll'!$H38*'Res Rent Roll'!$C38*(1+'Property Summary'!$L$18)^(Rents!DF$2-1),'Res Rent Roll'!$I38*'Res Rent Roll'!$C38*(1+'Property Summary'!$L$18)^(Rents!DF$2-1)))</f>
        <v/>
      </c>
      <c r="DG38" s="47" t="str">
        <f>IF('Res Rent Roll'!$B38="","",IF(Rents!DG$3&lt;'Res Rent Roll'!$J38,'Res Rent Roll'!$H38*'Res Rent Roll'!$C38*(1+'Property Summary'!$L$18)^(Rents!DG$2-1),'Res Rent Roll'!$I38*'Res Rent Roll'!$C38*(1+'Property Summary'!$L$18)^(Rents!DG$2-1)))</f>
        <v/>
      </c>
      <c r="DH38" s="47" t="str">
        <f>IF('Res Rent Roll'!$B38="","",IF(Rents!DH$3&lt;'Res Rent Roll'!$J38,'Res Rent Roll'!$H38*'Res Rent Roll'!$C38*(1+'Property Summary'!$L$18)^(Rents!DH$2-1),'Res Rent Roll'!$I38*'Res Rent Roll'!$C38*(1+'Property Summary'!$L$18)^(Rents!DH$2-1)))</f>
        <v/>
      </c>
      <c r="DI38" s="47" t="str">
        <f>IF('Res Rent Roll'!$B38="","",IF(Rents!DI$3&lt;'Res Rent Roll'!$J38,'Res Rent Roll'!$H38*'Res Rent Roll'!$C38*(1+'Property Summary'!$L$18)^(Rents!DI$2-1),'Res Rent Roll'!$I38*'Res Rent Roll'!$C38*(1+'Property Summary'!$L$18)^(Rents!DI$2-1)))</f>
        <v/>
      </c>
      <c r="DJ38" s="47" t="str">
        <f>IF('Res Rent Roll'!$B38="","",IF(Rents!DJ$3&lt;'Res Rent Roll'!$J38,'Res Rent Roll'!$H38*'Res Rent Roll'!$C38*(1+'Property Summary'!$L$18)^(Rents!DJ$2-1),'Res Rent Roll'!$I38*'Res Rent Roll'!$C38*(1+'Property Summary'!$L$18)^(Rents!DJ$2-1)))</f>
        <v/>
      </c>
      <c r="DK38" s="47" t="str">
        <f>IF('Res Rent Roll'!$B38="","",IF(Rents!DK$3&lt;'Res Rent Roll'!$J38,'Res Rent Roll'!$H38*'Res Rent Roll'!$C38*(1+'Property Summary'!$L$18)^(Rents!DK$2-1),'Res Rent Roll'!$I38*'Res Rent Roll'!$C38*(1+'Property Summary'!$L$18)^(Rents!DK$2-1)))</f>
        <v/>
      </c>
      <c r="DL38" s="47" t="str">
        <f>IF('Res Rent Roll'!$B38="","",IF(Rents!DL$3&lt;'Res Rent Roll'!$J38,'Res Rent Roll'!$H38*'Res Rent Roll'!$C38*(1+'Property Summary'!$L$18)^(Rents!DL$2-1),'Res Rent Roll'!$I38*'Res Rent Roll'!$C38*(1+'Property Summary'!$L$18)^(Rents!DL$2-1)))</f>
        <v/>
      </c>
      <c r="DM38" s="47" t="str">
        <f>IF('Res Rent Roll'!$B38="","",IF(Rents!DM$3&lt;'Res Rent Roll'!$J38,'Res Rent Roll'!$H38*'Res Rent Roll'!$C38*(1+'Property Summary'!$L$18)^(Rents!DM$2-1),'Res Rent Roll'!$I38*'Res Rent Roll'!$C38*(1+'Property Summary'!$L$18)^(Rents!DM$2-1)))</f>
        <v/>
      </c>
      <c r="DN38" s="47" t="str">
        <f>IF('Res Rent Roll'!$B38="","",IF(Rents!DN$3&lt;'Res Rent Roll'!$J38,'Res Rent Roll'!$H38*'Res Rent Roll'!$C38*(1+'Property Summary'!$L$18)^(Rents!DN$2-1),'Res Rent Roll'!$I38*'Res Rent Roll'!$C38*(1+'Property Summary'!$L$18)^(Rents!DN$2-1)))</f>
        <v/>
      </c>
      <c r="DO38" s="47" t="str">
        <f>IF('Res Rent Roll'!$B38="","",IF(Rents!DO$3&lt;'Res Rent Roll'!$J38,'Res Rent Roll'!$H38*'Res Rent Roll'!$C38*(1+'Property Summary'!$L$18)^(Rents!DO$2-1),'Res Rent Roll'!$I38*'Res Rent Roll'!$C38*(1+'Property Summary'!$L$18)^(Rents!DO$2-1)))</f>
        <v/>
      </c>
      <c r="DP38" s="47" t="str">
        <f>IF('Res Rent Roll'!$B38="","",IF(Rents!DP$3&lt;'Res Rent Roll'!$J38,'Res Rent Roll'!$H38*'Res Rent Roll'!$C38*(1+'Property Summary'!$L$18)^(Rents!DP$2-1),'Res Rent Roll'!$I38*'Res Rent Roll'!$C38*(1+'Property Summary'!$L$18)^(Rents!DP$2-1)))</f>
        <v/>
      </c>
      <c r="DQ38" s="47" t="str">
        <f>IF('Res Rent Roll'!$B38="","",IF(Rents!DQ$3&lt;'Res Rent Roll'!$J38,'Res Rent Roll'!$H38*'Res Rent Roll'!$C38*(1+'Property Summary'!$L$18)^(Rents!DQ$2-1),'Res Rent Roll'!$I38*'Res Rent Roll'!$C38*(1+'Property Summary'!$L$18)^(Rents!DQ$2-1)))</f>
        <v/>
      </c>
      <c r="DR38" s="47" t="str">
        <f>IF('Res Rent Roll'!$B38="","",IF(Rents!DR$3&lt;'Res Rent Roll'!$J38,'Res Rent Roll'!$H38*'Res Rent Roll'!$C38*(1+'Property Summary'!$L$18)^(Rents!DR$2-1),'Res Rent Roll'!$I38*'Res Rent Roll'!$C38*(1+'Property Summary'!$L$18)^(Rents!DR$2-1)))</f>
        <v/>
      </c>
      <c r="DS38" s="47" t="str">
        <f>IF('Res Rent Roll'!$B38="","",IF(Rents!DS$3&lt;'Res Rent Roll'!$J38,'Res Rent Roll'!$H38*'Res Rent Roll'!$C38*(1+'Property Summary'!$L$18)^(Rents!DS$2-1),'Res Rent Roll'!$I38*'Res Rent Roll'!$C38*(1+'Property Summary'!$L$18)^(Rents!DS$2-1)))</f>
        <v/>
      </c>
      <c r="DT38" s="47" t="str">
        <f>IF('Res Rent Roll'!$B38="","",IF(Rents!DT$3&lt;'Res Rent Roll'!$J38,'Res Rent Roll'!$H38*'Res Rent Roll'!$C38*(1+'Property Summary'!$L$18)^(Rents!DT$2-1),'Res Rent Roll'!$I38*'Res Rent Roll'!$C38*(1+'Property Summary'!$L$18)^(Rents!DT$2-1)))</f>
        <v/>
      </c>
      <c r="DU38" s="47" t="str">
        <f>IF('Res Rent Roll'!$B38="","",IF(Rents!DU$3&lt;'Res Rent Roll'!$J38,'Res Rent Roll'!$H38*'Res Rent Roll'!$C38*(1+'Property Summary'!$L$18)^(Rents!DU$2-1),'Res Rent Roll'!$I38*'Res Rent Roll'!$C38*(1+'Property Summary'!$L$18)^(Rents!DU$2-1)))</f>
        <v/>
      </c>
      <c r="DV38" s="47" t="str">
        <f>IF('Res Rent Roll'!$B38="","",IF(Rents!DV$3&lt;'Res Rent Roll'!$J38,'Res Rent Roll'!$H38*'Res Rent Roll'!$C38*(1+'Property Summary'!$L$18)^(Rents!DV$2-1),'Res Rent Roll'!$I38*'Res Rent Roll'!$C38*(1+'Property Summary'!$L$18)^(Rents!DV$2-1)))</f>
        <v/>
      </c>
      <c r="DW38" s="47" t="str">
        <f>IF('Res Rent Roll'!$B38="","",IF(Rents!DW$3&lt;'Res Rent Roll'!$J38,'Res Rent Roll'!$H38*'Res Rent Roll'!$C38*(1+'Property Summary'!$L$18)^(Rents!DW$2-1),'Res Rent Roll'!$I38*'Res Rent Roll'!$C38*(1+'Property Summary'!$L$18)^(Rents!DW$2-1)))</f>
        <v/>
      </c>
      <c r="DX38" s="47" t="str">
        <f>IF('Res Rent Roll'!$B38="","",IF(Rents!DX$3&lt;'Res Rent Roll'!$J38,'Res Rent Roll'!$H38*'Res Rent Roll'!$C38*(1+'Property Summary'!$L$18)^(Rents!DX$2-1),'Res Rent Roll'!$I38*'Res Rent Roll'!$C38*(1+'Property Summary'!$L$18)^(Rents!DX$2-1)))</f>
        <v/>
      </c>
      <c r="DY38" s="47" t="str">
        <f>IF('Res Rent Roll'!$B38="","",IF(Rents!DY$3&lt;'Res Rent Roll'!$J38,'Res Rent Roll'!$H38*'Res Rent Roll'!$C38*(1+'Property Summary'!$L$18)^(Rents!DY$2-1),'Res Rent Roll'!$I38*'Res Rent Roll'!$C38*(1+'Property Summary'!$L$18)^(Rents!DY$2-1)))</f>
        <v/>
      </c>
      <c r="DZ38" s="47" t="str">
        <f>IF('Res Rent Roll'!$B38="","",IF(Rents!DZ$3&lt;'Res Rent Roll'!$J38,'Res Rent Roll'!$H38*'Res Rent Roll'!$C38*(1+'Property Summary'!$L$18)^(Rents!DZ$2-1),'Res Rent Roll'!$I38*'Res Rent Roll'!$C38*(1+'Property Summary'!$L$18)^(Rents!DZ$2-1)))</f>
        <v/>
      </c>
      <c r="EA38" s="47" t="str">
        <f>IF('Res Rent Roll'!$B38="","",IF(Rents!EA$3&lt;'Res Rent Roll'!$J38,'Res Rent Roll'!$H38*'Res Rent Roll'!$C38*(1+'Property Summary'!$L$18)^(Rents!EA$2-1),'Res Rent Roll'!$I38*'Res Rent Roll'!$C38*(1+'Property Summary'!$L$18)^(Rents!EA$2-1)))</f>
        <v/>
      </c>
      <c r="EB38" s="47" t="str">
        <f>IF('Res Rent Roll'!$B38="","",IF(Rents!EB$3&lt;'Res Rent Roll'!$J38,'Res Rent Roll'!$H38*'Res Rent Roll'!$C38*(1+'Property Summary'!$L$18)^(Rents!EB$2-1),'Res Rent Roll'!$I38*'Res Rent Roll'!$C38*(1+'Property Summary'!$L$18)^(Rents!EB$2-1)))</f>
        <v/>
      </c>
      <c r="EC38" s="47" t="str">
        <f>IF('Res Rent Roll'!$B38="","",IF(Rents!EC$3&lt;'Res Rent Roll'!$J38,'Res Rent Roll'!$H38*'Res Rent Roll'!$C38*(1+'Property Summary'!$L$18)^(Rents!EC$2-1),'Res Rent Roll'!$I38*'Res Rent Roll'!$C38*(1+'Property Summary'!$L$18)^(Rents!EC$2-1)))</f>
        <v/>
      </c>
      <c r="ED38" s="47" t="str">
        <f>IF('Res Rent Roll'!$B38="","",IF(Rents!ED$3&lt;'Res Rent Roll'!$J38,'Res Rent Roll'!$H38*'Res Rent Roll'!$C38*(1+'Property Summary'!$L$18)^(Rents!ED$2-1),'Res Rent Roll'!$I38*'Res Rent Roll'!$C38*(1+'Property Summary'!$L$18)^(Rents!ED$2-1)))</f>
        <v/>
      </c>
      <c r="EE38" s="47" t="str">
        <f>IF('Res Rent Roll'!$B38="","",IF(Rents!EE$3&lt;'Res Rent Roll'!$J38,'Res Rent Roll'!$H38*'Res Rent Roll'!$C38*(1+'Property Summary'!$L$18)^(Rents!EE$2-1),'Res Rent Roll'!$I38*'Res Rent Roll'!$C38*(1+'Property Summary'!$L$18)^(Rents!EE$2-1)))</f>
        <v/>
      </c>
      <c r="EF38" s="47" t="str">
        <f>IF('Res Rent Roll'!$B38="","",IF(Rents!EF$3&lt;'Res Rent Roll'!$J38,'Res Rent Roll'!$H38*'Res Rent Roll'!$C38*(1+'Property Summary'!$L$18)^(Rents!EF$2-1),'Res Rent Roll'!$I38*'Res Rent Roll'!$C38*(1+'Property Summary'!$L$18)^(Rents!EF$2-1)))</f>
        <v/>
      </c>
      <c r="EG38" s="47" t="str">
        <f>IF('Res Rent Roll'!$B38="","",IF(Rents!EG$3&lt;'Res Rent Roll'!$J38,'Res Rent Roll'!$H38*'Res Rent Roll'!$C38*(1+'Property Summary'!$L$18)^(Rents!EG$2-1),'Res Rent Roll'!$I38*'Res Rent Roll'!$C38*(1+'Property Summary'!$L$18)^(Rents!EG$2-1)))</f>
        <v/>
      </c>
      <c r="EH38" s="47" t="str">
        <f>IF('Res Rent Roll'!$B38="","",IF(Rents!EH$3&lt;'Res Rent Roll'!$J38,'Res Rent Roll'!$H38*'Res Rent Roll'!$C38*(1+'Property Summary'!$L$18)^(Rents!EH$2-1),'Res Rent Roll'!$I38*'Res Rent Roll'!$C38*(1+'Property Summary'!$L$18)^(Rents!EH$2-1)))</f>
        <v/>
      </c>
      <c r="EI38" s="47" t="str">
        <f>IF('Res Rent Roll'!$B38="","",IF(Rents!EI$3&lt;'Res Rent Roll'!$J38,'Res Rent Roll'!$H38*'Res Rent Roll'!$C38*(1+'Property Summary'!$L$18)^(Rents!EI$2-1),'Res Rent Roll'!$I38*'Res Rent Roll'!$C38*(1+'Property Summary'!$L$18)^(Rents!EI$2-1)))</f>
        <v/>
      </c>
      <c r="EJ38" s="47" t="str">
        <f>IF('Res Rent Roll'!$B38="","",IF(Rents!EJ$3&lt;'Res Rent Roll'!$J38,'Res Rent Roll'!$H38*'Res Rent Roll'!$C38*(1+'Property Summary'!$L$18)^(Rents!EJ$2-1),'Res Rent Roll'!$I38*'Res Rent Roll'!$C38*(1+'Property Summary'!$L$18)^(Rents!EJ$2-1)))</f>
        <v/>
      </c>
      <c r="EK38" s="47" t="str">
        <f>IF('Res Rent Roll'!$B38="","",IF(Rents!EK$3&lt;'Res Rent Roll'!$J38,'Res Rent Roll'!$H38*'Res Rent Roll'!$C38*(1+'Property Summary'!$L$18)^(Rents!EK$2-1),'Res Rent Roll'!$I38*'Res Rent Roll'!$C38*(1+'Property Summary'!$L$18)^(Rents!EK$2-1)))</f>
        <v/>
      </c>
      <c r="EL38" s="47" t="str">
        <f>IF('Res Rent Roll'!$B38="","",IF(Rents!EL$3&lt;'Res Rent Roll'!$J38,'Res Rent Roll'!$H38*'Res Rent Roll'!$C38*(1+'Property Summary'!$L$18)^(Rents!EL$2-1),'Res Rent Roll'!$I38*'Res Rent Roll'!$C38*(1+'Property Summary'!$L$18)^(Rents!EL$2-1)))</f>
        <v/>
      </c>
      <c r="EM38" s="47" t="str">
        <f>IF('Res Rent Roll'!$B38="","",IF(Rents!EM$3&lt;'Res Rent Roll'!$J38,'Res Rent Roll'!$H38*'Res Rent Roll'!$C38*(1+'Property Summary'!$L$18)^(Rents!EM$2-1),'Res Rent Roll'!$I38*'Res Rent Roll'!$C38*(1+'Property Summary'!$L$18)^(Rents!EM$2-1)))</f>
        <v/>
      </c>
      <c r="EN38" s="47" t="str">
        <f>IF('Res Rent Roll'!$B38="","",IF(Rents!EN$3&lt;'Res Rent Roll'!$J38,'Res Rent Roll'!$H38*'Res Rent Roll'!$C38*(1+'Property Summary'!$L$18)^(Rents!EN$2-1),'Res Rent Roll'!$I38*'Res Rent Roll'!$C38*(1+'Property Summary'!$L$18)^(Rents!EN$2-1)))</f>
        <v/>
      </c>
      <c r="EO38" s="47" t="str">
        <f>IF('Res Rent Roll'!$B38="","",IF(Rents!EO$3&lt;'Res Rent Roll'!$J38,'Res Rent Roll'!$H38*'Res Rent Roll'!$C38*(1+'Property Summary'!$L$18)^(Rents!EO$2-1),'Res Rent Roll'!$I38*'Res Rent Roll'!$C38*(1+'Property Summary'!$L$18)^(Rents!EO$2-1)))</f>
        <v/>
      </c>
      <c r="EP38" s="47" t="str">
        <f>IF('Res Rent Roll'!$B38="","",IF(Rents!EP$3&lt;'Res Rent Roll'!$J38,'Res Rent Roll'!$H38*'Res Rent Roll'!$C38*(1+'Property Summary'!$L$18)^(Rents!EP$2-1),'Res Rent Roll'!$I38*'Res Rent Roll'!$C38*(1+'Property Summary'!$L$18)^(Rents!EP$2-1)))</f>
        <v/>
      </c>
      <c r="EQ38" s="47" t="str">
        <f>IF('Res Rent Roll'!$B38="","",IF(Rents!EQ$3&lt;'Res Rent Roll'!$J38,'Res Rent Roll'!$H38*'Res Rent Roll'!$C38*(1+'Property Summary'!$L$18)^(Rents!EQ$2-1),'Res Rent Roll'!$I38*'Res Rent Roll'!$C38*(1+'Property Summary'!$L$18)^(Rents!EQ$2-1)))</f>
        <v/>
      </c>
      <c r="ER38" s="47" t="str">
        <f>IF('Res Rent Roll'!$B38="","",IF(Rents!ER$3&lt;'Res Rent Roll'!$J38,'Res Rent Roll'!$H38*'Res Rent Roll'!$C38*(1+'Property Summary'!$L$18)^(Rents!ER$2-1),'Res Rent Roll'!$I38*'Res Rent Roll'!$C38*(1+'Property Summary'!$L$18)^(Rents!ER$2-1)))</f>
        <v/>
      </c>
      <c r="ES38" s="47" t="str">
        <f>IF('Res Rent Roll'!$B38="","",IF(Rents!ES$3&lt;'Res Rent Roll'!$J38,'Res Rent Roll'!$H38*'Res Rent Roll'!$C38*(1+'Property Summary'!$L$18)^(Rents!ES$2-1),'Res Rent Roll'!$I38*'Res Rent Roll'!$C38*(1+'Property Summary'!$L$18)^(Rents!ES$2-1)))</f>
        <v/>
      </c>
      <c r="ET38" s="47" t="str">
        <f>IF('Res Rent Roll'!$B38="","",IF(Rents!ET$3&lt;'Res Rent Roll'!$J38,'Res Rent Roll'!$H38*'Res Rent Roll'!$C38*(1+'Property Summary'!$L$18)^(Rents!ET$2-1),'Res Rent Roll'!$I38*'Res Rent Roll'!$C38*(1+'Property Summary'!$L$18)^(Rents!ET$2-1)))</f>
        <v/>
      </c>
      <c r="EU38" s="47" t="str">
        <f>IF('Res Rent Roll'!$B38="","",IF(Rents!EU$3&lt;'Res Rent Roll'!$J38,'Res Rent Roll'!$H38*'Res Rent Roll'!$C38*(1+'Property Summary'!$L$18)^(Rents!EU$2-1),'Res Rent Roll'!$I38*'Res Rent Roll'!$C38*(1+'Property Summary'!$L$18)^(Rents!EU$2-1)))</f>
        <v/>
      </c>
      <c r="EV38" s="47" t="str">
        <f>IF('Res Rent Roll'!$B38="","",IF(Rents!EV$3&lt;'Res Rent Roll'!$J38,'Res Rent Roll'!$H38*'Res Rent Roll'!$C38*(1+'Property Summary'!$L$18)^(Rents!EV$2-1),'Res Rent Roll'!$I38*'Res Rent Roll'!$C38*(1+'Property Summary'!$L$18)^(Rents!EV$2-1)))</f>
        <v/>
      </c>
      <c r="EW38" s="47" t="str">
        <f>IF('Res Rent Roll'!$B38="","",IF(Rents!EW$3&lt;'Res Rent Roll'!$J38,'Res Rent Roll'!$H38*'Res Rent Roll'!$C38*(1+'Property Summary'!$L$18)^(Rents!EW$2-1),'Res Rent Roll'!$I38*'Res Rent Roll'!$C38*(1+'Property Summary'!$L$18)^(Rents!EW$2-1)))</f>
        <v/>
      </c>
      <c r="EX38" s="47" t="str">
        <f>IF('Res Rent Roll'!$B38="","",IF(Rents!EX$3&lt;'Res Rent Roll'!$J38,'Res Rent Roll'!$H38*'Res Rent Roll'!$C38*(1+'Property Summary'!$L$18)^(Rents!EX$2-1),'Res Rent Roll'!$I38*'Res Rent Roll'!$C38*(1+'Property Summary'!$L$18)^(Rents!EX$2-1)))</f>
        <v/>
      </c>
      <c r="EY38" s="47" t="str">
        <f>IF('Res Rent Roll'!$B38="","",IF(Rents!EY$3&lt;'Res Rent Roll'!$J38,'Res Rent Roll'!$H38*'Res Rent Roll'!$C38*(1+'Property Summary'!$L$18)^(Rents!EY$2-1),'Res Rent Roll'!$I38*'Res Rent Roll'!$C38*(1+'Property Summary'!$L$18)^(Rents!EY$2-1)))</f>
        <v/>
      </c>
      <c r="EZ38" s="47" t="str">
        <f>IF('Res Rent Roll'!$B38="","",IF(Rents!EZ$3&lt;'Res Rent Roll'!$J38,'Res Rent Roll'!$H38*'Res Rent Roll'!$C38*(1+'Property Summary'!$L$18)^(Rents!EZ$2-1),'Res Rent Roll'!$I38*'Res Rent Roll'!$C38*(1+'Property Summary'!$L$18)^(Rents!EZ$2-1)))</f>
        <v/>
      </c>
      <c r="FA38" s="47" t="str">
        <f>IF('Res Rent Roll'!$B38="","",IF(Rents!FA$3&lt;'Res Rent Roll'!$J38,'Res Rent Roll'!$H38*'Res Rent Roll'!$C38*(1+'Property Summary'!$L$18)^(Rents!FA$2-1),'Res Rent Roll'!$I38*'Res Rent Roll'!$C38*(1+'Property Summary'!$L$18)^(Rents!FA$2-1)))</f>
        <v/>
      </c>
      <c r="FB38" s="47" t="str">
        <f>IF('Res Rent Roll'!$B38="","",IF(Rents!FB$3&lt;'Res Rent Roll'!$J38,'Res Rent Roll'!$H38*'Res Rent Roll'!$C38*(1+'Property Summary'!$L$18)^(Rents!FB$2-1),'Res Rent Roll'!$I38*'Res Rent Roll'!$C38*(1+'Property Summary'!$L$18)^(Rents!FB$2-1)))</f>
        <v/>
      </c>
      <c r="FC38" s="47" t="str">
        <f>IF('Res Rent Roll'!$B38="","",IF(Rents!FC$3&lt;'Res Rent Roll'!$J38,'Res Rent Roll'!$H38*'Res Rent Roll'!$C38*(1+'Property Summary'!$L$18)^(Rents!FC$2-1),'Res Rent Roll'!$I38*'Res Rent Roll'!$C38*(1+'Property Summary'!$L$18)^(Rents!FC$2-1)))</f>
        <v/>
      </c>
      <c r="FD38" s="47" t="str">
        <f>IF('Res Rent Roll'!$B38="","",IF(Rents!FD$3&lt;'Res Rent Roll'!$J38,'Res Rent Roll'!$H38*'Res Rent Roll'!$C38*(1+'Property Summary'!$L$18)^(Rents!FD$2-1),'Res Rent Roll'!$I38*'Res Rent Roll'!$C38*(1+'Property Summary'!$L$18)^(Rents!FD$2-1)))</f>
        <v/>
      </c>
      <c r="FE38" s="47" t="str">
        <f>IF('Res Rent Roll'!$B38="","",IF(Rents!FE$3&lt;'Res Rent Roll'!$J38,'Res Rent Roll'!$H38*'Res Rent Roll'!$C38*(1+'Property Summary'!$L$18)^(Rents!FE$2-1),'Res Rent Roll'!$I38*'Res Rent Roll'!$C38*(1+'Property Summary'!$L$18)^(Rents!FE$2-1)))</f>
        <v/>
      </c>
      <c r="FF38" s="47" t="str">
        <f>IF('Res Rent Roll'!$B38="","",IF(Rents!FF$3&lt;'Res Rent Roll'!$J38,'Res Rent Roll'!$H38*'Res Rent Roll'!$C38*(1+'Property Summary'!$L$18)^(Rents!FF$2-1),'Res Rent Roll'!$I38*'Res Rent Roll'!$C38*(1+'Property Summary'!$L$18)^(Rents!FF$2-1)))</f>
        <v/>
      </c>
      <c r="FG38" s="47" t="str">
        <f>IF('Res Rent Roll'!$B38="","",IF(Rents!FG$3&lt;'Res Rent Roll'!$J38,'Res Rent Roll'!$H38*'Res Rent Roll'!$C38*(1+'Property Summary'!$L$18)^(Rents!FG$2-1),'Res Rent Roll'!$I38*'Res Rent Roll'!$C38*(1+'Property Summary'!$L$18)^(Rents!FG$2-1)))</f>
        <v/>
      </c>
      <c r="FH38" s="47" t="str">
        <f>IF('Res Rent Roll'!$B38="","",IF(Rents!FH$3&lt;'Res Rent Roll'!$J38,'Res Rent Roll'!$H38*'Res Rent Roll'!$C38*(1+'Property Summary'!$L$18)^(Rents!FH$2-1),'Res Rent Roll'!$I38*'Res Rent Roll'!$C38*(1+'Property Summary'!$L$18)^(Rents!FH$2-1)))</f>
        <v/>
      </c>
      <c r="FI38" s="47" t="str">
        <f>IF('Res Rent Roll'!$B38="","",IF(Rents!FI$3&lt;'Res Rent Roll'!$J38,'Res Rent Roll'!$H38*'Res Rent Roll'!$C38*(1+'Property Summary'!$L$18)^(Rents!FI$2-1),'Res Rent Roll'!$I38*'Res Rent Roll'!$C38*(1+'Property Summary'!$L$18)^(Rents!FI$2-1)))</f>
        <v/>
      </c>
      <c r="FJ38" s="47" t="str">
        <f>IF('Res Rent Roll'!$B38="","",IF(Rents!FJ$3&lt;'Res Rent Roll'!$J38,'Res Rent Roll'!$H38*'Res Rent Roll'!$C38*(1+'Property Summary'!$L$18)^(Rents!FJ$2-1),'Res Rent Roll'!$I38*'Res Rent Roll'!$C38*(1+'Property Summary'!$L$18)^(Rents!FJ$2-1)))</f>
        <v/>
      </c>
      <c r="FK38" s="47" t="str">
        <f>IF('Res Rent Roll'!$B38="","",IF(Rents!FK$3&lt;'Res Rent Roll'!$J38,'Res Rent Roll'!$H38*'Res Rent Roll'!$C38*(1+'Property Summary'!$L$18)^(Rents!FK$2-1),'Res Rent Roll'!$I38*'Res Rent Roll'!$C38*(1+'Property Summary'!$L$18)^(Rents!FK$2-1)))</f>
        <v/>
      </c>
      <c r="FL38" s="47" t="str">
        <f>IF('Res Rent Roll'!$B38="","",IF(Rents!FL$3&lt;'Res Rent Roll'!$J38,'Res Rent Roll'!$H38*'Res Rent Roll'!$C38*(1+'Property Summary'!$L$18)^(Rents!FL$2-1),'Res Rent Roll'!$I38*'Res Rent Roll'!$C38*(1+'Property Summary'!$L$18)^(Rents!FL$2-1)))</f>
        <v/>
      </c>
      <c r="FM38" s="47" t="str">
        <f>IF('Res Rent Roll'!$B38="","",IF(Rents!FM$3&lt;'Res Rent Roll'!$J38,'Res Rent Roll'!$H38*'Res Rent Roll'!$C38*(1+'Property Summary'!$L$18)^(Rents!FM$2-1),'Res Rent Roll'!$I38*'Res Rent Roll'!$C38*(1+'Property Summary'!$L$18)^(Rents!FM$2-1)))</f>
        <v/>
      </c>
      <c r="FN38" s="47" t="str">
        <f>IF('Res Rent Roll'!$B38="","",IF(Rents!FN$3&lt;'Res Rent Roll'!$J38,'Res Rent Roll'!$H38*'Res Rent Roll'!$C38*(1+'Property Summary'!$L$18)^(Rents!FN$2-1),'Res Rent Roll'!$I38*'Res Rent Roll'!$C38*(1+'Property Summary'!$L$18)^(Rents!FN$2-1)))</f>
        <v/>
      </c>
      <c r="FO38" s="47" t="str">
        <f>IF('Res Rent Roll'!$B38="","",IF(Rents!FO$3&lt;'Res Rent Roll'!$J38,'Res Rent Roll'!$H38*'Res Rent Roll'!$C38*(1+'Property Summary'!$L$18)^(Rents!FO$2-1),'Res Rent Roll'!$I38*'Res Rent Roll'!$C38*(1+'Property Summary'!$L$18)^(Rents!FO$2-1)))</f>
        <v/>
      </c>
      <c r="FP38" s="47" t="str">
        <f>IF('Res Rent Roll'!$B38="","",IF(Rents!FP$3&lt;'Res Rent Roll'!$J38,'Res Rent Roll'!$H38*'Res Rent Roll'!$C38*(1+'Property Summary'!$L$18)^(Rents!FP$2-1),'Res Rent Roll'!$I38*'Res Rent Roll'!$C38*(1+'Property Summary'!$L$18)^(Rents!FP$2-1)))</f>
        <v/>
      </c>
      <c r="FQ38" s="47" t="str">
        <f>IF('Res Rent Roll'!$B38="","",IF(Rents!FQ$3&lt;'Res Rent Roll'!$J38,'Res Rent Roll'!$H38*'Res Rent Roll'!$C38*(1+'Property Summary'!$L$18)^(Rents!FQ$2-1),'Res Rent Roll'!$I38*'Res Rent Roll'!$C38*(1+'Property Summary'!$L$18)^(Rents!FQ$2-1)))</f>
        <v/>
      </c>
      <c r="FR38" s="47" t="str">
        <f>IF('Res Rent Roll'!$B38="","",IF(Rents!FR$3&lt;'Res Rent Roll'!$J38,'Res Rent Roll'!$H38*'Res Rent Roll'!$C38*(1+'Property Summary'!$L$18)^(Rents!FR$2-1),'Res Rent Roll'!$I38*'Res Rent Roll'!$C38*(1+'Property Summary'!$L$18)^(Rents!FR$2-1)))</f>
        <v/>
      </c>
      <c r="FS38" s="47" t="str">
        <f>IF('Res Rent Roll'!$B38="","",IF(Rents!FS$3&lt;'Res Rent Roll'!$J38,'Res Rent Roll'!$H38*'Res Rent Roll'!$C38*(1+'Property Summary'!$L$18)^(Rents!FS$2-1),'Res Rent Roll'!$I38*'Res Rent Roll'!$C38*(1+'Property Summary'!$L$18)^(Rents!FS$2-1)))</f>
        <v/>
      </c>
      <c r="FT38" s="47" t="str">
        <f>IF('Res Rent Roll'!$B38="","",IF(Rents!FT$3&lt;'Res Rent Roll'!$J38,'Res Rent Roll'!$H38*'Res Rent Roll'!$C38*(1+'Property Summary'!$L$18)^(Rents!FT$2-1),'Res Rent Roll'!$I38*'Res Rent Roll'!$C38*(1+'Property Summary'!$L$18)^(Rents!FT$2-1)))</f>
        <v/>
      </c>
      <c r="FU38" s="47" t="str">
        <f>IF('Res Rent Roll'!$B38="","",IF(Rents!FU$3&lt;'Res Rent Roll'!$J38,'Res Rent Roll'!$H38*'Res Rent Roll'!$C38*(1+'Property Summary'!$L$18)^(Rents!FU$2-1),'Res Rent Roll'!$I38*'Res Rent Roll'!$C38*(1+'Property Summary'!$L$18)^(Rents!FU$2-1)))</f>
        <v/>
      </c>
      <c r="FV38" s="47" t="str">
        <f>IF('Res Rent Roll'!$B38="","",IF(Rents!FV$3&lt;'Res Rent Roll'!$J38,'Res Rent Roll'!$H38*'Res Rent Roll'!$C38*(1+'Property Summary'!$L$18)^(Rents!FV$2-1),'Res Rent Roll'!$I38*'Res Rent Roll'!$C38*(1+'Property Summary'!$L$18)^(Rents!FV$2-1)))</f>
        <v/>
      </c>
      <c r="FW38" s="47" t="str">
        <f>IF('Res Rent Roll'!$B38="","",IF(Rents!FW$3&lt;'Res Rent Roll'!$J38,'Res Rent Roll'!$H38*'Res Rent Roll'!$C38*(1+'Property Summary'!$L$18)^(Rents!FW$2-1),'Res Rent Roll'!$I38*'Res Rent Roll'!$C38*(1+'Property Summary'!$L$18)^(Rents!FW$2-1)))</f>
        <v/>
      </c>
      <c r="FX38" s="47" t="str">
        <f>IF('Res Rent Roll'!$B38="","",IF(Rents!FX$3&lt;'Res Rent Roll'!$J38,'Res Rent Roll'!$H38*'Res Rent Roll'!$C38*(1+'Property Summary'!$L$18)^(Rents!FX$2-1),'Res Rent Roll'!$I38*'Res Rent Roll'!$C38*(1+'Property Summary'!$L$18)^(Rents!FX$2-1)))</f>
        <v/>
      </c>
      <c r="FY38" s="47" t="str">
        <f>IF('Res Rent Roll'!$B38="","",IF(Rents!FY$3&lt;'Res Rent Roll'!$J38,'Res Rent Roll'!$H38*'Res Rent Roll'!$C38*(1+'Property Summary'!$L$18)^(Rents!FY$2-1),'Res Rent Roll'!$I38*'Res Rent Roll'!$C38*(1+'Property Summary'!$L$18)^(Rents!FY$2-1)))</f>
        <v/>
      </c>
      <c r="FZ38" s="47" t="str">
        <f>IF('Res Rent Roll'!$B38="","",IF(Rents!FZ$3&lt;'Res Rent Roll'!$J38,'Res Rent Roll'!$H38*'Res Rent Roll'!$C38*(1+'Property Summary'!$L$18)^(Rents!FZ$2-1),'Res Rent Roll'!$I38*'Res Rent Roll'!$C38*(1+'Property Summary'!$L$18)^(Rents!FZ$2-1)))</f>
        <v/>
      </c>
      <c r="GA38" s="48" t="str">
        <f>IF('Res Rent Roll'!$B38="","",IF(Rents!GA$3&lt;'Res Rent Roll'!$J38,'Res Rent Roll'!$H38*'Res Rent Roll'!$C38*(1+'Property Summary'!$L$18)^(Rents!GA$2-1),'Res Rent Roll'!$I38*'Res Rent Roll'!$C38*(1+'Property Summary'!$L$18)^(Rents!GA$2-1)))</f>
        <v/>
      </c>
    </row>
    <row r="39" spans="2:183" ht="15" thickBot="1" x14ac:dyDescent="0.35">
      <c r="B39" s="49"/>
      <c r="C39" s="53" t="s">
        <v>81</v>
      </c>
      <c r="D39" s="50">
        <f>SUM(D5:D38)</f>
        <v>112620</v>
      </c>
      <c r="E39" s="50">
        <f t="shared" ref="E39:BP39" si="9">SUM(E5:E38)</f>
        <v>112620</v>
      </c>
      <c r="F39" s="50">
        <f t="shared" si="9"/>
        <v>112620</v>
      </c>
      <c r="G39" s="50">
        <f t="shared" si="9"/>
        <v>112620</v>
      </c>
      <c r="H39" s="50">
        <f t="shared" si="9"/>
        <v>112620</v>
      </c>
      <c r="I39" s="50">
        <f t="shared" si="9"/>
        <v>118922</v>
      </c>
      <c r="J39" s="50">
        <f t="shared" si="9"/>
        <v>118922</v>
      </c>
      <c r="K39" s="50">
        <f t="shared" si="9"/>
        <v>118922</v>
      </c>
      <c r="L39" s="50">
        <f t="shared" si="9"/>
        <v>118922</v>
      </c>
      <c r="M39" s="50">
        <f t="shared" si="9"/>
        <v>118922</v>
      </c>
      <c r="N39" s="50">
        <f t="shared" si="9"/>
        <v>118922</v>
      </c>
      <c r="O39" s="50">
        <f t="shared" si="9"/>
        <v>118922</v>
      </c>
      <c r="P39" s="50">
        <f t="shared" si="9"/>
        <v>122489.66</v>
      </c>
      <c r="Q39" s="50">
        <f t="shared" si="9"/>
        <v>122489.66</v>
      </c>
      <c r="R39" s="50">
        <f t="shared" si="9"/>
        <v>122489.66</v>
      </c>
      <c r="S39" s="50">
        <f t="shared" si="9"/>
        <v>122489.66</v>
      </c>
      <c r="T39" s="50">
        <f t="shared" si="9"/>
        <v>122489.66</v>
      </c>
      <c r="U39" s="50">
        <f t="shared" si="9"/>
        <v>129146.55000000002</v>
      </c>
      <c r="V39" s="50">
        <f t="shared" si="9"/>
        <v>129146.55000000002</v>
      </c>
      <c r="W39" s="50">
        <f t="shared" si="9"/>
        <v>129146.55000000002</v>
      </c>
      <c r="X39" s="50">
        <f t="shared" si="9"/>
        <v>129146.55000000002</v>
      </c>
      <c r="Y39" s="50">
        <f t="shared" si="9"/>
        <v>129146.55000000002</v>
      </c>
      <c r="Z39" s="50">
        <f t="shared" si="9"/>
        <v>129146.55000000002</v>
      </c>
      <c r="AA39" s="50">
        <f t="shared" si="9"/>
        <v>129146.55000000002</v>
      </c>
      <c r="AB39" s="50">
        <f t="shared" si="9"/>
        <v>133020.94649999999</v>
      </c>
      <c r="AC39" s="50">
        <f t="shared" si="9"/>
        <v>133020.94649999999</v>
      </c>
      <c r="AD39" s="50">
        <f t="shared" si="9"/>
        <v>133020.94649999999</v>
      </c>
      <c r="AE39" s="50">
        <f t="shared" si="9"/>
        <v>133020.94649999999</v>
      </c>
      <c r="AF39" s="50">
        <f t="shared" si="9"/>
        <v>133020.94649999999</v>
      </c>
      <c r="AG39" s="50">
        <f t="shared" si="9"/>
        <v>133020.94649999999</v>
      </c>
      <c r="AH39" s="50">
        <f t="shared" si="9"/>
        <v>133020.94649999999</v>
      </c>
      <c r="AI39" s="50">
        <f t="shared" si="9"/>
        <v>133020.94649999999</v>
      </c>
      <c r="AJ39" s="50">
        <f t="shared" si="9"/>
        <v>133020.94649999999</v>
      </c>
      <c r="AK39" s="50">
        <f t="shared" si="9"/>
        <v>133020.94649999999</v>
      </c>
      <c r="AL39" s="50">
        <f t="shared" si="9"/>
        <v>133020.94649999999</v>
      </c>
      <c r="AM39" s="50">
        <f t="shared" si="9"/>
        <v>133020.94649999999</v>
      </c>
      <c r="AN39" s="50">
        <f t="shared" si="9"/>
        <v>137011.574895</v>
      </c>
      <c r="AO39" s="50">
        <f t="shared" si="9"/>
        <v>137011.574895</v>
      </c>
      <c r="AP39" s="50">
        <f t="shared" si="9"/>
        <v>137011.574895</v>
      </c>
      <c r="AQ39" s="50">
        <f t="shared" si="9"/>
        <v>137011.574895</v>
      </c>
      <c r="AR39" s="50">
        <f t="shared" si="9"/>
        <v>137011.574895</v>
      </c>
      <c r="AS39" s="50">
        <f t="shared" si="9"/>
        <v>137011.574895</v>
      </c>
      <c r="AT39" s="50">
        <f t="shared" si="9"/>
        <v>137011.574895</v>
      </c>
      <c r="AU39" s="50">
        <f t="shared" si="9"/>
        <v>137011.574895</v>
      </c>
      <c r="AV39" s="50">
        <f t="shared" si="9"/>
        <v>137011.574895</v>
      </c>
      <c r="AW39" s="50">
        <f t="shared" si="9"/>
        <v>137011.574895</v>
      </c>
      <c r="AX39" s="50">
        <f t="shared" si="9"/>
        <v>137011.574895</v>
      </c>
      <c r="AY39" s="50">
        <f t="shared" si="9"/>
        <v>137011.574895</v>
      </c>
      <c r="AZ39" s="50">
        <f t="shared" si="9"/>
        <v>141121.92214184999</v>
      </c>
      <c r="BA39" s="50">
        <f t="shared" si="9"/>
        <v>141121.92214184999</v>
      </c>
      <c r="BB39" s="50">
        <f t="shared" si="9"/>
        <v>141121.92214184999</v>
      </c>
      <c r="BC39" s="50">
        <f t="shared" si="9"/>
        <v>141121.92214184999</v>
      </c>
      <c r="BD39" s="50">
        <f t="shared" si="9"/>
        <v>141121.92214184999</v>
      </c>
      <c r="BE39" s="50">
        <f t="shared" si="9"/>
        <v>141121.92214184999</v>
      </c>
      <c r="BF39" s="50">
        <f t="shared" si="9"/>
        <v>141121.92214184999</v>
      </c>
      <c r="BG39" s="50">
        <f t="shared" si="9"/>
        <v>141121.92214184999</v>
      </c>
      <c r="BH39" s="50">
        <f t="shared" si="9"/>
        <v>141121.92214184999</v>
      </c>
      <c r="BI39" s="50">
        <f t="shared" si="9"/>
        <v>141121.92214184999</v>
      </c>
      <c r="BJ39" s="50">
        <f t="shared" si="9"/>
        <v>141121.92214184999</v>
      </c>
      <c r="BK39" s="50">
        <f t="shared" si="9"/>
        <v>141121.92214184999</v>
      </c>
      <c r="BL39" s="50">
        <f t="shared" si="9"/>
        <v>145355.5798061055</v>
      </c>
      <c r="BM39" s="50">
        <f t="shared" si="9"/>
        <v>145355.5798061055</v>
      </c>
      <c r="BN39" s="50">
        <f t="shared" si="9"/>
        <v>145355.5798061055</v>
      </c>
      <c r="BO39" s="50">
        <f t="shared" si="9"/>
        <v>145355.5798061055</v>
      </c>
      <c r="BP39" s="50">
        <f t="shared" si="9"/>
        <v>145355.5798061055</v>
      </c>
      <c r="BQ39" s="50">
        <f t="shared" ref="BQ39:EB39" si="10">SUM(BQ5:BQ38)</f>
        <v>145355.5798061055</v>
      </c>
      <c r="BR39" s="50">
        <f t="shared" si="10"/>
        <v>145355.5798061055</v>
      </c>
      <c r="BS39" s="50">
        <f t="shared" si="10"/>
        <v>145355.5798061055</v>
      </c>
      <c r="BT39" s="50">
        <f t="shared" si="10"/>
        <v>145355.5798061055</v>
      </c>
      <c r="BU39" s="50">
        <f t="shared" si="10"/>
        <v>145355.5798061055</v>
      </c>
      <c r="BV39" s="50">
        <f t="shared" si="10"/>
        <v>145355.5798061055</v>
      </c>
      <c r="BW39" s="50">
        <f t="shared" si="10"/>
        <v>145355.5798061055</v>
      </c>
      <c r="BX39" s="50">
        <f t="shared" si="10"/>
        <v>149716.24720028869</v>
      </c>
      <c r="BY39" s="50">
        <f t="shared" si="10"/>
        <v>149716.24720028869</v>
      </c>
      <c r="BZ39" s="50">
        <f t="shared" si="10"/>
        <v>149716.24720028869</v>
      </c>
      <c r="CA39" s="50">
        <f t="shared" si="10"/>
        <v>149716.24720028869</v>
      </c>
      <c r="CB39" s="50">
        <f t="shared" si="10"/>
        <v>149716.24720028869</v>
      </c>
      <c r="CC39" s="50">
        <f t="shared" si="10"/>
        <v>149716.24720028869</v>
      </c>
      <c r="CD39" s="50">
        <f t="shared" si="10"/>
        <v>149716.24720028869</v>
      </c>
      <c r="CE39" s="50">
        <f t="shared" si="10"/>
        <v>149716.24720028869</v>
      </c>
      <c r="CF39" s="50">
        <f t="shared" si="10"/>
        <v>149716.24720028869</v>
      </c>
      <c r="CG39" s="50">
        <f t="shared" si="10"/>
        <v>149716.24720028869</v>
      </c>
      <c r="CH39" s="50">
        <f t="shared" si="10"/>
        <v>149716.24720028869</v>
      </c>
      <c r="CI39" s="50">
        <f t="shared" si="10"/>
        <v>149716.24720028869</v>
      </c>
      <c r="CJ39" s="50">
        <f t="shared" si="10"/>
        <v>154207.73461629733</v>
      </c>
      <c r="CK39" s="50">
        <f t="shared" si="10"/>
        <v>154207.73461629733</v>
      </c>
      <c r="CL39" s="50">
        <f t="shared" si="10"/>
        <v>154207.73461629733</v>
      </c>
      <c r="CM39" s="50">
        <f t="shared" si="10"/>
        <v>154207.73461629733</v>
      </c>
      <c r="CN39" s="50">
        <f t="shared" si="10"/>
        <v>154207.73461629733</v>
      </c>
      <c r="CO39" s="50">
        <f t="shared" si="10"/>
        <v>154207.73461629733</v>
      </c>
      <c r="CP39" s="50">
        <f t="shared" si="10"/>
        <v>154207.73461629733</v>
      </c>
      <c r="CQ39" s="50">
        <f t="shared" si="10"/>
        <v>154207.73461629733</v>
      </c>
      <c r="CR39" s="50">
        <f t="shared" si="10"/>
        <v>154207.73461629733</v>
      </c>
      <c r="CS39" s="50">
        <f t="shared" si="10"/>
        <v>154207.73461629733</v>
      </c>
      <c r="CT39" s="50">
        <f t="shared" si="10"/>
        <v>154207.73461629733</v>
      </c>
      <c r="CU39" s="50">
        <f t="shared" si="10"/>
        <v>154207.73461629733</v>
      </c>
      <c r="CV39" s="50">
        <f t="shared" si="10"/>
        <v>158833.96665478623</v>
      </c>
      <c r="CW39" s="50">
        <f t="shared" si="10"/>
        <v>158833.96665478623</v>
      </c>
      <c r="CX39" s="50">
        <f t="shared" si="10"/>
        <v>158833.96665478623</v>
      </c>
      <c r="CY39" s="50">
        <f t="shared" si="10"/>
        <v>158833.96665478623</v>
      </c>
      <c r="CZ39" s="50">
        <f t="shared" si="10"/>
        <v>158833.96665478623</v>
      </c>
      <c r="DA39" s="50">
        <f t="shared" si="10"/>
        <v>158833.96665478623</v>
      </c>
      <c r="DB39" s="50">
        <f t="shared" si="10"/>
        <v>158833.96665478623</v>
      </c>
      <c r="DC39" s="50">
        <f t="shared" si="10"/>
        <v>158833.96665478623</v>
      </c>
      <c r="DD39" s="50">
        <f t="shared" si="10"/>
        <v>158833.96665478623</v>
      </c>
      <c r="DE39" s="50">
        <f t="shared" si="10"/>
        <v>158833.96665478623</v>
      </c>
      <c r="DF39" s="50">
        <f t="shared" si="10"/>
        <v>158833.96665478623</v>
      </c>
      <c r="DG39" s="50">
        <f t="shared" si="10"/>
        <v>158833.96665478623</v>
      </c>
      <c r="DH39" s="50">
        <f t="shared" si="10"/>
        <v>163598.98565442979</v>
      </c>
      <c r="DI39" s="50">
        <f t="shared" si="10"/>
        <v>163598.98565442979</v>
      </c>
      <c r="DJ39" s="50">
        <f t="shared" si="10"/>
        <v>163598.98565442979</v>
      </c>
      <c r="DK39" s="50">
        <f t="shared" si="10"/>
        <v>163598.98565442979</v>
      </c>
      <c r="DL39" s="50">
        <f t="shared" si="10"/>
        <v>163598.98565442979</v>
      </c>
      <c r="DM39" s="50">
        <f t="shared" si="10"/>
        <v>163598.98565442979</v>
      </c>
      <c r="DN39" s="50">
        <f t="shared" si="10"/>
        <v>163598.98565442979</v>
      </c>
      <c r="DO39" s="50">
        <f t="shared" si="10"/>
        <v>163598.98565442979</v>
      </c>
      <c r="DP39" s="50">
        <f t="shared" si="10"/>
        <v>163598.98565442979</v>
      </c>
      <c r="DQ39" s="50">
        <f t="shared" si="10"/>
        <v>163598.98565442979</v>
      </c>
      <c r="DR39" s="50">
        <f t="shared" si="10"/>
        <v>163598.98565442979</v>
      </c>
      <c r="DS39" s="50">
        <f t="shared" si="10"/>
        <v>163598.98565442979</v>
      </c>
      <c r="DT39" s="50">
        <f t="shared" si="10"/>
        <v>168506.95522406272</v>
      </c>
      <c r="DU39" s="50">
        <f t="shared" si="10"/>
        <v>168506.95522406272</v>
      </c>
      <c r="DV39" s="50">
        <f t="shared" si="10"/>
        <v>168506.95522406272</v>
      </c>
      <c r="DW39" s="50">
        <f t="shared" si="10"/>
        <v>168506.95522406272</v>
      </c>
      <c r="DX39" s="50">
        <f t="shared" si="10"/>
        <v>168506.95522406272</v>
      </c>
      <c r="DY39" s="50">
        <f t="shared" si="10"/>
        <v>168506.95522406272</v>
      </c>
      <c r="DZ39" s="50">
        <f t="shared" si="10"/>
        <v>168506.95522406272</v>
      </c>
      <c r="EA39" s="50">
        <f t="shared" si="10"/>
        <v>168506.95522406272</v>
      </c>
      <c r="EB39" s="50">
        <f t="shared" si="10"/>
        <v>168506.95522406272</v>
      </c>
      <c r="EC39" s="50">
        <f t="shared" ref="EC39:GA39" si="11">SUM(EC5:EC38)</f>
        <v>168506.95522406272</v>
      </c>
      <c r="ED39" s="50">
        <f t="shared" si="11"/>
        <v>168506.95522406272</v>
      </c>
      <c r="EE39" s="50">
        <f t="shared" si="11"/>
        <v>168506.95522406272</v>
      </c>
      <c r="EF39" s="50">
        <f t="shared" si="11"/>
        <v>173562.16388078459</v>
      </c>
      <c r="EG39" s="50">
        <f t="shared" si="11"/>
        <v>173562.16388078459</v>
      </c>
      <c r="EH39" s="50">
        <f t="shared" si="11"/>
        <v>173562.16388078459</v>
      </c>
      <c r="EI39" s="50">
        <f t="shared" si="11"/>
        <v>173562.16388078459</v>
      </c>
      <c r="EJ39" s="50">
        <f t="shared" si="11"/>
        <v>173562.16388078459</v>
      </c>
      <c r="EK39" s="50">
        <f t="shared" si="11"/>
        <v>173562.16388078459</v>
      </c>
      <c r="EL39" s="50">
        <f t="shared" si="11"/>
        <v>173562.16388078459</v>
      </c>
      <c r="EM39" s="50">
        <f t="shared" si="11"/>
        <v>173562.16388078459</v>
      </c>
      <c r="EN39" s="50">
        <f t="shared" si="11"/>
        <v>173562.16388078459</v>
      </c>
      <c r="EO39" s="50">
        <f t="shared" si="11"/>
        <v>173562.16388078459</v>
      </c>
      <c r="EP39" s="50">
        <f t="shared" si="11"/>
        <v>173562.16388078459</v>
      </c>
      <c r="EQ39" s="50">
        <f t="shared" si="11"/>
        <v>173562.16388078459</v>
      </c>
      <c r="ER39" s="50">
        <f t="shared" si="11"/>
        <v>178769.02879720813</v>
      </c>
      <c r="ES39" s="50">
        <f t="shared" si="11"/>
        <v>178769.02879720813</v>
      </c>
      <c r="ET39" s="50">
        <f t="shared" si="11"/>
        <v>178769.02879720813</v>
      </c>
      <c r="EU39" s="50">
        <f t="shared" si="11"/>
        <v>178769.02879720813</v>
      </c>
      <c r="EV39" s="50">
        <f t="shared" si="11"/>
        <v>178769.02879720813</v>
      </c>
      <c r="EW39" s="50">
        <f t="shared" si="11"/>
        <v>178769.02879720813</v>
      </c>
      <c r="EX39" s="50">
        <f t="shared" si="11"/>
        <v>178769.02879720813</v>
      </c>
      <c r="EY39" s="50">
        <f t="shared" si="11"/>
        <v>178769.02879720813</v>
      </c>
      <c r="EZ39" s="50">
        <f t="shared" si="11"/>
        <v>178769.02879720813</v>
      </c>
      <c r="FA39" s="50">
        <f t="shared" si="11"/>
        <v>178769.02879720813</v>
      </c>
      <c r="FB39" s="50">
        <f t="shared" si="11"/>
        <v>178769.02879720813</v>
      </c>
      <c r="FC39" s="50">
        <f t="shared" si="11"/>
        <v>178769.02879720813</v>
      </c>
      <c r="FD39" s="50">
        <f t="shared" si="11"/>
        <v>184132.09966112435</v>
      </c>
      <c r="FE39" s="50">
        <f t="shared" si="11"/>
        <v>184132.09966112435</v>
      </c>
      <c r="FF39" s="50">
        <f t="shared" si="11"/>
        <v>184132.09966112435</v>
      </c>
      <c r="FG39" s="50">
        <f t="shared" si="11"/>
        <v>184132.09966112435</v>
      </c>
      <c r="FH39" s="50">
        <f t="shared" si="11"/>
        <v>184132.09966112435</v>
      </c>
      <c r="FI39" s="50">
        <f t="shared" si="11"/>
        <v>184132.09966112435</v>
      </c>
      <c r="FJ39" s="50">
        <f t="shared" si="11"/>
        <v>184132.09966112435</v>
      </c>
      <c r="FK39" s="50">
        <f t="shared" si="11"/>
        <v>184132.09966112435</v>
      </c>
      <c r="FL39" s="50">
        <f t="shared" si="11"/>
        <v>184132.09966112435</v>
      </c>
      <c r="FM39" s="50">
        <f t="shared" si="11"/>
        <v>184132.09966112435</v>
      </c>
      <c r="FN39" s="50">
        <f t="shared" si="11"/>
        <v>184132.09966112435</v>
      </c>
      <c r="FO39" s="50">
        <f t="shared" si="11"/>
        <v>184132.09966112435</v>
      </c>
      <c r="FP39" s="50">
        <f t="shared" si="11"/>
        <v>189656.06265095811</v>
      </c>
      <c r="FQ39" s="50">
        <f t="shared" si="11"/>
        <v>189656.06265095811</v>
      </c>
      <c r="FR39" s="50">
        <f t="shared" si="11"/>
        <v>189656.06265095811</v>
      </c>
      <c r="FS39" s="50">
        <f t="shared" si="11"/>
        <v>189656.06265095811</v>
      </c>
      <c r="FT39" s="50">
        <f t="shared" si="11"/>
        <v>189656.06265095811</v>
      </c>
      <c r="FU39" s="50">
        <f t="shared" si="11"/>
        <v>189656.06265095811</v>
      </c>
      <c r="FV39" s="50">
        <f t="shared" si="11"/>
        <v>189656.06265095811</v>
      </c>
      <c r="FW39" s="50">
        <f t="shared" si="11"/>
        <v>189656.06265095811</v>
      </c>
      <c r="FX39" s="50">
        <f t="shared" si="11"/>
        <v>189656.06265095811</v>
      </c>
      <c r="FY39" s="50">
        <f t="shared" si="11"/>
        <v>189656.06265095811</v>
      </c>
      <c r="FZ39" s="50">
        <f t="shared" si="11"/>
        <v>189656.06265095811</v>
      </c>
      <c r="GA39" s="51">
        <f t="shared" si="11"/>
        <v>189656.06265095811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Welcome</vt:lpstr>
      <vt:lpstr>Property Summary</vt:lpstr>
      <vt:lpstr>Res Rent Roll</vt:lpstr>
      <vt:lpstr>Expenses</vt:lpstr>
      <vt:lpstr>Retail Summary</vt:lpstr>
      <vt:lpstr>Annual Cash Flow</vt:lpstr>
      <vt:lpstr>Property Returns</vt:lpstr>
      <vt:lpstr>Investor Returns</vt:lpstr>
      <vt:lpstr>Rents</vt:lpstr>
      <vt:lpstr>CapEx</vt:lpstr>
      <vt:lpstr>Rollover</vt:lpstr>
      <vt:lpstr>Free Rent</vt:lpstr>
      <vt:lpstr>Vacancy</vt:lpstr>
      <vt:lpstr>Releasing</vt:lpstr>
      <vt:lpstr>Raw Data</vt:lpstr>
      <vt:lpstr>Analysis_Period</vt:lpstr>
      <vt:lpstr>Analysis_Start</vt:lpstr>
      <vt:lpstr>Basis</vt:lpstr>
      <vt:lpstr>Cap_Year</vt:lpstr>
      <vt:lpstr>Debt</vt:lpstr>
      <vt:lpstr>Discount_Rate</vt:lpstr>
      <vt:lpstr>Equity_Share_LP</vt:lpstr>
      <vt:lpstr>Equity_Share_Sponsor</vt:lpstr>
      <vt:lpstr>Exit_Cap_Yr_1</vt:lpstr>
      <vt:lpstr>Initial_Equity</vt:lpstr>
      <vt:lpstr>Total_Equity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Chang</dc:creator>
  <cp:lastModifiedBy>Jay Chang</cp:lastModifiedBy>
  <dcterms:created xsi:type="dcterms:W3CDTF">2018-11-10T23:10:46Z</dcterms:created>
  <dcterms:modified xsi:type="dcterms:W3CDTF">2019-11-30T17:49:56Z</dcterms:modified>
</cp:coreProperties>
</file>